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B:\УК\Коммерческий департамент\Служба продаж\Отдел трейд-маркетинга\Текущая\Прайс\2024\Прайс-лист с 01.06.2024\"/>
    </mc:Choice>
  </mc:AlternateContent>
  <bookViews>
    <workbookView xWindow="0" yWindow="0" windowWidth="24000" windowHeight="9000"/>
  </bookViews>
  <sheets>
    <sheet name="Абакан_юр" sheetId="1" r:id="rId1"/>
    <sheet name="Абхазия" sheetId="2" r:id="rId2"/>
    <sheet name="Альметьевск_юр" sheetId="3" r:id="rId3"/>
    <sheet name="Армавир_юр" sheetId="4" r:id="rId4"/>
    <sheet name="Архангельск_юр" sheetId="5" r:id="rId5"/>
    <sheet name="Астрахань_юр" sheetId="6" r:id="rId6"/>
    <sheet name="Барнаул_юр" sheetId="7" r:id="rId7"/>
    <sheet name="Белгород_юр" sheetId="8" r:id="rId8"/>
    <sheet name="Бийск_юр" sheetId="9" r:id="rId9"/>
    <sheet name="Благовещенск_юр" sheetId="10" r:id="rId10"/>
    <sheet name="Братск_юр" sheetId="11" r:id="rId11"/>
    <sheet name="Брянск_юр" sheetId="12" r:id="rId12"/>
    <sheet name="Великий Новгород_юр" sheetId="13" r:id="rId13"/>
    <sheet name="Владивосток_юр" sheetId="14" r:id="rId14"/>
    <sheet name="Владимир_юр" sheetId="15" r:id="rId15"/>
    <sheet name="Волгоград_юр" sheetId="16" r:id="rId16"/>
    <sheet name="Вологда_юр" sheetId="17" r:id="rId17"/>
    <sheet name="Воронеж_юр" sheetId="18" r:id="rId18"/>
    <sheet name="Грозный_юр" sheetId="19" r:id="rId19"/>
    <sheet name="Димитровград_юр" sheetId="20" r:id="rId20"/>
    <sheet name="Екатеринбург_юр" sheetId="21" r:id="rId21"/>
    <sheet name="Иваново_юр" sheetId="22" r:id="rId22"/>
    <sheet name="Ижевск_юр" sheetId="23" r:id="rId23"/>
    <sheet name="Йошкар-Ола_юр" sheetId="24" r:id="rId24"/>
    <sheet name="Иркутск_юр" sheetId="25" r:id="rId25"/>
    <sheet name="КавМинВоды_юр" sheetId="26" r:id="rId26"/>
    <sheet name="Казань_юр" sheetId="27" r:id="rId27"/>
    <sheet name="Калининград_юр" sheetId="28" r:id="rId28"/>
    <sheet name="Калуга_юр" sheetId="29" r:id="rId29"/>
    <sheet name="Каменск-Уральский_юр" sheetId="30" r:id="rId30"/>
    <sheet name="Кемерово_юр" sheetId="31" r:id="rId31"/>
    <sheet name="Киров_юр" sheetId="32" r:id="rId32"/>
    <sheet name="Когалым_юр" sheetId="33" r:id="rId33"/>
    <sheet name="Комсомольск-на-Амуре_юр" sheetId="34" r:id="rId34"/>
    <sheet name="Кострома_юр" sheetId="35" r:id="rId35"/>
    <sheet name="Краснодар_юр" sheetId="36" r:id="rId36"/>
    <sheet name="Красноярск_юр" sheetId="37" r:id="rId37"/>
    <sheet name="Курган_юр" sheetId="38" r:id="rId38"/>
    <sheet name="Курск_юр" sheetId="39" r:id="rId39"/>
    <sheet name="Ленинск-Кузнецкий_юр" sheetId="40" r:id="rId40"/>
    <sheet name="Липецк_юр" sheetId="41" r:id="rId41"/>
    <sheet name="Магнитогорск_юр" sheetId="42" r:id="rId42"/>
    <sheet name="Майкоп_юр" sheetId="43" r:id="rId43"/>
    <sheet name="Махачкала_юр" sheetId="44" r:id="rId44"/>
    <sheet name="Миасс и Златоуст_юр" sheetId="45" r:id="rId45"/>
    <sheet name="Мурманская область_юр" sheetId="46" r:id="rId46"/>
    <sheet name="Набережные Челны_юр" sheetId="47" r:id="rId47"/>
    <sheet name="Находка_юр" sheetId="48" r:id="rId48"/>
    <sheet name="Нижневартовск_юр" sheetId="49" r:id="rId49"/>
    <sheet name="Нижний Новгород_юр" sheetId="50" r:id="rId50"/>
    <sheet name="Нижний Тагил_юр" sheetId="51" r:id="rId51"/>
    <sheet name="Новокузнецк_юр" sheetId="52" r:id="rId52"/>
    <sheet name="Новороссийск_юр" sheetId="53" r:id="rId53"/>
    <sheet name="Новосибирск_юр" sheetId="54" r:id="rId54"/>
    <sheet name="Новый Уренгой_юр" sheetId="55" r:id="rId55"/>
    <sheet name="Норильск_юр" sheetId="56" r:id="rId56"/>
    <sheet name="Ноябрьск_юр" sheetId="57" r:id="rId57"/>
    <sheet name="Омск_юр" sheetId="58" r:id="rId58"/>
    <sheet name="Орёл_юр" sheetId="59" r:id="rId59"/>
    <sheet name="Оренбург_юр" sheetId="60" r:id="rId60"/>
    <sheet name="Пенза_юр" sheetId="61" r:id="rId61"/>
    <sheet name="Пермь_юр" sheetId="62" r:id="rId62"/>
    <sheet name="Петрозаводск_юр" sheetId="63" r:id="rId63"/>
    <sheet name="Петропавловск-Камчатский_юр" sheetId="64" r:id="rId64"/>
    <sheet name="Псков_юр" sheetId="65" r:id="rId65"/>
    <sheet name="Республика Алтай_юр" sheetId="66" r:id="rId66"/>
    <sheet name="Ростов-на-Дону_юр" sheetId="67" r:id="rId67"/>
    <sheet name="Рязань_юр" sheetId="68" r:id="rId68"/>
    <sheet name="Самара_юр" sheetId="69" r:id="rId69"/>
    <sheet name="Санкт-Петербург_юр" sheetId="70" r:id="rId70"/>
    <sheet name="Саранск_юр" sheetId="71" r:id="rId71"/>
    <sheet name="Саратов_юр" sheetId="72" r:id="rId72"/>
    <sheet name="Смоленск_юр" sheetId="73" r:id="rId73"/>
    <sheet name="Сочи_юр" sheetId="74" r:id="rId74"/>
    <sheet name="Ставрополь_юр" sheetId="75" r:id="rId75"/>
    <sheet name="Старый Оскол_юр" sheetId="76" r:id="rId76"/>
    <sheet name="Стерлитамак_юр" sheetId="77" r:id="rId77"/>
    <sheet name="Сургут_юр" sheetId="78" r:id="rId78"/>
    <sheet name="Сыктывкар_юр" sheetId="79" r:id="rId79"/>
    <sheet name="Таганрог_юр" sheetId="80" r:id="rId80"/>
    <sheet name="Тамбов_юр" sheetId="81" r:id="rId81"/>
    <sheet name="Тверь_юр" sheetId="82" r:id="rId82"/>
    <sheet name="Тобольск_юр" sheetId="83" r:id="rId83"/>
    <sheet name="Тольятти_юр" sheetId="84" r:id="rId84"/>
    <sheet name="Томск_юр" sheetId="85" r:id="rId85"/>
    <sheet name="Тула_юр" sheetId="86" r:id="rId86"/>
    <sheet name="Тюмень_юр" sheetId="87" r:id="rId87"/>
    <sheet name="Улан-Удэ_юр" sheetId="88" r:id="rId88"/>
    <sheet name="Ульяновск_юр" sheetId="89" r:id="rId89"/>
    <sheet name="Уссурийск_юр" sheetId="90" r:id="rId90"/>
    <sheet name="Ухта_юр" sheetId="91" r:id="rId91"/>
    <sheet name="Уфа_юр" sheetId="92" r:id="rId92"/>
    <sheet name="Хабаровск_юр" sheetId="93" r:id="rId93"/>
    <sheet name="Чебоксары_юр" sheetId="94" r:id="rId94"/>
    <sheet name="Ханты-Мансийск_юр" sheetId="95" r:id="rId95"/>
    <sheet name="Челябинск_юр" sheetId="96" r:id="rId96"/>
    <sheet name="Чита_юр" sheetId="97" r:id="rId97"/>
    <sheet name="Шерегеш_юр" sheetId="98" r:id="rId98"/>
    <sheet name="Южно-Сахалинск_юр" sheetId="99" r:id="rId99"/>
    <sheet name="Якутск_юр" sheetId="100" r:id="rId100"/>
    <sheet name="Ярославль_юр" sheetId="101" r:id="rId101"/>
    <sheet name="Москва_юр" sheetId="102" r:id="rId102"/>
  </sheets>
  <definedNames>
    <definedName name="_xlnm.Print_Area" localSheetId="1">Абхазия!$A$1:$H$231</definedName>
    <definedName name="_xlnm.Print_Area" localSheetId="6">Барнаул_юр!$A$1:$H$304</definedName>
    <definedName name="_xlnm.Print_Area" localSheetId="46">'Набережные Челны_юр'!$A$1:$H$277</definedName>
    <definedName name="_xlnm.Print_Area" localSheetId="48">Нижневартовск_юр!$1:$240</definedName>
    <definedName name="_xlnm.Print_Area" localSheetId="51">Новокузнецк_юр!$A$1:$H$298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86" i="102" l="1"/>
  <c r="A367" i="102"/>
  <c r="A366" i="102"/>
  <c r="A365" i="102"/>
  <c r="A364" i="102"/>
  <c r="A363" i="102"/>
  <c r="A362" i="102"/>
  <c r="A361" i="102"/>
  <c r="C354" i="102"/>
  <c r="C353" i="102"/>
  <c r="C352" i="102"/>
  <c r="C351" i="102"/>
  <c r="C350" i="102"/>
  <c r="C349" i="102"/>
  <c r="C348" i="102"/>
  <c r="C347" i="102"/>
  <c r="C341" i="102"/>
  <c r="C338" i="102"/>
  <c r="C336" i="102"/>
  <c r="C335" i="102"/>
  <c r="C334" i="102"/>
  <c r="C333" i="102"/>
  <c r="C332" i="102"/>
  <c r="C331" i="102"/>
  <c r="C330" i="102"/>
  <c r="C328" i="102"/>
  <c r="C327" i="102"/>
  <c r="C326" i="102"/>
  <c r="C325" i="102"/>
  <c r="C324" i="102"/>
  <c r="C323" i="102"/>
  <c r="C322" i="102"/>
  <c r="C321" i="102"/>
  <c r="C320" i="102"/>
  <c r="C319" i="102"/>
  <c r="C318" i="102"/>
  <c r="C317" i="102"/>
  <c r="C316" i="102"/>
  <c r="C314" i="102"/>
  <c r="C313" i="102"/>
  <c r="C312" i="102"/>
  <c r="C311" i="102"/>
  <c r="C310" i="102"/>
  <c r="C309" i="102"/>
  <c r="C308" i="102"/>
  <c r="C307" i="102"/>
  <c r="D283" i="102"/>
  <c r="C305" i="102"/>
  <c r="C303" i="102"/>
  <c r="D293" i="102"/>
  <c r="D289" i="102"/>
  <c r="D288" i="102"/>
  <c r="D287" i="102"/>
  <c r="D292" i="102"/>
  <c r="C285" i="102"/>
  <c r="C282" i="102"/>
  <c r="C276" i="102"/>
  <c r="C275" i="102"/>
  <c r="D274" i="102"/>
  <c r="D173" i="102"/>
  <c r="C171" i="102"/>
  <c r="C169" i="102"/>
  <c r="C167" i="102"/>
  <c r="C166" i="102"/>
  <c r="C165" i="102"/>
  <c r="H163" i="102"/>
  <c r="G163" i="102"/>
  <c r="D163" i="102"/>
  <c r="C163" i="102"/>
  <c r="C161" i="102"/>
  <c r="C160" i="102"/>
  <c r="H158" i="102"/>
  <c r="G158" i="102"/>
  <c r="D158" i="102"/>
  <c r="C158" i="102"/>
  <c r="D60" i="102"/>
  <c r="C56" i="102"/>
  <c r="C53" i="102"/>
  <c r="C51" i="102"/>
  <c r="C49" i="102"/>
  <c r="C48" i="102"/>
  <c r="C47" i="102"/>
  <c r="H45" i="102"/>
  <c r="G45" i="102"/>
  <c r="E45" i="102"/>
  <c r="D45" i="102"/>
  <c r="C45" i="102"/>
  <c r="C43" i="102"/>
  <c r="C42" i="102"/>
  <c r="C41" i="102"/>
  <c r="C39" i="102"/>
  <c r="C37" i="102"/>
  <c r="C36" i="102"/>
  <c r="C34" i="102"/>
  <c r="C32" i="102"/>
  <c r="C31" i="102"/>
  <c r="C30" i="102"/>
  <c r="G28" i="102"/>
  <c r="H28" i="102"/>
  <c r="E28" i="102"/>
  <c r="C28" i="102"/>
  <c r="C26" i="102"/>
  <c r="C25" i="102"/>
  <c r="G23" i="102"/>
  <c r="H23" i="102"/>
  <c r="E23" i="102"/>
  <c r="C23" i="102"/>
  <c r="C21" i="102"/>
  <c r="C19" i="102"/>
  <c r="C17" i="102"/>
  <c r="C16" i="102"/>
  <c r="C15" i="102"/>
  <c r="G13" i="102"/>
  <c r="H13" i="102"/>
  <c r="E13" i="102"/>
  <c r="C13" i="102"/>
  <c r="C11" i="102"/>
  <c r="C10" i="102"/>
  <c r="G8" i="102"/>
  <c r="H8" i="102"/>
  <c r="E8" i="102"/>
  <c r="C8" i="102"/>
  <c r="A3" i="102"/>
  <c r="A2" i="102"/>
  <c r="A207" i="101"/>
  <c r="A192" i="101"/>
  <c r="A191" i="101"/>
  <c r="A190" i="101"/>
  <c r="A189" i="101"/>
  <c r="A188" i="101"/>
  <c r="A187" i="101"/>
  <c r="A186" i="101"/>
  <c r="C178" i="101"/>
  <c r="C174" i="101"/>
  <c r="C173" i="101"/>
  <c r="H172" i="101"/>
  <c r="G172" i="101"/>
  <c r="D172" i="101"/>
  <c r="C172" i="101"/>
  <c r="C171" i="101"/>
  <c r="C170" i="101"/>
  <c r="C175" i="101" s="1"/>
  <c r="C169" i="101"/>
  <c r="C163" i="101"/>
  <c r="C161" i="101"/>
  <c r="C160" i="101"/>
  <c r="C158" i="101"/>
  <c r="C157" i="101"/>
  <c r="C156" i="101"/>
  <c r="C155" i="101"/>
  <c r="C154" i="101"/>
  <c r="C153" i="101"/>
  <c r="C152" i="101"/>
  <c r="C151" i="101"/>
  <c r="C150" i="101"/>
  <c r="C149" i="101"/>
  <c r="C148" i="101"/>
  <c r="C147" i="101"/>
  <c r="C146" i="101"/>
  <c r="C145" i="101"/>
  <c r="C144" i="101"/>
  <c r="C143" i="101"/>
  <c r="C142" i="101"/>
  <c r="C141" i="101"/>
  <c r="C140" i="101"/>
  <c r="C139" i="101"/>
  <c r="C137" i="101"/>
  <c r="C136" i="101"/>
  <c r="C135" i="101"/>
  <c r="C134" i="101"/>
  <c r="C133" i="101"/>
  <c r="C132" i="101"/>
  <c r="C131" i="101"/>
  <c r="C130" i="101"/>
  <c r="C129" i="101"/>
  <c r="C127" i="101"/>
  <c r="D117" i="101"/>
  <c r="D116" i="101"/>
  <c r="D115" i="101"/>
  <c r="D113" i="101"/>
  <c r="D112" i="101"/>
  <c r="D111" i="101"/>
  <c r="D114" i="101"/>
  <c r="C109" i="101"/>
  <c r="C106" i="101"/>
  <c r="C97" i="101"/>
  <c r="C96" i="101"/>
  <c r="D64" i="101"/>
  <c r="C65" i="101"/>
  <c r="C62" i="101"/>
  <c r="C60" i="101"/>
  <c r="C58" i="101"/>
  <c r="C57" i="101"/>
  <c r="C56" i="101"/>
  <c r="C54" i="101"/>
  <c r="C52" i="101"/>
  <c r="C51" i="101"/>
  <c r="C50" i="101"/>
  <c r="G48" i="101"/>
  <c r="H48" i="101"/>
  <c r="E48" i="101"/>
  <c r="C48" i="101"/>
  <c r="C46" i="101"/>
  <c r="C45" i="101"/>
  <c r="C43" i="101"/>
  <c r="C41" i="101"/>
  <c r="C39" i="101"/>
  <c r="C36" i="101"/>
  <c r="C35" i="101"/>
  <c r="C34" i="101"/>
  <c r="G32" i="101"/>
  <c r="H32" i="101"/>
  <c r="E32" i="101"/>
  <c r="C32" i="101"/>
  <c r="C30" i="101"/>
  <c r="C29" i="101"/>
  <c r="G27" i="101"/>
  <c r="H27" i="101"/>
  <c r="E27" i="101"/>
  <c r="C27" i="101"/>
  <c r="C25" i="101"/>
  <c r="C23" i="101"/>
  <c r="C21" i="101"/>
  <c r="C19" i="101"/>
  <c r="C16" i="101"/>
  <c r="C15" i="101"/>
  <c r="C14" i="101"/>
  <c r="C12" i="101"/>
  <c r="C10" i="101"/>
  <c r="C9" i="101"/>
  <c r="C7" i="101"/>
  <c r="A3" i="101"/>
  <c r="A2" i="101"/>
  <c r="A235" i="100"/>
  <c r="A220" i="100"/>
  <c r="A219" i="100"/>
  <c r="A218" i="100"/>
  <c r="A217" i="100"/>
  <c r="A216" i="100"/>
  <c r="A215" i="100"/>
  <c r="A214" i="100"/>
  <c r="C206" i="100"/>
  <c r="H203" i="100"/>
  <c r="G203" i="100"/>
  <c r="E203" i="100"/>
  <c r="D203" i="100"/>
  <c r="C202" i="100"/>
  <c r="C201" i="100"/>
  <c r="G200" i="100"/>
  <c r="H200" i="100"/>
  <c r="E200" i="100"/>
  <c r="C200" i="100"/>
  <c r="C199" i="100"/>
  <c r="C198" i="100"/>
  <c r="C203" i="100" s="1"/>
  <c r="H197" i="100"/>
  <c r="G197" i="100"/>
  <c r="E197" i="100"/>
  <c r="D197" i="100"/>
  <c r="C197" i="100"/>
  <c r="C191" i="100"/>
  <c r="C189" i="100"/>
  <c r="C188" i="100"/>
  <c r="C186" i="100"/>
  <c r="C185" i="100"/>
  <c r="C184" i="100"/>
  <c r="C183" i="100"/>
  <c r="C182" i="100"/>
  <c r="C181" i="100"/>
  <c r="C180" i="100"/>
  <c r="C179" i="100"/>
  <c r="C178" i="100"/>
  <c r="C177" i="100"/>
  <c r="C176" i="100"/>
  <c r="C175" i="100"/>
  <c r="C174" i="100"/>
  <c r="C173" i="100"/>
  <c r="C172" i="100"/>
  <c r="C171" i="100"/>
  <c r="C170" i="100"/>
  <c r="C169" i="100"/>
  <c r="C168" i="100"/>
  <c r="C167" i="100"/>
  <c r="C165" i="100"/>
  <c r="C164" i="100"/>
  <c r="C163" i="100"/>
  <c r="C162" i="100"/>
  <c r="C161" i="100"/>
  <c r="C160" i="100"/>
  <c r="C159" i="100"/>
  <c r="C158" i="100"/>
  <c r="C157" i="100"/>
  <c r="C155" i="100"/>
  <c r="D144" i="100"/>
  <c r="D140" i="100"/>
  <c r="D143" i="100"/>
  <c r="C137" i="100"/>
  <c r="D135" i="100"/>
  <c r="D134" i="100"/>
  <c r="C134" i="100"/>
  <c r="C125" i="100"/>
  <c r="C123" i="100"/>
  <c r="D122" i="100"/>
  <c r="C72" i="100"/>
  <c r="D71" i="100"/>
  <c r="C69" i="100"/>
  <c r="C67" i="100"/>
  <c r="C65" i="100"/>
  <c r="C64" i="100"/>
  <c r="C63" i="100"/>
  <c r="H61" i="100"/>
  <c r="G61" i="100"/>
  <c r="E61" i="100"/>
  <c r="D61" i="100"/>
  <c r="C61" i="100"/>
  <c r="C59" i="100"/>
  <c r="C58" i="100"/>
  <c r="C57" i="100"/>
  <c r="H55" i="100"/>
  <c r="G55" i="100"/>
  <c r="D55" i="100"/>
  <c r="C55" i="100"/>
  <c r="C53" i="100"/>
  <c r="C52" i="100"/>
  <c r="C50" i="100"/>
  <c r="C49" i="100"/>
  <c r="G48" i="100"/>
  <c r="H48" i="100"/>
  <c r="E48" i="100"/>
  <c r="C48" i="100"/>
  <c r="C46" i="100"/>
  <c r="C45" i="100"/>
  <c r="C43" i="100"/>
  <c r="C41" i="100"/>
  <c r="C39" i="100"/>
  <c r="C36" i="100"/>
  <c r="C35" i="100"/>
  <c r="C34" i="100"/>
  <c r="G32" i="100"/>
  <c r="H32" i="100"/>
  <c r="E32" i="100"/>
  <c r="C32" i="100"/>
  <c r="C30" i="100"/>
  <c r="C29" i="100"/>
  <c r="G27" i="100"/>
  <c r="H27" i="100"/>
  <c r="E27" i="100"/>
  <c r="C27" i="100"/>
  <c r="C25" i="100"/>
  <c r="C23" i="100"/>
  <c r="C21" i="100"/>
  <c r="C19" i="100"/>
  <c r="C16" i="100"/>
  <c r="C15" i="100"/>
  <c r="C14" i="100"/>
  <c r="C12" i="100"/>
  <c r="C10" i="100"/>
  <c r="C9" i="100"/>
  <c r="C7" i="100"/>
  <c r="A3" i="100"/>
  <c r="A2" i="100"/>
  <c r="A197" i="99"/>
  <c r="A182" i="99"/>
  <c r="A181" i="99"/>
  <c r="A180" i="99"/>
  <c r="A179" i="99"/>
  <c r="A178" i="99"/>
  <c r="A177" i="99"/>
  <c r="A176" i="99"/>
  <c r="C168" i="99"/>
  <c r="H165" i="99"/>
  <c r="G165" i="99"/>
  <c r="E165" i="99"/>
  <c r="D165" i="99"/>
  <c r="C164" i="99"/>
  <c r="C163" i="99"/>
  <c r="G162" i="99"/>
  <c r="H162" i="99"/>
  <c r="E162" i="99"/>
  <c r="C162" i="99"/>
  <c r="C161" i="99"/>
  <c r="C160" i="99"/>
  <c r="C165" i="99" s="1"/>
  <c r="H159" i="99"/>
  <c r="G159" i="99"/>
  <c r="E159" i="99"/>
  <c r="D159" i="99"/>
  <c r="C159" i="99"/>
  <c r="C153" i="99"/>
  <c r="C151" i="99"/>
  <c r="C150" i="99"/>
  <c r="C148" i="99"/>
  <c r="C147" i="99"/>
  <c r="C146" i="99"/>
  <c r="C145" i="99"/>
  <c r="C144" i="99"/>
  <c r="C143" i="99"/>
  <c r="C142" i="99"/>
  <c r="C141" i="99"/>
  <c r="C140" i="99"/>
  <c r="C139" i="99"/>
  <c r="C138" i="99"/>
  <c r="C137" i="99"/>
  <c r="C136" i="99"/>
  <c r="C135" i="99"/>
  <c r="C134" i="99"/>
  <c r="C133" i="99"/>
  <c r="C132" i="99"/>
  <c r="C131" i="99"/>
  <c r="C130" i="99"/>
  <c r="C129" i="99"/>
  <c r="C127" i="99"/>
  <c r="C126" i="99"/>
  <c r="C125" i="99"/>
  <c r="C124" i="99"/>
  <c r="C123" i="99"/>
  <c r="C122" i="99"/>
  <c r="C121" i="99"/>
  <c r="C120" i="99"/>
  <c r="C119" i="99"/>
  <c r="C117" i="99"/>
  <c r="D106" i="99"/>
  <c r="D102" i="99"/>
  <c r="D105" i="99"/>
  <c r="C99" i="99"/>
  <c r="D97" i="99"/>
  <c r="C96" i="99"/>
  <c r="C87" i="99"/>
  <c r="D85" i="99"/>
  <c r="C86" i="99"/>
  <c r="C65" i="99"/>
  <c r="D64" i="99"/>
  <c r="C62" i="99"/>
  <c r="C60" i="99"/>
  <c r="C58" i="99"/>
  <c r="C57" i="99"/>
  <c r="C56" i="99"/>
  <c r="H54" i="99"/>
  <c r="G54" i="99"/>
  <c r="E54" i="99"/>
  <c r="D54" i="99"/>
  <c r="C54" i="99"/>
  <c r="C52" i="99"/>
  <c r="C51" i="99"/>
  <c r="C50" i="99"/>
  <c r="H48" i="99"/>
  <c r="G48" i="99"/>
  <c r="D48" i="99"/>
  <c r="C48" i="99"/>
  <c r="C46" i="99"/>
  <c r="C45" i="99"/>
  <c r="C43" i="99"/>
  <c r="C41" i="99"/>
  <c r="C39" i="99"/>
  <c r="C36" i="99"/>
  <c r="C35" i="99"/>
  <c r="C34" i="99"/>
  <c r="H32" i="99"/>
  <c r="G32" i="99"/>
  <c r="D32" i="99"/>
  <c r="C32" i="99"/>
  <c r="C30" i="99"/>
  <c r="C29" i="99"/>
  <c r="H27" i="99"/>
  <c r="G27" i="99"/>
  <c r="D27" i="99"/>
  <c r="C27" i="99"/>
  <c r="C25" i="99"/>
  <c r="C23" i="99"/>
  <c r="C21" i="99"/>
  <c r="C19" i="99"/>
  <c r="C16" i="99"/>
  <c r="C15" i="99"/>
  <c r="C14" i="99"/>
  <c r="G12" i="99"/>
  <c r="H12" i="99"/>
  <c r="E12" i="99"/>
  <c r="C12" i="99"/>
  <c r="C10" i="99"/>
  <c r="C9" i="99"/>
  <c r="G7" i="99"/>
  <c r="H7" i="99"/>
  <c r="E7" i="99"/>
  <c r="C7" i="99"/>
  <c r="A3" i="99"/>
  <c r="A2" i="99"/>
  <c r="A192" i="98"/>
  <c r="A179" i="98"/>
  <c r="A178" i="98"/>
  <c r="A177" i="98"/>
  <c r="A176" i="98"/>
  <c r="A175" i="98"/>
  <c r="A174" i="98"/>
  <c r="A173" i="98"/>
  <c r="C166" i="98"/>
  <c r="C164" i="98"/>
  <c r="C163" i="98"/>
  <c r="C162" i="98"/>
  <c r="C161" i="98"/>
  <c r="C160" i="98"/>
  <c r="C165" i="98" s="1"/>
  <c r="C159" i="98"/>
  <c r="C153" i="98"/>
  <c r="C151" i="98"/>
  <c r="C150" i="98"/>
  <c r="C148" i="98"/>
  <c r="C147" i="98"/>
  <c r="C146" i="98"/>
  <c r="C145" i="98"/>
  <c r="C144" i="98"/>
  <c r="C143" i="98"/>
  <c r="C142" i="98"/>
  <c r="C141" i="98"/>
  <c r="C140" i="98"/>
  <c r="C139" i="98"/>
  <c r="C138" i="98"/>
  <c r="C137" i="98"/>
  <c r="C136" i="98"/>
  <c r="C135" i="98"/>
  <c r="C134" i="98"/>
  <c r="C133" i="98"/>
  <c r="C132" i="98"/>
  <c r="C131" i="98"/>
  <c r="C130" i="98"/>
  <c r="D97" i="98"/>
  <c r="C129" i="98"/>
  <c r="C127" i="98"/>
  <c r="C126" i="98"/>
  <c r="C125" i="98"/>
  <c r="C124" i="98"/>
  <c r="C123" i="98"/>
  <c r="C122" i="98"/>
  <c r="C121" i="98"/>
  <c r="C120" i="98"/>
  <c r="C119" i="98"/>
  <c r="C117" i="98"/>
  <c r="D106" i="98"/>
  <c r="D102" i="98"/>
  <c r="D105" i="98"/>
  <c r="C99" i="98"/>
  <c r="C96" i="98"/>
  <c r="C87" i="98"/>
  <c r="D85" i="98"/>
  <c r="C86" i="98"/>
  <c r="C65" i="98"/>
  <c r="D64" i="98"/>
  <c r="C62" i="98"/>
  <c r="C60" i="98"/>
  <c r="C58" i="98"/>
  <c r="C57" i="98"/>
  <c r="C56" i="98"/>
  <c r="C54" i="98"/>
  <c r="C52" i="98"/>
  <c r="C51" i="98"/>
  <c r="C50" i="98"/>
  <c r="C48" i="98"/>
  <c r="C46" i="98"/>
  <c r="C45" i="98"/>
  <c r="C43" i="98"/>
  <c r="C41" i="98"/>
  <c r="C39" i="98"/>
  <c r="C36" i="98"/>
  <c r="C35" i="98"/>
  <c r="C34" i="98"/>
  <c r="C32" i="98"/>
  <c r="C30" i="98"/>
  <c r="C29" i="98"/>
  <c r="C27" i="98"/>
  <c r="C25" i="98"/>
  <c r="C23" i="98"/>
  <c r="C21" i="98"/>
  <c r="C19" i="98"/>
  <c r="C16" i="98"/>
  <c r="C15" i="98"/>
  <c r="C14" i="98"/>
  <c r="C12" i="98"/>
  <c r="C10" i="98"/>
  <c r="C9" i="98"/>
  <c r="C7" i="98"/>
  <c r="A3" i="98"/>
  <c r="A2" i="98"/>
  <c r="A214" i="97"/>
  <c r="A199" i="97"/>
  <c r="A198" i="97"/>
  <c r="A197" i="97"/>
  <c r="A196" i="97"/>
  <c r="A195" i="97"/>
  <c r="A194" i="97"/>
  <c r="A193" i="97"/>
  <c r="C185" i="97"/>
  <c r="C181" i="97"/>
  <c r="C180" i="97"/>
  <c r="H179" i="97"/>
  <c r="G179" i="97"/>
  <c r="D179" i="97"/>
  <c r="C179" i="97"/>
  <c r="C178" i="97"/>
  <c r="C177" i="97"/>
  <c r="C182" i="97" s="1"/>
  <c r="C176" i="97"/>
  <c r="C170" i="97"/>
  <c r="C168" i="97"/>
  <c r="C167" i="97"/>
  <c r="C165" i="97"/>
  <c r="C164" i="97"/>
  <c r="C163" i="97"/>
  <c r="C162" i="97"/>
  <c r="C161" i="97"/>
  <c r="C160" i="97"/>
  <c r="C159" i="97"/>
  <c r="C158" i="97"/>
  <c r="C157" i="97"/>
  <c r="C156" i="97"/>
  <c r="C155" i="97"/>
  <c r="C154" i="97"/>
  <c r="C153" i="97"/>
  <c r="C152" i="97"/>
  <c r="C151" i="97"/>
  <c r="C150" i="97"/>
  <c r="C149" i="97"/>
  <c r="C148" i="97"/>
  <c r="C147" i="97"/>
  <c r="C146" i="97"/>
  <c r="C144" i="97"/>
  <c r="C143" i="97"/>
  <c r="C142" i="97"/>
  <c r="C141" i="97"/>
  <c r="C140" i="97"/>
  <c r="C139" i="97"/>
  <c r="C138" i="97"/>
  <c r="C137" i="97"/>
  <c r="D114" i="97"/>
  <c r="C136" i="97"/>
  <c r="C134" i="97"/>
  <c r="D124" i="97"/>
  <c r="D123" i="97"/>
  <c r="D122" i="97"/>
  <c r="D120" i="97"/>
  <c r="D119" i="97"/>
  <c r="D118" i="97"/>
  <c r="D121" i="97"/>
  <c r="C116" i="97"/>
  <c r="C113" i="97"/>
  <c r="C104" i="97"/>
  <c r="D102" i="97"/>
  <c r="C103" i="97"/>
  <c r="D71" i="97"/>
  <c r="C72" i="97"/>
  <c r="C69" i="97"/>
  <c r="C67" i="97"/>
  <c r="C65" i="97"/>
  <c r="C64" i="97"/>
  <c r="C63" i="97"/>
  <c r="C61" i="97"/>
  <c r="C59" i="97"/>
  <c r="C58" i="97"/>
  <c r="C57" i="97"/>
  <c r="H55" i="97"/>
  <c r="G55" i="97"/>
  <c r="E55" i="97"/>
  <c r="D55" i="97"/>
  <c r="C55" i="97"/>
  <c r="C53" i="97"/>
  <c r="C52" i="97"/>
  <c r="C50" i="97"/>
  <c r="C49" i="97"/>
  <c r="C48" i="97"/>
  <c r="C46" i="97"/>
  <c r="C45" i="97"/>
  <c r="C43" i="97"/>
  <c r="C41" i="97"/>
  <c r="C39" i="97"/>
  <c r="C36" i="97"/>
  <c r="C35" i="97"/>
  <c r="C34" i="97"/>
  <c r="C32" i="97"/>
  <c r="C30" i="97"/>
  <c r="C29" i="97"/>
  <c r="C27" i="97"/>
  <c r="C25" i="97"/>
  <c r="C23" i="97"/>
  <c r="C21" i="97"/>
  <c r="C19" i="97"/>
  <c r="C16" i="97"/>
  <c r="C15" i="97"/>
  <c r="C14" i="97"/>
  <c r="H12" i="97"/>
  <c r="E12" i="97"/>
  <c r="C12" i="97"/>
  <c r="C10" i="97"/>
  <c r="C9" i="97"/>
  <c r="H7" i="97"/>
  <c r="E7" i="97"/>
  <c r="C7" i="97"/>
  <c r="A3" i="97"/>
  <c r="A2" i="97"/>
  <c r="A294" i="96"/>
  <c r="A275" i="96"/>
  <c r="A274" i="96"/>
  <c r="A273" i="96"/>
  <c r="A272" i="96"/>
  <c r="A271" i="96"/>
  <c r="A270" i="96"/>
  <c r="A269" i="96"/>
  <c r="C262" i="96"/>
  <c r="C260" i="96"/>
  <c r="C259" i="96"/>
  <c r="C258" i="96"/>
  <c r="C257" i="96"/>
  <c r="C261" i="96" s="1"/>
  <c r="C251" i="96"/>
  <c r="C249" i="96"/>
  <c r="C247" i="96"/>
  <c r="C246" i="96"/>
  <c r="C245" i="96"/>
  <c r="C244" i="96"/>
  <c r="C243" i="96"/>
  <c r="C242" i="96"/>
  <c r="C241" i="96"/>
  <c r="C240" i="96"/>
  <c r="C239" i="96"/>
  <c r="C238" i="96"/>
  <c r="C237" i="96"/>
  <c r="C236" i="96"/>
  <c r="C235" i="96"/>
  <c r="C234" i="96"/>
  <c r="C233" i="96"/>
  <c r="C232" i="96"/>
  <c r="C231" i="96"/>
  <c r="C230" i="96"/>
  <c r="C229" i="96"/>
  <c r="C228" i="96"/>
  <c r="C226" i="96"/>
  <c r="C225" i="96"/>
  <c r="C224" i="96"/>
  <c r="C223" i="96"/>
  <c r="C222" i="96"/>
  <c r="C221" i="96"/>
  <c r="C220" i="96"/>
  <c r="C219" i="96"/>
  <c r="C218" i="96"/>
  <c r="C216" i="96"/>
  <c r="D206" i="96"/>
  <c r="D205" i="96"/>
  <c r="D202" i="96"/>
  <c r="D201" i="96"/>
  <c r="D204" i="96"/>
  <c r="C198" i="96"/>
  <c r="D196" i="96"/>
  <c r="C195" i="96"/>
  <c r="C186" i="96"/>
  <c r="D184" i="96"/>
  <c r="C185" i="96"/>
  <c r="D133" i="96"/>
  <c r="C134" i="96"/>
  <c r="C131" i="96"/>
  <c r="C129" i="96"/>
  <c r="C127" i="96"/>
  <c r="C126" i="96"/>
  <c r="C125" i="96"/>
  <c r="C124" i="96"/>
  <c r="C121" i="96"/>
  <c r="C120" i="96"/>
  <c r="H118" i="96"/>
  <c r="E118" i="96"/>
  <c r="C118" i="96"/>
  <c r="D65" i="96"/>
  <c r="C66" i="96"/>
  <c r="C63" i="96"/>
  <c r="C61" i="96"/>
  <c r="C59" i="96"/>
  <c r="C58" i="96"/>
  <c r="C57" i="96"/>
  <c r="H55" i="96"/>
  <c r="E55" i="96"/>
  <c r="C55" i="96"/>
  <c r="C53" i="96"/>
  <c r="C52" i="96"/>
  <c r="C51" i="96"/>
  <c r="C49" i="96"/>
  <c r="C47" i="96"/>
  <c r="C46" i="96"/>
  <c r="C44" i="96"/>
  <c r="C42" i="96"/>
  <c r="C40" i="96"/>
  <c r="C37" i="96"/>
  <c r="C36" i="96"/>
  <c r="C35" i="96"/>
  <c r="C33" i="96"/>
  <c r="C31" i="96"/>
  <c r="C30" i="96"/>
  <c r="C28" i="96"/>
  <c r="C26" i="96"/>
  <c r="C24" i="96"/>
  <c r="C22" i="96"/>
  <c r="C20" i="96"/>
  <c r="C17" i="96"/>
  <c r="C16" i="96"/>
  <c r="C15" i="96"/>
  <c r="H13" i="96"/>
  <c r="E13" i="96"/>
  <c r="C13" i="96"/>
  <c r="C11" i="96"/>
  <c r="C10" i="96"/>
  <c r="H8" i="96"/>
  <c r="E8" i="96"/>
  <c r="C8" i="96"/>
  <c r="A3" i="96"/>
  <c r="A2" i="96"/>
  <c r="A212" i="95"/>
  <c r="A199" i="95"/>
  <c r="A198" i="95"/>
  <c r="A197" i="95"/>
  <c r="A196" i="95"/>
  <c r="A195" i="95"/>
  <c r="A194" i="95"/>
  <c r="A193" i="95"/>
  <c r="C185" i="95"/>
  <c r="H182" i="95"/>
  <c r="G182" i="95"/>
  <c r="D182" i="95"/>
  <c r="C181" i="95"/>
  <c r="C180" i="95"/>
  <c r="C179" i="95"/>
  <c r="C178" i="95"/>
  <c r="C177" i="95"/>
  <c r="C182" i="95" s="1"/>
  <c r="H176" i="95"/>
  <c r="G176" i="95"/>
  <c r="D176" i="95"/>
  <c r="C176" i="95"/>
  <c r="C170" i="95"/>
  <c r="C168" i="95"/>
  <c r="C167" i="95"/>
  <c r="C165" i="95"/>
  <c r="C164" i="95"/>
  <c r="C163" i="95"/>
  <c r="C162" i="95"/>
  <c r="C161" i="95"/>
  <c r="C160" i="95"/>
  <c r="C159" i="95"/>
  <c r="C158" i="95"/>
  <c r="C157" i="95"/>
  <c r="C156" i="95"/>
  <c r="C155" i="95"/>
  <c r="C154" i="95"/>
  <c r="C153" i="95"/>
  <c r="C152" i="95"/>
  <c r="C151" i="95"/>
  <c r="C150" i="95"/>
  <c r="C149" i="95"/>
  <c r="C148" i="95"/>
  <c r="C147" i="95"/>
  <c r="C146" i="95"/>
  <c r="C144" i="95"/>
  <c r="C143" i="95"/>
  <c r="C142" i="95"/>
  <c r="C141" i="95"/>
  <c r="C140" i="95"/>
  <c r="C139" i="95"/>
  <c r="C138" i="95"/>
  <c r="C137" i="95"/>
  <c r="D114" i="95"/>
  <c r="C136" i="95"/>
  <c r="C134" i="95"/>
  <c r="D124" i="95"/>
  <c r="D123" i="95"/>
  <c r="D122" i="95"/>
  <c r="D120" i="95"/>
  <c r="D119" i="95"/>
  <c r="D118" i="95"/>
  <c r="D121" i="95"/>
  <c r="C116" i="95"/>
  <c r="C113" i="95"/>
  <c r="C104" i="95"/>
  <c r="D102" i="95"/>
  <c r="C72" i="95"/>
  <c r="D71" i="95"/>
  <c r="C69" i="95"/>
  <c r="C67" i="95"/>
  <c r="C65" i="95"/>
  <c r="C64" i="95"/>
  <c r="C63" i="95"/>
  <c r="H61" i="95"/>
  <c r="G61" i="95"/>
  <c r="E61" i="95"/>
  <c r="D61" i="95"/>
  <c r="C61" i="95"/>
  <c r="C59" i="95"/>
  <c r="C58" i="95"/>
  <c r="C57" i="95"/>
  <c r="H55" i="95"/>
  <c r="G55" i="95"/>
  <c r="D55" i="95"/>
  <c r="C55" i="95"/>
  <c r="C53" i="95"/>
  <c r="C52" i="95"/>
  <c r="C50" i="95"/>
  <c r="C49" i="95"/>
  <c r="H48" i="95"/>
  <c r="G48" i="95"/>
  <c r="E48" i="95"/>
  <c r="D48" i="95"/>
  <c r="C48" i="95"/>
  <c r="C46" i="95"/>
  <c r="C45" i="95"/>
  <c r="C43" i="95"/>
  <c r="C41" i="95"/>
  <c r="C39" i="95"/>
  <c r="C36" i="95"/>
  <c r="C35" i="95"/>
  <c r="C34" i="95"/>
  <c r="H32" i="95"/>
  <c r="G32" i="95"/>
  <c r="E32" i="95"/>
  <c r="D32" i="95"/>
  <c r="C32" i="95"/>
  <c r="C30" i="95"/>
  <c r="C29" i="95"/>
  <c r="H27" i="95"/>
  <c r="G27" i="95"/>
  <c r="E27" i="95"/>
  <c r="D27" i="95"/>
  <c r="C27" i="95"/>
  <c r="C25" i="95"/>
  <c r="C23" i="95"/>
  <c r="C21" i="95"/>
  <c r="C19" i="95"/>
  <c r="C16" i="95"/>
  <c r="C15" i="95"/>
  <c r="C14" i="95"/>
  <c r="C12" i="95"/>
  <c r="C10" i="95"/>
  <c r="C9" i="95"/>
  <c r="C7" i="95"/>
  <c r="A3" i="95"/>
  <c r="A2" i="95"/>
  <c r="A217" i="94"/>
  <c r="A202" i="94"/>
  <c r="A201" i="94"/>
  <c r="A200" i="94"/>
  <c r="A199" i="94"/>
  <c r="A198" i="94"/>
  <c r="A197" i="94"/>
  <c r="A196" i="94"/>
  <c r="C188" i="94"/>
  <c r="G185" i="94"/>
  <c r="H185" i="94"/>
  <c r="E185" i="94"/>
  <c r="C184" i="94"/>
  <c r="C183" i="94"/>
  <c r="H182" i="94"/>
  <c r="G182" i="94"/>
  <c r="E182" i="94"/>
  <c r="D182" i="94"/>
  <c r="C182" i="94"/>
  <c r="C181" i="94"/>
  <c r="C180" i="94"/>
  <c r="C185" i="94" s="1"/>
  <c r="G179" i="94"/>
  <c r="H179" i="94"/>
  <c r="E179" i="94"/>
  <c r="C179" i="94"/>
  <c r="C173" i="94"/>
  <c r="C170" i="94"/>
  <c r="C169" i="94"/>
  <c r="C167" i="94"/>
  <c r="C166" i="94"/>
  <c r="C165" i="94"/>
  <c r="C164" i="94"/>
  <c r="C163" i="94"/>
  <c r="C162" i="94"/>
  <c r="C161" i="94"/>
  <c r="C160" i="94"/>
  <c r="C159" i="94"/>
  <c r="C158" i="94"/>
  <c r="C157" i="94"/>
  <c r="C156" i="94"/>
  <c r="C155" i="94"/>
  <c r="C154" i="94"/>
  <c r="C153" i="94"/>
  <c r="C152" i="94"/>
  <c r="C151" i="94"/>
  <c r="C150" i="94"/>
  <c r="C149" i="94"/>
  <c r="C148" i="94"/>
  <c r="C146" i="94"/>
  <c r="C145" i="94"/>
  <c r="C144" i="94"/>
  <c r="C143" i="94"/>
  <c r="C142" i="94"/>
  <c r="C141" i="94"/>
  <c r="C140" i="94"/>
  <c r="C139" i="94"/>
  <c r="C138" i="94"/>
  <c r="C136" i="94"/>
  <c r="D125" i="94"/>
  <c r="D121" i="94"/>
  <c r="D124" i="94"/>
  <c r="C118" i="94"/>
  <c r="D116" i="94"/>
  <c r="C115" i="94"/>
  <c r="C106" i="94"/>
  <c r="C103" i="94"/>
  <c r="D102" i="94"/>
  <c r="C72" i="94"/>
  <c r="D71" i="94"/>
  <c r="C69" i="94"/>
  <c r="C67" i="94"/>
  <c r="C65" i="94"/>
  <c r="C64" i="94"/>
  <c r="C63" i="94"/>
  <c r="H61" i="94"/>
  <c r="G61" i="94"/>
  <c r="E61" i="94"/>
  <c r="D61" i="94"/>
  <c r="C61" i="94"/>
  <c r="C59" i="94"/>
  <c r="C58" i="94"/>
  <c r="C57" i="94"/>
  <c r="H55" i="94"/>
  <c r="G55" i="94"/>
  <c r="D55" i="94"/>
  <c r="C55" i="94"/>
  <c r="C53" i="94"/>
  <c r="C52" i="94"/>
  <c r="C50" i="94"/>
  <c r="C49" i="94"/>
  <c r="H48" i="94"/>
  <c r="G48" i="94"/>
  <c r="E48" i="94"/>
  <c r="D48" i="94"/>
  <c r="C48" i="94"/>
  <c r="C46" i="94"/>
  <c r="C45" i="94"/>
  <c r="C43" i="94"/>
  <c r="C41" i="94"/>
  <c r="C39" i="94"/>
  <c r="C36" i="94"/>
  <c r="C35" i="94"/>
  <c r="C34" i="94"/>
  <c r="H32" i="94"/>
  <c r="G32" i="94"/>
  <c r="E32" i="94"/>
  <c r="D32" i="94"/>
  <c r="C32" i="94"/>
  <c r="C30" i="94"/>
  <c r="C29" i="94"/>
  <c r="H27" i="94"/>
  <c r="G27" i="94"/>
  <c r="E27" i="94"/>
  <c r="D27" i="94"/>
  <c r="C27" i="94"/>
  <c r="C25" i="94"/>
  <c r="C23" i="94"/>
  <c r="C21" i="94"/>
  <c r="C19" i="94"/>
  <c r="C16" i="94"/>
  <c r="C15" i="94"/>
  <c r="C14" i="94"/>
  <c r="C12" i="94"/>
  <c r="C10" i="94"/>
  <c r="C9" i="94"/>
  <c r="C7" i="94"/>
  <c r="A3" i="94"/>
  <c r="A2" i="94"/>
  <c r="A219" i="93"/>
  <c r="A204" i="93"/>
  <c r="A203" i="93"/>
  <c r="A202" i="93"/>
  <c r="A201" i="93"/>
  <c r="A200" i="93"/>
  <c r="A199" i="93"/>
  <c r="A198" i="93"/>
  <c r="C190" i="93"/>
  <c r="G187" i="93"/>
  <c r="H187" i="93"/>
  <c r="E187" i="93"/>
  <c r="C186" i="93"/>
  <c r="C185" i="93"/>
  <c r="H184" i="93"/>
  <c r="G184" i="93"/>
  <c r="E184" i="93"/>
  <c r="D184" i="93"/>
  <c r="C184" i="93"/>
  <c r="C183" i="93"/>
  <c r="C182" i="93"/>
  <c r="C187" i="93" s="1"/>
  <c r="G181" i="93"/>
  <c r="H181" i="93"/>
  <c r="E181" i="93"/>
  <c r="C181" i="93"/>
  <c r="C175" i="93"/>
  <c r="C173" i="93"/>
  <c r="C172" i="93"/>
  <c r="C170" i="93"/>
  <c r="C169" i="93"/>
  <c r="C168" i="93"/>
  <c r="C167" i="93"/>
  <c r="C166" i="93"/>
  <c r="C165" i="93"/>
  <c r="C164" i="93"/>
  <c r="C163" i="93"/>
  <c r="C162" i="93"/>
  <c r="C161" i="93"/>
  <c r="C160" i="93"/>
  <c r="C159" i="93"/>
  <c r="C158" i="93"/>
  <c r="C157" i="93"/>
  <c r="C156" i="93"/>
  <c r="C155" i="93"/>
  <c r="C154" i="93"/>
  <c r="C153" i="93"/>
  <c r="C152" i="93"/>
  <c r="C151" i="93"/>
  <c r="C149" i="93"/>
  <c r="C148" i="93"/>
  <c r="C147" i="93"/>
  <c r="C146" i="93"/>
  <c r="C145" i="93"/>
  <c r="C144" i="93"/>
  <c r="C143" i="93"/>
  <c r="C142" i="93"/>
  <c r="C141" i="93"/>
  <c r="C139" i="93"/>
  <c r="D128" i="93"/>
  <c r="D124" i="93"/>
  <c r="D127" i="93"/>
  <c r="C121" i="93"/>
  <c r="D119" i="93"/>
  <c r="C118" i="93"/>
  <c r="C109" i="93"/>
  <c r="D107" i="93"/>
  <c r="D71" i="93"/>
  <c r="C72" i="93"/>
  <c r="C69" i="93"/>
  <c r="C67" i="93"/>
  <c r="C65" i="93"/>
  <c r="C64" i="93"/>
  <c r="C63" i="93"/>
  <c r="G61" i="93"/>
  <c r="H61" i="93"/>
  <c r="E61" i="93"/>
  <c r="C61" i="93"/>
  <c r="C59" i="93"/>
  <c r="C58" i="93"/>
  <c r="C57" i="93"/>
  <c r="C55" i="93"/>
  <c r="C53" i="93"/>
  <c r="C52" i="93"/>
  <c r="C50" i="93"/>
  <c r="C49" i="93"/>
  <c r="G48" i="93"/>
  <c r="H48" i="93"/>
  <c r="E48" i="93"/>
  <c r="C48" i="93"/>
  <c r="C46" i="93"/>
  <c r="C45" i="93"/>
  <c r="C43" i="93"/>
  <c r="C41" i="93"/>
  <c r="C39" i="93"/>
  <c r="C36" i="93"/>
  <c r="C35" i="93"/>
  <c r="C34" i="93"/>
  <c r="C32" i="93"/>
  <c r="C30" i="93"/>
  <c r="C29" i="93"/>
  <c r="E27" i="93"/>
  <c r="C27" i="93"/>
  <c r="C25" i="93"/>
  <c r="C23" i="93"/>
  <c r="C21" i="93"/>
  <c r="C19" i="93"/>
  <c r="C16" i="93"/>
  <c r="C15" i="93"/>
  <c r="C14" i="93"/>
  <c r="H12" i="93"/>
  <c r="G12" i="93"/>
  <c r="E12" i="93"/>
  <c r="C12" i="93"/>
  <c r="C10" i="93"/>
  <c r="C9" i="93"/>
  <c r="G7" i="93"/>
  <c r="H7" i="93"/>
  <c r="E7" i="93"/>
  <c r="C7" i="93"/>
  <c r="A3" i="93"/>
  <c r="A2" i="93"/>
  <c r="A296" i="92"/>
  <c r="A277" i="92"/>
  <c r="A276" i="92"/>
  <c r="A275" i="92"/>
  <c r="A274" i="92"/>
  <c r="A273" i="92"/>
  <c r="A272" i="92"/>
  <c r="A271" i="92"/>
  <c r="C264" i="92"/>
  <c r="C263" i="92"/>
  <c r="C262" i="92"/>
  <c r="C261" i="92"/>
  <c r="C260" i="92"/>
  <c r="C259" i="92"/>
  <c r="C258" i="92"/>
  <c r="C257" i="92"/>
  <c r="C251" i="92"/>
  <c r="C249" i="92"/>
  <c r="C247" i="92"/>
  <c r="C246" i="92"/>
  <c r="C245" i="92"/>
  <c r="C244" i="92"/>
  <c r="C243" i="92"/>
  <c r="C242" i="92"/>
  <c r="C241" i="92"/>
  <c r="C240" i="92"/>
  <c r="C239" i="92"/>
  <c r="C238" i="92"/>
  <c r="C237" i="92"/>
  <c r="C236" i="92"/>
  <c r="C235" i="92"/>
  <c r="C234" i="92"/>
  <c r="C233" i="92"/>
  <c r="C232" i="92"/>
  <c r="C231" i="92"/>
  <c r="C230" i="92"/>
  <c r="C229" i="92"/>
  <c r="C228" i="92"/>
  <c r="C226" i="92"/>
  <c r="C225" i="92"/>
  <c r="C224" i="92"/>
  <c r="C223" i="92"/>
  <c r="C222" i="92"/>
  <c r="C221" i="92"/>
  <c r="C220" i="92"/>
  <c r="C219" i="92"/>
  <c r="C218" i="92"/>
  <c r="C216" i="92"/>
  <c r="D205" i="92"/>
  <c r="D201" i="92"/>
  <c r="D204" i="92"/>
  <c r="C198" i="92"/>
  <c r="D196" i="92"/>
  <c r="C195" i="92"/>
  <c r="C186" i="92"/>
  <c r="D184" i="92"/>
  <c r="C185" i="92"/>
  <c r="D133" i="92"/>
  <c r="C134" i="92"/>
  <c r="C131" i="92"/>
  <c r="C129" i="92"/>
  <c r="C127" i="92"/>
  <c r="C126" i="92"/>
  <c r="C125" i="92"/>
  <c r="G123" i="92"/>
  <c r="H123" i="92"/>
  <c r="E123" i="92"/>
  <c r="C123" i="92"/>
  <c r="C121" i="92"/>
  <c r="C120" i="92"/>
  <c r="G118" i="92"/>
  <c r="H118" i="92"/>
  <c r="E118" i="92"/>
  <c r="C118" i="92"/>
  <c r="D65" i="92"/>
  <c r="C66" i="92"/>
  <c r="C63" i="92"/>
  <c r="C61" i="92"/>
  <c r="C59" i="92"/>
  <c r="C58" i="92"/>
  <c r="C57" i="92"/>
  <c r="G55" i="92"/>
  <c r="H55" i="92"/>
  <c r="E55" i="92"/>
  <c r="C55" i="92"/>
  <c r="C53" i="92"/>
  <c r="C52" i="92"/>
  <c r="C51" i="92"/>
  <c r="C49" i="92"/>
  <c r="C47" i="92"/>
  <c r="C46" i="92"/>
  <c r="C44" i="92"/>
  <c r="C42" i="92"/>
  <c r="C40" i="92"/>
  <c r="C37" i="92"/>
  <c r="C36" i="92"/>
  <c r="C35" i="92"/>
  <c r="C33" i="92"/>
  <c r="C31" i="92"/>
  <c r="C30" i="92"/>
  <c r="C28" i="92"/>
  <c r="C26" i="92"/>
  <c r="C24" i="92"/>
  <c r="C22" i="92"/>
  <c r="C20" i="92"/>
  <c r="C17" i="92"/>
  <c r="C16" i="92"/>
  <c r="C15" i="92"/>
  <c r="G13" i="92"/>
  <c r="H13" i="92"/>
  <c r="E13" i="92"/>
  <c r="C13" i="92"/>
  <c r="C11" i="92"/>
  <c r="C10" i="92"/>
  <c r="G8" i="92"/>
  <c r="H8" i="92"/>
  <c r="E8" i="92"/>
  <c r="C8" i="92"/>
  <c r="A3" i="92"/>
  <c r="A2" i="92"/>
  <c r="A208" i="91"/>
  <c r="A191" i="91"/>
  <c r="A190" i="91"/>
  <c r="A189" i="91"/>
  <c r="A188" i="91"/>
  <c r="A187" i="91"/>
  <c r="A186" i="91"/>
  <c r="A185" i="91"/>
  <c r="C177" i="91"/>
  <c r="H174" i="91"/>
  <c r="G174" i="91"/>
  <c r="D174" i="91"/>
  <c r="C173" i="91"/>
  <c r="C172" i="91"/>
  <c r="C171" i="91"/>
  <c r="C170" i="91"/>
  <c r="C169" i="91"/>
  <c r="C174" i="91" s="1"/>
  <c r="H168" i="91"/>
  <c r="G168" i="91"/>
  <c r="D168" i="91"/>
  <c r="C168" i="91"/>
  <c r="C162" i="91"/>
  <c r="C160" i="91"/>
  <c r="C159" i="91"/>
  <c r="C157" i="91"/>
  <c r="C156" i="91"/>
  <c r="C155" i="91"/>
  <c r="C154" i="91"/>
  <c r="C153" i="91"/>
  <c r="C152" i="91"/>
  <c r="C151" i="91"/>
  <c r="C150" i="91"/>
  <c r="C149" i="91"/>
  <c r="C148" i="91"/>
  <c r="C147" i="91"/>
  <c r="C146" i="91"/>
  <c r="C145" i="91"/>
  <c r="C144" i="91"/>
  <c r="C143" i="91"/>
  <c r="C142" i="91"/>
  <c r="C141" i="91"/>
  <c r="C140" i="91"/>
  <c r="C139" i="91"/>
  <c r="C138" i="91"/>
  <c r="C136" i="91"/>
  <c r="C135" i="91"/>
  <c r="C134" i="91"/>
  <c r="C133" i="91"/>
  <c r="C132" i="91"/>
  <c r="C131" i="91"/>
  <c r="C130" i="91"/>
  <c r="C129" i="91"/>
  <c r="C128" i="91"/>
  <c r="C126" i="91"/>
  <c r="D116" i="91"/>
  <c r="D115" i="91"/>
  <c r="D114" i="91"/>
  <c r="D112" i="91"/>
  <c r="D111" i="91"/>
  <c r="D110" i="91"/>
  <c r="D113" i="91"/>
  <c r="C108" i="91"/>
  <c r="C105" i="91"/>
  <c r="C96" i="91"/>
  <c r="D92" i="91"/>
  <c r="C93" i="91"/>
  <c r="D71" i="91"/>
  <c r="C72" i="91"/>
  <c r="C69" i="91"/>
  <c r="C67" i="91"/>
  <c r="C65" i="91"/>
  <c r="C64" i="91"/>
  <c r="C63" i="91"/>
  <c r="H61" i="91"/>
  <c r="G61" i="91"/>
  <c r="D61" i="91"/>
  <c r="C61" i="91"/>
  <c r="C59" i="91"/>
  <c r="C58" i="91"/>
  <c r="C57" i="91"/>
  <c r="G55" i="91"/>
  <c r="H55" i="91"/>
  <c r="E55" i="91"/>
  <c r="C55" i="91"/>
  <c r="C53" i="91"/>
  <c r="C52" i="91"/>
  <c r="C50" i="91"/>
  <c r="C49" i="91"/>
  <c r="H48" i="91"/>
  <c r="G48" i="91"/>
  <c r="D48" i="91"/>
  <c r="C48" i="91"/>
  <c r="C46" i="91"/>
  <c r="C45" i="91"/>
  <c r="C43" i="91"/>
  <c r="C41" i="91"/>
  <c r="C39" i="91"/>
  <c r="C36" i="91"/>
  <c r="C35" i="91"/>
  <c r="C34" i="91"/>
  <c r="H32" i="91"/>
  <c r="G32" i="91"/>
  <c r="D32" i="91"/>
  <c r="C32" i="91"/>
  <c r="C30" i="91"/>
  <c r="C29" i="91"/>
  <c r="H27" i="91"/>
  <c r="G27" i="91"/>
  <c r="D27" i="91"/>
  <c r="C27" i="91"/>
  <c r="C25" i="91"/>
  <c r="C23" i="91"/>
  <c r="C21" i="91"/>
  <c r="C19" i="91"/>
  <c r="C16" i="91"/>
  <c r="C15" i="91"/>
  <c r="C14" i="91"/>
  <c r="H12" i="91"/>
  <c r="G12" i="91"/>
  <c r="E12" i="91"/>
  <c r="D12" i="91"/>
  <c r="C12" i="91"/>
  <c r="C10" i="91"/>
  <c r="C9" i="91"/>
  <c r="H7" i="91"/>
  <c r="G7" i="91"/>
  <c r="E7" i="91"/>
  <c r="D7" i="91"/>
  <c r="C7" i="91"/>
  <c r="A3" i="91"/>
  <c r="A2" i="91"/>
  <c r="A205" i="90"/>
  <c r="A190" i="90"/>
  <c r="A189" i="90"/>
  <c r="A188" i="90"/>
  <c r="A187" i="90"/>
  <c r="A186" i="90"/>
  <c r="A185" i="90"/>
  <c r="A184" i="90"/>
  <c r="C176" i="90"/>
  <c r="C173" i="90"/>
  <c r="H172" i="90"/>
  <c r="G172" i="90"/>
  <c r="D172" i="90"/>
  <c r="C171" i="90"/>
  <c r="C170" i="90"/>
  <c r="C169" i="90"/>
  <c r="C168" i="90"/>
  <c r="C167" i="90"/>
  <c r="C172" i="90" s="1"/>
  <c r="H166" i="90"/>
  <c r="G166" i="90"/>
  <c r="D166" i="90"/>
  <c r="C166" i="90"/>
  <c r="C160" i="90"/>
  <c r="C158" i="90"/>
  <c r="C157" i="90"/>
  <c r="C155" i="90"/>
  <c r="C154" i="90"/>
  <c r="C153" i="90"/>
  <c r="C152" i="90"/>
  <c r="C151" i="90"/>
  <c r="C150" i="90"/>
  <c r="C149" i="90"/>
  <c r="C148" i="90"/>
  <c r="C147" i="90"/>
  <c r="C146" i="90"/>
  <c r="C145" i="90"/>
  <c r="C144" i="90"/>
  <c r="C143" i="90"/>
  <c r="C142" i="90"/>
  <c r="C141" i="90"/>
  <c r="C140" i="90"/>
  <c r="C139" i="90"/>
  <c r="C138" i="90"/>
  <c r="C137" i="90"/>
  <c r="C136" i="90"/>
  <c r="C134" i="90"/>
  <c r="C133" i="90"/>
  <c r="C132" i="90"/>
  <c r="C131" i="90"/>
  <c r="C130" i="90"/>
  <c r="C129" i="90"/>
  <c r="C128" i="90"/>
  <c r="C127" i="90"/>
  <c r="D104" i="90"/>
  <c r="C126" i="90"/>
  <c r="C124" i="90"/>
  <c r="D114" i="90"/>
  <c r="D113" i="90"/>
  <c r="D112" i="90"/>
  <c r="D110" i="90"/>
  <c r="D109" i="90"/>
  <c r="D108" i="90"/>
  <c r="D111" i="90"/>
  <c r="C106" i="90"/>
  <c r="C103" i="90"/>
  <c r="C94" i="90"/>
  <c r="D92" i="90"/>
  <c r="D71" i="90"/>
  <c r="C72" i="90"/>
  <c r="C69" i="90"/>
  <c r="C67" i="90"/>
  <c r="C65" i="90"/>
  <c r="C64" i="90"/>
  <c r="C63" i="90"/>
  <c r="G61" i="90"/>
  <c r="H61" i="90"/>
  <c r="E61" i="90"/>
  <c r="C61" i="90"/>
  <c r="C59" i="90"/>
  <c r="C58" i="90"/>
  <c r="C57" i="90"/>
  <c r="C55" i="90"/>
  <c r="C53" i="90"/>
  <c r="C52" i="90"/>
  <c r="C50" i="90"/>
  <c r="C49" i="90"/>
  <c r="G48" i="90"/>
  <c r="H48" i="90"/>
  <c r="E48" i="90"/>
  <c r="C48" i="90"/>
  <c r="C46" i="90"/>
  <c r="C45" i="90"/>
  <c r="C43" i="90"/>
  <c r="C41" i="90"/>
  <c r="C39" i="90"/>
  <c r="C36" i="90"/>
  <c r="C35" i="90"/>
  <c r="C34" i="90"/>
  <c r="G32" i="90"/>
  <c r="H32" i="90"/>
  <c r="E32" i="90"/>
  <c r="C32" i="90"/>
  <c r="C30" i="90"/>
  <c r="C29" i="90"/>
  <c r="G27" i="90"/>
  <c r="H27" i="90"/>
  <c r="E27" i="90"/>
  <c r="C27" i="90"/>
  <c r="C25" i="90"/>
  <c r="C23" i="90"/>
  <c r="C21" i="90"/>
  <c r="C19" i="90"/>
  <c r="C16" i="90"/>
  <c r="C15" i="90"/>
  <c r="C14" i="90"/>
  <c r="H12" i="90"/>
  <c r="G12" i="90"/>
  <c r="D12" i="90"/>
  <c r="C12" i="90"/>
  <c r="C10" i="90"/>
  <c r="C9" i="90"/>
  <c r="H7" i="90"/>
  <c r="G7" i="90"/>
  <c r="D7" i="90"/>
  <c r="C7" i="90"/>
  <c r="A3" i="90"/>
  <c r="A2" i="90"/>
  <c r="A216" i="89"/>
  <c r="A200" i="89"/>
  <c r="A199" i="89"/>
  <c r="A198" i="89"/>
  <c r="A197" i="89"/>
  <c r="A196" i="89"/>
  <c r="A195" i="89"/>
  <c r="A194" i="89"/>
  <c r="C186" i="89"/>
  <c r="H183" i="89"/>
  <c r="G183" i="89"/>
  <c r="E183" i="89"/>
  <c r="D183" i="89"/>
  <c r="C183" i="89"/>
  <c r="C182" i="89"/>
  <c r="C181" i="89"/>
  <c r="G180" i="89"/>
  <c r="H180" i="89"/>
  <c r="E180" i="89"/>
  <c r="C180" i="89"/>
  <c r="C179" i="89"/>
  <c r="C178" i="89"/>
  <c r="H177" i="89"/>
  <c r="G177" i="89"/>
  <c r="E177" i="89"/>
  <c r="D177" i="89"/>
  <c r="C177" i="89"/>
  <c r="C145" i="89" s="1"/>
  <c r="C171" i="89"/>
  <c r="C169" i="89"/>
  <c r="C168" i="89"/>
  <c r="C166" i="89"/>
  <c r="C165" i="89"/>
  <c r="C164" i="89"/>
  <c r="C163" i="89"/>
  <c r="C162" i="89"/>
  <c r="C161" i="89"/>
  <c r="C160" i="89"/>
  <c r="C159" i="89"/>
  <c r="C158" i="89"/>
  <c r="C157" i="89"/>
  <c r="C156" i="89"/>
  <c r="C155" i="89"/>
  <c r="C154" i="89"/>
  <c r="C153" i="89"/>
  <c r="C152" i="89"/>
  <c r="C151" i="89"/>
  <c r="C150" i="89"/>
  <c r="C149" i="89"/>
  <c r="C148" i="89"/>
  <c r="C147" i="89"/>
  <c r="C144" i="89"/>
  <c r="C143" i="89"/>
  <c r="C142" i="89"/>
  <c r="C141" i="89"/>
  <c r="C140" i="89"/>
  <c r="C139" i="89"/>
  <c r="C138" i="89"/>
  <c r="C137" i="89"/>
  <c r="C135" i="89"/>
  <c r="D122" i="89"/>
  <c r="C117" i="89"/>
  <c r="C114" i="89"/>
  <c r="C105" i="89"/>
  <c r="C104" i="89"/>
  <c r="D103" i="89"/>
  <c r="C73" i="89"/>
  <c r="D72" i="89"/>
  <c r="C69" i="89"/>
  <c r="C67" i="89"/>
  <c r="C65" i="89"/>
  <c r="C64" i="89"/>
  <c r="C63" i="89"/>
  <c r="H61" i="89"/>
  <c r="G61" i="89"/>
  <c r="E61" i="89"/>
  <c r="D61" i="89"/>
  <c r="C61" i="89"/>
  <c r="C59" i="89"/>
  <c r="C58" i="89"/>
  <c r="C57" i="89"/>
  <c r="H55" i="89"/>
  <c r="G55" i="89"/>
  <c r="D55" i="89"/>
  <c r="C55" i="89"/>
  <c r="C53" i="89"/>
  <c r="C52" i="89"/>
  <c r="C50" i="89"/>
  <c r="C49" i="89"/>
  <c r="H48" i="89"/>
  <c r="G48" i="89"/>
  <c r="E48" i="89"/>
  <c r="D48" i="89"/>
  <c r="C48" i="89"/>
  <c r="C46" i="89"/>
  <c r="C45" i="89"/>
  <c r="C43" i="89"/>
  <c r="C41" i="89"/>
  <c r="C39" i="89"/>
  <c r="C36" i="89"/>
  <c r="C35" i="89"/>
  <c r="C34" i="89"/>
  <c r="H32" i="89"/>
  <c r="G32" i="89"/>
  <c r="E32" i="89"/>
  <c r="D32" i="89"/>
  <c r="C32" i="89"/>
  <c r="C30" i="89"/>
  <c r="C29" i="89"/>
  <c r="H27" i="89"/>
  <c r="G27" i="89"/>
  <c r="E27" i="89"/>
  <c r="D27" i="89"/>
  <c r="C27" i="89"/>
  <c r="C25" i="89"/>
  <c r="C23" i="89"/>
  <c r="C21" i="89"/>
  <c r="C19" i="89"/>
  <c r="C16" i="89"/>
  <c r="C15" i="89"/>
  <c r="C14" i="89"/>
  <c r="C12" i="89"/>
  <c r="C10" i="89"/>
  <c r="C9" i="89"/>
  <c r="C7" i="89"/>
  <c r="A3" i="89"/>
  <c r="A2" i="89"/>
  <c r="A224" i="88"/>
  <c r="A209" i="88"/>
  <c r="A208" i="88"/>
  <c r="A207" i="88"/>
  <c r="A206" i="88"/>
  <c r="A205" i="88"/>
  <c r="A204" i="88"/>
  <c r="A203" i="88"/>
  <c r="C195" i="88"/>
  <c r="G192" i="88"/>
  <c r="H192" i="88"/>
  <c r="E192" i="88"/>
  <c r="C191" i="88"/>
  <c r="C190" i="88"/>
  <c r="H189" i="88"/>
  <c r="G189" i="88"/>
  <c r="E189" i="88"/>
  <c r="D189" i="88"/>
  <c r="C189" i="88"/>
  <c r="C188" i="88"/>
  <c r="C187" i="88"/>
  <c r="C192" i="88" s="1"/>
  <c r="G186" i="88"/>
  <c r="H186" i="88"/>
  <c r="E186" i="88"/>
  <c r="C186" i="88"/>
  <c r="C180" i="88"/>
  <c r="C178" i="88"/>
  <c r="C177" i="88"/>
  <c r="C175" i="88"/>
  <c r="C174" i="88"/>
  <c r="C173" i="88"/>
  <c r="C172" i="88"/>
  <c r="C171" i="88"/>
  <c r="C170" i="88"/>
  <c r="C169" i="88"/>
  <c r="C168" i="88"/>
  <c r="C167" i="88"/>
  <c r="C166" i="88"/>
  <c r="C165" i="88"/>
  <c r="C164" i="88"/>
  <c r="C163" i="88"/>
  <c r="C162" i="88"/>
  <c r="C161" i="88"/>
  <c r="C160" i="88"/>
  <c r="C159" i="88"/>
  <c r="C158" i="88"/>
  <c r="C157" i="88"/>
  <c r="C156" i="88"/>
  <c r="C154" i="88"/>
  <c r="C153" i="88"/>
  <c r="C152" i="88"/>
  <c r="C151" i="88"/>
  <c r="C150" i="88"/>
  <c r="C149" i="88"/>
  <c r="C148" i="88"/>
  <c r="C147" i="88"/>
  <c r="C146" i="88"/>
  <c r="C144" i="88"/>
  <c r="D133" i="88"/>
  <c r="D129" i="88"/>
  <c r="D132" i="88"/>
  <c r="C126" i="88"/>
  <c r="D124" i="88"/>
  <c r="C123" i="88"/>
  <c r="C114" i="88"/>
  <c r="D112" i="88"/>
  <c r="D71" i="88"/>
  <c r="C72" i="88"/>
  <c r="C69" i="88"/>
  <c r="C67" i="88"/>
  <c r="C65" i="88"/>
  <c r="C64" i="88"/>
  <c r="C63" i="88"/>
  <c r="C61" i="88"/>
  <c r="C59" i="88"/>
  <c r="C58" i="88"/>
  <c r="C57" i="88"/>
  <c r="H55" i="88"/>
  <c r="G55" i="88"/>
  <c r="E55" i="88"/>
  <c r="D55" i="88"/>
  <c r="C55" i="88"/>
  <c r="C53" i="88"/>
  <c r="C52" i="88"/>
  <c r="C50" i="88"/>
  <c r="C49" i="88"/>
  <c r="C48" i="88"/>
  <c r="C46" i="88"/>
  <c r="C45" i="88"/>
  <c r="C43" i="88"/>
  <c r="C41" i="88"/>
  <c r="C39" i="88"/>
  <c r="C36" i="88"/>
  <c r="C35" i="88"/>
  <c r="C34" i="88"/>
  <c r="C32" i="88"/>
  <c r="C30" i="88"/>
  <c r="C29" i="88"/>
  <c r="C27" i="88"/>
  <c r="C25" i="88"/>
  <c r="C23" i="88"/>
  <c r="C21" i="88"/>
  <c r="C19" i="88"/>
  <c r="C16" i="88"/>
  <c r="C15" i="88"/>
  <c r="C14" i="88"/>
  <c r="G12" i="88"/>
  <c r="H12" i="88"/>
  <c r="E12" i="88"/>
  <c r="C12" i="88"/>
  <c r="C10" i="88"/>
  <c r="C9" i="88"/>
  <c r="G7" i="88"/>
  <c r="H7" i="88"/>
  <c r="E7" i="88"/>
  <c r="C7" i="88"/>
  <c r="A3" i="88"/>
  <c r="A2" i="88"/>
  <c r="A239" i="87"/>
  <c r="A220" i="87"/>
  <c r="A219" i="87"/>
  <c r="A218" i="87"/>
  <c r="A217" i="87"/>
  <c r="A216" i="87"/>
  <c r="A215" i="87"/>
  <c r="A214" i="87"/>
  <c r="C206" i="87"/>
  <c r="C203" i="87"/>
  <c r="C202" i="87"/>
  <c r="C201" i="87"/>
  <c r="C200" i="87"/>
  <c r="H199" i="87"/>
  <c r="G199" i="87"/>
  <c r="D199" i="87"/>
  <c r="C199" i="87"/>
  <c r="C198" i="87"/>
  <c r="C197" i="87"/>
  <c r="C196" i="87"/>
  <c r="C164" i="87" s="1"/>
  <c r="C190" i="87"/>
  <c r="C188" i="87"/>
  <c r="C187" i="87"/>
  <c r="C185" i="87"/>
  <c r="C184" i="87"/>
  <c r="C183" i="87"/>
  <c r="C182" i="87"/>
  <c r="C181" i="87"/>
  <c r="C180" i="87"/>
  <c r="C179" i="87"/>
  <c r="C178" i="87"/>
  <c r="C177" i="87"/>
  <c r="C176" i="87"/>
  <c r="C175" i="87"/>
  <c r="C174" i="87"/>
  <c r="C173" i="87"/>
  <c r="C172" i="87"/>
  <c r="C171" i="87"/>
  <c r="C170" i="87"/>
  <c r="C169" i="87"/>
  <c r="C168" i="87"/>
  <c r="C167" i="87"/>
  <c r="C166" i="87"/>
  <c r="C163" i="87"/>
  <c r="C162" i="87"/>
  <c r="C161" i="87"/>
  <c r="C160" i="87"/>
  <c r="C159" i="87"/>
  <c r="C158" i="87"/>
  <c r="C157" i="87"/>
  <c r="C156" i="87"/>
  <c r="C154" i="87"/>
  <c r="D144" i="87"/>
  <c r="D142" i="87"/>
  <c r="D140" i="87"/>
  <c r="D138" i="87"/>
  <c r="D143" i="87"/>
  <c r="C136" i="87"/>
  <c r="C133" i="87"/>
  <c r="D122" i="87"/>
  <c r="C124" i="87"/>
  <c r="D71" i="87"/>
  <c r="C72" i="87"/>
  <c r="C69" i="87"/>
  <c r="C67" i="87"/>
  <c r="C65" i="87"/>
  <c r="C64" i="87"/>
  <c r="C63" i="87"/>
  <c r="G61" i="87"/>
  <c r="H61" i="87"/>
  <c r="E61" i="87"/>
  <c r="C61" i="87"/>
  <c r="C59" i="87"/>
  <c r="C58" i="87"/>
  <c r="C57" i="87"/>
  <c r="C55" i="87"/>
  <c r="C53" i="87"/>
  <c r="C52" i="87"/>
  <c r="C50" i="87"/>
  <c r="C49" i="87"/>
  <c r="G48" i="87"/>
  <c r="H48" i="87"/>
  <c r="E48" i="87"/>
  <c r="C48" i="87"/>
  <c r="C46" i="87"/>
  <c r="C45" i="87"/>
  <c r="C43" i="87"/>
  <c r="C41" i="87"/>
  <c r="C39" i="87"/>
  <c r="C36" i="87"/>
  <c r="C35" i="87"/>
  <c r="C34" i="87"/>
  <c r="G32" i="87"/>
  <c r="H32" i="87"/>
  <c r="E32" i="87"/>
  <c r="C32" i="87"/>
  <c r="C30" i="87"/>
  <c r="C29" i="87"/>
  <c r="G27" i="87"/>
  <c r="H27" i="87"/>
  <c r="E27" i="87"/>
  <c r="C27" i="87"/>
  <c r="C25" i="87"/>
  <c r="C23" i="87"/>
  <c r="C21" i="87"/>
  <c r="C19" i="87"/>
  <c r="C16" i="87"/>
  <c r="C15" i="87"/>
  <c r="C14" i="87"/>
  <c r="H12" i="87"/>
  <c r="G12" i="87"/>
  <c r="D12" i="87"/>
  <c r="C12" i="87"/>
  <c r="C10" i="87"/>
  <c r="C9" i="87"/>
  <c r="H7" i="87"/>
  <c r="G7" i="87"/>
  <c r="D7" i="87"/>
  <c r="C7" i="87"/>
  <c r="A3" i="87"/>
  <c r="A2" i="87"/>
  <c r="A225" i="86"/>
  <c r="A209" i="86"/>
  <c r="A208" i="86"/>
  <c r="A207" i="86"/>
  <c r="A206" i="86"/>
  <c r="A205" i="86"/>
  <c r="A204" i="86"/>
  <c r="A203" i="86"/>
  <c r="C195" i="86"/>
  <c r="H192" i="86"/>
  <c r="G192" i="86"/>
  <c r="E192" i="86"/>
  <c r="D192" i="86"/>
  <c r="C191" i="86"/>
  <c r="C190" i="86"/>
  <c r="C192" i="86" s="1"/>
  <c r="G189" i="86"/>
  <c r="H189" i="86"/>
  <c r="E189" i="86"/>
  <c r="C189" i="86"/>
  <c r="C188" i="86"/>
  <c r="C187" i="86"/>
  <c r="H186" i="86"/>
  <c r="G186" i="86"/>
  <c r="E186" i="86"/>
  <c r="D186" i="86"/>
  <c r="C186" i="86"/>
  <c r="C154" i="86" s="1"/>
  <c r="C180" i="86"/>
  <c r="C178" i="86"/>
  <c r="C177" i="86"/>
  <c r="C175" i="86"/>
  <c r="C174" i="86"/>
  <c r="C173" i="86"/>
  <c r="C172" i="86"/>
  <c r="C171" i="86"/>
  <c r="C170" i="86"/>
  <c r="C169" i="86"/>
  <c r="C168" i="86"/>
  <c r="C167" i="86"/>
  <c r="C166" i="86"/>
  <c r="C165" i="86"/>
  <c r="C164" i="86"/>
  <c r="C163" i="86"/>
  <c r="C162" i="86"/>
  <c r="C161" i="86"/>
  <c r="C160" i="86"/>
  <c r="C159" i="86"/>
  <c r="C158" i="86"/>
  <c r="C157" i="86"/>
  <c r="C156" i="86"/>
  <c r="C153" i="86"/>
  <c r="C152" i="86"/>
  <c r="C151" i="86"/>
  <c r="C150" i="86"/>
  <c r="C149" i="86"/>
  <c r="C148" i="86"/>
  <c r="C147" i="86"/>
  <c r="C146" i="86"/>
  <c r="C144" i="86"/>
  <c r="C126" i="86"/>
  <c r="C123" i="86"/>
  <c r="C114" i="86"/>
  <c r="C72" i="86"/>
  <c r="C69" i="86"/>
  <c r="C67" i="86"/>
  <c r="C65" i="86"/>
  <c r="C64" i="86"/>
  <c r="C63" i="86"/>
  <c r="H61" i="86"/>
  <c r="G61" i="86"/>
  <c r="D61" i="86"/>
  <c r="C61" i="86"/>
  <c r="C59" i="86"/>
  <c r="C58" i="86"/>
  <c r="C57" i="86"/>
  <c r="G55" i="86"/>
  <c r="H55" i="86"/>
  <c r="E55" i="86"/>
  <c r="C55" i="86"/>
  <c r="C53" i="86"/>
  <c r="C52" i="86"/>
  <c r="C50" i="86"/>
  <c r="C49" i="86"/>
  <c r="H48" i="86"/>
  <c r="G48" i="86"/>
  <c r="D48" i="86"/>
  <c r="C48" i="86"/>
  <c r="C46" i="86"/>
  <c r="C45" i="86"/>
  <c r="C43" i="86"/>
  <c r="C41" i="86"/>
  <c r="C39" i="86"/>
  <c r="C36" i="86"/>
  <c r="C35" i="86"/>
  <c r="C34" i="86"/>
  <c r="H32" i="86"/>
  <c r="G32" i="86"/>
  <c r="D32" i="86"/>
  <c r="C32" i="86"/>
  <c r="C30" i="86"/>
  <c r="C29" i="86"/>
  <c r="H27" i="86"/>
  <c r="G27" i="86"/>
  <c r="D27" i="86"/>
  <c r="C27" i="86"/>
  <c r="C25" i="86"/>
  <c r="C23" i="86"/>
  <c r="C21" i="86"/>
  <c r="C19" i="86"/>
  <c r="C16" i="86"/>
  <c r="C15" i="86"/>
  <c r="C14" i="86"/>
  <c r="H12" i="86"/>
  <c r="G12" i="86"/>
  <c r="E12" i="86"/>
  <c r="D12" i="86"/>
  <c r="C12" i="86"/>
  <c r="C10" i="86"/>
  <c r="C9" i="86"/>
  <c r="H7" i="86"/>
  <c r="G7" i="86"/>
  <c r="E7" i="86"/>
  <c r="D7" i="86"/>
  <c r="C7" i="86"/>
  <c r="A3" i="86"/>
  <c r="A2" i="86"/>
  <c r="A267" i="85"/>
  <c r="A249" i="85"/>
  <c r="A248" i="85"/>
  <c r="A247" i="85"/>
  <c r="A246" i="85"/>
  <c r="A245" i="85"/>
  <c r="A244" i="85"/>
  <c r="A243" i="85"/>
  <c r="C235" i="85"/>
  <c r="C232" i="85"/>
  <c r="H231" i="85"/>
  <c r="G231" i="85"/>
  <c r="D231" i="85"/>
  <c r="C230" i="85"/>
  <c r="C229" i="85"/>
  <c r="C228" i="85"/>
  <c r="C227" i="85"/>
  <c r="C226" i="85"/>
  <c r="C231" i="85" s="1"/>
  <c r="H225" i="85"/>
  <c r="G225" i="85"/>
  <c r="D225" i="85"/>
  <c r="C225" i="85"/>
  <c r="C219" i="85"/>
  <c r="C217" i="85"/>
  <c r="C216" i="85"/>
  <c r="C214" i="85"/>
  <c r="C213" i="85"/>
  <c r="C212" i="85"/>
  <c r="C211" i="85"/>
  <c r="C210" i="85"/>
  <c r="C209" i="85"/>
  <c r="C208" i="85"/>
  <c r="C207" i="85"/>
  <c r="C206" i="85"/>
  <c r="C205" i="85"/>
  <c r="C204" i="85"/>
  <c r="C203" i="85"/>
  <c r="C202" i="85"/>
  <c r="C201" i="85"/>
  <c r="C200" i="85"/>
  <c r="C199" i="85"/>
  <c r="C198" i="85"/>
  <c r="C197" i="85"/>
  <c r="C196" i="85"/>
  <c r="C195" i="85"/>
  <c r="C193" i="85"/>
  <c r="C192" i="85"/>
  <c r="C191" i="85"/>
  <c r="C190" i="85"/>
  <c r="C189" i="85"/>
  <c r="C188" i="85"/>
  <c r="C187" i="85"/>
  <c r="C186" i="85"/>
  <c r="D163" i="85"/>
  <c r="C185" i="85"/>
  <c r="C183" i="85"/>
  <c r="D173" i="85"/>
  <c r="D172" i="85"/>
  <c r="D171" i="85"/>
  <c r="D169" i="85"/>
  <c r="D168" i="85"/>
  <c r="D167" i="85"/>
  <c r="D170" i="85"/>
  <c r="C165" i="85"/>
  <c r="C162" i="85"/>
  <c r="C153" i="85"/>
  <c r="D151" i="85"/>
  <c r="C121" i="85"/>
  <c r="D120" i="85"/>
  <c r="C89" i="85"/>
  <c r="D88" i="85"/>
  <c r="C86" i="85"/>
  <c r="C85" i="85"/>
  <c r="C84" i="85"/>
  <c r="C82" i="85"/>
  <c r="C81" i="85"/>
  <c r="C80" i="85"/>
  <c r="H78" i="85"/>
  <c r="G78" i="85"/>
  <c r="D78" i="85"/>
  <c r="C78" i="85"/>
  <c r="C76" i="85"/>
  <c r="C75" i="85"/>
  <c r="H73" i="85"/>
  <c r="G73" i="85"/>
  <c r="D73" i="85"/>
  <c r="C73" i="85"/>
  <c r="C70" i="85"/>
  <c r="C68" i="85"/>
  <c r="C66" i="85"/>
  <c r="C65" i="85"/>
  <c r="C64" i="85"/>
  <c r="H62" i="85"/>
  <c r="G62" i="85"/>
  <c r="D62" i="85"/>
  <c r="C62" i="85"/>
  <c r="C60" i="85"/>
  <c r="C59" i="85"/>
  <c r="C58" i="85"/>
  <c r="G56" i="85"/>
  <c r="H56" i="85"/>
  <c r="E56" i="85"/>
  <c r="C56" i="85"/>
  <c r="C54" i="85"/>
  <c r="C53" i="85"/>
  <c r="C51" i="85"/>
  <c r="C50" i="85"/>
  <c r="C49" i="85"/>
  <c r="C47" i="85"/>
  <c r="C46" i="85"/>
  <c r="C44" i="85"/>
  <c r="C42" i="85"/>
  <c r="C40" i="85"/>
  <c r="C37" i="85"/>
  <c r="C36" i="85"/>
  <c r="C35" i="85"/>
  <c r="H33" i="85"/>
  <c r="G33" i="85"/>
  <c r="D33" i="85"/>
  <c r="C33" i="85"/>
  <c r="C31" i="85"/>
  <c r="C30" i="85"/>
  <c r="H28" i="85"/>
  <c r="G28" i="85"/>
  <c r="D28" i="85"/>
  <c r="C28" i="85"/>
  <c r="C26" i="85"/>
  <c r="C24" i="85"/>
  <c r="C22" i="85"/>
  <c r="C20" i="85"/>
  <c r="C17" i="85"/>
  <c r="C16" i="85"/>
  <c r="C15" i="85"/>
  <c r="H13" i="85"/>
  <c r="G13" i="85"/>
  <c r="E13" i="85"/>
  <c r="D13" i="85"/>
  <c r="C13" i="85"/>
  <c r="C11" i="85"/>
  <c r="C10" i="85"/>
  <c r="H8" i="85"/>
  <c r="G8" i="85"/>
  <c r="E8" i="85"/>
  <c r="D8" i="85"/>
  <c r="C8" i="85"/>
  <c r="A3" i="85"/>
  <c r="A2" i="85"/>
  <c r="A236" i="84"/>
  <c r="A217" i="84"/>
  <c r="A216" i="84"/>
  <c r="A215" i="84"/>
  <c r="A214" i="84"/>
  <c r="A213" i="84"/>
  <c r="A212" i="84"/>
  <c r="A211" i="84"/>
  <c r="C204" i="84"/>
  <c r="C202" i="84"/>
  <c r="C201" i="84"/>
  <c r="C200" i="84"/>
  <c r="C199" i="84"/>
  <c r="C203" i="84" s="1"/>
  <c r="C193" i="84"/>
  <c r="C191" i="84"/>
  <c r="C189" i="84"/>
  <c r="C188" i="84"/>
  <c r="C187" i="84"/>
  <c r="C186" i="84"/>
  <c r="C185" i="84"/>
  <c r="C184" i="84"/>
  <c r="C183" i="84"/>
  <c r="C182" i="84"/>
  <c r="C181" i="84"/>
  <c r="C180" i="84"/>
  <c r="C179" i="84"/>
  <c r="C178" i="84"/>
  <c r="C177" i="84"/>
  <c r="C176" i="84"/>
  <c r="C175" i="84"/>
  <c r="C174" i="84"/>
  <c r="C173" i="84"/>
  <c r="C172" i="84"/>
  <c r="C171" i="84"/>
  <c r="C170" i="84"/>
  <c r="C168" i="84"/>
  <c r="C167" i="84"/>
  <c r="C166" i="84"/>
  <c r="C165" i="84"/>
  <c r="C164" i="84"/>
  <c r="C163" i="84"/>
  <c r="C162" i="84"/>
  <c r="C161" i="84"/>
  <c r="C160" i="84"/>
  <c r="C158" i="84"/>
  <c r="D145" i="84"/>
  <c r="C140" i="84"/>
  <c r="C137" i="84"/>
  <c r="C128" i="84"/>
  <c r="C127" i="84"/>
  <c r="D126" i="84"/>
  <c r="D104" i="84"/>
  <c r="C105" i="84"/>
  <c r="C102" i="84"/>
  <c r="C101" i="84"/>
  <c r="C100" i="84"/>
  <c r="C98" i="84"/>
  <c r="C97" i="84"/>
  <c r="C96" i="84"/>
  <c r="H94" i="84"/>
  <c r="G94" i="84"/>
  <c r="E94" i="84"/>
  <c r="D94" i="84"/>
  <c r="C94" i="84"/>
  <c r="C92" i="84"/>
  <c r="C91" i="84"/>
  <c r="H89" i="84"/>
  <c r="G89" i="84"/>
  <c r="E89" i="84"/>
  <c r="D89" i="84"/>
  <c r="C89" i="84"/>
  <c r="D65" i="84"/>
  <c r="C66" i="84"/>
  <c r="C63" i="84"/>
  <c r="C61" i="84"/>
  <c r="C59" i="84"/>
  <c r="C58" i="84"/>
  <c r="C57" i="84"/>
  <c r="H55" i="84"/>
  <c r="D55" i="84"/>
  <c r="C55" i="84"/>
  <c r="C53" i="84"/>
  <c r="C52" i="84"/>
  <c r="C51" i="84"/>
  <c r="H49" i="84"/>
  <c r="G49" i="84"/>
  <c r="E49" i="84"/>
  <c r="D49" i="84"/>
  <c r="C49" i="84"/>
  <c r="C47" i="84"/>
  <c r="C46" i="84"/>
  <c r="C44" i="84"/>
  <c r="C42" i="84"/>
  <c r="C40" i="84"/>
  <c r="C37" i="84"/>
  <c r="C36" i="84"/>
  <c r="C35" i="84"/>
  <c r="H33" i="84"/>
  <c r="G33" i="84"/>
  <c r="E33" i="84"/>
  <c r="D33" i="84"/>
  <c r="C33" i="84"/>
  <c r="C31" i="84"/>
  <c r="C30" i="84"/>
  <c r="H28" i="84"/>
  <c r="G28" i="84"/>
  <c r="E28" i="84"/>
  <c r="D28" i="84"/>
  <c r="C28" i="84"/>
  <c r="C26" i="84"/>
  <c r="C24" i="84"/>
  <c r="C22" i="84"/>
  <c r="C20" i="84"/>
  <c r="C17" i="84"/>
  <c r="C16" i="84"/>
  <c r="C15" i="84"/>
  <c r="H13" i="84"/>
  <c r="D13" i="84"/>
  <c r="C13" i="84"/>
  <c r="C11" i="84"/>
  <c r="C10" i="84"/>
  <c r="H8" i="84"/>
  <c r="D8" i="84"/>
  <c r="C8" i="84"/>
  <c r="A3" i="84"/>
  <c r="A2" i="84"/>
  <c r="A205" i="83"/>
  <c r="A190" i="83"/>
  <c r="A189" i="83"/>
  <c r="A188" i="83"/>
  <c r="A187" i="83"/>
  <c r="A186" i="83"/>
  <c r="A185" i="83"/>
  <c r="A184" i="83"/>
  <c r="C176" i="83"/>
  <c r="C173" i="83"/>
  <c r="H172" i="83"/>
  <c r="G172" i="83"/>
  <c r="E172" i="83"/>
  <c r="D172" i="83"/>
  <c r="C171" i="83"/>
  <c r="C170" i="83"/>
  <c r="G169" i="83"/>
  <c r="H169" i="83"/>
  <c r="E169" i="83"/>
  <c r="C169" i="83"/>
  <c r="C168" i="83"/>
  <c r="C167" i="83"/>
  <c r="C172" i="83" s="1"/>
  <c r="H166" i="83"/>
  <c r="G166" i="83"/>
  <c r="E166" i="83"/>
  <c r="D166" i="83"/>
  <c r="C166" i="83"/>
  <c r="C160" i="83"/>
  <c r="C158" i="83"/>
  <c r="C157" i="83"/>
  <c r="C155" i="83"/>
  <c r="C154" i="83"/>
  <c r="C153" i="83"/>
  <c r="C152" i="83"/>
  <c r="C151" i="83"/>
  <c r="C150" i="83"/>
  <c r="C149" i="83"/>
  <c r="C148" i="83"/>
  <c r="C147" i="83"/>
  <c r="C146" i="83"/>
  <c r="C145" i="83"/>
  <c r="C144" i="83"/>
  <c r="C143" i="83"/>
  <c r="C142" i="83"/>
  <c r="C141" i="83"/>
  <c r="C140" i="83"/>
  <c r="C139" i="83"/>
  <c r="C138" i="83"/>
  <c r="C137" i="83"/>
  <c r="C136" i="83"/>
  <c r="C134" i="83"/>
  <c r="C133" i="83"/>
  <c r="C132" i="83"/>
  <c r="C131" i="83"/>
  <c r="C130" i="83"/>
  <c r="C129" i="83"/>
  <c r="C128" i="83"/>
  <c r="C127" i="83"/>
  <c r="C126" i="83"/>
  <c r="C124" i="83"/>
  <c r="D111" i="83"/>
  <c r="D113" i="83"/>
  <c r="C106" i="83"/>
  <c r="D104" i="83"/>
  <c r="C103" i="83"/>
  <c r="C93" i="83"/>
  <c r="D71" i="83"/>
  <c r="C72" i="83"/>
  <c r="C69" i="83"/>
  <c r="C67" i="83"/>
  <c r="C65" i="83"/>
  <c r="C64" i="83"/>
  <c r="C63" i="83"/>
  <c r="H61" i="83"/>
  <c r="D61" i="83"/>
  <c r="C61" i="83"/>
  <c r="C59" i="83"/>
  <c r="C58" i="83"/>
  <c r="C57" i="83"/>
  <c r="G55" i="83"/>
  <c r="H55" i="83"/>
  <c r="E55" i="83"/>
  <c r="C55" i="83"/>
  <c r="C53" i="83"/>
  <c r="C52" i="83"/>
  <c r="C50" i="83"/>
  <c r="C49" i="83"/>
  <c r="H48" i="83"/>
  <c r="D48" i="83"/>
  <c r="C48" i="83"/>
  <c r="C46" i="83"/>
  <c r="C45" i="83"/>
  <c r="C43" i="83"/>
  <c r="C41" i="83"/>
  <c r="C39" i="83"/>
  <c r="C36" i="83"/>
  <c r="C35" i="83"/>
  <c r="C34" i="83"/>
  <c r="H32" i="83"/>
  <c r="D32" i="83"/>
  <c r="C32" i="83"/>
  <c r="C30" i="83"/>
  <c r="C29" i="83"/>
  <c r="H27" i="83"/>
  <c r="D27" i="83"/>
  <c r="C27" i="83"/>
  <c r="C25" i="83"/>
  <c r="C23" i="83"/>
  <c r="C21" i="83"/>
  <c r="C19" i="83"/>
  <c r="C16" i="83"/>
  <c r="C15" i="83"/>
  <c r="C14" i="83"/>
  <c r="H12" i="83"/>
  <c r="G12" i="83"/>
  <c r="E12" i="83"/>
  <c r="D12" i="83"/>
  <c r="C12" i="83"/>
  <c r="C10" i="83"/>
  <c r="C9" i="83"/>
  <c r="H7" i="83"/>
  <c r="G7" i="83"/>
  <c r="E7" i="83"/>
  <c r="D7" i="83"/>
  <c r="C7" i="83"/>
  <c r="A3" i="83"/>
  <c r="A2" i="83"/>
  <c r="A199" i="82"/>
  <c r="A184" i="82"/>
  <c r="A183" i="82"/>
  <c r="A182" i="82"/>
  <c r="A181" i="82"/>
  <c r="A180" i="82"/>
  <c r="A179" i="82"/>
  <c r="A178" i="82"/>
  <c r="C170" i="82"/>
  <c r="C167" i="82"/>
  <c r="C166" i="82"/>
  <c r="C165" i="82"/>
  <c r="H164" i="82"/>
  <c r="D164" i="82"/>
  <c r="C164" i="82"/>
  <c r="C163" i="82"/>
  <c r="C162" i="82"/>
  <c r="H161" i="82"/>
  <c r="D161" i="82"/>
  <c r="C161" i="82"/>
  <c r="C129" i="82" s="1"/>
  <c r="C155" i="82"/>
  <c r="C153" i="82"/>
  <c r="C152" i="82"/>
  <c r="C150" i="82"/>
  <c r="C149" i="82"/>
  <c r="C148" i="82"/>
  <c r="C147" i="82"/>
  <c r="C146" i="82"/>
  <c r="C145" i="82"/>
  <c r="C144" i="82"/>
  <c r="C143" i="82"/>
  <c r="C142" i="82"/>
  <c r="C141" i="82"/>
  <c r="C140" i="82"/>
  <c r="C139" i="82"/>
  <c r="C138" i="82"/>
  <c r="C137" i="82"/>
  <c r="C136" i="82"/>
  <c r="C135" i="82"/>
  <c r="C134" i="82"/>
  <c r="C133" i="82"/>
  <c r="C132" i="82"/>
  <c r="C131" i="82"/>
  <c r="C128" i="82"/>
  <c r="C127" i="82"/>
  <c r="C126" i="82"/>
  <c r="C125" i="82"/>
  <c r="C124" i="82"/>
  <c r="C123" i="82"/>
  <c r="C122" i="82"/>
  <c r="C121" i="82"/>
  <c r="C119" i="82"/>
  <c r="D109" i="82"/>
  <c r="D107" i="82"/>
  <c r="D105" i="82"/>
  <c r="D103" i="82"/>
  <c r="D108" i="82"/>
  <c r="C101" i="82"/>
  <c r="C98" i="82"/>
  <c r="C89" i="82"/>
  <c r="D85" i="82"/>
  <c r="C86" i="82"/>
  <c r="D64" i="82"/>
  <c r="C65" i="82"/>
  <c r="C62" i="82"/>
  <c r="C60" i="82"/>
  <c r="C58" i="82"/>
  <c r="C57" i="82"/>
  <c r="C56" i="82"/>
  <c r="D54" i="82"/>
  <c r="C54" i="82"/>
  <c r="C52" i="82"/>
  <c r="C51" i="82"/>
  <c r="C50" i="82"/>
  <c r="H48" i="82"/>
  <c r="G48" i="82"/>
  <c r="E48" i="82"/>
  <c r="D48" i="82"/>
  <c r="C48" i="82"/>
  <c r="C46" i="82"/>
  <c r="C45" i="82"/>
  <c r="C43" i="82"/>
  <c r="C41" i="82"/>
  <c r="C39" i="82"/>
  <c r="C36" i="82"/>
  <c r="C35" i="82"/>
  <c r="C34" i="82"/>
  <c r="H32" i="82"/>
  <c r="G32" i="82"/>
  <c r="E32" i="82"/>
  <c r="D32" i="82"/>
  <c r="C32" i="82"/>
  <c r="C30" i="82"/>
  <c r="C29" i="82"/>
  <c r="H27" i="82"/>
  <c r="G27" i="82"/>
  <c r="E27" i="82"/>
  <c r="D27" i="82"/>
  <c r="C27" i="82"/>
  <c r="C25" i="82"/>
  <c r="C23" i="82"/>
  <c r="C21" i="82"/>
  <c r="C19" i="82"/>
  <c r="C16" i="82"/>
  <c r="C15" i="82"/>
  <c r="C14" i="82"/>
  <c r="C12" i="82"/>
  <c r="C10" i="82"/>
  <c r="C9" i="82"/>
  <c r="D7" i="82"/>
  <c r="C7" i="82"/>
  <c r="A3" i="82"/>
  <c r="A2" i="82"/>
  <c r="A224" i="81"/>
  <c r="A209" i="81"/>
  <c r="A208" i="81"/>
  <c r="A207" i="81"/>
  <c r="A206" i="81"/>
  <c r="A205" i="81"/>
  <c r="A204" i="81"/>
  <c r="A203" i="81"/>
  <c r="C195" i="81"/>
  <c r="G192" i="81"/>
  <c r="H192" i="81"/>
  <c r="E192" i="81"/>
  <c r="C191" i="81"/>
  <c r="C190" i="81"/>
  <c r="H189" i="81"/>
  <c r="G189" i="81"/>
  <c r="E189" i="81"/>
  <c r="D189" i="81"/>
  <c r="C189" i="81"/>
  <c r="C188" i="81"/>
  <c r="C187" i="81"/>
  <c r="C192" i="81" s="1"/>
  <c r="G186" i="81"/>
  <c r="H186" i="81"/>
  <c r="E186" i="81"/>
  <c r="C186" i="81"/>
  <c r="C154" i="81" s="1"/>
  <c r="C180" i="81"/>
  <c r="C178" i="81"/>
  <c r="C177" i="81"/>
  <c r="C175" i="81"/>
  <c r="C174" i="81"/>
  <c r="C173" i="81"/>
  <c r="C172" i="81"/>
  <c r="C171" i="81"/>
  <c r="C170" i="81"/>
  <c r="C169" i="81"/>
  <c r="C168" i="81"/>
  <c r="C167" i="81"/>
  <c r="C166" i="81"/>
  <c r="C165" i="81"/>
  <c r="C164" i="81"/>
  <c r="C163" i="81"/>
  <c r="C162" i="81"/>
  <c r="C161" i="81"/>
  <c r="C160" i="81"/>
  <c r="C159" i="81"/>
  <c r="C158" i="81"/>
  <c r="C157" i="81"/>
  <c r="C156" i="81"/>
  <c r="C153" i="81"/>
  <c r="C152" i="81"/>
  <c r="C151" i="81"/>
  <c r="C150" i="81"/>
  <c r="C149" i="81"/>
  <c r="C148" i="81"/>
  <c r="C147" i="81"/>
  <c r="C146" i="81"/>
  <c r="C144" i="81"/>
  <c r="D133" i="81"/>
  <c r="D129" i="81"/>
  <c r="C126" i="81"/>
  <c r="C123" i="81"/>
  <c r="C114" i="81"/>
  <c r="D71" i="81"/>
  <c r="C72" i="81"/>
  <c r="C69" i="81"/>
  <c r="C67" i="81"/>
  <c r="C65" i="81"/>
  <c r="C64" i="81"/>
  <c r="C63" i="81"/>
  <c r="D61" i="81"/>
  <c r="C61" i="81"/>
  <c r="C59" i="81"/>
  <c r="C58" i="81"/>
  <c r="C57" i="81"/>
  <c r="H55" i="81"/>
  <c r="G55" i="81"/>
  <c r="E55" i="81"/>
  <c r="D55" i="81"/>
  <c r="C55" i="81"/>
  <c r="C53" i="81"/>
  <c r="C52" i="81"/>
  <c r="C50" i="81"/>
  <c r="C49" i="81"/>
  <c r="H48" i="81"/>
  <c r="G48" i="81"/>
  <c r="E48" i="81"/>
  <c r="D48" i="81"/>
  <c r="C48" i="81"/>
  <c r="C46" i="81"/>
  <c r="C45" i="81"/>
  <c r="C43" i="81"/>
  <c r="C41" i="81"/>
  <c r="C39" i="81"/>
  <c r="C36" i="81"/>
  <c r="C35" i="81"/>
  <c r="C34" i="81"/>
  <c r="C32" i="81"/>
  <c r="C30" i="81"/>
  <c r="C29" i="81"/>
  <c r="G27" i="81"/>
  <c r="E27" i="81"/>
  <c r="D27" i="81"/>
  <c r="C27" i="81"/>
  <c r="C25" i="81"/>
  <c r="C23" i="81"/>
  <c r="C21" i="81"/>
  <c r="C19" i="81"/>
  <c r="C16" i="81"/>
  <c r="C15" i="81"/>
  <c r="C14" i="81"/>
  <c r="C12" i="81"/>
  <c r="C10" i="81"/>
  <c r="C9" i="81"/>
  <c r="E7" i="81"/>
  <c r="C7" i="81"/>
  <c r="A3" i="81"/>
  <c r="A2" i="81"/>
  <c r="A200" i="80"/>
  <c r="A185" i="80"/>
  <c r="A184" i="80"/>
  <c r="A183" i="80"/>
  <c r="A182" i="80"/>
  <c r="A181" i="80"/>
  <c r="A180" i="80"/>
  <c r="A179" i="80"/>
  <c r="C172" i="80"/>
  <c r="C170" i="80"/>
  <c r="C169" i="80"/>
  <c r="C168" i="80"/>
  <c r="C167" i="80"/>
  <c r="C166" i="80"/>
  <c r="C171" i="80" s="1"/>
  <c r="C165" i="80"/>
  <c r="C159" i="80"/>
  <c r="C157" i="80"/>
  <c r="C156" i="80"/>
  <c r="C154" i="80"/>
  <c r="C153" i="80"/>
  <c r="C152" i="80"/>
  <c r="C151" i="80"/>
  <c r="C150" i="80"/>
  <c r="C149" i="80"/>
  <c r="C148" i="80"/>
  <c r="C147" i="80"/>
  <c r="C146" i="80"/>
  <c r="C145" i="80"/>
  <c r="C144" i="80"/>
  <c r="C143" i="80"/>
  <c r="C142" i="80"/>
  <c r="C141" i="80"/>
  <c r="C140" i="80"/>
  <c r="C139" i="80"/>
  <c r="C138" i="80"/>
  <c r="C137" i="80"/>
  <c r="C136" i="80"/>
  <c r="C134" i="80"/>
  <c r="C133" i="80"/>
  <c r="C132" i="80"/>
  <c r="C131" i="80"/>
  <c r="C130" i="80"/>
  <c r="C129" i="80"/>
  <c r="C128" i="80"/>
  <c r="C127" i="80"/>
  <c r="C126" i="80"/>
  <c r="C124" i="80"/>
  <c r="D110" i="80"/>
  <c r="D111" i="80"/>
  <c r="C106" i="80"/>
  <c r="D104" i="80"/>
  <c r="C103" i="80"/>
  <c r="C94" i="80"/>
  <c r="D92" i="80"/>
  <c r="C72" i="80"/>
  <c r="D71" i="80"/>
  <c r="C69" i="80"/>
  <c r="C67" i="80"/>
  <c r="C65" i="80"/>
  <c r="C64" i="80"/>
  <c r="C63" i="80"/>
  <c r="C61" i="80"/>
  <c r="C59" i="80"/>
  <c r="C58" i="80"/>
  <c r="C57" i="80"/>
  <c r="C55" i="80"/>
  <c r="C53" i="80"/>
  <c r="C52" i="80"/>
  <c r="C50" i="80"/>
  <c r="C49" i="80"/>
  <c r="C48" i="80"/>
  <c r="C46" i="80"/>
  <c r="C45" i="80"/>
  <c r="C43" i="80"/>
  <c r="C41" i="80"/>
  <c r="C39" i="80"/>
  <c r="C36" i="80"/>
  <c r="C35" i="80"/>
  <c r="C34" i="80"/>
  <c r="C32" i="80"/>
  <c r="C30" i="80"/>
  <c r="C29" i="80"/>
  <c r="C27" i="80"/>
  <c r="C25" i="80"/>
  <c r="C23" i="80"/>
  <c r="C21" i="80"/>
  <c r="C19" i="80"/>
  <c r="C16" i="80"/>
  <c r="C15" i="80"/>
  <c r="C14" i="80"/>
  <c r="C12" i="80"/>
  <c r="C10" i="80"/>
  <c r="C9" i="80"/>
  <c r="C7" i="80"/>
  <c r="A3" i="80"/>
  <c r="A2" i="80"/>
  <c r="A218" i="79"/>
  <c r="A199" i="79"/>
  <c r="A198" i="79"/>
  <c r="A197" i="79"/>
  <c r="A196" i="79"/>
  <c r="A195" i="79"/>
  <c r="A194" i="79"/>
  <c r="A193" i="79"/>
  <c r="C185" i="79"/>
  <c r="C181" i="79"/>
  <c r="C180" i="79"/>
  <c r="H179" i="79"/>
  <c r="G179" i="79"/>
  <c r="E179" i="79"/>
  <c r="D179" i="79"/>
  <c r="C179" i="79"/>
  <c r="C178" i="79"/>
  <c r="C177" i="79"/>
  <c r="C182" i="79" s="1"/>
  <c r="H176" i="79"/>
  <c r="G176" i="79"/>
  <c r="E176" i="79"/>
  <c r="D176" i="79"/>
  <c r="C176" i="79"/>
  <c r="C170" i="79"/>
  <c r="C168" i="79"/>
  <c r="C167" i="79"/>
  <c r="C165" i="79"/>
  <c r="C164" i="79"/>
  <c r="C163" i="79"/>
  <c r="C162" i="79"/>
  <c r="C161" i="79"/>
  <c r="C160" i="79"/>
  <c r="C159" i="79"/>
  <c r="C158" i="79"/>
  <c r="C157" i="79"/>
  <c r="C156" i="79"/>
  <c r="C155" i="79"/>
  <c r="C154" i="79"/>
  <c r="C153" i="79"/>
  <c r="C152" i="79"/>
  <c r="C151" i="79"/>
  <c r="C150" i="79"/>
  <c r="C149" i="79"/>
  <c r="C148" i="79"/>
  <c r="C147" i="79"/>
  <c r="C146" i="79"/>
  <c r="C144" i="79"/>
  <c r="C143" i="79"/>
  <c r="C142" i="79"/>
  <c r="C141" i="79"/>
  <c r="C140" i="79"/>
  <c r="C139" i="79"/>
  <c r="C138" i="79"/>
  <c r="D114" i="79"/>
  <c r="C137" i="79"/>
  <c r="C136" i="79"/>
  <c r="C134" i="79"/>
  <c r="D124" i="79"/>
  <c r="D123" i="79"/>
  <c r="D122" i="79"/>
  <c r="D120" i="79"/>
  <c r="D119" i="79"/>
  <c r="D118" i="79"/>
  <c r="D121" i="79"/>
  <c r="C116" i="79"/>
  <c r="C113" i="79"/>
  <c r="D102" i="79"/>
  <c r="C104" i="79"/>
  <c r="D71" i="79"/>
  <c r="C72" i="79"/>
  <c r="C69" i="79"/>
  <c r="C67" i="79"/>
  <c r="C65" i="79"/>
  <c r="C64" i="79"/>
  <c r="C63" i="79"/>
  <c r="H61" i="79"/>
  <c r="G61" i="79"/>
  <c r="E61" i="79"/>
  <c r="D61" i="79"/>
  <c r="C61" i="79"/>
  <c r="C59" i="79"/>
  <c r="C58" i="79"/>
  <c r="C57" i="79"/>
  <c r="H55" i="79"/>
  <c r="G55" i="79"/>
  <c r="E55" i="79"/>
  <c r="C55" i="79"/>
  <c r="C53" i="79"/>
  <c r="C52" i="79"/>
  <c r="C50" i="79"/>
  <c r="C49" i="79"/>
  <c r="H48" i="79"/>
  <c r="G48" i="79"/>
  <c r="E48" i="79"/>
  <c r="D48" i="79"/>
  <c r="C48" i="79"/>
  <c r="C46" i="79"/>
  <c r="C45" i="79"/>
  <c r="C43" i="79"/>
  <c r="C41" i="79"/>
  <c r="C39" i="79"/>
  <c r="C36" i="79"/>
  <c r="C35" i="79"/>
  <c r="C34" i="79"/>
  <c r="H32" i="79"/>
  <c r="G32" i="79"/>
  <c r="E32" i="79"/>
  <c r="D32" i="79"/>
  <c r="C32" i="79"/>
  <c r="C30" i="79"/>
  <c r="C29" i="79"/>
  <c r="H27" i="79"/>
  <c r="G27" i="79"/>
  <c r="E27" i="79"/>
  <c r="D27" i="79"/>
  <c r="C27" i="79"/>
  <c r="C25" i="79"/>
  <c r="C23" i="79"/>
  <c r="C21" i="79"/>
  <c r="C19" i="79"/>
  <c r="C16" i="79"/>
  <c r="C15" i="79"/>
  <c r="C14" i="79"/>
  <c r="H12" i="79"/>
  <c r="G12" i="79"/>
  <c r="E12" i="79"/>
  <c r="D12" i="79"/>
  <c r="C12" i="79"/>
  <c r="C10" i="79"/>
  <c r="C9" i="79"/>
  <c r="C7" i="79"/>
  <c r="A3" i="79"/>
  <c r="A2" i="79"/>
  <c r="A245" i="78"/>
  <c r="A229" i="78"/>
  <c r="A228" i="78"/>
  <c r="A227" i="78"/>
  <c r="A226" i="78"/>
  <c r="A225" i="78"/>
  <c r="A224" i="78"/>
  <c r="A223" i="78"/>
  <c r="C215" i="78"/>
  <c r="C211" i="78"/>
  <c r="C210" i="78"/>
  <c r="H209" i="78"/>
  <c r="G209" i="78"/>
  <c r="E209" i="78"/>
  <c r="D209" i="78"/>
  <c r="C209" i="78"/>
  <c r="C208" i="78"/>
  <c r="C207" i="78"/>
  <c r="C212" i="78" s="1"/>
  <c r="G206" i="78"/>
  <c r="E206" i="78"/>
  <c r="C206" i="78"/>
  <c r="C174" i="78" s="1"/>
  <c r="C200" i="78"/>
  <c r="C198" i="78"/>
  <c r="C197" i="78"/>
  <c r="C195" i="78"/>
  <c r="C194" i="78"/>
  <c r="C193" i="78"/>
  <c r="C192" i="78"/>
  <c r="C191" i="78"/>
  <c r="C190" i="78"/>
  <c r="C189" i="78"/>
  <c r="C188" i="78"/>
  <c r="C187" i="78"/>
  <c r="C186" i="78"/>
  <c r="C185" i="78"/>
  <c r="C184" i="78"/>
  <c r="C183" i="78"/>
  <c r="C182" i="78"/>
  <c r="C181" i="78"/>
  <c r="C180" i="78"/>
  <c r="C179" i="78"/>
  <c r="C178" i="78"/>
  <c r="C177" i="78"/>
  <c r="C176" i="78"/>
  <c r="C173" i="78"/>
  <c r="C172" i="78"/>
  <c r="C171" i="78"/>
  <c r="C170" i="78"/>
  <c r="C169" i="78"/>
  <c r="C168" i="78"/>
  <c r="C167" i="78"/>
  <c r="C166" i="78"/>
  <c r="C164" i="78"/>
  <c r="D154" i="78"/>
  <c r="D152" i="78"/>
  <c r="D150" i="78"/>
  <c r="D148" i="78"/>
  <c r="D153" i="78"/>
  <c r="C146" i="78"/>
  <c r="C143" i="78"/>
  <c r="D132" i="78"/>
  <c r="C134" i="78"/>
  <c r="C72" i="78"/>
  <c r="D71" i="78"/>
  <c r="C69" i="78"/>
  <c r="C67" i="78"/>
  <c r="C65" i="78"/>
  <c r="C64" i="78"/>
  <c r="C63" i="78"/>
  <c r="H61" i="78"/>
  <c r="G61" i="78"/>
  <c r="E61" i="78"/>
  <c r="D61" i="78"/>
  <c r="C61" i="78"/>
  <c r="C59" i="78"/>
  <c r="C58" i="78"/>
  <c r="C57" i="78"/>
  <c r="H55" i="78"/>
  <c r="G55" i="78"/>
  <c r="D55" i="78"/>
  <c r="C55" i="78"/>
  <c r="C53" i="78"/>
  <c r="C52" i="78"/>
  <c r="C50" i="78"/>
  <c r="C49" i="78"/>
  <c r="H48" i="78"/>
  <c r="G48" i="78"/>
  <c r="E48" i="78"/>
  <c r="D48" i="78"/>
  <c r="C48" i="78"/>
  <c r="C46" i="78"/>
  <c r="C45" i="78"/>
  <c r="C43" i="78"/>
  <c r="C41" i="78"/>
  <c r="C39" i="78"/>
  <c r="C36" i="78"/>
  <c r="C35" i="78"/>
  <c r="C34" i="78"/>
  <c r="H32" i="78"/>
  <c r="G32" i="78"/>
  <c r="E32" i="78"/>
  <c r="D32" i="78"/>
  <c r="C32" i="78"/>
  <c r="C30" i="78"/>
  <c r="C29" i="78"/>
  <c r="H27" i="78"/>
  <c r="G27" i="78"/>
  <c r="E27" i="78"/>
  <c r="D27" i="78"/>
  <c r="C27" i="78"/>
  <c r="C25" i="78"/>
  <c r="C23" i="78"/>
  <c r="C21" i="78"/>
  <c r="C19" i="78"/>
  <c r="C16" i="78"/>
  <c r="C15" i="78"/>
  <c r="C14" i="78"/>
  <c r="C12" i="78"/>
  <c r="C10" i="78"/>
  <c r="C9" i="78"/>
  <c r="C7" i="78"/>
  <c r="A3" i="78"/>
  <c r="A2" i="78"/>
  <c r="A219" i="77"/>
  <c r="A203" i="77"/>
  <c r="A202" i="77"/>
  <c r="A201" i="77"/>
  <c r="A200" i="77"/>
  <c r="A199" i="77"/>
  <c r="A198" i="77"/>
  <c r="A197" i="77"/>
  <c r="C188" i="77"/>
  <c r="C184" i="77"/>
  <c r="C183" i="77"/>
  <c r="H182" i="77"/>
  <c r="G182" i="77"/>
  <c r="E182" i="77"/>
  <c r="D182" i="77"/>
  <c r="C182" i="77"/>
  <c r="C181" i="77"/>
  <c r="C180" i="77"/>
  <c r="C185" i="77" s="1"/>
  <c r="G179" i="77"/>
  <c r="H179" i="77"/>
  <c r="E179" i="77"/>
  <c r="C179" i="77"/>
  <c r="C173" i="77"/>
  <c r="C171" i="77"/>
  <c r="C170" i="77"/>
  <c r="C168" i="77"/>
  <c r="C167" i="77"/>
  <c r="C166" i="77"/>
  <c r="C165" i="77"/>
  <c r="C164" i="77"/>
  <c r="C163" i="77"/>
  <c r="C162" i="77"/>
  <c r="C161" i="77"/>
  <c r="C160" i="77"/>
  <c r="C159" i="77"/>
  <c r="C158" i="77"/>
  <c r="C157" i="77"/>
  <c r="C156" i="77"/>
  <c r="C155" i="77"/>
  <c r="C154" i="77"/>
  <c r="C153" i="77"/>
  <c r="C152" i="77"/>
  <c r="C151" i="77"/>
  <c r="C150" i="77"/>
  <c r="C149" i="77"/>
  <c r="C147" i="77"/>
  <c r="C146" i="77"/>
  <c r="C145" i="77"/>
  <c r="C144" i="77"/>
  <c r="C143" i="77"/>
  <c r="C142" i="77"/>
  <c r="C141" i="77"/>
  <c r="C140" i="77"/>
  <c r="C139" i="77"/>
  <c r="C137" i="77"/>
  <c r="D126" i="77"/>
  <c r="D122" i="77"/>
  <c r="D125" i="77"/>
  <c r="C119" i="77"/>
  <c r="D117" i="77"/>
  <c r="C116" i="77"/>
  <c r="C107" i="77"/>
  <c r="D105" i="77"/>
  <c r="C106" i="77"/>
  <c r="C65" i="77"/>
  <c r="D64" i="77"/>
  <c r="C62" i="77"/>
  <c r="C60" i="77"/>
  <c r="C58" i="77"/>
  <c r="C57" i="77"/>
  <c r="C56" i="77"/>
  <c r="H54" i="77"/>
  <c r="G54" i="77"/>
  <c r="E54" i="77"/>
  <c r="D54" i="77"/>
  <c r="C54" i="77"/>
  <c r="C52" i="77"/>
  <c r="C51" i="77"/>
  <c r="C50" i="77"/>
  <c r="H48" i="77"/>
  <c r="G48" i="77"/>
  <c r="D48" i="77"/>
  <c r="C48" i="77"/>
  <c r="C46" i="77"/>
  <c r="C45" i="77"/>
  <c r="C43" i="77"/>
  <c r="C41" i="77"/>
  <c r="C39" i="77"/>
  <c r="C36" i="77"/>
  <c r="C35" i="77"/>
  <c r="C34" i="77"/>
  <c r="H32" i="77"/>
  <c r="G32" i="77"/>
  <c r="D32" i="77"/>
  <c r="C32" i="77"/>
  <c r="C30" i="77"/>
  <c r="C29" i="77"/>
  <c r="H27" i="77"/>
  <c r="G27" i="77"/>
  <c r="D27" i="77"/>
  <c r="C27" i="77"/>
  <c r="C25" i="77"/>
  <c r="C23" i="77"/>
  <c r="C21" i="77"/>
  <c r="C19" i="77"/>
  <c r="C16" i="77"/>
  <c r="C15" i="77"/>
  <c r="C14" i="77"/>
  <c r="H12" i="77"/>
  <c r="G12" i="77"/>
  <c r="E12" i="77"/>
  <c r="D12" i="77"/>
  <c r="C12" i="77"/>
  <c r="C10" i="77"/>
  <c r="C9" i="77"/>
  <c r="H7" i="77"/>
  <c r="G7" i="77"/>
  <c r="E7" i="77"/>
  <c r="D7" i="77"/>
  <c r="C7" i="77"/>
  <c r="A3" i="77"/>
  <c r="A2" i="77"/>
  <c r="A191" i="76"/>
  <c r="A176" i="76"/>
  <c r="A175" i="76"/>
  <c r="A174" i="76"/>
  <c r="A173" i="76"/>
  <c r="A172" i="76"/>
  <c r="A171" i="76"/>
  <c r="A170" i="76"/>
  <c r="C163" i="76"/>
  <c r="C162" i="76"/>
  <c r="C161" i="76"/>
  <c r="C160" i="76"/>
  <c r="C159" i="76"/>
  <c r="C158" i="76"/>
  <c r="C127" i="76" s="1"/>
  <c r="C152" i="76"/>
  <c r="C150" i="76"/>
  <c r="C149" i="76"/>
  <c r="C147" i="76"/>
  <c r="C146" i="76"/>
  <c r="C145" i="76"/>
  <c r="C144" i="76"/>
  <c r="C143" i="76"/>
  <c r="C142" i="76"/>
  <c r="C141" i="76"/>
  <c r="C140" i="76"/>
  <c r="C139" i="76"/>
  <c r="C138" i="76"/>
  <c r="C137" i="76"/>
  <c r="C136" i="76"/>
  <c r="C135" i="76"/>
  <c r="C134" i="76"/>
  <c r="C133" i="76"/>
  <c r="C132" i="76"/>
  <c r="C131" i="76"/>
  <c r="C130" i="76"/>
  <c r="C129" i="76"/>
  <c r="C126" i="76"/>
  <c r="C125" i="76"/>
  <c r="C124" i="76"/>
  <c r="C123" i="76"/>
  <c r="C122" i="76"/>
  <c r="C121" i="76"/>
  <c r="C120" i="76"/>
  <c r="C119" i="76"/>
  <c r="C117" i="76"/>
  <c r="D107" i="76"/>
  <c r="D105" i="76"/>
  <c r="D103" i="76"/>
  <c r="D101" i="76"/>
  <c r="D106" i="76"/>
  <c r="C99" i="76"/>
  <c r="C96" i="76"/>
  <c r="C87" i="76"/>
  <c r="C86" i="76"/>
  <c r="C65" i="76"/>
  <c r="C62" i="76"/>
  <c r="C60" i="76"/>
  <c r="C58" i="76"/>
  <c r="C57" i="76"/>
  <c r="C56" i="76"/>
  <c r="H54" i="76"/>
  <c r="G54" i="76"/>
  <c r="D54" i="76"/>
  <c r="C54" i="76"/>
  <c r="C52" i="76"/>
  <c r="C51" i="76"/>
  <c r="C50" i="76"/>
  <c r="G48" i="76"/>
  <c r="H48" i="76"/>
  <c r="E48" i="76"/>
  <c r="C48" i="76"/>
  <c r="C46" i="76"/>
  <c r="C45" i="76"/>
  <c r="C43" i="76"/>
  <c r="C41" i="76"/>
  <c r="C39" i="76"/>
  <c r="C36" i="76"/>
  <c r="C35" i="76"/>
  <c r="C34" i="76"/>
  <c r="G32" i="76"/>
  <c r="H32" i="76"/>
  <c r="E32" i="76"/>
  <c r="C32" i="76"/>
  <c r="C30" i="76"/>
  <c r="C29" i="76"/>
  <c r="G27" i="76"/>
  <c r="H27" i="76"/>
  <c r="E27" i="76"/>
  <c r="C27" i="76"/>
  <c r="C25" i="76"/>
  <c r="C23" i="76"/>
  <c r="C21" i="76"/>
  <c r="C19" i="76"/>
  <c r="C16" i="76"/>
  <c r="C15" i="76"/>
  <c r="C14" i="76"/>
  <c r="H12" i="76"/>
  <c r="G12" i="76"/>
  <c r="D12" i="76"/>
  <c r="C12" i="76"/>
  <c r="C10" i="76"/>
  <c r="C9" i="76"/>
  <c r="H7" i="76"/>
  <c r="G7" i="76"/>
  <c r="D7" i="76"/>
  <c r="C7" i="76"/>
  <c r="A3" i="76"/>
  <c r="A2" i="76"/>
  <c r="A227" i="75"/>
  <c r="A202" i="75"/>
  <c r="A201" i="75"/>
  <c r="A200" i="75"/>
  <c r="A199" i="75"/>
  <c r="A198" i="75"/>
  <c r="A197" i="75"/>
  <c r="A196" i="75"/>
  <c r="C188" i="75"/>
  <c r="C185" i="75"/>
  <c r="C184" i="75"/>
  <c r="C183" i="75"/>
  <c r="G182" i="75"/>
  <c r="H182" i="75"/>
  <c r="E182" i="75"/>
  <c r="C182" i="75"/>
  <c r="C181" i="75"/>
  <c r="C180" i="75"/>
  <c r="H179" i="75"/>
  <c r="G179" i="75"/>
  <c r="E179" i="75"/>
  <c r="D179" i="75"/>
  <c r="C179" i="75"/>
  <c r="C147" i="75" s="1"/>
  <c r="C173" i="75"/>
  <c r="C171" i="75"/>
  <c r="C170" i="75"/>
  <c r="C168" i="75"/>
  <c r="C167" i="75"/>
  <c r="C166" i="75"/>
  <c r="C165" i="75"/>
  <c r="C164" i="75"/>
  <c r="C163" i="75"/>
  <c r="C162" i="75"/>
  <c r="C161" i="75"/>
  <c r="C160" i="75"/>
  <c r="C159" i="75"/>
  <c r="C158" i="75"/>
  <c r="C157" i="75"/>
  <c r="C156" i="75"/>
  <c r="C155" i="75"/>
  <c r="C154" i="75"/>
  <c r="C153" i="75"/>
  <c r="C152" i="75"/>
  <c r="C151" i="75"/>
  <c r="C150" i="75"/>
  <c r="C149" i="75"/>
  <c r="C146" i="75"/>
  <c r="C145" i="75"/>
  <c r="C144" i="75"/>
  <c r="C143" i="75"/>
  <c r="C142" i="75"/>
  <c r="C141" i="75"/>
  <c r="C140" i="75"/>
  <c r="C139" i="75"/>
  <c r="C137" i="75"/>
  <c r="D124" i="75"/>
  <c r="C119" i="75"/>
  <c r="C116" i="75"/>
  <c r="C107" i="75"/>
  <c r="C65" i="75"/>
  <c r="C62" i="75"/>
  <c r="C60" i="75"/>
  <c r="C58" i="75"/>
  <c r="C57" i="75"/>
  <c r="C56" i="75"/>
  <c r="H54" i="75"/>
  <c r="G54" i="75"/>
  <c r="D54" i="75"/>
  <c r="C54" i="75"/>
  <c r="C52" i="75"/>
  <c r="C51" i="75"/>
  <c r="C50" i="75"/>
  <c r="G48" i="75"/>
  <c r="H48" i="75"/>
  <c r="E48" i="75"/>
  <c r="C48" i="75"/>
  <c r="C46" i="75"/>
  <c r="C45" i="75"/>
  <c r="C43" i="75"/>
  <c r="C41" i="75"/>
  <c r="C39" i="75"/>
  <c r="C36" i="75"/>
  <c r="C35" i="75"/>
  <c r="C34" i="75"/>
  <c r="G32" i="75"/>
  <c r="H32" i="75"/>
  <c r="E32" i="75"/>
  <c r="C32" i="75"/>
  <c r="C30" i="75"/>
  <c r="C29" i="75"/>
  <c r="G27" i="75"/>
  <c r="H27" i="75"/>
  <c r="E27" i="75"/>
  <c r="C27" i="75"/>
  <c r="C25" i="75"/>
  <c r="C23" i="75"/>
  <c r="C21" i="75"/>
  <c r="C19" i="75"/>
  <c r="C16" i="75"/>
  <c r="C15" i="75"/>
  <c r="C14" i="75"/>
  <c r="H12" i="75"/>
  <c r="G12" i="75"/>
  <c r="D12" i="75"/>
  <c r="C12" i="75"/>
  <c r="C10" i="75"/>
  <c r="C9" i="75"/>
  <c r="H7" i="75"/>
  <c r="G7" i="75"/>
  <c r="D7" i="75"/>
  <c r="C7" i="75"/>
  <c r="A3" i="75"/>
  <c r="A2" i="75"/>
  <c r="A226" i="74"/>
  <c r="A207" i="74"/>
  <c r="A206" i="74"/>
  <c r="A205" i="74"/>
  <c r="A204" i="74"/>
  <c r="A203" i="74"/>
  <c r="A202" i="74"/>
  <c r="A201" i="74"/>
  <c r="C191" i="74"/>
  <c r="C188" i="74"/>
  <c r="C186" i="74"/>
  <c r="C185" i="74"/>
  <c r="H184" i="74"/>
  <c r="G184" i="74"/>
  <c r="E184" i="74"/>
  <c r="D184" i="74"/>
  <c r="C184" i="74"/>
  <c r="C183" i="74"/>
  <c r="C182" i="74"/>
  <c r="C187" i="74" s="1"/>
  <c r="G181" i="74"/>
  <c r="H181" i="74"/>
  <c r="E181" i="74"/>
  <c r="C181" i="74"/>
  <c r="C175" i="74"/>
  <c r="C173" i="74"/>
  <c r="C172" i="74"/>
  <c r="C170" i="74"/>
  <c r="C169" i="74"/>
  <c r="C168" i="74"/>
  <c r="C167" i="74"/>
  <c r="C166" i="74"/>
  <c r="C165" i="74"/>
  <c r="C164" i="74"/>
  <c r="C163" i="74"/>
  <c r="C162" i="74"/>
  <c r="C161" i="74"/>
  <c r="C160" i="74"/>
  <c r="C159" i="74"/>
  <c r="C158" i="74"/>
  <c r="C157" i="74"/>
  <c r="C156" i="74"/>
  <c r="C155" i="74"/>
  <c r="C154" i="74"/>
  <c r="C153" i="74"/>
  <c r="C152" i="74"/>
  <c r="D119" i="74"/>
  <c r="C151" i="74"/>
  <c r="C149" i="74"/>
  <c r="C148" i="74"/>
  <c r="C147" i="74"/>
  <c r="C146" i="74"/>
  <c r="C145" i="74"/>
  <c r="C144" i="74"/>
  <c r="C143" i="74"/>
  <c r="C142" i="74"/>
  <c r="C141" i="74"/>
  <c r="C139" i="74"/>
  <c r="D128" i="74"/>
  <c r="D124" i="74"/>
  <c r="D127" i="74"/>
  <c r="C121" i="74"/>
  <c r="C118" i="74"/>
  <c r="C109" i="74"/>
  <c r="D107" i="74"/>
  <c r="C108" i="74"/>
  <c r="D71" i="74"/>
  <c r="C72" i="74"/>
  <c r="C69" i="74"/>
  <c r="C67" i="74"/>
  <c r="C65" i="74"/>
  <c r="C64" i="74"/>
  <c r="C63" i="74"/>
  <c r="C61" i="74"/>
  <c r="C59" i="74"/>
  <c r="C58" i="74"/>
  <c r="C57" i="74"/>
  <c r="H55" i="74"/>
  <c r="G55" i="74"/>
  <c r="E55" i="74"/>
  <c r="D55" i="74"/>
  <c r="C55" i="74"/>
  <c r="C53" i="74"/>
  <c r="C52" i="74"/>
  <c r="C50" i="74"/>
  <c r="C49" i="74"/>
  <c r="C48" i="74"/>
  <c r="C46" i="74"/>
  <c r="C45" i="74"/>
  <c r="C43" i="74"/>
  <c r="C41" i="74"/>
  <c r="C39" i="74"/>
  <c r="C36" i="74"/>
  <c r="C35" i="74"/>
  <c r="C34" i="74"/>
  <c r="C32" i="74"/>
  <c r="C30" i="74"/>
  <c r="C29" i="74"/>
  <c r="C27" i="74"/>
  <c r="C25" i="74"/>
  <c r="C23" i="74"/>
  <c r="C21" i="74"/>
  <c r="C19" i="74"/>
  <c r="C16" i="74"/>
  <c r="C15" i="74"/>
  <c r="C14" i="74"/>
  <c r="G12" i="74"/>
  <c r="H12" i="74"/>
  <c r="E12" i="74"/>
  <c r="C12" i="74"/>
  <c r="C10" i="74"/>
  <c r="C9" i="74"/>
  <c r="G7" i="74"/>
  <c r="H7" i="74"/>
  <c r="E7" i="74"/>
  <c r="C7" i="74"/>
  <c r="A3" i="74"/>
  <c r="A2" i="74"/>
  <c r="A197" i="73"/>
  <c r="A182" i="73"/>
  <c r="A181" i="73"/>
  <c r="A180" i="73"/>
  <c r="A179" i="73"/>
  <c r="A178" i="73"/>
  <c r="A177" i="73"/>
  <c r="A176" i="73"/>
  <c r="C168" i="73"/>
  <c r="C164" i="73"/>
  <c r="C163" i="73"/>
  <c r="C162" i="73"/>
  <c r="C161" i="73"/>
  <c r="C160" i="73"/>
  <c r="C165" i="73" s="1"/>
  <c r="H159" i="73"/>
  <c r="G159" i="73"/>
  <c r="D159" i="73"/>
  <c r="C159" i="73"/>
  <c r="C153" i="73"/>
  <c r="C151" i="73"/>
  <c r="C150" i="73"/>
  <c r="C148" i="73"/>
  <c r="C147" i="73"/>
  <c r="C146" i="73"/>
  <c r="C145" i="73"/>
  <c r="C144" i="73"/>
  <c r="C143" i="73"/>
  <c r="C142" i="73"/>
  <c r="C141" i="73"/>
  <c r="C140" i="73"/>
  <c r="C139" i="73"/>
  <c r="C138" i="73"/>
  <c r="C137" i="73"/>
  <c r="C136" i="73"/>
  <c r="C135" i="73"/>
  <c r="C134" i="73"/>
  <c r="C133" i="73"/>
  <c r="C132" i="73"/>
  <c r="C131" i="73"/>
  <c r="C130" i="73"/>
  <c r="C129" i="73"/>
  <c r="C127" i="73"/>
  <c r="C126" i="73"/>
  <c r="C125" i="73"/>
  <c r="C124" i="73"/>
  <c r="C123" i="73"/>
  <c r="C122" i="73"/>
  <c r="C121" i="73"/>
  <c r="C120" i="73"/>
  <c r="C119" i="73"/>
  <c r="C117" i="73"/>
  <c r="D107" i="73"/>
  <c r="D106" i="73"/>
  <c r="D105" i="73"/>
  <c r="D103" i="73"/>
  <c r="D102" i="73"/>
  <c r="D101" i="73"/>
  <c r="D104" i="73"/>
  <c r="C99" i="73"/>
  <c r="C96" i="73"/>
  <c r="C87" i="73"/>
  <c r="C86" i="73"/>
  <c r="D64" i="73"/>
  <c r="C65" i="73"/>
  <c r="C62" i="73"/>
  <c r="C60" i="73"/>
  <c r="C58" i="73"/>
  <c r="C57" i="73"/>
  <c r="C56" i="73"/>
  <c r="C54" i="73"/>
  <c r="C52" i="73"/>
  <c r="C51" i="73"/>
  <c r="C50" i="73"/>
  <c r="H48" i="73"/>
  <c r="G48" i="73"/>
  <c r="E48" i="73"/>
  <c r="D48" i="73"/>
  <c r="C48" i="73"/>
  <c r="C46" i="73"/>
  <c r="C45" i="73"/>
  <c r="C43" i="73"/>
  <c r="C41" i="73"/>
  <c r="C39" i="73"/>
  <c r="C36" i="73"/>
  <c r="C35" i="73"/>
  <c r="C34" i="73"/>
  <c r="H32" i="73"/>
  <c r="G32" i="73"/>
  <c r="E32" i="73"/>
  <c r="D32" i="73"/>
  <c r="C32" i="73"/>
  <c r="C30" i="73"/>
  <c r="C29" i="73"/>
  <c r="H27" i="73"/>
  <c r="G27" i="73"/>
  <c r="E27" i="73"/>
  <c r="D27" i="73"/>
  <c r="C27" i="73"/>
  <c r="C25" i="73"/>
  <c r="C23" i="73"/>
  <c r="C21" i="73"/>
  <c r="C19" i="73"/>
  <c r="C16" i="73"/>
  <c r="C15" i="73"/>
  <c r="C14" i="73"/>
  <c r="C12" i="73"/>
  <c r="C10" i="73"/>
  <c r="C9" i="73"/>
  <c r="C7" i="73"/>
  <c r="A3" i="73"/>
  <c r="A2" i="73"/>
  <c r="A224" i="72"/>
  <c r="A209" i="72"/>
  <c r="A208" i="72"/>
  <c r="A207" i="72"/>
  <c r="A206" i="72"/>
  <c r="A205" i="72"/>
  <c r="A204" i="72"/>
  <c r="A203" i="72"/>
  <c r="C195" i="72"/>
  <c r="G192" i="72"/>
  <c r="H192" i="72"/>
  <c r="E192" i="72"/>
  <c r="C191" i="72"/>
  <c r="C190" i="72"/>
  <c r="H189" i="72"/>
  <c r="G189" i="72"/>
  <c r="E189" i="72"/>
  <c r="D189" i="72"/>
  <c r="C189" i="72"/>
  <c r="C188" i="72"/>
  <c r="C187" i="72"/>
  <c r="C192" i="72" s="1"/>
  <c r="G186" i="72"/>
  <c r="H186" i="72"/>
  <c r="E186" i="72"/>
  <c r="C186" i="72"/>
  <c r="C180" i="72"/>
  <c r="C178" i="72"/>
  <c r="C177" i="72"/>
  <c r="C175" i="72"/>
  <c r="C174" i="72"/>
  <c r="C173" i="72"/>
  <c r="C172" i="72"/>
  <c r="C171" i="72"/>
  <c r="C170" i="72"/>
  <c r="C169" i="72"/>
  <c r="C168" i="72"/>
  <c r="C167" i="72"/>
  <c r="C166" i="72"/>
  <c r="C165" i="72"/>
  <c r="C164" i="72"/>
  <c r="C163" i="72"/>
  <c r="C162" i="72"/>
  <c r="C161" i="72"/>
  <c r="C160" i="72"/>
  <c r="C159" i="72"/>
  <c r="C158" i="72"/>
  <c r="C157" i="72"/>
  <c r="C156" i="72"/>
  <c r="C154" i="72"/>
  <c r="C153" i="72"/>
  <c r="C152" i="72"/>
  <c r="C151" i="72"/>
  <c r="C150" i="72"/>
  <c r="C149" i="72"/>
  <c r="C148" i="72"/>
  <c r="C147" i="72"/>
  <c r="C146" i="72"/>
  <c r="C144" i="72"/>
  <c r="D133" i="72"/>
  <c r="D129" i="72"/>
  <c r="D132" i="72"/>
  <c r="C126" i="72"/>
  <c r="D124" i="72"/>
  <c r="D123" i="72"/>
  <c r="C123" i="72"/>
  <c r="D112" i="72"/>
  <c r="C114" i="72"/>
  <c r="C72" i="72"/>
  <c r="D71" i="72"/>
  <c r="C69" i="72"/>
  <c r="C67" i="72"/>
  <c r="C65" i="72"/>
  <c r="C64" i="72"/>
  <c r="C63" i="72"/>
  <c r="H61" i="72"/>
  <c r="G61" i="72"/>
  <c r="E61" i="72"/>
  <c r="D61" i="72"/>
  <c r="C61" i="72"/>
  <c r="C59" i="72"/>
  <c r="C58" i="72"/>
  <c r="C57" i="72"/>
  <c r="H55" i="72"/>
  <c r="G55" i="72"/>
  <c r="D55" i="72"/>
  <c r="C55" i="72"/>
  <c r="C53" i="72"/>
  <c r="C52" i="72"/>
  <c r="C50" i="72"/>
  <c r="C49" i="72"/>
  <c r="H48" i="72"/>
  <c r="G48" i="72"/>
  <c r="E48" i="72"/>
  <c r="D48" i="72"/>
  <c r="C48" i="72"/>
  <c r="C46" i="72"/>
  <c r="C45" i="72"/>
  <c r="C43" i="72"/>
  <c r="C41" i="72"/>
  <c r="C39" i="72"/>
  <c r="C36" i="72"/>
  <c r="C35" i="72"/>
  <c r="C34" i="72"/>
  <c r="H32" i="72"/>
  <c r="G32" i="72"/>
  <c r="E32" i="72"/>
  <c r="D32" i="72"/>
  <c r="C32" i="72"/>
  <c r="C30" i="72"/>
  <c r="C29" i="72"/>
  <c r="H27" i="72"/>
  <c r="G27" i="72"/>
  <c r="E27" i="72"/>
  <c r="D27" i="72"/>
  <c r="C27" i="72"/>
  <c r="C25" i="72"/>
  <c r="C23" i="72"/>
  <c r="C21" i="72"/>
  <c r="C19" i="72"/>
  <c r="C16" i="72"/>
  <c r="C15" i="72"/>
  <c r="C14" i="72"/>
  <c r="C12" i="72"/>
  <c r="C10" i="72"/>
  <c r="C9" i="72"/>
  <c r="C7" i="72"/>
  <c r="A3" i="72"/>
  <c r="A2" i="72"/>
  <c r="A199" i="71"/>
  <c r="A181" i="71"/>
  <c r="A180" i="71"/>
  <c r="A179" i="71"/>
  <c r="A178" i="71"/>
  <c r="A177" i="71"/>
  <c r="A176" i="71"/>
  <c r="A175" i="71"/>
  <c r="C167" i="71"/>
  <c r="C163" i="71"/>
  <c r="C162" i="71"/>
  <c r="H161" i="71"/>
  <c r="G161" i="71"/>
  <c r="E161" i="71"/>
  <c r="D161" i="71"/>
  <c r="C161" i="71"/>
  <c r="C160" i="71"/>
  <c r="C159" i="71"/>
  <c r="C164" i="71" s="1"/>
  <c r="G158" i="71"/>
  <c r="H158" i="71"/>
  <c r="E158" i="71"/>
  <c r="C158" i="71"/>
  <c r="C152" i="71"/>
  <c r="C150" i="71"/>
  <c r="C149" i="71"/>
  <c r="C147" i="71"/>
  <c r="C146" i="71"/>
  <c r="C145" i="71"/>
  <c r="C144" i="71"/>
  <c r="C143" i="71"/>
  <c r="C142" i="71"/>
  <c r="C141" i="71"/>
  <c r="C140" i="71"/>
  <c r="C139" i="71"/>
  <c r="C138" i="71"/>
  <c r="C137" i="71"/>
  <c r="C136" i="71"/>
  <c r="C135" i="71"/>
  <c r="C134" i="71"/>
  <c r="C133" i="71"/>
  <c r="C132" i="71"/>
  <c r="C131" i="71"/>
  <c r="C130" i="71"/>
  <c r="C129" i="71"/>
  <c r="C128" i="71"/>
  <c r="C126" i="71"/>
  <c r="C125" i="71"/>
  <c r="C124" i="71"/>
  <c r="C123" i="71"/>
  <c r="C122" i="71"/>
  <c r="C121" i="71"/>
  <c r="C120" i="71"/>
  <c r="C119" i="71"/>
  <c r="C118" i="71"/>
  <c r="C116" i="71"/>
  <c r="D105" i="71"/>
  <c r="D101" i="71"/>
  <c r="D104" i="71"/>
  <c r="C98" i="71"/>
  <c r="D96" i="71"/>
  <c r="C95" i="71"/>
  <c r="C86" i="71"/>
  <c r="D84" i="71"/>
  <c r="C85" i="71"/>
  <c r="C64" i="71"/>
  <c r="C62" i="71"/>
  <c r="C60" i="71"/>
  <c r="C58" i="71"/>
  <c r="C57" i="71"/>
  <c r="C56" i="71"/>
  <c r="D54" i="71"/>
  <c r="C54" i="71"/>
  <c r="C52" i="71"/>
  <c r="C51" i="71"/>
  <c r="C50" i="71"/>
  <c r="H48" i="71"/>
  <c r="G48" i="71"/>
  <c r="E48" i="71"/>
  <c r="D48" i="71"/>
  <c r="C48" i="71"/>
  <c r="C46" i="71"/>
  <c r="C45" i="71"/>
  <c r="C43" i="71"/>
  <c r="C41" i="71"/>
  <c r="C39" i="71"/>
  <c r="C36" i="71"/>
  <c r="C35" i="71"/>
  <c r="C34" i="71"/>
  <c r="H32" i="71"/>
  <c r="G32" i="71"/>
  <c r="E32" i="71"/>
  <c r="D32" i="71"/>
  <c r="C32" i="71"/>
  <c r="C30" i="71"/>
  <c r="C29" i="71"/>
  <c r="H27" i="71"/>
  <c r="G27" i="71"/>
  <c r="E27" i="71"/>
  <c r="D27" i="71"/>
  <c r="C27" i="71"/>
  <c r="C25" i="71"/>
  <c r="C23" i="71"/>
  <c r="C21" i="71"/>
  <c r="C19" i="71"/>
  <c r="C16" i="71"/>
  <c r="C15" i="71"/>
  <c r="C14" i="71"/>
  <c r="H12" i="71"/>
  <c r="D12" i="71"/>
  <c r="C12" i="71"/>
  <c r="C10" i="71"/>
  <c r="C9" i="71"/>
  <c r="D7" i="71"/>
  <c r="C7" i="71"/>
  <c r="A3" i="71"/>
  <c r="A2" i="71"/>
  <c r="A318" i="70"/>
  <c r="A299" i="70"/>
  <c r="A298" i="70"/>
  <c r="A297" i="70"/>
  <c r="A296" i="70"/>
  <c r="A295" i="70"/>
  <c r="A294" i="70"/>
  <c r="A293" i="70"/>
  <c r="C286" i="70"/>
  <c r="C284" i="70"/>
  <c r="C283" i="70"/>
  <c r="C282" i="70"/>
  <c r="C281" i="70"/>
  <c r="C280" i="70"/>
  <c r="C285" i="70" s="1"/>
  <c r="C279" i="70"/>
  <c r="C273" i="70"/>
  <c r="C263" i="70"/>
  <c r="C261" i="70"/>
  <c r="C260" i="70"/>
  <c r="C259" i="70"/>
  <c r="C258" i="70"/>
  <c r="C257" i="70"/>
  <c r="C256" i="70"/>
  <c r="C255" i="70"/>
  <c r="C253" i="70"/>
  <c r="C252" i="70"/>
  <c r="C251" i="70"/>
  <c r="C250" i="70"/>
  <c r="C249" i="70"/>
  <c r="C248" i="70"/>
  <c r="C247" i="70"/>
  <c r="C246" i="70"/>
  <c r="C245" i="70"/>
  <c r="C244" i="70"/>
  <c r="C243" i="70"/>
  <c r="C242" i="70"/>
  <c r="C241" i="70"/>
  <c r="C239" i="70"/>
  <c r="C238" i="70"/>
  <c r="C237" i="70"/>
  <c r="C236" i="70"/>
  <c r="C235" i="70"/>
  <c r="C234" i="70"/>
  <c r="C233" i="70"/>
  <c r="C232" i="70"/>
  <c r="C230" i="70"/>
  <c r="C228" i="70"/>
  <c r="D218" i="70"/>
  <c r="D216" i="70"/>
  <c r="D214" i="70"/>
  <c r="D212" i="70"/>
  <c r="D217" i="70"/>
  <c r="C210" i="70"/>
  <c r="C207" i="70"/>
  <c r="D196" i="70"/>
  <c r="C198" i="70"/>
  <c r="C197" i="70"/>
  <c r="C161" i="70"/>
  <c r="D160" i="70"/>
  <c r="C158" i="70"/>
  <c r="C156" i="70"/>
  <c r="C154" i="70"/>
  <c r="C153" i="70"/>
  <c r="C152" i="70"/>
  <c r="H150" i="70"/>
  <c r="G150" i="70"/>
  <c r="E150" i="70"/>
  <c r="D150" i="70"/>
  <c r="C150" i="70"/>
  <c r="C148" i="70"/>
  <c r="C147" i="70"/>
  <c r="H145" i="70"/>
  <c r="G145" i="70"/>
  <c r="E145" i="70"/>
  <c r="D145" i="70"/>
  <c r="C145" i="70"/>
  <c r="D73" i="70"/>
  <c r="C74" i="70"/>
  <c r="C71" i="70"/>
  <c r="C69" i="70"/>
  <c r="C67" i="70"/>
  <c r="C66" i="70"/>
  <c r="C65" i="70"/>
  <c r="H63" i="70"/>
  <c r="D63" i="70"/>
  <c r="C63" i="70"/>
  <c r="C61" i="70"/>
  <c r="C60" i="70"/>
  <c r="C59" i="70"/>
  <c r="H57" i="70"/>
  <c r="G57" i="70"/>
  <c r="E57" i="70"/>
  <c r="D57" i="70"/>
  <c r="C57" i="70"/>
  <c r="C55" i="70"/>
  <c r="C54" i="70"/>
  <c r="C52" i="70"/>
  <c r="C50" i="70"/>
  <c r="C48" i="70"/>
  <c r="C45" i="70"/>
  <c r="C44" i="70"/>
  <c r="C43" i="70"/>
  <c r="H41" i="70"/>
  <c r="G41" i="70"/>
  <c r="E41" i="70"/>
  <c r="D41" i="70"/>
  <c r="C41" i="70"/>
  <c r="C39" i="70"/>
  <c r="C38" i="70"/>
  <c r="H36" i="70"/>
  <c r="G36" i="70"/>
  <c r="E36" i="70"/>
  <c r="D36" i="70"/>
  <c r="C36" i="70"/>
  <c r="C34" i="70"/>
  <c r="C32" i="70"/>
  <c r="C30" i="70"/>
  <c r="C28" i="70"/>
  <c r="C25" i="70"/>
  <c r="C23" i="70"/>
  <c r="C21" i="70"/>
  <c r="H17" i="70"/>
  <c r="D17" i="70"/>
  <c r="C17" i="70"/>
  <c r="C14" i="70"/>
  <c r="C12" i="70"/>
  <c r="H8" i="70"/>
  <c r="D8" i="70"/>
  <c r="C8" i="70"/>
  <c r="A3" i="70"/>
  <c r="A2" i="70"/>
  <c r="A237" i="69"/>
  <c r="A217" i="69"/>
  <c r="A216" i="69"/>
  <c r="A215" i="69"/>
  <c r="A214" i="69"/>
  <c r="A213" i="69"/>
  <c r="A212" i="69"/>
  <c r="A211" i="69"/>
  <c r="C204" i="69"/>
  <c r="C202" i="69"/>
  <c r="C201" i="69"/>
  <c r="C200" i="69"/>
  <c r="C199" i="69"/>
  <c r="C203" i="69" s="1"/>
  <c r="C193" i="69"/>
  <c r="C191" i="69"/>
  <c r="C189" i="69"/>
  <c r="C188" i="69"/>
  <c r="C187" i="69"/>
  <c r="C186" i="69"/>
  <c r="C185" i="69"/>
  <c r="C184" i="69"/>
  <c r="C183" i="69"/>
  <c r="C182" i="69"/>
  <c r="C181" i="69"/>
  <c r="C180" i="69"/>
  <c r="C179" i="69"/>
  <c r="C178" i="69"/>
  <c r="C177" i="69"/>
  <c r="C176" i="69"/>
  <c r="C175" i="69"/>
  <c r="C174" i="69"/>
  <c r="C173" i="69"/>
  <c r="C172" i="69"/>
  <c r="C171" i="69"/>
  <c r="C170" i="69"/>
  <c r="C168" i="69"/>
  <c r="C167" i="69"/>
  <c r="C166" i="69"/>
  <c r="C165" i="69"/>
  <c r="C164" i="69"/>
  <c r="C163" i="69"/>
  <c r="C162" i="69"/>
  <c r="C161" i="69"/>
  <c r="C160" i="69"/>
  <c r="C158" i="69"/>
  <c r="D148" i="69"/>
  <c r="D146" i="69"/>
  <c r="D144" i="69"/>
  <c r="D142" i="69"/>
  <c r="D147" i="69"/>
  <c r="C140" i="69"/>
  <c r="C137" i="69"/>
  <c r="C128" i="69"/>
  <c r="C127" i="69"/>
  <c r="D104" i="69"/>
  <c r="C105" i="69"/>
  <c r="C102" i="69"/>
  <c r="C100" i="69"/>
  <c r="C98" i="69"/>
  <c r="C97" i="69"/>
  <c r="C96" i="69"/>
  <c r="G94" i="69"/>
  <c r="H94" i="69"/>
  <c r="E94" i="69"/>
  <c r="C94" i="69"/>
  <c r="C92" i="69"/>
  <c r="C91" i="69"/>
  <c r="G89" i="69"/>
  <c r="H89" i="69"/>
  <c r="E89" i="69"/>
  <c r="C89" i="69"/>
  <c r="C66" i="69"/>
  <c r="C63" i="69"/>
  <c r="C61" i="69"/>
  <c r="C59" i="69"/>
  <c r="C58" i="69"/>
  <c r="C57" i="69"/>
  <c r="D55" i="69"/>
  <c r="C55" i="69"/>
  <c r="C53" i="69"/>
  <c r="C52" i="69"/>
  <c r="C51" i="69"/>
  <c r="G49" i="69"/>
  <c r="H49" i="69"/>
  <c r="E49" i="69"/>
  <c r="C49" i="69"/>
  <c r="C47" i="69"/>
  <c r="C46" i="69"/>
  <c r="C44" i="69"/>
  <c r="C42" i="69"/>
  <c r="C40" i="69"/>
  <c r="C37" i="69"/>
  <c r="C36" i="69"/>
  <c r="C35" i="69"/>
  <c r="G33" i="69"/>
  <c r="H33" i="69"/>
  <c r="E33" i="69"/>
  <c r="C33" i="69"/>
  <c r="C31" i="69"/>
  <c r="C30" i="69"/>
  <c r="G28" i="69"/>
  <c r="H28" i="69"/>
  <c r="E28" i="69"/>
  <c r="C28" i="69"/>
  <c r="C26" i="69"/>
  <c r="C24" i="69"/>
  <c r="C22" i="69"/>
  <c r="C20" i="69"/>
  <c r="C17" i="69"/>
  <c r="C16" i="69"/>
  <c r="C15" i="69"/>
  <c r="D13" i="69"/>
  <c r="C13" i="69"/>
  <c r="C11" i="69"/>
  <c r="C10" i="69"/>
  <c r="H8" i="69"/>
  <c r="D8" i="69"/>
  <c r="C8" i="69"/>
  <c r="A3" i="69"/>
  <c r="A2" i="69"/>
  <c r="A228" i="68"/>
  <c r="A209" i="68"/>
  <c r="A208" i="68"/>
  <c r="A207" i="68"/>
  <c r="A206" i="68"/>
  <c r="A205" i="68"/>
  <c r="A204" i="68"/>
  <c r="A203" i="68"/>
  <c r="C195" i="68"/>
  <c r="H192" i="68"/>
  <c r="G192" i="68"/>
  <c r="E192" i="68"/>
  <c r="D192" i="68"/>
  <c r="C192" i="68"/>
  <c r="C191" i="68"/>
  <c r="C190" i="68"/>
  <c r="G189" i="68"/>
  <c r="H189" i="68"/>
  <c r="E189" i="68"/>
  <c r="C189" i="68"/>
  <c r="C188" i="68"/>
  <c r="C187" i="68"/>
  <c r="H186" i="68"/>
  <c r="G186" i="68"/>
  <c r="E186" i="68"/>
  <c r="D186" i="68"/>
  <c r="C186" i="68"/>
  <c r="C180" i="68"/>
  <c r="C178" i="68"/>
  <c r="C177" i="68"/>
  <c r="C175" i="68"/>
  <c r="C174" i="68"/>
  <c r="C173" i="68"/>
  <c r="C172" i="68"/>
  <c r="C171" i="68"/>
  <c r="C170" i="68"/>
  <c r="C169" i="68"/>
  <c r="C168" i="68"/>
  <c r="C167" i="68"/>
  <c r="C166" i="68"/>
  <c r="C165" i="68"/>
  <c r="C164" i="68"/>
  <c r="C163" i="68"/>
  <c r="C162" i="68"/>
  <c r="C161" i="68"/>
  <c r="C160" i="68"/>
  <c r="C159" i="68"/>
  <c r="C158" i="68"/>
  <c r="C157" i="68"/>
  <c r="C156" i="68"/>
  <c r="C154" i="68"/>
  <c r="C153" i="68"/>
  <c r="C152" i="68"/>
  <c r="C151" i="68"/>
  <c r="C150" i="68"/>
  <c r="C149" i="68"/>
  <c r="C148" i="68"/>
  <c r="C147" i="68"/>
  <c r="C146" i="68"/>
  <c r="C144" i="68"/>
  <c r="D129" i="68"/>
  <c r="D133" i="68"/>
  <c r="C126" i="68"/>
  <c r="C123" i="68"/>
  <c r="C114" i="68"/>
  <c r="C72" i="68"/>
  <c r="C69" i="68"/>
  <c r="C67" i="68"/>
  <c r="C65" i="68"/>
  <c r="C64" i="68"/>
  <c r="C63" i="68"/>
  <c r="D61" i="68"/>
  <c r="C61" i="68"/>
  <c r="C59" i="68"/>
  <c r="C58" i="68"/>
  <c r="C57" i="68"/>
  <c r="H55" i="68"/>
  <c r="G55" i="68"/>
  <c r="E55" i="68"/>
  <c r="D55" i="68"/>
  <c r="C55" i="68"/>
  <c r="C53" i="68"/>
  <c r="C52" i="68"/>
  <c r="C50" i="68"/>
  <c r="C49" i="68"/>
  <c r="H48" i="68"/>
  <c r="D48" i="68"/>
  <c r="C48" i="68"/>
  <c r="C46" i="68"/>
  <c r="C45" i="68"/>
  <c r="C43" i="68"/>
  <c r="C41" i="68"/>
  <c r="C39" i="68"/>
  <c r="C36" i="68"/>
  <c r="C35" i="68"/>
  <c r="C34" i="68"/>
  <c r="D32" i="68"/>
  <c r="C32" i="68"/>
  <c r="C30" i="68"/>
  <c r="C29" i="68"/>
  <c r="H27" i="68"/>
  <c r="D27" i="68"/>
  <c r="C27" i="68"/>
  <c r="C25" i="68"/>
  <c r="C23" i="68"/>
  <c r="C21" i="68"/>
  <c r="C19" i="68"/>
  <c r="C16" i="68"/>
  <c r="C15" i="68"/>
  <c r="C14" i="68"/>
  <c r="G12" i="68"/>
  <c r="H12" i="68"/>
  <c r="E12" i="68"/>
  <c r="C12" i="68"/>
  <c r="C10" i="68"/>
  <c r="C9" i="68"/>
  <c r="G7" i="68"/>
  <c r="H7" i="68"/>
  <c r="E7" i="68"/>
  <c r="C7" i="68"/>
  <c r="A3" i="68"/>
  <c r="A2" i="68"/>
  <c r="A216" i="67"/>
  <c r="A200" i="67"/>
  <c r="A199" i="67"/>
  <c r="A198" i="67"/>
  <c r="A197" i="67"/>
  <c r="A196" i="67"/>
  <c r="A195" i="67"/>
  <c r="A194" i="67"/>
  <c r="C186" i="67"/>
  <c r="C182" i="67"/>
  <c r="C181" i="67"/>
  <c r="H180" i="67"/>
  <c r="D180" i="67"/>
  <c r="C180" i="67"/>
  <c r="C179" i="67"/>
  <c r="C183" i="67" s="1"/>
  <c r="H178" i="67"/>
  <c r="D178" i="67"/>
  <c r="C178" i="67"/>
  <c r="C172" i="67"/>
  <c r="C170" i="67"/>
  <c r="C168" i="67"/>
  <c r="C167" i="67"/>
  <c r="C166" i="67"/>
  <c r="C165" i="67"/>
  <c r="C164" i="67"/>
  <c r="C163" i="67"/>
  <c r="C162" i="67"/>
  <c r="C161" i="67"/>
  <c r="C160" i="67"/>
  <c r="C159" i="67"/>
  <c r="C158" i="67"/>
  <c r="C157" i="67"/>
  <c r="C156" i="67"/>
  <c r="C155" i="67"/>
  <c r="C154" i="67"/>
  <c r="C153" i="67"/>
  <c r="C152" i="67"/>
  <c r="C151" i="67"/>
  <c r="C150" i="67"/>
  <c r="C149" i="67"/>
  <c r="C147" i="67"/>
  <c r="C146" i="67"/>
  <c r="C145" i="67"/>
  <c r="C144" i="67"/>
  <c r="C143" i="67"/>
  <c r="C142" i="67"/>
  <c r="C141" i="67"/>
  <c r="C140" i="67"/>
  <c r="C139" i="67"/>
  <c r="C137" i="67"/>
  <c r="D127" i="67"/>
  <c r="D125" i="67"/>
  <c r="D123" i="67"/>
  <c r="D121" i="67"/>
  <c r="D126" i="67"/>
  <c r="C119" i="67"/>
  <c r="C116" i="67"/>
  <c r="D105" i="67"/>
  <c r="C107" i="67"/>
  <c r="C106" i="67"/>
  <c r="C65" i="67"/>
  <c r="C62" i="67"/>
  <c r="C60" i="67"/>
  <c r="C58" i="67"/>
  <c r="C57" i="67"/>
  <c r="C56" i="67"/>
  <c r="H54" i="67"/>
  <c r="D54" i="67"/>
  <c r="C54" i="67"/>
  <c r="C52" i="67"/>
  <c r="C51" i="67"/>
  <c r="C50" i="67"/>
  <c r="G48" i="67"/>
  <c r="H48" i="67"/>
  <c r="E48" i="67"/>
  <c r="D48" i="67"/>
  <c r="C48" i="67"/>
  <c r="C46" i="67"/>
  <c r="C45" i="67"/>
  <c r="C43" i="67"/>
  <c r="C41" i="67"/>
  <c r="C39" i="67"/>
  <c r="C36" i="67"/>
  <c r="C35" i="67"/>
  <c r="C34" i="67"/>
  <c r="G32" i="67"/>
  <c r="H32" i="67"/>
  <c r="E32" i="67"/>
  <c r="C32" i="67"/>
  <c r="C30" i="67"/>
  <c r="C29" i="67"/>
  <c r="G27" i="67"/>
  <c r="H27" i="67"/>
  <c r="E27" i="67"/>
  <c r="C27" i="67"/>
  <c r="C25" i="67"/>
  <c r="C23" i="67"/>
  <c r="C21" i="67"/>
  <c r="C19" i="67"/>
  <c r="C16" i="67"/>
  <c r="C15" i="67"/>
  <c r="C14" i="67"/>
  <c r="H12" i="67"/>
  <c r="D12" i="67"/>
  <c r="C12" i="67"/>
  <c r="C10" i="67"/>
  <c r="C9" i="67"/>
  <c r="D7" i="67"/>
  <c r="C7" i="67"/>
  <c r="A3" i="67"/>
  <c r="A2" i="67"/>
  <c r="A239" i="66"/>
  <c r="A222" i="66"/>
  <c r="A221" i="66"/>
  <c r="A220" i="66"/>
  <c r="A219" i="66"/>
  <c r="A218" i="66"/>
  <c r="A217" i="66"/>
  <c r="A216" i="66"/>
  <c r="C208" i="66"/>
  <c r="H205" i="66"/>
  <c r="G205" i="66"/>
  <c r="E205" i="66"/>
  <c r="D205" i="66"/>
  <c r="C204" i="66"/>
  <c r="C203" i="66"/>
  <c r="G202" i="66"/>
  <c r="H202" i="66"/>
  <c r="E202" i="66"/>
  <c r="C202" i="66"/>
  <c r="C201" i="66"/>
  <c r="C200" i="66"/>
  <c r="C205" i="66" s="1"/>
  <c r="H199" i="66"/>
  <c r="G199" i="66"/>
  <c r="E199" i="66"/>
  <c r="D199" i="66"/>
  <c r="C199" i="66"/>
  <c r="C193" i="66"/>
  <c r="C191" i="66"/>
  <c r="C190" i="66"/>
  <c r="C188" i="66"/>
  <c r="C187" i="66"/>
  <c r="C186" i="66"/>
  <c r="C185" i="66"/>
  <c r="C184" i="66"/>
  <c r="C183" i="66"/>
  <c r="C182" i="66"/>
  <c r="C181" i="66"/>
  <c r="C180" i="66"/>
  <c r="C179" i="66"/>
  <c r="C178" i="66"/>
  <c r="C177" i="66"/>
  <c r="C176" i="66"/>
  <c r="C175" i="66"/>
  <c r="C174" i="66"/>
  <c r="C173" i="66"/>
  <c r="C172" i="66"/>
  <c r="C171" i="66"/>
  <c r="C170" i="66"/>
  <c r="C169" i="66"/>
  <c r="C167" i="66"/>
  <c r="C166" i="66"/>
  <c r="C165" i="66"/>
  <c r="C164" i="66"/>
  <c r="C163" i="66"/>
  <c r="C162" i="66"/>
  <c r="C161" i="66"/>
  <c r="C160" i="66"/>
  <c r="C159" i="66"/>
  <c r="C157" i="66"/>
  <c r="D146" i="66"/>
  <c r="D144" i="66"/>
  <c r="D142" i="66"/>
  <c r="C139" i="66"/>
  <c r="D137" i="66"/>
  <c r="C136" i="66"/>
  <c r="C127" i="66"/>
  <c r="D125" i="66"/>
  <c r="C126" i="66"/>
  <c r="C65" i="66"/>
  <c r="D64" i="66"/>
  <c r="C62" i="66"/>
  <c r="C60" i="66"/>
  <c r="C58" i="66"/>
  <c r="C57" i="66"/>
  <c r="C56" i="66"/>
  <c r="H54" i="66"/>
  <c r="G54" i="66"/>
  <c r="E54" i="66"/>
  <c r="D54" i="66"/>
  <c r="C54" i="66"/>
  <c r="C52" i="66"/>
  <c r="C51" i="66"/>
  <c r="C50" i="66"/>
  <c r="H48" i="66"/>
  <c r="D48" i="66"/>
  <c r="C48" i="66"/>
  <c r="C46" i="66"/>
  <c r="C45" i="66"/>
  <c r="C43" i="66"/>
  <c r="C41" i="66"/>
  <c r="C39" i="66"/>
  <c r="C36" i="66"/>
  <c r="C35" i="66"/>
  <c r="C34" i="66"/>
  <c r="D32" i="66"/>
  <c r="C32" i="66"/>
  <c r="C30" i="66"/>
  <c r="C29" i="66"/>
  <c r="H27" i="66"/>
  <c r="D27" i="66"/>
  <c r="C27" i="66"/>
  <c r="C25" i="66"/>
  <c r="C23" i="66"/>
  <c r="C21" i="66"/>
  <c r="C19" i="66"/>
  <c r="C16" i="66"/>
  <c r="C15" i="66"/>
  <c r="C14" i="66"/>
  <c r="G12" i="66"/>
  <c r="H12" i="66"/>
  <c r="E12" i="66"/>
  <c r="C12" i="66"/>
  <c r="C10" i="66"/>
  <c r="C9" i="66"/>
  <c r="G7" i="66"/>
  <c r="H7" i="66"/>
  <c r="E7" i="66"/>
  <c r="C7" i="66"/>
  <c r="A3" i="66"/>
  <c r="A2" i="66"/>
  <c r="A198" i="65"/>
  <c r="A182" i="65"/>
  <c r="A181" i="65"/>
  <c r="A180" i="65"/>
  <c r="A179" i="65"/>
  <c r="A178" i="65"/>
  <c r="A177" i="65"/>
  <c r="A176" i="65"/>
  <c r="C168" i="65"/>
  <c r="H165" i="65"/>
  <c r="D165" i="65"/>
  <c r="C164" i="65"/>
  <c r="C163" i="65"/>
  <c r="H162" i="65"/>
  <c r="D162" i="65"/>
  <c r="C162" i="65"/>
  <c r="C161" i="65"/>
  <c r="C160" i="65"/>
  <c r="C165" i="65" s="1"/>
  <c r="H159" i="65"/>
  <c r="D159" i="65"/>
  <c r="C159" i="65"/>
  <c r="C153" i="65"/>
  <c r="C151" i="65"/>
  <c r="C150" i="65"/>
  <c r="C148" i="65"/>
  <c r="C147" i="65"/>
  <c r="C146" i="65"/>
  <c r="C145" i="65"/>
  <c r="C144" i="65"/>
  <c r="C143" i="65"/>
  <c r="C142" i="65"/>
  <c r="C141" i="65"/>
  <c r="C140" i="65"/>
  <c r="C139" i="65"/>
  <c r="C138" i="65"/>
  <c r="C137" i="65"/>
  <c r="C136" i="65"/>
  <c r="C135" i="65"/>
  <c r="C134" i="65"/>
  <c r="C133" i="65"/>
  <c r="C132" i="65"/>
  <c r="C131" i="65"/>
  <c r="C130" i="65"/>
  <c r="C129" i="65"/>
  <c r="C127" i="65"/>
  <c r="C126" i="65"/>
  <c r="C125" i="65"/>
  <c r="C124" i="65"/>
  <c r="C123" i="65"/>
  <c r="C122" i="65"/>
  <c r="C121" i="65"/>
  <c r="C120" i="65"/>
  <c r="D97" i="65"/>
  <c r="C119" i="65"/>
  <c r="C117" i="65"/>
  <c r="D107" i="65"/>
  <c r="D106" i="65"/>
  <c r="D105" i="65"/>
  <c r="D103" i="65"/>
  <c r="D102" i="65"/>
  <c r="D101" i="65"/>
  <c r="D104" i="65"/>
  <c r="C99" i="65"/>
  <c r="C96" i="65"/>
  <c r="C87" i="65"/>
  <c r="C86" i="65"/>
  <c r="D64" i="65"/>
  <c r="C65" i="65"/>
  <c r="C62" i="65"/>
  <c r="C60" i="65"/>
  <c r="C58" i="65"/>
  <c r="C57" i="65"/>
  <c r="C56" i="65"/>
  <c r="H54" i="65"/>
  <c r="G54" i="65"/>
  <c r="E54" i="65"/>
  <c r="D54" i="65"/>
  <c r="C54" i="65"/>
  <c r="C52" i="65"/>
  <c r="C51" i="65"/>
  <c r="C50" i="65"/>
  <c r="G48" i="65"/>
  <c r="C48" i="65"/>
  <c r="C46" i="65"/>
  <c r="C45" i="65"/>
  <c r="C43" i="65"/>
  <c r="C41" i="65"/>
  <c r="C39" i="65"/>
  <c r="C36" i="65"/>
  <c r="C35" i="65"/>
  <c r="C34" i="65"/>
  <c r="G32" i="65"/>
  <c r="C32" i="65"/>
  <c r="C30" i="65"/>
  <c r="C29" i="65"/>
  <c r="G27" i="65"/>
  <c r="C27" i="65"/>
  <c r="C25" i="65"/>
  <c r="C23" i="65"/>
  <c r="C21" i="65"/>
  <c r="C19" i="65"/>
  <c r="C16" i="65"/>
  <c r="C15" i="65"/>
  <c r="C14" i="65"/>
  <c r="H12" i="65"/>
  <c r="G12" i="65"/>
  <c r="E12" i="65"/>
  <c r="D12" i="65"/>
  <c r="C12" i="65"/>
  <c r="C10" i="65"/>
  <c r="C9" i="65"/>
  <c r="H7" i="65"/>
  <c r="G7" i="65"/>
  <c r="E7" i="65"/>
  <c r="D7" i="65"/>
  <c r="C7" i="65"/>
  <c r="A3" i="65"/>
  <c r="A2" i="65"/>
  <c r="A198" i="64"/>
  <c r="A182" i="64"/>
  <c r="A181" i="64"/>
  <c r="A180" i="64"/>
  <c r="A179" i="64"/>
  <c r="A178" i="64"/>
  <c r="A177" i="64"/>
  <c r="A176" i="64"/>
  <c r="C168" i="64"/>
  <c r="C165" i="64"/>
  <c r="C164" i="64"/>
  <c r="C163" i="64"/>
  <c r="C162" i="64"/>
  <c r="C161" i="64"/>
  <c r="C160" i="64"/>
  <c r="H159" i="64"/>
  <c r="G159" i="64"/>
  <c r="E159" i="64"/>
  <c r="D159" i="64"/>
  <c r="C159" i="64"/>
  <c r="C127" i="64" s="1"/>
  <c r="C153" i="64"/>
  <c r="C151" i="64"/>
  <c r="C150" i="64"/>
  <c r="C148" i="64"/>
  <c r="C147" i="64"/>
  <c r="C146" i="64"/>
  <c r="C145" i="64"/>
  <c r="C144" i="64"/>
  <c r="C143" i="64"/>
  <c r="C142" i="64"/>
  <c r="C141" i="64"/>
  <c r="C140" i="64"/>
  <c r="C139" i="64"/>
  <c r="C138" i="64"/>
  <c r="C137" i="64"/>
  <c r="C136" i="64"/>
  <c r="C135" i="64"/>
  <c r="C134" i="64"/>
  <c r="C133" i="64"/>
  <c r="C132" i="64"/>
  <c r="C131" i="64"/>
  <c r="C130" i="64"/>
  <c r="C129" i="64"/>
  <c r="C126" i="64"/>
  <c r="C125" i="64"/>
  <c r="C124" i="64"/>
  <c r="C123" i="64"/>
  <c r="C122" i="64"/>
  <c r="C121" i="64"/>
  <c r="C120" i="64"/>
  <c r="C119" i="64"/>
  <c r="C117" i="64"/>
  <c r="D105" i="64"/>
  <c r="D101" i="64"/>
  <c r="D106" i="64"/>
  <c r="C99" i="64"/>
  <c r="C96" i="64"/>
  <c r="D85" i="64"/>
  <c r="C87" i="64"/>
  <c r="C86" i="64"/>
  <c r="C65" i="64"/>
  <c r="C62" i="64"/>
  <c r="C60" i="64"/>
  <c r="C58" i="64"/>
  <c r="C57" i="64"/>
  <c r="C56" i="64"/>
  <c r="C54" i="64"/>
  <c r="C52" i="64"/>
  <c r="C51" i="64"/>
  <c r="C50" i="64"/>
  <c r="G48" i="64"/>
  <c r="H48" i="64"/>
  <c r="C48" i="64"/>
  <c r="C46" i="64"/>
  <c r="C45" i="64"/>
  <c r="C43" i="64"/>
  <c r="C41" i="64"/>
  <c r="C39" i="64"/>
  <c r="C36" i="64"/>
  <c r="C35" i="64"/>
  <c r="C34" i="64"/>
  <c r="G32" i="64"/>
  <c r="H32" i="64"/>
  <c r="C32" i="64"/>
  <c r="C30" i="64"/>
  <c r="C29" i="64"/>
  <c r="G27" i="64"/>
  <c r="H27" i="64"/>
  <c r="C27" i="64"/>
  <c r="C25" i="64"/>
  <c r="C23" i="64"/>
  <c r="C21" i="64"/>
  <c r="C19" i="64"/>
  <c r="C16" i="64"/>
  <c r="C15" i="64"/>
  <c r="C14" i="64"/>
  <c r="C12" i="64"/>
  <c r="C10" i="64"/>
  <c r="C9" i="64"/>
  <c r="C7" i="64"/>
  <c r="A3" i="64"/>
  <c r="A2" i="64"/>
  <c r="A200" i="63"/>
  <c r="A184" i="63"/>
  <c r="A183" i="63"/>
  <c r="A182" i="63"/>
  <c r="A181" i="63"/>
  <c r="A180" i="63"/>
  <c r="A179" i="63"/>
  <c r="A178" i="63"/>
  <c r="C168" i="63"/>
  <c r="C164" i="63"/>
  <c r="C163" i="63"/>
  <c r="G162" i="63"/>
  <c r="H162" i="63"/>
  <c r="C162" i="63"/>
  <c r="C161" i="63"/>
  <c r="C160" i="63"/>
  <c r="C165" i="63" s="1"/>
  <c r="H159" i="63"/>
  <c r="G159" i="63"/>
  <c r="E159" i="63"/>
  <c r="D159" i="63"/>
  <c r="C159" i="63"/>
  <c r="C153" i="63"/>
  <c r="C151" i="63"/>
  <c r="C150" i="63"/>
  <c r="C148" i="63"/>
  <c r="C147" i="63"/>
  <c r="C146" i="63"/>
  <c r="C145" i="63"/>
  <c r="C144" i="63"/>
  <c r="C143" i="63"/>
  <c r="C142" i="63"/>
  <c r="C141" i="63"/>
  <c r="C140" i="63"/>
  <c r="C139" i="63"/>
  <c r="C138" i="63"/>
  <c r="C137" i="63"/>
  <c r="C136" i="63"/>
  <c r="C135" i="63"/>
  <c r="C134" i="63"/>
  <c r="C133" i="63"/>
  <c r="C132" i="63"/>
  <c r="C131" i="63"/>
  <c r="C130" i="63"/>
  <c r="C129" i="63"/>
  <c r="C127" i="63"/>
  <c r="C126" i="63"/>
  <c r="C125" i="63"/>
  <c r="C124" i="63"/>
  <c r="C123" i="63"/>
  <c r="C122" i="63"/>
  <c r="C121" i="63"/>
  <c r="C120" i="63"/>
  <c r="C119" i="63"/>
  <c r="C117" i="63"/>
  <c r="D107" i="63"/>
  <c r="D106" i="63"/>
  <c r="D105" i="63"/>
  <c r="D103" i="63"/>
  <c r="D102" i="63"/>
  <c r="D101" i="63"/>
  <c r="D104" i="63"/>
  <c r="C99" i="63"/>
  <c r="D97" i="63"/>
  <c r="C96" i="63"/>
  <c r="C87" i="63"/>
  <c r="D85" i="63"/>
  <c r="C86" i="63"/>
  <c r="C65" i="63"/>
  <c r="D64" i="63"/>
  <c r="C62" i="63"/>
  <c r="C60" i="63"/>
  <c r="C58" i="63"/>
  <c r="C57" i="63"/>
  <c r="C56" i="63"/>
  <c r="G54" i="63"/>
  <c r="H54" i="63"/>
  <c r="C54" i="63"/>
  <c r="C52" i="63"/>
  <c r="C51" i="63"/>
  <c r="C50" i="63"/>
  <c r="H48" i="63"/>
  <c r="G48" i="63"/>
  <c r="E48" i="63"/>
  <c r="D48" i="63"/>
  <c r="C48" i="63"/>
  <c r="C46" i="63"/>
  <c r="C45" i="63"/>
  <c r="C43" i="63"/>
  <c r="C41" i="63"/>
  <c r="C39" i="63"/>
  <c r="C36" i="63"/>
  <c r="C35" i="63"/>
  <c r="C34" i="63"/>
  <c r="H32" i="63"/>
  <c r="G32" i="63"/>
  <c r="E32" i="63"/>
  <c r="D32" i="63"/>
  <c r="C32" i="63"/>
  <c r="C30" i="63"/>
  <c r="C29" i="63"/>
  <c r="H27" i="63"/>
  <c r="G27" i="63"/>
  <c r="E27" i="63"/>
  <c r="D27" i="63"/>
  <c r="C27" i="63"/>
  <c r="C25" i="63"/>
  <c r="C23" i="63"/>
  <c r="C21" i="63"/>
  <c r="C19" i="63"/>
  <c r="C16" i="63"/>
  <c r="C15" i="63"/>
  <c r="C14" i="63"/>
  <c r="G12" i="63"/>
  <c r="H12" i="63"/>
  <c r="C12" i="63"/>
  <c r="C10" i="63"/>
  <c r="C9" i="63"/>
  <c r="G7" i="63"/>
  <c r="H7" i="63"/>
  <c r="C7" i="63"/>
  <c r="A3" i="63"/>
  <c r="A2" i="63"/>
  <c r="A307" i="62"/>
  <c r="A288" i="62"/>
  <c r="A287" i="62"/>
  <c r="A286" i="62"/>
  <c r="A285" i="62"/>
  <c r="A284" i="62"/>
  <c r="A283" i="62"/>
  <c r="A282" i="62"/>
  <c r="C275" i="62"/>
  <c r="C273" i="62"/>
  <c r="C272" i="62"/>
  <c r="C271" i="62"/>
  <c r="C270" i="62"/>
  <c r="C269" i="62"/>
  <c r="C274" i="62" s="1"/>
  <c r="C268" i="62"/>
  <c r="C266" i="62"/>
  <c r="C260" i="62"/>
  <c r="C258" i="62"/>
  <c r="C256" i="62"/>
  <c r="C255" i="62"/>
  <c r="C254" i="62"/>
  <c r="C253" i="62"/>
  <c r="C252" i="62"/>
  <c r="C251" i="62"/>
  <c r="C250" i="62"/>
  <c r="C249" i="62"/>
  <c r="C248" i="62"/>
  <c r="C247" i="62"/>
  <c r="C246" i="62"/>
  <c r="C245" i="62"/>
  <c r="C244" i="62"/>
  <c r="C243" i="62"/>
  <c r="C242" i="62"/>
  <c r="C241" i="62"/>
  <c r="C240" i="62"/>
  <c r="C239" i="62"/>
  <c r="C238" i="62"/>
  <c r="C237" i="62"/>
  <c r="C235" i="62"/>
  <c r="C234" i="62"/>
  <c r="C233" i="62"/>
  <c r="C232" i="62"/>
  <c r="C231" i="62"/>
  <c r="C230" i="62"/>
  <c r="C229" i="62"/>
  <c r="C228" i="62"/>
  <c r="C227" i="62"/>
  <c r="C225" i="62"/>
  <c r="D213" i="62"/>
  <c r="D209" i="62"/>
  <c r="D214" i="62"/>
  <c r="C207" i="62"/>
  <c r="C204" i="62"/>
  <c r="D193" i="62"/>
  <c r="C195" i="62"/>
  <c r="C194" i="62"/>
  <c r="D142" i="62"/>
  <c r="C143" i="62"/>
  <c r="C140" i="62"/>
  <c r="C138" i="62"/>
  <c r="C136" i="62"/>
  <c r="C135" i="62"/>
  <c r="C134" i="62"/>
  <c r="H132" i="62"/>
  <c r="G132" i="62"/>
  <c r="E132" i="62"/>
  <c r="D132" i="62"/>
  <c r="C132" i="62"/>
  <c r="C130" i="62"/>
  <c r="C129" i="62"/>
  <c r="H127" i="62"/>
  <c r="G127" i="62"/>
  <c r="E127" i="62"/>
  <c r="D127" i="62"/>
  <c r="C127" i="62"/>
  <c r="D124" i="62"/>
  <c r="D73" i="62"/>
  <c r="C74" i="62"/>
  <c r="C71" i="62"/>
  <c r="C69" i="62"/>
  <c r="C67" i="62"/>
  <c r="C66" i="62"/>
  <c r="C65" i="62"/>
  <c r="H63" i="62"/>
  <c r="G63" i="62"/>
  <c r="E63" i="62"/>
  <c r="D63" i="62"/>
  <c r="C63" i="62"/>
  <c r="C61" i="62"/>
  <c r="C60" i="62"/>
  <c r="C59" i="62"/>
  <c r="C57" i="62"/>
  <c r="C55" i="62"/>
  <c r="C54" i="62"/>
  <c r="C52" i="62"/>
  <c r="C50" i="62"/>
  <c r="C48" i="62"/>
  <c r="C45" i="62"/>
  <c r="C44" i="62"/>
  <c r="C43" i="62"/>
  <c r="C41" i="62"/>
  <c r="C39" i="62"/>
  <c r="C38" i="62"/>
  <c r="C36" i="62"/>
  <c r="C34" i="62"/>
  <c r="C32" i="62"/>
  <c r="C30" i="62"/>
  <c r="C28" i="62"/>
  <c r="C25" i="62"/>
  <c r="C23" i="62"/>
  <c r="C21" i="62"/>
  <c r="H17" i="62"/>
  <c r="G17" i="62"/>
  <c r="E17" i="62"/>
  <c r="D17" i="62"/>
  <c r="C17" i="62"/>
  <c r="C14" i="62"/>
  <c r="C12" i="62"/>
  <c r="H8" i="62"/>
  <c r="G8" i="62"/>
  <c r="E8" i="62"/>
  <c r="D8" i="62"/>
  <c r="C8" i="62"/>
  <c r="A3" i="62"/>
  <c r="A2" i="62"/>
  <c r="A197" i="61"/>
  <c r="A182" i="61"/>
  <c r="A181" i="61"/>
  <c r="A180" i="61"/>
  <c r="A179" i="61"/>
  <c r="A178" i="61"/>
  <c r="A177" i="61"/>
  <c r="A176" i="61"/>
  <c r="C168" i="61"/>
  <c r="C165" i="61"/>
  <c r="C164" i="61"/>
  <c r="C163" i="61"/>
  <c r="C162" i="61"/>
  <c r="C161" i="61"/>
  <c r="C160" i="61"/>
  <c r="C159" i="61"/>
  <c r="C127" i="61" s="1"/>
  <c r="C153" i="61"/>
  <c r="C151" i="61"/>
  <c r="C150" i="61"/>
  <c r="C148" i="61"/>
  <c r="C147" i="61"/>
  <c r="C146" i="61"/>
  <c r="C145" i="61"/>
  <c r="C144" i="61"/>
  <c r="C143" i="61"/>
  <c r="C142" i="61"/>
  <c r="C141" i="61"/>
  <c r="C140" i="61"/>
  <c r="C139" i="61"/>
  <c r="C138" i="61"/>
  <c r="C137" i="61"/>
  <c r="C136" i="61"/>
  <c r="C135" i="61"/>
  <c r="C134" i="61"/>
  <c r="C133" i="61"/>
  <c r="C132" i="61"/>
  <c r="C131" i="61"/>
  <c r="C130" i="61"/>
  <c r="C129" i="61"/>
  <c r="C126" i="61"/>
  <c r="C125" i="61"/>
  <c r="C124" i="61"/>
  <c r="C123" i="61"/>
  <c r="C122" i="61"/>
  <c r="C121" i="61"/>
  <c r="C120" i="61"/>
  <c r="C119" i="61"/>
  <c r="C117" i="61"/>
  <c r="D105" i="61"/>
  <c r="D101" i="61"/>
  <c r="D106" i="61"/>
  <c r="C99" i="61"/>
  <c r="C96" i="61"/>
  <c r="D85" i="61"/>
  <c r="C87" i="61"/>
  <c r="C86" i="61"/>
  <c r="C65" i="61"/>
  <c r="C62" i="61"/>
  <c r="C60" i="61"/>
  <c r="C58" i="61"/>
  <c r="C57" i="61"/>
  <c r="C56" i="61"/>
  <c r="C54" i="61"/>
  <c r="C52" i="61"/>
  <c r="C51" i="61"/>
  <c r="C50" i="61"/>
  <c r="C48" i="61"/>
  <c r="C46" i="61"/>
  <c r="C45" i="61"/>
  <c r="C43" i="61"/>
  <c r="C41" i="61"/>
  <c r="C39" i="61"/>
  <c r="C36" i="61"/>
  <c r="C35" i="61"/>
  <c r="C34" i="61"/>
  <c r="C32" i="61"/>
  <c r="C30" i="61"/>
  <c r="C29" i="61"/>
  <c r="C27" i="61"/>
  <c r="C25" i="61"/>
  <c r="C23" i="61"/>
  <c r="C21" i="61"/>
  <c r="C19" i="61"/>
  <c r="C16" i="61"/>
  <c r="C15" i="61"/>
  <c r="C14" i="61"/>
  <c r="C12" i="61"/>
  <c r="C10" i="61"/>
  <c r="C9" i="61"/>
  <c r="C7" i="61"/>
  <c r="A3" i="61"/>
  <c r="A2" i="61"/>
  <c r="A211" i="60"/>
  <c r="A196" i="60"/>
  <c r="A195" i="60"/>
  <c r="A194" i="60"/>
  <c r="A193" i="60"/>
  <c r="A192" i="60"/>
  <c r="A191" i="60"/>
  <c r="A190" i="60"/>
  <c r="C182" i="60"/>
  <c r="C178" i="60"/>
  <c r="C177" i="60"/>
  <c r="G176" i="60"/>
  <c r="H176" i="60"/>
  <c r="C176" i="60"/>
  <c r="C175" i="60"/>
  <c r="C174" i="60"/>
  <c r="C179" i="60" s="1"/>
  <c r="H173" i="60"/>
  <c r="G173" i="60"/>
  <c r="E173" i="60"/>
  <c r="D173" i="60"/>
  <c r="C173" i="60"/>
  <c r="C167" i="60"/>
  <c r="C165" i="60"/>
  <c r="C164" i="60"/>
  <c r="C162" i="60"/>
  <c r="C161" i="60"/>
  <c r="C160" i="60"/>
  <c r="C159" i="60"/>
  <c r="C158" i="60"/>
  <c r="C157" i="60"/>
  <c r="C156" i="60"/>
  <c r="C155" i="60"/>
  <c r="C154" i="60"/>
  <c r="C153" i="60"/>
  <c r="C152" i="60"/>
  <c r="C151" i="60"/>
  <c r="C150" i="60"/>
  <c r="C149" i="60"/>
  <c r="C148" i="60"/>
  <c r="C147" i="60"/>
  <c r="C146" i="60"/>
  <c r="C145" i="60"/>
  <c r="C144" i="60"/>
  <c r="C143" i="60"/>
  <c r="C141" i="60"/>
  <c r="C140" i="60"/>
  <c r="C139" i="60"/>
  <c r="C138" i="60"/>
  <c r="C137" i="60"/>
  <c r="C136" i="60"/>
  <c r="C135" i="60"/>
  <c r="C134" i="60"/>
  <c r="C133" i="60"/>
  <c r="C131" i="60"/>
  <c r="D121" i="60"/>
  <c r="D120" i="60"/>
  <c r="D119" i="60"/>
  <c r="D117" i="60"/>
  <c r="D116" i="60"/>
  <c r="D115" i="60"/>
  <c r="D118" i="60"/>
  <c r="C113" i="60"/>
  <c r="D111" i="60"/>
  <c r="C110" i="60"/>
  <c r="C101" i="60"/>
  <c r="C98" i="60"/>
  <c r="D97" i="60"/>
  <c r="C72" i="60"/>
  <c r="C69" i="60"/>
  <c r="C67" i="60"/>
  <c r="C65" i="60"/>
  <c r="C64" i="60"/>
  <c r="C63" i="60"/>
  <c r="C61" i="60"/>
  <c r="C59" i="60"/>
  <c r="C58" i="60"/>
  <c r="C57" i="60"/>
  <c r="G55" i="60"/>
  <c r="H55" i="60"/>
  <c r="C55" i="60"/>
  <c r="C53" i="60"/>
  <c r="C52" i="60"/>
  <c r="C50" i="60"/>
  <c r="C49" i="60"/>
  <c r="C48" i="60"/>
  <c r="C46" i="60"/>
  <c r="C45" i="60"/>
  <c r="C43" i="60"/>
  <c r="C41" i="60"/>
  <c r="C39" i="60"/>
  <c r="C36" i="60"/>
  <c r="C35" i="60"/>
  <c r="C34" i="60"/>
  <c r="E32" i="60"/>
  <c r="C32" i="60"/>
  <c r="C30" i="60"/>
  <c r="C29" i="60"/>
  <c r="E27" i="60"/>
  <c r="C27" i="60"/>
  <c r="C25" i="60"/>
  <c r="C23" i="60"/>
  <c r="C21" i="60"/>
  <c r="C19" i="60"/>
  <c r="C16" i="60"/>
  <c r="C15" i="60"/>
  <c r="C14" i="60"/>
  <c r="H12" i="60"/>
  <c r="G12" i="60"/>
  <c r="E12" i="60"/>
  <c r="D12" i="60"/>
  <c r="C12" i="60"/>
  <c r="C10" i="60"/>
  <c r="C9" i="60"/>
  <c r="H7" i="60"/>
  <c r="G7" i="60"/>
  <c r="E7" i="60"/>
  <c r="D7" i="60"/>
  <c r="C7" i="60"/>
  <c r="A3" i="60"/>
  <c r="A2" i="60"/>
  <c r="A197" i="59"/>
  <c r="A182" i="59"/>
  <c r="A181" i="59"/>
  <c r="A180" i="59"/>
  <c r="A179" i="59"/>
  <c r="A178" i="59"/>
  <c r="A177" i="59"/>
  <c r="A176" i="59"/>
  <c r="C168" i="59"/>
  <c r="C165" i="59"/>
  <c r="C164" i="59"/>
  <c r="C163" i="59"/>
  <c r="E162" i="59"/>
  <c r="C162" i="59"/>
  <c r="C161" i="59"/>
  <c r="C160" i="59"/>
  <c r="H159" i="59"/>
  <c r="G159" i="59"/>
  <c r="E159" i="59"/>
  <c r="D159" i="59"/>
  <c r="C159" i="59"/>
  <c r="C127" i="59" s="1"/>
  <c r="C153" i="59"/>
  <c r="C151" i="59"/>
  <c r="C150" i="59"/>
  <c r="C148" i="59"/>
  <c r="C147" i="59"/>
  <c r="C146" i="59"/>
  <c r="C145" i="59"/>
  <c r="C144" i="59"/>
  <c r="C143" i="59"/>
  <c r="C142" i="59"/>
  <c r="C141" i="59"/>
  <c r="C140" i="59"/>
  <c r="C139" i="59"/>
  <c r="C138" i="59"/>
  <c r="C137" i="59"/>
  <c r="C136" i="59"/>
  <c r="C135" i="59"/>
  <c r="C134" i="59"/>
  <c r="C133" i="59"/>
  <c r="C132" i="59"/>
  <c r="C131" i="59"/>
  <c r="C130" i="59"/>
  <c r="C129" i="59"/>
  <c r="C126" i="59"/>
  <c r="C125" i="59"/>
  <c r="C124" i="59"/>
  <c r="C123" i="59"/>
  <c r="C122" i="59"/>
  <c r="C121" i="59"/>
  <c r="C120" i="59"/>
  <c r="C119" i="59"/>
  <c r="C117" i="59"/>
  <c r="D106" i="59"/>
  <c r="D102" i="59"/>
  <c r="D101" i="59"/>
  <c r="C99" i="59"/>
  <c r="D97" i="59"/>
  <c r="C96" i="59"/>
  <c r="C87" i="59"/>
  <c r="D85" i="59"/>
  <c r="C86" i="59"/>
  <c r="C65" i="59"/>
  <c r="D64" i="59"/>
  <c r="C62" i="59"/>
  <c r="C60" i="59"/>
  <c r="C58" i="59"/>
  <c r="C57" i="59"/>
  <c r="C56" i="59"/>
  <c r="E54" i="59"/>
  <c r="C54" i="59"/>
  <c r="C52" i="59"/>
  <c r="C51" i="59"/>
  <c r="C50" i="59"/>
  <c r="E48" i="59"/>
  <c r="C48" i="59"/>
  <c r="C46" i="59"/>
  <c r="C45" i="59"/>
  <c r="C43" i="59"/>
  <c r="C41" i="59"/>
  <c r="C39" i="59"/>
  <c r="C36" i="59"/>
  <c r="C35" i="59"/>
  <c r="C34" i="59"/>
  <c r="H32" i="59"/>
  <c r="G32" i="59"/>
  <c r="E32" i="59"/>
  <c r="D32" i="59"/>
  <c r="C32" i="59"/>
  <c r="C30" i="59"/>
  <c r="C29" i="59"/>
  <c r="H27" i="59"/>
  <c r="G27" i="59"/>
  <c r="E27" i="59"/>
  <c r="C27" i="59"/>
  <c r="C25" i="59"/>
  <c r="C23" i="59"/>
  <c r="C21" i="59"/>
  <c r="C19" i="59"/>
  <c r="C16" i="59"/>
  <c r="C15" i="59"/>
  <c r="C14" i="59"/>
  <c r="G12" i="59"/>
  <c r="C12" i="59"/>
  <c r="C10" i="59"/>
  <c r="C9" i="59"/>
  <c r="G7" i="59"/>
  <c r="C7" i="59"/>
  <c r="A3" i="59"/>
  <c r="A2" i="59"/>
  <c r="A250" i="58"/>
  <c r="A231" i="58"/>
  <c r="A230" i="58"/>
  <c r="A229" i="58"/>
  <c r="A228" i="58"/>
  <c r="A227" i="58"/>
  <c r="A226" i="58"/>
  <c r="A225" i="58"/>
  <c r="C218" i="58"/>
  <c r="C216" i="58"/>
  <c r="C215" i="58"/>
  <c r="C213" i="58"/>
  <c r="C217" i="58" s="1"/>
  <c r="C207" i="58"/>
  <c r="C205" i="58"/>
  <c r="C203" i="58"/>
  <c r="C202" i="58"/>
  <c r="C201" i="58"/>
  <c r="C200" i="58"/>
  <c r="C199" i="58"/>
  <c r="C198" i="58"/>
  <c r="C197" i="58"/>
  <c r="C196" i="58"/>
  <c r="C195" i="58"/>
  <c r="C194" i="58"/>
  <c r="C193" i="58"/>
  <c r="C192" i="58"/>
  <c r="C191" i="58"/>
  <c r="C190" i="58"/>
  <c r="C189" i="58"/>
  <c r="C188" i="58"/>
  <c r="C187" i="58"/>
  <c r="C186" i="58"/>
  <c r="C185" i="58"/>
  <c r="C184" i="58"/>
  <c r="C182" i="58"/>
  <c r="C181" i="58"/>
  <c r="C180" i="58"/>
  <c r="C179" i="58"/>
  <c r="C178" i="58"/>
  <c r="C177" i="58"/>
  <c r="C176" i="58"/>
  <c r="C175" i="58"/>
  <c r="C174" i="58"/>
  <c r="C172" i="58"/>
  <c r="D161" i="58"/>
  <c r="D160" i="58"/>
  <c r="D157" i="58"/>
  <c r="D156" i="58"/>
  <c r="D162" i="58"/>
  <c r="C154" i="58"/>
  <c r="D152" i="58"/>
  <c r="C151" i="58"/>
  <c r="C142" i="58"/>
  <c r="D140" i="58"/>
  <c r="C141" i="58"/>
  <c r="C112" i="58"/>
  <c r="D111" i="58"/>
  <c r="C109" i="58"/>
  <c r="C107" i="58"/>
  <c r="C105" i="58"/>
  <c r="C104" i="58"/>
  <c r="C103" i="58"/>
  <c r="G101" i="58"/>
  <c r="H101" i="58"/>
  <c r="C101" i="58"/>
  <c r="C99" i="58"/>
  <c r="C98" i="58"/>
  <c r="G96" i="58"/>
  <c r="H96" i="58"/>
  <c r="C96" i="58"/>
  <c r="D65" i="58"/>
  <c r="C66" i="58"/>
  <c r="C63" i="58"/>
  <c r="C61" i="58"/>
  <c r="C59" i="58"/>
  <c r="C58" i="58"/>
  <c r="C57" i="58"/>
  <c r="H55" i="58"/>
  <c r="G55" i="58"/>
  <c r="E55" i="58"/>
  <c r="D55" i="58"/>
  <c r="C55" i="58"/>
  <c r="C53" i="58"/>
  <c r="C52" i="58"/>
  <c r="C51" i="58"/>
  <c r="G49" i="58"/>
  <c r="C49" i="58"/>
  <c r="C47" i="58"/>
  <c r="C46" i="58"/>
  <c r="C44" i="58"/>
  <c r="C42" i="58"/>
  <c r="C40" i="58"/>
  <c r="C37" i="58"/>
  <c r="C36" i="58"/>
  <c r="C35" i="58"/>
  <c r="G33" i="58"/>
  <c r="C33" i="58"/>
  <c r="C31" i="58"/>
  <c r="C30" i="58"/>
  <c r="G28" i="58"/>
  <c r="C28" i="58"/>
  <c r="C26" i="58"/>
  <c r="C24" i="58"/>
  <c r="C22" i="58"/>
  <c r="C20" i="58"/>
  <c r="C17" i="58"/>
  <c r="C16" i="58"/>
  <c r="C15" i="58"/>
  <c r="H13" i="58"/>
  <c r="G13" i="58"/>
  <c r="E13" i="58"/>
  <c r="D13" i="58"/>
  <c r="C13" i="58"/>
  <c r="C11" i="58"/>
  <c r="C10" i="58"/>
  <c r="H8" i="58"/>
  <c r="G8" i="58"/>
  <c r="E8" i="58"/>
  <c r="D8" i="58"/>
  <c r="C8" i="58"/>
  <c r="A3" i="58"/>
  <c r="A2" i="58"/>
  <c r="A204" i="57"/>
  <c r="A189" i="57"/>
  <c r="A188" i="57"/>
  <c r="A187" i="57"/>
  <c r="A186" i="57"/>
  <c r="A185" i="57"/>
  <c r="A184" i="57"/>
  <c r="A183" i="57"/>
  <c r="C175" i="57"/>
  <c r="C172" i="57"/>
  <c r="C171" i="57"/>
  <c r="C170" i="57"/>
  <c r="G169" i="57"/>
  <c r="C169" i="57"/>
  <c r="C168" i="57"/>
  <c r="C167" i="57"/>
  <c r="H166" i="57"/>
  <c r="G166" i="57"/>
  <c r="E166" i="57"/>
  <c r="D166" i="57"/>
  <c r="C166" i="57"/>
  <c r="C134" i="57" s="1"/>
  <c r="C160" i="57"/>
  <c r="C158" i="57"/>
  <c r="C157" i="57"/>
  <c r="C155" i="57"/>
  <c r="C154" i="57"/>
  <c r="C153" i="57"/>
  <c r="C152" i="57"/>
  <c r="C151" i="57"/>
  <c r="C150" i="57"/>
  <c r="C149" i="57"/>
  <c r="C148" i="57"/>
  <c r="C147" i="57"/>
  <c r="C146" i="57"/>
  <c r="C145" i="57"/>
  <c r="C144" i="57"/>
  <c r="C143" i="57"/>
  <c r="C142" i="57"/>
  <c r="C141" i="57"/>
  <c r="C140" i="57"/>
  <c r="C139" i="57"/>
  <c r="C138" i="57"/>
  <c r="C137" i="57"/>
  <c r="C136" i="57"/>
  <c r="C133" i="57"/>
  <c r="C132" i="57"/>
  <c r="C131" i="57"/>
  <c r="C130" i="57"/>
  <c r="C129" i="57"/>
  <c r="C128" i="57"/>
  <c r="C127" i="57"/>
  <c r="C126" i="57"/>
  <c r="C124" i="57"/>
  <c r="D112" i="57"/>
  <c r="D108" i="57"/>
  <c r="D113" i="57"/>
  <c r="C106" i="57"/>
  <c r="C103" i="57"/>
  <c r="D92" i="57"/>
  <c r="C94" i="57"/>
  <c r="C93" i="57"/>
  <c r="D71" i="57"/>
  <c r="C72" i="57"/>
  <c r="C69" i="57"/>
  <c r="C67" i="57"/>
  <c r="C65" i="57"/>
  <c r="C64" i="57"/>
  <c r="C63" i="57"/>
  <c r="G61" i="57"/>
  <c r="C61" i="57"/>
  <c r="C59" i="57"/>
  <c r="C58" i="57"/>
  <c r="C57" i="57"/>
  <c r="G55" i="57"/>
  <c r="H55" i="57"/>
  <c r="C55" i="57"/>
  <c r="C53" i="57"/>
  <c r="C52" i="57"/>
  <c r="C50" i="57"/>
  <c r="C49" i="57"/>
  <c r="G48" i="57"/>
  <c r="C48" i="57"/>
  <c r="C46" i="57"/>
  <c r="C45" i="57"/>
  <c r="C43" i="57"/>
  <c r="C41" i="57"/>
  <c r="C39" i="57"/>
  <c r="C36" i="57"/>
  <c r="C35" i="57"/>
  <c r="C34" i="57"/>
  <c r="G32" i="57"/>
  <c r="C32" i="57"/>
  <c r="C30" i="57"/>
  <c r="C29" i="57"/>
  <c r="G27" i="57"/>
  <c r="C27" i="57"/>
  <c r="C25" i="57"/>
  <c r="C23" i="57"/>
  <c r="C21" i="57"/>
  <c r="C19" i="57"/>
  <c r="C16" i="57"/>
  <c r="C15" i="57"/>
  <c r="C14" i="57"/>
  <c r="H12" i="57"/>
  <c r="E12" i="57"/>
  <c r="C12" i="57"/>
  <c r="C10" i="57"/>
  <c r="C9" i="57"/>
  <c r="H7" i="57"/>
  <c r="E7" i="57"/>
  <c r="C7" i="57"/>
  <c r="A3" i="57"/>
  <c r="A2" i="57"/>
  <c r="A207" i="56"/>
  <c r="A192" i="56"/>
  <c r="A191" i="56"/>
  <c r="A190" i="56"/>
  <c r="A189" i="56"/>
  <c r="A188" i="56"/>
  <c r="A187" i="56"/>
  <c r="A186" i="56"/>
  <c r="C178" i="56"/>
  <c r="H175" i="56"/>
  <c r="G175" i="56"/>
  <c r="E175" i="56"/>
  <c r="D175" i="56"/>
  <c r="C174" i="56"/>
  <c r="C173" i="56"/>
  <c r="G172" i="56"/>
  <c r="C172" i="56"/>
  <c r="C171" i="56"/>
  <c r="C170" i="56"/>
  <c r="C175" i="56" s="1"/>
  <c r="H169" i="56"/>
  <c r="G169" i="56"/>
  <c r="E169" i="56"/>
  <c r="D169" i="56"/>
  <c r="C169" i="56"/>
  <c r="C163" i="56"/>
  <c r="C161" i="56"/>
  <c r="C160" i="56"/>
  <c r="C158" i="56"/>
  <c r="C157" i="56"/>
  <c r="C156" i="56"/>
  <c r="C155" i="56"/>
  <c r="C154" i="56"/>
  <c r="C153" i="56"/>
  <c r="C152" i="56"/>
  <c r="C151" i="56"/>
  <c r="C150" i="56"/>
  <c r="C149" i="56"/>
  <c r="C148" i="56"/>
  <c r="C147" i="56"/>
  <c r="C146" i="56"/>
  <c r="C145" i="56"/>
  <c r="C144" i="56"/>
  <c r="C143" i="56"/>
  <c r="C142" i="56"/>
  <c r="C141" i="56"/>
  <c r="C140" i="56"/>
  <c r="C139" i="56"/>
  <c r="C137" i="56"/>
  <c r="C136" i="56"/>
  <c r="C135" i="56"/>
  <c r="C134" i="56"/>
  <c r="C133" i="56"/>
  <c r="C132" i="56"/>
  <c r="C131" i="56"/>
  <c r="D107" i="56"/>
  <c r="C130" i="56"/>
  <c r="C129" i="56"/>
  <c r="C127" i="56"/>
  <c r="D117" i="56"/>
  <c r="D116" i="56"/>
  <c r="D115" i="56"/>
  <c r="D113" i="56"/>
  <c r="D112" i="56"/>
  <c r="D111" i="56"/>
  <c r="D114" i="56"/>
  <c r="C109" i="56"/>
  <c r="C106" i="56"/>
  <c r="C97" i="56"/>
  <c r="D95" i="56"/>
  <c r="C96" i="56"/>
  <c r="D64" i="56"/>
  <c r="C65" i="56"/>
  <c r="C62" i="56"/>
  <c r="C60" i="56"/>
  <c r="C58" i="56"/>
  <c r="C57" i="56"/>
  <c r="C56" i="56"/>
  <c r="H54" i="56"/>
  <c r="G54" i="56"/>
  <c r="E54" i="56"/>
  <c r="D54" i="56"/>
  <c r="C54" i="56"/>
  <c r="C52" i="56"/>
  <c r="C51" i="56"/>
  <c r="C50" i="56"/>
  <c r="H48" i="56"/>
  <c r="E48" i="56"/>
  <c r="C48" i="56"/>
  <c r="C46" i="56"/>
  <c r="C45" i="56"/>
  <c r="C43" i="56"/>
  <c r="C41" i="56"/>
  <c r="C39" i="56"/>
  <c r="C36" i="56"/>
  <c r="C35" i="56"/>
  <c r="C34" i="56"/>
  <c r="H32" i="56"/>
  <c r="E32" i="56"/>
  <c r="C32" i="56"/>
  <c r="C30" i="56"/>
  <c r="C29" i="56"/>
  <c r="H27" i="56"/>
  <c r="E27" i="56"/>
  <c r="C27" i="56"/>
  <c r="C25" i="56"/>
  <c r="C23" i="56"/>
  <c r="C21" i="56"/>
  <c r="C19" i="56"/>
  <c r="C16" i="56"/>
  <c r="C15" i="56"/>
  <c r="C14" i="56"/>
  <c r="H12" i="56"/>
  <c r="G12" i="56"/>
  <c r="E12" i="56"/>
  <c r="D12" i="56"/>
  <c r="C12" i="56"/>
  <c r="C10" i="56"/>
  <c r="C9" i="56"/>
  <c r="H7" i="56"/>
  <c r="G7" i="56"/>
  <c r="E7" i="56"/>
  <c r="D7" i="56"/>
  <c r="C7" i="56"/>
  <c r="A3" i="56"/>
  <c r="A2" i="56"/>
  <c r="A204" i="55"/>
  <c r="A189" i="55"/>
  <c r="A188" i="55"/>
  <c r="A187" i="55"/>
  <c r="A186" i="55"/>
  <c r="A185" i="55"/>
  <c r="A184" i="55"/>
  <c r="A183" i="55"/>
  <c r="C175" i="55"/>
  <c r="C172" i="55"/>
  <c r="C171" i="55"/>
  <c r="C170" i="55"/>
  <c r="H169" i="55"/>
  <c r="E169" i="55"/>
  <c r="C169" i="55"/>
  <c r="C168" i="55"/>
  <c r="C167" i="55"/>
  <c r="H166" i="55"/>
  <c r="G166" i="55"/>
  <c r="E166" i="55"/>
  <c r="D166" i="55"/>
  <c r="C166" i="55"/>
  <c r="C134" i="55" s="1"/>
  <c r="C160" i="55"/>
  <c r="C158" i="55"/>
  <c r="C157" i="55"/>
  <c r="C155" i="55"/>
  <c r="C154" i="55"/>
  <c r="C153" i="55"/>
  <c r="C152" i="55"/>
  <c r="C151" i="55"/>
  <c r="C150" i="55"/>
  <c r="C149" i="55"/>
  <c r="C148" i="55"/>
  <c r="C147" i="55"/>
  <c r="C146" i="55"/>
  <c r="C145" i="55"/>
  <c r="C144" i="55"/>
  <c r="C143" i="55"/>
  <c r="C142" i="55"/>
  <c r="C141" i="55"/>
  <c r="C140" i="55"/>
  <c r="C139" i="55"/>
  <c r="C138" i="55"/>
  <c r="C137" i="55"/>
  <c r="C136" i="55"/>
  <c r="C133" i="55"/>
  <c r="C132" i="55"/>
  <c r="C131" i="55"/>
  <c r="C130" i="55"/>
  <c r="C129" i="55"/>
  <c r="C128" i="55"/>
  <c r="C127" i="55"/>
  <c r="C126" i="55"/>
  <c r="C124" i="55"/>
  <c r="D112" i="55"/>
  <c r="C106" i="55"/>
  <c r="C103" i="55"/>
  <c r="C94" i="55"/>
  <c r="C93" i="55"/>
  <c r="D92" i="55"/>
  <c r="D71" i="55"/>
  <c r="C72" i="55"/>
  <c r="C69" i="55"/>
  <c r="C67" i="55"/>
  <c r="C65" i="55"/>
  <c r="C64" i="55"/>
  <c r="C63" i="55"/>
  <c r="H61" i="55"/>
  <c r="G61" i="55"/>
  <c r="E61" i="55"/>
  <c r="D61" i="55"/>
  <c r="C61" i="55"/>
  <c r="C59" i="55"/>
  <c r="C58" i="55"/>
  <c r="C57" i="55"/>
  <c r="G55" i="55"/>
  <c r="C55" i="55"/>
  <c r="C53" i="55"/>
  <c r="C52" i="55"/>
  <c r="C50" i="55"/>
  <c r="C49" i="55"/>
  <c r="H48" i="55"/>
  <c r="G48" i="55"/>
  <c r="E48" i="55"/>
  <c r="D48" i="55"/>
  <c r="C48" i="55"/>
  <c r="C46" i="55"/>
  <c r="C45" i="55"/>
  <c r="C43" i="55"/>
  <c r="C41" i="55"/>
  <c r="C39" i="55"/>
  <c r="C36" i="55"/>
  <c r="C35" i="55"/>
  <c r="C34" i="55"/>
  <c r="H32" i="55"/>
  <c r="G32" i="55"/>
  <c r="E32" i="55"/>
  <c r="D32" i="55"/>
  <c r="C32" i="55"/>
  <c r="C30" i="55"/>
  <c r="C29" i="55"/>
  <c r="H27" i="55"/>
  <c r="G27" i="55"/>
  <c r="E27" i="55"/>
  <c r="D27" i="55"/>
  <c r="C27" i="55"/>
  <c r="C25" i="55"/>
  <c r="C23" i="55"/>
  <c r="C21" i="55"/>
  <c r="C19" i="55"/>
  <c r="C16" i="55"/>
  <c r="C15" i="55"/>
  <c r="C14" i="55"/>
  <c r="H12" i="55"/>
  <c r="G12" i="55"/>
  <c r="E12" i="55"/>
  <c r="D12" i="55"/>
  <c r="C12" i="55"/>
  <c r="C10" i="55"/>
  <c r="C9" i="55"/>
  <c r="H7" i="55"/>
  <c r="G7" i="55"/>
  <c r="E7" i="55"/>
  <c r="D7" i="55"/>
  <c r="C7" i="55"/>
  <c r="A3" i="55"/>
  <c r="A2" i="55"/>
  <c r="A243" i="54"/>
  <c r="A219" i="54"/>
  <c r="A218" i="54"/>
  <c r="A217" i="54"/>
  <c r="A216" i="54"/>
  <c r="A215" i="54"/>
  <c r="A214" i="54"/>
  <c r="A213" i="54"/>
  <c r="C207" i="54"/>
  <c r="C205" i="54"/>
  <c r="C204" i="54"/>
  <c r="C203" i="54"/>
  <c r="C206" i="54" s="1"/>
  <c r="C202" i="54"/>
  <c r="C196" i="54"/>
  <c r="C193" i="54"/>
  <c r="C191" i="54"/>
  <c r="C190" i="54"/>
  <c r="C189" i="54"/>
  <c r="C188" i="54"/>
  <c r="C187" i="54"/>
  <c r="C186" i="54"/>
  <c r="C185" i="54"/>
  <c r="C184" i="54"/>
  <c r="C183" i="54"/>
  <c r="C182" i="54"/>
  <c r="C181" i="54"/>
  <c r="C180" i="54"/>
  <c r="C179" i="54"/>
  <c r="C178" i="54"/>
  <c r="C177" i="54"/>
  <c r="C176" i="54"/>
  <c r="C175" i="54"/>
  <c r="C174" i="54"/>
  <c r="C173" i="54"/>
  <c r="C172" i="54"/>
  <c r="C170" i="54"/>
  <c r="C169" i="54"/>
  <c r="C168" i="54"/>
  <c r="C167" i="54"/>
  <c r="C166" i="54"/>
  <c r="C165" i="54"/>
  <c r="C164" i="54"/>
  <c r="C163" i="54"/>
  <c r="C162" i="54"/>
  <c r="C160" i="54"/>
  <c r="D148" i="54"/>
  <c r="D144" i="54"/>
  <c r="D149" i="54"/>
  <c r="C142" i="54"/>
  <c r="C139" i="54"/>
  <c r="D128" i="54"/>
  <c r="C130" i="54"/>
  <c r="C129" i="54"/>
  <c r="D77" i="54"/>
  <c r="C78" i="54"/>
  <c r="C75" i="54"/>
  <c r="C73" i="54"/>
  <c r="C71" i="54"/>
  <c r="C70" i="54"/>
  <c r="C69" i="54"/>
  <c r="H67" i="54"/>
  <c r="G67" i="54"/>
  <c r="E67" i="54"/>
  <c r="D67" i="54"/>
  <c r="C67" i="54"/>
  <c r="C65" i="54"/>
  <c r="C64" i="54"/>
  <c r="C63" i="54"/>
  <c r="H61" i="54"/>
  <c r="G61" i="54"/>
  <c r="E61" i="54"/>
  <c r="D61" i="54"/>
  <c r="C61" i="54"/>
  <c r="C59" i="54"/>
  <c r="C58" i="54"/>
  <c r="C56" i="54"/>
  <c r="C54" i="54"/>
  <c r="C52" i="54"/>
  <c r="C49" i="54"/>
  <c r="C48" i="54"/>
  <c r="C47" i="54"/>
  <c r="H45" i="54"/>
  <c r="G45" i="54"/>
  <c r="E45" i="54"/>
  <c r="D45" i="54"/>
  <c r="C45" i="54"/>
  <c r="C43" i="54"/>
  <c r="C42" i="54"/>
  <c r="H40" i="54"/>
  <c r="G40" i="54"/>
  <c r="E40" i="54"/>
  <c r="D40" i="54"/>
  <c r="C40" i="54"/>
  <c r="C38" i="54"/>
  <c r="C36" i="54"/>
  <c r="C34" i="54"/>
  <c r="C32" i="54"/>
  <c r="G26" i="54"/>
  <c r="C26" i="54"/>
  <c r="H22" i="54"/>
  <c r="G22" i="54"/>
  <c r="E22" i="54"/>
  <c r="D22" i="54"/>
  <c r="C22" i="54"/>
  <c r="G19" i="54"/>
  <c r="H19" i="54"/>
  <c r="C19" i="54"/>
  <c r="C17" i="54"/>
  <c r="C16" i="54"/>
  <c r="C15" i="54"/>
  <c r="H13" i="54"/>
  <c r="G13" i="54"/>
  <c r="E13" i="54"/>
  <c r="D13" i="54"/>
  <c r="C13" i="54"/>
  <c r="C11" i="54"/>
  <c r="C10" i="54"/>
  <c r="H8" i="54"/>
  <c r="G8" i="54"/>
  <c r="E8" i="54"/>
  <c r="D8" i="54"/>
  <c r="C8" i="54"/>
  <c r="A3" i="54"/>
  <c r="A2" i="54"/>
  <c r="A206" i="53"/>
  <c r="A191" i="53"/>
  <c r="A190" i="53"/>
  <c r="A189" i="53"/>
  <c r="A188" i="53"/>
  <c r="A187" i="53"/>
  <c r="A186" i="53"/>
  <c r="A185" i="53"/>
  <c r="C176" i="53"/>
  <c r="C173" i="53"/>
  <c r="C172" i="53"/>
  <c r="C171" i="53"/>
  <c r="H170" i="53"/>
  <c r="G170" i="53"/>
  <c r="E170" i="53"/>
  <c r="D170" i="53"/>
  <c r="C170" i="53"/>
  <c r="C169" i="53"/>
  <c r="C168" i="53"/>
  <c r="G167" i="53"/>
  <c r="H167" i="53"/>
  <c r="C167" i="53"/>
  <c r="C137" i="53" s="1"/>
  <c r="C161" i="53"/>
  <c r="C159" i="53"/>
  <c r="C158" i="53"/>
  <c r="C156" i="53"/>
  <c r="C155" i="53"/>
  <c r="C154" i="53"/>
  <c r="C153" i="53"/>
  <c r="C152" i="53"/>
  <c r="C151" i="53"/>
  <c r="C150" i="53"/>
  <c r="C149" i="53"/>
  <c r="C148" i="53"/>
  <c r="C147" i="53"/>
  <c r="C146" i="53"/>
  <c r="C145" i="53"/>
  <c r="C144" i="53"/>
  <c r="C143" i="53"/>
  <c r="C142" i="53"/>
  <c r="C141" i="53"/>
  <c r="C140" i="53"/>
  <c r="C139" i="53"/>
  <c r="C136" i="53"/>
  <c r="C135" i="53"/>
  <c r="C134" i="53"/>
  <c r="C133" i="53"/>
  <c r="C132" i="53"/>
  <c r="C131" i="53"/>
  <c r="C130" i="53"/>
  <c r="C129" i="53"/>
  <c r="C127" i="53"/>
  <c r="D115" i="53"/>
  <c r="C109" i="53"/>
  <c r="C106" i="53"/>
  <c r="D95" i="53"/>
  <c r="C97" i="53"/>
  <c r="D64" i="53"/>
  <c r="C65" i="53"/>
  <c r="C62" i="53"/>
  <c r="C60" i="53"/>
  <c r="C58" i="53"/>
  <c r="C57" i="53"/>
  <c r="C56" i="53"/>
  <c r="G54" i="53"/>
  <c r="C54" i="53"/>
  <c r="C52" i="53"/>
  <c r="C51" i="53"/>
  <c r="C50" i="53"/>
  <c r="G48" i="53"/>
  <c r="H48" i="53"/>
  <c r="C48" i="53"/>
  <c r="C46" i="53"/>
  <c r="C45" i="53"/>
  <c r="C43" i="53"/>
  <c r="C41" i="53"/>
  <c r="C39" i="53"/>
  <c r="C36" i="53"/>
  <c r="C35" i="53"/>
  <c r="C34" i="53"/>
  <c r="G32" i="53"/>
  <c r="H32" i="53"/>
  <c r="C32" i="53"/>
  <c r="C30" i="53"/>
  <c r="C29" i="53"/>
  <c r="G27" i="53"/>
  <c r="H27" i="53"/>
  <c r="C27" i="53"/>
  <c r="C25" i="53"/>
  <c r="C23" i="53"/>
  <c r="C21" i="53"/>
  <c r="C19" i="53"/>
  <c r="C16" i="53"/>
  <c r="C15" i="53"/>
  <c r="C14" i="53"/>
  <c r="G12" i="53"/>
  <c r="C12" i="53"/>
  <c r="C10" i="53"/>
  <c r="C9" i="53"/>
  <c r="G7" i="53"/>
  <c r="C7" i="53"/>
  <c r="A3" i="53"/>
  <c r="A2" i="53"/>
  <c r="A259" i="52"/>
  <c r="A242" i="52"/>
  <c r="A241" i="52"/>
  <c r="A240" i="52"/>
  <c r="A239" i="52"/>
  <c r="A238" i="52"/>
  <c r="A237" i="52"/>
  <c r="A236" i="52"/>
  <c r="C228" i="52"/>
  <c r="C225" i="52"/>
  <c r="G224" i="52"/>
  <c r="H224" i="52"/>
  <c r="C224" i="52"/>
  <c r="C223" i="52"/>
  <c r="C222" i="52"/>
  <c r="H221" i="52"/>
  <c r="G221" i="52"/>
  <c r="E221" i="52"/>
  <c r="D221" i="52"/>
  <c r="C221" i="52"/>
  <c r="C220" i="52"/>
  <c r="C219" i="52"/>
  <c r="G218" i="52"/>
  <c r="H218" i="52"/>
  <c r="C218" i="52"/>
  <c r="C212" i="52"/>
  <c r="C210" i="52"/>
  <c r="C209" i="52"/>
  <c r="C207" i="52"/>
  <c r="C206" i="52"/>
  <c r="C205" i="52"/>
  <c r="C204" i="52"/>
  <c r="C203" i="52"/>
  <c r="C202" i="52"/>
  <c r="C201" i="52"/>
  <c r="C200" i="52"/>
  <c r="C199" i="52"/>
  <c r="C198" i="52"/>
  <c r="C197" i="52"/>
  <c r="C196" i="52"/>
  <c r="C195" i="52"/>
  <c r="C194" i="52"/>
  <c r="C193" i="52"/>
  <c r="C192" i="52"/>
  <c r="C191" i="52"/>
  <c r="C190" i="52"/>
  <c r="C189" i="52"/>
  <c r="C188" i="52"/>
  <c r="C186" i="52"/>
  <c r="C185" i="52"/>
  <c r="C184" i="52"/>
  <c r="C183" i="52"/>
  <c r="C182" i="52"/>
  <c r="C181" i="52"/>
  <c r="C180" i="52"/>
  <c r="C179" i="52"/>
  <c r="C178" i="52"/>
  <c r="C176" i="52"/>
  <c r="D164" i="52"/>
  <c r="C158" i="52"/>
  <c r="C155" i="52"/>
  <c r="C146" i="52"/>
  <c r="C145" i="52"/>
  <c r="D144" i="52"/>
  <c r="C114" i="52"/>
  <c r="D113" i="52"/>
  <c r="C111" i="52"/>
  <c r="C109" i="52"/>
  <c r="C107" i="52"/>
  <c r="C106" i="52"/>
  <c r="C105" i="52"/>
  <c r="G103" i="52"/>
  <c r="H103" i="52"/>
  <c r="C103" i="52"/>
  <c r="C101" i="52"/>
  <c r="C100" i="52"/>
  <c r="G98" i="52"/>
  <c r="H98" i="52"/>
  <c r="C98" i="52"/>
  <c r="C66" i="52"/>
  <c r="D65" i="52"/>
  <c r="C63" i="52"/>
  <c r="C61" i="52"/>
  <c r="C59" i="52"/>
  <c r="C58" i="52"/>
  <c r="C57" i="52"/>
  <c r="G55" i="52"/>
  <c r="H55" i="52"/>
  <c r="C55" i="52"/>
  <c r="C53" i="52"/>
  <c r="C52" i="52"/>
  <c r="C51" i="52"/>
  <c r="H49" i="52"/>
  <c r="G49" i="52"/>
  <c r="E49" i="52"/>
  <c r="D49" i="52"/>
  <c r="C49" i="52"/>
  <c r="C47" i="52"/>
  <c r="C46" i="52"/>
  <c r="C44" i="52"/>
  <c r="C42" i="52"/>
  <c r="C40" i="52"/>
  <c r="C37" i="52"/>
  <c r="C36" i="52"/>
  <c r="C35" i="52"/>
  <c r="H33" i="52"/>
  <c r="G33" i="52"/>
  <c r="E33" i="52"/>
  <c r="D33" i="52"/>
  <c r="C33" i="52"/>
  <c r="C31" i="52"/>
  <c r="C30" i="52"/>
  <c r="H28" i="52"/>
  <c r="G28" i="52"/>
  <c r="E28" i="52"/>
  <c r="D28" i="52"/>
  <c r="C28" i="52"/>
  <c r="C26" i="52"/>
  <c r="C24" i="52"/>
  <c r="C22" i="52"/>
  <c r="C20" i="52"/>
  <c r="C17" i="52"/>
  <c r="C16" i="52"/>
  <c r="C15" i="52"/>
  <c r="G13" i="52"/>
  <c r="H13" i="52"/>
  <c r="C13" i="52"/>
  <c r="C11" i="52"/>
  <c r="C10" i="52"/>
  <c r="G8" i="52"/>
  <c r="H8" i="52"/>
  <c r="C8" i="52"/>
  <c r="A3" i="52"/>
  <c r="A2" i="52"/>
  <c r="A203" i="51"/>
  <c r="A190" i="51"/>
  <c r="A189" i="51"/>
  <c r="A188" i="51"/>
  <c r="A187" i="51"/>
  <c r="A186" i="51"/>
  <c r="A185" i="51"/>
  <c r="A184" i="51"/>
  <c r="C175" i="51"/>
  <c r="C171" i="51"/>
  <c r="C170" i="51"/>
  <c r="H169" i="51"/>
  <c r="G169" i="51"/>
  <c r="E169" i="51"/>
  <c r="D169" i="51"/>
  <c r="C169" i="51"/>
  <c r="C168" i="51"/>
  <c r="C167" i="51"/>
  <c r="C172" i="51" s="1"/>
  <c r="C166" i="51"/>
  <c r="C160" i="51"/>
  <c r="C158" i="51"/>
  <c r="C157" i="51"/>
  <c r="C155" i="51"/>
  <c r="C154" i="51"/>
  <c r="C153" i="51"/>
  <c r="C152" i="51"/>
  <c r="C151" i="51"/>
  <c r="C150" i="51"/>
  <c r="C149" i="51"/>
  <c r="C148" i="51"/>
  <c r="C147" i="51"/>
  <c r="C146" i="51"/>
  <c r="C145" i="51"/>
  <c r="C144" i="51"/>
  <c r="C143" i="51"/>
  <c r="C142" i="51"/>
  <c r="C141" i="51"/>
  <c r="C140" i="51"/>
  <c r="C139" i="51"/>
  <c r="C138" i="51"/>
  <c r="C137" i="51"/>
  <c r="C136" i="51"/>
  <c r="C134" i="51"/>
  <c r="C133" i="51"/>
  <c r="C132" i="51"/>
  <c r="C131" i="51"/>
  <c r="C130" i="51"/>
  <c r="C129" i="51"/>
  <c r="C128" i="51"/>
  <c r="C127" i="51"/>
  <c r="D104" i="51"/>
  <c r="C126" i="51"/>
  <c r="C124" i="51"/>
  <c r="D114" i="51"/>
  <c r="D113" i="51"/>
  <c r="D112" i="51"/>
  <c r="D110" i="51"/>
  <c r="D109" i="51"/>
  <c r="D108" i="51"/>
  <c r="D111" i="51"/>
  <c r="C106" i="51"/>
  <c r="C103" i="51"/>
  <c r="C94" i="51"/>
  <c r="C72" i="51"/>
  <c r="D71" i="51"/>
  <c r="C69" i="51"/>
  <c r="C67" i="51"/>
  <c r="C65" i="51"/>
  <c r="C64" i="51"/>
  <c r="C63" i="51"/>
  <c r="G61" i="51"/>
  <c r="H61" i="51"/>
  <c r="C61" i="51"/>
  <c r="C59" i="51"/>
  <c r="C58" i="51"/>
  <c r="C57" i="51"/>
  <c r="H55" i="51"/>
  <c r="G55" i="51"/>
  <c r="E55" i="51"/>
  <c r="D55" i="51"/>
  <c r="C55" i="51"/>
  <c r="C53" i="51"/>
  <c r="C52" i="51"/>
  <c r="C50" i="51"/>
  <c r="C49" i="51"/>
  <c r="G48" i="51"/>
  <c r="H48" i="51"/>
  <c r="C48" i="51"/>
  <c r="C46" i="51"/>
  <c r="C45" i="51"/>
  <c r="C43" i="51"/>
  <c r="C41" i="51"/>
  <c r="C39" i="51"/>
  <c r="C36" i="51"/>
  <c r="C35" i="51"/>
  <c r="C34" i="51"/>
  <c r="G32" i="51"/>
  <c r="H32" i="51"/>
  <c r="C32" i="51"/>
  <c r="C30" i="51"/>
  <c r="C29" i="51"/>
  <c r="G27" i="51"/>
  <c r="H27" i="51"/>
  <c r="C27" i="51"/>
  <c r="C25" i="51"/>
  <c r="C23" i="51"/>
  <c r="C21" i="51"/>
  <c r="C19" i="51"/>
  <c r="C16" i="51"/>
  <c r="C15" i="51"/>
  <c r="C14" i="51"/>
  <c r="C12" i="51"/>
  <c r="C10" i="51"/>
  <c r="C9" i="51"/>
  <c r="C7" i="51"/>
  <c r="A3" i="51"/>
  <c r="A2" i="51"/>
  <c r="A294" i="50"/>
  <c r="A275" i="50"/>
  <c r="A274" i="50"/>
  <c r="A273" i="50"/>
  <c r="A272" i="50"/>
  <c r="A271" i="50"/>
  <c r="A270" i="50"/>
  <c r="A269" i="50"/>
  <c r="C262" i="50"/>
  <c r="C260" i="50"/>
  <c r="C259" i="50"/>
  <c r="C258" i="50"/>
  <c r="C257" i="50"/>
  <c r="C261" i="50" s="1"/>
  <c r="C251" i="50"/>
  <c r="C249" i="50"/>
  <c r="C247" i="50"/>
  <c r="C246" i="50"/>
  <c r="C245" i="50"/>
  <c r="C244" i="50"/>
  <c r="C243" i="50"/>
  <c r="C242" i="50"/>
  <c r="C241" i="50"/>
  <c r="C240" i="50"/>
  <c r="C239" i="50"/>
  <c r="C238" i="50"/>
  <c r="C237" i="50"/>
  <c r="C236" i="50"/>
  <c r="C235" i="50"/>
  <c r="C234" i="50"/>
  <c r="C233" i="50"/>
  <c r="C232" i="50"/>
  <c r="C231" i="50"/>
  <c r="C230" i="50"/>
  <c r="C229" i="50"/>
  <c r="C228" i="50"/>
  <c r="C226" i="50"/>
  <c r="C225" i="50"/>
  <c r="C224" i="50"/>
  <c r="C223" i="50"/>
  <c r="C222" i="50"/>
  <c r="C221" i="50"/>
  <c r="C220" i="50"/>
  <c r="C219" i="50"/>
  <c r="D196" i="50"/>
  <c r="C218" i="50"/>
  <c r="C216" i="50"/>
  <c r="D206" i="50"/>
  <c r="D205" i="50"/>
  <c r="D204" i="50"/>
  <c r="D202" i="50"/>
  <c r="D201" i="50"/>
  <c r="D200" i="50"/>
  <c r="D203" i="50"/>
  <c r="C198" i="50"/>
  <c r="C195" i="50"/>
  <c r="C186" i="50"/>
  <c r="C185" i="50"/>
  <c r="D133" i="50"/>
  <c r="C134" i="50"/>
  <c r="C131" i="50"/>
  <c r="C129" i="50"/>
  <c r="C127" i="50"/>
  <c r="C126" i="50"/>
  <c r="C125" i="50"/>
  <c r="H123" i="50"/>
  <c r="G123" i="50"/>
  <c r="E123" i="50"/>
  <c r="D123" i="50"/>
  <c r="C123" i="50"/>
  <c r="C121" i="50"/>
  <c r="C120" i="50"/>
  <c r="H118" i="50"/>
  <c r="G118" i="50"/>
  <c r="E118" i="50"/>
  <c r="D118" i="50"/>
  <c r="C118" i="50"/>
  <c r="D65" i="50"/>
  <c r="C66" i="50"/>
  <c r="C63" i="50"/>
  <c r="C61" i="50"/>
  <c r="C59" i="50"/>
  <c r="C58" i="50"/>
  <c r="C57" i="50"/>
  <c r="H55" i="50"/>
  <c r="G55" i="50"/>
  <c r="E55" i="50"/>
  <c r="D55" i="50"/>
  <c r="C55" i="50"/>
  <c r="C53" i="50"/>
  <c r="C52" i="50"/>
  <c r="C51" i="50"/>
  <c r="H49" i="50"/>
  <c r="G49" i="50"/>
  <c r="E49" i="50"/>
  <c r="D49" i="50"/>
  <c r="C49" i="50"/>
  <c r="C47" i="50"/>
  <c r="C46" i="50"/>
  <c r="C44" i="50"/>
  <c r="C42" i="50"/>
  <c r="C40" i="50"/>
  <c r="C37" i="50"/>
  <c r="C36" i="50"/>
  <c r="C35" i="50"/>
  <c r="H33" i="50"/>
  <c r="G33" i="50"/>
  <c r="E33" i="50"/>
  <c r="D33" i="50"/>
  <c r="C33" i="50"/>
  <c r="C31" i="50"/>
  <c r="C30" i="50"/>
  <c r="H28" i="50"/>
  <c r="G28" i="50"/>
  <c r="E28" i="50"/>
  <c r="D28" i="50"/>
  <c r="C28" i="50"/>
  <c r="C26" i="50"/>
  <c r="C24" i="50"/>
  <c r="C22" i="50"/>
  <c r="C20" i="50"/>
  <c r="C17" i="50"/>
  <c r="C16" i="50"/>
  <c r="C15" i="50"/>
  <c r="H13" i="50"/>
  <c r="G13" i="50"/>
  <c r="E13" i="50"/>
  <c r="D13" i="50"/>
  <c r="C13" i="50"/>
  <c r="C11" i="50"/>
  <c r="C10" i="50"/>
  <c r="H8" i="50"/>
  <c r="G8" i="50"/>
  <c r="E8" i="50"/>
  <c r="D8" i="50"/>
  <c r="C8" i="50"/>
  <c r="A3" i="50"/>
  <c r="A2" i="50"/>
  <c r="A207" i="49"/>
  <c r="A191" i="49"/>
  <c r="A190" i="49"/>
  <c r="A189" i="49"/>
  <c r="A188" i="49"/>
  <c r="A187" i="49"/>
  <c r="A186" i="49"/>
  <c r="A185" i="49"/>
  <c r="C177" i="49"/>
  <c r="C174" i="49"/>
  <c r="H173" i="49"/>
  <c r="G173" i="49"/>
  <c r="E173" i="49"/>
  <c r="D173" i="49"/>
  <c r="C173" i="49"/>
  <c r="C172" i="49"/>
  <c r="C171" i="49"/>
  <c r="G170" i="49"/>
  <c r="H170" i="49"/>
  <c r="C170" i="49"/>
  <c r="C169" i="49"/>
  <c r="C168" i="49"/>
  <c r="H167" i="49"/>
  <c r="G167" i="49"/>
  <c r="E167" i="49"/>
  <c r="D167" i="49"/>
  <c r="C167" i="49"/>
  <c r="C161" i="49"/>
  <c r="C159" i="49"/>
  <c r="C158" i="49"/>
  <c r="C156" i="49"/>
  <c r="C155" i="49"/>
  <c r="C154" i="49"/>
  <c r="C153" i="49"/>
  <c r="C152" i="49"/>
  <c r="C151" i="49"/>
  <c r="C150" i="49"/>
  <c r="C149" i="49"/>
  <c r="C148" i="49"/>
  <c r="C147" i="49"/>
  <c r="C146" i="49"/>
  <c r="C145" i="49"/>
  <c r="C144" i="49"/>
  <c r="C143" i="49"/>
  <c r="C142" i="49"/>
  <c r="C141" i="49"/>
  <c r="C140" i="49"/>
  <c r="C139" i="49"/>
  <c r="C138" i="49"/>
  <c r="D105" i="49"/>
  <c r="C137" i="49"/>
  <c r="C135" i="49"/>
  <c r="C134" i="49"/>
  <c r="C133" i="49"/>
  <c r="C132" i="49"/>
  <c r="C131" i="49"/>
  <c r="C130" i="49"/>
  <c r="C129" i="49"/>
  <c r="C128" i="49"/>
  <c r="C127" i="49"/>
  <c r="C125" i="49"/>
  <c r="D114" i="49"/>
  <c r="D113" i="49"/>
  <c r="D111" i="49"/>
  <c r="D110" i="49"/>
  <c r="D109" i="49"/>
  <c r="D115" i="49"/>
  <c r="C107" i="49"/>
  <c r="C104" i="49"/>
  <c r="C95" i="49"/>
  <c r="D93" i="49"/>
  <c r="D72" i="49"/>
  <c r="C73" i="49"/>
  <c r="C70" i="49"/>
  <c r="C68" i="49"/>
  <c r="C66" i="49"/>
  <c r="C65" i="49"/>
  <c r="C64" i="49"/>
  <c r="C62" i="49"/>
  <c r="C60" i="49"/>
  <c r="C59" i="49"/>
  <c r="C58" i="49"/>
  <c r="G56" i="49"/>
  <c r="H56" i="49"/>
  <c r="C56" i="49"/>
  <c r="C54" i="49"/>
  <c r="C53" i="49"/>
  <c r="C51" i="49"/>
  <c r="C50" i="49"/>
  <c r="C49" i="49"/>
  <c r="C47" i="49"/>
  <c r="C46" i="49"/>
  <c r="C44" i="49"/>
  <c r="C42" i="49"/>
  <c r="C40" i="49"/>
  <c r="C37" i="49"/>
  <c r="C36" i="49"/>
  <c r="C35" i="49"/>
  <c r="C33" i="49"/>
  <c r="C31" i="49"/>
  <c r="C30" i="49"/>
  <c r="C28" i="49"/>
  <c r="C26" i="49"/>
  <c r="C24" i="49"/>
  <c r="C22" i="49"/>
  <c r="C20" i="49"/>
  <c r="C17" i="49"/>
  <c r="C16" i="49"/>
  <c r="C15" i="49"/>
  <c r="H13" i="49"/>
  <c r="G13" i="49"/>
  <c r="E13" i="49"/>
  <c r="D13" i="49"/>
  <c r="C13" i="49"/>
  <c r="C11" i="49"/>
  <c r="C10" i="49"/>
  <c r="H8" i="49"/>
  <c r="G8" i="49"/>
  <c r="E8" i="49"/>
  <c r="D8" i="49"/>
  <c r="C8" i="49"/>
  <c r="A3" i="49"/>
  <c r="A2" i="49"/>
  <c r="A207" i="48"/>
  <c r="A192" i="48"/>
  <c r="A191" i="48"/>
  <c r="A190" i="48"/>
  <c r="A189" i="48"/>
  <c r="A188" i="48"/>
  <c r="A187" i="48"/>
  <c r="A186" i="48"/>
  <c r="C176" i="48"/>
  <c r="C173" i="48"/>
  <c r="C171" i="48"/>
  <c r="C170" i="48"/>
  <c r="H169" i="48"/>
  <c r="G169" i="48"/>
  <c r="E169" i="48"/>
  <c r="D169" i="48"/>
  <c r="C169" i="48"/>
  <c r="C168" i="48"/>
  <c r="C167" i="48"/>
  <c r="C172" i="48" s="1"/>
  <c r="C166" i="48"/>
  <c r="C160" i="48"/>
  <c r="C158" i="48"/>
  <c r="C157" i="48"/>
  <c r="C155" i="48"/>
  <c r="C154" i="48"/>
  <c r="C153" i="48"/>
  <c r="C152" i="48"/>
  <c r="C151" i="48"/>
  <c r="C150" i="48"/>
  <c r="C149" i="48"/>
  <c r="C148" i="48"/>
  <c r="C147" i="48"/>
  <c r="C146" i="48"/>
  <c r="C145" i="48"/>
  <c r="C144" i="48"/>
  <c r="C143" i="48"/>
  <c r="C142" i="48"/>
  <c r="C141" i="48"/>
  <c r="C140" i="48"/>
  <c r="C139" i="48"/>
  <c r="C138" i="48"/>
  <c r="C137" i="48"/>
  <c r="C136" i="48"/>
  <c r="C134" i="48"/>
  <c r="C133" i="48"/>
  <c r="C132" i="48"/>
  <c r="C131" i="48"/>
  <c r="C130" i="48"/>
  <c r="C129" i="48"/>
  <c r="C128" i="48"/>
  <c r="C127" i="48"/>
  <c r="C126" i="48"/>
  <c r="C124" i="48"/>
  <c r="D114" i="48"/>
  <c r="D113" i="48"/>
  <c r="D112" i="48"/>
  <c r="D110" i="48"/>
  <c r="D109" i="48"/>
  <c r="D108" i="48"/>
  <c r="D111" i="48"/>
  <c r="C106" i="48"/>
  <c r="C103" i="48"/>
  <c r="C94" i="48"/>
  <c r="C72" i="48"/>
  <c r="D71" i="48"/>
  <c r="C69" i="48"/>
  <c r="C67" i="48"/>
  <c r="C65" i="48"/>
  <c r="C64" i="48"/>
  <c r="C63" i="48"/>
  <c r="G61" i="48"/>
  <c r="H61" i="48"/>
  <c r="C61" i="48"/>
  <c r="C59" i="48"/>
  <c r="C58" i="48"/>
  <c r="C57" i="48"/>
  <c r="H55" i="48"/>
  <c r="G55" i="48"/>
  <c r="E55" i="48"/>
  <c r="D55" i="48"/>
  <c r="C55" i="48"/>
  <c r="C53" i="48"/>
  <c r="C52" i="48"/>
  <c r="C50" i="48"/>
  <c r="C49" i="48"/>
  <c r="G48" i="48"/>
  <c r="H48" i="48"/>
  <c r="C48" i="48"/>
  <c r="C46" i="48"/>
  <c r="C45" i="48"/>
  <c r="C43" i="48"/>
  <c r="C41" i="48"/>
  <c r="C39" i="48"/>
  <c r="C36" i="48"/>
  <c r="C35" i="48"/>
  <c r="C34" i="48"/>
  <c r="G32" i="48"/>
  <c r="H32" i="48"/>
  <c r="C32" i="48"/>
  <c r="C30" i="48"/>
  <c r="C29" i="48"/>
  <c r="G27" i="48"/>
  <c r="H27" i="48"/>
  <c r="C27" i="48"/>
  <c r="C25" i="48"/>
  <c r="C23" i="48"/>
  <c r="C21" i="48"/>
  <c r="C19" i="48"/>
  <c r="C16" i="48"/>
  <c r="C15" i="48"/>
  <c r="C14" i="48"/>
  <c r="C12" i="48"/>
  <c r="C10" i="48"/>
  <c r="C9" i="48"/>
  <c r="C7" i="48"/>
  <c r="A3" i="48"/>
  <c r="A2" i="48"/>
  <c r="A244" i="47"/>
  <c r="A225" i="47"/>
  <c r="A224" i="47"/>
  <c r="A223" i="47"/>
  <c r="A222" i="47"/>
  <c r="A221" i="47"/>
  <c r="A220" i="47"/>
  <c r="A219" i="47"/>
  <c r="C210" i="47"/>
  <c r="C207" i="47"/>
  <c r="C206" i="47"/>
  <c r="C205" i="47"/>
  <c r="C204" i="47"/>
  <c r="H203" i="47"/>
  <c r="G203" i="47"/>
  <c r="E203" i="47"/>
  <c r="D203" i="47"/>
  <c r="C203" i="47"/>
  <c r="C202" i="47"/>
  <c r="C201" i="47"/>
  <c r="C200" i="47"/>
  <c r="C194" i="47"/>
  <c r="C192" i="47"/>
  <c r="C191" i="47"/>
  <c r="C189" i="47"/>
  <c r="C188" i="47"/>
  <c r="C187" i="47"/>
  <c r="C186" i="47"/>
  <c r="C185" i="47"/>
  <c r="C184" i="47"/>
  <c r="C183" i="47"/>
  <c r="C182" i="47"/>
  <c r="C181" i="47"/>
  <c r="C180" i="47"/>
  <c r="C179" i="47"/>
  <c r="C178" i="47"/>
  <c r="C177" i="47"/>
  <c r="C176" i="47"/>
  <c r="C175" i="47"/>
  <c r="C174" i="47"/>
  <c r="C173" i="47"/>
  <c r="C172" i="47"/>
  <c r="C171" i="47"/>
  <c r="C170" i="47"/>
  <c r="C167" i="47"/>
  <c r="C166" i="47"/>
  <c r="C165" i="47"/>
  <c r="C164" i="47"/>
  <c r="C163" i="47"/>
  <c r="C162" i="47"/>
  <c r="C161" i="47"/>
  <c r="C168" i="47" s="1"/>
  <c r="C160" i="47"/>
  <c r="C158" i="47"/>
  <c r="D145" i="47"/>
  <c r="C140" i="47"/>
  <c r="C137" i="47"/>
  <c r="C128" i="47"/>
  <c r="C127" i="47"/>
  <c r="D126" i="47"/>
  <c r="D65" i="47"/>
  <c r="C66" i="47"/>
  <c r="C63" i="47"/>
  <c r="C61" i="47"/>
  <c r="C59" i="47"/>
  <c r="C58" i="47"/>
  <c r="C57" i="47"/>
  <c r="H55" i="47"/>
  <c r="G55" i="47"/>
  <c r="E55" i="47"/>
  <c r="D55" i="47"/>
  <c r="C55" i="47"/>
  <c r="C53" i="47"/>
  <c r="C52" i="47"/>
  <c r="C51" i="47"/>
  <c r="C49" i="47"/>
  <c r="C47" i="47"/>
  <c r="C46" i="47"/>
  <c r="C44" i="47"/>
  <c r="C42" i="47"/>
  <c r="C40" i="47"/>
  <c r="C37" i="47"/>
  <c r="C36" i="47"/>
  <c r="C35" i="47"/>
  <c r="C33" i="47"/>
  <c r="C31" i="47"/>
  <c r="C30" i="47"/>
  <c r="C28" i="47"/>
  <c r="C26" i="47"/>
  <c r="C24" i="47"/>
  <c r="C22" i="47"/>
  <c r="C20" i="47"/>
  <c r="C17" i="47"/>
  <c r="C16" i="47"/>
  <c r="C15" i="47"/>
  <c r="H13" i="47"/>
  <c r="G13" i="47"/>
  <c r="E13" i="47"/>
  <c r="D13" i="47"/>
  <c r="C13" i="47"/>
  <c r="C11" i="47"/>
  <c r="C10" i="47"/>
  <c r="H8" i="47"/>
  <c r="G8" i="47"/>
  <c r="E8" i="47"/>
  <c r="D8" i="47"/>
  <c r="C8" i="47"/>
  <c r="A3" i="47"/>
  <c r="A2" i="47"/>
  <c r="A196" i="46"/>
  <c r="A182" i="46"/>
  <c r="A181" i="46"/>
  <c r="A180" i="46"/>
  <c r="A179" i="46"/>
  <c r="A178" i="46"/>
  <c r="A177" i="46"/>
  <c r="A176" i="46"/>
  <c r="C168" i="46"/>
  <c r="H165" i="46"/>
  <c r="G165" i="46"/>
  <c r="E165" i="46"/>
  <c r="D165" i="46"/>
  <c r="C165" i="46"/>
  <c r="C164" i="46"/>
  <c r="C163" i="46"/>
  <c r="C162" i="46"/>
  <c r="C161" i="46"/>
  <c r="C160" i="46"/>
  <c r="H159" i="46"/>
  <c r="G159" i="46"/>
  <c r="E159" i="46"/>
  <c r="D159" i="46"/>
  <c r="C159" i="46"/>
  <c r="C153" i="46"/>
  <c r="C151" i="46"/>
  <c r="C150" i="46"/>
  <c r="C148" i="46"/>
  <c r="C147" i="46"/>
  <c r="C146" i="46"/>
  <c r="C145" i="46"/>
  <c r="C144" i="46"/>
  <c r="C143" i="46"/>
  <c r="C142" i="46"/>
  <c r="C141" i="46"/>
  <c r="C140" i="46"/>
  <c r="C139" i="46"/>
  <c r="C138" i="46"/>
  <c r="C137" i="46"/>
  <c r="C136" i="46"/>
  <c r="C135" i="46"/>
  <c r="C134" i="46"/>
  <c r="C133" i="46"/>
  <c r="C132" i="46"/>
  <c r="C131" i="46"/>
  <c r="C130" i="46"/>
  <c r="C129" i="46"/>
  <c r="C126" i="46"/>
  <c r="C125" i="46"/>
  <c r="C124" i="46"/>
  <c r="C123" i="46"/>
  <c r="C122" i="46"/>
  <c r="C121" i="46"/>
  <c r="C120" i="46"/>
  <c r="C127" i="46" s="1"/>
  <c r="C119" i="46"/>
  <c r="C117" i="46"/>
  <c r="D105" i="46"/>
  <c r="D101" i="46"/>
  <c r="D106" i="46"/>
  <c r="C99" i="46"/>
  <c r="C96" i="46"/>
  <c r="D85" i="46"/>
  <c r="C87" i="46"/>
  <c r="C86" i="46"/>
  <c r="C65" i="46"/>
  <c r="C62" i="46"/>
  <c r="C60" i="46"/>
  <c r="C58" i="46"/>
  <c r="C57" i="46"/>
  <c r="C56" i="46"/>
  <c r="C54" i="46"/>
  <c r="C52" i="46"/>
  <c r="C51" i="46"/>
  <c r="C50" i="46"/>
  <c r="G48" i="46"/>
  <c r="H48" i="46"/>
  <c r="C48" i="46"/>
  <c r="C46" i="46"/>
  <c r="C45" i="46"/>
  <c r="C43" i="46"/>
  <c r="C41" i="46"/>
  <c r="C39" i="46"/>
  <c r="C36" i="46"/>
  <c r="C35" i="46"/>
  <c r="C34" i="46"/>
  <c r="G32" i="46"/>
  <c r="H32" i="46"/>
  <c r="C32" i="46"/>
  <c r="C30" i="46"/>
  <c r="C29" i="46"/>
  <c r="G27" i="46"/>
  <c r="H27" i="46"/>
  <c r="C27" i="46"/>
  <c r="C25" i="46"/>
  <c r="C23" i="46"/>
  <c r="C21" i="46"/>
  <c r="C19" i="46"/>
  <c r="C16" i="46"/>
  <c r="C15" i="46"/>
  <c r="C14" i="46"/>
  <c r="E12" i="46"/>
  <c r="C12" i="46"/>
  <c r="C10" i="46"/>
  <c r="C9" i="46"/>
  <c r="E7" i="46"/>
  <c r="C7" i="46"/>
  <c r="A3" i="46"/>
  <c r="A2" i="46"/>
  <c r="A205" i="45"/>
  <c r="A189" i="45"/>
  <c r="A188" i="45"/>
  <c r="A187" i="45"/>
  <c r="A186" i="45"/>
  <c r="A185" i="45"/>
  <c r="A184" i="45"/>
  <c r="A183" i="45"/>
  <c r="C175" i="45"/>
  <c r="H172" i="45"/>
  <c r="G172" i="45"/>
  <c r="E172" i="45"/>
  <c r="D172" i="45"/>
  <c r="C171" i="45"/>
  <c r="C170" i="45"/>
  <c r="G169" i="45"/>
  <c r="C169" i="45"/>
  <c r="C168" i="45"/>
  <c r="C167" i="45"/>
  <c r="C172" i="45" s="1"/>
  <c r="H166" i="45"/>
  <c r="G166" i="45"/>
  <c r="E166" i="45"/>
  <c r="D166" i="45"/>
  <c r="C166" i="45"/>
  <c r="C160" i="45"/>
  <c r="C158" i="45"/>
  <c r="C157" i="45"/>
  <c r="C155" i="45"/>
  <c r="C154" i="45"/>
  <c r="C153" i="45"/>
  <c r="C152" i="45"/>
  <c r="C151" i="45"/>
  <c r="C150" i="45"/>
  <c r="C149" i="45"/>
  <c r="C148" i="45"/>
  <c r="C147" i="45"/>
  <c r="C146" i="45"/>
  <c r="C145" i="45"/>
  <c r="C144" i="45"/>
  <c r="C143" i="45"/>
  <c r="C142" i="45"/>
  <c r="C141" i="45"/>
  <c r="C140" i="45"/>
  <c r="C139" i="45"/>
  <c r="C138" i="45"/>
  <c r="C137" i="45"/>
  <c r="C136" i="45"/>
  <c r="C134" i="45"/>
  <c r="C133" i="45"/>
  <c r="C132" i="45"/>
  <c r="C131" i="45"/>
  <c r="C130" i="45"/>
  <c r="C129" i="45"/>
  <c r="C128" i="45"/>
  <c r="D104" i="45"/>
  <c r="C127" i="45"/>
  <c r="C126" i="45"/>
  <c r="C124" i="45"/>
  <c r="D114" i="45"/>
  <c r="D113" i="45"/>
  <c r="D112" i="45"/>
  <c r="D110" i="45"/>
  <c r="D109" i="45"/>
  <c r="D108" i="45"/>
  <c r="D111" i="45"/>
  <c r="C106" i="45"/>
  <c r="C103" i="45"/>
  <c r="C94" i="45"/>
  <c r="D92" i="45"/>
  <c r="D71" i="45"/>
  <c r="C72" i="45"/>
  <c r="C69" i="45"/>
  <c r="C67" i="45"/>
  <c r="C65" i="45"/>
  <c r="C64" i="45"/>
  <c r="C63" i="45"/>
  <c r="E61" i="45"/>
  <c r="C61" i="45"/>
  <c r="C59" i="45"/>
  <c r="C58" i="45"/>
  <c r="C57" i="45"/>
  <c r="G55" i="45"/>
  <c r="C55" i="45"/>
  <c r="C53" i="45"/>
  <c r="C52" i="45"/>
  <c r="C50" i="45"/>
  <c r="C49" i="45"/>
  <c r="E48" i="45"/>
  <c r="C48" i="45"/>
  <c r="C46" i="45"/>
  <c r="C45" i="45"/>
  <c r="C43" i="45"/>
  <c r="C41" i="45"/>
  <c r="C39" i="45"/>
  <c r="C36" i="45"/>
  <c r="C35" i="45"/>
  <c r="C34" i="45"/>
  <c r="E32" i="45"/>
  <c r="C32" i="45"/>
  <c r="C30" i="45"/>
  <c r="C29" i="45"/>
  <c r="G27" i="45"/>
  <c r="E27" i="45"/>
  <c r="C27" i="45"/>
  <c r="C25" i="45"/>
  <c r="C23" i="45"/>
  <c r="C21" i="45"/>
  <c r="C19" i="45"/>
  <c r="C16" i="45"/>
  <c r="C15" i="45"/>
  <c r="C14" i="45"/>
  <c r="E12" i="45"/>
  <c r="C12" i="45"/>
  <c r="C10" i="45"/>
  <c r="C9" i="45"/>
  <c r="E7" i="45"/>
  <c r="C7" i="45"/>
  <c r="A3" i="45"/>
  <c r="A2" i="45"/>
  <c r="A229" i="44"/>
  <c r="A211" i="44"/>
  <c r="A210" i="44"/>
  <c r="A209" i="44"/>
  <c r="A208" i="44"/>
  <c r="A207" i="44"/>
  <c r="A206" i="44"/>
  <c r="A205" i="44"/>
  <c r="C194" i="44"/>
  <c r="C190" i="44"/>
  <c r="C189" i="44"/>
  <c r="G188" i="44"/>
  <c r="E188" i="44"/>
  <c r="C188" i="44"/>
  <c r="C187" i="44"/>
  <c r="C186" i="44"/>
  <c r="C191" i="44" s="1"/>
  <c r="H185" i="44"/>
  <c r="G185" i="44"/>
  <c r="E185" i="44"/>
  <c r="D185" i="44"/>
  <c r="C185" i="44"/>
  <c r="C179" i="44"/>
  <c r="C177" i="44"/>
  <c r="C176" i="44"/>
  <c r="C174" i="44"/>
  <c r="C173" i="44"/>
  <c r="C172" i="44"/>
  <c r="C171" i="44"/>
  <c r="C170" i="44"/>
  <c r="C169" i="44"/>
  <c r="C168" i="44"/>
  <c r="C167" i="44"/>
  <c r="C166" i="44"/>
  <c r="C165" i="44"/>
  <c r="C164" i="44"/>
  <c r="C163" i="44"/>
  <c r="C162" i="44"/>
  <c r="C161" i="44"/>
  <c r="C160" i="44"/>
  <c r="C159" i="44"/>
  <c r="C158" i="44"/>
  <c r="C157" i="44"/>
  <c r="C156" i="44"/>
  <c r="C155" i="44"/>
  <c r="C153" i="44"/>
  <c r="C152" i="44"/>
  <c r="C151" i="44"/>
  <c r="C150" i="44"/>
  <c r="C149" i="44"/>
  <c r="C148" i="44"/>
  <c r="C147" i="44"/>
  <c r="C146" i="44"/>
  <c r="C145" i="44"/>
  <c r="C143" i="44"/>
  <c r="D132" i="44"/>
  <c r="D131" i="44"/>
  <c r="D128" i="44"/>
  <c r="D127" i="44"/>
  <c r="D130" i="44"/>
  <c r="C125" i="44"/>
  <c r="D123" i="44"/>
  <c r="C122" i="44"/>
  <c r="C113" i="44"/>
  <c r="D111" i="44"/>
  <c r="C112" i="44"/>
  <c r="C80" i="44"/>
  <c r="C78" i="44"/>
  <c r="C76" i="44"/>
  <c r="C74" i="44"/>
  <c r="C73" i="44"/>
  <c r="C72" i="44"/>
  <c r="H70" i="44"/>
  <c r="G70" i="44"/>
  <c r="E70" i="44"/>
  <c r="D70" i="44"/>
  <c r="C70" i="44"/>
  <c r="C68" i="44"/>
  <c r="C67" i="44"/>
  <c r="C66" i="44"/>
  <c r="E64" i="44"/>
  <c r="C64" i="44"/>
  <c r="C62" i="44"/>
  <c r="C60" i="44"/>
  <c r="C58" i="44"/>
  <c r="C57" i="44"/>
  <c r="C56" i="44"/>
  <c r="E54" i="44"/>
  <c r="C54" i="44"/>
  <c r="C52" i="44"/>
  <c r="C51" i="44"/>
  <c r="C50" i="44"/>
  <c r="G48" i="44"/>
  <c r="E48" i="44"/>
  <c r="C48" i="44"/>
  <c r="C46" i="44"/>
  <c r="C45" i="44"/>
  <c r="C43" i="44"/>
  <c r="C41" i="44"/>
  <c r="C39" i="44"/>
  <c r="C36" i="44"/>
  <c r="C35" i="44"/>
  <c r="C34" i="44"/>
  <c r="G32" i="44"/>
  <c r="E32" i="44"/>
  <c r="C32" i="44"/>
  <c r="C30" i="44"/>
  <c r="C29" i="44"/>
  <c r="G27" i="44"/>
  <c r="E27" i="44"/>
  <c r="C27" i="44"/>
  <c r="C25" i="44"/>
  <c r="C23" i="44"/>
  <c r="C21" i="44"/>
  <c r="C19" i="44"/>
  <c r="C16" i="44"/>
  <c r="C15" i="44"/>
  <c r="C14" i="44"/>
  <c r="E12" i="44"/>
  <c r="C12" i="44"/>
  <c r="C10" i="44"/>
  <c r="C9" i="44"/>
  <c r="E7" i="44"/>
  <c r="C7" i="44"/>
  <c r="A3" i="44"/>
  <c r="A2" i="44"/>
  <c r="A193" i="43"/>
  <c r="A180" i="43"/>
  <c r="A179" i="43"/>
  <c r="A178" i="43"/>
  <c r="A177" i="43"/>
  <c r="A176" i="43"/>
  <c r="A175" i="43"/>
  <c r="A174" i="43"/>
  <c r="C166" i="43"/>
  <c r="C163" i="43"/>
  <c r="C162" i="43"/>
  <c r="C161" i="43"/>
  <c r="G160" i="43"/>
  <c r="E160" i="43"/>
  <c r="C160" i="43"/>
  <c r="C159" i="43"/>
  <c r="C158" i="43"/>
  <c r="H157" i="43"/>
  <c r="G157" i="43"/>
  <c r="E157" i="43"/>
  <c r="D157" i="43"/>
  <c r="C157" i="43"/>
  <c r="C151" i="43"/>
  <c r="C149" i="43"/>
  <c r="C148" i="43"/>
  <c r="C146" i="43"/>
  <c r="C145" i="43"/>
  <c r="C144" i="43"/>
  <c r="C143" i="43"/>
  <c r="C142" i="43"/>
  <c r="C141" i="43"/>
  <c r="C140" i="43"/>
  <c r="C139" i="43"/>
  <c r="C138" i="43"/>
  <c r="C137" i="43"/>
  <c r="C136" i="43"/>
  <c r="C135" i="43"/>
  <c r="C134" i="43"/>
  <c r="C133" i="43"/>
  <c r="C132" i="43"/>
  <c r="C131" i="43"/>
  <c r="C130" i="43"/>
  <c r="C129" i="43"/>
  <c r="C127" i="43"/>
  <c r="C126" i="43"/>
  <c r="C125" i="43"/>
  <c r="C124" i="43"/>
  <c r="C123" i="43"/>
  <c r="C122" i="43"/>
  <c r="C121" i="43"/>
  <c r="C120" i="43"/>
  <c r="C119" i="43"/>
  <c r="C117" i="43"/>
  <c r="D106" i="43"/>
  <c r="D105" i="43"/>
  <c r="D102" i="43"/>
  <c r="D101" i="43"/>
  <c r="D104" i="43"/>
  <c r="C99" i="43"/>
  <c r="D97" i="43"/>
  <c r="C96" i="43"/>
  <c r="C87" i="43"/>
  <c r="D85" i="43"/>
  <c r="D64" i="43"/>
  <c r="C65" i="43"/>
  <c r="C62" i="43"/>
  <c r="C60" i="43"/>
  <c r="C58" i="43"/>
  <c r="C57" i="43"/>
  <c r="C56" i="43"/>
  <c r="E54" i="43"/>
  <c r="C54" i="43"/>
  <c r="C52" i="43"/>
  <c r="C51" i="43"/>
  <c r="C50" i="43"/>
  <c r="G48" i="43"/>
  <c r="E48" i="43"/>
  <c r="C48" i="43"/>
  <c r="C46" i="43"/>
  <c r="C45" i="43"/>
  <c r="C43" i="43"/>
  <c r="C41" i="43"/>
  <c r="C39" i="43"/>
  <c r="C36" i="43"/>
  <c r="C35" i="43"/>
  <c r="C34" i="43"/>
  <c r="G32" i="43"/>
  <c r="E32" i="43"/>
  <c r="C32" i="43"/>
  <c r="C30" i="43"/>
  <c r="C29" i="43"/>
  <c r="G27" i="43"/>
  <c r="E27" i="43"/>
  <c r="C27" i="43"/>
  <c r="C25" i="43"/>
  <c r="C23" i="43"/>
  <c r="C21" i="43"/>
  <c r="C19" i="43"/>
  <c r="C16" i="43"/>
  <c r="C15" i="43"/>
  <c r="C14" i="43"/>
  <c r="E12" i="43"/>
  <c r="C12" i="43"/>
  <c r="C10" i="43"/>
  <c r="C9" i="43"/>
  <c r="E7" i="43"/>
  <c r="C7" i="43"/>
  <c r="A3" i="43"/>
  <c r="A2" i="43"/>
  <c r="X1" i="43"/>
  <c r="A205" i="42"/>
  <c r="A190" i="42"/>
  <c r="A189" i="42"/>
  <c r="A188" i="42"/>
  <c r="A187" i="42"/>
  <c r="A186" i="42"/>
  <c r="A185" i="42"/>
  <c r="A184" i="42"/>
  <c r="C176" i="42"/>
  <c r="C172" i="42"/>
  <c r="C171" i="42"/>
  <c r="H170" i="42"/>
  <c r="G170" i="42"/>
  <c r="E170" i="42"/>
  <c r="D170" i="42"/>
  <c r="C170" i="42"/>
  <c r="C169" i="42"/>
  <c r="C168" i="42"/>
  <c r="C173" i="42" s="1"/>
  <c r="E167" i="42"/>
  <c r="C167" i="42"/>
  <c r="C161" i="42"/>
  <c r="C159" i="42"/>
  <c r="C158" i="42"/>
  <c r="C156" i="42"/>
  <c r="C155" i="42"/>
  <c r="C154" i="42"/>
  <c r="C153" i="42"/>
  <c r="C152" i="42"/>
  <c r="C151" i="42"/>
  <c r="C150" i="42"/>
  <c r="C149" i="42"/>
  <c r="C148" i="42"/>
  <c r="C147" i="42"/>
  <c r="C146" i="42"/>
  <c r="C145" i="42"/>
  <c r="C144" i="42"/>
  <c r="C143" i="42"/>
  <c r="C142" i="42"/>
  <c r="C141" i="42"/>
  <c r="C140" i="42"/>
  <c r="C139" i="42"/>
  <c r="C138" i="42"/>
  <c r="C137" i="42"/>
  <c r="C135" i="42"/>
  <c r="C134" i="42"/>
  <c r="C133" i="42"/>
  <c r="C132" i="42"/>
  <c r="C131" i="42"/>
  <c r="C130" i="42"/>
  <c r="C129" i="42"/>
  <c r="C128" i="42"/>
  <c r="C127" i="42"/>
  <c r="C125" i="42"/>
  <c r="D115" i="42"/>
  <c r="D114" i="42"/>
  <c r="D113" i="42"/>
  <c r="D111" i="42"/>
  <c r="D110" i="42"/>
  <c r="D109" i="42"/>
  <c r="D112" i="42"/>
  <c r="C107" i="42"/>
  <c r="D105" i="42"/>
  <c r="C104" i="42"/>
  <c r="C95" i="42"/>
  <c r="D93" i="42"/>
  <c r="D72" i="42"/>
  <c r="C73" i="42"/>
  <c r="C70" i="42"/>
  <c r="C68" i="42"/>
  <c r="C66" i="42"/>
  <c r="C65" i="42"/>
  <c r="C64" i="42"/>
  <c r="G62" i="42"/>
  <c r="C62" i="42"/>
  <c r="C60" i="42"/>
  <c r="C59" i="42"/>
  <c r="C58" i="42"/>
  <c r="H56" i="42"/>
  <c r="G56" i="42"/>
  <c r="E56" i="42"/>
  <c r="D56" i="42"/>
  <c r="C56" i="42"/>
  <c r="C54" i="42"/>
  <c r="C53" i="42"/>
  <c r="C50" i="42"/>
  <c r="C49" i="42"/>
  <c r="G48" i="42"/>
  <c r="C48" i="42"/>
  <c r="C46" i="42"/>
  <c r="C45" i="42"/>
  <c r="C43" i="42"/>
  <c r="C41" i="42"/>
  <c r="C39" i="42"/>
  <c r="C36" i="42"/>
  <c r="C35" i="42"/>
  <c r="C34" i="42"/>
  <c r="G32" i="42"/>
  <c r="C32" i="42"/>
  <c r="C30" i="42"/>
  <c r="C29" i="42"/>
  <c r="G27" i="42"/>
  <c r="C27" i="42"/>
  <c r="C25" i="42"/>
  <c r="C23" i="42"/>
  <c r="C21" i="42"/>
  <c r="C19" i="42"/>
  <c r="C16" i="42"/>
  <c r="C15" i="42"/>
  <c r="C14" i="42"/>
  <c r="H12" i="42"/>
  <c r="E12" i="42"/>
  <c r="C12" i="42"/>
  <c r="C10" i="42"/>
  <c r="C9" i="42"/>
  <c r="H7" i="42"/>
  <c r="E7" i="42"/>
  <c r="C7" i="42"/>
  <c r="A3" i="42"/>
  <c r="A2" i="42"/>
  <c r="A197" i="41"/>
  <c r="A182" i="41"/>
  <c r="A181" i="41"/>
  <c r="A180" i="41"/>
  <c r="A179" i="41"/>
  <c r="A178" i="41"/>
  <c r="A177" i="41"/>
  <c r="A176" i="41"/>
  <c r="C168" i="41"/>
  <c r="C164" i="41"/>
  <c r="C163" i="41"/>
  <c r="G162" i="41"/>
  <c r="C162" i="41"/>
  <c r="C161" i="41"/>
  <c r="C160" i="41"/>
  <c r="C165" i="41" s="1"/>
  <c r="H159" i="41"/>
  <c r="G159" i="41"/>
  <c r="E159" i="41"/>
  <c r="D159" i="41"/>
  <c r="C159" i="41"/>
  <c r="C153" i="41"/>
  <c r="C151" i="41"/>
  <c r="C150" i="41"/>
  <c r="C148" i="41"/>
  <c r="C147" i="41"/>
  <c r="C146" i="41"/>
  <c r="C145" i="41"/>
  <c r="C144" i="41"/>
  <c r="C143" i="41"/>
  <c r="C142" i="41"/>
  <c r="C141" i="41"/>
  <c r="C140" i="41"/>
  <c r="C139" i="41"/>
  <c r="C138" i="41"/>
  <c r="C137" i="41"/>
  <c r="C136" i="41"/>
  <c r="C135" i="41"/>
  <c r="C134" i="41"/>
  <c r="C133" i="41"/>
  <c r="C132" i="41"/>
  <c r="C131" i="41"/>
  <c r="C130" i="41"/>
  <c r="C129" i="41"/>
  <c r="C127" i="41"/>
  <c r="C126" i="41"/>
  <c r="C125" i="41"/>
  <c r="C124" i="41"/>
  <c r="C123" i="41"/>
  <c r="C122" i="41"/>
  <c r="C121" i="41"/>
  <c r="D97" i="41"/>
  <c r="C120" i="41"/>
  <c r="C119" i="41"/>
  <c r="C117" i="41"/>
  <c r="D106" i="41"/>
  <c r="D105" i="41"/>
  <c r="D102" i="41"/>
  <c r="D101" i="41"/>
  <c r="D104" i="41"/>
  <c r="C99" i="41"/>
  <c r="C96" i="41"/>
  <c r="C87" i="41"/>
  <c r="D85" i="41"/>
  <c r="C86" i="41"/>
  <c r="D64" i="41"/>
  <c r="C65" i="41"/>
  <c r="C62" i="41"/>
  <c r="C60" i="41"/>
  <c r="C58" i="41"/>
  <c r="C57" i="41"/>
  <c r="C56" i="41"/>
  <c r="G54" i="41"/>
  <c r="C54" i="41"/>
  <c r="C52" i="41"/>
  <c r="C51" i="41"/>
  <c r="C50" i="41"/>
  <c r="H48" i="41"/>
  <c r="G48" i="41"/>
  <c r="E48" i="41"/>
  <c r="D48" i="41"/>
  <c r="C48" i="41"/>
  <c r="C46" i="41"/>
  <c r="C45" i="41"/>
  <c r="C43" i="41"/>
  <c r="C41" i="41"/>
  <c r="C39" i="41"/>
  <c r="C36" i="41"/>
  <c r="C35" i="41"/>
  <c r="C34" i="41"/>
  <c r="H32" i="41"/>
  <c r="G32" i="41"/>
  <c r="E32" i="41"/>
  <c r="D32" i="41"/>
  <c r="C32" i="41"/>
  <c r="C30" i="41"/>
  <c r="C29" i="41"/>
  <c r="H27" i="41"/>
  <c r="G27" i="41"/>
  <c r="E27" i="41"/>
  <c r="D27" i="41"/>
  <c r="C27" i="41"/>
  <c r="C25" i="41"/>
  <c r="C23" i="41"/>
  <c r="C21" i="41"/>
  <c r="C19" i="41"/>
  <c r="C16" i="41"/>
  <c r="C15" i="41"/>
  <c r="C14" i="41"/>
  <c r="G12" i="41"/>
  <c r="C12" i="41"/>
  <c r="C10" i="41"/>
  <c r="C9" i="41"/>
  <c r="G7" i="41"/>
  <c r="C7" i="41"/>
  <c r="A3" i="41"/>
  <c r="A2" i="41"/>
  <c r="A206" i="40"/>
  <c r="A191" i="40"/>
  <c r="A190" i="40"/>
  <c r="A189" i="40"/>
  <c r="A188" i="40"/>
  <c r="A187" i="40"/>
  <c r="A186" i="40"/>
  <c r="A185" i="40"/>
  <c r="C177" i="40"/>
  <c r="C174" i="40"/>
  <c r="H173" i="40"/>
  <c r="G173" i="40"/>
  <c r="E173" i="40"/>
  <c r="D173" i="40"/>
  <c r="C173" i="40"/>
  <c r="C172" i="40"/>
  <c r="C171" i="40"/>
  <c r="H170" i="40"/>
  <c r="E170" i="40"/>
  <c r="C170" i="40"/>
  <c r="C169" i="40"/>
  <c r="C168" i="40"/>
  <c r="H167" i="40"/>
  <c r="G167" i="40"/>
  <c r="E167" i="40"/>
  <c r="D167" i="40"/>
  <c r="C167" i="40"/>
  <c r="C161" i="40"/>
  <c r="C159" i="40"/>
  <c r="C158" i="40"/>
  <c r="C156" i="40"/>
  <c r="C155" i="40"/>
  <c r="C154" i="40"/>
  <c r="C153" i="40"/>
  <c r="C152" i="40"/>
  <c r="C151" i="40"/>
  <c r="C150" i="40"/>
  <c r="C149" i="40"/>
  <c r="C148" i="40"/>
  <c r="C147" i="40"/>
  <c r="C146" i="40"/>
  <c r="C145" i="40"/>
  <c r="C144" i="40"/>
  <c r="C143" i="40"/>
  <c r="C142" i="40"/>
  <c r="C141" i="40"/>
  <c r="C140" i="40"/>
  <c r="C139" i="40"/>
  <c r="C138" i="40"/>
  <c r="C137" i="40"/>
  <c r="C134" i="40"/>
  <c r="C133" i="40"/>
  <c r="C132" i="40"/>
  <c r="C131" i="40"/>
  <c r="C130" i="40"/>
  <c r="C129" i="40"/>
  <c r="C128" i="40"/>
  <c r="C135" i="40" s="1"/>
  <c r="C127" i="40"/>
  <c r="C125" i="40"/>
  <c r="D113" i="40"/>
  <c r="C107" i="40"/>
  <c r="C104" i="40"/>
  <c r="D93" i="40"/>
  <c r="C95" i="40"/>
  <c r="D72" i="40"/>
  <c r="C73" i="40"/>
  <c r="C70" i="40"/>
  <c r="C68" i="40"/>
  <c r="C66" i="40"/>
  <c r="C65" i="40"/>
  <c r="C64" i="40"/>
  <c r="H62" i="40"/>
  <c r="G62" i="40"/>
  <c r="E62" i="40"/>
  <c r="D62" i="40"/>
  <c r="C62" i="40"/>
  <c r="C60" i="40"/>
  <c r="C59" i="40"/>
  <c r="C58" i="40"/>
  <c r="H56" i="40"/>
  <c r="E56" i="40"/>
  <c r="C56" i="40"/>
  <c r="C54" i="40"/>
  <c r="C53" i="40"/>
  <c r="C51" i="40"/>
  <c r="C50" i="40"/>
  <c r="H49" i="40"/>
  <c r="G49" i="40"/>
  <c r="E49" i="40"/>
  <c r="D49" i="40"/>
  <c r="C49" i="40"/>
  <c r="C47" i="40"/>
  <c r="C46" i="40"/>
  <c r="C44" i="40"/>
  <c r="C42" i="40"/>
  <c r="C40" i="40"/>
  <c r="C37" i="40"/>
  <c r="C36" i="40"/>
  <c r="C35" i="40"/>
  <c r="H33" i="40"/>
  <c r="G33" i="40"/>
  <c r="E33" i="40"/>
  <c r="D33" i="40"/>
  <c r="C33" i="40"/>
  <c r="C31" i="40"/>
  <c r="C30" i="40"/>
  <c r="H28" i="40"/>
  <c r="G28" i="40"/>
  <c r="E28" i="40"/>
  <c r="D28" i="40"/>
  <c r="C28" i="40"/>
  <c r="C26" i="40"/>
  <c r="C24" i="40"/>
  <c r="C22" i="40"/>
  <c r="C20" i="40"/>
  <c r="C17" i="40"/>
  <c r="C16" i="40"/>
  <c r="C15" i="40"/>
  <c r="H13" i="40"/>
  <c r="G13" i="40"/>
  <c r="E13" i="40"/>
  <c r="D13" i="40"/>
  <c r="C13" i="40"/>
  <c r="C11" i="40"/>
  <c r="C10" i="40"/>
  <c r="H8" i="40"/>
  <c r="G8" i="40"/>
  <c r="E8" i="40"/>
  <c r="D8" i="40"/>
  <c r="C8" i="40"/>
  <c r="A3" i="40"/>
  <c r="A2" i="40"/>
  <c r="A204" i="39"/>
  <c r="A189" i="39"/>
  <c r="A188" i="39"/>
  <c r="A187" i="39"/>
  <c r="A186" i="39"/>
  <c r="A185" i="39"/>
  <c r="A184" i="39"/>
  <c r="A183" i="39"/>
  <c r="C175" i="39"/>
  <c r="G172" i="39"/>
  <c r="C172" i="39"/>
  <c r="C171" i="39"/>
  <c r="C170" i="39"/>
  <c r="H169" i="39"/>
  <c r="G169" i="39"/>
  <c r="E169" i="39"/>
  <c r="D169" i="39"/>
  <c r="C169" i="39"/>
  <c r="C168" i="39"/>
  <c r="C167" i="39"/>
  <c r="G166" i="39"/>
  <c r="C166" i="39"/>
  <c r="C160" i="39"/>
  <c r="C158" i="39"/>
  <c r="C157" i="39"/>
  <c r="C155" i="39"/>
  <c r="C154" i="39"/>
  <c r="C153" i="39"/>
  <c r="C152" i="39"/>
  <c r="C151" i="39"/>
  <c r="C150" i="39"/>
  <c r="C149" i="39"/>
  <c r="C148" i="39"/>
  <c r="C147" i="39"/>
  <c r="C146" i="39"/>
  <c r="C145" i="39"/>
  <c r="C144" i="39"/>
  <c r="C143" i="39"/>
  <c r="C142" i="39"/>
  <c r="C141" i="39"/>
  <c r="C140" i="39"/>
  <c r="C139" i="39"/>
  <c r="C138" i="39"/>
  <c r="C137" i="39"/>
  <c r="C136" i="39"/>
  <c r="C133" i="39"/>
  <c r="C132" i="39"/>
  <c r="C131" i="39"/>
  <c r="C130" i="39"/>
  <c r="C129" i="39"/>
  <c r="C128" i="39"/>
  <c r="C127" i="39"/>
  <c r="C134" i="39" s="1"/>
  <c r="C126" i="39"/>
  <c r="C124" i="39"/>
  <c r="D114" i="39"/>
  <c r="D110" i="39"/>
  <c r="D111" i="39"/>
  <c r="C106" i="39"/>
  <c r="C103" i="39"/>
  <c r="D92" i="39"/>
  <c r="C94" i="39"/>
  <c r="C72" i="39"/>
  <c r="D71" i="39"/>
  <c r="C69" i="39"/>
  <c r="C67" i="39"/>
  <c r="C65" i="39"/>
  <c r="C64" i="39"/>
  <c r="C63" i="39"/>
  <c r="H61" i="39"/>
  <c r="G61" i="39"/>
  <c r="E61" i="39"/>
  <c r="D61" i="39"/>
  <c r="C61" i="39"/>
  <c r="C59" i="39"/>
  <c r="C58" i="39"/>
  <c r="C57" i="39"/>
  <c r="H55" i="39"/>
  <c r="G55" i="39"/>
  <c r="E55" i="39"/>
  <c r="D55" i="39"/>
  <c r="C55" i="39"/>
  <c r="C53" i="39"/>
  <c r="C52" i="39"/>
  <c r="C50" i="39"/>
  <c r="C49" i="39"/>
  <c r="H48" i="39"/>
  <c r="G48" i="39"/>
  <c r="E48" i="39"/>
  <c r="D48" i="39"/>
  <c r="C48" i="39"/>
  <c r="C46" i="39"/>
  <c r="C45" i="39"/>
  <c r="C43" i="39"/>
  <c r="C41" i="39"/>
  <c r="C39" i="39"/>
  <c r="C36" i="39"/>
  <c r="C35" i="39"/>
  <c r="C34" i="39"/>
  <c r="H32" i="39"/>
  <c r="G32" i="39"/>
  <c r="E32" i="39"/>
  <c r="D32" i="39"/>
  <c r="C32" i="39"/>
  <c r="C30" i="39"/>
  <c r="C29" i="39"/>
  <c r="H27" i="39"/>
  <c r="G27" i="39"/>
  <c r="E27" i="39"/>
  <c r="D27" i="39"/>
  <c r="C27" i="39"/>
  <c r="C25" i="39"/>
  <c r="C23" i="39"/>
  <c r="C21" i="39"/>
  <c r="C19" i="39"/>
  <c r="C16" i="39"/>
  <c r="C15" i="39"/>
  <c r="C14" i="39"/>
  <c r="G12" i="39"/>
  <c r="C12" i="39"/>
  <c r="C10" i="39"/>
  <c r="C9" i="39"/>
  <c r="G7" i="39"/>
  <c r="C7" i="39"/>
  <c r="A3" i="39"/>
  <c r="A2" i="39"/>
  <c r="A222" i="38"/>
  <c r="A207" i="38"/>
  <c r="A206" i="38"/>
  <c r="A205" i="38"/>
  <c r="A204" i="38"/>
  <c r="A203" i="38"/>
  <c r="A202" i="38"/>
  <c r="A201" i="38"/>
  <c r="C193" i="38"/>
  <c r="H190" i="38"/>
  <c r="E190" i="38"/>
  <c r="C189" i="38"/>
  <c r="C190" i="38" s="1"/>
  <c r="H188" i="38"/>
  <c r="E188" i="38"/>
  <c r="C188" i="38"/>
  <c r="C187" i="38"/>
  <c r="H186" i="38"/>
  <c r="E186" i="38"/>
  <c r="C186" i="38"/>
  <c r="C180" i="38"/>
  <c r="C178" i="38"/>
  <c r="C177" i="38"/>
  <c r="C175" i="38"/>
  <c r="C174" i="38"/>
  <c r="C173" i="38"/>
  <c r="C172" i="38"/>
  <c r="C171" i="38"/>
  <c r="C170" i="38"/>
  <c r="C169" i="38"/>
  <c r="C168" i="38"/>
  <c r="C167" i="38"/>
  <c r="C166" i="38"/>
  <c r="C165" i="38"/>
  <c r="C164" i="38"/>
  <c r="C163" i="38"/>
  <c r="C162" i="38"/>
  <c r="C161" i="38"/>
  <c r="C160" i="38"/>
  <c r="C159" i="38"/>
  <c r="C158" i="38"/>
  <c r="C157" i="38"/>
  <c r="C156" i="38"/>
  <c r="C154" i="38"/>
  <c r="C153" i="38"/>
  <c r="C152" i="38"/>
  <c r="C151" i="38"/>
  <c r="C150" i="38"/>
  <c r="C149" i="38"/>
  <c r="C148" i="38"/>
  <c r="C147" i="38"/>
  <c r="C146" i="38"/>
  <c r="C144" i="38"/>
  <c r="D134" i="38"/>
  <c r="D133" i="38"/>
  <c r="D132" i="38"/>
  <c r="D130" i="38"/>
  <c r="D129" i="38"/>
  <c r="D128" i="38"/>
  <c r="D131" i="38"/>
  <c r="C126" i="38"/>
  <c r="D124" i="38"/>
  <c r="C123" i="38"/>
  <c r="C114" i="38"/>
  <c r="D112" i="38"/>
  <c r="D71" i="38"/>
  <c r="C72" i="38"/>
  <c r="C69" i="38"/>
  <c r="C67" i="38"/>
  <c r="C65" i="38"/>
  <c r="C64" i="38"/>
  <c r="C63" i="38"/>
  <c r="G61" i="38"/>
  <c r="C61" i="38"/>
  <c r="C59" i="38"/>
  <c r="C58" i="38"/>
  <c r="C57" i="38"/>
  <c r="H55" i="38"/>
  <c r="G55" i="38"/>
  <c r="E55" i="38"/>
  <c r="D55" i="38"/>
  <c r="C55" i="38"/>
  <c r="C53" i="38"/>
  <c r="C52" i="38"/>
  <c r="C50" i="38"/>
  <c r="C49" i="38"/>
  <c r="G48" i="38"/>
  <c r="C48" i="38"/>
  <c r="C46" i="38"/>
  <c r="C45" i="38"/>
  <c r="C43" i="38"/>
  <c r="C41" i="38"/>
  <c r="C39" i="38"/>
  <c r="C36" i="38"/>
  <c r="C35" i="38"/>
  <c r="C34" i="38"/>
  <c r="G32" i="38"/>
  <c r="C32" i="38"/>
  <c r="C30" i="38"/>
  <c r="C29" i="38"/>
  <c r="G27" i="38"/>
  <c r="C27" i="38"/>
  <c r="C25" i="38"/>
  <c r="C23" i="38"/>
  <c r="C21" i="38"/>
  <c r="C19" i="38"/>
  <c r="C16" i="38"/>
  <c r="C15" i="38"/>
  <c r="C14" i="38"/>
  <c r="H12" i="38"/>
  <c r="E12" i="38"/>
  <c r="C12" i="38"/>
  <c r="C10" i="38"/>
  <c r="C9" i="38"/>
  <c r="H7" i="38"/>
  <c r="E7" i="38"/>
  <c r="C7" i="38"/>
  <c r="A3" i="38"/>
  <c r="A2" i="38"/>
  <c r="A394" i="37"/>
  <c r="A375" i="37"/>
  <c r="A374" i="37"/>
  <c r="A373" i="37"/>
  <c r="A372" i="37"/>
  <c r="A371" i="37"/>
  <c r="A370" i="37"/>
  <c r="A369" i="37"/>
  <c r="C362" i="37"/>
  <c r="C360" i="37"/>
  <c r="C359" i="37"/>
  <c r="C358" i="37"/>
  <c r="C357" i="37"/>
  <c r="C326" i="37" s="1"/>
  <c r="C351" i="37"/>
  <c r="C349" i="37"/>
  <c r="C347" i="37"/>
  <c r="C346" i="37"/>
  <c r="C345" i="37"/>
  <c r="C344" i="37"/>
  <c r="C343" i="37"/>
  <c r="C342" i="37"/>
  <c r="C341" i="37"/>
  <c r="C340" i="37"/>
  <c r="C339" i="37"/>
  <c r="C338" i="37"/>
  <c r="C337" i="37"/>
  <c r="C336" i="37"/>
  <c r="C335" i="37"/>
  <c r="C334" i="37"/>
  <c r="C333" i="37"/>
  <c r="C332" i="37"/>
  <c r="C331" i="37"/>
  <c r="C330" i="37"/>
  <c r="C329" i="37"/>
  <c r="C328" i="37"/>
  <c r="C325" i="37"/>
  <c r="C324" i="37"/>
  <c r="C323" i="37"/>
  <c r="C322" i="37"/>
  <c r="C321" i="37"/>
  <c r="C320" i="37"/>
  <c r="D296" i="37"/>
  <c r="C319" i="37"/>
  <c r="C318" i="37"/>
  <c r="C316" i="37"/>
  <c r="D306" i="37"/>
  <c r="D305" i="37"/>
  <c r="D304" i="37"/>
  <c r="D302" i="37"/>
  <c r="D301" i="37"/>
  <c r="D300" i="37"/>
  <c r="D303" i="37"/>
  <c r="C298" i="37"/>
  <c r="C295" i="37"/>
  <c r="C286" i="37"/>
  <c r="D284" i="37"/>
  <c r="C285" i="37"/>
  <c r="D183" i="37"/>
  <c r="C184" i="37"/>
  <c r="C181" i="37"/>
  <c r="C179" i="37"/>
  <c r="C177" i="37"/>
  <c r="C176" i="37"/>
  <c r="C175" i="37"/>
  <c r="G173" i="37"/>
  <c r="C173" i="37"/>
  <c r="C171" i="37"/>
  <c r="C170" i="37"/>
  <c r="G168" i="37"/>
  <c r="C168" i="37"/>
  <c r="D65" i="37"/>
  <c r="C66" i="37"/>
  <c r="C63" i="37"/>
  <c r="C61" i="37"/>
  <c r="C59" i="37"/>
  <c r="C58" i="37"/>
  <c r="C57" i="37"/>
  <c r="H55" i="37"/>
  <c r="G55" i="37"/>
  <c r="E55" i="37"/>
  <c r="D55" i="37"/>
  <c r="C55" i="37"/>
  <c r="C53" i="37"/>
  <c r="C52" i="37"/>
  <c r="C51" i="37"/>
  <c r="H49" i="37"/>
  <c r="E49" i="37"/>
  <c r="C49" i="37"/>
  <c r="C47" i="37"/>
  <c r="C46" i="37"/>
  <c r="C44" i="37"/>
  <c r="C42" i="37"/>
  <c r="C40" i="37"/>
  <c r="C37" i="37"/>
  <c r="C36" i="37"/>
  <c r="C35" i="37"/>
  <c r="H33" i="37"/>
  <c r="E33" i="37"/>
  <c r="C33" i="37"/>
  <c r="C31" i="37"/>
  <c r="C30" i="37"/>
  <c r="H28" i="37"/>
  <c r="E28" i="37"/>
  <c r="C28" i="37"/>
  <c r="C26" i="37"/>
  <c r="C24" i="37"/>
  <c r="C22" i="37"/>
  <c r="C20" i="37"/>
  <c r="C17" i="37"/>
  <c r="C16" i="37"/>
  <c r="C15" i="37"/>
  <c r="H13" i="37"/>
  <c r="G13" i="37"/>
  <c r="E13" i="37"/>
  <c r="D13" i="37"/>
  <c r="C13" i="37"/>
  <c r="C11" i="37"/>
  <c r="C10" i="37"/>
  <c r="H8" i="37"/>
  <c r="G8" i="37"/>
  <c r="E8" i="37"/>
  <c r="D8" i="37"/>
  <c r="C8" i="37"/>
  <c r="A3" i="37"/>
  <c r="A2" i="37"/>
  <c r="A240" i="36"/>
  <c r="A221" i="36"/>
  <c r="A220" i="36"/>
  <c r="A219" i="36"/>
  <c r="A218" i="36"/>
  <c r="A217" i="36"/>
  <c r="A216" i="36"/>
  <c r="A215" i="36"/>
  <c r="C206" i="36"/>
  <c r="C203" i="36"/>
  <c r="C201" i="36"/>
  <c r="C200" i="36"/>
  <c r="H199" i="36"/>
  <c r="G199" i="36"/>
  <c r="E199" i="36"/>
  <c r="D199" i="36"/>
  <c r="C199" i="36"/>
  <c r="C198" i="36"/>
  <c r="C197" i="36"/>
  <c r="C202" i="36" s="1"/>
  <c r="H196" i="36"/>
  <c r="E196" i="36"/>
  <c r="C196" i="36"/>
  <c r="C190" i="36"/>
  <c r="C188" i="36"/>
  <c r="C187" i="36"/>
  <c r="C185" i="36"/>
  <c r="C184" i="36"/>
  <c r="C183" i="36"/>
  <c r="C182" i="36"/>
  <c r="C181" i="36"/>
  <c r="C180" i="36"/>
  <c r="C179" i="36"/>
  <c r="C178" i="36"/>
  <c r="C177" i="36"/>
  <c r="C176" i="36"/>
  <c r="C175" i="36"/>
  <c r="C174" i="36"/>
  <c r="C173" i="36"/>
  <c r="C172" i="36"/>
  <c r="C171" i="36"/>
  <c r="C170" i="36"/>
  <c r="C169" i="36"/>
  <c r="C168" i="36"/>
  <c r="C167" i="36"/>
  <c r="C166" i="36"/>
  <c r="C164" i="36"/>
  <c r="C163" i="36"/>
  <c r="C162" i="36"/>
  <c r="C161" i="36"/>
  <c r="C160" i="36"/>
  <c r="C159" i="36"/>
  <c r="C158" i="36"/>
  <c r="C157" i="36"/>
  <c r="C156" i="36"/>
  <c r="C154" i="36"/>
  <c r="D144" i="36"/>
  <c r="D143" i="36"/>
  <c r="D140" i="36"/>
  <c r="D139" i="36"/>
  <c r="D142" i="36"/>
  <c r="C136" i="36"/>
  <c r="D134" i="36"/>
  <c r="C133" i="36"/>
  <c r="D122" i="36"/>
  <c r="C124" i="36"/>
  <c r="D71" i="36"/>
  <c r="C72" i="36"/>
  <c r="C69" i="36"/>
  <c r="C67" i="36"/>
  <c r="C65" i="36"/>
  <c r="C64" i="36"/>
  <c r="C63" i="36"/>
  <c r="G61" i="36"/>
  <c r="C61" i="36"/>
  <c r="C59" i="36"/>
  <c r="C58" i="36"/>
  <c r="C57" i="36"/>
  <c r="H55" i="36"/>
  <c r="G55" i="36"/>
  <c r="E55" i="36"/>
  <c r="D55" i="36"/>
  <c r="C55" i="36"/>
  <c r="C53" i="36"/>
  <c r="C52" i="36"/>
  <c r="C50" i="36"/>
  <c r="C49" i="36"/>
  <c r="G48" i="36"/>
  <c r="E48" i="36"/>
  <c r="C48" i="36"/>
  <c r="C46" i="36"/>
  <c r="C45" i="36"/>
  <c r="C43" i="36"/>
  <c r="C41" i="36"/>
  <c r="C39" i="36"/>
  <c r="C36" i="36"/>
  <c r="C35" i="36"/>
  <c r="C34" i="36"/>
  <c r="G32" i="36"/>
  <c r="E32" i="36"/>
  <c r="C32" i="36"/>
  <c r="C30" i="36"/>
  <c r="C29" i="36"/>
  <c r="G27" i="36"/>
  <c r="E27" i="36"/>
  <c r="C27" i="36"/>
  <c r="C25" i="36"/>
  <c r="C23" i="36"/>
  <c r="C21" i="36"/>
  <c r="C19" i="36"/>
  <c r="C16" i="36"/>
  <c r="C15" i="36"/>
  <c r="C14" i="36"/>
  <c r="E12" i="36"/>
  <c r="C12" i="36"/>
  <c r="C10" i="36"/>
  <c r="C9" i="36"/>
  <c r="E7" i="36"/>
  <c r="C7" i="36"/>
  <c r="A3" i="36"/>
  <c r="A2" i="36"/>
  <c r="A194" i="35"/>
  <c r="A179" i="35"/>
  <c r="A178" i="35"/>
  <c r="A177" i="35"/>
  <c r="A176" i="35"/>
  <c r="A175" i="35"/>
  <c r="A174" i="35"/>
  <c r="A173" i="35"/>
  <c r="C166" i="35"/>
  <c r="H165" i="35"/>
  <c r="G165" i="35"/>
  <c r="E165" i="35"/>
  <c r="D165" i="35"/>
  <c r="C165" i="35"/>
  <c r="C164" i="35"/>
  <c r="C163" i="35"/>
  <c r="E162" i="35"/>
  <c r="C162" i="35"/>
  <c r="C161" i="35"/>
  <c r="C160" i="35"/>
  <c r="H159" i="35"/>
  <c r="G159" i="35"/>
  <c r="E159" i="35"/>
  <c r="D159" i="35"/>
  <c r="C159" i="35"/>
  <c r="C153" i="35"/>
  <c r="C151" i="35"/>
  <c r="C150" i="35"/>
  <c r="C148" i="35"/>
  <c r="C147" i="35"/>
  <c r="C146" i="35"/>
  <c r="C145" i="35"/>
  <c r="C144" i="35"/>
  <c r="C143" i="35"/>
  <c r="C142" i="35"/>
  <c r="C141" i="35"/>
  <c r="C140" i="35"/>
  <c r="C139" i="35"/>
  <c r="C138" i="35"/>
  <c r="C137" i="35"/>
  <c r="C136" i="35"/>
  <c r="C135" i="35"/>
  <c r="C134" i="35"/>
  <c r="C133" i="35"/>
  <c r="C132" i="35"/>
  <c r="C131" i="35"/>
  <c r="C130" i="35"/>
  <c r="C129" i="35"/>
  <c r="C126" i="35"/>
  <c r="C125" i="35"/>
  <c r="C124" i="35"/>
  <c r="C123" i="35"/>
  <c r="C122" i="35"/>
  <c r="C121" i="35"/>
  <c r="C120" i="35"/>
  <c r="C127" i="35" s="1"/>
  <c r="C119" i="35"/>
  <c r="C117" i="35"/>
  <c r="D105" i="35"/>
  <c r="D101" i="35"/>
  <c r="D104" i="35"/>
  <c r="C99" i="35"/>
  <c r="C96" i="35"/>
  <c r="D85" i="35"/>
  <c r="C87" i="35"/>
  <c r="C86" i="35"/>
  <c r="D64" i="35"/>
  <c r="C65" i="35"/>
  <c r="C62" i="35"/>
  <c r="C60" i="35"/>
  <c r="C58" i="35"/>
  <c r="C57" i="35"/>
  <c r="C56" i="35"/>
  <c r="E54" i="35"/>
  <c r="C54" i="35"/>
  <c r="C52" i="35"/>
  <c r="C51" i="35"/>
  <c r="C50" i="35"/>
  <c r="G48" i="35"/>
  <c r="E48" i="35"/>
  <c r="C48" i="35"/>
  <c r="C46" i="35"/>
  <c r="C45" i="35"/>
  <c r="C43" i="35"/>
  <c r="C41" i="35"/>
  <c r="C39" i="35"/>
  <c r="C36" i="35"/>
  <c r="C35" i="35"/>
  <c r="C34" i="35"/>
  <c r="G32" i="35"/>
  <c r="E32" i="35"/>
  <c r="C32" i="35"/>
  <c r="C30" i="35"/>
  <c r="C29" i="35"/>
  <c r="G27" i="35"/>
  <c r="E27" i="35"/>
  <c r="C27" i="35"/>
  <c r="C25" i="35"/>
  <c r="C23" i="35"/>
  <c r="C21" i="35"/>
  <c r="C19" i="35"/>
  <c r="C16" i="35"/>
  <c r="C15" i="35"/>
  <c r="C14" i="35"/>
  <c r="E12" i="35"/>
  <c r="C12" i="35"/>
  <c r="C10" i="35"/>
  <c r="C9" i="35"/>
  <c r="E7" i="35"/>
  <c r="C7" i="35"/>
  <c r="A3" i="35"/>
  <c r="A2" i="35"/>
  <c r="A197" i="34"/>
  <c r="A182" i="34"/>
  <c r="A181" i="34"/>
  <c r="A180" i="34"/>
  <c r="A179" i="34"/>
  <c r="A178" i="34"/>
  <c r="A177" i="34"/>
  <c r="A176" i="34"/>
  <c r="C168" i="34"/>
  <c r="C164" i="34"/>
  <c r="C163" i="34"/>
  <c r="G162" i="34"/>
  <c r="E162" i="34"/>
  <c r="C162" i="34"/>
  <c r="C161" i="34"/>
  <c r="C160" i="34"/>
  <c r="C165" i="34" s="1"/>
  <c r="H159" i="34"/>
  <c r="G159" i="34"/>
  <c r="E159" i="34"/>
  <c r="D159" i="34"/>
  <c r="C159" i="34"/>
  <c r="C153" i="34"/>
  <c r="C151" i="34"/>
  <c r="C150" i="34"/>
  <c r="C148" i="34"/>
  <c r="C147" i="34"/>
  <c r="C146" i="34"/>
  <c r="C145" i="34"/>
  <c r="C144" i="34"/>
  <c r="C143" i="34"/>
  <c r="C142" i="34"/>
  <c r="C141" i="34"/>
  <c r="C140" i="34"/>
  <c r="C139" i="34"/>
  <c r="C138" i="34"/>
  <c r="C137" i="34"/>
  <c r="C136" i="34"/>
  <c r="C135" i="34"/>
  <c r="C134" i="34"/>
  <c r="C133" i="34"/>
  <c r="C132" i="34"/>
  <c r="C131" i="34"/>
  <c r="C130" i="34"/>
  <c r="C129" i="34"/>
  <c r="C127" i="34"/>
  <c r="C126" i="34"/>
  <c r="C125" i="34"/>
  <c r="C124" i="34"/>
  <c r="C123" i="34"/>
  <c r="C122" i="34"/>
  <c r="C121" i="34"/>
  <c r="C120" i="34"/>
  <c r="C119" i="34"/>
  <c r="C117" i="34"/>
  <c r="D107" i="34"/>
  <c r="D106" i="34"/>
  <c r="D105" i="34"/>
  <c r="D103" i="34"/>
  <c r="D102" i="34"/>
  <c r="D101" i="34"/>
  <c r="D104" i="34"/>
  <c r="C99" i="34"/>
  <c r="D97" i="34"/>
  <c r="C96" i="34"/>
  <c r="C87" i="34"/>
  <c r="D85" i="34"/>
  <c r="C86" i="34"/>
  <c r="C65" i="34"/>
  <c r="D64" i="34"/>
  <c r="C62" i="34"/>
  <c r="C60" i="34"/>
  <c r="C58" i="34"/>
  <c r="C57" i="34"/>
  <c r="C56" i="34"/>
  <c r="G54" i="34"/>
  <c r="E54" i="34"/>
  <c r="C54" i="34"/>
  <c r="C52" i="34"/>
  <c r="C51" i="34"/>
  <c r="C50" i="34"/>
  <c r="H48" i="34"/>
  <c r="G48" i="34"/>
  <c r="E48" i="34"/>
  <c r="D48" i="34"/>
  <c r="C48" i="34"/>
  <c r="C46" i="34"/>
  <c r="C45" i="34"/>
  <c r="C43" i="34"/>
  <c r="C41" i="34"/>
  <c r="C39" i="34"/>
  <c r="C36" i="34"/>
  <c r="C35" i="34"/>
  <c r="C34" i="34"/>
  <c r="H32" i="34"/>
  <c r="G32" i="34"/>
  <c r="E32" i="34"/>
  <c r="D32" i="34"/>
  <c r="C32" i="34"/>
  <c r="C30" i="34"/>
  <c r="C29" i="34"/>
  <c r="H27" i="34"/>
  <c r="G27" i="34"/>
  <c r="E27" i="34"/>
  <c r="D27" i="34"/>
  <c r="C27" i="34"/>
  <c r="C25" i="34"/>
  <c r="C23" i="34"/>
  <c r="C21" i="34"/>
  <c r="C19" i="34"/>
  <c r="C16" i="34"/>
  <c r="C15" i="34"/>
  <c r="C14" i="34"/>
  <c r="G12" i="34"/>
  <c r="E12" i="34"/>
  <c r="C12" i="34"/>
  <c r="C10" i="34"/>
  <c r="C9" i="34"/>
  <c r="G7" i="34"/>
  <c r="E7" i="34"/>
  <c r="C7" i="34"/>
  <c r="A3" i="34"/>
  <c r="A2" i="34"/>
  <c r="A205" i="33"/>
  <c r="A190" i="33"/>
  <c r="A189" i="33"/>
  <c r="A188" i="33"/>
  <c r="A187" i="33"/>
  <c r="A186" i="33"/>
  <c r="A185" i="33"/>
  <c r="A184" i="33"/>
  <c r="C176" i="33"/>
  <c r="C172" i="33"/>
  <c r="C171" i="33"/>
  <c r="H170" i="33"/>
  <c r="G170" i="33"/>
  <c r="E170" i="33"/>
  <c r="D170" i="33"/>
  <c r="C170" i="33"/>
  <c r="C169" i="33"/>
  <c r="C168" i="33"/>
  <c r="C173" i="33" s="1"/>
  <c r="E167" i="33"/>
  <c r="C167" i="33"/>
  <c r="C161" i="33"/>
  <c r="C159" i="33"/>
  <c r="C158" i="33"/>
  <c r="C156" i="33"/>
  <c r="C155" i="33"/>
  <c r="C154" i="33"/>
  <c r="C153" i="33"/>
  <c r="C152" i="33"/>
  <c r="C151" i="33"/>
  <c r="C150" i="33"/>
  <c r="C149" i="33"/>
  <c r="C148" i="33"/>
  <c r="C147" i="33"/>
  <c r="C146" i="33"/>
  <c r="C145" i="33"/>
  <c r="C144" i="33"/>
  <c r="C143" i="33"/>
  <c r="C142" i="33"/>
  <c r="C141" i="33"/>
  <c r="C140" i="33"/>
  <c r="C139" i="33"/>
  <c r="C138" i="33"/>
  <c r="C137" i="33"/>
  <c r="C135" i="33"/>
  <c r="C134" i="33"/>
  <c r="C133" i="33"/>
  <c r="C132" i="33"/>
  <c r="C131" i="33"/>
  <c r="C130" i="33"/>
  <c r="C129" i="33"/>
  <c r="C128" i="33"/>
  <c r="C127" i="33"/>
  <c r="C125" i="33"/>
  <c r="D115" i="33"/>
  <c r="D114" i="33"/>
  <c r="D113" i="33"/>
  <c r="D111" i="33"/>
  <c r="D110" i="33"/>
  <c r="D109" i="33"/>
  <c r="D112" i="33"/>
  <c r="C107" i="33"/>
  <c r="D105" i="33"/>
  <c r="C104" i="33"/>
  <c r="C95" i="33"/>
  <c r="D93" i="33"/>
  <c r="C94" i="33"/>
  <c r="C73" i="33"/>
  <c r="D72" i="33"/>
  <c r="C69" i="33"/>
  <c r="C67" i="33"/>
  <c r="C65" i="33"/>
  <c r="C64" i="33"/>
  <c r="C63" i="33"/>
  <c r="H61" i="33"/>
  <c r="G61" i="33"/>
  <c r="E61" i="33"/>
  <c r="D61" i="33"/>
  <c r="C61" i="33"/>
  <c r="C59" i="33"/>
  <c r="C58" i="33"/>
  <c r="C57" i="33"/>
  <c r="H55" i="33"/>
  <c r="G55" i="33"/>
  <c r="E55" i="33"/>
  <c r="D55" i="33"/>
  <c r="C55" i="33"/>
  <c r="C53" i="33"/>
  <c r="C52" i="33"/>
  <c r="C50" i="33"/>
  <c r="C49" i="33"/>
  <c r="H48" i="33"/>
  <c r="G48" i="33"/>
  <c r="E48" i="33"/>
  <c r="D48" i="33"/>
  <c r="C48" i="33"/>
  <c r="C46" i="33"/>
  <c r="C45" i="33"/>
  <c r="C43" i="33"/>
  <c r="C41" i="33"/>
  <c r="C39" i="33"/>
  <c r="C36" i="33"/>
  <c r="C35" i="33"/>
  <c r="C34" i="33"/>
  <c r="H32" i="33"/>
  <c r="G32" i="33"/>
  <c r="E32" i="33"/>
  <c r="D32" i="33"/>
  <c r="C32" i="33"/>
  <c r="C30" i="33"/>
  <c r="C29" i="33"/>
  <c r="H27" i="33"/>
  <c r="G27" i="33"/>
  <c r="E27" i="33"/>
  <c r="D27" i="33"/>
  <c r="C27" i="33"/>
  <c r="C25" i="33"/>
  <c r="C23" i="33"/>
  <c r="C21" i="33"/>
  <c r="C19" i="33"/>
  <c r="C16" i="33"/>
  <c r="C15" i="33"/>
  <c r="C14" i="33"/>
  <c r="C12" i="33"/>
  <c r="C10" i="33"/>
  <c r="C9" i="33"/>
  <c r="C7" i="33"/>
  <c r="A3" i="33"/>
  <c r="A2" i="33"/>
  <c r="A223" i="32"/>
  <c r="A209" i="32"/>
  <c r="A208" i="32"/>
  <c r="A207" i="32"/>
  <c r="A206" i="32"/>
  <c r="A205" i="32"/>
  <c r="A204" i="32"/>
  <c r="A203" i="32"/>
  <c r="C195" i="32"/>
  <c r="H192" i="32"/>
  <c r="E192" i="32"/>
  <c r="C191" i="32"/>
  <c r="C190" i="32"/>
  <c r="H189" i="32"/>
  <c r="G189" i="32"/>
  <c r="E189" i="32"/>
  <c r="D189" i="32"/>
  <c r="C189" i="32"/>
  <c r="C188" i="32"/>
  <c r="C187" i="32"/>
  <c r="C192" i="32" s="1"/>
  <c r="H186" i="32"/>
  <c r="E186" i="32"/>
  <c r="C186" i="32"/>
  <c r="C180" i="32"/>
  <c r="C178" i="32"/>
  <c r="C177" i="32"/>
  <c r="C175" i="32"/>
  <c r="C174" i="32"/>
  <c r="C173" i="32"/>
  <c r="C172" i="32"/>
  <c r="C171" i="32"/>
  <c r="C170" i="32"/>
  <c r="C169" i="32"/>
  <c r="C168" i="32"/>
  <c r="C167" i="32"/>
  <c r="C166" i="32"/>
  <c r="C165" i="32"/>
  <c r="C164" i="32"/>
  <c r="C163" i="32"/>
  <c r="C162" i="32"/>
  <c r="C161" i="32"/>
  <c r="C160" i="32"/>
  <c r="C159" i="32"/>
  <c r="C158" i="32"/>
  <c r="C157" i="32"/>
  <c r="D124" i="32"/>
  <c r="C156" i="32"/>
  <c r="C154" i="32"/>
  <c r="C153" i="32"/>
  <c r="C152" i="32"/>
  <c r="C151" i="32"/>
  <c r="C150" i="32"/>
  <c r="C149" i="32"/>
  <c r="C148" i="32"/>
  <c r="C147" i="32"/>
  <c r="C146" i="32"/>
  <c r="C144" i="32"/>
  <c r="D134" i="32"/>
  <c r="D133" i="32"/>
  <c r="D132" i="32"/>
  <c r="D130" i="32"/>
  <c r="D129" i="32"/>
  <c r="D128" i="32"/>
  <c r="D131" i="32"/>
  <c r="C126" i="32"/>
  <c r="C123" i="32"/>
  <c r="C114" i="32"/>
  <c r="D112" i="32"/>
  <c r="D71" i="32"/>
  <c r="C72" i="32"/>
  <c r="C69" i="32"/>
  <c r="C67" i="32"/>
  <c r="C65" i="32"/>
  <c r="C64" i="32"/>
  <c r="C63" i="32"/>
  <c r="C61" i="32"/>
  <c r="C59" i="32"/>
  <c r="C58" i="32"/>
  <c r="C57" i="32"/>
  <c r="H55" i="32"/>
  <c r="G55" i="32"/>
  <c r="E55" i="32"/>
  <c r="D55" i="32"/>
  <c r="C55" i="32"/>
  <c r="C53" i="32"/>
  <c r="C52" i="32"/>
  <c r="C50" i="32"/>
  <c r="C49" i="32"/>
  <c r="C48" i="32"/>
  <c r="C46" i="32"/>
  <c r="C45" i="32"/>
  <c r="C43" i="32"/>
  <c r="C41" i="32"/>
  <c r="C39" i="32"/>
  <c r="C36" i="32"/>
  <c r="C35" i="32"/>
  <c r="C34" i="32"/>
  <c r="C32" i="32"/>
  <c r="C30" i="32"/>
  <c r="C29" i="32"/>
  <c r="C27" i="32"/>
  <c r="C25" i="32"/>
  <c r="C23" i="32"/>
  <c r="C21" i="32"/>
  <c r="C19" i="32"/>
  <c r="C16" i="32"/>
  <c r="C15" i="32"/>
  <c r="C14" i="32"/>
  <c r="H12" i="32"/>
  <c r="E12" i="32"/>
  <c r="C12" i="32"/>
  <c r="C10" i="32"/>
  <c r="C9" i="32"/>
  <c r="H7" i="32"/>
  <c r="E7" i="32"/>
  <c r="C7" i="32"/>
  <c r="A3" i="32"/>
  <c r="A2" i="32"/>
  <c r="A210" i="31"/>
  <c r="A191" i="31"/>
  <c r="A190" i="31"/>
  <c r="A189" i="31"/>
  <c r="A188" i="31"/>
  <c r="A187" i="31"/>
  <c r="A186" i="31"/>
  <c r="A185" i="31"/>
  <c r="C177" i="31"/>
  <c r="C174" i="31"/>
  <c r="G173" i="31"/>
  <c r="C173" i="31"/>
  <c r="C172" i="31"/>
  <c r="C171" i="31"/>
  <c r="H170" i="31"/>
  <c r="G170" i="31"/>
  <c r="E170" i="31"/>
  <c r="D170" i="31"/>
  <c r="C170" i="31"/>
  <c r="C169" i="31"/>
  <c r="C168" i="31"/>
  <c r="C167" i="31"/>
  <c r="C135" i="31" s="1"/>
  <c r="C161" i="31"/>
  <c r="C159" i="31"/>
  <c r="C158" i="31"/>
  <c r="C156" i="31"/>
  <c r="C155" i="31"/>
  <c r="C154" i="31"/>
  <c r="C153" i="31"/>
  <c r="C152" i="31"/>
  <c r="C151" i="31"/>
  <c r="C150" i="31"/>
  <c r="C149" i="31"/>
  <c r="C148" i="31"/>
  <c r="C147" i="31"/>
  <c r="C146" i="31"/>
  <c r="C145" i="31"/>
  <c r="C144" i="31"/>
  <c r="C143" i="31"/>
  <c r="C142" i="31"/>
  <c r="C141" i="31"/>
  <c r="C140" i="31"/>
  <c r="C139" i="31"/>
  <c r="C138" i="31"/>
  <c r="C137" i="31"/>
  <c r="C134" i="31"/>
  <c r="C133" i="31"/>
  <c r="C132" i="31"/>
  <c r="C131" i="31"/>
  <c r="C130" i="31"/>
  <c r="C129" i="31"/>
  <c r="C128" i="31"/>
  <c r="C127" i="31"/>
  <c r="C125" i="31"/>
  <c r="D112" i="31"/>
  <c r="D115" i="31"/>
  <c r="C107" i="31"/>
  <c r="C104" i="31"/>
  <c r="D93" i="31"/>
  <c r="C94" i="31"/>
  <c r="D72" i="31"/>
  <c r="C73" i="31"/>
  <c r="C70" i="31"/>
  <c r="C68" i="31"/>
  <c r="C66" i="31"/>
  <c r="C65" i="31"/>
  <c r="C64" i="31"/>
  <c r="H62" i="31"/>
  <c r="G62" i="31"/>
  <c r="E62" i="31"/>
  <c r="D62" i="31"/>
  <c r="C62" i="31"/>
  <c r="C60" i="31"/>
  <c r="C59" i="31"/>
  <c r="C58" i="31"/>
  <c r="H56" i="31"/>
  <c r="G56" i="31"/>
  <c r="E56" i="31"/>
  <c r="D56" i="31"/>
  <c r="C56" i="31"/>
  <c r="C54" i="31"/>
  <c r="C53" i="31"/>
  <c r="C51" i="31"/>
  <c r="C50" i="31"/>
  <c r="H49" i="31"/>
  <c r="G49" i="31"/>
  <c r="E49" i="31"/>
  <c r="D49" i="31"/>
  <c r="C49" i="31"/>
  <c r="C47" i="31"/>
  <c r="C46" i="31"/>
  <c r="C44" i="31"/>
  <c r="C42" i="31"/>
  <c r="C40" i="31"/>
  <c r="C37" i="31"/>
  <c r="C36" i="31"/>
  <c r="C35" i="31"/>
  <c r="H33" i="31"/>
  <c r="G33" i="31"/>
  <c r="E33" i="31"/>
  <c r="D33" i="31"/>
  <c r="C33" i="31"/>
  <c r="C31" i="31"/>
  <c r="C30" i="31"/>
  <c r="H28" i="31"/>
  <c r="G28" i="31"/>
  <c r="E28" i="31"/>
  <c r="D28" i="31"/>
  <c r="C28" i="31"/>
  <c r="C26" i="31"/>
  <c r="C24" i="31"/>
  <c r="C22" i="31"/>
  <c r="C20" i="31"/>
  <c r="C17" i="31"/>
  <c r="C16" i="31"/>
  <c r="C15" i="31"/>
  <c r="G13" i="31"/>
  <c r="C13" i="31"/>
  <c r="C11" i="31"/>
  <c r="C10" i="31"/>
  <c r="C8" i="31"/>
  <c r="A3" i="31"/>
  <c r="A2" i="31"/>
  <c r="A197" i="30"/>
  <c r="A182" i="30"/>
  <c r="A181" i="30"/>
  <c r="A180" i="30"/>
  <c r="A179" i="30"/>
  <c r="A178" i="30"/>
  <c r="A177" i="30"/>
  <c r="A176" i="30"/>
  <c r="C168" i="30"/>
  <c r="C164" i="30"/>
  <c r="C163" i="30"/>
  <c r="H162" i="30"/>
  <c r="G162" i="30"/>
  <c r="E162" i="30"/>
  <c r="D162" i="30"/>
  <c r="C162" i="30"/>
  <c r="C161" i="30"/>
  <c r="C160" i="30"/>
  <c r="C165" i="30" s="1"/>
  <c r="E159" i="30"/>
  <c r="C159" i="30"/>
  <c r="C153" i="30"/>
  <c r="C151" i="30"/>
  <c r="C150" i="30"/>
  <c r="C148" i="30"/>
  <c r="C147" i="30"/>
  <c r="C146" i="30"/>
  <c r="C145" i="30"/>
  <c r="C144" i="30"/>
  <c r="C143" i="30"/>
  <c r="C142" i="30"/>
  <c r="C141" i="30"/>
  <c r="C140" i="30"/>
  <c r="C139" i="30"/>
  <c r="C138" i="30"/>
  <c r="C137" i="30"/>
  <c r="C136" i="30"/>
  <c r="C135" i="30"/>
  <c r="C134" i="30"/>
  <c r="C133" i="30"/>
  <c r="C132" i="30"/>
  <c r="C131" i="30"/>
  <c r="C130" i="30"/>
  <c r="C129" i="30"/>
  <c r="C127" i="30"/>
  <c r="C126" i="30"/>
  <c r="C125" i="30"/>
  <c r="C124" i="30"/>
  <c r="C123" i="30"/>
  <c r="C122" i="30"/>
  <c r="C121" i="30"/>
  <c r="C120" i="30"/>
  <c r="D97" i="30"/>
  <c r="C119" i="30"/>
  <c r="C117" i="30"/>
  <c r="D107" i="30"/>
  <c r="D106" i="30"/>
  <c r="D103" i="30"/>
  <c r="D102" i="30"/>
  <c r="D101" i="30"/>
  <c r="D105" i="30"/>
  <c r="C99" i="30"/>
  <c r="C96" i="30"/>
  <c r="C87" i="30"/>
  <c r="C86" i="30"/>
  <c r="C65" i="30"/>
  <c r="D64" i="30"/>
  <c r="C62" i="30"/>
  <c r="C60" i="30"/>
  <c r="C58" i="30"/>
  <c r="C57" i="30"/>
  <c r="C56" i="30"/>
  <c r="H54" i="30"/>
  <c r="G54" i="30"/>
  <c r="E54" i="30"/>
  <c r="D54" i="30"/>
  <c r="C54" i="30"/>
  <c r="C52" i="30"/>
  <c r="C51" i="30"/>
  <c r="C50" i="30"/>
  <c r="H48" i="30"/>
  <c r="G48" i="30"/>
  <c r="E48" i="30"/>
  <c r="D48" i="30"/>
  <c r="C48" i="30"/>
  <c r="C46" i="30"/>
  <c r="C45" i="30"/>
  <c r="C43" i="30"/>
  <c r="C41" i="30"/>
  <c r="C39" i="30"/>
  <c r="C36" i="30"/>
  <c r="C35" i="30"/>
  <c r="C34" i="30"/>
  <c r="H32" i="30"/>
  <c r="G32" i="30"/>
  <c r="E32" i="30"/>
  <c r="D32" i="30"/>
  <c r="C32" i="30"/>
  <c r="C30" i="30"/>
  <c r="C29" i="30"/>
  <c r="H27" i="30"/>
  <c r="G27" i="30"/>
  <c r="E27" i="30"/>
  <c r="D27" i="30"/>
  <c r="C27" i="30"/>
  <c r="C25" i="30"/>
  <c r="C23" i="30"/>
  <c r="C21" i="30"/>
  <c r="C19" i="30"/>
  <c r="C16" i="30"/>
  <c r="C15" i="30"/>
  <c r="C14" i="30"/>
  <c r="H12" i="30"/>
  <c r="G12" i="30"/>
  <c r="E12" i="30"/>
  <c r="D12" i="30"/>
  <c r="C12" i="30"/>
  <c r="C10" i="30"/>
  <c r="C9" i="30"/>
  <c r="H7" i="30"/>
  <c r="G7" i="30"/>
  <c r="E7" i="30"/>
  <c r="D7" i="30"/>
  <c r="C7" i="30"/>
  <c r="A3" i="30"/>
  <c r="A2" i="30"/>
  <c r="A196" i="29"/>
  <c r="A182" i="29"/>
  <c r="A181" i="29"/>
  <c r="A180" i="29"/>
  <c r="A179" i="29"/>
  <c r="A178" i="29"/>
  <c r="A177" i="29"/>
  <c r="A176" i="29"/>
  <c r="C168" i="29"/>
  <c r="C165" i="29"/>
  <c r="C164" i="29"/>
  <c r="C163" i="29"/>
  <c r="C162" i="29"/>
  <c r="C161" i="29"/>
  <c r="C160" i="29"/>
  <c r="C159" i="29"/>
  <c r="C127" i="29" s="1"/>
  <c r="C153" i="29"/>
  <c r="C151" i="29"/>
  <c r="C150" i="29"/>
  <c r="C148" i="29"/>
  <c r="C147" i="29"/>
  <c r="C146" i="29"/>
  <c r="C145" i="29"/>
  <c r="C144" i="29"/>
  <c r="C143" i="29"/>
  <c r="C142" i="29"/>
  <c r="C141" i="29"/>
  <c r="C140" i="29"/>
  <c r="C139" i="29"/>
  <c r="C138" i="29"/>
  <c r="C137" i="29"/>
  <c r="C136" i="29"/>
  <c r="C135" i="29"/>
  <c r="C134" i="29"/>
  <c r="C133" i="29"/>
  <c r="C132" i="29"/>
  <c r="C131" i="29"/>
  <c r="C130" i="29"/>
  <c r="C129" i="29"/>
  <c r="C126" i="29"/>
  <c r="C125" i="29"/>
  <c r="C124" i="29"/>
  <c r="C123" i="29"/>
  <c r="C122" i="29"/>
  <c r="C121" i="29"/>
  <c r="C120" i="29"/>
  <c r="C119" i="29"/>
  <c r="C117" i="29"/>
  <c r="D107" i="29"/>
  <c r="D104" i="29"/>
  <c r="D103" i="29"/>
  <c r="C99" i="29"/>
  <c r="C96" i="29"/>
  <c r="C86" i="29"/>
  <c r="D64" i="29"/>
  <c r="C65" i="29"/>
  <c r="C62" i="29"/>
  <c r="C60" i="29"/>
  <c r="C58" i="29"/>
  <c r="C57" i="29"/>
  <c r="C56" i="29"/>
  <c r="C54" i="29"/>
  <c r="C52" i="29"/>
  <c r="C51" i="29"/>
  <c r="C50" i="29"/>
  <c r="C48" i="29"/>
  <c r="C46" i="29"/>
  <c r="C45" i="29"/>
  <c r="C43" i="29"/>
  <c r="C41" i="29"/>
  <c r="C39" i="29"/>
  <c r="C36" i="29"/>
  <c r="C35" i="29"/>
  <c r="C34" i="29"/>
  <c r="C32" i="29"/>
  <c r="C30" i="29"/>
  <c r="C29" i="29"/>
  <c r="C27" i="29"/>
  <c r="C25" i="29"/>
  <c r="C23" i="29"/>
  <c r="C21" i="29"/>
  <c r="C19" i="29"/>
  <c r="C16" i="29"/>
  <c r="C15" i="29"/>
  <c r="C14" i="29"/>
  <c r="C12" i="29"/>
  <c r="C10" i="29"/>
  <c r="C9" i="29"/>
  <c r="C7" i="29"/>
  <c r="A3" i="29"/>
  <c r="A2" i="29"/>
  <c r="A220" i="28"/>
  <c r="A205" i="28"/>
  <c r="A204" i="28"/>
  <c r="A203" i="28"/>
  <c r="A202" i="28"/>
  <c r="A201" i="28"/>
  <c r="A200" i="28"/>
  <c r="A199" i="28"/>
  <c r="C191" i="28"/>
  <c r="C188" i="28"/>
  <c r="C187" i="28"/>
  <c r="C189" i="28" s="1"/>
  <c r="H186" i="28"/>
  <c r="G186" i="28"/>
  <c r="E186" i="28"/>
  <c r="D186" i="28"/>
  <c r="C186" i="28"/>
  <c r="C180" i="28"/>
  <c r="C178" i="28"/>
  <c r="C177" i="28"/>
  <c r="C175" i="28"/>
  <c r="C174" i="28"/>
  <c r="C173" i="28"/>
  <c r="C172" i="28"/>
  <c r="C171" i="28"/>
  <c r="C170" i="28"/>
  <c r="C169" i="28"/>
  <c r="C168" i="28"/>
  <c r="C167" i="28"/>
  <c r="C166" i="28"/>
  <c r="C165" i="28"/>
  <c r="C164" i="28"/>
  <c r="C163" i="28"/>
  <c r="C162" i="28"/>
  <c r="C161" i="28"/>
  <c r="C160" i="28"/>
  <c r="C159" i="28"/>
  <c r="C158" i="28"/>
  <c r="C157" i="28"/>
  <c r="C156" i="28"/>
  <c r="C154" i="28"/>
  <c r="C153" i="28"/>
  <c r="C152" i="28"/>
  <c r="C151" i="28"/>
  <c r="C150" i="28"/>
  <c r="C149" i="28"/>
  <c r="C148" i="28"/>
  <c r="C147" i="28"/>
  <c r="C146" i="28"/>
  <c r="C144" i="28"/>
  <c r="D134" i="28"/>
  <c r="D133" i="28"/>
  <c r="D129" i="28"/>
  <c r="D128" i="28"/>
  <c r="D131" i="28"/>
  <c r="C126" i="28"/>
  <c r="D124" i="28"/>
  <c r="C123" i="28"/>
  <c r="D112" i="28"/>
  <c r="C113" i="28"/>
  <c r="D71" i="28"/>
  <c r="C72" i="28"/>
  <c r="C69" i="28"/>
  <c r="C67" i="28"/>
  <c r="C65" i="28"/>
  <c r="C64" i="28"/>
  <c r="C63" i="28"/>
  <c r="H61" i="28"/>
  <c r="C61" i="28"/>
  <c r="C59" i="28"/>
  <c r="C58" i="28"/>
  <c r="C57" i="28"/>
  <c r="G55" i="28"/>
  <c r="E55" i="28"/>
  <c r="C55" i="28"/>
  <c r="C53" i="28"/>
  <c r="C52" i="28"/>
  <c r="C50" i="28"/>
  <c r="C49" i="28"/>
  <c r="H48" i="28"/>
  <c r="C48" i="28"/>
  <c r="C46" i="28"/>
  <c r="C45" i="28"/>
  <c r="C43" i="28"/>
  <c r="C41" i="28"/>
  <c r="C39" i="28"/>
  <c r="C36" i="28"/>
  <c r="C35" i="28"/>
  <c r="C34" i="28"/>
  <c r="H32" i="28"/>
  <c r="C32" i="28"/>
  <c r="C30" i="28"/>
  <c r="C29" i="28"/>
  <c r="H27" i="28"/>
  <c r="C27" i="28"/>
  <c r="C25" i="28"/>
  <c r="C23" i="28"/>
  <c r="C21" i="28"/>
  <c r="C19" i="28"/>
  <c r="C16" i="28"/>
  <c r="C15" i="28"/>
  <c r="C14" i="28"/>
  <c r="H12" i="28"/>
  <c r="G12" i="28"/>
  <c r="E12" i="28"/>
  <c r="D12" i="28"/>
  <c r="C12" i="28"/>
  <c r="C10" i="28"/>
  <c r="C9" i="28"/>
  <c r="H7" i="28"/>
  <c r="G7" i="28"/>
  <c r="E7" i="28"/>
  <c r="D7" i="28"/>
  <c r="C7" i="28"/>
  <c r="A3" i="28"/>
  <c r="A2" i="28"/>
  <c r="A345" i="27"/>
  <c r="A326" i="27"/>
  <c r="A325" i="27"/>
  <c r="A324" i="27"/>
  <c r="A323" i="27"/>
  <c r="A322" i="27"/>
  <c r="A321" i="27"/>
  <c r="A320" i="27"/>
  <c r="C313" i="27"/>
  <c r="C311" i="27"/>
  <c r="C310" i="27"/>
  <c r="C309" i="27"/>
  <c r="C308" i="27"/>
  <c r="C312" i="27" s="1"/>
  <c r="C301" i="27"/>
  <c r="C299" i="27"/>
  <c r="C297" i="27"/>
  <c r="C296" i="27"/>
  <c r="C295" i="27"/>
  <c r="C294" i="27"/>
  <c r="C293" i="27"/>
  <c r="C292" i="27"/>
  <c r="C291" i="27"/>
  <c r="C290" i="27"/>
  <c r="C289" i="27"/>
  <c r="C288" i="27"/>
  <c r="C287" i="27"/>
  <c r="C286" i="27"/>
  <c r="C285" i="27"/>
  <c r="C284" i="27"/>
  <c r="C283" i="27"/>
  <c r="C282" i="27"/>
  <c r="C281" i="27"/>
  <c r="C280" i="27"/>
  <c r="C279" i="27"/>
  <c r="C278" i="27"/>
  <c r="C276" i="27"/>
  <c r="C275" i="27"/>
  <c r="C274" i="27"/>
  <c r="C273" i="27"/>
  <c r="C272" i="27"/>
  <c r="C271" i="27"/>
  <c r="C270" i="27"/>
  <c r="C269" i="27"/>
  <c r="C268" i="27"/>
  <c r="C266" i="27"/>
  <c r="D255" i="27"/>
  <c r="D254" i="27"/>
  <c r="D251" i="27"/>
  <c r="D250" i="27"/>
  <c r="D253" i="27"/>
  <c r="C248" i="27"/>
  <c r="D246" i="27"/>
  <c r="C245" i="27"/>
  <c r="C236" i="27"/>
  <c r="D234" i="27"/>
  <c r="C235" i="27"/>
  <c r="D163" i="27"/>
  <c r="C164" i="27"/>
  <c r="C161" i="27"/>
  <c r="C159" i="27"/>
  <c r="C157" i="27"/>
  <c r="C156" i="27"/>
  <c r="C155" i="27"/>
  <c r="H153" i="27"/>
  <c r="G153" i="27"/>
  <c r="E153" i="27"/>
  <c r="D153" i="27"/>
  <c r="C153" i="27"/>
  <c r="C151" i="27"/>
  <c r="C150" i="27"/>
  <c r="H148" i="27"/>
  <c r="G148" i="27"/>
  <c r="E148" i="27"/>
  <c r="D148" i="27"/>
  <c r="C148" i="27"/>
  <c r="C66" i="27"/>
  <c r="D65" i="27"/>
  <c r="C63" i="27"/>
  <c r="C61" i="27"/>
  <c r="C59" i="27"/>
  <c r="C58" i="27"/>
  <c r="C57" i="27"/>
  <c r="G55" i="27"/>
  <c r="E55" i="27"/>
  <c r="C55" i="27"/>
  <c r="C53" i="27"/>
  <c r="C52" i="27"/>
  <c r="C51" i="27"/>
  <c r="H49" i="27"/>
  <c r="G49" i="27"/>
  <c r="E49" i="27"/>
  <c r="D49" i="27"/>
  <c r="C49" i="27"/>
  <c r="C47" i="27"/>
  <c r="C46" i="27"/>
  <c r="C44" i="27"/>
  <c r="C42" i="27"/>
  <c r="C40" i="27"/>
  <c r="C37" i="27"/>
  <c r="C36" i="27"/>
  <c r="C35" i="27"/>
  <c r="H33" i="27"/>
  <c r="G33" i="27"/>
  <c r="E33" i="27"/>
  <c r="D33" i="27"/>
  <c r="C33" i="27"/>
  <c r="C31" i="27"/>
  <c r="C30" i="27"/>
  <c r="H28" i="27"/>
  <c r="G28" i="27"/>
  <c r="E28" i="27"/>
  <c r="D28" i="27"/>
  <c r="C28" i="27"/>
  <c r="C26" i="27"/>
  <c r="C24" i="27"/>
  <c r="C22" i="27"/>
  <c r="C20" i="27"/>
  <c r="C17" i="27"/>
  <c r="C16" i="27"/>
  <c r="C15" i="27"/>
  <c r="G13" i="27"/>
  <c r="E13" i="27"/>
  <c r="C13" i="27"/>
  <c r="C11" i="27"/>
  <c r="C10" i="27"/>
  <c r="G8" i="27"/>
  <c r="E8" i="27"/>
  <c r="C8" i="27"/>
  <c r="A3" i="27"/>
  <c r="A2" i="27"/>
  <c r="A206" i="26"/>
  <c r="A187" i="26"/>
  <c r="A186" i="26"/>
  <c r="A185" i="26"/>
  <c r="A184" i="26"/>
  <c r="A183" i="26"/>
  <c r="A182" i="26"/>
  <c r="A181" i="26"/>
  <c r="C174" i="26"/>
  <c r="H173" i="26"/>
  <c r="G173" i="26"/>
  <c r="E173" i="26"/>
  <c r="D173" i="26"/>
  <c r="C172" i="26"/>
  <c r="C171" i="26"/>
  <c r="G170" i="26"/>
  <c r="E170" i="26"/>
  <c r="C170" i="26"/>
  <c r="C169" i="26"/>
  <c r="C168" i="26"/>
  <c r="C173" i="26" s="1"/>
  <c r="H167" i="26"/>
  <c r="G167" i="26"/>
  <c r="E167" i="26"/>
  <c r="D167" i="26"/>
  <c r="C167" i="26"/>
  <c r="C161" i="26"/>
  <c r="C159" i="26"/>
  <c r="C158" i="26"/>
  <c r="C156" i="26"/>
  <c r="C155" i="26"/>
  <c r="C154" i="26"/>
  <c r="C153" i="26"/>
  <c r="C152" i="26"/>
  <c r="C151" i="26"/>
  <c r="C150" i="26"/>
  <c r="C149" i="26"/>
  <c r="C148" i="26"/>
  <c r="C147" i="26"/>
  <c r="C146" i="26"/>
  <c r="C145" i="26"/>
  <c r="C144" i="26"/>
  <c r="C143" i="26"/>
  <c r="C142" i="26"/>
  <c r="C141" i="26"/>
  <c r="C140" i="26"/>
  <c r="C139" i="26"/>
  <c r="C138" i="26"/>
  <c r="C137" i="26"/>
  <c r="C135" i="26"/>
  <c r="C134" i="26"/>
  <c r="C133" i="26"/>
  <c r="C132" i="26"/>
  <c r="C131" i="26"/>
  <c r="C130" i="26"/>
  <c r="C129" i="26"/>
  <c r="C128" i="26"/>
  <c r="C127" i="26"/>
  <c r="C125" i="26"/>
  <c r="D115" i="26"/>
  <c r="D114" i="26"/>
  <c r="D113" i="26"/>
  <c r="D111" i="26"/>
  <c r="D110" i="26"/>
  <c r="D109" i="26"/>
  <c r="D112" i="26"/>
  <c r="C107" i="26"/>
  <c r="D105" i="26"/>
  <c r="C104" i="26"/>
  <c r="C95" i="26"/>
  <c r="D93" i="26"/>
  <c r="C94" i="26"/>
  <c r="C73" i="26"/>
  <c r="D72" i="26"/>
  <c r="C70" i="26"/>
  <c r="C68" i="26"/>
  <c r="C66" i="26"/>
  <c r="C65" i="26"/>
  <c r="C64" i="26"/>
  <c r="G62" i="26"/>
  <c r="E62" i="26"/>
  <c r="C62" i="26"/>
  <c r="C60" i="26"/>
  <c r="C59" i="26"/>
  <c r="C58" i="26"/>
  <c r="H56" i="26"/>
  <c r="G56" i="26"/>
  <c r="E56" i="26"/>
  <c r="D56" i="26"/>
  <c r="C56" i="26"/>
  <c r="C54" i="26"/>
  <c r="C53" i="26"/>
  <c r="C51" i="26"/>
  <c r="C50" i="26"/>
  <c r="G49" i="26"/>
  <c r="E49" i="26"/>
  <c r="C49" i="26"/>
  <c r="C47" i="26"/>
  <c r="C46" i="26"/>
  <c r="C44" i="26"/>
  <c r="C42" i="26"/>
  <c r="C40" i="26"/>
  <c r="C37" i="26"/>
  <c r="C36" i="26"/>
  <c r="C35" i="26"/>
  <c r="G33" i="26"/>
  <c r="E33" i="26"/>
  <c r="C33" i="26"/>
  <c r="C31" i="26"/>
  <c r="C30" i="26"/>
  <c r="G28" i="26"/>
  <c r="E28" i="26"/>
  <c r="C28" i="26"/>
  <c r="C26" i="26"/>
  <c r="C24" i="26"/>
  <c r="C22" i="26"/>
  <c r="C20" i="26"/>
  <c r="C17" i="26"/>
  <c r="C16" i="26"/>
  <c r="C15" i="26"/>
  <c r="H13" i="26"/>
  <c r="C13" i="26"/>
  <c r="C11" i="26"/>
  <c r="C10" i="26"/>
  <c r="H8" i="26"/>
  <c r="C8" i="26"/>
  <c r="A3" i="26"/>
  <c r="A2" i="26"/>
  <c r="A239" i="25"/>
  <c r="A220" i="25"/>
  <c r="A219" i="25"/>
  <c r="A218" i="25"/>
  <c r="A217" i="25"/>
  <c r="A216" i="25"/>
  <c r="A215" i="25"/>
  <c r="A214" i="25"/>
  <c r="C206" i="25"/>
  <c r="C203" i="25"/>
  <c r="G202" i="25"/>
  <c r="E202" i="25"/>
  <c r="C202" i="25"/>
  <c r="C201" i="25"/>
  <c r="C200" i="25"/>
  <c r="H199" i="25"/>
  <c r="G199" i="25"/>
  <c r="E199" i="25"/>
  <c r="D199" i="25"/>
  <c r="C199" i="25"/>
  <c r="C198" i="25"/>
  <c r="C197" i="25"/>
  <c r="G196" i="25"/>
  <c r="E196" i="25"/>
  <c r="C196" i="25"/>
  <c r="C164" i="25" s="1"/>
  <c r="C190" i="25"/>
  <c r="C188" i="25"/>
  <c r="C187" i="25"/>
  <c r="C185" i="25"/>
  <c r="C184" i="25"/>
  <c r="C183" i="25"/>
  <c r="C182" i="25"/>
  <c r="C181" i="25"/>
  <c r="C180" i="25"/>
  <c r="C179" i="25"/>
  <c r="C178" i="25"/>
  <c r="C177" i="25"/>
  <c r="C176" i="25"/>
  <c r="C175" i="25"/>
  <c r="C174" i="25"/>
  <c r="C173" i="25"/>
  <c r="C172" i="25"/>
  <c r="C171" i="25"/>
  <c r="C170" i="25"/>
  <c r="C169" i="25"/>
  <c r="C168" i="25"/>
  <c r="C167" i="25"/>
  <c r="C166" i="25"/>
  <c r="C163" i="25"/>
  <c r="C162" i="25"/>
  <c r="C161" i="25"/>
  <c r="C160" i="25"/>
  <c r="C159" i="25"/>
  <c r="C158" i="25"/>
  <c r="C157" i="25"/>
  <c r="C156" i="25"/>
  <c r="C154" i="25"/>
  <c r="D143" i="25"/>
  <c r="C136" i="25"/>
  <c r="C133" i="25"/>
  <c r="D122" i="25"/>
  <c r="C124" i="25"/>
  <c r="D71" i="25"/>
  <c r="C72" i="25"/>
  <c r="C69" i="25"/>
  <c r="C67" i="25"/>
  <c r="C65" i="25"/>
  <c r="C64" i="25"/>
  <c r="C63" i="25"/>
  <c r="H61" i="25"/>
  <c r="C61" i="25"/>
  <c r="C59" i="25"/>
  <c r="C58" i="25"/>
  <c r="C57" i="25"/>
  <c r="G55" i="25"/>
  <c r="E55" i="25"/>
  <c r="C55" i="25"/>
  <c r="C53" i="25"/>
  <c r="C52" i="25"/>
  <c r="C50" i="25"/>
  <c r="C49" i="25"/>
  <c r="H48" i="25"/>
  <c r="C48" i="25"/>
  <c r="C46" i="25"/>
  <c r="C45" i="25"/>
  <c r="C43" i="25"/>
  <c r="C41" i="25"/>
  <c r="C39" i="25"/>
  <c r="C36" i="25"/>
  <c r="C35" i="25"/>
  <c r="C34" i="25"/>
  <c r="H32" i="25"/>
  <c r="C32" i="25"/>
  <c r="C30" i="25"/>
  <c r="C29" i="25"/>
  <c r="H27" i="25"/>
  <c r="C27" i="25"/>
  <c r="C25" i="25"/>
  <c r="C23" i="25"/>
  <c r="C21" i="25"/>
  <c r="C19" i="25"/>
  <c r="C16" i="25"/>
  <c r="C15" i="25"/>
  <c r="C14" i="25"/>
  <c r="H12" i="25"/>
  <c r="G12" i="25"/>
  <c r="E12" i="25"/>
  <c r="D12" i="25"/>
  <c r="C12" i="25"/>
  <c r="C10" i="25"/>
  <c r="C9" i="25"/>
  <c r="H7" i="25"/>
  <c r="G7" i="25"/>
  <c r="E7" i="25"/>
  <c r="D7" i="25"/>
  <c r="C7" i="25"/>
  <c r="A3" i="25"/>
  <c r="A2" i="25"/>
  <c r="A266" i="24"/>
  <c r="A247" i="24"/>
  <c r="A246" i="24"/>
  <c r="A245" i="24"/>
  <c r="A244" i="24"/>
  <c r="A243" i="24"/>
  <c r="A242" i="24"/>
  <c r="A241" i="24"/>
  <c r="C234" i="24"/>
  <c r="C233" i="24"/>
  <c r="C232" i="24"/>
  <c r="C231" i="24"/>
  <c r="C230" i="24"/>
  <c r="C229" i="24"/>
  <c r="C228" i="24"/>
  <c r="C227" i="24"/>
  <c r="C221" i="24"/>
  <c r="C219" i="24"/>
  <c r="C217" i="24"/>
  <c r="C216" i="24"/>
  <c r="C215" i="24"/>
  <c r="C214" i="24"/>
  <c r="C213" i="24"/>
  <c r="C212" i="24"/>
  <c r="C211" i="24"/>
  <c r="C210" i="24"/>
  <c r="C209" i="24"/>
  <c r="C208" i="24"/>
  <c r="C207" i="24"/>
  <c r="C206" i="24"/>
  <c r="C205" i="24"/>
  <c r="C204" i="24"/>
  <c r="C203" i="24"/>
  <c r="C202" i="24"/>
  <c r="C201" i="24"/>
  <c r="C200" i="24"/>
  <c r="C199" i="24"/>
  <c r="C198" i="24"/>
  <c r="C196" i="24"/>
  <c r="C195" i="24"/>
  <c r="C194" i="24"/>
  <c r="C193" i="24"/>
  <c r="C192" i="24"/>
  <c r="C191" i="24"/>
  <c r="C190" i="24"/>
  <c r="C189" i="24"/>
  <c r="C188" i="24"/>
  <c r="C186" i="24"/>
  <c r="D176" i="24"/>
  <c r="D175" i="24"/>
  <c r="D174" i="24"/>
  <c r="D172" i="24"/>
  <c r="D171" i="24"/>
  <c r="D170" i="24"/>
  <c r="D173" i="24"/>
  <c r="C168" i="24"/>
  <c r="D166" i="24"/>
  <c r="C165" i="24"/>
  <c r="C156" i="24"/>
  <c r="D154" i="24"/>
  <c r="C155" i="24"/>
  <c r="D133" i="24"/>
  <c r="C131" i="24"/>
  <c r="C129" i="24"/>
  <c r="C127" i="24"/>
  <c r="C126" i="24"/>
  <c r="C125" i="24"/>
  <c r="H123" i="24"/>
  <c r="C123" i="24"/>
  <c r="C121" i="24"/>
  <c r="C120" i="24"/>
  <c r="H118" i="24"/>
  <c r="C118" i="24"/>
  <c r="D65" i="24"/>
  <c r="C66" i="24"/>
  <c r="C63" i="24"/>
  <c r="C61" i="24"/>
  <c r="C59" i="24"/>
  <c r="C58" i="24"/>
  <c r="C57" i="24"/>
  <c r="H55" i="24"/>
  <c r="C55" i="24"/>
  <c r="C53" i="24"/>
  <c r="C52" i="24"/>
  <c r="C51" i="24"/>
  <c r="G49" i="24"/>
  <c r="E49" i="24"/>
  <c r="C49" i="24"/>
  <c r="C47" i="24"/>
  <c r="C46" i="24"/>
  <c r="C44" i="24"/>
  <c r="C42" i="24"/>
  <c r="C40" i="24"/>
  <c r="C37" i="24"/>
  <c r="C36" i="24"/>
  <c r="C35" i="24"/>
  <c r="G33" i="24"/>
  <c r="E33" i="24"/>
  <c r="C33" i="24"/>
  <c r="C31" i="24"/>
  <c r="C30" i="24"/>
  <c r="G28" i="24"/>
  <c r="E28" i="24"/>
  <c r="C28" i="24"/>
  <c r="C26" i="24"/>
  <c r="C24" i="24"/>
  <c r="C22" i="24"/>
  <c r="C20" i="24"/>
  <c r="C17" i="24"/>
  <c r="C16" i="24"/>
  <c r="C15" i="24"/>
  <c r="H13" i="24"/>
  <c r="C13" i="24"/>
  <c r="C11" i="24"/>
  <c r="C10" i="24"/>
  <c r="H8" i="24"/>
  <c r="C8" i="24"/>
  <c r="A3" i="24"/>
  <c r="A2" i="24"/>
  <c r="A209" i="23"/>
  <c r="A190" i="23"/>
  <c r="A189" i="23"/>
  <c r="A188" i="23"/>
  <c r="A187" i="23"/>
  <c r="A186" i="23"/>
  <c r="A185" i="23"/>
  <c r="A184" i="23"/>
  <c r="C175" i="23"/>
  <c r="H172" i="23"/>
  <c r="G172" i="23"/>
  <c r="E172" i="23"/>
  <c r="D172" i="23"/>
  <c r="C171" i="23"/>
  <c r="C170" i="23"/>
  <c r="H169" i="23"/>
  <c r="G169" i="23"/>
  <c r="E169" i="23"/>
  <c r="D169" i="23"/>
  <c r="C169" i="23"/>
  <c r="C168" i="23"/>
  <c r="C167" i="23"/>
  <c r="C172" i="23" s="1"/>
  <c r="H166" i="23"/>
  <c r="G166" i="23"/>
  <c r="E166" i="23"/>
  <c r="D166" i="23"/>
  <c r="C166" i="23"/>
  <c r="C160" i="23"/>
  <c r="C158" i="23"/>
  <c r="C157" i="23"/>
  <c r="C155" i="23"/>
  <c r="C154" i="23"/>
  <c r="C153" i="23"/>
  <c r="C152" i="23"/>
  <c r="C151" i="23"/>
  <c r="C150" i="23"/>
  <c r="C149" i="23"/>
  <c r="C148" i="23"/>
  <c r="C147" i="23"/>
  <c r="C146" i="23"/>
  <c r="C145" i="23"/>
  <c r="C144" i="23"/>
  <c r="C143" i="23"/>
  <c r="C142" i="23"/>
  <c r="C141" i="23"/>
  <c r="C140" i="23"/>
  <c r="C139" i="23"/>
  <c r="C138" i="23"/>
  <c r="C137" i="23"/>
  <c r="C136" i="23"/>
  <c r="C134" i="23"/>
  <c r="C133" i="23"/>
  <c r="C132" i="23"/>
  <c r="C131" i="23"/>
  <c r="C130" i="23"/>
  <c r="C129" i="23"/>
  <c r="C128" i="23"/>
  <c r="C127" i="23"/>
  <c r="C126" i="23"/>
  <c r="C124" i="23"/>
  <c r="D114" i="23"/>
  <c r="D113" i="23"/>
  <c r="D112" i="23"/>
  <c r="D110" i="23"/>
  <c r="D109" i="23"/>
  <c r="D108" i="23"/>
  <c r="D111" i="23"/>
  <c r="C106" i="23"/>
  <c r="D104" i="23"/>
  <c r="C103" i="23"/>
  <c r="C94" i="23"/>
  <c r="D92" i="23"/>
  <c r="D71" i="23"/>
  <c r="C72" i="23"/>
  <c r="C69" i="23"/>
  <c r="C67" i="23"/>
  <c r="C65" i="23"/>
  <c r="C64" i="23"/>
  <c r="C63" i="23"/>
  <c r="H61" i="23"/>
  <c r="C61" i="23"/>
  <c r="C59" i="23"/>
  <c r="C58" i="23"/>
  <c r="C57" i="23"/>
  <c r="G55" i="23"/>
  <c r="E55" i="23"/>
  <c r="C55" i="23"/>
  <c r="C53" i="23"/>
  <c r="C52" i="23"/>
  <c r="C50" i="23"/>
  <c r="C49" i="23"/>
  <c r="H48" i="23"/>
  <c r="G48" i="23"/>
  <c r="E48" i="23"/>
  <c r="D48" i="23"/>
  <c r="C48" i="23"/>
  <c r="C46" i="23"/>
  <c r="C45" i="23"/>
  <c r="C43" i="23"/>
  <c r="C41" i="23"/>
  <c r="C39" i="23"/>
  <c r="C36" i="23"/>
  <c r="C35" i="23"/>
  <c r="C34" i="23"/>
  <c r="H32" i="23"/>
  <c r="G32" i="23"/>
  <c r="E32" i="23"/>
  <c r="D32" i="23"/>
  <c r="C32" i="23"/>
  <c r="C30" i="23"/>
  <c r="C29" i="23"/>
  <c r="H27" i="23"/>
  <c r="G27" i="23"/>
  <c r="E27" i="23"/>
  <c r="D27" i="23"/>
  <c r="C27" i="23"/>
  <c r="C25" i="23"/>
  <c r="C23" i="23"/>
  <c r="C21" i="23"/>
  <c r="C19" i="23"/>
  <c r="C16" i="23"/>
  <c r="C15" i="23"/>
  <c r="C14" i="23"/>
  <c r="H12" i="23"/>
  <c r="G12" i="23"/>
  <c r="E12" i="23"/>
  <c r="D12" i="23"/>
  <c r="C12" i="23"/>
  <c r="C10" i="23"/>
  <c r="C9" i="23"/>
  <c r="H7" i="23"/>
  <c r="G7" i="23"/>
  <c r="E7" i="23"/>
  <c r="D7" i="23"/>
  <c r="C7" i="23"/>
  <c r="A3" i="23"/>
  <c r="A2" i="23"/>
  <c r="A224" i="22"/>
  <c r="A209" i="22"/>
  <c r="A208" i="22"/>
  <c r="A207" i="22"/>
  <c r="A206" i="22"/>
  <c r="A205" i="22"/>
  <c r="A204" i="22"/>
  <c r="A203" i="22"/>
  <c r="C195" i="22"/>
  <c r="H192" i="22"/>
  <c r="G192" i="22"/>
  <c r="E192" i="22"/>
  <c r="D192" i="22"/>
  <c r="C192" i="22"/>
  <c r="C191" i="22"/>
  <c r="C190" i="22"/>
  <c r="H189" i="22"/>
  <c r="C189" i="22"/>
  <c r="C188" i="22"/>
  <c r="C187" i="22"/>
  <c r="H186" i="22"/>
  <c r="G186" i="22"/>
  <c r="E186" i="22"/>
  <c r="D186" i="22"/>
  <c r="C186" i="22"/>
  <c r="C180" i="22"/>
  <c r="C178" i="22"/>
  <c r="C177" i="22"/>
  <c r="C175" i="22"/>
  <c r="C174" i="22"/>
  <c r="C173" i="22"/>
  <c r="C172" i="22"/>
  <c r="C171" i="22"/>
  <c r="C170" i="22"/>
  <c r="C169" i="22"/>
  <c r="C168" i="22"/>
  <c r="C167" i="22"/>
  <c r="C166" i="22"/>
  <c r="C165" i="22"/>
  <c r="C164" i="22"/>
  <c r="C163" i="22"/>
  <c r="C162" i="22"/>
  <c r="C161" i="22"/>
  <c r="C160" i="22"/>
  <c r="C159" i="22"/>
  <c r="C158" i="22"/>
  <c r="C157" i="22"/>
  <c r="C156" i="22"/>
  <c r="C154" i="22"/>
  <c r="C153" i="22"/>
  <c r="C152" i="22"/>
  <c r="C151" i="22"/>
  <c r="C150" i="22"/>
  <c r="C149" i="22"/>
  <c r="C148" i="22"/>
  <c r="C147" i="22"/>
  <c r="C146" i="22"/>
  <c r="C144" i="22"/>
  <c r="D132" i="22"/>
  <c r="D128" i="22"/>
  <c r="D134" i="22"/>
  <c r="C126" i="22"/>
  <c r="C123" i="22"/>
  <c r="C114" i="22"/>
  <c r="D112" i="22"/>
  <c r="D71" i="22"/>
  <c r="C72" i="22"/>
  <c r="C69" i="22"/>
  <c r="C67" i="22"/>
  <c r="C65" i="22"/>
  <c r="C64" i="22"/>
  <c r="C63" i="22"/>
  <c r="H61" i="22"/>
  <c r="G61" i="22"/>
  <c r="E61" i="22"/>
  <c r="D61" i="22"/>
  <c r="C61" i="22"/>
  <c r="C59" i="22"/>
  <c r="C58" i="22"/>
  <c r="C57" i="22"/>
  <c r="C55" i="22"/>
  <c r="C53" i="22"/>
  <c r="C52" i="22"/>
  <c r="C50" i="22"/>
  <c r="C49" i="22"/>
  <c r="H48" i="22"/>
  <c r="G48" i="22"/>
  <c r="E48" i="22"/>
  <c r="D48" i="22"/>
  <c r="C48" i="22"/>
  <c r="C46" i="22"/>
  <c r="C45" i="22"/>
  <c r="C43" i="22"/>
  <c r="C41" i="22"/>
  <c r="C39" i="22"/>
  <c r="C36" i="22"/>
  <c r="C35" i="22"/>
  <c r="C34" i="22"/>
  <c r="H32" i="22"/>
  <c r="G32" i="22"/>
  <c r="E32" i="22"/>
  <c r="D32" i="22"/>
  <c r="C32" i="22"/>
  <c r="C30" i="22"/>
  <c r="C29" i="22"/>
  <c r="H27" i="22"/>
  <c r="G27" i="22"/>
  <c r="E27" i="22"/>
  <c r="D27" i="22"/>
  <c r="C27" i="22"/>
  <c r="C25" i="22"/>
  <c r="C23" i="22"/>
  <c r="C21" i="22"/>
  <c r="C19" i="22"/>
  <c r="C16" i="22"/>
  <c r="C15" i="22"/>
  <c r="C14" i="22"/>
  <c r="H12" i="22"/>
  <c r="G12" i="22"/>
  <c r="E12" i="22"/>
  <c r="D12" i="22"/>
  <c r="C12" i="22"/>
  <c r="C10" i="22"/>
  <c r="C9" i="22"/>
  <c r="H7" i="22"/>
  <c r="G7" i="22"/>
  <c r="E7" i="22"/>
  <c r="D7" i="22"/>
  <c r="C7" i="22"/>
  <c r="A3" i="22"/>
  <c r="A2" i="22"/>
  <c r="A396" i="21"/>
  <c r="A375" i="21"/>
  <c r="A374" i="21"/>
  <c r="A373" i="21"/>
  <c r="A372" i="21"/>
  <c r="A371" i="21"/>
  <c r="A370" i="21"/>
  <c r="A369" i="21"/>
  <c r="C362" i="21"/>
  <c r="C360" i="21"/>
  <c r="C359" i="21"/>
  <c r="C358" i="21"/>
  <c r="C357" i="21"/>
  <c r="C361" i="21" s="1"/>
  <c r="C351" i="21"/>
  <c r="C349" i="21"/>
  <c r="C347" i="21"/>
  <c r="C346" i="21"/>
  <c r="C345" i="21"/>
  <c r="C344" i="21"/>
  <c r="C343" i="21"/>
  <c r="C342" i="21"/>
  <c r="C341" i="21"/>
  <c r="C340" i="21"/>
  <c r="C339" i="21"/>
  <c r="C338" i="21"/>
  <c r="C337" i="21"/>
  <c r="C336" i="21"/>
  <c r="C335" i="21"/>
  <c r="C334" i="21"/>
  <c r="C333" i="21"/>
  <c r="C332" i="21"/>
  <c r="C331" i="21"/>
  <c r="C330" i="21"/>
  <c r="C329" i="21"/>
  <c r="C328" i="21"/>
  <c r="C326" i="21"/>
  <c r="C325" i="21"/>
  <c r="C324" i="21"/>
  <c r="C323" i="21"/>
  <c r="C322" i="21"/>
  <c r="C321" i="21"/>
  <c r="C320" i="21"/>
  <c r="C319" i="21"/>
  <c r="C318" i="21"/>
  <c r="C316" i="21"/>
  <c r="D304" i="21"/>
  <c r="D300" i="21"/>
  <c r="D303" i="21"/>
  <c r="C298" i="21"/>
  <c r="C295" i="21"/>
  <c r="D284" i="21"/>
  <c r="C286" i="21"/>
  <c r="C285" i="21"/>
  <c r="C184" i="21"/>
  <c r="C181" i="21"/>
  <c r="C179" i="21"/>
  <c r="C177" i="21"/>
  <c r="C176" i="21"/>
  <c r="C175" i="21"/>
  <c r="C173" i="21"/>
  <c r="C171" i="21"/>
  <c r="C170" i="21"/>
  <c r="E168" i="21"/>
  <c r="C168" i="21"/>
  <c r="D65" i="21"/>
  <c r="C66" i="21"/>
  <c r="C63" i="21"/>
  <c r="C61" i="21"/>
  <c r="C59" i="21"/>
  <c r="C58" i="21"/>
  <c r="C57" i="21"/>
  <c r="H55" i="21"/>
  <c r="G55" i="21"/>
  <c r="E55" i="21"/>
  <c r="D55" i="21"/>
  <c r="C55" i="21"/>
  <c r="C53" i="21"/>
  <c r="C52" i="21"/>
  <c r="C51" i="21"/>
  <c r="H49" i="21"/>
  <c r="G49" i="21"/>
  <c r="E49" i="21"/>
  <c r="D49" i="21"/>
  <c r="C49" i="21"/>
  <c r="C47" i="21"/>
  <c r="C46" i="21"/>
  <c r="C44" i="21"/>
  <c r="C42" i="21"/>
  <c r="C40" i="21"/>
  <c r="C37" i="21"/>
  <c r="C36" i="21"/>
  <c r="C35" i="21"/>
  <c r="H33" i="21"/>
  <c r="G33" i="21"/>
  <c r="E33" i="21"/>
  <c r="D33" i="21"/>
  <c r="C33" i="21"/>
  <c r="C31" i="21"/>
  <c r="C30" i="21"/>
  <c r="H28" i="21"/>
  <c r="G28" i="21"/>
  <c r="E28" i="21"/>
  <c r="D28" i="21"/>
  <c r="C28" i="21"/>
  <c r="C26" i="21"/>
  <c r="C24" i="21"/>
  <c r="C22" i="21"/>
  <c r="C20" i="21"/>
  <c r="C17" i="21"/>
  <c r="C16" i="21"/>
  <c r="C15" i="21"/>
  <c r="H13" i="21"/>
  <c r="G13" i="21"/>
  <c r="E13" i="21"/>
  <c r="D13" i="21"/>
  <c r="C13" i="21"/>
  <c r="C11" i="21"/>
  <c r="C10" i="21"/>
  <c r="H8" i="21"/>
  <c r="G8" i="21"/>
  <c r="E8" i="21"/>
  <c r="D8" i="21"/>
  <c r="C8" i="21"/>
  <c r="A3" i="21"/>
  <c r="A2" i="21"/>
  <c r="A199" i="20"/>
  <c r="A179" i="20"/>
  <c r="A178" i="20"/>
  <c r="A177" i="20"/>
  <c r="A176" i="20"/>
  <c r="A175" i="20"/>
  <c r="A174" i="20"/>
  <c r="A173" i="20"/>
  <c r="C166" i="20"/>
  <c r="C164" i="20"/>
  <c r="C163" i="20"/>
  <c r="H162" i="20"/>
  <c r="G162" i="20"/>
  <c r="E162" i="20"/>
  <c r="D162" i="20"/>
  <c r="C162" i="20"/>
  <c r="C161" i="20"/>
  <c r="C160" i="20"/>
  <c r="C165" i="20" s="1"/>
  <c r="C159" i="20"/>
  <c r="C153" i="20"/>
  <c r="C151" i="20"/>
  <c r="C150" i="20"/>
  <c r="C148" i="20"/>
  <c r="C147" i="20"/>
  <c r="C146" i="20"/>
  <c r="C145" i="20"/>
  <c r="C144" i="20"/>
  <c r="C143" i="20"/>
  <c r="C142" i="20"/>
  <c r="C141" i="20"/>
  <c r="C140" i="20"/>
  <c r="C139" i="20"/>
  <c r="C138" i="20"/>
  <c r="C137" i="20"/>
  <c r="C136" i="20"/>
  <c r="C135" i="20"/>
  <c r="C134" i="20"/>
  <c r="C133" i="20"/>
  <c r="C132" i="20"/>
  <c r="C131" i="20"/>
  <c r="C130" i="20"/>
  <c r="C129" i="20"/>
  <c r="C127" i="20"/>
  <c r="C126" i="20"/>
  <c r="C125" i="20"/>
  <c r="C124" i="20"/>
  <c r="C123" i="20"/>
  <c r="C122" i="20"/>
  <c r="C121" i="20"/>
  <c r="C120" i="20"/>
  <c r="C119" i="20"/>
  <c r="C117" i="20"/>
  <c r="D107" i="20"/>
  <c r="D106" i="20"/>
  <c r="D105" i="20"/>
  <c r="D103" i="20"/>
  <c r="D102" i="20"/>
  <c r="D101" i="20"/>
  <c r="D104" i="20"/>
  <c r="C99" i="20"/>
  <c r="D97" i="20"/>
  <c r="C96" i="20"/>
  <c r="C87" i="20"/>
  <c r="D85" i="20"/>
  <c r="D64" i="20" s="1"/>
  <c r="C86" i="20"/>
  <c r="C65" i="20"/>
  <c r="C62" i="20"/>
  <c r="C60" i="20"/>
  <c r="C58" i="20"/>
  <c r="C57" i="20"/>
  <c r="C56" i="20"/>
  <c r="H54" i="20"/>
  <c r="G54" i="20"/>
  <c r="E54" i="20"/>
  <c r="D54" i="20"/>
  <c r="C54" i="20"/>
  <c r="C52" i="20"/>
  <c r="C51" i="20"/>
  <c r="C50" i="20"/>
  <c r="H48" i="20"/>
  <c r="G48" i="20"/>
  <c r="E48" i="20"/>
  <c r="D48" i="20"/>
  <c r="C48" i="20"/>
  <c r="C46" i="20"/>
  <c r="C45" i="20"/>
  <c r="C43" i="20"/>
  <c r="C41" i="20"/>
  <c r="C39" i="20"/>
  <c r="C36" i="20"/>
  <c r="C35" i="20"/>
  <c r="C34" i="20"/>
  <c r="H32" i="20"/>
  <c r="G32" i="20"/>
  <c r="E32" i="20"/>
  <c r="D32" i="20"/>
  <c r="C32" i="20"/>
  <c r="C30" i="20"/>
  <c r="C29" i="20"/>
  <c r="H27" i="20"/>
  <c r="G27" i="20"/>
  <c r="E27" i="20"/>
  <c r="D27" i="20"/>
  <c r="C27" i="20"/>
  <c r="C25" i="20"/>
  <c r="C23" i="20"/>
  <c r="C21" i="20"/>
  <c r="C19" i="20"/>
  <c r="C16" i="20"/>
  <c r="C15" i="20"/>
  <c r="C14" i="20"/>
  <c r="H12" i="20"/>
  <c r="G12" i="20"/>
  <c r="E12" i="20"/>
  <c r="D12" i="20"/>
  <c r="C12" i="20"/>
  <c r="C10" i="20"/>
  <c r="C9" i="20"/>
  <c r="H7" i="20"/>
  <c r="G7" i="20"/>
  <c r="E7" i="20"/>
  <c r="D7" i="20"/>
  <c r="C7" i="20"/>
  <c r="A3" i="20"/>
  <c r="A2" i="20"/>
  <c r="A195" i="19"/>
  <c r="A182" i="19"/>
  <c r="A181" i="19"/>
  <c r="A180" i="19"/>
  <c r="A179" i="19"/>
  <c r="A178" i="19"/>
  <c r="A177" i="19"/>
  <c r="A176" i="19"/>
  <c r="C168" i="19"/>
  <c r="C165" i="19"/>
  <c r="C164" i="19"/>
  <c r="C163" i="19"/>
  <c r="H162" i="19"/>
  <c r="G162" i="19"/>
  <c r="E162" i="19"/>
  <c r="D162" i="19"/>
  <c r="C162" i="19"/>
  <c r="C161" i="19"/>
  <c r="C160" i="19"/>
  <c r="E159" i="19"/>
  <c r="C159" i="19"/>
  <c r="C153" i="19"/>
  <c r="C151" i="19"/>
  <c r="C150" i="19"/>
  <c r="C148" i="19"/>
  <c r="C147" i="19"/>
  <c r="C146" i="19"/>
  <c r="C145" i="19"/>
  <c r="C144" i="19"/>
  <c r="C143" i="19"/>
  <c r="C142" i="19"/>
  <c r="C141" i="19"/>
  <c r="C140" i="19"/>
  <c r="C139" i="19"/>
  <c r="C138" i="19"/>
  <c r="C137" i="19"/>
  <c r="C136" i="19"/>
  <c r="C135" i="19"/>
  <c r="C134" i="19"/>
  <c r="C133" i="19"/>
  <c r="C132" i="19"/>
  <c r="C131" i="19"/>
  <c r="C130" i="19"/>
  <c r="C129" i="19"/>
  <c r="C127" i="19"/>
  <c r="C126" i="19"/>
  <c r="C125" i="19"/>
  <c r="C124" i="19"/>
  <c r="C123" i="19"/>
  <c r="C122" i="19"/>
  <c r="C121" i="19"/>
  <c r="C120" i="19"/>
  <c r="C119" i="19"/>
  <c r="C117" i="19"/>
  <c r="D106" i="19"/>
  <c r="D105" i="19"/>
  <c r="D102" i="19"/>
  <c r="D101" i="19"/>
  <c r="D104" i="19"/>
  <c r="C99" i="19"/>
  <c r="D97" i="19"/>
  <c r="C96" i="19"/>
  <c r="C87" i="19"/>
  <c r="D85" i="19"/>
  <c r="C86" i="19"/>
  <c r="C65" i="19"/>
  <c r="D64" i="19"/>
  <c r="C62" i="19"/>
  <c r="C60" i="19"/>
  <c r="C58" i="19"/>
  <c r="C57" i="19"/>
  <c r="C56" i="19"/>
  <c r="G54" i="19"/>
  <c r="E54" i="19"/>
  <c r="C54" i="19"/>
  <c r="C52" i="19"/>
  <c r="C51" i="19"/>
  <c r="C50" i="19"/>
  <c r="H48" i="19"/>
  <c r="G48" i="19"/>
  <c r="E48" i="19"/>
  <c r="D48" i="19"/>
  <c r="C48" i="19"/>
  <c r="C46" i="19"/>
  <c r="C45" i="19"/>
  <c r="C43" i="19"/>
  <c r="C41" i="19"/>
  <c r="C39" i="19"/>
  <c r="C36" i="19"/>
  <c r="C35" i="19"/>
  <c r="C34" i="19"/>
  <c r="H32" i="19"/>
  <c r="G32" i="19"/>
  <c r="E32" i="19"/>
  <c r="D32" i="19"/>
  <c r="C32" i="19"/>
  <c r="C30" i="19"/>
  <c r="C29" i="19"/>
  <c r="H27" i="19"/>
  <c r="G27" i="19"/>
  <c r="E27" i="19"/>
  <c r="D27" i="19"/>
  <c r="C27" i="19"/>
  <c r="C25" i="19"/>
  <c r="C23" i="19"/>
  <c r="C21" i="19"/>
  <c r="C19" i="19"/>
  <c r="C16" i="19"/>
  <c r="C15" i="19"/>
  <c r="C14" i="19"/>
  <c r="G12" i="19"/>
  <c r="E12" i="19"/>
  <c r="C12" i="19"/>
  <c r="C10" i="19"/>
  <c r="C9" i="19"/>
  <c r="G7" i="19"/>
  <c r="E7" i="19"/>
  <c r="C7" i="19"/>
  <c r="A3" i="19"/>
  <c r="A2" i="19"/>
  <c r="A207" i="18"/>
  <c r="A192" i="18"/>
  <c r="A191" i="18"/>
  <c r="A190" i="18"/>
  <c r="A189" i="18"/>
  <c r="A188" i="18"/>
  <c r="A187" i="18"/>
  <c r="A186" i="18"/>
  <c r="C178" i="18"/>
  <c r="C174" i="18"/>
  <c r="C173" i="18"/>
  <c r="H172" i="18"/>
  <c r="G172" i="18"/>
  <c r="E172" i="18"/>
  <c r="D172" i="18"/>
  <c r="C172" i="18"/>
  <c r="C171" i="18"/>
  <c r="C170" i="18"/>
  <c r="C175" i="18" s="1"/>
  <c r="H169" i="18"/>
  <c r="C169" i="18"/>
  <c r="C163" i="18"/>
  <c r="C161" i="18"/>
  <c r="C160" i="18"/>
  <c r="C158" i="18"/>
  <c r="C157" i="18"/>
  <c r="C156" i="18"/>
  <c r="C155" i="18"/>
  <c r="C154" i="18"/>
  <c r="C153" i="18"/>
  <c r="C152" i="18"/>
  <c r="C151" i="18"/>
  <c r="C150" i="18"/>
  <c r="C149" i="18"/>
  <c r="C148" i="18"/>
  <c r="C147" i="18"/>
  <c r="C146" i="18"/>
  <c r="C145" i="18"/>
  <c r="C144" i="18"/>
  <c r="C143" i="18"/>
  <c r="C142" i="18"/>
  <c r="C141" i="18"/>
  <c r="C140" i="18"/>
  <c r="C139" i="18"/>
  <c r="C137" i="18"/>
  <c r="C136" i="18"/>
  <c r="C135" i="18"/>
  <c r="C134" i="18"/>
  <c r="C133" i="18"/>
  <c r="C132" i="18"/>
  <c r="C131" i="18"/>
  <c r="C130" i="18"/>
  <c r="D107" i="18"/>
  <c r="C129" i="18"/>
  <c r="C127" i="18"/>
  <c r="D117" i="18"/>
  <c r="D116" i="18"/>
  <c r="D115" i="18"/>
  <c r="D113" i="18"/>
  <c r="D112" i="18"/>
  <c r="D111" i="18"/>
  <c r="D114" i="18"/>
  <c r="C109" i="18"/>
  <c r="C106" i="18"/>
  <c r="C97" i="18"/>
  <c r="D95" i="18"/>
  <c r="C96" i="18"/>
  <c r="D64" i="18"/>
  <c r="C65" i="18"/>
  <c r="C62" i="18"/>
  <c r="C60" i="18"/>
  <c r="C58" i="18"/>
  <c r="C57" i="18"/>
  <c r="C56" i="18"/>
  <c r="H54" i="18"/>
  <c r="C54" i="18"/>
  <c r="C52" i="18"/>
  <c r="C51" i="18"/>
  <c r="C50" i="18"/>
  <c r="G48" i="18"/>
  <c r="E48" i="18"/>
  <c r="C48" i="18"/>
  <c r="C46" i="18"/>
  <c r="C45" i="18"/>
  <c r="C43" i="18"/>
  <c r="C41" i="18"/>
  <c r="C39" i="18"/>
  <c r="C36" i="18"/>
  <c r="C35" i="18"/>
  <c r="C34" i="18"/>
  <c r="G32" i="18"/>
  <c r="E32" i="18"/>
  <c r="C32" i="18"/>
  <c r="C30" i="18"/>
  <c r="C29" i="18"/>
  <c r="G27" i="18"/>
  <c r="E27" i="18"/>
  <c r="C27" i="18"/>
  <c r="C25" i="18"/>
  <c r="C23" i="18"/>
  <c r="C21" i="18"/>
  <c r="C19" i="18"/>
  <c r="C16" i="18"/>
  <c r="C15" i="18"/>
  <c r="C14" i="18"/>
  <c r="H12" i="18"/>
  <c r="C12" i="18"/>
  <c r="C10" i="18"/>
  <c r="C9" i="18"/>
  <c r="H7" i="18"/>
  <c r="C7" i="18"/>
  <c r="A3" i="18"/>
  <c r="A2" i="18"/>
  <c r="A196" i="17"/>
  <c r="A183" i="17"/>
  <c r="A182" i="17"/>
  <c r="A181" i="17"/>
  <c r="A180" i="17"/>
  <c r="A179" i="17"/>
  <c r="A178" i="17"/>
  <c r="A177" i="17"/>
  <c r="C168" i="17"/>
  <c r="C164" i="17"/>
  <c r="C163" i="17"/>
  <c r="G162" i="17"/>
  <c r="E162" i="17"/>
  <c r="C162" i="17"/>
  <c r="C161" i="17"/>
  <c r="C160" i="17"/>
  <c r="C165" i="17" s="1"/>
  <c r="H159" i="17"/>
  <c r="G159" i="17"/>
  <c r="E159" i="17"/>
  <c r="D159" i="17"/>
  <c r="C159" i="17"/>
  <c r="C153" i="17"/>
  <c r="C151" i="17"/>
  <c r="C150" i="17"/>
  <c r="C148" i="17"/>
  <c r="C147" i="17"/>
  <c r="C146" i="17"/>
  <c r="C145" i="17"/>
  <c r="C144" i="17"/>
  <c r="C143" i="17"/>
  <c r="C142" i="17"/>
  <c r="C141" i="17"/>
  <c r="C140" i="17"/>
  <c r="C139" i="17"/>
  <c r="C138" i="17"/>
  <c r="C137" i="17"/>
  <c r="C136" i="17"/>
  <c r="C135" i="17"/>
  <c r="C134" i="17"/>
  <c r="C133" i="17"/>
  <c r="C132" i="17"/>
  <c r="C131" i="17"/>
  <c r="C130" i="17"/>
  <c r="C129" i="17"/>
  <c r="C127" i="17"/>
  <c r="C126" i="17"/>
  <c r="C125" i="17"/>
  <c r="C124" i="17"/>
  <c r="C123" i="17"/>
  <c r="C122" i="17"/>
  <c r="C121" i="17"/>
  <c r="C120" i="17"/>
  <c r="C119" i="17"/>
  <c r="C117" i="17"/>
  <c r="D107" i="17"/>
  <c r="D106" i="17"/>
  <c r="D105" i="17"/>
  <c r="D103" i="17"/>
  <c r="D102" i="17"/>
  <c r="D101" i="17"/>
  <c r="D104" i="17"/>
  <c r="C99" i="17"/>
  <c r="D97" i="17"/>
  <c r="C96" i="17"/>
  <c r="C87" i="17"/>
  <c r="D85" i="17"/>
  <c r="C86" i="17"/>
  <c r="C65" i="17"/>
  <c r="D64" i="17"/>
  <c r="C62" i="17"/>
  <c r="C60" i="17"/>
  <c r="C58" i="17"/>
  <c r="C57" i="17"/>
  <c r="C56" i="17"/>
  <c r="G54" i="17"/>
  <c r="E54" i="17"/>
  <c r="C54" i="17"/>
  <c r="C52" i="17"/>
  <c r="C51" i="17"/>
  <c r="C50" i="17"/>
  <c r="H48" i="17"/>
  <c r="G48" i="17"/>
  <c r="E48" i="17"/>
  <c r="D48" i="17"/>
  <c r="C48" i="17"/>
  <c r="C46" i="17"/>
  <c r="C45" i="17"/>
  <c r="C43" i="17"/>
  <c r="C41" i="17"/>
  <c r="C39" i="17"/>
  <c r="C36" i="17"/>
  <c r="C35" i="17"/>
  <c r="C34" i="17"/>
  <c r="H32" i="17"/>
  <c r="G32" i="17"/>
  <c r="E32" i="17"/>
  <c r="D32" i="17"/>
  <c r="C32" i="17"/>
  <c r="C30" i="17"/>
  <c r="C29" i="17"/>
  <c r="H27" i="17"/>
  <c r="G27" i="17"/>
  <c r="E27" i="17"/>
  <c r="D27" i="17"/>
  <c r="C27" i="17"/>
  <c r="C25" i="17"/>
  <c r="C23" i="17"/>
  <c r="C21" i="17"/>
  <c r="C19" i="17"/>
  <c r="C16" i="17"/>
  <c r="C15" i="17"/>
  <c r="C14" i="17"/>
  <c r="G12" i="17"/>
  <c r="E12" i="17"/>
  <c r="C12" i="17"/>
  <c r="C10" i="17"/>
  <c r="C9" i="17"/>
  <c r="G7" i="17"/>
  <c r="E7" i="17"/>
  <c r="C7" i="17"/>
  <c r="A2" i="17"/>
  <c r="A224" i="16"/>
  <c r="A209" i="16"/>
  <c r="A208" i="16"/>
  <c r="A207" i="16"/>
  <c r="A206" i="16"/>
  <c r="A205" i="16"/>
  <c r="A204" i="16"/>
  <c r="A203" i="16"/>
  <c r="C195" i="16"/>
  <c r="H192" i="16"/>
  <c r="G192" i="16"/>
  <c r="E192" i="16"/>
  <c r="D192" i="16"/>
  <c r="C191" i="16"/>
  <c r="C190" i="16"/>
  <c r="G189" i="16"/>
  <c r="E189" i="16"/>
  <c r="C189" i="16"/>
  <c r="C188" i="16"/>
  <c r="C187" i="16"/>
  <c r="C192" i="16" s="1"/>
  <c r="H186" i="16"/>
  <c r="G186" i="16"/>
  <c r="E186" i="16"/>
  <c r="D186" i="16"/>
  <c r="C186" i="16"/>
  <c r="C180" i="16"/>
  <c r="C178" i="16"/>
  <c r="C177" i="16"/>
  <c r="C175" i="16"/>
  <c r="C174" i="16"/>
  <c r="C173" i="16"/>
  <c r="C172" i="16"/>
  <c r="C171" i="16"/>
  <c r="C170" i="16"/>
  <c r="C169" i="16"/>
  <c r="C168" i="16"/>
  <c r="C167" i="16"/>
  <c r="C166" i="16"/>
  <c r="C165" i="16"/>
  <c r="C164" i="16"/>
  <c r="C163" i="16"/>
  <c r="C162" i="16"/>
  <c r="C161" i="16"/>
  <c r="C160" i="16"/>
  <c r="C159" i="16"/>
  <c r="C158" i="16"/>
  <c r="C157" i="16"/>
  <c r="C156" i="16"/>
  <c r="C154" i="16"/>
  <c r="C153" i="16"/>
  <c r="C152" i="16"/>
  <c r="C151" i="16"/>
  <c r="C150" i="16"/>
  <c r="C149" i="16"/>
  <c r="C148" i="16"/>
  <c r="C147" i="16"/>
  <c r="C146" i="16"/>
  <c r="C144" i="16"/>
  <c r="D133" i="16"/>
  <c r="D132" i="16"/>
  <c r="D129" i="16"/>
  <c r="D128" i="16"/>
  <c r="D131" i="16"/>
  <c r="C126" i="16"/>
  <c r="D124" i="16"/>
  <c r="C123" i="16"/>
  <c r="C114" i="16"/>
  <c r="D112" i="16"/>
  <c r="D71" i="16"/>
  <c r="C72" i="16"/>
  <c r="C69" i="16"/>
  <c r="C67" i="16"/>
  <c r="C65" i="16"/>
  <c r="C64" i="16"/>
  <c r="C63" i="16"/>
  <c r="H61" i="16"/>
  <c r="C61" i="16"/>
  <c r="C59" i="16"/>
  <c r="C58" i="16"/>
  <c r="C57" i="16"/>
  <c r="G55" i="16"/>
  <c r="E55" i="16"/>
  <c r="C55" i="16"/>
  <c r="C53" i="16"/>
  <c r="C52" i="16"/>
  <c r="C50" i="16"/>
  <c r="C49" i="16"/>
  <c r="H48" i="16"/>
  <c r="C48" i="16"/>
  <c r="C46" i="16"/>
  <c r="C45" i="16"/>
  <c r="C43" i="16"/>
  <c r="C41" i="16"/>
  <c r="C39" i="16"/>
  <c r="C36" i="16"/>
  <c r="C35" i="16"/>
  <c r="C34" i="16"/>
  <c r="H32" i="16"/>
  <c r="C32" i="16"/>
  <c r="C30" i="16"/>
  <c r="C29" i="16"/>
  <c r="H27" i="16"/>
  <c r="C27" i="16"/>
  <c r="C25" i="16"/>
  <c r="C23" i="16"/>
  <c r="C21" i="16"/>
  <c r="C19" i="16"/>
  <c r="C16" i="16"/>
  <c r="C15" i="16"/>
  <c r="C14" i="16"/>
  <c r="H12" i="16"/>
  <c r="G12" i="16"/>
  <c r="E12" i="16"/>
  <c r="D12" i="16"/>
  <c r="C12" i="16"/>
  <c r="C10" i="16"/>
  <c r="C9" i="16"/>
  <c r="H7" i="16"/>
  <c r="G7" i="16"/>
  <c r="E7" i="16"/>
  <c r="D7" i="16"/>
  <c r="C7" i="16"/>
  <c r="A3" i="16"/>
  <c r="A2" i="16"/>
  <c r="A201" i="15"/>
  <c r="A182" i="15"/>
  <c r="A181" i="15"/>
  <c r="A180" i="15"/>
  <c r="A179" i="15"/>
  <c r="A178" i="15"/>
  <c r="A177" i="15"/>
  <c r="A176" i="15"/>
  <c r="C168" i="15"/>
  <c r="C165" i="15"/>
  <c r="C164" i="15"/>
  <c r="C163" i="15"/>
  <c r="H162" i="15"/>
  <c r="C162" i="15"/>
  <c r="C161" i="15"/>
  <c r="C160" i="15"/>
  <c r="H159" i="15"/>
  <c r="G159" i="15"/>
  <c r="E159" i="15"/>
  <c r="D159" i="15"/>
  <c r="C159" i="15"/>
  <c r="C153" i="15"/>
  <c r="C151" i="15"/>
  <c r="C150" i="15"/>
  <c r="C148" i="15"/>
  <c r="C147" i="15"/>
  <c r="C146" i="15"/>
  <c r="C145" i="15"/>
  <c r="C144" i="15"/>
  <c r="C143" i="15"/>
  <c r="C142" i="15"/>
  <c r="C141" i="15"/>
  <c r="C140" i="15"/>
  <c r="C139" i="15"/>
  <c r="C138" i="15"/>
  <c r="C137" i="15"/>
  <c r="C136" i="15"/>
  <c r="C135" i="15"/>
  <c r="C134" i="15"/>
  <c r="C133" i="15"/>
  <c r="C132" i="15"/>
  <c r="C131" i="15"/>
  <c r="C130" i="15"/>
  <c r="C129" i="15"/>
  <c r="C127" i="15"/>
  <c r="C126" i="15"/>
  <c r="C125" i="15"/>
  <c r="C124" i="15"/>
  <c r="C123" i="15"/>
  <c r="C122" i="15"/>
  <c r="C121" i="15"/>
  <c r="C120" i="15"/>
  <c r="C119" i="15"/>
  <c r="C117" i="15"/>
  <c r="D105" i="15"/>
  <c r="D101" i="15"/>
  <c r="D107" i="15"/>
  <c r="C99" i="15"/>
  <c r="C96" i="15"/>
  <c r="D85" i="15"/>
  <c r="C87" i="15"/>
  <c r="C86" i="15"/>
  <c r="D64" i="15"/>
  <c r="C65" i="15"/>
  <c r="C62" i="15"/>
  <c r="C60" i="15"/>
  <c r="C58" i="15"/>
  <c r="C57" i="15"/>
  <c r="C56" i="15"/>
  <c r="H54" i="15"/>
  <c r="C54" i="15"/>
  <c r="C52" i="15"/>
  <c r="C51" i="15"/>
  <c r="C50" i="15"/>
  <c r="G48" i="15"/>
  <c r="E48" i="15"/>
  <c r="C48" i="15"/>
  <c r="C46" i="15"/>
  <c r="C45" i="15"/>
  <c r="C43" i="15"/>
  <c r="C41" i="15"/>
  <c r="C39" i="15"/>
  <c r="C36" i="15"/>
  <c r="C35" i="15"/>
  <c r="C34" i="15"/>
  <c r="G32" i="15"/>
  <c r="E32" i="15"/>
  <c r="C32" i="15"/>
  <c r="C30" i="15"/>
  <c r="C29" i="15"/>
  <c r="G27" i="15"/>
  <c r="E27" i="15"/>
  <c r="C27" i="15"/>
  <c r="C25" i="15"/>
  <c r="C23" i="15"/>
  <c r="C21" i="15"/>
  <c r="C19" i="15"/>
  <c r="C16" i="15"/>
  <c r="C15" i="15"/>
  <c r="C14" i="15"/>
  <c r="H12" i="15"/>
  <c r="C12" i="15"/>
  <c r="C10" i="15"/>
  <c r="C9" i="15"/>
  <c r="H7" i="15"/>
  <c r="C7" i="15"/>
  <c r="A3" i="15"/>
  <c r="A2" i="15"/>
  <c r="A208" i="14"/>
  <c r="A189" i="14"/>
  <c r="A188" i="14"/>
  <c r="A187" i="14"/>
  <c r="A186" i="14"/>
  <c r="A185" i="14"/>
  <c r="A184" i="14"/>
  <c r="A183" i="14"/>
  <c r="C175" i="14"/>
  <c r="C172" i="14"/>
  <c r="G171" i="14"/>
  <c r="E171" i="14"/>
  <c r="C171" i="14"/>
  <c r="C170" i="14"/>
  <c r="C169" i="14"/>
  <c r="H168" i="14"/>
  <c r="G168" i="14"/>
  <c r="E168" i="14"/>
  <c r="D168" i="14"/>
  <c r="C168" i="14"/>
  <c r="C167" i="14"/>
  <c r="C166" i="14"/>
  <c r="C160" i="14"/>
  <c r="C158" i="14"/>
  <c r="C157" i="14"/>
  <c r="C155" i="14"/>
  <c r="C154" i="14"/>
  <c r="C153" i="14"/>
  <c r="C152" i="14"/>
  <c r="C151" i="14"/>
  <c r="C150" i="14"/>
  <c r="C149" i="14"/>
  <c r="C148" i="14"/>
  <c r="C147" i="14"/>
  <c r="C146" i="14"/>
  <c r="C145" i="14"/>
  <c r="C144" i="14"/>
  <c r="C143" i="14"/>
  <c r="C142" i="14"/>
  <c r="C141" i="14"/>
  <c r="C140" i="14"/>
  <c r="C139" i="14"/>
  <c r="C138" i="14"/>
  <c r="C137" i="14"/>
  <c r="C136" i="14"/>
  <c r="C134" i="14"/>
  <c r="C133" i="14"/>
  <c r="C132" i="14"/>
  <c r="C131" i="14"/>
  <c r="C130" i="14"/>
  <c r="C129" i="14"/>
  <c r="C128" i="14"/>
  <c r="C127" i="14"/>
  <c r="C126" i="14"/>
  <c r="C124" i="14"/>
  <c r="D114" i="14"/>
  <c r="D113" i="14"/>
  <c r="D112" i="14"/>
  <c r="D110" i="14"/>
  <c r="D109" i="14"/>
  <c r="D108" i="14"/>
  <c r="D111" i="14"/>
  <c r="C106" i="14"/>
  <c r="D104" i="14"/>
  <c r="C103" i="14"/>
  <c r="C94" i="14"/>
  <c r="D92" i="14"/>
  <c r="D71" i="14"/>
  <c r="C72" i="14"/>
  <c r="C69" i="14"/>
  <c r="C67" i="14"/>
  <c r="C65" i="14"/>
  <c r="C64" i="14"/>
  <c r="C63" i="14"/>
  <c r="H61" i="14"/>
  <c r="C61" i="14"/>
  <c r="C59" i="14"/>
  <c r="C58" i="14"/>
  <c r="C57" i="14"/>
  <c r="G55" i="14"/>
  <c r="E55" i="14"/>
  <c r="C55" i="14"/>
  <c r="C53" i="14"/>
  <c r="C52" i="14"/>
  <c r="C50" i="14"/>
  <c r="C49" i="14"/>
  <c r="H48" i="14"/>
  <c r="C48" i="14"/>
  <c r="C46" i="14"/>
  <c r="C45" i="14"/>
  <c r="C43" i="14"/>
  <c r="C41" i="14"/>
  <c r="C39" i="14"/>
  <c r="C36" i="14"/>
  <c r="C35" i="14"/>
  <c r="C34" i="14"/>
  <c r="H32" i="14"/>
  <c r="C32" i="14"/>
  <c r="C30" i="14"/>
  <c r="C29" i="14"/>
  <c r="H27" i="14"/>
  <c r="C27" i="14"/>
  <c r="C25" i="14"/>
  <c r="C23" i="14"/>
  <c r="C21" i="14"/>
  <c r="C19" i="14"/>
  <c r="C16" i="14"/>
  <c r="C15" i="14"/>
  <c r="C14" i="14"/>
  <c r="H12" i="14"/>
  <c r="G12" i="14"/>
  <c r="E12" i="14"/>
  <c r="D12" i="14"/>
  <c r="C12" i="14"/>
  <c r="C10" i="14"/>
  <c r="C9" i="14"/>
  <c r="H7" i="14"/>
  <c r="G7" i="14"/>
  <c r="E7" i="14"/>
  <c r="D7" i="14"/>
  <c r="C7" i="14"/>
  <c r="A3" i="14"/>
  <c r="A2" i="14"/>
  <c r="A201" i="13"/>
  <c r="A186" i="13"/>
  <c r="A185" i="13"/>
  <c r="A184" i="13"/>
  <c r="A183" i="13"/>
  <c r="A182" i="13"/>
  <c r="A181" i="13"/>
  <c r="A180" i="13"/>
  <c r="C172" i="13"/>
  <c r="C169" i="13"/>
  <c r="C168" i="13"/>
  <c r="C167" i="13"/>
  <c r="H166" i="13"/>
  <c r="C166" i="13"/>
  <c r="C165" i="13"/>
  <c r="C164" i="13"/>
  <c r="H163" i="13"/>
  <c r="G163" i="13"/>
  <c r="E163" i="13"/>
  <c r="D163" i="13"/>
  <c r="C163" i="13"/>
  <c r="C157" i="13"/>
  <c r="C155" i="13"/>
  <c r="C154" i="13"/>
  <c r="C152" i="13"/>
  <c r="C151" i="13"/>
  <c r="C150" i="13"/>
  <c r="C149" i="13"/>
  <c r="C148" i="13"/>
  <c r="C147" i="13"/>
  <c r="C146" i="13"/>
  <c r="C145" i="13"/>
  <c r="C144" i="13"/>
  <c r="C143" i="13"/>
  <c r="C142" i="13"/>
  <c r="C141" i="13"/>
  <c r="C140" i="13"/>
  <c r="C139" i="13"/>
  <c r="C138" i="13"/>
  <c r="C137" i="13"/>
  <c r="C136" i="13"/>
  <c r="C135" i="13"/>
  <c r="C134" i="13"/>
  <c r="C133" i="13"/>
  <c r="C131" i="13"/>
  <c r="C130" i="13"/>
  <c r="C129" i="13"/>
  <c r="C128" i="13"/>
  <c r="C127" i="13"/>
  <c r="C126" i="13"/>
  <c r="C125" i="13"/>
  <c r="C124" i="13"/>
  <c r="C123" i="13"/>
  <c r="C121" i="13"/>
  <c r="D109" i="13"/>
  <c r="D105" i="13"/>
  <c r="D111" i="13"/>
  <c r="C103" i="13"/>
  <c r="C100" i="13"/>
  <c r="D89" i="13"/>
  <c r="C91" i="13"/>
  <c r="C90" i="13"/>
  <c r="D64" i="13"/>
  <c r="C65" i="13"/>
  <c r="C62" i="13"/>
  <c r="C60" i="13"/>
  <c r="C58" i="13"/>
  <c r="C57" i="13"/>
  <c r="C56" i="13"/>
  <c r="H54" i="13"/>
  <c r="C54" i="13"/>
  <c r="C52" i="13"/>
  <c r="C51" i="13"/>
  <c r="C50" i="13"/>
  <c r="G48" i="13"/>
  <c r="E48" i="13"/>
  <c r="C48" i="13"/>
  <c r="C46" i="13"/>
  <c r="C45" i="13"/>
  <c r="C43" i="13"/>
  <c r="C41" i="13"/>
  <c r="C39" i="13"/>
  <c r="C36" i="13"/>
  <c r="C35" i="13"/>
  <c r="C34" i="13"/>
  <c r="G32" i="13"/>
  <c r="E32" i="13"/>
  <c r="C32" i="13"/>
  <c r="C30" i="13"/>
  <c r="C29" i="13"/>
  <c r="G27" i="13"/>
  <c r="E27" i="13"/>
  <c r="C27" i="13"/>
  <c r="C25" i="13"/>
  <c r="C23" i="13"/>
  <c r="C21" i="13"/>
  <c r="C19" i="13"/>
  <c r="C16" i="13"/>
  <c r="C15" i="13"/>
  <c r="C14" i="13"/>
  <c r="H12" i="13"/>
  <c r="C12" i="13"/>
  <c r="C10" i="13"/>
  <c r="C9" i="13"/>
  <c r="H7" i="13"/>
  <c r="C7" i="13"/>
  <c r="A3" i="13"/>
  <c r="A2" i="13"/>
  <c r="A216" i="12"/>
  <c r="A201" i="12"/>
  <c r="A200" i="12"/>
  <c r="A199" i="12"/>
  <c r="A198" i="12"/>
  <c r="A197" i="12"/>
  <c r="A196" i="12"/>
  <c r="A195" i="12"/>
  <c r="C188" i="12"/>
  <c r="C184" i="12"/>
  <c r="C183" i="12"/>
  <c r="G182" i="12"/>
  <c r="E182" i="12"/>
  <c r="C182" i="12"/>
  <c r="C181" i="12"/>
  <c r="C180" i="12"/>
  <c r="C185" i="12" s="1"/>
  <c r="H179" i="12"/>
  <c r="G179" i="12"/>
  <c r="E179" i="12"/>
  <c r="D179" i="12"/>
  <c r="C179" i="12"/>
  <c r="C173" i="12"/>
  <c r="C171" i="12"/>
  <c r="C170" i="12"/>
  <c r="C168" i="12"/>
  <c r="C167" i="12"/>
  <c r="C166" i="12"/>
  <c r="C165" i="12"/>
  <c r="C164" i="12"/>
  <c r="C163" i="12"/>
  <c r="C162" i="12"/>
  <c r="C161" i="12"/>
  <c r="C160" i="12"/>
  <c r="C159" i="12"/>
  <c r="C158" i="12"/>
  <c r="C157" i="12"/>
  <c r="C156" i="12"/>
  <c r="C155" i="12"/>
  <c r="C154" i="12"/>
  <c r="C153" i="12"/>
  <c r="C152" i="12"/>
  <c r="C151" i="12"/>
  <c r="C150" i="12"/>
  <c r="C149" i="12"/>
  <c r="C147" i="12"/>
  <c r="C146" i="12"/>
  <c r="C145" i="12"/>
  <c r="C144" i="12"/>
  <c r="C143" i="12"/>
  <c r="C142" i="12"/>
  <c r="C141" i="12"/>
  <c r="D117" i="12"/>
  <c r="C140" i="12"/>
  <c r="C139" i="12"/>
  <c r="C137" i="12"/>
  <c r="D127" i="12"/>
  <c r="D126" i="12"/>
  <c r="D125" i="12"/>
  <c r="D123" i="12"/>
  <c r="D122" i="12"/>
  <c r="D121" i="12"/>
  <c r="D124" i="12"/>
  <c r="C119" i="12"/>
  <c r="C116" i="12"/>
  <c r="C107" i="12"/>
  <c r="D105" i="12"/>
  <c r="D64" i="12"/>
  <c r="C65" i="12"/>
  <c r="C62" i="12"/>
  <c r="C60" i="12"/>
  <c r="C58" i="12"/>
  <c r="C57" i="12"/>
  <c r="C56" i="12"/>
  <c r="H54" i="12"/>
  <c r="E54" i="12"/>
  <c r="C54" i="12"/>
  <c r="C52" i="12"/>
  <c r="C51" i="12"/>
  <c r="C50" i="12"/>
  <c r="E48" i="12"/>
  <c r="C48" i="12"/>
  <c r="C46" i="12"/>
  <c r="C45" i="12"/>
  <c r="C43" i="12"/>
  <c r="C41" i="12"/>
  <c r="C39" i="12"/>
  <c r="C36" i="12"/>
  <c r="C35" i="12"/>
  <c r="C34" i="12"/>
  <c r="E32" i="12"/>
  <c r="C32" i="12"/>
  <c r="C30" i="12"/>
  <c r="C29" i="12"/>
  <c r="E27" i="12"/>
  <c r="C27" i="12"/>
  <c r="C25" i="12"/>
  <c r="C23" i="12"/>
  <c r="C21" i="12"/>
  <c r="C19" i="12"/>
  <c r="C16" i="12"/>
  <c r="C15" i="12"/>
  <c r="C14" i="12"/>
  <c r="H12" i="12"/>
  <c r="E12" i="12"/>
  <c r="C12" i="12"/>
  <c r="C10" i="12"/>
  <c r="C9" i="12"/>
  <c r="H7" i="12"/>
  <c r="E7" i="12"/>
  <c r="C7" i="12"/>
  <c r="A3" i="12"/>
  <c r="A2" i="12"/>
  <c r="A204" i="11"/>
  <c r="A189" i="11"/>
  <c r="A188" i="11"/>
  <c r="A187" i="11"/>
  <c r="A186" i="11"/>
  <c r="A185" i="11"/>
  <c r="A184" i="11"/>
  <c r="A183" i="11"/>
  <c r="C175" i="11"/>
  <c r="H172" i="11"/>
  <c r="G172" i="11"/>
  <c r="E172" i="11"/>
  <c r="D172" i="11"/>
  <c r="C171" i="11"/>
  <c r="C170" i="11"/>
  <c r="E169" i="11"/>
  <c r="C169" i="11"/>
  <c r="C168" i="11"/>
  <c r="C167" i="11"/>
  <c r="C172" i="11" s="1"/>
  <c r="H166" i="11"/>
  <c r="G166" i="11"/>
  <c r="E166" i="11"/>
  <c r="D166" i="11"/>
  <c r="C166" i="11"/>
  <c r="C160" i="11"/>
  <c r="C158" i="11"/>
  <c r="C157" i="11"/>
  <c r="C155" i="11"/>
  <c r="C154" i="11"/>
  <c r="C153" i="11"/>
  <c r="C152" i="11"/>
  <c r="C151" i="11"/>
  <c r="C150" i="11"/>
  <c r="C149" i="11"/>
  <c r="C148" i="11"/>
  <c r="C147" i="11"/>
  <c r="C146" i="11"/>
  <c r="C145" i="11"/>
  <c r="C144" i="11"/>
  <c r="C143" i="11"/>
  <c r="C142" i="11"/>
  <c r="C141" i="11"/>
  <c r="C140" i="11"/>
  <c r="C139" i="11"/>
  <c r="C138" i="11"/>
  <c r="C137" i="11"/>
  <c r="C136" i="11"/>
  <c r="C134" i="11"/>
  <c r="C133" i="11"/>
  <c r="C132" i="11"/>
  <c r="C131" i="11"/>
  <c r="C130" i="11"/>
  <c r="C129" i="11"/>
  <c r="C128" i="11"/>
  <c r="D104" i="11"/>
  <c r="C127" i="11"/>
  <c r="C126" i="11"/>
  <c r="C124" i="11"/>
  <c r="D114" i="11"/>
  <c r="D113" i="11"/>
  <c r="D112" i="11"/>
  <c r="D110" i="11"/>
  <c r="D109" i="11"/>
  <c r="D108" i="11"/>
  <c r="D111" i="11"/>
  <c r="C106" i="11"/>
  <c r="C103" i="11"/>
  <c r="C94" i="11"/>
  <c r="D92" i="11"/>
  <c r="D71" i="11"/>
  <c r="C72" i="11"/>
  <c r="C69" i="11"/>
  <c r="C67" i="11"/>
  <c r="C65" i="11"/>
  <c r="C64" i="11"/>
  <c r="C63" i="11"/>
  <c r="H61" i="11"/>
  <c r="E61" i="11"/>
  <c r="C61" i="11"/>
  <c r="C59" i="11"/>
  <c r="C58" i="11"/>
  <c r="C57" i="11"/>
  <c r="E55" i="11"/>
  <c r="C55" i="11"/>
  <c r="C53" i="11"/>
  <c r="C52" i="11"/>
  <c r="C50" i="11"/>
  <c r="C49" i="11"/>
  <c r="H48" i="11"/>
  <c r="E48" i="11"/>
  <c r="C48" i="11"/>
  <c r="C46" i="11"/>
  <c r="C45" i="11"/>
  <c r="C43" i="11"/>
  <c r="C41" i="11"/>
  <c r="C39" i="11"/>
  <c r="C36" i="11"/>
  <c r="C35" i="11"/>
  <c r="C34" i="11"/>
  <c r="H32" i="11"/>
  <c r="E32" i="11"/>
  <c r="C32" i="11"/>
  <c r="C30" i="11"/>
  <c r="C29" i="11"/>
  <c r="H27" i="11"/>
  <c r="E27" i="11"/>
  <c r="C27" i="11"/>
  <c r="C25" i="11"/>
  <c r="C23" i="11"/>
  <c r="C21" i="11"/>
  <c r="C19" i="11"/>
  <c r="C16" i="11"/>
  <c r="C15" i="11"/>
  <c r="C14" i="11"/>
  <c r="H12" i="11"/>
  <c r="G12" i="11"/>
  <c r="E12" i="11"/>
  <c r="D12" i="11"/>
  <c r="C12" i="11"/>
  <c r="C10" i="11"/>
  <c r="C9" i="11"/>
  <c r="H7" i="11"/>
  <c r="G7" i="11"/>
  <c r="E7" i="11"/>
  <c r="D7" i="11"/>
  <c r="C7" i="11"/>
  <c r="A3" i="11"/>
  <c r="A2" i="11"/>
  <c r="A216" i="10"/>
  <c r="A201" i="10"/>
  <c r="A200" i="10"/>
  <c r="A199" i="10"/>
  <c r="A198" i="10"/>
  <c r="A197" i="10"/>
  <c r="A196" i="10"/>
  <c r="A195" i="10"/>
  <c r="C186" i="10"/>
  <c r="H183" i="10"/>
  <c r="G183" i="10"/>
  <c r="E183" i="10"/>
  <c r="D183" i="10"/>
  <c r="C183" i="10"/>
  <c r="C182" i="10"/>
  <c r="C181" i="10"/>
  <c r="H180" i="10"/>
  <c r="E180" i="10"/>
  <c r="C180" i="10"/>
  <c r="C179" i="10"/>
  <c r="C178" i="10"/>
  <c r="H177" i="10"/>
  <c r="G177" i="10"/>
  <c r="E177" i="10"/>
  <c r="D177" i="10"/>
  <c r="C177" i="10"/>
  <c r="C171" i="10"/>
  <c r="C168" i="10"/>
  <c r="C167" i="10"/>
  <c r="C165" i="10"/>
  <c r="C164" i="10"/>
  <c r="C163" i="10"/>
  <c r="C162" i="10"/>
  <c r="C161" i="10"/>
  <c r="C160" i="10"/>
  <c r="C159" i="10"/>
  <c r="C158" i="10"/>
  <c r="C157" i="10"/>
  <c r="C156" i="10"/>
  <c r="C155" i="10"/>
  <c r="C154" i="10"/>
  <c r="C153" i="10"/>
  <c r="C152" i="10"/>
  <c r="C151" i="10"/>
  <c r="C150" i="10"/>
  <c r="C149" i="10"/>
  <c r="C148" i="10"/>
  <c r="C147" i="10"/>
  <c r="C146" i="10"/>
  <c r="C144" i="10"/>
  <c r="C143" i="10"/>
  <c r="C142" i="10"/>
  <c r="C141" i="10"/>
  <c r="C140" i="10"/>
  <c r="C139" i="10"/>
  <c r="C138" i="10"/>
  <c r="C137" i="10"/>
  <c r="C136" i="10"/>
  <c r="C134" i="10"/>
  <c r="D122" i="10"/>
  <c r="D118" i="10"/>
  <c r="D124" i="10"/>
  <c r="C116" i="10"/>
  <c r="C113" i="10"/>
  <c r="C104" i="10"/>
  <c r="D102" i="10"/>
  <c r="C72" i="10"/>
  <c r="D71" i="10"/>
  <c r="C69" i="10"/>
  <c r="C67" i="10"/>
  <c r="C65" i="10"/>
  <c r="C64" i="10"/>
  <c r="C63" i="10"/>
  <c r="G61" i="10"/>
  <c r="E61" i="10"/>
  <c r="C61" i="10"/>
  <c r="C59" i="10"/>
  <c r="C58" i="10"/>
  <c r="C57" i="10"/>
  <c r="H55" i="10"/>
  <c r="G55" i="10"/>
  <c r="E55" i="10"/>
  <c r="D55" i="10"/>
  <c r="C55" i="10"/>
  <c r="C53" i="10"/>
  <c r="C52" i="10"/>
  <c r="C50" i="10"/>
  <c r="C49" i="10"/>
  <c r="G48" i="10"/>
  <c r="E48" i="10"/>
  <c r="C48" i="10"/>
  <c r="C46" i="10"/>
  <c r="C45" i="10"/>
  <c r="C43" i="10"/>
  <c r="C41" i="10"/>
  <c r="C39" i="10"/>
  <c r="C36" i="10"/>
  <c r="C35" i="10"/>
  <c r="C34" i="10"/>
  <c r="G32" i="10"/>
  <c r="E32" i="10"/>
  <c r="C32" i="10"/>
  <c r="C30" i="10"/>
  <c r="C29" i="10"/>
  <c r="G27" i="10"/>
  <c r="E27" i="10"/>
  <c r="C27" i="10"/>
  <c r="C25" i="10"/>
  <c r="C23" i="10"/>
  <c r="C21" i="10"/>
  <c r="C19" i="10"/>
  <c r="C16" i="10"/>
  <c r="C15" i="10"/>
  <c r="C14" i="10"/>
  <c r="H12" i="10"/>
  <c r="C12" i="10"/>
  <c r="C10" i="10"/>
  <c r="C9" i="10"/>
  <c r="H7" i="10"/>
  <c r="C7" i="10"/>
  <c r="A3" i="10"/>
  <c r="A2" i="10"/>
  <c r="A207" i="9"/>
  <c r="A192" i="9"/>
  <c r="A191" i="9"/>
  <c r="A190" i="9"/>
  <c r="A189" i="9"/>
  <c r="A188" i="9"/>
  <c r="A187" i="9"/>
  <c r="A186" i="9"/>
  <c r="C178" i="9"/>
  <c r="H175" i="9"/>
  <c r="G175" i="9"/>
  <c r="E175" i="9"/>
  <c r="D175" i="9"/>
  <c r="C174" i="9"/>
  <c r="C173" i="9"/>
  <c r="G172" i="9"/>
  <c r="E172" i="9"/>
  <c r="C172" i="9"/>
  <c r="C171" i="9"/>
  <c r="C170" i="9"/>
  <c r="C175" i="9" s="1"/>
  <c r="H169" i="9"/>
  <c r="G169" i="9"/>
  <c r="E169" i="9"/>
  <c r="D169" i="9"/>
  <c r="C169" i="9"/>
  <c r="C163" i="9"/>
  <c r="C161" i="9"/>
  <c r="C160" i="9"/>
  <c r="C158" i="9"/>
  <c r="C157" i="9"/>
  <c r="C156" i="9"/>
  <c r="C155" i="9"/>
  <c r="C154" i="9"/>
  <c r="C153" i="9"/>
  <c r="C152" i="9"/>
  <c r="C151" i="9"/>
  <c r="C150" i="9"/>
  <c r="C149" i="9"/>
  <c r="C148" i="9"/>
  <c r="C147" i="9"/>
  <c r="C146" i="9"/>
  <c r="C145" i="9"/>
  <c r="C144" i="9"/>
  <c r="C143" i="9"/>
  <c r="C142" i="9"/>
  <c r="C141" i="9"/>
  <c r="C140" i="9"/>
  <c r="C139" i="9"/>
  <c r="C137" i="9"/>
  <c r="C136" i="9"/>
  <c r="C135" i="9"/>
  <c r="C134" i="9"/>
  <c r="C133" i="9"/>
  <c r="C132" i="9"/>
  <c r="C131" i="9"/>
  <c r="C130" i="9"/>
  <c r="C129" i="9"/>
  <c r="C127" i="9"/>
  <c r="D117" i="9"/>
  <c r="D116" i="9"/>
  <c r="D115" i="9"/>
  <c r="D113" i="9"/>
  <c r="D112" i="9"/>
  <c r="D111" i="9"/>
  <c r="D114" i="9"/>
  <c r="C109" i="9"/>
  <c r="D107" i="9"/>
  <c r="C106" i="9"/>
  <c r="C97" i="9"/>
  <c r="D95" i="9"/>
  <c r="C96" i="9"/>
  <c r="D64" i="9"/>
  <c r="C65" i="9"/>
  <c r="C62" i="9"/>
  <c r="C60" i="9"/>
  <c r="C58" i="9"/>
  <c r="C57" i="9"/>
  <c r="C56" i="9"/>
  <c r="H54" i="9"/>
  <c r="G54" i="9"/>
  <c r="E54" i="9"/>
  <c r="D54" i="9"/>
  <c r="C54" i="9"/>
  <c r="C52" i="9"/>
  <c r="C51" i="9"/>
  <c r="C50" i="9"/>
  <c r="H48" i="9"/>
  <c r="C48" i="9"/>
  <c r="C46" i="9"/>
  <c r="C45" i="9"/>
  <c r="C43" i="9"/>
  <c r="C41" i="9"/>
  <c r="C39" i="9"/>
  <c r="C36" i="9"/>
  <c r="C35" i="9"/>
  <c r="C34" i="9"/>
  <c r="H32" i="9"/>
  <c r="C32" i="9"/>
  <c r="C30" i="9"/>
  <c r="C29" i="9"/>
  <c r="H27" i="9"/>
  <c r="C27" i="9"/>
  <c r="C25" i="9"/>
  <c r="C23" i="9"/>
  <c r="C21" i="9"/>
  <c r="C19" i="9"/>
  <c r="C16" i="9"/>
  <c r="C15" i="9"/>
  <c r="C14" i="9"/>
  <c r="H12" i="9"/>
  <c r="G12" i="9"/>
  <c r="E12" i="9"/>
  <c r="D12" i="9"/>
  <c r="C12" i="9"/>
  <c r="C10" i="9"/>
  <c r="C9" i="9"/>
  <c r="H7" i="9"/>
  <c r="G7" i="9"/>
  <c r="E7" i="9"/>
  <c r="D7" i="9"/>
  <c r="C7" i="9"/>
  <c r="A3" i="9"/>
  <c r="A2" i="9"/>
  <c r="A207" i="8"/>
  <c r="A192" i="8"/>
  <c r="A191" i="8"/>
  <c r="A190" i="8"/>
  <c r="A189" i="8"/>
  <c r="A188" i="8"/>
  <c r="A187" i="8"/>
  <c r="A186" i="8"/>
  <c r="C178" i="8"/>
  <c r="C175" i="8"/>
  <c r="C174" i="8"/>
  <c r="C173" i="8"/>
  <c r="H172" i="8"/>
  <c r="C172" i="8"/>
  <c r="C171" i="8"/>
  <c r="C170" i="8"/>
  <c r="H169" i="8"/>
  <c r="G169" i="8"/>
  <c r="E169" i="8"/>
  <c r="D169" i="8"/>
  <c r="C169" i="8"/>
  <c r="C163" i="8"/>
  <c r="C161" i="8"/>
  <c r="C160" i="8"/>
  <c r="C158" i="8"/>
  <c r="C157" i="8"/>
  <c r="C156" i="8"/>
  <c r="C155" i="8"/>
  <c r="C154" i="8"/>
  <c r="C153" i="8"/>
  <c r="C152" i="8"/>
  <c r="C151" i="8"/>
  <c r="C150" i="8"/>
  <c r="C149" i="8"/>
  <c r="C148" i="8"/>
  <c r="C147" i="8"/>
  <c r="C146" i="8"/>
  <c r="C145" i="8"/>
  <c r="C144" i="8"/>
  <c r="C143" i="8"/>
  <c r="C142" i="8"/>
  <c r="C141" i="8"/>
  <c r="C140" i="8"/>
  <c r="C139" i="8"/>
  <c r="C137" i="8"/>
  <c r="C136" i="8"/>
  <c r="C135" i="8"/>
  <c r="C134" i="8"/>
  <c r="C133" i="8"/>
  <c r="C132" i="8"/>
  <c r="C131" i="8"/>
  <c r="C130" i="8"/>
  <c r="C129" i="8"/>
  <c r="C127" i="8"/>
  <c r="D115" i="8"/>
  <c r="D111" i="8"/>
  <c r="D117" i="8"/>
  <c r="C109" i="8"/>
  <c r="C106" i="8"/>
  <c r="D95" i="8"/>
  <c r="C97" i="8"/>
  <c r="C96" i="8"/>
  <c r="D64" i="8"/>
  <c r="C65" i="8"/>
  <c r="C62" i="8"/>
  <c r="C60" i="8"/>
  <c r="C58" i="8"/>
  <c r="C57" i="8"/>
  <c r="C56" i="8"/>
  <c r="H54" i="8"/>
  <c r="G54" i="8"/>
  <c r="E54" i="8"/>
  <c r="D54" i="8"/>
  <c r="C54" i="8"/>
  <c r="C52" i="8"/>
  <c r="C51" i="8"/>
  <c r="C50" i="8"/>
  <c r="H48" i="8"/>
  <c r="G48" i="8"/>
  <c r="E48" i="8"/>
  <c r="D48" i="8"/>
  <c r="C48" i="8"/>
  <c r="C46" i="8"/>
  <c r="C45" i="8"/>
  <c r="C43" i="8"/>
  <c r="C41" i="8"/>
  <c r="C39" i="8"/>
  <c r="C36" i="8"/>
  <c r="C35" i="8"/>
  <c r="C34" i="8"/>
  <c r="H32" i="8"/>
  <c r="G32" i="8"/>
  <c r="E32" i="8"/>
  <c r="D32" i="8"/>
  <c r="C32" i="8"/>
  <c r="C30" i="8"/>
  <c r="C29" i="8"/>
  <c r="H27" i="8"/>
  <c r="G27" i="8"/>
  <c r="E27" i="8"/>
  <c r="D27" i="8"/>
  <c r="C27" i="8"/>
  <c r="C25" i="8"/>
  <c r="C23" i="8"/>
  <c r="C21" i="8"/>
  <c r="C19" i="8"/>
  <c r="C16" i="8"/>
  <c r="C15" i="8"/>
  <c r="C14" i="8"/>
  <c r="H12" i="8"/>
  <c r="G12" i="8"/>
  <c r="E12" i="8"/>
  <c r="D12" i="8"/>
  <c r="C12" i="8"/>
  <c r="C10" i="8"/>
  <c r="C9" i="8"/>
  <c r="H7" i="8"/>
  <c r="G7" i="8"/>
  <c r="E7" i="8"/>
  <c r="D7" i="8"/>
  <c r="C7" i="8"/>
  <c r="A3" i="8"/>
  <c r="A2" i="8"/>
  <c r="A281" i="7"/>
  <c r="A262" i="7"/>
  <c r="A261" i="7"/>
  <c r="A260" i="7"/>
  <c r="A259" i="7"/>
  <c r="A258" i="7"/>
  <c r="A257" i="7"/>
  <c r="A256" i="7"/>
  <c r="C248" i="7"/>
  <c r="C245" i="7"/>
  <c r="H244" i="7"/>
  <c r="G244" i="7"/>
  <c r="E244" i="7"/>
  <c r="D244" i="7"/>
  <c r="C243" i="7"/>
  <c r="C242" i="7"/>
  <c r="G241" i="7"/>
  <c r="E241" i="7"/>
  <c r="C241" i="7"/>
  <c r="C240" i="7"/>
  <c r="C239" i="7"/>
  <c r="C244" i="7" s="1"/>
  <c r="H238" i="7"/>
  <c r="G238" i="7"/>
  <c r="E238" i="7"/>
  <c r="D238" i="7"/>
  <c r="C238" i="7"/>
  <c r="C232" i="7"/>
  <c r="C230" i="7"/>
  <c r="C229" i="7"/>
  <c r="C227" i="7"/>
  <c r="C226" i="7"/>
  <c r="C225" i="7"/>
  <c r="C224" i="7"/>
  <c r="C223" i="7"/>
  <c r="C222" i="7"/>
  <c r="C221" i="7"/>
  <c r="C220" i="7"/>
  <c r="C219" i="7"/>
  <c r="C218" i="7"/>
  <c r="C217" i="7"/>
  <c r="C216" i="7"/>
  <c r="C215" i="7"/>
  <c r="C214" i="7"/>
  <c r="C213" i="7"/>
  <c r="C212" i="7"/>
  <c r="C211" i="7"/>
  <c r="C210" i="7"/>
  <c r="C209" i="7"/>
  <c r="C208" i="7"/>
  <c r="C206" i="7"/>
  <c r="C205" i="7"/>
  <c r="C204" i="7"/>
  <c r="C203" i="7"/>
  <c r="C202" i="7"/>
  <c r="C201" i="7"/>
  <c r="C200" i="7"/>
  <c r="C199" i="7"/>
  <c r="C198" i="7"/>
  <c r="C196" i="7"/>
  <c r="D186" i="7"/>
  <c r="D185" i="7"/>
  <c r="D184" i="7"/>
  <c r="D182" i="7"/>
  <c r="D181" i="7"/>
  <c r="D180" i="7"/>
  <c r="D183" i="7"/>
  <c r="C178" i="7"/>
  <c r="D176" i="7"/>
  <c r="C175" i="7"/>
  <c r="C166" i="7"/>
  <c r="D164" i="7"/>
  <c r="C165" i="7"/>
  <c r="C124" i="7"/>
  <c r="D123" i="7"/>
  <c r="C121" i="7"/>
  <c r="C119" i="7"/>
  <c r="C117" i="7"/>
  <c r="C116" i="7"/>
  <c r="C115" i="7"/>
  <c r="G113" i="7"/>
  <c r="E113" i="7"/>
  <c r="C113" i="7"/>
  <c r="C111" i="7"/>
  <c r="C110" i="7"/>
  <c r="G108" i="7"/>
  <c r="E108" i="7"/>
  <c r="C108" i="7"/>
  <c r="D65" i="7"/>
  <c r="C66" i="7"/>
  <c r="C63" i="7"/>
  <c r="C61" i="7"/>
  <c r="C59" i="7"/>
  <c r="C58" i="7"/>
  <c r="C57" i="7"/>
  <c r="H55" i="7"/>
  <c r="G55" i="7"/>
  <c r="E55" i="7"/>
  <c r="D55" i="7"/>
  <c r="C55" i="7"/>
  <c r="C53" i="7"/>
  <c r="C52" i="7"/>
  <c r="C51" i="7"/>
  <c r="C49" i="7"/>
  <c r="C47" i="7"/>
  <c r="C46" i="7"/>
  <c r="C44" i="7"/>
  <c r="C42" i="7"/>
  <c r="C40" i="7"/>
  <c r="C37" i="7"/>
  <c r="C36" i="7"/>
  <c r="C35" i="7"/>
  <c r="C33" i="7"/>
  <c r="C31" i="7"/>
  <c r="C30" i="7"/>
  <c r="C28" i="7"/>
  <c r="C26" i="7"/>
  <c r="C24" i="7"/>
  <c r="C22" i="7"/>
  <c r="C20" i="7"/>
  <c r="C17" i="7"/>
  <c r="C16" i="7"/>
  <c r="C15" i="7"/>
  <c r="H13" i="7"/>
  <c r="G13" i="7"/>
  <c r="E13" i="7"/>
  <c r="D13" i="7"/>
  <c r="C13" i="7"/>
  <c r="C11" i="7"/>
  <c r="C10" i="7"/>
  <c r="H8" i="7"/>
  <c r="G8" i="7"/>
  <c r="E8" i="7"/>
  <c r="D8" i="7"/>
  <c r="C8" i="7"/>
  <c r="A3" i="7"/>
  <c r="A2" i="7"/>
  <c r="A210" i="6"/>
  <c r="A195" i="6"/>
  <c r="A194" i="6"/>
  <c r="A193" i="6"/>
  <c r="A192" i="6"/>
  <c r="A191" i="6"/>
  <c r="A190" i="6"/>
  <c r="A189" i="6"/>
  <c r="C182" i="6"/>
  <c r="C181" i="6"/>
  <c r="C180" i="6"/>
  <c r="C179" i="6"/>
  <c r="H178" i="6"/>
  <c r="G178" i="6"/>
  <c r="E178" i="6"/>
  <c r="D178" i="6"/>
  <c r="C178" i="6"/>
  <c r="C177" i="6"/>
  <c r="C176" i="6"/>
  <c r="G175" i="6"/>
  <c r="E175" i="6"/>
  <c r="C175" i="6"/>
  <c r="C169" i="6"/>
  <c r="C167" i="6"/>
  <c r="C166" i="6"/>
  <c r="C164" i="6"/>
  <c r="C163" i="6"/>
  <c r="C162" i="6"/>
  <c r="C161" i="6"/>
  <c r="C160" i="6"/>
  <c r="C159" i="6"/>
  <c r="C158" i="6"/>
  <c r="C157" i="6"/>
  <c r="C156" i="6"/>
  <c r="C155" i="6"/>
  <c r="C154" i="6"/>
  <c r="C153" i="6"/>
  <c r="C152" i="6"/>
  <c r="C151" i="6"/>
  <c r="C150" i="6"/>
  <c r="C149" i="6"/>
  <c r="C148" i="6"/>
  <c r="C147" i="6"/>
  <c r="C146" i="6"/>
  <c r="C145" i="6"/>
  <c r="C143" i="6"/>
  <c r="C142" i="6"/>
  <c r="C141" i="6"/>
  <c r="C140" i="6"/>
  <c r="C139" i="6"/>
  <c r="C138" i="6"/>
  <c r="C137" i="6"/>
  <c r="C136" i="6"/>
  <c r="C135" i="6"/>
  <c r="C133" i="6"/>
  <c r="C115" i="6"/>
  <c r="C112" i="6"/>
  <c r="D101" i="6"/>
  <c r="C103" i="6"/>
  <c r="C71" i="6"/>
  <c r="C69" i="6"/>
  <c r="C67" i="6"/>
  <c r="C65" i="6"/>
  <c r="C64" i="6"/>
  <c r="C63" i="6"/>
  <c r="H61" i="6"/>
  <c r="G61" i="6"/>
  <c r="E61" i="6"/>
  <c r="D61" i="6"/>
  <c r="C61" i="6"/>
  <c r="C59" i="6"/>
  <c r="C58" i="6"/>
  <c r="C57" i="6"/>
  <c r="C55" i="6"/>
  <c r="C53" i="6"/>
  <c r="C52" i="6"/>
  <c r="C50" i="6"/>
  <c r="C49" i="6"/>
  <c r="H48" i="6"/>
  <c r="G48" i="6"/>
  <c r="E48" i="6"/>
  <c r="D48" i="6"/>
  <c r="C48" i="6"/>
  <c r="C46" i="6"/>
  <c r="C45" i="6"/>
  <c r="C43" i="6"/>
  <c r="C41" i="6"/>
  <c r="C39" i="6"/>
  <c r="C36" i="6"/>
  <c r="C35" i="6"/>
  <c r="C34" i="6"/>
  <c r="H32" i="6"/>
  <c r="G32" i="6"/>
  <c r="E32" i="6"/>
  <c r="D32" i="6"/>
  <c r="C32" i="6"/>
  <c r="C30" i="6"/>
  <c r="C29" i="6"/>
  <c r="H27" i="6"/>
  <c r="G27" i="6"/>
  <c r="E27" i="6"/>
  <c r="D27" i="6"/>
  <c r="C27" i="6"/>
  <c r="C25" i="6"/>
  <c r="C23" i="6"/>
  <c r="C21" i="6"/>
  <c r="C19" i="6"/>
  <c r="C16" i="6"/>
  <c r="C15" i="6"/>
  <c r="C14" i="6"/>
  <c r="H12" i="6"/>
  <c r="G12" i="6"/>
  <c r="E12" i="6"/>
  <c r="D12" i="6"/>
  <c r="C12" i="6"/>
  <c r="C10" i="6"/>
  <c r="C9" i="6"/>
  <c r="H7" i="6"/>
  <c r="G7" i="6"/>
  <c r="E7" i="6"/>
  <c r="D7" i="6"/>
  <c r="C7" i="6"/>
  <c r="A3" i="6"/>
  <c r="A2" i="6"/>
  <c r="A197" i="5"/>
  <c r="A182" i="5"/>
  <c r="A181" i="5"/>
  <c r="A180" i="5"/>
  <c r="A179" i="5"/>
  <c r="A178" i="5"/>
  <c r="A177" i="5"/>
  <c r="A176" i="5"/>
  <c r="C168" i="5"/>
  <c r="G165" i="5"/>
  <c r="E165" i="5"/>
  <c r="C165" i="5"/>
  <c r="C164" i="5"/>
  <c r="C163" i="5"/>
  <c r="H162" i="5"/>
  <c r="G162" i="5"/>
  <c r="E162" i="5"/>
  <c r="D162" i="5"/>
  <c r="C162" i="5"/>
  <c r="C161" i="5"/>
  <c r="C160" i="5"/>
  <c r="G159" i="5"/>
  <c r="E159" i="5"/>
  <c r="C159" i="5"/>
  <c r="C153" i="5"/>
  <c r="C151" i="5"/>
  <c r="C150" i="5"/>
  <c r="C148" i="5"/>
  <c r="C147" i="5"/>
  <c r="C146" i="5"/>
  <c r="C145" i="5"/>
  <c r="C144" i="5"/>
  <c r="C143" i="5"/>
  <c r="C142" i="5"/>
  <c r="C141" i="5"/>
  <c r="C140" i="5"/>
  <c r="C139" i="5"/>
  <c r="C138" i="5"/>
  <c r="C137" i="5"/>
  <c r="C136" i="5"/>
  <c r="C135" i="5"/>
  <c r="C134" i="5"/>
  <c r="C133" i="5"/>
  <c r="C132" i="5"/>
  <c r="C131" i="5"/>
  <c r="C130" i="5"/>
  <c r="C129" i="5"/>
  <c r="C127" i="5"/>
  <c r="C126" i="5"/>
  <c r="C125" i="5"/>
  <c r="C124" i="5"/>
  <c r="C123" i="5"/>
  <c r="C122" i="5"/>
  <c r="C121" i="5"/>
  <c r="C120" i="5"/>
  <c r="C119" i="5"/>
  <c r="C117" i="5"/>
  <c r="D104" i="5"/>
  <c r="C99" i="5"/>
  <c r="C96" i="5"/>
  <c r="C87" i="5"/>
  <c r="C86" i="5"/>
  <c r="D85" i="5"/>
  <c r="D64" i="5"/>
  <c r="C65" i="5"/>
  <c r="C62" i="5"/>
  <c r="C60" i="5"/>
  <c r="C58" i="5"/>
  <c r="C57" i="5"/>
  <c r="C56" i="5"/>
  <c r="H54" i="5"/>
  <c r="G54" i="5"/>
  <c r="E54" i="5"/>
  <c r="D54" i="5"/>
  <c r="C54" i="5"/>
  <c r="C52" i="5"/>
  <c r="C51" i="5"/>
  <c r="C50" i="5"/>
  <c r="C48" i="5"/>
  <c r="C46" i="5"/>
  <c r="C45" i="5"/>
  <c r="C43" i="5"/>
  <c r="C41" i="5"/>
  <c r="C39" i="5"/>
  <c r="C36" i="5"/>
  <c r="C35" i="5"/>
  <c r="C34" i="5"/>
  <c r="C32" i="5"/>
  <c r="C30" i="5"/>
  <c r="C29" i="5"/>
  <c r="C27" i="5"/>
  <c r="C25" i="5"/>
  <c r="C23" i="5"/>
  <c r="C21" i="5"/>
  <c r="C19" i="5"/>
  <c r="C16" i="5"/>
  <c r="C15" i="5"/>
  <c r="C14" i="5"/>
  <c r="H12" i="5"/>
  <c r="G12" i="5"/>
  <c r="E12" i="5"/>
  <c r="D12" i="5"/>
  <c r="C12" i="5"/>
  <c r="C10" i="5"/>
  <c r="C9" i="5"/>
  <c r="H7" i="5"/>
  <c r="G7" i="5"/>
  <c r="E7" i="5"/>
  <c r="D7" i="5"/>
  <c r="C7" i="5"/>
  <c r="A3" i="5"/>
  <c r="A2" i="5"/>
  <c r="A189" i="4"/>
  <c r="A176" i="4"/>
  <c r="A175" i="4"/>
  <c r="A174" i="4"/>
  <c r="A173" i="4"/>
  <c r="A172" i="4"/>
  <c r="A171" i="4"/>
  <c r="A170" i="4"/>
  <c r="C163" i="4"/>
  <c r="C162" i="4"/>
  <c r="C161" i="4"/>
  <c r="C160" i="4"/>
  <c r="C159" i="4"/>
  <c r="C158" i="4"/>
  <c r="H157" i="4"/>
  <c r="G157" i="4"/>
  <c r="E157" i="4"/>
  <c r="D157" i="4"/>
  <c r="C157" i="4"/>
  <c r="C151" i="4"/>
  <c r="C149" i="4"/>
  <c r="C148" i="4"/>
  <c r="C146" i="4"/>
  <c r="C145" i="4"/>
  <c r="C144" i="4"/>
  <c r="C143" i="4"/>
  <c r="C142" i="4"/>
  <c r="C141" i="4"/>
  <c r="C140" i="4"/>
  <c r="C139" i="4"/>
  <c r="C138" i="4"/>
  <c r="C137" i="4"/>
  <c r="C136" i="4"/>
  <c r="C135" i="4"/>
  <c r="C134" i="4"/>
  <c r="C133" i="4"/>
  <c r="C132" i="4"/>
  <c r="C131" i="4"/>
  <c r="C130" i="4"/>
  <c r="C129" i="4"/>
  <c r="C127" i="4"/>
  <c r="C126" i="4"/>
  <c r="C125" i="4"/>
  <c r="C124" i="4"/>
  <c r="C123" i="4"/>
  <c r="C122" i="4"/>
  <c r="C121" i="4"/>
  <c r="D97" i="4"/>
  <c r="C120" i="4"/>
  <c r="C119" i="4"/>
  <c r="C117" i="4"/>
  <c r="D107" i="4"/>
  <c r="D106" i="4"/>
  <c r="D105" i="4"/>
  <c r="D103" i="4"/>
  <c r="D102" i="4"/>
  <c r="D101" i="4"/>
  <c r="D104" i="4"/>
  <c r="C99" i="4"/>
  <c r="C96" i="4"/>
  <c r="C87" i="4"/>
  <c r="D85" i="4"/>
  <c r="D64" i="4"/>
  <c r="C65" i="4"/>
  <c r="C62" i="4"/>
  <c r="C60" i="4"/>
  <c r="C58" i="4"/>
  <c r="C57" i="4"/>
  <c r="C56" i="4"/>
  <c r="E54" i="4"/>
  <c r="C54" i="4"/>
  <c r="C52" i="4"/>
  <c r="C51" i="4"/>
  <c r="C50" i="4"/>
  <c r="C48" i="4"/>
  <c r="C46" i="4"/>
  <c r="C45" i="4"/>
  <c r="C43" i="4"/>
  <c r="C41" i="4"/>
  <c r="C39" i="4"/>
  <c r="C36" i="4"/>
  <c r="C35" i="4"/>
  <c r="C34" i="4"/>
  <c r="C32" i="4"/>
  <c r="C30" i="4"/>
  <c r="C29" i="4"/>
  <c r="G27" i="4"/>
  <c r="C27" i="4"/>
  <c r="C25" i="4"/>
  <c r="C23" i="4"/>
  <c r="C21" i="4"/>
  <c r="C19" i="4"/>
  <c r="C16" i="4"/>
  <c r="C15" i="4"/>
  <c r="C14" i="4"/>
  <c r="E12" i="4"/>
  <c r="C12" i="4"/>
  <c r="C10" i="4"/>
  <c r="C9" i="4"/>
  <c r="C7" i="4"/>
  <c r="A3" i="4"/>
  <c r="A2" i="4"/>
  <c r="X1" i="4"/>
  <c r="A197" i="3"/>
  <c r="A180" i="3"/>
  <c r="A179" i="3"/>
  <c r="A178" i="3"/>
  <c r="A177" i="3"/>
  <c r="A176" i="3"/>
  <c r="A175" i="3"/>
  <c r="A174" i="3"/>
  <c r="C167" i="3"/>
  <c r="C165" i="3"/>
  <c r="C164" i="3"/>
  <c r="C163" i="3"/>
  <c r="C162" i="3"/>
  <c r="C161" i="3"/>
  <c r="C166" i="3" s="1"/>
  <c r="C160" i="3"/>
  <c r="C154" i="3"/>
  <c r="C152" i="3"/>
  <c r="C151" i="3"/>
  <c r="C149" i="3"/>
  <c r="C148" i="3"/>
  <c r="C147" i="3"/>
  <c r="C146" i="3"/>
  <c r="C145" i="3"/>
  <c r="C144" i="3"/>
  <c r="C143" i="3"/>
  <c r="C142" i="3"/>
  <c r="C141" i="3"/>
  <c r="C140" i="3"/>
  <c r="C139" i="3"/>
  <c r="C138" i="3"/>
  <c r="C137" i="3"/>
  <c r="C136" i="3"/>
  <c r="C135" i="3"/>
  <c r="C134" i="3"/>
  <c r="C133" i="3"/>
  <c r="C132" i="3"/>
  <c r="C131" i="3"/>
  <c r="C130" i="3"/>
  <c r="C128" i="3"/>
  <c r="C127" i="3"/>
  <c r="C126" i="3"/>
  <c r="C125" i="3"/>
  <c r="C124" i="3"/>
  <c r="C123" i="3"/>
  <c r="C122" i="3"/>
  <c r="C121" i="3"/>
  <c r="C120" i="3"/>
  <c r="C118" i="3"/>
  <c r="D108" i="3"/>
  <c r="D107" i="3"/>
  <c r="D106" i="3"/>
  <c r="D104" i="3"/>
  <c r="D103" i="3"/>
  <c r="D102" i="3"/>
  <c r="D105" i="3"/>
  <c r="C100" i="3"/>
  <c r="D98" i="3"/>
  <c r="C97" i="3"/>
  <c r="C87" i="3"/>
  <c r="C86" i="3"/>
  <c r="D85" i="3"/>
  <c r="C65" i="3"/>
  <c r="D64" i="3"/>
  <c r="C62" i="3"/>
  <c r="C60" i="3"/>
  <c r="C58" i="3"/>
  <c r="C57" i="3"/>
  <c r="C56" i="3"/>
  <c r="H54" i="3"/>
  <c r="G54" i="3"/>
  <c r="E54" i="3"/>
  <c r="D54" i="3"/>
  <c r="C54" i="3"/>
  <c r="C52" i="3"/>
  <c r="C51" i="3"/>
  <c r="C50" i="3"/>
  <c r="H48" i="3"/>
  <c r="G48" i="3"/>
  <c r="E48" i="3"/>
  <c r="D48" i="3"/>
  <c r="C48" i="3"/>
  <c r="C46" i="3"/>
  <c r="C45" i="3"/>
  <c r="C43" i="3"/>
  <c r="C41" i="3"/>
  <c r="C39" i="3"/>
  <c r="C36" i="3"/>
  <c r="C35" i="3"/>
  <c r="C34" i="3"/>
  <c r="H32" i="3"/>
  <c r="G32" i="3"/>
  <c r="E32" i="3"/>
  <c r="D32" i="3"/>
  <c r="C32" i="3"/>
  <c r="C30" i="3"/>
  <c r="C29" i="3"/>
  <c r="H27" i="3"/>
  <c r="G27" i="3"/>
  <c r="E27" i="3"/>
  <c r="D27" i="3"/>
  <c r="C27" i="3"/>
  <c r="C25" i="3"/>
  <c r="C23" i="3"/>
  <c r="C21" i="3"/>
  <c r="C19" i="3"/>
  <c r="C16" i="3"/>
  <c r="C15" i="3"/>
  <c r="C14" i="3"/>
  <c r="H12" i="3"/>
  <c r="G12" i="3"/>
  <c r="E12" i="3"/>
  <c r="D12" i="3"/>
  <c r="C12" i="3"/>
  <c r="C10" i="3"/>
  <c r="C9" i="3"/>
  <c r="H7" i="3"/>
  <c r="G7" i="3"/>
  <c r="E7" i="3"/>
  <c r="D7" i="3"/>
  <c r="C7" i="3"/>
  <c r="A3" i="3"/>
  <c r="A2" i="3"/>
  <c r="A226" i="2"/>
  <c r="A207" i="2"/>
  <c r="A206" i="2"/>
  <c r="A205" i="2"/>
  <c r="A204" i="2"/>
  <c r="A203" i="2"/>
  <c r="A202" i="2"/>
  <c r="A201" i="2"/>
  <c r="C191" i="2"/>
  <c r="C188" i="2"/>
  <c r="C186" i="2"/>
  <c r="C185" i="2"/>
  <c r="G184" i="2"/>
  <c r="C184" i="2"/>
  <c r="C183" i="2"/>
  <c r="C182" i="2"/>
  <c r="C187" i="2" s="1"/>
  <c r="H181" i="2"/>
  <c r="G181" i="2"/>
  <c r="E181" i="2"/>
  <c r="D181" i="2"/>
  <c r="C181" i="2"/>
  <c r="C175" i="2"/>
  <c r="C173" i="2"/>
  <c r="C172" i="2"/>
  <c r="C170" i="2"/>
  <c r="C169" i="2"/>
  <c r="C168" i="2"/>
  <c r="C167" i="2"/>
  <c r="C166" i="2"/>
  <c r="C165" i="2"/>
  <c r="C164" i="2"/>
  <c r="C163" i="2"/>
  <c r="C162" i="2"/>
  <c r="C161" i="2"/>
  <c r="C160" i="2"/>
  <c r="C159" i="2"/>
  <c r="C158" i="2"/>
  <c r="C157" i="2"/>
  <c r="C156" i="2"/>
  <c r="C155" i="2"/>
  <c r="C154" i="2"/>
  <c r="C153" i="2"/>
  <c r="C152" i="2"/>
  <c r="C151" i="2"/>
  <c r="C149" i="2"/>
  <c r="C148" i="2"/>
  <c r="C147" i="2"/>
  <c r="C146" i="2"/>
  <c r="C145" i="2"/>
  <c r="C144" i="2"/>
  <c r="C143" i="2"/>
  <c r="D119" i="2"/>
  <c r="C142" i="2"/>
  <c r="C141" i="2"/>
  <c r="C139" i="2"/>
  <c r="D129" i="2"/>
  <c r="D128" i="2"/>
  <c r="D127" i="2"/>
  <c r="D125" i="2"/>
  <c r="D124" i="2"/>
  <c r="D123" i="2"/>
  <c r="D126" i="2"/>
  <c r="C121" i="2"/>
  <c r="C118" i="2"/>
  <c r="C109" i="2"/>
  <c r="C108" i="2"/>
  <c r="C72" i="2"/>
  <c r="C69" i="2"/>
  <c r="C67" i="2"/>
  <c r="C65" i="2"/>
  <c r="C64" i="2"/>
  <c r="C63" i="2"/>
  <c r="E61" i="2"/>
  <c r="C61" i="2"/>
  <c r="C59" i="2"/>
  <c r="C58" i="2"/>
  <c r="C57" i="2"/>
  <c r="G55" i="2"/>
  <c r="C55" i="2"/>
  <c r="C53" i="2"/>
  <c r="C52" i="2"/>
  <c r="C50" i="2"/>
  <c r="C49" i="2"/>
  <c r="E48" i="2"/>
  <c r="C48" i="2"/>
  <c r="C46" i="2"/>
  <c r="C45" i="2"/>
  <c r="C43" i="2"/>
  <c r="C41" i="2"/>
  <c r="C39" i="2"/>
  <c r="C36" i="2"/>
  <c r="C35" i="2"/>
  <c r="C34" i="2"/>
  <c r="C32" i="2"/>
  <c r="C30" i="2"/>
  <c r="C29" i="2"/>
  <c r="E27" i="2"/>
  <c r="C27" i="2"/>
  <c r="C25" i="2"/>
  <c r="C23" i="2"/>
  <c r="C21" i="2"/>
  <c r="C19" i="2"/>
  <c r="C16" i="2"/>
  <c r="C15" i="2"/>
  <c r="C14" i="2"/>
  <c r="H12" i="2"/>
  <c r="G12" i="2"/>
  <c r="E12" i="2"/>
  <c r="D12" i="2"/>
  <c r="C12" i="2"/>
  <c r="C10" i="2"/>
  <c r="C9" i="2"/>
  <c r="H7" i="2"/>
  <c r="G7" i="2"/>
  <c r="E7" i="2"/>
  <c r="D7" i="2"/>
  <c r="C7" i="2"/>
  <c r="A3" i="2"/>
  <c r="A2" i="2"/>
  <c r="C166" i="1"/>
  <c r="G165" i="1"/>
  <c r="E165" i="1"/>
  <c r="C164" i="1"/>
  <c r="C163" i="1"/>
  <c r="H162" i="1"/>
  <c r="G162" i="1"/>
  <c r="E162" i="1"/>
  <c r="D162" i="1"/>
  <c r="C162" i="1"/>
  <c r="C161" i="1"/>
  <c r="C160" i="1"/>
  <c r="C165" i="1" s="1"/>
  <c r="G159" i="1"/>
  <c r="E159" i="1"/>
  <c r="C159" i="1"/>
  <c r="C153" i="1"/>
  <c r="C151" i="1"/>
  <c r="C150" i="1"/>
  <c r="C148" i="1"/>
  <c r="C147" i="1"/>
  <c r="C146" i="1"/>
  <c r="C145" i="1"/>
  <c r="C144" i="1"/>
  <c r="C143" i="1"/>
  <c r="C142" i="1"/>
  <c r="C141" i="1"/>
  <c r="C140" i="1"/>
  <c r="C139" i="1"/>
  <c r="C138" i="1"/>
  <c r="C137" i="1"/>
  <c r="C136" i="1"/>
  <c r="C135" i="1"/>
  <c r="C134" i="1"/>
  <c r="C133" i="1"/>
  <c r="C132" i="1"/>
  <c r="C131" i="1"/>
  <c r="C130" i="1"/>
  <c r="C129" i="1"/>
  <c r="C127" i="1"/>
  <c r="C126" i="1"/>
  <c r="C125" i="1"/>
  <c r="C124" i="1"/>
  <c r="C123" i="1"/>
  <c r="C122" i="1"/>
  <c r="C121" i="1"/>
  <c r="C120" i="1"/>
  <c r="C119" i="1"/>
  <c r="C117" i="1"/>
  <c r="D107" i="1"/>
  <c r="D106" i="1"/>
  <c r="D105" i="1"/>
  <c r="D103" i="1"/>
  <c r="D102" i="1"/>
  <c r="D101" i="1"/>
  <c r="D104" i="1"/>
  <c r="C99" i="1"/>
  <c r="D97" i="1"/>
  <c r="C96" i="1"/>
  <c r="D84" i="1"/>
  <c r="C86" i="1"/>
  <c r="C85" i="1"/>
  <c r="D63" i="1"/>
  <c r="C64" i="1"/>
  <c r="C61" i="1"/>
  <c r="C59" i="1"/>
  <c r="C57" i="1"/>
  <c r="C56" i="1"/>
  <c r="C55" i="1"/>
  <c r="H53" i="1"/>
  <c r="G53" i="1"/>
  <c r="E53" i="1"/>
  <c r="D53" i="1"/>
  <c r="C53" i="1"/>
  <c r="C51" i="1"/>
  <c r="C50" i="1"/>
  <c r="C49" i="1"/>
  <c r="G47" i="1"/>
  <c r="E47" i="1"/>
  <c r="C47" i="1"/>
  <c r="C45" i="1"/>
  <c r="C44" i="1"/>
  <c r="C42" i="1"/>
  <c r="C40" i="1"/>
  <c r="C38" i="1"/>
  <c r="C35" i="1"/>
  <c r="C34" i="1"/>
  <c r="C33" i="1"/>
  <c r="G31" i="1"/>
  <c r="E31" i="1"/>
  <c r="C31" i="1"/>
  <c r="C29" i="1"/>
  <c r="C28" i="1"/>
  <c r="G26" i="1"/>
  <c r="E26" i="1"/>
  <c r="C26" i="1"/>
  <c r="C24" i="1"/>
  <c r="C22" i="1"/>
  <c r="C20" i="1"/>
  <c r="C18" i="1"/>
  <c r="C15" i="1"/>
  <c r="C14" i="1"/>
  <c r="C13" i="1"/>
  <c r="H11" i="1"/>
  <c r="G11" i="1"/>
  <c r="E11" i="1"/>
  <c r="D11" i="1"/>
  <c r="C11" i="1"/>
  <c r="C9" i="1"/>
  <c r="C8" i="1"/>
  <c r="H6" i="1"/>
  <c r="G6" i="1"/>
  <c r="E6" i="1"/>
  <c r="D6" i="1"/>
  <c r="C6" i="1"/>
  <c r="D26" i="1" l="1"/>
  <c r="H26" i="1"/>
  <c r="D31" i="1"/>
  <c r="H31" i="1"/>
  <c r="D47" i="1"/>
  <c r="H47" i="1"/>
  <c r="D159" i="1"/>
  <c r="H159" i="1"/>
  <c r="D165" i="1"/>
  <c r="H165" i="1"/>
  <c r="H32" i="2"/>
  <c r="D32" i="2"/>
  <c r="G32" i="2"/>
  <c r="E55" i="2"/>
  <c r="H55" i="2"/>
  <c r="D55" i="2"/>
  <c r="H7" i="4"/>
  <c r="D7" i="4"/>
  <c r="G7" i="4"/>
  <c r="E27" i="4"/>
  <c r="H27" i="4"/>
  <c r="D27" i="4"/>
  <c r="D106" i="5"/>
  <c r="D102" i="5"/>
  <c r="D97" i="5"/>
  <c r="D105" i="5"/>
  <c r="D101" i="5"/>
  <c r="D107" i="5"/>
  <c r="D103" i="5"/>
  <c r="H28" i="7"/>
  <c r="D28" i="7"/>
  <c r="G28" i="7"/>
  <c r="E28" i="7"/>
  <c r="H33" i="7"/>
  <c r="D33" i="7"/>
  <c r="G33" i="7"/>
  <c r="E33" i="7"/>
  <c r="H49" i="7"/>
  <c r="D49" i="7"/>
  <c r="G49" i="7"/>
  <c r="E49" i="7"/>
  <c r="H48" i="2"/>
  <c r="D48" i="2"/>
  <c r="G48" i="2"/>
  <c r="E32" i="4"/>
  <c r="H32" i="4"/>
  <c r="D32" i="4"/>
  <c r="E160" i="4"/>
  <c r="H160" i="4"/>
  <c r="D160" i="4"/>
  <c r="H27" i="5"/>
  <c r="D27" i="5"/>
  <c r="G27" i="5"/>
  <c r="E27" i="5"/>
  <c r="H32" i="5"/>
  <c r="D32" i="5"/>
  <c r="G32" i="5"/>
  <c r="E32" i="5"/>
  <c r="H48" i="5"/>
  <c r="D48" i="5"/>
  <c r="G48" i="5"/>
  <c r="E48" i="5"/>
  <c r="D122" i="6"/>
  <c r="D118" i="6"/>
  <c r="D113" i="6"/>
  <c r="D121" i="6"/>
  <c r="D117" i="6"/>
  <c r="D123" i="6"/>
  <c r="D119" i="6"/>
  <c r="H12" i="4"/>
  <c r="D12" i="4"/>
  <c r="G12" i="4"/>
  <c r="H27" i="2"/>
  <c r="D27" i="2"/>
  <c r="G32" i="4"/>
  <c r="E48" i="4"/>
  <c r="H48" i="4"/>
  <c r="D48" i="4"/>
  <c r="G160" i="4"/>
  <c r="H55" i="6"/>
  <c r="D55" i="6"/>
  <c r="G55" i="6"/>
  <c r="E55" i="6"/>
  <c r="D120" i="6"/>
  <c r="H54" i="4"/>
  <c r="D54" i="4"/>
  <c r="G54" i="4"/>
  <c r="G27" i="2"/>
  <c r="E32" i="2"/>
  <c r="H61" i="2"/>
  <c r="D61" i="2"/>
  <c r="G61" i="2"/>
  <c r="D71" i="2"/>
  <c r="D107" i="2"/>
  <c r="E184" i="2"/>
  <c r="H184" i="2"/>
  <c r="D184" i="2"/>
  <c r="E7" i="4"/>
  <c r="G48" i="4"/>
  <c r="D114" i="8"/>
  <c r="E172" i="8"/>
  <c r="E27" i="9"/>
  <c r="E32" i="9"/>
  <c r="E48" i="9"/>
  <c r="E7" i="10"/>
  <c r="E12" i="10"/>
  <c r="D121" i="10"/>
  <c r="E7" i="13"/>
  <c r="E12" i="13"/>
  <c r="E54" i="13"/>
  <c r="D108" i="13"/>
  <c r="E166" i="13"/>
  <c r="E27" i="14"/>
  <c r="E32" i="14"/>
  <c r="E48" i="14"/>
  <c r="E61" i="14"/>
  <c r="E7" i="15"/>
  <c r="E12" i="15"/>
  <c r="E54" i="15"/>
  <c r="D104" i="15"/>
  <c r="E162" i="15"/>
  <c r="E27" i="16"/>
  <c r="E32" i="16"/>
  <c r="E48" i="16"/>
  <c r="E61" i="16"/>
  <c r="E7" i="18"/>
  <c r="E12" i="18"/>
  <c r="E54" i="18"/>
  <c r="E169" i="18"/>
  <c r="H159" i="20"/>
  <c r="D159" i="20"/>
  <c r="G159" i="20"/>
  <c r="H165" i="20"/>
  <c r="D165" i="20"/>
  <c r="G165" i="20"/>
  <c r="H173" i="21"/>
  <c r="D173" i="21"/>
  <c r="G173" i="21"/>
  <c r="D183" i="21"/>
  <c r="H55" i="22"/>
  <c r="D55" i="22"/>
  <c r="G55" i="22"/>
  <c r="E55" i="22"/>
  <c r="G55" i="11"/>
  <c r="G169" i="11"/>
  <c r="G27" i="12"/>
  <c r="G32" i="12"/>
  <c r="G48" i="12"/>
  <c r="H159" i="19"/>
  <c r="D159" i="19"/>
  <c r="D159" i="5"/>
  <c r="H159" i="5"/>
  <c r="D165" i="5"/>
  <c r="H165" i="5"/>
  <c r="D175" i="6"/>
  <c r="H175" i="6"/>
  <c r="D108" i="7"/>
  <c r="H108" i="7"/>
  <c r="D113" i="7"/>
  <c r="H113" i="7"/>
  <c r="D241" i="7"/>
  <c r="H241" i="7"/>
  <c r="D107" i="8"/>
  <c r="D112" i="8"/>
  <c r="D116" i="8"/>
  <c r="G172" i="8"/>
  <c r="G27" i="9"/>
  <c r="G32" i="9"/>
  <c r="G48" i="9"/>
  <c r="D172" i="9"/>
  <c r="H172" i="9"/>
  <c r="G7" i="10"/>
  <c r="G12" i="10"/>
  <c r="D27" i="10"/>
  <c r="H27" i="10"/>
  <c r="D32" i="10"/>
  <c r="H32" i="10"/>
  <c r="D48" i="10"/>
  <c r="H48" i="10"/>
  <c r="D61" i="10"/>
  <c r="H61" i="10"/>
  <c r="D114" i="10"/>
  <c r="D119" i="10"/>
  <c r="D123" i="10"/>
  <c r="G180" i="10"/>
  <c r="G27" i="11"/>
  <c r="G32" i="11"/>
  <c r="G48" i="11"/>
  <c r="D55" i="11"/>
  <c r="H55" i="11"/>
  <c r="G61" i="11"/>
  <c r="D169" i="11"/>
  <c r="H169" i="11"/>
  <c r="G7" i="12"/>
  <c r="G12" i="12"/>
  <c r="D27" i="12"/>
  <c r="H27" i="12"/>
  <c r="D32" i="12"/>
  <c r="H32" i="12"/>
  <c r="D48" i="12"/>
  <c r="H48" i="12"/>
  <c r="G54" i="12"/>
  <c r="D182" i="12"/>
  <c r="H182" i="12"/>
  <c r="G7" i="13"/>
  <c r="G12" i="13"/>
  <c r="D27" i="13"/>
  <c r="H27" i="13"/>
  <c r="D32" i="13"/>
  <c r="H32" i="13"/>
  <c r="D48" i="13"/>
  <c r="H48" i="13"/>
  <c r="G54" i="13"/>
  <c r="D101" i="13"/>
  <c r="D106" i="13"/>
  <c r="D110" i="13"/>
  <c r="G166" i="13"/>
  <c r="G27" i="14"/>
  <c r="G32" i="14"/>
  <c r="G48" i="14"/>
  <c r="D55" i="14"/>
  <c r="H55" i="14"/>
  <c r="G61" i="14"/>
  <c r="D171" i="14"/>
  <c r="H171" i="14"/>
  <c r="G7" i="15"/>
  <c r="G12" i="15"/>
  <c r="D27" i="15"/>
  <c r="H27" i="15"/>
  <c r="D32" i="15"/>
  <c r="H32" i="15"/>
  <c r="D48" i="15"/>
  <c r="H48" i="15"/>
  <c r="G54" i="15"/>
  <c r="D97" i="15"/>
  <c r="D102" i="15"/>
  <c r="D106" i="15"/>
  <c r="G162" i="15"/>
  <c r="G27" i="16"/>
  <c r="G32" i="16"/>
  <c r="G48" i="16"/>
  <c r="D55" i="16"/>
  <c r="H55" i="16"/>
  <c r="G61" i="16"/>
  <c r="D130" i="16"/>
  <c r="D134" i="16"/>
  <c r="D189" i="16"/>
  <c r="H189" i="16"/>
  <c r="D7" i="17"/>
  <c r="H7" i="17"/>
  <c r="D12" i="17"/>
  <c r="H12" i="17"/>
  <c r="D54" i="17"/>
  <c r="H54" i="17"/>
  <c r="D162" i="17"/>
  <c r="H162" i="17"/>
  <c r="G7" i="18"/>
  <c r="G12" i="18"/>
  <c r="D27" i="18"/>
  <c r="H27" i="18"/>
  <c r="D32" i="18"/>
  <c r="H32" i="18"/>
  <c r="D48" i="18"/>
  <c r="H48" i="18"/>
  <c r="G54" i="18"/>
  <c r="G169" i="18"/>
  <c r="D7" i="19"/>
  <c r="H7" i="19"/>
  <c r="D12" i="19"/>
  <c r="H12" i="19"/>
  <c r="D54" i="19"/>
  <c r="H54" i="19"/>
  <c r="D103" i="19"/>
  <c r="D107" i="19"/>
  <c r="G159" i="19"/>
  <c r="D113" i="8"/>
  <c r="D172" i="8"/>
  <c r="D27" i="9"/>
  <c r="D32" i="9"/>
  <c r="D48" i="9"/>
  <c r="D7" i="10"/>
  <c r="D12" i="10"/>
  <c r="D120" i="10"/>
  <c r="D180" i="10"/>
  <c r="D27" i="11"/>
  <c r="D32" i="11"/>
  <c r="D48" i="11"/>
  <c r="D61" i="11"/>
  <c r="D7" i="12"/>
  <c r="D12" i="12"/>
  <c r="D54" i="12"/>
  <c r="D7" i="13"/>
  <c r="D12" i="13"/>
  <c r="D54" i="13"/>
  <c r="D107" i="13"/>
  <c r="D166" i="13"/>
  <c r="D27" i="14"/>
  <c r="D32" i="14"/>
  <c r="D48" i="14"/>
  <c r="D61" i="14"/>
  <c r="D7" i="15"/>
  <c r="D12" i="15"/>
  <c r="D54" i="15"/>
  <c r="D103" i="15"/>
  <c r="D162" i="15"/>
  <c r="D27" i="16"/>
  <c r="D32" i="16"/>
  <c r="D48" i="16"/>
  <c r="D61" i="16"/>
  <c r="D7" i="18"/>
  <c r="D12" i="18"/>
  <c r="D54" i="18"/>
  <c r="D169" i="18"/>
  <c r="E159" i="20"/>
  <c r="E165" i="20"/>
  <c r="H168" i="21"/>
  <c r="D168" i="21"/>
  <c r="G168" i="21"/>
  <c r="E173" i="21"/>
  <c r="D306" i="21"/>
  <c r="D302" i="21"/>
  <c r="D305" i="21"/>
  <c r="D301" i="21"/>
  <c r="D296" i="21"/>
  <c r="D131" i="22"/>
  <c r="E189" i="22"/>
  <c r="E61" i="23"/>
  <c r="E8" i="24"/>
  <c r="E13" i="24"/>
  <c r="E55" i="24"/>
  <c r="E118" i="24"/>
  <c r="E123" i="24"/>
  <c r="E27" i="25"/>
  <c r="E32" i="25"/>
  <c r="E48" i="25"/>
  <c r="E61" i="25"/>
  <c r="D140" i="25"/>
  <c r="D144" i="25"/>
  <c r="E8" i="26"/>
  <c r="E13" i="26"/>
  <c r="E27" i="28"/>
  <c r="E32" i="28"/>
  <c r="E48" i="28"/>
  <c r="E61" i="28"/>
  <c r="E8" i="31"/>
  <c r="H8" i="31"/>
  <c r="D8" i="31"/>
  <c r="D141" i="25"/>
  <c r="E189" i="28"/>
  <c r="H189" i="28"/>
  <c r="D189" i="28"/>
  <c r="D85" i="30"/>
  <c r="G8" i="31"/>
  <c r="E13" i="31"/>
  <c r="H13" i="31"/>
  <c r="D13" i="31"/>
  <c r="G61" i="32"/>
  <c r="E61" i="32"/>
  <c r="H61" i="32"/>
  <c r="D61" i="32"/>
  <c r="D124" i="22"/>
  <c r="D129" i="22"/>
  <c r="D133" i="22"/>
  <c r="G189" i="22"/>
  <c r="D55" i="23"/>
  <c r="H55" i="23"/>
  <c r="G61" i="23"/>
  <c r="G8" i="24"/>
  <c r="G13" i="24"/>
  <c r="D28" i="24"/>
  <c r="H28" i="24"/>
  <c r="D33" i="24"/>
  <c r="H33" i="24"/>
  <c r="D49" i="24"/>
  <c r="H49" i="24"/>
  <c r="G55" i="24"/>
  <c r="G118" i="24"/>
  <c r="G123" i="24"/>
  <c r="G27" i="25"/>
  <c r="G32" i="25"/>
  <c r="G48" i="25"/>
  <c r="D55" i="25"/>
  <c r="H55" i="25"/>
  <c r="G61" i="25"/>
  <c r="D138" i="25"/>
  <c r="D142" i="25"/>
  <c r="D196" i="25"/>
  <c r="H196" i="25"/>
  <c r="D202" i="25"/>
  <c r="H202" i="25"/>
  <c r="G8" i="26"/>
  <c r="G13" i="26"/>
  <c r="D28" i="26"/>
  <c r="H28" i="26"/>
  <c r="D33" i="26"/>
  <c r="H33" i="26"/>
  <c r="D49" i="26"/>
  <c r="H49" i="26"/>
  <c r="D62" i="26"/>
  <c r="H62" i="26"/>
  <c r="D170" i="26"/>
  <c r="H170" i="26"/>
  <c r="D8" i="27"/>
  <c r="H8" i="27"/>
  <c r="D13" i="27"/>
  <c r="H13" i="27"/>
  <c r="D55" i="27"/>
  <c r="H55" i="27"/>
  <c r="D252" i="27"/>
  <c r="D256" i="27"/>
  <c r="G27" i="28"/>
  <c r="G32" i="28"/>
  <c r="G48" i="28"/>
  <c r="D55" i="28"/>
  <c r="H55" i="28"/>
  <c r="G61" i="28"/>
  <c r="D130" i="28"/>
  <c r="G189" i="28"/>
  <c r="D114" i="31"/>
  <c r="D110" i="31"/>
  <c r="D105" i="31"/>
  <c r="D113" i="31"/>
  <c r="D109" i="31"/>
  <c r="E167" i="31"/>
  <c r="H167" i="31"/>
  <c r="D167" i="31"/>
  <c r="G27" i="32"/>
  <c r="E27" i="32"/>
  <c r="H27" i="32"/>
  <c r="D27" i="32"/>
  <c r="G32" i="32"/>
  <c r="E32" i="32"/>
  <c r="H32" i="32"/>
  <c r="D32" i="32"/>
  <c r="G48" i="32"/>
  <c r="E48" i="32"/>
  <c r="H48" i="32"/>
  <c r="D48" i="32"/>
  <c r="G7" i="33"/>
  <c r="E7" i="33"/>
  <c r="H7" i="33"/>
  <c r="D7" i="33"/>
  <c r="G12" i="33"/>
  <c r="E12" i="33"/>
  <c r="H12" i="33"/>
  <c r="D12" i="33"/>
  <c r="D130" i="22"/>
  <c r="D189" i="22"/>
  <c r="D61" i="23"/>
  <c r="D8" i="24"/>
  <c r="D13" i="24"/>
  <c r="D55" i="24"/>
  <c r="D118" i="24"/>
  <c r="D123" i="24"/>
  <c r="D27" i="25"/>
  <c r="D32" i="25"/>
  <c r="D48" i="25"/>
  <c r="D61" i="25"/>
  <c r="D134" i="25"/>
  <c r="D139" i="25"/>
  <c r="D8" i="26"/>
  <c r="D13" i="26"/>
  <c r="D27" i="28"/>
  <c r="D32" i="28"/>
  <c r="D48" i="28"/>
  <c r="D61" i="28"/>
  <c r="D132" i="28"/>
  <c r="D85" i="29"/>
  <c r="D106" i="29"/>
  <c r="D102" i="29"/>
  <c r="D97" i="29"/>
  <c r="D105" i="29"/>
  <c r="D101" i="29"/>
  <c r="H159" i="30"/>
  <c r="D159" i="30"/>
  <c r="G159" i="30"/>
  <c r="D111" i="31"/>
  <c r="G167" i="31"/>
  <c r="E173" i="31"/>
  <c r="H173" i="31"/>
  <c r="D173" i="31"/>
  <c r="D104" i="30"/>
  <c r="G7" i="32"/>
  <c r="G12" i="32"/>
  <c r="G186" i="32"/>
  <c r="G192" i="32"/>
  <c r="G167" i="33"/>
  <c r="D7" i="34"/>
  <c r="H7" i="34"/>
  <c r="D12" i="34"/>
  <c r="H12" i="34"/>
  <c r="D54" i="34"/>
  <c r="H54" i="34"/>
  <c r="D162" i="34"/>
  <c r="H162" i="34"/>
  <c r="G7" i="35"/>
  <c r="G12" i="35"/>
  <c r="D27" i="35"/>
  <c r="H27" i="35"/>
  <c r="D32" i="35"/>
  <c r="H32" i="35"/>
  <c r="D48" i="35"/>
  <c r="H48" i="35"/>
  <c r="G54" i="35"/>
  <c r="D97" i="35"/>
  <c r="D102" i="35"/>
  <c r="D106" i="35"/>
  <c r="G162" i="35"/>
  <c r="G7" i="36"/>
  <c r="G12" i="36"/>
  <c r="D27" i="36"/>
  <c r="H27" i="36"/>
  <c r="D32" i="36"/>
  <c r="H32" i="36"/>
  <c r="D48" i="36"/>
  <c r="H48" i="36"/>
  <c r="D61" i="36"/>
  <c r="H61" i="36"/>
  <c r="D141" i="36"/>
  <c r="G196" i="36"/>
  <c r="G28" i="37"/>
  <c r="G33" i="37"/>
  <c r="G49" i="37"/>
  <c r="D168" i="37"/>
  <c r="H168" i="37"/>
  <c r="D173" i="37"/>
  <c r="H173" i="37"/>
  <c r="G7" i="38"/>
  <c r="G12" i="38"/>
  <c r="D27" i="38"/>
  <c r="H27" i="38"/>
  <c r="D32" i="38"/>
  <c r="H32" i="38"/>
  <c r="D48" i="38"/>
  <c r="H48" i="38"/>
  <c r="D61" i="38"/>
  <c r="H61" i="38"/>
  <c r="G186" i="38"/>
  <c r="G188" i="38"/>
  <c r="G190" i="38"/>
  <c r="D7" i="39"/>
  <c r="H7" i="39"/>
  <c r="D12" i="39"/>
  <c r="H12" i="39"/>
  <c r="D108" i="39"/>
  <c r="D112" i="39"/>
  <c r="D166" i="39"/>
  <c r="H166" i="39"/>
  <c r="D172" i="39"/>
  <c r="H172" i="39"/>
  <c r="G56" i="40"/>
  <c r="D105" i="40"/>
  <c r="D110" i="40"/>
  <c r="D114" i="40"/>
  <c r="G170" i="40"/>
  <c r="D7" i="41"/>
  <c r="H7" i="41"/>
  <c r="D12" i="41"/>
  <c r="H12" i="41"/>
  <c r="D54" i="41"/>
  <c r="H54" i="41"/>
  <c r="D103" i="41"/>
  <c r="D107" i="41"/>
  <c r="D162" i="41"/>
  <c r="H162" i="41"/>
  <c r="G7" i="42"/>
  <c r="G12" i="42"/>
  <c r="D27" i="42"/>
  <c r="H27" i="42"/>
  <c r="D32" i="42"/>
  <c r="H32" i="42"/>
  <c r="D48" i="42"/>
  <c r="H48" i="42"/>
  <c r="D62" i="42"/>
  <c r="H62" i="42"/>
  <c r="G167" i="42"/>
  <c r="G7" i="43"/>
  <c r="G12" i="43"/>
  <c r="D27" i="43"/>
  <c r="H27" i="43"/>
  <c r="D32" i="43"/>
  <c r="H32" i="43"/>
  <c r="D48" i="43"/>
  <c r="H48" i="43"/>
  <c r="G54" i="43"/>
  <c r="D103" i="43"/>
  <c r="D107" i="43"/>
  <c r="D160" i="43"/>
  <c r="H160" i="43"/>
  <c r="G7" i="44"/>
  <c r="G12" i="44"/>
  <c r="D27" i="44"/>
  <c r="H27" i="44"/>
  <c r="D32" i="44"/>
  <c r="H32" i="44"/>
  <c r="D48" i="44"/>
  <c r="H48" i="44"/>
  <c r="G54" i="44"/>
  <c r="G64" i="44"/>
  <c r="D129" i="44"/>
  <c r="D133" i="44"/>
  <c r="D188" i="44"/>
  <c r="H188" i="44"/>
  <c r="G7" i="45"/>
  <c r="G12" i="45"/>
  <c r="G32" i="45"/>
  <c r="H55" i="45"/>
  <c r="D55" i="45"/>
  <c r="E55" i="45"/>
  <c r="G7" i="46"/>
  <c r="H7" i="46"/>
  <c r="D7" i="46"/>
  <c r="G54" i="46"/>
  <c r="E54" i="46"/>
  <c r="H54" i="46"/>
  <c r="D54" i="46"/>
  <c r="D64" i="46"/>
  <c r="D146" i="47"/>
  <c r="D142" i="47"/>
  <c r="D148" i="47"/>
  <c r="D144" i="47"/>
  <c r="D147" i="47"/>
  <c r="D143" i="47"/>
  <c r="D138" i="47"/>
  <c r="G28" i="49"/>
  <c r="E28" i="49"/>
  <c r="H28" i="49"/>
  <c r="D28" i="49"/>
  <c r="G33" i="49"/>
  <c r="E33" i="49"/>
  <c r="H33" i="49"/>
  <c r="D33" i="49"/>
  <c r="G49" i="49"/>
  <c r="E49" i="49"/>
  <c r="H49" i="49"/>
  <c r="D49" i="49"/>
  <c r="D92" i="51"/>
  <c r="D7" i="32"/>
  <c r="D12" i="32"/>
  <c r="D186" i="32"/>
  <c r="D192" i="32"/>
  <c r="D167" i="33"/>
  <c r="H167" i="33"/>
  <c r="D7" i="35"/>
  <c r="H7" i="35"/>
  <c r="D12" i="35"/>
  <c r="H12" i="35"/>
  <c r="D54" i="35"/>
  <c r="H54" i="35"/>
  <c r="D103" i="35"/>
  <c r="D107" i="35"/>
  <c r="D162" i="35"/>
  <c r="H162" i="35"/>
  <c r="D7" i="36"/>
  <c r="H7" i="36"/>
  <c r="D12" i="36"/>
  <c r="H12" i="36"/>
  <c r="E61" i="36"/>
  <c r="D138" i="36"/>
  <c r="D196" i="36"/>
  <c r="D28" i="37"/>
  <c r="D33" i="37"/>
  <c r="D49" i="37"/>
  <c r="E168" i="37"/>
  <c r="E173" i="37"/>
  <c r="D7" i="38"/>
  <c r="D12" i="38"/>
  <c r="E27" i="38"/>
  <c r="E32" i="38"/>
  <c r="E48" i="38"/>
  <c r="E61" i="38"/>
  <c r="D186" i="38"/>
  <c r="D188" i="38"/>
  <c r="D190" i="38"/>
  <c r="E7" i="39"/>
  <c r="E12" i="39"/>
  <c r="D104" i="39"/>
  <c r="D109" i="39"/>
  <c r="D113" i="39"/>
  <c r="E166" i="39"/>
  <c r="E172" i="39"/>
  <c r="D56" i="40"/>
  <c r="D111" i="40"/>
  <c r="D115" i="40"/>
  <c r="D170" i="40"/>
  <c r="E7" i="41"/>
  <c r="E12" i="41"/>
  <c r="E54" i="41"/>
  <c r="E162" i="41"/>
  <c r="D7" i="42"/>
  <c r="D12" i="42"/>
  <c r="E27" i="42"/>
  <c r="E32" i="42"/>
  <c r="E48" i="42"/>
  <c r="E62" i="42"/>
  <c r="D167" i="42"/>
  <c r="H167" i="42"/>
  <c r="D7" i="43"/>
  <c r="H7" i="43"/>
  <c r="D12" i="43"/>
  <c r="H12" i="43"/>
  <c r="D54" i="43"/>
  <c r="H54" i="43"/>
  <c r="D7" i="44"/>
  <c r="H7" i="44"/>
  <c r="D12" i="44"/>
  <c r="H12" i="44"/>
  <c r="D54" i="44"/>
  <c r="H54" i="44"/>
  <c r="D64" i="44"/>
  <c r="H64" i="44"/>
  <c r="D7" i="45"/>
  <c r="H7" i="45"/>
  <c r="D12" i="45"/>
  <c r="H12" i="45"/>
  <c r="H27" i="45"/>
  <c r="D27" i="45"/>
  <c r="G48" i="45"/>
  <c r="H48" i="45"/>
  <c r="D48" i="45"/>
  <c r="G12" i="46"/>
  <c r="H12" i="46"/>
  <c r="D12" i="46"/>
  <c r="G28" i="47"/>
  <c r="E28" i="47"/>
  <c r="H28" i="47"/>
  <c r="D28" i="47"/>
  <c r="G33" i="47"/>
  <c r="E33" i="47"/>
  <c r="H33" i="47"/>
  <c r="D33" i="47"/>
  <c r="G49" i="47"/>
  <c r="E49" i="47"/>
  <c r="H49" i="47"/>
  <c r="D49" i="47"/>
  <c r="D104" i="48"/>
  <c r="G62" i="49"/>
  <c r="E62" i="49"/>
  <c r="H62" i="49"/>
  <c r="D62" i="49"/>
  <c r="D184" i="50"/>
  <c r="G7" i="51"/>
  <c r="E7" i="51"/>
  <c r="H7" i="51"/>
  <c r="D7" i="51"/>
  <c r="G12" i="51"/>
  <c r="E12" i="51"/>
  <c r="H12" i="51"/>
  <c r="D12" i="51"/>
  <c r="G166" i="51"/>
  <c r="E166" i="51"/>
  <c r="H166" i="51"/>
  <c r="D166" i="51"/>
  <c r="C361" i="37"/>
  <c r="D112" i="40"/>
  <c r="D92" i="48"/>
  <c r="G172" i="48"/>
  <c r="E172" i="48"/>
  <c r="H172" i="48"/>
  <c r="D172" i="48"/>
  <c r="D109" i="40"/>
  <c r="H32" i="45"/>
  <c r="D32" i="45"/>
  <c r="G61" i="45"/>
  <c r="H61" i="45"/>
  <c r="D61" i="45"/>
  <c r="H169" i="45"/>
  <c r="D169" i="45"/>
  <c r="E169" i="45"/>
  <c r="G162" i="46"/>
  <c r="E162" i="46"/>
  <c r="H162" i="46"/>
  <c r="D162" i="46"/>
  <c r="G7" i="48"/>
  <c r="E7" i="48"/>
  <c r="H7" i="48"/>
  <c r="D7" i="48"/>
  <c r="G12" i="48"/>
  <c r="E12" i="48"/>
  <c r="H12" i="48"/>
  <c r="D12" i="48"/>
  <c r="G166" i="48"/>
  <c r="E166" i="48"/>
  <c r="H166" i="48"/>
  <c r="D166" i="48"/>
  <c r="E27" i="46"/>
  <c r="E32" i="46"/>
  <c r="E48" i="46"/>
  <c r="D103" i="46"/>
  <c r="D107" i="46"/>
  <c r="E27" i="48"/>
  <c r="E32" i="48"/>
  <c r="E48" i="48"/>
  <c r="E61" i="48"/>
  <c r="E56" i="49"/>
  <c r="D112" i="49"/>
  <c r="E170" i="49"/>
  <c r="E27" i="51"/>
  <c r="E32" i="51"/>
  <c r="E48" i="51"/>
  <c r="E61" i="51"/>
  <c r="E8" i="52"/>
  <c r="E13" i="52"/>
  <c r="E55" i="52"/>
  <c r="E98" i="52"/>
  <c r="E103" i="52"/>
  <c r="D156" i="52"/>
  <c r="D161" i="52"/>
  <c r="D165" i="52"/>
  <c r="E218" i="52"/>
  <c r="E224" i="52"/>
  <c r="D7" i="53"/>
  <c r="H7" i="53"/>
  <c r="D12" i="53"/>
  <c r="H12" i="53"/>
  <c r="E27" i="53"/>
  <c r="E32" i="53"/>
  <c r="E48" i="53"/>
  <c r="D54" i="53"/>
  <c r="H54" i="53"/>
  <c r="D107" i="53"/>
  <c r="D112" i="53"/>
  <c r="D116" i="53"/>
  <c r="E167" i="53"/>
  <c r="E19" i="54"/>
  <c r="D26" i="54"/>
  <c r="H26" i="54"/>
  <c r="D146" i="54"/>
  <c r="D150" i="54"/>
  <c r="D55" i="55"/>
  <c r="H55" i="55"/>
  <c r="D104" i="55"/>
  <c r="D109" i="55"/>
  <c r="D113" i="55"/>
  <c r="G169" i="55"/>
  <c r="G27" i="56"/>
  <c r="G32" i="56"/>
  <c r="G48" i="56"/>
  <c r="D172" i="56"/>
  <c r="H172" i="56"/>
  <c r="G7" i="57"/>
  <c r="G12" i="57"/>
  <c r="D27" i="57"/>
  <c r="H27" i="57"/>
  <c r="D32" i="57"/>
  <c r="H32" i="57"/>
  <c r="D48" i="57"/>
  <c r="H48" i="57"/>
  <c r="E55" i="57"/>
  <c r="D61" i="57"/>
  <c r="H61" i="57"/>
  <c r="D110" i="57"/>
  <c r="D114" i="57"/>
  <c r="D169" i="57"/>
  <c r="H169" i="57"/>
  <c r="D28" i="58"/>
  <c r="H28" i="58"/>
  <c r="D33" i="58"/>
  <c r="H33" i="58"/>
  <c r="D49" i="58"/>
  <c r="H49" i="58"/>
  <c r="E96" i="58"/>
  <c r="E101" i="58"/>
  <c r="D159" i="58"/>
  <c r="D7" i="59"/>
  <c r="H7" i="59"/>
  <c r="D12" i="59"/>
  <c r="H12" i="59"/>
  <c r="H48" i="59"/>
  <c r="D107" i="59"/>
  <c r="D103" i="59"/>
  <c r="D105" i="59"/>
  <c r="D64" i="61"/>
  <c r="G162" i="64"/>
  <c r="E162" i="64"/>
  <c r="H162" i="64"/>
  <c r="D162" i="64"/>
  <c r="D104" i="46"/>
  <c r="D162" i="52"/>
  <c r="D166" i="52"/>
  <c r="E7" i="53"/>
  <c r="E12" i="53"/>
  <c r="E54" i="53"/>
  <c r="D113" i="53"/>
  <c r="D117" i="53"/>
  <c r="E26" i="54"/>
  <c r="D147" i="54"/>
  <c r="E55" i="55"/>
  <c r="D110" i="55"/>
  <c r="D114" i="55"/>
  <c r="D169" i="55"/>
  <c r="D27" i="56"/>
  <c r="D32" i="56"/>
  <c r="D48" i="56"/>
  <c r="E172" i="56"/>
  <c r="D7" i="57"/>
  <c r="D12" i="57"/>
  <c r="E27" i="57"/>
  <c r="E32" i="57"/>
  <c r="E48" i="57"/>
  <c r="E61" i="57"/>
  <c r="D111" i="57"/>
  <c r="E169" i="57"/>
  <c r="E28" i="58"/>
  <c r="E33" i="58"/>
  <c r="E49" i="58"/>
  <c r="E7" i="59"/>
  <c r="E12" i="59"/>
  <c r="D48" i="59"/>
  <c r="G27" i="60"/>
  <c r="H27" i="60"/>
  <c r="D27" i="60"/>
  <c r="G36" i="62"/>
  <c r="E36" i="62"/>
  <c r="H36" i="62"/>
  <c r="D36" i="62"/>
  <c r="G41" i="62"/>
  <c r="E41" i="62"/>
  <c r="H41" i="62"/>
  <c r="D41" i="62"/>
  <c r="G57" i="62"/>
  <c r="E57" i="62"/>
  <c r="H57" i="62"/>
  <c r="D57" i="62"/>
  <c r="G54" i="64"/>
  <c r="E54" i="64"/>
  <c r="H54" i="64"/>
  <c r="D54" i="64"/>
  <c r="D64" i="64"/>
  <c r="D163" i="52"/>
  <c r="D114" i="53"/>
  <c r="D111" i="55"/>
  <c r="H54" i="59"/>
  <c r="D54" i="59"/>
  <c r="G162" i="59"/>
  <c r="H162" i="59"/>
  <c r="D162" i="59"/>
  <c r="G32" i="60"/>
  <c r="H32" i="60"/>
  <c r="D32" i="60"/>
  <c r="G48" i="60"/>
  <c r="E48" i="60"/>
  <c r="H48" i="60"/>
  <c r="D48" i="60"/>
  <c r="G7" i="64"/>
  <c r="E7" i="64"/>
  <c r="H7" i="64"/>
  <c r="D7" i="64"/>
  <c r="G12" i="64"/>
  <c r="E12" i="64"/>
  <c r="H12" i="64"/>
  <c r="D12" i="64"/>
  <c r="D27" i="46"/>
  <c r="D32" i="46"/>
  <c r="D48" i="46"/>
  <c r="D97" i="46"/>
  <c r="D102" i="46"/>
  <c r="D27" i="48"/>
  <c r="D32" i="48"/>
  <c r="D48" i="48"/>
  <c r="D61" i="48"/>
  <c r="D56" i="49"/>
  <c r="D170" i="49"/>
  <c r="D27" i="51"/>
  <c r="D32" i="51"/>
  <c r="D48" i="51"/>
  <c r="D61" i="51"/>
  <c r="D8" i="52"/>
  <c r="D13" i="52"/>
  <c r="D55" i="52"/>
  <c r="D98" i="52"/>
  <c r="D103" i="52"/>
  <c r="D160" i="52"/>
  <c r="D218" i="52"/>
  <c r="D224" i="52"/>
  <c r="D27" i="53"/>
  <c r="D32" i="53"/>
  <c r="D48" i="53"/>
  <c r="D111" i="53"/>
  <c r="D167" i="53"/>
  <c r="D19" i="54"/>
  <c r="D140" i="54"/>
  <c r="D145" i="54"/>
  <c r="D108" i="55"/>
  <c r="D55" i="57"/>
  <c r="D104" i="57"/>
  <c r="D109" i="57"/>
  <c r="D96" i="58"/>
  <c r="D101" i="58"/>
  <c r="D158" i="58"/>
  <c r="D27" i="59"/>
  <c r="G48" i="59"/>
  <c r="G54" i="59"/>
  <c r="D104" i="59"/>
  <c r="G61" i="60"/>
  <c r="E61" i="60"/>
  <c r="H61" i="60"/>
  <c r="D61" i="60"/>
  <c r="D71" i="60"/>
  <c r="E55" i="60"/>
  <c r="E176" i="60"/>
  <c r="D103" i="61"/>
  <c r="D107" i="61"/>
  <c r="D211" i="62"/>
  <c r="D215" i="62"/>
  <c r="E7" i="63"/>
  <c r="E12" i="63"/>
  <c r="E54" i="63"/>
  <c r="E162" i="63"/>
  <c r="E27" i="64"/>
  <c r="E32" i="64"/>
  <c r="E48" i="64"/>
  <c r="D103" i="64"/>
  <c r="D107" i="64"/>
  <c r="D27" i="65"/>
  <c r="H27" i="65"/>
  <c r="D32" i="65"/>
  <c r="H32" i="65"/>
  <c r="D48" i="65"/>
  <c r="H48" i="65"/>
  <c r="G165" i="65"/>
  <c r="E165" i="65"/>
  <c r="E27" i="66"/>
  <c r="G27" i="66"/>
  <c r="E48" i="66"/>
  <c r="G48" i="66"/>
  <c r="G12" i="67"/>
  <c r="E12" i="67"/>
  <c r="D117" i="67"/>
  <c r="G27" i="68"/>
  <c r="E27" i="68"/>
  <c r="G48" i="68"/>
  <c r="E48" i="68"/>
  <c r="D71" i="68"/>
  <c r="G8" i="69"/>
  <c r="E8" i="69"/>
  <c r="E12" i="71"/>
  <c r="G12" i="71"/>
  <c r="E162" i="73"/>
  <c r="H162" i="73"/>
  <c r="D162" i="73"/>
  <c r="G162" i="73"/>
  <c r="D127" i="75"/>
  <c r="D123" i="75"/>
  <c r="D126" i="75"/>
  <c r="D122" i="75"/>
  <c r="D117" i="75"/>
  <c r="D125" i="75"/>
  <c r="D121" i="75"/>
  <c r="D104" i="61"/>
  <c r="D212" i="62"/>
  <c r="D104" i="64"/>
  <c r="E27" i="65"/>
  <c r="E32" i="65"/>
  <c r="E48" i="65"/>
  <c r="G159" i="65"/>
  <c r="E159" i="65"/>
  <c r="E162" i="65"/>
  <c r="G162" i="65"/>
  <c r="G54" i="67"/>
  <c r="E54" i="67"/>
  <c r="G178" i="67"/>
  <c r="E178" i="67"/>
  <c r="D134" i="68"/>
  <c r="D130" i="68"/>
  <c r="D132" i="68"/>
  <c r="D128" i="68"/>
  <c r="E17" i="70"/>
  <c r="G17" i="70"/>
  <c r="E32" i="66"/>
  <c r="G32" i="66"/>
  <c r="G7" i="67"/>
  <c r="E7" i="67"/>
  <c r="G32" i="68"/>
  <c r="E32" i="68"/>
  <c r="G61" i="68"/>
  <c r="E61" i="68"/>
  <c r="G13" i="69"/>
  <c r="E13" i="69"/>
  <c r="G55" i="69"/>
  <c r="E55" i="69"/>
  <c r="E7" i="71"/>
  <c r="G7" i="71"/>
  <c r="E54" i="71"/>
  <c r="G54" i="71"/>
  <c r="E7" i="73"/>
  <c r="H7" i="73"/>
  <c r="D7" i="73"/>
  <c r="G7" i="73"/>
  <c r="E12" i="73"/>
  <c r="H12" i="73"/>
  <c r="D12" i="73"/>
  <c r="G12" i="73"/>
  <c r="E54" i="73"/>
  <c r="H54" i="73"/>
  <c r="D54" i="73"/>
  <c r="G54" i="73"/>
  <c r="H12" i="81"/>
  <c r="D12" i="81"/>
  <c r="E12" i="81"/>
  <c r="G12" i="81"/>
  <c r="D55" i="60"/>
  <c r="D176" i="60"/>
  <c r="D97" i="61"/>
  <c r="D102" i="61"/>
  <c r="D205" i="62"/>
  <c r="D210" i="62"/>
  <c r="D7" i="63"/>
  <c r="D12" i="63"/>
  <c r="D54" i="63"/>
  <c r="D162" i="63"/>
  <c r="D27" i="64"/>
  <c r="D32" i="64"/>
  <c r="D48" i="64"/>
  <c r="D102" i="64"/>
  <c r="D97" i="64" s="1"/>
  <c r="D85" i="65"/>
  <c r="H32" i="66"/>
  <c r="D147" i="66"/>
  <c r="D143" i="66"/>
  <c r="D145" i="66"/>
  <c r="D141" i="66"/>
  <c r="H7" i="67"/>
  <c r="D64" i="67"/>
  <c r="G180" i="67"/>
  <c r="E180" i="67"/>
  <c r="H32" i="68"/>
  <c r="H61" i="68"/>
  <c r="D112" i="68"/>
  <c r="D124" i="68"/>
  <c r="D131" i="68"/>
  <c r="H13" i="69"/>
  <c r="H55" i="69"/>
  <c r="D65" i="69"/>
  <c r="D126" i="69"/>
  <c r="E8" i="70"/>
  <c r="G8" i="70"/>
  <c r="E63" i="70"/>
  <c r="G63" i="70"/>
  <c r="H7" i="71"/>
  <c r="H54" i="71"/>
  <c r="E7" i="72"/>
  <c r="H7" i="72"/>
  <c r="D7" i="72"/>
  <c r="G7" i="72"/>
  <c r="E12" i="72"/>
  <c r="H12" i="72"/>
  <c r="D12" i="72"/>
  <c r="G12" i="72"/>
  <c r="D85" i="73"/>
  <c r="E27" i="74"/>
  <c r="H27" i="74"/>
  <c r="D27" i="74"/>
  <c r="G27" i="74"/>
  <c r="E32" i="74"/>
  <c r="H32" i="74"/>
  <c r="D32" i="74"/>
  <c r="G32" i="74"/>
  <c r="E48" i="74"/>
  <c r="H48" i="74"/>
  <c r="D48" i="74"/>
  <c r="G48" i="74"/>
  <c r="E61" i="74"/>
  <c r="H61" i="74"/>
  <c r="D61" i="74"/>
  <c r="G61" i="74"/>
  <c r="D64" i="75"/>
  <c r="D105" i="75"/>
  <c r="D64" i="76"/>
  <c r="D85" i="76"/>
  <c r="E7" i="78"/>
  <c r="H7" i="78"/>
  <c r="D7" i="78"/>
  <c r="G7" i="78"/>
  <c r="E12" i="78"/>
  <c r="H12" i="78"/>
  <c r="D12" i="78"/>
  <c r="G12" i="78"/>
  <c r="E7" i="79"/>
  <c r="D7" i="79"/>
  <c r="H7" i="79"/>
  <c r="G7" i="79"/>
  <c r="G182" i="79"/>
  <c r="E182" i="79"/>
  <c r="D182" i="79"/>
  <c r="H182" i="79"/>
  <c r="E32" i="81"/>
  <c r="D32" i="81"/>
  <c r="H32" i="81"/>
  <c r="G32" i="81"/>
  <c r="E12" i="82"/>
  <c r="G12" i="82"/>
  <c r="D134" i="86"/>
  <c r="D130" i="86"/>
  <c r="D133" i="86"/>
  <c r="D129" i="86"/>
  <c r="D124" i="86"/>
  <c r="D132" i="86"/>
  <c r="D128" i="86"/>
  <c r="E202" i="87"/>
  <c r="H202" i="87"/>
  <c r="D202" i="87"/>
  <c r="G202" i="87"/>
  <c r="E27" i="88"/>
  <c r="H27" i="88"/>
  <c r="D27" i="88"/>
  <c r="G27" i="88"/>
  <c r="E32" i="88"/>
  <c r="H32" i="88"/>
  <c r="D32" i="88"/>
  <c r="G32" i="88"/>
  <c r="E48" i="88"/>
  <c r="H48" i="88"/>
  <c r="D48" i="88"/>
  <c r="G48" i="88"/>
  <c r="E61" i="88"/>
  <c r="H61" i="88"/>
  <c r="D61" i="88"/>
  <c r="G61" i="88"/>
  <c r="E7" i="89"/>
  <c r="H7" i="89"/>
  <c r="D7" i="89"/>
  <c r="G7" i="89"/>
  <c r="E12" i="89"/>
  <c r="H12" i="89"/>
  <c r="D12" i="89"/>
  <c r="G12" i="89"/>
  <c r="E171" i="91"/>
  <c r="H171" i="91"/>
  <c r="D171" i="91"/>
  <c r="G171" i="91"/>
  <c r="E54" i="101"/>
  <c r="H54" i="101"/>
  <c r="D54" i="101"/>
  <c r="G54" i="101"/>
  <c r="E169" i="101"/>
  <c r="H169" i="101"/>
  <c r="D169" i="101"/>
  <c r="G169" i="101"/>
  <c r="D124" i="67"/>
  <c r="D7" i="68"/>
  <c r="D12" i="68"/>
  <c r="D145" i="69"/>
  <c r="D215" i="70"/>
  <c r="D102" i="71"/>
  <c r="D106" i="71"/>
  <c r="E55" i="72"/>
  <c r="D130" i="72"/>
  <c r="D134" i="72"/>
  <c r="E159" i="73"/>
  <c r="D97" i="73" s="1"/>
  <c r="D125" i="74"/>
  <c r="D129" i="74"/>
  <c r="E7" i="75"/>
  <c r="E12" i="75"/>
  <c r="E54" i="75"/>
  <c r="E7" i="76"/>
  <c r="E12" i="76"/>
  <c r="E54" i="76"/>
  <c r="D104" i="76"/>
  <c r="E27" i="77"/>
  <c r="E32" i="77"/>
  <c r="E48" i="77"/>
  <c r="D123" i="77"/>
  <c r="D127" i="77"/>
  <c r="E55" i="78"/>
  <c r="D151" i="78"/>
  <c r="D132" i="81"/>
  <c r="D128" i="81"/>
  <c r="D134" i="81"/>
  <c r="D130" i="81"/>
  <c r="H12" i="82"/>
  <c r="E161" i="82"/>
  <c r="G161" i="82"/>
  <c r="G164" i="82"/>
  <c r="E164" i="82"/>
  <c r="G32" i="83"/>
  <c r="E32" i="83"/>
  <c r="E13" i="84"/>
  <c r="G13" i="84"/>
  <c r="D131" i="86"/>
  <c r="E28" i="92"/>
  <c r="H28" i="92"/>
  <c r="D28" i="92"/>
  <c r="G28" i="92"/>
  <c r="E33" i="92"/>
  <c r="H33" i="92"/>
  <c r="D33" i="92"/>
  <c r="G33" i="92"/>
  <c r="E49" i="92"/>
  <c r="H49" i="92"/>
  <c r="D49" i="92"/>
  <c r="G49" i="92"/>
  <c r="E182" i="97"/>
  <c r="H182" i="97"/>
  <c r="D182" i="97"/>
  <c r="G182" i="97"/>
  <c r="D103" i="71"/>
  <c r="D131" i="72"/>
  <c r="D126" i="74"/>
  <c r="D124" i="77"/>
  <c r="D112" i="80"/>
  <c r="D108" i="80"/>
  <c r="D113" i="80"/>
  <c r="H7" i="81"/>
  <c r="D7" i="81"/>
  <c r="E61" i="81"/>
  <c r="G61" i="81"/>
  <c r="E7" i="82"/>
  <c r="G7" i="82"/>
  <c r="E54" i="82"/>
  <c r="G54" i="82"/>
  <c r="D92" i="83"/>
  <c r="D114" i="83"/>
  <c r="D110" i="83"/>
  <c r="D112" i="83"/>
  <c r="D108" i="83"/>
  <c r="E228" i="85"/>
  <c r="H228" i="85"/>
  <c r="D228" i="85"/>
  <c r="G228" i="85"/>
  <c r="E196" i="87"/>
  <c r="H196" i="87"/>
  <c r="D196" i="87"/>
  <c r="G196" i="87"/>
  <c r="E55" i="90"/>
  <c r="H55" i="90"/>
  <c r="D55" i="90"/>
  <c r="G55" i="90"/>
  <c r="D106" i="91"/>
  <c r="E7" i="94"/>
  <c r="H7" i="94"/>
  <c r="D7" i="94"/>
  <c r="G7" i="94"/>
  <c r="E12" i="94"/>
  <c r="H12" i="94"/>
  <c r="D12" i="94"/>
  <c r="G12" i="94"/>
  <c r="E7" i="95"/>
  <c r="H7" i="95"/>
  <c r="D7" i="95"/>
  <c r="G7" i="95"/>
  <c r="E12" i="95"/>
  <c r="H12" i="95"/>
  <c r="D12" i="95"/>
  <c r="G12" i="95"/>
  <c r="D7" i="66"/>
  <c r="D12" i="66"/>
  <c r="D202" i="66"/>
  <c r="D27" i="67"/>
  <c r="D32" i="67"/>
  <c r="D122" i="67"/>
  <c r="D189" i="68"/>
  <c r="D28" i="69"/>
  <c r="D33" i="69"/>
  <c r="D49" i="69"/>
  <c r="D89" i="69"/>
  <c r="D94" i="69"/>
  <c r="D138" i="69"/>
  <c r="D143" i="69"/>
  <c r="D213" i="70"/>
  <c r="D208" i="70" s="1"/>
  <c r="D100" i="71"/>
  <c r="D158" i="71"/>
  <c r="D128" i="72"/>
  <c r="D186" i="72"/>
  <c r="D192" i="72"/>
  <c r="D7" i="74"/>
  <c r="D12" i="74"/>
  <c r="D123" i="74"/>
  <c r="D181" i="74"/>
  <c r="D27" i="75"/>
  <c r="D32" i="75"/>
  <c r="D48" i="75"/>
  <c r="D182" i="75"/>
  <c r="D27" i="76"/>
  <c r="D32" i="76"/>
  <c r="D48" i="76"/>
  <c r="D97" i="76"/>
  <c r="D102" i="76"/>
  <c r="D121" i="77"/>
  <c r="D179" i="77"/>
  <c r="D144" i="78"/>
  <c r="D149" i="78"/>
  <c r="H206" i="78"/>
  <c r="D206" i="78"/>
  <c r="D55" i="79"/>
  <c r="D109" i="80"/>
  <c r="D114" i="80"/>
  <c r="G7" i="81"/>
  <c r="H27" i="81"/>
  <c r="H61" i="81"/>
  <c r="D112" i="81"/>
  <c r="D124" i="81"/>
  <c r="D131" i="81"/>
  <c r="H7" i="82"/>
  <c r="D12" i="82"/>
  <c r="H54" i="82"/>
  <c r="G27" i="83"/>
  <c r="E27" i="83"/>
  <c r="G48" i="83"/>
  <c r="E48" i="83"/>
  <c r="G61" i="83"/>
  <c r="E61" i="83"/>
  <c r="D109" i="83"/>
  <c r="E8" i="84"/>
  <c r="G8" i="84"/>
  <c r="E55" i="84"/>
  <c r="G55" i="84"/>
  <c r="D148" i="84"/>
  <c r="D144" i="84"/>
  <c r="D147" i="84"/>
  <c r="D143" i="84"/>
  <c r="D138" i="84"/>
  <c r="D146" i="84"/>
  <c r="D142" i="84"/>
  <c r="D71" i="86"/>
  <c r="D112" i="86"/>
  <c r="E55" i="87"/>
  <c r="H55" i="87"/>
  <c r="D55" i="87"/>
  <c r="G55" i="87"/>
  <c r="D125" i="89"/>
  <c r="D121" i="89"/>
  <c r="D124" i="89"/>
  <c r="D120" i="89"/>
  <c r="D115" i="89"/>
  <c r="D123" i="89"/>
  <c r="D119" i="89"/>
  <c r="E169" i="90"/>
  <c r="H169" i="90"/>
  <c r="D169" i="90"/>
  <c r="G169" i="90"/>
  <c r="H32" i="93"/>
  <c r="D32" i="93"/>
  <c r="E32" i="93"/>
  <c r="G32" i="93"/>
  <c r="D106" i="82"/>
  <c r="E28" i="85"/>
  <c r="E33" i="85"/>
  <c r="E62" i="85"/>
  <c r="E73" i="85"/>
  <c r="E78" i="85"/>
  <c r="E225" i="85"/>
  <c r="E231" i="85"/>
  <c r="E27" i="86"/>
  <c r="E32" i="86"/>
  <c r="E48" i="86"/>
  <c r="E61" i="86"/>
  <c r="E7" i="87"/>
  <c r="E12" i="87"/>
  <c r="D141" i="87"/>
  <c r="E199" i="87"/>
  <c r="D130" i="88"/>
  <c r="D134" i="88"/>
  <c r="E55" i="89"/>
  <c r="E7" i="90"/>
  <c r="E12" i="90"/>
  <c r="E166" i="90"/>
  <c r="E172" i="90"/>
  <c r="E27" i="91"/>
  <c r="E32" i="91"/>
  <c r="E48" i="91"/>
  <c r="E61" i="91"/>
  <c r="E168" i="91"/>
  <c r="E174" i="91"/>
  <c r="D202" i="92"/>
  <c r="D206" i="92"/>
  <c r="E28" i="96"/>
  <c r="H28" i="96"/>
  <c r="D28" i="96"/>
  <c r="G28" i="96"/>
  <c r="E33" i="96"/>
  <c r="H33" i="96"/>
  <c r="D33" i="96"/>
  <c r="G33" i="96"/>
  <c r="E49" i="96"/>
  <c r="H49" i="96"/>
  <c r="D49" i="96"/>
  <c r="G49" i="96"/>
  <c r="E39" i="102"/>
  <c r="H39" i="102"/>
  <c r="D39" i="102"/>
  <c r="G39" i="102"/>
  <c r="D131" i="88"/>
  <c r="D203" i="92"/>
  <c r="H27" i="93"/>
  <c r="D27" i="93"/>
  <c r="E55" i="93"/>
  <c r="H55" i="93"/>
  <c r="D55" i="93"/>
  <c r="G55" i="93"/>
  <c r="E179" i="95"/>
  <c r="H179" i="95"/>
  <c r="D179" i="95"/>
  <c r="G179" i="95"/>
  <c r="E123" i="96"/>
  <c r="H123" i="96"/>
  <c r="D123" i="96"/>
  <c r="G123" i="96"/>
  <c r="E7" i="100"/>
  <c r="H7" i="100"/>
  <c r="D7" i="100"/>
  <c r="G7" i="100"/>
  <c r="E12" i="100"/>
  <c r="H12" i="100"/>
  <c r="D12" i="100"/>
  <c r="G12" i="100"/>
  <c r="E7" i="101"/>
  <c r="H7" i="101"/>
  <c r="D7" i="101"/>
  <c r="G7" i="101"/>
  <c r="E12" i="101"/>
  <c r="H12" i="101"/>
  <c r="D12" i="101"/>
  <c r="G12" i="101"/>
  <c r="D107" i="101"/>
  <c r="D55" i="102"/>
  <c r="D186" i="81"/>
  <c r="D192" i="81"/>
  <c r="D99" i="82"/>
  <c r="D104" i="82"/>
  <c r="D55" i="83"/>
  <c r="D169" i="83"/>
  <c r="D56" i="85"/>
  <c r="D55" i="86"/>
  <c r="D189" i="86"/>
  <c r="D27" i="87"/>
  <c r="D32" i="87"/>
  <c r="D48" i="87"/>
  <c r="D61" i="87"/>
  <c r="D134" i="87"/>
  <c r="D139" i="87"/>
  <c r="D7" i="88"/>
  <c r="D12" i="88"/>
  <c r="D128" i="88"/>
  <c r="D186" i="88"/>
  <c r="D192" i="88"/>
  <c r="D180" i="89"/>
  <c r="D27" i="90"/>
  <c r="D32" i="90"/>
  <c r="D48" i="90"/>
  <c r="D61" i="90"/>
  <c r="D55" i="91"/>
  <c r="D8" i="92"/>
  <c r="D13" i="92"/>
  <c r="D55" i="92"/>
  <c r="D118" i="92"/>
  <c r="D123" i="92"/>
  <c r="D200" i="92"/>
  <c r="D7" i="93"/>
  <c r="D12" i="93"/>
  <c r="G27" i="93"/>
  <c r="E27" i="97"/>
  <c r="H27" i="97"/>
  <c r="D27" i="97"/>
  <c r="G27" i="97"/>
  <c r="E32" i="97"/>
  <c r="H32" i="97"/>
  <c r="D32" i="97"/>
  <c r="G32" i="97"/>
  <c r="E48" i="97"/>
  <c r="H48" i="97"/>
  <c r="D48" i="97"/>
  <c r="G48" i="97"/>
  <c r="E61" i="97"/>
  <c r="H61" i="97"/>
  <c r="D61" i="97"/>
  <c r="G61" i="97"/>
  <c r="E176" i="97"/>
  <c r="H176" i="97"/>
  <c r="D176" i="97"/>
  <c r="G176" i="97"/>
  <c r="D95" i="101"/>
  <c r="D125" i="93"/>
  <c r="D129" i="93"/>
  <c r="E55" i="94"/>
  <c r="D122" i="94"/>
  <c r="D126" i="94"/>
  <c r="E55" i="95"/>
  <c r="E176" i="95"/>
  <c r="E182" i="95"/>
  <c r="E179" i="97"/>
  <c r="D103" i="98"/>
  <c r="D107" i="98"/>
  <c r="D7" i="99"/>
  <c r="D12" i="99"/>
  <c r="E27" i="99"/>
  <c r="E32" i="99"/>
  <c r="E48" i="99"/>
  <c r="D103" i="99"/>
  <c r="D107" i="99"/>
  <c r="D162" i="99"/>
  <c r="D27" i="100"/>
  <c r="D32" i="100"/>
  <c r="D48" i="100"/>
  <c r="E55" i="100"/>
  <c r="D141" i="100"/>
  <c r="D145" i="100"/>
  <c r="D200" i="100"/>
  <c r="D27" i="101"/>
  <c r="D32" i="101"/>
  <c r="D48" i="101"/>
  <c r="E172" i="101"/>
  <c r="D8" i="102"/>
  <c r="D13" i="102"/>
  <c r="D23" i="102"/>
  <c r="D28" i="102"/>
  <c r="E158" i="102"/>
  <c r="E163" i="102"/>
  <c r="D290" i="102"/>
  <c r="D126" i="93"/>
  <c r="D123" i="94"/>
  <c r="G8" i="96"/>
  <c r="G13" i="96"/>
  <c r="G55" i="96"/>
  <c r="G118" i="96"/>
  <c r="D203" i="96"/>
  <c r="G7" i="97"/>
  <c r="G12" i="97"/>
  <c r="D104" i="98"/>
  <c r="D104" i="99"/>
  <c r="D142" i="100"/>
  <c r="D291" i="102"/>
  <c r="D48" i="93"/>
  <c r="D61" i="93"/>
  <c r="D123" i="93"/>
  <c r="D181" i="93"/>
  <c r="D187" i="93"/>
  <c r="D120" i="94"/>
  <c r="D179" i="94"/>
  <c r="D185" i="94"/>
  <c r="D8" i="96"/>
  <c r="D13" i="96"/>
  <c r="D55" i="96"/>
  <c r="D118" i="96"/>
  <c r="D200" i="96"/>
  <c r="D7" i="97"/>
  <c r="D12" i="97"/>
  <c r="D101" i="98"/>
  <c r="D101" i="99"/>
  <c r="D139" i="100"/>
</calcChain>
</file>

<file path=xl/sharedStrings.xml><?xml version="1.0" encoding="utf-8"?>
<sst xmlns="http://schemas.openxmlformats.org/spreadsheetml/2006/main" count="23930" uniqueCount="754">
  <si>
    <t>ПРАЙС-ЛИСТ</t>
  </si>
  <si>
    <t>Введен в действие с "01" июня 2024 г.</t>
  </si>
  <si>
    <t xml:space="preserve">НА РАЗМЕЩЕНИЕ РЕКЛАМЫ В ПРОДУКТАХ НА БАЗЕ СПРАВОЧНИКА ОРГАНИЗАЦИЙ </t>
  </si>
  <si>
    <t>"2ГИС.АБАКАН"</t>
  </si>
  <si>
    <t>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t>
  </si>
  <si>
    <t>Наименование рекламной позиции</t>
  </si>
  <si>
    <t>Реклама / Рекламный материал</t>
  </si>
  <si>
    <t>Место размещения</t>
  </si>
  <si>
    <t>Стоимость за месяц размещения, руб. (в том числе НДС)</t>
  </si>
  <si>
    <t>ГЕОКОНТЕКСТНАЯ РЕКЛАМА</t>
  </si>
  <si>
    <r>
      <t>Пакет «Лайт»</t>
    </r>
    <r>
      <rPr>
        <b/>
        <vertAlign val="superscript"/>
        <sz val="16"/>
        <rFont val="Calibri"/>
        <family val="2"/>
        <charset val="204"/>
        <scheme val="minor"/>
      </rPr>
      <t>1.3</t>
    </r>
  </si>
  <si>
    <r>
      <t>Комментарий в карточке компании</t>
    </r>
    <r>
      <rPr>
        <vertAlign val="superscript"/>
        <sz val="16"/>
        <rFont val="Calibri"/>
        <family val="2"/>
        <charset val="204"/>
        <scheme val="minor"/>
      </rPr>
      <t>3</t>
    </r>
    <r>
      <rPr>
        <sz val="16"/>
        <rFont val="Calibri"/>
        <family val="2"/>
        <charset val="204"/>
        <scheme val="minor"/>
      </rPr>
      <t>, рекламная ссылка в карточке компании</t>
    </r>
    <r>
      <rPr>
        <vertAlign val="superscript"/>
        <sz val="16"/>
        <rFont val="Calibri"/>
        <family val="2"/>
        <charset val="204"/>
        <scheme val="minor"/>
      </rPr>
      <t>3</t>
    </r>
    <r>
      <rPr>
        <sz val="16"/>
        <rFont val="Calibri"/>
        <family val="2"/>
        <charset val="204"/>
        <scheme val="minor"/>
      </rPr>
      <t xml:space="preserve">, </t>
    </r>
  </si>
  <si>
    <r>
      <t>Объявление в поисковой выдаче</t>
    </r>
    <r>
      <rPr>
        <vertAlign val="superscript"/>
        <sz val="16"/>
        <rFont val="Calibri"/>
        <family val="2"/>
        <charset val="204"/>
        <scheme val="minor"/>
      </rPr>
      <t>3</t>
    </r>
  </si>
  <si>
    <r>
      <t>Предоставление Заказчику возможности разместить в Профиле Рекламируемого предприятия в Справочнике организаций Логотип, Кнопку действия</t>
    </r>
    <r>
      <rPr>
        <vertAlign val="superscript"/>
        <sz val="16"/>
        <rFont val="Calibri"/>
        <family val="2"/>
        <charset val="204"/>
        <scheme val="minor"/>
      </rPr>
      <t>7</t>
    </r>
    <r>
      <rPr>
        <sz val="16"/>
        <rFont val="Calibri"/>
        <family val="2"/>
        <charset val="204"/>
        <scheme val="minor"/>
      </rPr>
      <t>, Скидки, Видео-материал, изменить цвет верхнего поля или добавить фоновое изображение в область верхнего поля</t>
    </r>
    <r>
      <rPr>
        <vertAlign val="superscript"/>
        <sz val="16"/>
        <rFont val="Calibri"/>
        <family val="2"/>
        <charset val="204"/>
        <scheme val="minor"/>
      </rPr>
      <t>8</t>
    </r>
    <r>
      <rPr>
        <sz val="16"/>
        <rFont val="Calibri"/>
        <family val="2"/>
        <charset val="204"/>
        <scheme val="minor"/>
      </rPr>
      <t xml:space="preserve"> в Профиле Рекламируемого предприятия в Справочнике организаций </t>
    </r>
  </si>
  <si>
    <r>
      <t>Пакет «Старт»</t>
    </r>
    <r>
      <rPr>
        <b/>
        <vertAlign val="superscript"/>
        <sz val="16"/>
        <rFont val="Calibri"/>
        <family val="2"/>
        <charset val="204"/>
        <scheme val="minor"/>
      </rPr>
      <t>1.3</t>
    </r>
  </si>
  <si>
    <r>
      <t>Комментарий в карточке компании</t>
    </r>
    <r>
      <rPr>
        <vertAlign val="superscript"/>
        <sz val="16"/>
        <rFont val="Calibri"/>
        <family val="2"/>
        <charset val="204"/>
        <scheme val="minor"/>
      </rPr>
      <t>3</t>
    </r>
    <r>
      <rPr>
        <sz val="16"/>
        <rFont val="Calibri"/>
        <family val="2"/>
        <charset val="204"/>
        <scheme val="minor"/>
      </rPr>
      <t>, рекламная ссылка в карточке компании</t>
    </r>
    <r>
      <rPr>
        <vertAlign val="superscript"/>
        <sz val="16"/>
        <rFont val="Calibri"/>
        <family val="2"/>
        <charset val="204"/>
        <scheme val="minor"/>
      </rPr>
      <t>3</t>
    </r>
  </si>
  <si>
    <t>Каталог товаров и услуг</t>
  </si>
  <si>
    <t>Пакет «Дополнительный»</t>
  </si>
  <si>
    <t>Набор позиций, который приобретается в дополнение к пакету «Лайт» или «Старт», и позволяет усилить ваше присутствие в 2ГИС. Приобретая Пакет «Дополнительный», Заказчик может воспользоваться всеми позициями или любой отдельной позицией:</t>
  </si>
  <si>
    <t xml:space="preserve">Логотип на карте во всех масштабах в одной рубрике; </t>
  </si>
  <si>
    <t xml:space="preserve">Рекламная статья (до 120 Кб); </t>
  </si>
  <si>
    <t>предоставление Заказчику возможности разместить в Профиле Рекламируемого предприятия в Справочнике организаций Скидки</t>
  </si>
  <si>
    <r>
      <t>Подключение в другие рубрики</t>
    </r>
    <r>
      <rPr>
        <b/>
        <vertAlign val="superscript"/>
        <sz val="16"/>
        <rFont val="Calibri"/>
        <family val="2"/>
        <charset val="204"/>
        <scheme val="minor"/>
      </rPr>
      <t>1.4</t>
    </r>
  </si>
  <si>
    <r>
      <t>Подключение объявления в поисковой выдаче</t>
    </r>
    <r>
      <rPr>
        <vertAlign val="superscript"/>
        <sz val="16"/>
        <rFont val="Calibri"/>
        <family val="2"/>
        <charset val="204"/>
        <scheme val="minor"/>
      </rPr>
      <t>4</t>
    </r>
  </si>
  <si>
    <r>
      <t xml:space="preserve">Пакет Лайт </t>
    </r>
    <r>
      <rPr>
        <b/>
        <vertAlign val="superscript"/>
        <sz val="16"/>
        <rFont val="Calibri"/>
        <family val="2"/>
        <charset val="204"/>
        <scheme val="minor"/>
      </rPr>
      <t>1.5</t>
    </r>
    <r>
      <rPr>
        <b/>
        <sz val="16"/>
        <rFont val="Calibri"/>
        <family val="2"/>
        <charset val="204"/>
        <scheme val="minor"/>
      </rPr>
      <t xml:space="preserve"> VIP</t>
    </r>
    <r>
      <rPr>
        <b/>
        <vertAlign val="superscript"/>
        <sz val="16"/>
        <rFont val="Calibri"/>
        <family val="2"/>
        <charset val="204"/>
        <scheme val="minor"/>
      </rPr>
      <t>2</t>
    </r>
  </si>
  <si>
    <t>Комментарий в карточке компании3, рекламная ссылка в карточке компании3.</t>
  </si>
  <si>
    <r>
      <t xml:space="preserve">Пакет Старт </t>
    </r>
    <r>
      <rPr>
        <b/>
        <vertAlign val="superscript"/>
        <sz val="16"/>
        <rFont val="Calibri"/>
        <family val="2"/>
        <charset val="204"/>
        <scheme val="minor"/>
      </rPr>
      <t>1.5</t>
    </r>
    <r>
      <rPr>
        <b/>
        <sz val="16"/>
        <rFont val="Calibri"/>
        <family val="2"/>
        <charset val="204"/>
        <scheme val="minor"/>
      </rPr>
      <t xml:space="preserve"> VIP</t>
    </r>
    <r>
      <rPr>
        <b/>
        <vertAlign val="superscript"/>
        <sz val="16"/>
        <rFont val="Calibri"/>
        <family val="2"/>
        <charset val="204"/>
        <scheme val="minor"/>
      </rPr>
      <t>2</t>
    </r>
  </si>
  <si>
    <t xml:space="preserve">Комментарий в карточке компании3, рекламная ссылка в карточке компании3 </t>
  </si>
  <si>
    <r>
      <t>Пакет «Дополнительный» VIP</t>
    </r>
    <r>
      <rPr>
        <b/>
        <vertAlign val="superscript"/>
        <sz val="16"/>
        <rFont val="Calibri"/>
        <family val="2"/>
        <charset val="204"/>
        <scheme val="minor"/>
      </rPr>
      <t>2</t>
    </r>
  </si>
  <si>
    <t>Набор позиций, который приобретается в дополнение к пакету «Лайт» VIP или «Старт» VIP, и позволяет усилить ваше присутствие в 2ГИС. Приобретая Пакет «Дополнительный», Заказчик может воспользоваться всеми позициями или любой отдельной позицией:</t>
  </si>
  <si>
    <r>
      <t xml:space="preserve">Подключение в другие рубрики </t>
    </r>
    <r>
      <rPr>
        <b/>
        <vertAlign val="superscript"/>
        <sz val="16"/>
        <rFont val="Calibri"/>
        <family val="2"/>
        <charset val="204"/>
        <scheme val="minor"/>
      </rPr>
      <t>1.5</t>
    </r>
    <r>
      <rPr>
        <b/>
        <sz val="16"/>
        <rFont val="Calibri"/>
        <family val="2"/>
        <charset val="204"/>
        <scheme val="minor"/>
      </rPr>
      <t xml:space="preserve"> VIP</t>
    </r>
    <r>
      <rPr>
        <b/>
        <vertAlign val="superscript"/>
        <sz val="16"/>
        <rFont val="Calibri"/>
        <family val="2"/>
        <charset val="204"/>
        <scheme val="minor"/>
      </rPr>
      <t>2</t>
    </r>
  </si>
  <si>
    <t>Пакет «Лайт Медиа»</t>
  </si>
  <si>
    <r>
      <t>Рекламная ссылка в карточке компании</t>
    </r>
    <r>
      <rPr>
        <vertAlign val="superscript"/>
        <sz val="16"/>
        <rFont val="Calibri"/>
        <family val="2"/>
        <charset val="204"/>
        <scheme val="minor"/>
      </rPr>
      <t>3</t>
    </r>
    <r>
      <rPr>
        <sz val="16"/>
        <rFont val="Calibri"/>
        <family val="2"/>
        <charset val="204"/>
        <scheme val="minor"/>
      </rPr>
      <t xml:space="preserve">, </t>
    </r>
  </si>
  <si>
    <t>Сторис в карточке компании</t>
  </si>
  <si>
    <r>
      <t>Предоставление Заказчику возможности разместить в Профиле Рекламируемого предприятия в Справочнике организаций Логотип, Кнопку действия</t>
    </r>
    <r>
      <rPr>
        <vertAlign val="superscript"/>
        <sz val="16"/>
        <rFont val="Calibri"/>
        <family val="2"/>
        <charset val="204"/>
        <scheme val="minor"/>
      </rPr>
      <t>7</t>
    </r>
    <r>
      <rPr>
        <sz val="16"/>
        <rFont val="Calibri"/>
        <family val="2"/>
        <charset val="204"/>
        <scheme val="minor"/>
      </rPr>
      <t>, изменить цвет верхнего поля или добавить фоновое изображение в область верхнего поля</t>
    </r>
    <r>
      <rPr>
        <vertAlign val="superscript"/>
        <sz val="16"/>
        <rFont val="Calibri"/>
        <family val="2"/>
        <charset val="204"/>
        <scheme val="minor"/>
      </rPr>
      <t>8</t>
    </r>
    <r>
      <rPr>
        <sz val="16"/>
        <rFont val="Calibri"/>
        <family val="2"/>
        <charset val="204"/>
        <scheme val="minor"/>
      </rPr>
      <t xml:space="preserve"> в Профиле Рекламируемого предприятия в Справочнике организаций </t>
    </r>
  </si>
  <si>
    <t>Пакет «Старт Медиа»</t>
  </si>
  <si>
    <t>Каталог товаров и услуг, Сторис в карточке компании</t>
  </si>
  <si>
    <t>Подключение в другие рубрики для пакета Медиа</t>
  </si>
  <si>
    <t>Приоритеты в рубрике</t>
  </si>
  <si>
    <t>Приоритет в рубрике 1-го порядка для объявления в поисковой выдаче</t>
  </si>
  <si>
    <t>Приоритет в рубрике 2-го порядка для объявления в поисковой выдаче</t>
  </si>
  <si>
    <t>Приоритет в рубрике 3-го порядка для объявления в поисковой выдаче</t>
  </si>
  <si>
    <t>Приоритет в рубрике 4-го порядка для объявления в поисковой выдаче</t>
  </si>
  <si>
    <t>Приоритет в рубрике 5-го порядка для объявления в поисковой выдаче</t>
  </si>
  <si>
    <t>Приоритет в рубрике 6-го порядка для объявления в поисковой выдаче</t>
  </si>
  <si>
    <t>Приоритет в рубрике 7-го порядка для объявления в поисковой выдаче</t>
  </si>
  <si>
    <t>Приоритет в рубрике 8-го порядка для объявления в поисковой выдаче</t>
  </si>
  <si>
    <t>Приоритет в рубрике 9-го порядка для объявления в поисковой выдаче</t>
  </si>
  <si>
    <t>Приоритет в рубрике 10-го порядка для объявления в поисковой выдаче</t>
  </si>
  <si>
    <t>Приоритет в рубрике 11-го порядка для объявления в поисковой выдаче</t>
  </si>
  <si>
    <t>Приоритет в рубрике 12-го порядка для объявления в поисковой выдаче</t>
  </si>
  <si>
    <t>Приоритет в рубрике 13-го порядка для объявления в поисковой выдаче</t>
  </si>
  <si>
    <t>Приоритет в рубрике 14-го порядка для объявления в поисковой выдаче</t>
  </si>
  <si>
    <t>Приоритет в рубрике 15-го порядка для объявления в поисковой выдаче</t>
  </si>
  <si>
    <t>Приоритет в рубрике 16-го порядка для объявления в поисковой выдаче</t>
  </si>
  <si>
    <t>Приоритет в рубрике 17-го порядка для объявления в поисковой выдаче</t>
  </si>
  <si>
    <t>Приоритет в рубрике 18-го порядка для объявления в поисковой выдаче</t>
  </si>
  <si>
    <t>Приоритет в рубрике 19-го порядка для объявления в поисковой выдаче</t>
  </si>
  <si>
    <t>Приоритет в рубрике 20-го порядка для объявления в поисковой выдаче</t>
  </si>
  <si>
    <t>Усиливающие позиции</t>
  </si>
  <si>
    <t>Брендирование</t>
  </si>
  <si>
    <t xml:space="preserve">Дополнительная рубрика  </t>
  </si>
  <si>
    <t>Логотип на карте в детальных масштабах во всех рубриках</t>
  </si>
  <si>
    <t>Логотип на карте во всех масштабах в одной рубрике</t>
  </si>
  <si>
    <t>Логотип на карте во всех масштабах в рубрике 1-го уровня</t>
  </si>
  <si>
    <t>Рекламная ссылка</t>
  </si>
  <si>
    <t>Рекламная ссылка к компании</t>
  </si>
  <si>
    <t>Двойная рекламная ссылка к компании</t>
  </si>
  <si>
    <t>Тройная рекламная ссылка к компании</t>
  </si>
  <si>
    <t>Рекламная статья (до 120 Кб)</t>
  </si>
  <si>
    <t>Стоимость за месяц размещения за 1 адрес, руб. (в том числе НДС)</t>
  </si>
  <si>
    <t>Расширение кнопки действия</t>
  </si>
  <si>
    <t xml:space="preserve">МЕДИЙНАЯ РЕКЛАМА   </t>
  </si>
  <si>
    <r>
      <t>Логотип на карте</t>
    </r>
    <r>
      <rPr>
        <vertAlign val="superscript"/>
        <sz val="22"/>
        <rFont val="Calibri"/>
        <family val="2"/>
        <charset val="204"/>
        <scheme val="minor"/>
      </rPr>
      <t>1.6</t>
    </r>
  </si>
  <si>
    <t>Кол-во адресов</t>
  </si>
  <si>
    <t>Стоимость за 1 адрес</t>
  </si>
  <si>
    <t>1-4 адреса</t>
  </si>
  <si>
    <t>5 адресов</t>
  </si>
  <si>
    <t>6 адресов</t>
  </si>
  <si>
    <t>7 адресов</t>
  </si>
  <si>
    <t>8 адресов</t>
  </si>
  <si>
    <t>9 адресов</t>
  </si>
  <si>
    <t>10-100000</t>
  </si>
  <si>
    <r>
      <t>Премиум-логотип на карте</t>
    </r>
    <r>
      <rPr>
        <vertAlign val="superscript"/>
        <sz val="22"/>
        <rFont val="Calibri"/>
        <family val="2"/>
        <charset val="204"/>
        <scheme val="minor"/>
      </rPr>
      <t>1.6</t>
    </r>
  </si>
  <si>
    <t>Логотип на карте в масштабе города</t>
  </si>
  <si>
    <t>Smart-баннер</t>
  </si>
  <si>
    <t>Баннер в окне карты</t>
  </si>
  <si>
    <t>Баннер на стартовой заставке</t>
  </si>
  <si>
    <t>Баннер на стартовом экране</t>
  </si>
  <si>
    <t>Баннер на стартовом экране (с видео)</t>
  </si>
  <si>
    <t>Баннер на финальной заставке</t>
  </si>
  <si>
    <t>Баннер под окном справочника</t>
  </si>
  <si>
    <t>Баннер-небоскреб</t>
  </si>
  <si>
    <t>Баннер на дашборде (мобильная версия)</t>
  </si>
  <si>
    <r>
      <t>Лента B2B-предложений в Личном кабинете</t>
    </r>
    <r>
      <rPr>
        <vertAlign val="superscript"/>
        <sz val="16"/>
        <rFont val="Calibri"/>
        <family val="2"/>
        <charset val="204"/>
        <scheme val="minor"/>
      </rPr>
      <t>14</t>
    </r>
  </si>
  <si>
    <t>Интернет-площадка account.2gis.com</t>
  </si>
  <si>
    <t>Логотип в списке рубрик (4 позиция)</t>
  </si>
  <si>
    <t>Логотип в списке рубрик (8 позиция)</t>
  </si>
  <si>
    <t>Логотип в списке рубрик (12 позиция)</t>
  </si>
  <si>
    <t>Логотип в списке рубрик (16 позиция)</t>
  </si>
  <si>
    <t>Логотип на дашборде (1 уровень)</t>
  </si>
  <si>
    <t>Логотип на дашборде (2 уровень)</t>
  </si>
  <si>
    <t>Реклама в печати</t>
  </si>
  <si>
    <t>Сторис на дашборде</t>
  </si>
  <si>
    <t>Баннер в геообъектах</t>
  </si>
  <si>
    <t>Баннер в обслуживающих организациях</t>
  </si>
  <si>
    <t>Билборд на экране построения маршрута</t>
  </si>
  <si>
    <r>
      <t>Smart-баннер VIP</t>
    </r>
    <r>
      <rPr>
        <vertAlign val="superscript"/>
        <sz val="16"/>
        <rFont val="Calibri"/>
        <family val="2"/>
        <charset val="204"/>
        <scheme val="minor"/>
      </rPr>
      <t>2</t>
    </r>
  </si>
  <si>
    <r>
      <t>Баннер в окне карты VIP</t>
    </r>
    <r>
      <rPr>
        <vertAlign val="superscript"/>
        <sz val="16"/>
        <rFont val="Calibri"/>
        <family val="2"/>
        <charset val="204"/>
        <scheme val="minor"/>
      </rPr>
      <t>2</t>
    </r>
  </si>
  <si>
    <r>
      <t>Баннер на стартовой заставке VIP</t>
    </r>
    <r>
      <rPr>
        <vertAlign val="superscript"/>
        <sz val="16"/>
        <rFont val="Calibri"/>
        <family val="2"/>
        <charset val="204"/>
        <scheme val="minor"/>
      </rPr>
      <t>2</t>
    </r>
  </si>
  <si>
    <r>
      <t>Баннер на стартовом экране VIP</t>
    </r>
    <r>
      <rPr>
        <vertAlign val="superscript"/>
        <sz val="16"/>
        <rFont val="Calibri"/>
        <family val="2"/>
        <charset val="204"/>
        <scheme val="minor"/>
      </rPr>
      <t>2</t>
    </r>
  </si>
  <si>
    <r>
      <t>Баннер на стартовом экране (с видео) VIP</t>
    </r>
    <r>
      <rPr>
        <vertAlign val="superscript"/>
        <sz val="16"/>
        <rFont val="Calibri"/>
        <family val="2"/>
        <charset val="204"/>
        <scheme val="minor"/>
      </rPr>
      <t>2</t>
    </r>
  </si>
  <si>
    <r>
      <t>Баннер на финальной заставке VIP</t>
    </r>
    <r>
      <rPr>
        <vertAlign val="superscript"/>
        <sz val="16"/>
        <rFont val="Calibri"/>
        <family val="2"/>
        <charset val="204"/>
        <scheme val="minor"/>
      </rPr>
      <t>2</t>
    </r>
  </si>
  <si>
    <r>
      <t>Баннер под окном справочника VIP</t>
    </r>
    <r>
      <rPr>
        <vertAlign val="superscript"/>
        <sz val="16"/>
        <rFont val="Calibri"/>
        <family val="2"/>
        <charset val="204"/>
        <scheme val="minor"/>
      </rPr>
      <t>2</t>
    </r>
  </si>
  <si>
    <r>
      <t>Баннер-небоскреб VIP</t>
    </r>
    <r>
      <rPr>
        <vertAlign val="superscript"/>
        <sz val="16"/>
        <rFont val="Calibri"/>
        <family val="2"/>
        <charset val="204"/>
        <scheme val="minor"/>
      </rPr>
      <t>2</t>
    </r>
  </si>
  <si>
    <r>
      <t>Лента B2B-предложений в Личном кабинете</t>
    </r>
    <r>
      <rPr>
        <vertAlign val="superscript"/>
        <sz val="16"/>
        <rFont val="Calibri"/>
        <family val="2"/>
        <charset val="204"/>
        <scheme val="minor"/>
      </rPr>
      <t>14</t>
    </r>
    <r>
      <rPr>
        <sz val="16"/>
        <rFont val="Calibri"/>
        <family val="2"/>
        <charset val="204"/>
        <scheme val="minor"/>
      </rPr>
      <t xml:space="preserve"> VIP</t>
    </r>
    <r>
      <rPr>
        <vertAlign val="superscript"/>
        <sz val="16"/>
        <rFont val="Calibri"/>
        <family val="2"/>
        <charset val="204"/>
        <scheme val="minor"/>
      </rPr>
      <t>2</t>
    </r>
  </si>
  <si>
    <r>
      <t>Логотип на дашборде VIP</t>
    </r>
    <r>
      <rPr>
        <vertAlign val="superscript"/>
        <sz val="16"/>
        <rFont val="Calibri"/>
        <family val="2"/>
        <charset val="204"/>
        <scheme val="minor"/>
      </rPr>
      <t>2</t>
    </r>
  </si>
  <si>
    <r>
      <t>Реклама в печати VIP</t>
    </r>
    <r>
      <rPr>
        <vertAlign val="superscript"/>
        <sz val="16"/>
        <rFont val="Calibri"/>
        <family val="2"/>
        <charset val="204"/>
        <scheme val="minor"/>
      </rPr>
      <t>2</t>
    </r>
  </si>
  <si>
    <t>Реклама в навигаторе</t>
  </si>
  <si>
    <t>Билборд в Навигаторе</t>
  </si>
  <si>
    <t>Баннер при остановке в Навигаторе</t>
  </si>
  <si>
    <t>Логотипы на карте в навигаторе</t>
  </si>
  <si>
    <t>Дополнительный логотип в навигаторе</t>
  </si>
  <si>
    <t>Логотип на карте в навигаторе</t>
  </si>
  <si>
    <t>КОНТЕКСТНО-МЕДИЙНАЯ РЕКЛАМА</t>
  </si>
  <si>
    <r>
      <t>Баннер в поисковой выдаче (мобильная версия)</t>
    </r>
    <r>
      <rPr>
        <vertAlign val="superscript"/>
        <sz val="16"/>
        <rFont val="Calibri"/>
        <family val="2"/>
        <charset val="204"/>
        <scheme val="minor"/>
      </rPr>
      <t>1.1</t>
    </r>
  </si>
  <si>
    <t>Контекстный рекламный блок в выдаче</t>
  </si>
  <si>
    <t>Баннер в поисковой выдаче (ПК-версия)</t>
  </si>
  <si>
    <r>
      <t>Баннер в поисковой выдаче (мобильная версия)</t>
    </r>
    <r>
      <rPr>
        <vertAlign val="superscript"/>
        <sz val="16"/>
        <rFont val="Calibri"/>
        <family val="2"/>
        <charset val="204"/>
        <scheme val="minor"/>
      </rPr>
      <t xml:space="preserve">1.1 </t>
    </r>
    <r>
      <rPr>
        <sz val="16"/>
        <rFont val="Calibri"/>
        <family val="2"/>
        <charset val="204"/>
        <scheme val="minor"/>
      </rPr>
      <t>VIP</t>
    </r>
    <r>
      <rPr>
        <vertAlign val="superscript"/>
        <sz val="16"/>
        <rFont val="Calibri"/>
        <family val="2"/>
        <charset val="204"/>
        <scheme val="minor"/>
      </rPr>
      <t>2</t>
    </r>
  </si>
  <si>
    <r>
      <t>Контекстный рекламный блок в выдаче VIP</t>
    </r>
    <r>
      <rPr>
        <vertAlign val="superscript"/>
        <sz val="16"/>
        <rFont val="Calibri"/>
        <family val="2"/>
        <charset val="204"/>
        <scheme val="minor"/>
      </rPr>
      <t>2</t>
    </r>
  </si>
  <si>
    <r>
      <t>Баннер в поисковой выдаче (ПК-версия) VIP</t>
    </r>
    <r>
      <rPr>
        <vertAlign val="superscript"/>
        <sz val="16"/>
        <rFont val="Calibri"/>
        <family val="2"/>
        <charset val="204"/>
        <scheme val="minor"/>
      </rPr>
      <t>2</t>
    </r>
  </si>
  <si>
    <t>Контекстный рекламный блок</t>
  </si>
  <si>
    <t>Сторис в поисковой выдаче</t>
  </si>
  <si>
    <t>Исполнитель:</t>
  </si>
  <si>
    <t>ООО «ДубльГИС-Абакан»</t>
  </si>
  <si>
    <r>
      <rPr>
        <b/>
        <sz val="16"/>
        <rFont val="Calibri"/>
        <family val="2"/>
        <charset val="204"/>
        <scheme val="minor"/>
      </rPr>
      <t>ИНН</t>
    </r>
    <r>
      <rPr>
        <sz val="16"/>
        <rFont val="Calibri"/>
        <family val="2"/>
        <charset val="204"/>
        <scheme val="minor"/>
      </rPr>
      <t xml:space="preserve"> 1901107030</t>
    </r>
  </si>
  <si>
    <r>
      <t>ОГРН</t>
    </r>
    <r>
      <rPr>
        <sz val="16"/>
        <rFont val="Calibri"/>
        <family val="2"/>
        <charset val="204"/>
        <scheme val="minor"/>
      </rPr>
      <t xml:space="preserve"> 1121901001694</t>
    </r>
  </si>
  <si>
    <t>По соглашению сторон в качестве валюты платежа могут выступать украинские гривны, в этом случае курс следующий: 1 руб. = 0,4408 гривен</t>
  </si>
  <si>
    <t>По соглашению сторон в качестве валюты платежа могут выступать дирхамы ОАЭ, в этом случае курс следующий: 1 руб. = 0,0420 дирхам</t>
  </si>
  <si>
    <t>По соглашению сторон в качестве валюты платежа могут выступать доллары США, в этом случае курс следующий: 1 руб. = 0,0114 доллара</t>
  </si>
  <si>
    <t>По соглашению сторон в качестве валюты платежа могут выступать евро, в этом случае курс следующий: 1 руб. = 0,0105 евро</t>
  </si>
  <si>
    <t>По соглашению сторон в качестве валюты платежа могут выступать чешские кроны, в этом случае курс следующий: 1 руб. = 0,2605 крона</t>
  </si>
  <si>
    <t>По соглашению сторон в качестве валюты платежа могут выступать киргизские сомы, в этом случае курс следующий: 1 руб. = 1,0083 сом</t>
  </si>
  <si>
    <t>По соглашению сторон в качестве валюты платежа могут выступать казахстанские тенге, в этом случае курс следующий: 1 руб. = 5,0473 тенге</t>
  </si>
  <si>
    <t>Приложение к настоящему Прайс-листу, в котором определен порядок присвоения ценовой группы, размещено и/или доступно на Сайте в сети Интернет по адресу: http://law.2gis.ru/pricelist-application</t>
  </si>
  <si>
    <t>Приложение к настоящему Прайс-листу, в котором содержится полная информация о сносках, указанных по тексту настоящего Прайс-листа, размещено и/или доступно в сети Интернет по адресу: http://law.2gis.ru/pricelist-application3</t>
  </si>
  <si>
    <t>НА ОКАЗАНИЕ ДОПОЛНИТЕЛЬНЫХ УСЛУГ С ИСПОЛЬЗОВАНИЕМ СЕРВИСОВ 2ГИС</t>
  </si>
  <si>
    <t>Дополнительные (информационные) услуги</t>
  </si>
  <si>
    <t>Наименование Дополнительных услуг/работ</t>
  </si>
  <si>
    <t>Описание Дополнительных услуг/работ</t>
  </si>
  <si>
    <t>Стоимость оказания Дополнительных услуг в месяц, руб. (в том числе НДС)/ Дополнительных работ, 1 шт, руб. (в том числе НДС)</t>
  </si>
  <si>
    <r>
      <t>Предоставление Заказчику доступа к дополнительным функциональным возможностям Платформы, связанным с управлением Фотографиями, привязанными к информации о Заказчике, указанной в Справочнике организаций</t>
    </r>
    <r>
      <rPr>
        <vertAlign val="superscript"/>
        <sz val="16"/>
        <rFont val="Calibri"/>
        <family val="2"/>
        <charset val="204"/>
        <scheme val="minor"/>
      </rPr>
      <t>12</t>
    </r>
  </si>
  <si>
    <t>управление (удаление Фотографий, размещенных пользователями сервисов, предоставляемых партнерами Исполнителя и доводимых до сведения Пользователей совместно с Продуктами 2ГИС с использованием сервиса API партнеров Исполнителя; изменение порядка отображения Фотографий)</t>
  </si>
  <si>
    <t>стоимость Дополнительных услуг включена в стоимость размещения рекламных материалов</t>
  </si>
  <si>
    <r>
      <t>Предоставление Заказчику доступа к дополнительным функциональным возможностям Платформы, связанным с управлением Отзывами, привязанными к информации о Заказчике, указанной в Справочнике организаций</t>
    </r>
    <r>
      <rPr>
        <vertAlign val="superscript"/>
        <sz val="16"/>
        <rFont val="Calibri"/>
        <family val="2"/>
        <charset val="204"/>
        <scheme val="minor"/>
      </rPr>
      <t>12</t>
    </r>
  </si>
  <si>
    <t>Управление (выбор Отзыва, который будет верхнем в ленте всех Отзывов)</t>
  </si>
  <si>
    <t>Стоимость Дополнительных услуг включена в стоимость размещения рекламных материалов</t>
  </si>
  <si>
    <r>
      <t>Предоставление Заказчику доступа к дополнительным функциональным возможностям Платформы, связанным с управлением данными о ценах на товары / работы / услуги рекламируемого предприятия, привязанными к информации о данном предприятии, указанной в Справочнике организаций</t>
    </r>
    <r>
      <rPr>
        <vertAlign val="superscript"/>
        <sz val="16"/>
        <rFont val="Calibri"/>
        <family val="2"/>
        <charset val="204"/>
        <scheme val="minor"/>
      </rPr>
      <t>16</t>
    </r>
  </si>
  <si>
    <t>Управление (удаление Заказчиком данных, предоставленных партнерами Правообладателя; предоставление данных Заказчиком; удаление данных Заказчиком)</t>
  </si>
  <si>
    <t xml:space="preserve">                                     </t>
  </si>
  <si>
    <r>
      <t xml:space="preserve">Предоставление Заказчику к дополнительным функциональным возможностям
Платформы в виде приоритетного размещения рекламируемого предприятия
в разделе «Где купить» в сервисе с информацией о товарах/услугах </t>
    </r>
    <r>
      <rPr>
        <vertAlign val="superscript"/>
        <sz val="16"/>
        <rFont val="Calibri"/>
        <family val="2"/>
        <charset val="204"/>
        <scheme val="minor"/>
      </rPr>
      <t>17</t>
    </r>
  </si>
  <si>
    <t>Приоритетного размещения рекламируемого предприятия в разделе «Где купить» в сервисе с информацией о товарах/услуг</t>
  </si>
  <si>
    <t>Микросайты</t>
  </si>
  <si>
    <t xml:space="preserve">Открытие публичного доступа к странице Заказчика в домене Исполнителя в сети Интернет, а также предоставление возможности редактирования информации на странице Заказчика (в том числе предоставление возможности изменения доменного имени страницы Заказчика; изменения цветовой гаммы;  изменения цветового оформления кнопки действия; изменения ссылки которая входит в состав кнопки «Написать»; изменения номера телефона, который входит в состав кнопки «Позвонить»; изменения маршрута к филиалу компании, который входит в состав кнопки «Построить маршрут»; изменения обложки страницы Заказчика; изменения расширенного комментария; добавления фотографий на страницу Заказчика / в бесплатную витрину; отключения/включения блоков отзывов, фотографий, контактов) </t>
  </si>
  <si>
    <t>С 01.09.2018 г. ряд Рекламных позиций переименован. Подробности в Приложении к Прайс-листу, размещенном и/или доступном на Сайте в сети Интернет по адресу: http://law.2gis.ru/pricelist-application3</t>
  </si>
  <si>
    <t>С 01.12.2018 г. ряд Рекламных позиций переименован. Подробности в Приложении к Прайс-листу, размещенном и/или доступном на Сайте в сети Интернет по адресу: http://law.2gis.ru/pricelist-application3</t>
  </si>
  <si>
    <t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t>
  </si>
  <si>
    <t>В целях повышения качества Услуг, а также с целью оценки необходимости разработки новых предложений для рекламодателей Правообладатель вправе проводить техническое тестирование, связанное с размещением Рекламных материалов Заказчиков, предоставленных Исполнителю по Договору на иных, не согласованных с Заказчиком, рекламных местах в Приложениях 2ГИС. Объем, сроки, порядок и места размещения Рекламных материалов в Приложениях 2ГИС определяются Правообладателем самостоятельно. Стоимость размещения Рекламных материалов Заказчиков в рамках технического тестирования включена в стоимость размещения Рекламных материалов по Договору</t>
  </si>
  <si>
    <t>Стоимость и условия оказания Услуг/Дополнительных услуг, не перечисленных в настоящем прайс-листе, в т.ч. в рамках проведения спецпроектов, определяются Исполнителем в индивидуальном порядке и согласуются Сторонами</t>
  </si>
  <si>
    <t>Рекламные позиции: Реклама в карточках компаний до 100 адресов, Реклама в карточках компаний до 100 адресов,  Кнопка действия в карточках партнеров и выдаче свыше 100 адресов, Информация о квартирах в продаже, Реклама в карточках компаний до 100 адресов свыше 100 адресов, Кнопка действия в карточках партнеров и выдаче до 100 адресов, 2ГИС Колл-трекинг на 1 месяц. 2ГИС Колл-трекинг на 2-3 месяца, 2ГИС Колл-трекинг на 4-5 месяцев, 2ГИС Колл-трекинг на 6 и более месяцев, Рекламный блок на дашборде 4 позиция, Логотип на дашборде_CPM, Логотип на дашборде_CPM fmcg, Реклама товаров в карточках партнёров и на карте, Реклама товаров и услуг в карточках партнёров в онлайн, Ведение рекламной кампании, Создание рекламной кампании, Рекламные объявления в Vk, Рекламные объявления в Od, Рекламные объявления в Google, Рекламные объявления в Yandex в рамках Правил оказания рекламных и информационных услуг с использованием Продуктов 2ГИС (продажи через Личный кабинет) к продаже недоступны</t>
  </si>
  <si>
    <t>"2ГИС.АБХАЗИЯ"</t>
  </si>
  <si>
    <r>
      <t>ценовая группа 1</t>
    </r>
    <r>
      <rPr>
        <b/>
        <vertAlign val="superscript"/>
        <sz val="16"/>
        <rFont val="Calibri"/>
        <family val="2"/>
        <charset val="204"/>
        <scheme val="minor"/>
      </rPr>
      <t>1</t>
    </r>
  </si>
  <si>
    <r>
      <t>ценовая группа 2</t>
    </r>
    <r>
      <rPr>
        <b/>
        <vertAlign val="superscript"/>
        <sz val="16"/>
        <rFont val="Calibri"/>
        <family val="2"/>
        <charset val="204"/>
        <scheme val="minor"/>
      </rPr>
      <t>1</t>
    </r>
  </si>
  <si>
    <r>
      <t>ценовая группа 3</t>
    </r>
    <r>
      <rPr>
        <b/>
        <vertAlign val="superscript"/>
        <sz val="16"/>
        <rFont val="Calibri"/>
        <family val="2"/>
        <charset val="204"/>
        <scheme val="minor"/>
      </rPr>
      <t>1</t>
    </r>
  </si>
  <si>
    <r>
      <t>ценовая группа 4</t>
    </r>
    <r>
      <rPr>
        <b/>
        <vertAlign val="superscript"/>
        <sz val="16"/>
        <rFont val="Calibri"/>
        <family val="2"/>
        <charset val="204"/>
        <scheme val="minor"/>
      </rPr>
      <t>1</t>
    </r>
  </si>
  <si>
    <r>
      <t>ценовая группа 5</t>
    </r>
    <r>
      <rPr>
        <b/>
        <vertAlign val="superscript"/>
        <sz val="16"/>
        <rFont val="Calibri"/>
        <family val="2"/>
        <charset val="204"/>
        <scheme val="minor"/>
      </rPr>
      <t>1</t>
    </r>
  </si>
  <si>
    <t>Пакет «Стандарт»</t>
  </si>
  <si>
    <t>Баннер в рубрике</t>
  </si>
  <si>
    <t xml:space="preserve">Комментарий в карточке компании3 </t>
  </si>
  <si>
    <t>Подключение в другие рубрики для пакета «Стандарт»</t>
  </si>
  <si>
    <t>Подключение баннера в рубрику</t>
  </si>
  <si>
    <t>Приоритет в рубрике 21-го порядка для объявления в поисковой выдаче</t>
  </si>
  <si>
    <t>Приоритет в рубрике 22-го порядка для объявления в поисковой выдаче</t>
  </si>
  <si>
    <t>Приоритет в рубрике 23-го порядка для объявления в поисковой выдаче</t>
  </si>
  <si>
    <t>Приоритет в рубрике 24-го порядка для объявления в поисковой выдаче</t>
  </si>
  <si>
    <t>Приоритет в рубрике 25-го порядка для объявления в поисковой выдаче</t>
  </si>
  <si>
    <t>Приоритет в рубрике 26-го порядка для объявления в поисковой выдаче</t>
  </si>
  <si>
    <t>Приоритет в рубрике 27-го порядка для объявления в поисковой выдаче</t>
  </si>
  <si>
    <t>Приоритет в рубрике 28-го порядка для объявления в поисковой выдаче</t>
  </si>
  <si>
    <t>Приоритет в рубрике 29-го порядка для объявления в поисковой выдаче</t>
  </si>
  <si>
    <t>Приоритет в рубрике 30-го порядка для объявления в поисковой выдаче</t>
  </si>
  <si>
    <t>Приоритет в рубрике 31-го порядка для объявления в поисковой выдаче</t>
  </si>
  <si>
    <t>Приоритет в рубрике 32-го порядка для объявления в поисковой выдаче</t>
  </si>
  <si>
    <t>Приоритет в рубрике 33-го порядка для объявления в поисковой выдаче</t>
  </si>
  <si>
    <t>Приоритет в рубрике 34-го порядка для объявления в поисковой выдаче</t>
  </si>
  <si>
    <t>Приоритет в рубрике 35-го порядка для объявления в поисковой выдаче</t>
  </si>
  <si>
    <r>
      <t>Брендирование</t>
    </r>
    <r>
      <rPr>
        <vertAlign val="superscript"/>
        <sz val="16"/>
        <rFont val="Calibri"/>
        <family val="2"/>
        <charset val="204"/>
        <scheme val="minor"/>
      </rPr>
      <t>5</t>
    </r>
  </si>
  <si>
    <r>
      <t>Предоставление Заказчику возможности разместить в Профиле Рекламируемого предприятия в Справочнике организаций Логотип, Кнопку действия</t>
    </r>
    <r>
      <rPr>
        <vertAlign val="superscript"/>
        <sz val="16"/>
        <rFont val="Calibri"/>
        <family val="2"/>
        <charset val="204"/>
        <scheme val="minor"/>
      </rPr>
      <t>7</t>
    </r>
    <r>
      <rPr>
        <sz val="16"/>
        <rFont val="Calibri"/>
        <family val="2"/>
        <charset val="204"/>
        <scheme val="minor"/>
      </rPr>
      <t>, Скидки, изменить цвет верхнего поля или добавить фоновое изображение в область верхнего поля</t>
    </r>
    <r>
      <rPr>
        <vertAlign val="superscript"/>
        <sz val="16"/>
        <rFont val="Calibri"/>
        <family val="2"/>
        <charset val="204"/>
        <scheme val="minor"/>
      </rPr>
      <t>8</t>
    </r>
    <r>
      <rPr>
        <sz val="16"/>
        <rFont val="Calibri"/>
        <family val="2"/>
        <charset val="204"/>
        <scheme val="minor"/>
      </rPr>
      <t xml:space="preserve"> в Профиле Рекламируемого предприятия в Справочнике организаций </t>
    </r>
  </si>
  <si>
    <r>
      <t>Баннер в поисковой выдаче (мобильная версия)</t>
    </r>
    <r>
      <rPr>
        <vertAlign val="superscript"/>
        <sz val="16"/>
        <rFont val="Calibri"/>
        <family val="2"/>
        <charset val="204"/>
        <scheme val="minor"/>
      </rPr>
      <t>1.1</t>
    </r>
    <r>
      <rPr>
        <sz val="16"/>
        <rFont val="Calibri"/>
        <family val="2"/>
        <charset val="204"/>
        <scheme val="minor"/>
      </rPr>
      <t xml:space="preserve"> VIP</t>
    </r>
    <r>
      <rPr>
        <vertAlign val="superscript"/>
        <sz val="16"/>
        <rFont val="Calibri"/>
        <family val="2"/>
        <charset val="204"/>
        <scheme val="minor"/>
      </rPr>
      <t>2</t>
    </r>
  </si>
  <si>
    <t>Контекстный рекламный блок в выдаче VIP2</t>
  </si>
  <si>
    <t>СПЕЦПРЕДЛОЖЕНИЯ</t>
  </si>
  <si>
    <t>Реклама в карточках компаний до 100 адресов</t>
  </si>
  <si>
    <t>Кнопка действия в карточках партнеров и выдаче до 100 адресов</t>
  </si>
  <si>
    <t xml:space="preserve">ООО «2ГИС.Юг» </t>
  </si>
  <si>
    <r>
      <rPr>
        <b/>
        <sz val="16"/>
        <rFont val="Calibri"/>
        <family val="2"/>
        <charset val="204"/>
        <scheme val="minor"/>
      </rPr>
      <t>ИНН</t>
    </r>
    <r>
      <rPr>
        <sz val="16"/>
        <rFont val="Calibri"/>
        <family val="2"/>
        <charset val="204"/>
        <scheme val="minor"/>
      </rPr>
      <t xml:space="preserve"> 2310207714</t>
    </r>
  </si>
  <si>
    <r>
      <rPr>
        <b/>
        <sz val="16"/>
        <rFont val="Calibri"/>
        <family val="2"/>
        <charset val="204"/>
        <scheme val="minor"/>
      </rPr>
      <t>ОГРН</t>
    </r>
    <r>
      <rPr>
        <sz val="16"/>
        <rFont val="Calibri"/>
        <family val="2"/>
        <charset val="204"/>
        <scheme val="minor"/>
      </rPr>
      <t xml:space="preserve"> 1182375043850</t>
    </r>
  </si>
  <si>
    <t>*Стоимость за месяц размещения (в т.ч. НДС, руб.) на рекламных позициях: Пакет «Лайт»; Пакет «Старт»; Подключение в другие рубрики; Пакет «Дополнительный»; Приоритет в рубрике 1-го порядка для объявления в поисковой выдаче (позиция доступна для любого порядка); Дополнительная рубрика; Рекламная ссылка; Рекламная ссылка к компании; Двойная рекламная ссылка к компании; Тройная рекламная ссылка к компании; Рекламная статья (до 120 Кб), Логотип на карте в детальных масштабах во всех рубриках; Логотип на карте во всех масштабах в одной рубрике; Логотип на карте во всех масштабах в рубрике 1-го уровня; Логотип на карте; Логотипы на карте; признается равной половине стоимости за месяц размещения, указанной для соответствующей рекламной позиции в настоящем Прайс-листе, в случае если у рекламируемого предприятия фактический адрес местонахождения – г. Туапсе, Краснодарский край, пос. Лазаревское, Лазаревский район, Краснодарский край, пос. Лоо, Лазаревский район, Краснодарский край; при этом, в городе Сочи офиса рекламируемого предприятия нет.</t>
  </si>
  <si>
    <t>2ГИС Колл-трекинг на 1 месяц</t>
  </si>
  <si>
    <t>Предоставление Заказчику статистических данных о звонках Потребителей, использующих Приложение на основе Продуктов 2ГИС по функциональному назначению, Рекламируемому предприятию в Справочнике организаций; предоставление возможности доступа к аудиозаписям звонков</t>
  </si>
  <si>
    <t>2ГИС Колл-трекинг на 2-3 месяца</t>
  </si>
  <si>
    <t>2ГИС Колл-трекинг на 4-5 месяцев</t>
  </si>
  <si>
    <t>2ГИС Колл-трекинг на 6 и более месяцев</t>
  </si>
  <si>
    <t>"2ГИС.АЛЬМЕТЬЕВСК"</t>
  </si>
  <si>
    <r>
      <t>Рекламная ссылка в карточке компании</t>
    </r>
    <r>
      <rPr>
        <vertAlign val="superscript"/>
        <sz val="16"/>
        <rFont val="Calibri"/>
        <family val="2"/>
        <charset val="204"/>
        <scheme val="minor"/>
      </rPr>
      <t xml:space="preserve">3 </t>
    </r>
  </si>
  <si>
    <t>Баннер в поисковой выдаче (мобильная версия)</t>
  </si>
  <si>
    <r>
      <t>Баннер в поисковой выдаче (мобильная версия) VIP</t>
    </r>
    <r>
      <rPr>
        <vertAlign val="superscript"/>
        <sz val="16"/>
        <rFont val="Calibri"/>
        <family val="2"/>
        <charset val="204"/>
        <scheme val="minor"/>
      </rPr>
      <t>2</t>
    </r>
  </si>
  <si>
    <t>ООО «2ГИС-ЗАКАМЬЕ»</t>
  </si>
  <si>
    <r>
      <rPr>
        <b/>
        <sz val="16"/>
        <color indexed="8"/>
        <rFont val="Calibri"/>
        <family val="2"/>
        <charset val="204"/>
        <scheme val="minor"/>
      </rPr>
      <t>ИНН</t>
    </r>
    <r>
      <rPr>
        <sz val="16"/>
        <color indexed="8"/>
        <rFont val="Calibri"/>
        <family val="2"/>
        <charset val="204"/>
        <scheme val="minor"/>
      </rPr>
      <t xml:space="preserve"> 1650284619</t>
    </r>
  </si>
  <si>
    <r>
      <rPr>
        <b/>
        <sz val="16"/>
        <color indexed="8"/>
        <rFont val="Calibri"/>
        <family val="2"/>
        <charset val="204"/>
        <scheme val="minor"/>
      </rPr>
      <t>ОГРН</t>
    </r>
    <r>
      <rPr>
        <sz val="16"/>
        <color indexed="8"/>
        <rFont val="Calibri"/>
        <family val="2"/>
        <charset val="204"/>
        <scheme val="minor"/>
      </rPr>
      <t xml:space="preserve"> 1141650008092</t>
    </r>
  </si>
  <si>
    <t>"2ГИС.АРМАВИР"</t>
  </si>
  <si>
    <t>ООО «ДубльГИС»</t>
  </si>
  <si>
    <r>
      <rPr>
        <b/>
        <sz val="16"/>
        <rFont val="Calibri"/>
        <family val="2"/>
        <charset val="204"/>
        <scheme val="minor"/>
      </rPr>
      <t>ИНН</t>
    </r>
    <r>
      <rPr>
        <sz val="16"/>
        <rFont val="Calibri"/>
        <family val="2"/>
        <charset val="204"/>
        <scheme val="minor"/>
      </rPr>
      <t xml:space="preserve"> 5405276278</t>
    </r>
  </si>
  <si>
    <r>
      <t>ОГРН</t>
    </r>
    <r>
      <rPr>
        <sz val="16"/>
        <rFont val="Calibri"/>
        <family val="2"/>
        <charset val="204"/>
        <scheme val="minor"/>
      </rPr>
      <t xml:space="preserve"> 1045401929847 </t>
    </r>
  </si>
  <si>
    <t>"2ГИС.АРХАНГЕЛЬСК"</t>
  </si>
  <si>
    <t>ООО «ДубльГИС-Архангельск»</t>
  </si>
  <si>
    <r>
      <t>ИНН</t>
    </r>
    <r>
      <rPr>
        <sz val="16"/>
        <rFont val="Calibri"/>
        <family val="2"/>
        <charset val="204"/>
        <scheme val="minor"/>
      </rPr>
      <t xml:space="preserve"> 2901215654</t>
    </r>
  </si>
  <si>
    <r>
      <rPr>
        <b/>
        <sz val="16"/>
        <rFont val="Calibri"/>
        <family val="2"/>
        <charset val="204"/>
        <scheme val="minor"/>
      </rPr>
      <t>ОГРН</t>
    </r>
    <r>
      <rPr>
        <sz val="16"/>
        <rFont val="Calibri"/>
        <family val="2"/>
        <charset val="204"/>
        <scheme val="minor"/>
      </rPr>
      <t xml:space="preserve"> 1112901005887</t>
    </r>
  </si>
  <si>
    <t>"2ГИС.АСТРАХАНЬ"</t>
  </si>
  <si>
    <t>Интернет-площадка account.2Fis.com</t>
  </si>
  <si>
    <t>Приложение к настоящему Прайс-листу, в котором определен порядок присвоения ценовой группы, размещено и/или доступно на Сайте в сети Интернет по адресу: http://law.2Fis.ru/pricelist-application</t>
  </si>
  <si>
    <t>Приложение к настоящему Прайс-листу, в котором содержится полная информация о сносках, указанных по тексту настоящего Прайс-листа, размещено и/или доступно в сети Интернет по адресу: http://law.2Fis.ru/pricelist-application3</t>
  </si>
  <si>
    <t>С 01.09.2018 г. ряд Рекламных позиций переименован. Подробности в Приложении к Прайс-листу, размещенном и/или доступном на Сайте в сети Интернет по адресу: http://law.2Fis.ru/pricelist-application3</t>
  </si>
  <si>
    <t>С 01.12.2018 г. ряд Рекламных позиций переименован. Подробности в Приложении к Прайс-листу, размещенном и/или доступном на Сайте в сети Интернет по адресу: http://law.2Fis.ru/pricelist-application3</t>
  </si>
  <si>
    <t>"2ГИС.БАРНАУЛ"</t>
  </si>
  <si>
    <t>Пофилиальное ценообразование (цена за 1 филиал)*</t>
  </si>
  <si>
    <t>Приоритет в рубрике 36-го порядка для объявления в поисковой выдаче</t>
  </si>
  <si>
    <t>Приоритет в рубрике 37-го порядка для объявления в поисковой выдаче</t>
  </si>
  <si>
    <t>Приоритет в рубрике 38-го порядка для объявления в поисковой выдаче</t>
  </si>
  <si>
    <t>Приоритет в рубрике 39-го порядка для объявления в поисковой выдаче</t>
  </si>
  <si>
    <t>Приоритет в рубрике 40-го порядка для объявления в поисковой выдаче</t>
  </si>
  <si>
    <r>
      <t xml:space="preserve">АКЦИЯ </t>
    </r>
    <r>
      <rPr>
        <b/>
        <vertAlign val="superscript"/>
        <sz val="16"/>
        <rFont val="Calibri"/>
        <family val="2"/>
        <charset val="204"/>
        <scheme val="minor"/>
      </rPr>
      <t>1.2</t>
    </r>
  </si>
  <si>
    <t>Пакет «Лайт» АКЦИЯ</t>
  </si>
  <si>
    <t>Пакет «Старт» АКЦИЯ</t>
  </si>
  <si>
    <t>Подключение в другие рубрики АКЦИЯ</t>
  </si>
  <si>
    <t>Приоритет в рубрике 1-го порядка для объявления в поисковой выдаче АКЦИЯ</t>
  </si>
  <si>
    <t>Приоритет в рубрике 2-го порядка для объявления в поисковой выдаче АКЦИЯ</t>
  </si>
  <si>
    <t>Приоритет в рубрике 3-го порядка для объявления в поисковой выдаче АКЦИЯ</t>
  </si>
  <si>
    <t>Приоритет в рубрике 4-го порядка для объявления в поисковой выдаче АКЦИЯ</t>
  </si>
  <si>
    <t>Приоритет в рубрике 5-го порядка для объявления в поисковой выдаче АКЦИЯ</t>
  </si>
  <si>
    <t>Приоритет в рубрике 6-го порядка для объявления в поисковой выдаче АКЦИЯ</t>
  </si>
  <si>
    <t>Приоритет в рубрике 7-го порядка для объявления в поисковой выдаче АКЦИЯ</t>
  </si>
  <si>
    <t>Приоритет в рубрике 8-го порядка для объявления в поисковой выдаче АКЦИЯ</t>
  </si>
  <si>
    <t>Приоритет в рубрике 9-го порядка для объявления в поисковой выдаче АКЦИЯ</t>
  </si>
  <si>
    <t>Приоритет в рубрике 10-го порядка для объявления в поисковой выдаче АКЦИЯ</t>
  </si>
  <si>
    <t>Приоритет в рубрике 11-го порядка для объявления в поисковой выдаче АКЦИЯ</t>
  </si>
  <si>
    <t>Приоритет в рубрике 12-го порядка для объявления в поисковой выдаче АКЦИЯ</t>
  </si>
  <si>
    <t>Приоритет в рубрике 13-го порядка для объявления в поисковой выдаче АКЦИЯ</t>
  </si>
  <si>
    <t>Приоритет в рубрике 14-го порядка для объявления в поисковой выдаче АКЦИЯ</t>
  </si>
  <si>
    <t>Приоритет в рубрике 15-го порядка для объявления в поисковой выдаче АКЦИЯ</t>
  </si>
  <si>
    <t>Приоритет в рубрике 16-го порядка для объявления в поисковой выдаче АКЦИЯ</t>
  </si>
  <si>
    <t>Приоритет в рубрике 17-го порядка для объявления в поисковой выдаче АКЦИЯ</t>
  </si>
  <si>
    <t>Приоритет в рубрике 18-го порядка для объявления в поисковой выдаче АКЦИЯ</t>
  </si>
  <si>
    <t>Приоритет в рубрике 19-го порядка для объявления в поисковой выдаче АКЦИЯ</t>
  </si>
  <si>
    <t>Приоритет в рубрике 20-го порядка для объявления в поисковой выдаче АКЦИЯ</t>
  </si>
  <si>
    <t>Приоритет в рубрике 21-го порядка для объявления в поисковой выдаче АКЦИЯ</t>
  </si>
  <si>
    <t>Приоритет в рубрике 22-го порядка для объявления в поисковой выдаче АКЦИЯ</t>
  </si>
  <si>
    <t>Приоритет в рубрике 23-го порядка для объявления в поисковой выдаче АКЦИЯ</t>
  </si>
  <si>
    <t>Приоритет в рубрике 24-го порядка для объявления в поисковой выдаче АКЦИЯ</t>
  </si>
  <si>
    <t>Приоритет в рубрике 25-го порядка для объявления в поисковой выдаче АКЦИЯ</t>
  </si>
  <si>
    <t>Приоритет в рубрике 26-го порядка для объявления в поисковой выдаче АКЦИЯ</t>
  </si>
  <si>
    <t>Приоритет в рубрике 27-го порядка для объявления в поисковой выдаче АКЦИЯ</t>
  </si>
  <si>
    <t>Приоритет в рубрике 28-го порядка для объявления в поисковой выдаче АКЦИЯ</t>
  </si>
  <si>
    <t>Приоритет в рубрике 29-го порядка для объявления в поисковой выдаче АКЦИЯ</t>
  </si>
  <si>
    <t>Приоритет в рубрике 30-го порядка для объявления в поисковой выдаче АКЦИЯ</t>
  </si>
  <si>
    <t>Приоритет в рубрике 31-го порядка для объявления в поисковой выдаче АКЦИЯ</t>
  </si>
  <si>
    <t>Приоритет в рубрике 32-го порядка для объявления в поисковой выдаче АКЦИЯ</t>
  </si>
  <si>
    <t>Приоритет в рубрике 33-го порядка для объявления в поисковой выдаче АКЦИЯ</t>
  </si>
  <si>
    <t>Приоритет в рубрике 34-го порядка для объявления в поисковой выдаче АКЦИЯ</t>
  </si>
  <si>
    <t>Приоритет в рубрике 35-го порядка для объявления в поисковой выдаче АКЦИЯ</t>
  </si>
  <si>
    <t>Приоритет в рубрике 36-го порядка для объявления в поисковой выдаче АКЦИЯ</t>
  </si>
  <si>
    <t>Приоритет в рубрике 37-го порядка для объявления в поисковой выдаче АКЦИЯ</t>
  </si>
  <si>
    <t>Приоритет в рубрике 38-го порядка для объявления в поисковой выдаче АКЦИЯ</t>
  </si>
  <si>
    <t>Приоритет в рубрике 39-го порядка для объявления в поисковой выдаче АКЦИЯ</t>
  </si>
  <si>
    <t>Приоритет в рубрике 40-го порядка для объявления в поисковой выдаче АКЦИЯ</t>
  </si>
  <si>
    <t>ООО «Городские Информационные Системы»</t>
  </si>
  <si>
    <r>
      <rPr>
        <b/>
        <sz val="16"/>
        <rFont val="Calibri"/>
        <family val="2"/>
        <charset val="204"/>
        <scheme val="minor"/>
      </rPr>
      <t>ИНН</t>
    </r>
    <r>
      <rPr>
        <sz val="16"/>
        <rFont val="Calibri"/>
        <family val="2"/>
        <charset val="204"/>
        <scheme val="minor"/>
      </rPr>
      <t xml:space="preserve"> 2224183033</t>
    </r>
  </si>
  <si>
    <r>
      <rPr>
        <b/>
        <sz val="16"/>
        <rFont val="Calibri"/>
        <family val="2"/>
        <charset val="204"/>
        <scheme val="minor"/>
      </rPr>
      <t>ОГРН</t>
    </r>
    <r>
      <rPr>
        <sz val="16"/>
        <rFont val="Calibri"/>
        <family val="2"/>
        <charset val="204"/>
        <scheme val="minor"/>
      </rPr>
      <t xml:space="preserve"> 1162225096956</t>
    </r>
  </si>
  <si>
    <t>* При пофилиальном ценообразовании появляется зависимость цены от количества филиалов фирмы-рекламодателя. Расчёт стоимости рекламного пакета при пофилиальном ценообразовании:
При расчёте стоимости размещения необходимо умножить стоимость пакета на коэффициент из таблицы:</t>
  </si>
  <si>
    <t>Количество филиалов фирмы-рекламодателя</t>
  </si>
  <si>
    <t>Коэффициент</t>
  </si>
  <si>
    <t>0–1</t>
  </si>
  <si>
    <t>4–7</t>
  </si>
  <si>
    <t>8–10</t>
  </si>
  <si>
    <t>11–20</t>
  </si>
  <si>
    <t>21–30</t>
  </si>
  <si>
    <t>31–100</t>
  </si>
  <si>
    <t>101–500</t>
  </si>
  <si>
    <t>501 и больше</t>
  </si>
  <si>
    <t>Данный расчет применим для позиций прайс-листа: пакет «Лайт», пакет «Старт», Подключение в другие рубрики, Приоритет в рубрике n-го порядка для одинарного баннера в рубрике (где n -от 1 до 100)</t>
  </si>
  <si>
    <t>"2ГИС.БЕЛГОРОД"</t>
  </si>
  <si>
    <t>ООО «2ГИС-БЕЛГОРОД»</t>
  </si>
  <si>
    <r>
      <rPr>
        <b/>
        <sz val="16"/>
        <rFont val="Calibri"/>
        <family val="2"/>
        <charset val="204"/>
        <scheme val="minor"/>
      </rPr>
      <t>ИНН</t>
    </r>
    <r>
      <rPr>
        <sz val="16"/>
        <rFont val="Calibri"/>
        <family val="2"/>
        <charset val="204"/>
        <scheme val="minor"/>
      </rPr>
      <t xml:space="preserve"> 3123330445</t>
    </r>
  </si>
  <si>
    <r>
      <rPr>
        <b/>
        <sz val="16"/>
        <rFont val="Calibri"/>
        <family val="2"/>
        <charset val="204"/>
        <scheme val="minor"/>
      </rPr>
      <t>ОГРН</t>
    </r>
    <r>
      <rPr>
        <sz val="16"/>
        <rFont val="Calibri"/>
        <family val="2"/>
        <charset val="204"/>
        <scheme val="minor"/>
      </rPr>
      <t xml:space="preserve"> 1133123019149</t>
    </r>
  </si>
  <si>
    <t>"2ГИС.БИЙСК"</t>
  </si>
  <si>
    <t>ООО «2ГИС АЛТАЙ»</t>
  </si>
  <si>
    <r>
      <rPr>
        <b/>
        <sz val="16"/>
        <rFont val="Calibri"/>
        <family val="2"/>
        <charset val="204"/>
        <scheme val="minor"/>
      </rPr>
      <t>ИНН</t>
    </r>
    <r>
      <rPr>
        <sz val="16"/>
        <rFont val="Calibri"/>
        <family val="2"/>
        <charset val="204"/>
        <scheme val="minor"/>
      </rPr>
      <t xml:space="preserve"> 2224208680</t>
    </r>
  </si>
  <si>
    <r>
      <rPr>
        <b/>
        <sz val="16"/>
        <rFont val="Calibri"/>
        <family val="2"/>
        <charset val="204"/>
        <scheme val="minor"/>
      </rPr>
      <t>ОГРН</t>
    </r>
    <r>
      <rPr>
        <sz val="16"/>
        <rFont val="Calibri"/>
        <family val="2"/>
        <charset val="204"/>
        <scheme val="minor"/>
      </rPr>
      <t xml:space="preserve"> 1212200010406</t>
    </r>
  </si>
  <si>
    <t>"2ГИС.БЛАГОВЕЩЕНСК"</t>
  </si>
  <si>
    <t xml:space="preserve">ООО «ДубльГИС-Благовещенск» </t>
  </si>
  <si>
    <r>
      <rPr>
        <b/>
        <sz val="16"/>
        <rFont val="Calibri"/>
        <family val="2"/>
        <charset val="204"/>
        <scheme val="minor"/>
      </rPr>
      <t>ИНН</t>
    </r>
    <r>
      <rPr>
        <sz val="16"/>
        <rFont val="Calibri"/>
        <family val="2"/>
        <charset val="204"/>
        <scheme val="minor"/>
      </rPr>
      <t xml:space="preserve"> 2801164251</t>
    </r>
  </si>
  <si>
    <r>
      <rPr>
        <b/>
        <sz val="16"/>
        <rFont val="Calibri"/>
        <family val="2"/>
        <charset val="204"/>
        <scheme val="minor"/>
      </rPr>
      <t>ОГРН</t>
    </r>
    <r>
      <rPr>
        <sz val="16"/>
        <rFont val="Calibri"/>
        <family val="2"/>
        <charset val="204"/>
        <scheme val="minor"/>
      </rPr>
      <t xml:space="preserve"> 1112801007043</t>
    </r>
  </si>
  <si>
    <t>* Стоимость за месяц размещения (в т.ч. НДС, руб.) на рекламных позициях: Пакет «Лайт»; Пакет «Старт»; Подключение в другие рубрики; Пакет «Дополнительный»; Приоритет в рубрике 1-го порядка для объявления в поисковой выдаче (позиция доступна для любого порядка); Дополнительная рубрика; Рекламная ссылка; Рекламная ссылка к компании; Двойная рекламная ссылка к компании; Тройная рекламная ссылка к компании; Рекламная статья (до 120 Кб), Логотип на карте в детальных масштабах во всех рубриках; Логотип на карте во всех масштабах в одной рубрике; Логотип на карте во всех масштабах в рубрике 1-го уровня; Логотип на карте; Логотипы на карте; признается равной 75% от стоимости за месяц размещения, указанной для соответствующей рекламной позиции в настоящем Прайс-листе, в случае если у рекламируемого предприятия фактический адрес местонахождения – г. Свободный, Амурская область, г. Белогорск, Амурская область; при этом, в городе Благовещенск офиса рекламируемого предприятия нет.</t>
  </si>
  <si>
    <t>"2ГИС.БРАТСК"</t>
  </si>
  <si>
    <t xml:space="preserve">ООО «ДубльГис-Братск» </t>
  </si>
  <si>
    <r>
      <rPr>
        <b/>
        <sz val="16"/>
        <rFont val="Calibri"/>
        <family val="2"/>
        <charset val="204"/>
        <scheme val="minor"/>
      </rPr>
      <t>ИНН</t>
    </r>
    <r>
      <rPr>
        <sz val="16"/>
        <rFont val="Calibri"/>
        <family val="2"/>
        <charset val="204"/>
        <scheme val="minor"/>
      </rPr>
      <t xml:space="preserve"> 3804046018</t>
    </r>
  </si>
  <si>
    <r>
      <rPr>
        <b/>
        <sz val="16"/>
        <rFont val="Calibri"/>
        <family val="2"/>
        <charset val="204"/>
        <scheme val="minor"/>
      </rPr>
      <t>ОГРН</t>
    </r>
    <r>
      <rPr>
        <sz val="16"/>
        <rFont val="Calibri"/>
        <family val="2"/>
        <charset val="204"/>
        <scheme val="minor"/>
      </rPr>
      <t xml:space="preserve"> 1113804005083</t>
    </r>
  </si>
  <si>
    <t>Приложение к настоящему Прайс-листу, в котором определен порядок присвоения ценовой группы, размещено и/или доступно на Сайте в сети Интернет по адресу: http://Kaw.2gis.ru/priceKist-appKication</t>
  </si>
  <si>
    <t>Приложение к настоящему Прайс-листу, в котором содержится полная информация о сносках, указанных по тексту настоящего Прайс-листа, размещено и/или доступно в сети Интернет по адресу: http://Kaw.2gis.ru/priceKist-appKication3</t>
  </si>
  <si>
    <t>С 01.09.2018 г. ряд Рекламных позиций переименован. Подробности в Приложении к Прайс-листу, размещенном и/или доступном на Сайте в сети Интернет по адресу: http://Kaw.2gis.ru/priceKist-appKication3</t>
  </si>
  <si>
    <t>С 01.12.2018 г. ряд Рекламных позиций переименован. Подробности в Приложении к Прайс-листу, размещенном и/или доступном на Сайте в сети Интернет по адресу: http://Kaw.2gis.ru/priceKist-appKication3</t>
  </si>
  <si>
    <t>"2ГИС.БРЯНСК"</t>
  </si>
  <si>
    <t>ООО «2ГИС.ЦФО»</t>
  </si>
  <si>
    <r>
      <rPr>
        <b/>
        <sz val="16"/>
        <rFont val="Calibri"/>
        <family val="2"/>
        <charset val="204"/>
        <scheme val="minor"/>
      </rPr>
      <t>ИНН</t>
    </r>
    <r>
      <rPr>
        <sz val="16"/>
        <rFont val="Calibri"/>
        <family val="2"/>
        <charset val="204"/>
        <scheme val="minor"/>
      </rPr>
      <t xml:space="preserve"> 3257047461</t>
    </r>
  </si>
  <si>
    <r>
      <rPr>
        <b/>
        <sz val="16"/>
        <rFont val="Calibri"/>
        <family val="2"/>
        <charset val="204"/>
        <scheme val="minor"/>
      </rPr>
      <t>ОГРН</t>
    </r>
    <r>
      <rPr>
        <sz val="16"/>
        <rFont val="Calibri"/>
        <family val="2"/>
        <charset val="204"/>
        <scheme val="minor"/>
      </rPr>
      <t xml:space="preserve"> 1163256063530</t>
    </r>
  </si>
  <si>
    <t>"2ГИС.ВЕЛИКИЙ НОВГОРОД"</t>
  </si>
  <si>
    <t>ООО «ДубльГИС-Новгород»</t>
  </si>
  <si>
    <r>
      <rPr>
        <b/>
        <sz val="16"/>
        <rFont val="Calibri"/>
        <family val="2"/>
        <charset val="204"/>
        <scheme val="minor"/>
      </rPr>
      <t>ИНН</t>
    </r>
    <r>
      <rPr>
        <sz val="16"/>
        <rFont val="Calibri"/>
        <family val="2"/>
        <charset val="204"/>
        <scheme val="minor"/>
      </rPr>
      <t xml:space="preserve"> 5321154763</t>
    </r>
  </si>
  <si>
    <r>
      <rPr>
        <b/>
        <sz val="16"/>
        <rFont val="Calibri"/>
        <family val="2"/>
        <charset val="204"/>
        <scheme val="minor"/>
      </rPr>
      <t>ОГРН</t>
    </r>
    <r>
      <rPr>
        <sz val="16"/>
        <rFont val="Calibri"/>
        <family val="2"/>
        <charset val="204"/>
        <scheme val="minor"/>
      </rPr>
      <t xml:space="preserve"> 1125321003202</t>
    </r>
  </si>
  <si>
    <t>"2ГИС.ВЛАДИВОСТОК"</t>
  </si>
  <si>
    <r>
      <t>ООО «ДубльГИС-Владивосток»</t>
    </r>
    <r>
      <rPr>
        <b/>
        <sz val="16"/>
        <color indexed="8"/>
        <rFont val="Calibri"/>
        <family val="2"/>
        <charset val="204"/>
        <scheme val="minor"/>
      </rPr>
      <t xml:space="preserve"> </t>
    </r>
  </si>
  <si>
    <r>
      <rPr>
        <b/>
        <sz val="16"/>
        <rFont val="Calibri"/>
        <family val="2"/>
        <charset val="204"/>
        <scheme val="minor"/>
      </rPr>
      <t>ИНН</t>
    </r>
    <r>
      <rPr>
        <sz val="16"/>
        <rFont val="Calibri"/>
        <family val="2"/>
        <charset val="204"/>
        <scheme val="minor"/>
      </rPr>
      <t xml:space="preserve"> 2540160242</t>
    </r>
  </si>
  <si>
    <r>
      <rPr>
        <b/>
        <sz val="16"/>
        <rFont val="Calibri"/>
        <family val="2"/>
        <charset val="204"/>
        <scheme val="minor"/>
      </rPr>
      <t>ОГРН</t>
    </r>
    <r>
      <rPr>
        <sz val="16"/>
        <rFont val="Calibri"/>
        <family val="2"/>
        <charset val="204"/>
        <scheme val="minor"/>
      </rPr>
      <t xml:space="preserve"> 1102540001244</t>
    </r>
  </si>
  <si>
    <t>"2ГИС.ВЛАДИМИР"</t>
  </si>
  <si>
    <t xml:space="preserve">ООО «2ГИС.ЦФО.Т» </t>
  </si>
  <si>
    <r>
      <rPr>
        <b/>
        <sz val="16"/>
        <rFont val="Calibri"/>
        <family val="2"/>
        <charset val="204"/>
        <scheme val="minor"/>
      </rPr>
      <t>ИНН</t>
    </r>
    <r>
      <rPr>
        <sz val="16"/>
        <rFont val="Calibri"/>
        <family val="2"/>
        <charset val="204"/>
        <scheme val="minor"/>
      </rPr>
      <t xml:space="preserve"> 6950199850</t>
    </r>
  </si>
  <si>
    <r>
      <rPr>
        <b/>
        <sz val="16"/>
        <rFont val="Calibri"/>
        <family val="2"/>
        <charset val="204"/>
        <scheme val="minor"/>
      </rPr>
      <t>ОГРН</t>
    </r>
    <r>
      <rPr>
        <sz val="16"/>
        <rFont val="Calibri"/>
        <family val="2"/>
        <charset val="204"/>
        <scheme val="minor"/>
      </rPr>
      <t xml:space="preserve"> 1166952072594</t>
    </r>
  </si>
  <si>
    <t>"2ГИС.ВОЛГОГРАД"</t>
  </si>
  <si>
    <t xml:space="preserve">ООО «2ГИС-Саратов» </t>
  </si>
  <si>
    <r>
      <rPr>
        <b/>
        <sz val="16"/>
        <rFont val="Calibri"/>
        <family val="2"/>
        <charset val="204"/>
        <scheme val="minor"/>
      </rPr>
      <t>ИНН</t>
    </r>
    <r>
      <rPr>
        <sz val="16"/>
        <rFont val="Calibri"/>
        <family val="2"/>
        <charset val="204"/>
        <scheme val="minor"/>
      </rPr>
      <t xml:space="preserve"> 6452952983</t>
    </r>
  </si>
  <si>
    <r>
      <rPr>
        <b/>
        <sz val="16"/>
        <rFont val="Calibri"/>
        <family val="2"/>
        <charset val="204"/>
        <scheme val="minor"/>
      </rPr>
      <t>ОГРН</t>
    </r>
    <r>
      <rPr>
        <sz val="16"/>
        <rFont val="Calibri"/>
        <family val="2"/>
        <charset val="204"/>
        <scheme val="minor"/>
      </rPr>
      <t xml:space="preserve"> 1116450003108</t>
    </r>
  </si>
  <si>
    <t>"2ГИС.ВОЛОГДА"</t>
  </si>
  <si>
    <t>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t>
  </si>
  <si>
    <r>
      <t xml:space="preserve">Брендирование </t>
    </r>
    <r>
      <rPr>
        <vertAlign val="superscript"/>
        <sz val="16"/>
        <rFont val="Calibri"/>
        <family val="2"/>
        <charset val="204"/>
        <scheme val="minor"/>
      </rPr>
      <t>5</t>
    </r>
  </si>
  <si>
    <r>
      <t>Лента B2B-предложений в Личном кабинете</t>
    </r>
    <r>
      <rPr>
        <vertAlign val="superscript"/>
        <sz val="16"/>
        <rFont val="Calibri"/>
        <family val="2"/>
        <charset val="204"/>
        <scheme val="minor"/>
      </rPr>
      <t xml:space="preserve">14 </t>
    </r>
    <r>
      <rPr>
        <sz val="16"/>
        <rFont val="Calibri"/>
        <family val="2"/>
        <charset val="204"/>
        <scheme val="minor"/>
      </rPr>
      <t>VIP</t>
    </r>
    <r>
      <rPr>
        <vertAlign val="superscript"/>
        <sz val="16"/>
        <rFont val="Calibri"/>
        <family val="2"/>
        <charset val="204"/>
        <scheme val="minor"/>
      </rPr>
      <t>2</t>
    </r>
  </si>
  <si>
    <t>ООО «2ГИС Вологда»</t>
  </si>
  <si>
    <r>
      <rPr>
        <b/>
        <sz val="16"/>
        <rFont val="Calibri"/>
        <family val="2"/>
        <charset val="204"/>
        <scheme val="minor"/>
      </rPr>
      <t>ИНН</t>
    </r>
    <r>
      <rPr>
        <sz val="16"/>
        <rFont val="Calibri"/>
        <family val="2"/>
        <charset val="204"/>
        <scheme val="minor"/>
      </rPr>
      <t xml:space="preserve"> 1657250915</t>
    </r>
  </si>
  <si>
    <r>
      <t>ОГРН</t>
    </r>
    <r>
      <rPr>
        <sz val="16"/>
        <rFont val="Calibri"/>
        <family val="2"/>
        <charset val="204"/>
        <scheme val="minor"/>
      </rPr>
      <t xml:space="preserve"> 1181690104133</t>
    </r>
  </si>
  <si>
    <t>"2ГИС.ВОРОНЕЖ"</t>
  </si>
  <si>
    <t xml:space="preserve">ООО «ДубльГИС Воронеж» </t>
  </si>
  <si>
    <r>
      <rPr>
        <b/>
        <sz val="16"/>
        <color indexed="8"/>
        <rFont val="Calibri"/>
        <family val="2"/>
        <charset val="204"/>
        <scheme val="minor"/>
      </rPr>
      <t>ИНН</t>
    </r>
    <r>
      <rPr>
        <sz val="16"/>
        <color indexed="8"/>
        <rFont val="Calibri"/>
        <family val="2"/>
        <charset val="204"/>
        <scheme val="minor"/>
      </rPr>
      <t xml:space="preserve"> 3664104500</t>
    </r>
  </si>
  <si>
    <r>
      <rPr>
        <b/>
        <sz val="16"/>
        <color indexed="8"/>
        <rFont val="Calibri"/>
        <family val="2"/>
        <charset val="204"/>
        <scheme val="minor"/>
      </rPr>
      <t>ОГРН</t>
    </r>
    <r>
      <rPr>
        <sz val="16"/>
        <color indexed="8"/>
        <rFont val="Calibri"/>
        <family val="2"/>
        <charset val="204"/>
        <scheme val="minor"/>
      </rPr>
      <t xml:space="preserve"> 1103668019476</t>
    </r>
  </si>
  <si>
    <t>"2ГИС.ГРОЗНЫЙ"</t>
  </si>
  <si>
    <t xml:space="preserve">ООО «ДубльГИС Грозный» </t>
  </si>
  <si>
    <r>
      <rPr>
        <b/>
        <sz val="16"/>
        <color indexed="8"/>
        <rFont val="Calibri"/>
        <family val="2"/>
        <charset val="204"/>
        <scheme val="minor"/>
      </rPr>
      <t>ИНН</t>
    </r>
    <r>
      <rPr>
        <sz val="16"/>
        <color indexed="8"/>
        <rFont val="Calibri"/>
        <family val="2"/>
        <charset val="204"/>
        <scheme val="minor"/>
      </rPr>
      <t xml:space="preserve"> 2012008336</t>
    </r>
  </si>
  <si>
    <r>
      <rPr>
        <b/>
        <sz val="16"/>
        <color indexed="8"/>
        <rFont val="Calibri"/>
        <family val="2"/>
        <charset val="204"/>
        <scheme val="minor"/>
      </rPr>
      <t>ОГРН</t>
    </r>
    <r>
      <rPr>
        <sz val="16"/>
        <color indexed="8"/>
        <rFont val="Calibri"/>
        <family val="2"/>
        <charset val="204"/>
        <scheme val="minor"/>
      </rPr>
      <t xml:space="preserve"> 1182036004677</t>
    </r>
  </si>
  <si>
    <t>"2ГИС.ДИМИТРОВГРАД"</t>
  </si>
  <si>
    <t>16 При приобретении Пакета «Базовый» (Пакета «Базовый» VIP) одновременно на срок размещения Пакета «Базовый» (Пакета «Базовый» VIP), предоставляются Рекламные позиции «Подключение в другие рубрики для пакета «Базовый» («Подключение в другие рубрики для пакета «Базовый» VIP), «Приоритет в рубрике 1-го порядка для одинарного баннера в рубрике», стоимость которых дополнительно не взимается и включена в стоимость Пакета «Базовый» (Пакета «Базовый» VIP)
При приобретении Пакета «Базовый+» (Пакета «Базовый+» VIP) одновременно на срок размещения Пакета «Базовый+» (Пакета «Базовый+» VIP), предоставляются Рекламные позиции «Подключение в другие рубрики для пакета «Базовый+» («Подключение в другие рубрики для пакета «Базовый+» VIP), «Приоритет в рубрике 1-го порядка для двойного баннера в рубрике», стоимость которых дополнительно не взимается и включена в стоимость Пакета «Базовый+» (Пакета «Базовый+» VIP)</t>
  </si>
  <si>
    <t>17 При приобретении Пакета «Стандарт» одновременно на срок размещения Пакета «Стандарт» предоставляется Рекламная позиция «Подключение в другие рубрики для пакета «Стандарт», стоимость которой дополнительно не взимается и включена в стоимость Пакета «Стандарт»</t>
  </si>
  <si>
    <t>"2ГИС.ЕКАТЕРИНБУРГ"</t>
  </si>
  <si>
    <t>Приоритет в рубрике 41-го порядка для объявления в поисковой выдаче</t>
  </si>
  <si>
    <t>Приоритет в рубрике 42-го порядка для объявления в поисковой выдаче</t>
  </si>
  <si>
    <t>Приоритет в рубрике 43-го порядка для объявления в поисковой выдаче</t>
  </si>
  <si>
    <t>Приоритет в рубрике 44-го порядка для объявления в поисковой выдаче</t>
  </si>
  <si>
    <t>Приоритет в рубрике 45-го порядка для объявления в поисковой выдаче</t>
  </si>
  <si>
    <t>Приоритет в рубрике 46-го порядка для объявления в поисковой выдаче</t>
  </si>
  <si>
    <t>Приоритет в рубрике 47-го порядка для объявления в поисковой выдаче</t>
  </si>
  <si>
    <t>Приоритет в рубрике 48-го порядка для объявления в поисковой выдаче</t>
  </si>
  <si>
    <t>Приоритет в рубрике 49-го порядка для объявления в поисковой выдаче</t>
  </si>
  <si>
    <t>Приоритет в рубрике 50-го порядка для объявления в поисковой выдаче</t>
  </si>
  <si>
    <t>Приоритет в рубрике 51-го порядка для объявления в поисковой выдаче</t>
  </si>
  <si>
    <t>Приоритет в рубрике 52-го порядка для объявления в поисковой выдаче</t>
  </si>
  <si>
    <t>Приоритет в рубрике 53-го порядка для объявления в поисковой выдаче</t>
  </si>
  <si>
    <t>Приоритет в рубрике 54-го порядка для объявления в поисковой выдаче</t>
  </si>
  <si>
    <t>Приоритет в рубрике 55-го порядка для объявления в поисковой выдаче</t>
  </si>
  <si>
    <t>Приоритет в рубрике 56-го порядка для объявления в поисковой выдаче</t>
  </si>
  <si>
    <t>Приоритет в рубрике 57-го порядка для объявления в поисковой выдаче</t>
  </si>
  <si>
    <t>Приоритет в рубрике 58-го порядка для объявления в поисковой выдаче</t>
  </si>
  <si>
    <t>Приоритет в рубрике 59-го порядка для объявления в поисковой выдаче</t>
  </si>
  <si>
    <t>Приоритет в рубрике 60-го порядка для объявления в поисковой выдаче</t>
  </si>
  <si>
    <t>Приоритет в рубрике 61-го порядка для объявления в поисковой выдаче</t>
  </si>
  <si>
    <t>Приоритет в рубрике 62-го порядка для объявления в поисковой выдаче</t>
  </si>
  <si>
    <t>Приоритет в рубрике 63-го порядка для объявления в поисковой выдаче</t>
  </si>
  <si>
    <t>Приоритет в рубрике 64-го порядка для объявления в поисковой выдаче</t>
  </si>
  <si>
    <t>Приоритет в рубрике 65-го порядка для объявления в поисковой выдаче</t>
  </si>
  <si>
    <t>Приоритет в рубрике 66-го порядка для объявления в поисковой выдаче</t>
  </si>
  <si>
    <t>Приоритет в рубрике 67-го порядка для объявления в поисковой выдаче</t>
  </si>
  <si>
    <t>Приоритет в рубрике 68-го порядка для объявления в поисковой выдаче</t>
  </si>
  <si>
    <t>Приоритет в рубрике 69-го порядка для объявления в поисковой выдаче</t>
  </si>
  <si>
    <t>Приоритет в рубрике 70-го порядка для объявления в поисковой выдаче</t>
  </si>
  <si>
    <t>Приоритет в рубрике 71-го порядка для объявления в поисковой выдаче</t>
  </si>
  <si>
    <t>Приоритет в рубрике 72-го порядка для объявления в поисковой выдаче</t>
  </si>
  <si>
    <t>Приоритет в рубрике 73-го порядка для объявления в поисковой выдаче</t>
  </si>
  <si>
    <t>Приоритет в рубрике 74-го порядка для объявления в поисковой выдаче</t>
  </si>
  <si>
    <t>Приоритет в рубрике 75-го порядка для объявления в поисковой выдаче</t>
  </si>
  <si>
    <t>Приоритет в рубрике 76-го порядка для объявления в поисковой выдаче</t>
  </si>
  <si>
    <t>Приоритет в рубрике 77-го порядка для объявления в поисковой выдаче</t>
  </si>
  <si>
    <t>Приоритет в рубрике 78-го порядка для объявления в поисковой выдаче</t>
  </si>
  <si>
    <t>Приоритет в рубрике 79-го порядка для объявления в поисковой выдаче</t>
  </si>
  <si>
    <t>Приоритет в рубрике 80-го порядка для объявления в поисковой выдаче</t>
  </si>
  <si>
    <t>Приоритет в рубрике 81-го порядка для объявления в поисковой выдаче</t>
  </si>
  <si>
    <t>Приоритет в рубрике 82-го порядка для объявления в поисковой выдаче</t>
  </si>
  <si>
    <t>Приоритет в рубрике 83-го порядка для объявления в поисковой выдаче</t>
  </si>
  <si>
    <t>Приоритет в рубрике 84-го порядка для объявления в поисковой выдаче</t>
  </si>
  <si>
    <t>Приоритет в рубрике 85-го порядка для объявления в поисковой выдаче</t>
  </si>
  <si>
    <t>Приоритет в рубрике 86-го порядка для объявления в поисковой выдаче</t>
  </si>
  <si>
    <t>Приоритет в рубрике 87-го порядка для объявления в поисковой выдаче</t>
  </si>
  <si>
    <t>Приоритет в рубрике 88-го порядка для объявления в поисковой выдаче</t>
  </si>
  <si>
    <t>Приоритет в рубрике 89-го порядка для объявления в поисковой выдаче</t>
  </si>
  <si>
    <t>Приоритет в рубрике 90-го порядка для объявления в поисковой выдаче</t>
  </si>
  <si>
    <t>Приоритет в рубрике 91-го порядка для объявления в поисковой выдаче</t>
  </si>
  <si>
    <t>Приоритет в рубрике 92-го порядка для объявления в поисковой выдаче</t>
  </si>
  <si>
    <t>Приоритет в рубрике 93-го порядка для объявления в поисковой выдаче</t>
  </si>
  <si>
    <t>Приоритет в рубрике 94-го порядка для объявления в поисковой выдаче</t>
  </si>
  <si>
    <t>Приоритет в рубрике 95-го порядка для объявления в поисковой выдаче</t>
  </si>
  <si>
    <t>Приоритет в рубрике 96-го порядка для объявления в поисковой выдаче</t>
  </si>
  <si>
    <t>Приоритет в рубрике 97-го порядка для объявления в поисковой выдаче</t>
  </si>
  <si>
    <t>Приоритет в рубрике 98-го порядка для объявления в поисковой выдаче</t>
  </si>
  <si>
    <t>Приоритет в рубрике 99-го порядка для объявления в поисковой выдаче</t>
  </si>
  <si>
    <t>Приоритет в рубрике 100-го порядка для объявления в поисковой выдаче</t>
  </si>
  <si>
    <t>Приоритет в рубрике 41-го порядка для объявления в поисковой выдаче АКЦИЯ</t>
  </si>
  <si>
    <t>Приоритет в рубрике 42-го порядка для объявления в поисковой выдаче АКЦИЯ</t>
  </si>
  <si>
    <t>Приоритет в рубрике 43-го порядка для объявления в поисковой выдаче АКЦИЯ</t>
  </si>
  <si>
    <t>Приоритет в рубрике 44-го порядка для объявления в поисковой выдаче АКЦИЯ</t>
  </si>
  <si>
    <t>Приоритет в рубрике 45-го порядка для объявления в поисковой выдаче АКЦИЯ</t>
  </si>
  <si>
    <t>Приоритет в рубрике 46-го порядка для объявления в поисковой выдаче АКЦИЯ</t>
  </si>
  <si>
    <t>Приоритет в рубрике 47-го порядка для объявления в поисковой выдаче АКЦИЯ</t>
  </si>
  <si>
    <t>Приоритет в рубрике 48-го порядка для объявления в поисковой выдаче АКЦИЯ</t>
  </si>
  <si>
    <t>Приоритет в рубрике 49-го порядка для объявления в поисковой выдаче АКЦИЯ</t>
  </si>
  <si>
    <t>Приоритет в рубрике 50-го порядка для объявления в поисковой выдаче АКЦИЯ</t>
  </si>
  <si>
    <t>Приоритет в рубрике 51-го порядка для объявления в поисковой выдаче АКЦИЯ</t>
  </si>
  <si>
    <t>Приоритет в рубрике 52-го порядка для объявления в поисковой выдаче АКЦИЯ</t>
  </si>
  <si>
    <t>Приоритет в рубрике 53-го порядка для объявления в поисковой выдаче АКЦИЯ</t>
  </si>
  <si>
    <t>Приоритет в рубрике 54-го порядка для объявления в поисковой выдаче АКЦИЯ</t>
  </si>
  <si>
    <t>Приоритет в рубрике 55-го порядка для объявления в поисковой выдаче АКЦИЯ</t>
  </si>
  <si>
    <t>Приоритет в рубрике 56-го порядка для объявления в поисковой выдаче АКЦИЯ</t>
  </si>
  <si>
    <t>Приоритет в рубрике 57-го порядка для объявления в поисковой выдаче АКЦИЯ</t>
  </si>
  <si>
    <t>Приоритет в рубрике 58-го порядка для объявления в поисковой выдаче АКЦИЯ</t>
  </si>
  <si>
    <t>Приоритет в рубрике 59-го порядка для объявления в поисковой выдаче АКЦИЯ</t>
  </si>
  <si>
    <t>Приоритет в рубрике 60-го порядка для объявления в поисковой выдаче АКЦИЯ</t>
  </si>
  <si>
    <t>Приоритет в рубрике 61-го порядка для объявления в поисковой выдаче АКЦИЯ</t>
  </si>
  <si>
    <t>Приоритет в рубрике 62-го порядка для объявления в поисковой выдаче АКЦИЯ</t>
  </si>
  <si>
    <t>Приоритет в рубрике 63-го порядка для объявления в поисковой выдаче АКЦИЯ</t>
  </si>
  <si>
    <t>Приоритет в рубрике 64-го порядка для объявления в поисковой выдаче АКЦИЯ</t>
  </si>
  <si>
    <t>Приоритет в рубрике 65-го порядка для объявления в поисковой выдаче АКЦИЯ</t>
  </si>
  <si>
    <t>Приоритет в рубрике 66-го порядка для объявления в поисковой выдаче АКЦИЯ</t>
  </si>
  <si>
    <t>Приоритет в рубрике 67-го порядка для объявления в поисковой выдаче АКЦИЯ</t>
  </si>
  <si>
    <t>Приоритет в рубрике 68-го порядка для объявления в поисковой выдаче АКЦИЯ</t>
  </si>
  <si>
    <t>Приоритет в рубрике 69-го порядка для объявления в поисковой выдаче АКЦИЯ</t>
  </si>
  <si>
    <t>Приоритет в рубрике 70-го порядка для объявления в поисковой выдаче АКЦИЯ</t>
  </si>
  <si>
    <t>Приоритет в рубрике 71-го порядка для объявления в поисковой выдаче АКЦИЯ</t>
  </si>
  <si>
    <t>Приоритет в рубрике 72-го порядка для объявления в поисковой выдаче АКЦИЯ</t>
  </si>
  <si>
    <t>Приоритет в рубрике 73-го порядка для объявления в поисковой выдаче АКЦИЯ</t>
  </si>
  <si>
    <t>Приоритет в рубрике 74-го порядка для объявления в поисковой выдаче АКЦИЯ</t>
  </si>
  <si>
    <t>Приоритет в рубрике 75-го порядка для объявления в поисковой выдаче АКЦИЯ</t>
  </si>
  <si>
    <t>Приоритет в рубрике 76-го порядка для объявления в поисковой выдаче АКЦИЯ</t>
  </si>
  <si>
    <t>Приоритет в рубрике 77-го порядка для объявления в поисковой выдаче АКЦИЯ</t>
  </si>
  <si>
    <t>Приоритет в рубрике 78-го порядка для объявления в поисковой выдаче АКЦИЯ</t>
  </si>
  <si>
    <t>Приоритет в рубрике 79-го порядка для объявления в поисковой выдаче АКЦИЯ</t>
  </si>
  <si>
    <t>Приоритет в рубрике 80-го порядка для объявления в поисковой выдаче АКЦИЯ</t>
  </si>
  <si>
    <t>Приоритет в рубрике 81-го порядка для объявления в поисковой выдаче АКЦИЯ</t>
  </si>
  <si>
    <t>Приоритет в рубрике 82-го порядка для объявления в поисковой выдаче АКЦИЯ</t>
  </si>
  <si>
    <t>Приоритет в рубрике 83-го порядка для объявления в поисковой выдаче АКЦИЯ</t>
  </si>
  <si>
    <t>Приоритет в рубрике 84-го порядка для объявления в поисковой выдаче АКЦИЯ</t>
  </si>
  <si>
    <t>Приоритет в рубрике 85-го порядка для объявления в поисковой выдаче АКЦИЯ</t>
  </si>
  <si>
    <t>Приоритет в рубрике 86-го порядка для объявления в поисковой выдаче АКЦИЯ</t>
  </si>
  <si>
    <t>Приоритет в рубрике 87-го порядка для объявления в поисковой выдаче АКЦИЯ</t>
  </si>
  <si>
    <t>Приоритет в рубрике 88-го порядка для объявления в поисковой выдаче АКЦИЯ</t>
  </si>
  <si>
    <t>Приоритет в рубрике 89-го порядка для объявления в поисковой выдаче АКЦИЯ</t>
  </si>
  <si>
    <t>Приоритет в рубрике 90-го порядка для объявления в поисковой выдаче АКЦИЯ</t>
  </si>
  <si>
    <t>Приоритет в рубрике 91-го порядка для объявления в поисковой выдаче АКЦИЯ</t>
  </si>
  <si>
    <t>Приоритет в рубрике 92-го порядка для объявления в поисковой выдаче АКЦИЯ</t>
  </si>
  <si>
    <t>Приоритет в рубрике 93-го порядка для объявления в поисковой выдаче АКЦИЯ</t>
  </si>
  <si>
    <t>Приоритет в рубрике 94-го порядка для объявления в поисковой выдаче АКЦИЯ</t>
  </si>
  <si>
    <t>Приоритет в рубрике 95-го порядка для объявления в поисковой выдаче АКЦИЯ</t>
  </si>
  <si>
    <t>Приоритет в рубрике 96-го порядка для объявления в поисковой выдаче АКЦИЯ</t>
  </si>
  <si>
    <t>Приоритет в рубрике 97-го порядка для объявления в поисковой выдаче АКЦИЯ</t>
  </si>
  <si>
    <t>Приоритет в рубрике 98-го порядка для объявления в поисковой выдаче АКЦИЯ</t>
  </si>
  <si>
    <t>Приоритет в рубрике 99-го порядка для объявления в поисковой выдаче АКЦИЯ</t>
  </si>
  <si>
    <t>Приоритет в рубрике 100-го порядка для объявления в поисковой выдаче АКЦИЯ</t>
  </si>
  <si>
    <t>Контекстно-медийный баннер</t>
  </si>
  <si>
    <t>Приложение к настоящему Прайс-листу, в котором определена цена за один Рекламный клик, заданная для определенной Контекстной рубрики, размещено и/или доступно на Сайте в сети Интернет по адресу: http://law.2gis.ru/pricelist-application2</t>
  </si>
  <si>
    <r>
      <rPr>
        <vertAlign val="superscript"/>
        <sz val="14"/>
        <rFont val="Calibri"/>
        <family val="2"/>
        <charset val="204"/>
        <scheme val="minor"/>
      </rPr>
      <t>3</t>
    </r>
    <r>
      <rPr>
        <sz val="14"/>
        <rFont val="Calibri"/>
        <family val="2"/>
        <charset val="204"/>
        <scheme val="minor"/>
      </rPr>
      <t xml:space="preserve"> При размещении на Интернет-площадке 2gis.ru, Интернет-площадках и Веб-приложениях на основе Справочника организаций, в Электронном справочнике на основе Справочника организаций (мобильная версия 2ГИС 4.0. и выше) Комментарий в карточке компании размещается в рубриках размещения объявления в поисковой выдаче и/или баннера, указанных в Договоре между Заказчиком и Исполнителем. 
При размещении на Интернет-площадке 2gis.ru, Интернет-площадках и Веб-приложениях на основе Справочника организаций, в Электронном справочнике на основе Справочника организаций (мобильная версия 2ГИС ниже 5.0.) рекламная ссылка размещается в рубриках размещения объявления в поисковой выдаче и/или баннера, указанных в Договоре между Заказчиком и Исполнителем. Рекламная ссылка не отображается в Электронном справочнике на основе Справочника организаций (мобильная версия 2ГИС 5.0). 
При подключении объявления в поисковой выдаче в несколько рубрик в Электронном справочнике на основе Справочника организаций (мобильная версия 2ГИС 3.0) отображение объявления в поисковой выдаче в соответствующей рубрике осуществляется рандомно</t>
    </r>
  </si>
  <si>
    <r>
      <rPr>
        <vertAlign val="superscript"/>
        <sz val="14"/>
        <rFont val="Calibri"/>
        <family val="2"/>
        <charset val="204"/>
        <scheme val="minor"/>
      </rPr>
      <t>1.2</t>
    </r>
    <r>
      <rPr>
        <sz val="14"/>
        <rFont val="Calibri"/>
        <family val="2"/>
        <charset val="204"/>
        <scheme val="minor"/>
      </rPr>
      <t xml:space="preserve"> Фирма может размещаться по акционным позициям из прайс-листа при соблюдении условия размещения: должна быть рекламодателем в мае или июне, где июнь не первый месяц размещения. В размещении фирмы рекламодателя может быть перерыв не более одного месяца в течение срока действия акции или без перерыва. Акция действует на местную и региональную рекламу в филиальной сети 2ГИС. Срок проведения: 01.06.2021–31.05.2022 г.</t>
    </r>
  </si>
  <si>
    <t>Рекламные позиции: Реклама в карточках компаний, Реклама в карточках партнёров, Реклама в карточках партнеров и выдаче, Информация о квартирах в продаже, Кнопка действия в карточках партнёров, Кнопка действия в карточках партнёров и выдаче, 2ГИС Колл-трекинг на 1 месяц. 2ГИС Колл-трекинг на 2-3 месяца, 2ГИС Колл-трекинг на 4-5 месяцев, 2ГИС Колл-трекинг на 6 и более месяцев, Рекламный блок на дашборде 4 позиция, Логотип на дашборде_CPM, Логотип на дашборде_CPM fmcg, Реклама товаров в карточках партнёров и на карте, Реклама товаров и услуг в карточках партнёров в онлайн, Ведение рекламной кампании, Создание рекламной кампании, Рекламные объявления в Vk, Рекламные объявления в Od, Рекламные объявления в Google, Рекламные объявления в Yandex в рамках Правил оказания рекламных и информационных услуг с использованием Продуктов 2ГИС (продажи через Личный кабинет) к продаже недоступны</t>
  </si>
  <si>
    <t>"2ГИС.ИВАНОВО"</t>
  </si>
  <si>
    <t>Подключение объявления в поисковой выдаче4</t>
  </si>
  <si>
    <t xml:space="preserve">ООО «ДубльГИС-Тула» </t>
  </si>
  <si>
    <r>
      <rPr>
        <b/>
        <sz val="16"/>
        <rFont val="Calibri"/>
        <family val="2"/>
        <charset val="204"/>
        <scheme val="minor"/>
      </rPr>
      <t>ИНН</t>
    </r>
    <r>
      <rPr>
        <sz val="16"/>
        <rFont val="Calibri"/>
        <family val="2"/>
        <charset val="204"/>
        <scheme val="minor"/>
      </rPr>
      <t xml:space="preserve"> 7107524602</t>
    </r>
  </si>
  <si>
    <r>
      <rPr>
        <b/>
        <sz val="16"/>
        <rFont val="Calibri"/>
        <family val="2"/>
        <charset val="204"/>
        <scheme val="minor"/>
      </rPr>
      <t>ОГРН</t>
    </r>
    <r>
      <rPr>
        <sz val="16"/>
        <rFont val="Calibri"/>
        <family val="2"/>
        <charset val="204"/>
        <scheme val="minor"/>
      </rPr>
      <t xml:space="preserve"> 1107154020753</t>
    </r>
  </si>
  <si>
    <t>"2ГИС.ИЖЕВСК"</t>
  </si>
  <si>
    <t>ООО «ДубльГИС Поволжье»</t>
  </si>
  <si>
    <r>
      <rPr>
        <b/>
        <sz val="16"/>
        <color indexed="8"/>
        <rFont val="Calibri"/>
        <family val="2"/>
        <charset val="204"/>
        <scheme val="minor"/>
      </rPr>
      <t>ИНН</t>
    </r>
    <r>
      <rPr>
        <sz val="16"/>
        <color indexed="8"/>
        <rFont val="Calibri"/>
        <family val="2"/>
        <charset val="204"/>
        <scheme val="minor"/>
      </rPr>
      <t xml:space="preserve"> 5904343321</t>
    </r>
  </si>
  <si>
    <r>
      <rPr>
        <b/>
        <sz val="16"/>
        <rFont val="Calibri"/>
        <family val="2"/>
        <charset val="204"/>
        <scheme val="minor"/>
      </rPr>
      <t>ОГРН</t>
    </r>
    <r>
      <rPr>
        <sz val="16"/>
        <rFont val="Calibri"/>
        <family val="2"/>
        <charset val="204"/>
        <scheme val="minor"/>
      </rPr>
      <t xml:space="preserve"> 1165958113309</t>
    </r>
  </si>
  <si>
    <t>*Стоимость за месяц размещения (в т.ч. НДС, руб.) на рекламных позициях: Пакет «Лайт»; Пакет «Старт»; Подключение в другие рубрики; Пакет «Дополнительный»; Приоритет в рубрике 1-го порядка для объявления в поисковой выдаче (позиция доступна для любого порядка); Дополнительная рубрика; Рекламная ссылка; Рекламная ссылка к компании; Двойная рекламная ссылка к компании; Тройная рекламная ссылка к компании; Рекламная статья (до 120 Кб), Логотип на карте в детальных масштабах во всех рубриках; Логотип на карте во всех масштабах в одной рубрике; Логотип на карте во всех масштабах в рубрике 1-го уровня; Логотип на карте; Логотипы на карте; признается равной половине стоимости за месяц размещения, указанной для соответствующей рекламной позиции в настоящем Прайс-листе, в случае если у рекламируемого предприятия фактический адрес местонахождения – г. Нефтекамск, Республика Башкортостан, г. Сарапул, Удмуртская Республика; при этом, в городе Ижевск офиса рекламируемого предприятия нет.</t>
  </si>
  <si>
    <t>"2ГИС.ЙОШКАР-ОЛА"</t>
  </si>
  <si>
    <t>"2ГИС.ИРКУТСК"</t>
  </si>
  <si>
    <t>ООО «ДубльГИС-Иркутск»</t>
  </si>
  <si>
    <r>
      <rPr>
        <b/>
        <sz val="16"/>
        <rFont val="Calibri"/>
        <family val="2"/>
        <charset val="204"/>
        <scheme val="minor"/>
      </rPr>
      <t>ИНН</t>
    </r>
    <r>
      <rPr>
        <sz val="16"/>
        <rFont val="Calibri"/>
        <family val="2"/>
        <charset val="204"/>
        <scheme val="minor"/>
      </rPr>
      <t xml:space="preserve"> 3808132388</t>
    </r>
  </si>
  <si>
    <r>
      <rPr>
        <b/>
        <sz val="16"/>
        <rFont val="Calibri"/>
        <family val="2"/>
        <charset val="204"/>
        <scheme val="minor"/>
      </rPr>
      <t>ОГРН</t>
    </r>
    <r>
      <rPr>
        <sz val="16"/>
        <rFont val="Calibri"/>
        <family val="2"/>
        <charset val="204"/>
        <scheme val="minor"/>
      </rPr>
      <t xml:space="preserve"> 1063808002928</t>
    </r>
  </si>
  <si>
    <t>"2ГИС.КАВКАЗСКИЕ МИНЕРАЛЬНЫЕ ВОДЫ"</t>
  </si>
  <si>
    <t>"2ГИС.КАЗАНЬ"</t>
  </si>
  <si>
    <t>Баннер при остановке в Навигаторе VIP</t>
  </si>
  <si>
    <r>
      <t>Контекстный рекламный блок в выдаче VIP</t>
    </r>
    <r>
      <rPr>
        <b/>
        <vertAlign val="superscript"/>
        <sz val="16"/>
        <rFont val="Calibri"/>
        <family val="2"/>
        <charset val="204"/>
        <scheme val="minor"/>
      </rPr>
      <t>2</t>
    </r>
  </si>
  <si>
    <t>"2ГИС.КАЛИНИНГРАД"</t>
  </si>
  <si>
    <t xml:space="preserve">ООО «2ГИС-Калининград» </t>
  </si>
  <si>
    <r>
      <rPr>
        <b/>
        <sz val="16"/>
        <rFont val="Calibri"/>
        <family val="2"/>
        <charset val="204"/>
        <scheme val="minor"/>
      </rPr>
      <t>ИНН</t>
    </r>
    <r>
      <rPr>
        <sz val="16"/>
        <rFont val="Calibri"/>
        <family val="2"/>
        <charset val="204"/>
        <scheme val="minor"/>
      </rPr>
      <t xml:space="preserve"> 3906276645</t>
    </r>
  </si>
  <si>
    <r>
      <rPr>
        <b/>
        <sz val="16"/>
        <rFont val="Calibri"/>
        <family val="2"/>
        <charset val="204"/>
        <scheme val="minor"/>
      </rPr>
      <t>ОГРН</t>
    </r>
    <r>
      <rPr>
        <sz val="16"/>
        <rFont val="Calibri"/>
        <family val="2"/>
        <charset val="204"/>
        <scheme val="minor"/>
      </rPr>
      <t xml:space="preserve"> 1123926064250</t>
    </r>
  </si>
  <si>
    <t>"2ГИС.КАЛУГА"</t>
  </si>
  <si>
    <t xml:space="preserve">ООО «ДубльГИС-Калуга» </t>
  </si>
  <si>
    <r>
      <rPr>
        <b/>
        <sz val="16"/>
        <rFont val="Calibri"/>
        <family val="2"/>
        <charset val="204"/>
        <scheme val="minor"/>
      </rPr>
      <t>ИНН</t>
    </r>
    <r>
      <rPr>
        <sz val="16"/>
        <rFont val="Calibri"/>
        <family val="2"/>
        <charset val="204"/>
        <scheme val="minor"/>
      </rPr>
      <t xml:space="preserve"> 4029046380</t>
    </r>
  </si>
  <si>
    <r>
      <t>ОГРН</t>
    </r>
    <r>
      <rPr>
        <sz val="16"/>
        <rFont val="Calibri"/>
        <family val="2"/>
        <charset val="204"/>
        <scheme val="minor"/>
      </rPr>
      <t xml:space="preserve"> 1124029000633</t>
    </r>
  </si>
  <si>
    <t>"2ГИС.КАМЕНСК-УРАЛЬСКИЙ"</t>
  </si>
  <si>
    <t>ООО «ДУБЛЬГИС-КАМЕНСК-УРАЛЬСКИЙ»</t>
  </si>
  <si>
    <r>
      <rPr>
        <b/>
        <sz val="16"/>
        <rFont val="Calibri"/>
        <family val="2"/>
        <charset val="204"/>
        <scheme val="minor"/>
      </rPr>
      <t>ИНН</t>
    </r>
    <r>
      <rPr>
        <sz val="16"/>
        <rFont val="Calibri"/>
        <family val="2"/>
        <charset val="204"/>
        <scheme val="minor"/>
      </rPr>
      <t xml:space="preserve"> 6612044774</t>
    </r>
  </si>
  <si>
    <r>
      <rPr>
        <b/>
        <sz val="16"/>
        <rFont val="Calibri"/>
        <family val="2"/>
        <charset val="204"/>
        <scheme val="minor"/>
      </rPr>
      <t>ОГРН</t>
    </r>
    <r>
      <rPr>
        <sz val="16"/>
        <rFont val="Calibri"/>
        <family val="2"/>
        <charset val="204"/>
        <scheme val="minor"/>
      </rPr>
      <t xml:space="preserve"> 1146612001073</t>
    </r>
  </si>
  <si>
    <t>"2ГИС.КЕМЕРОВО"</t>
  </si>
  <si>
    <t xml:space="preserve">ООО «ДубльГИС-Кемерово» </t>
  </si>
  <si>
    <r>
      <rPr>
        <b/>
        <sz val="16"/>
        <rFont val="Calibri"/>
        <family val="2"/>
        <charset val="204"/>
        <scheme val="minor"/>
      </rPr>
      <t>ИНН</t>
    </r>
    <r>
      <rPr>
        <sz val="16"/>
        <rFont val="Calibri"/>
        <family val="2"/>
        <charset val="204"/>
        <scheme val="minor"/>
      </rPr>
      <t xml:space="preserve"> 4205081015</t>
    </r>
  </si>
  <si>
    <r>
      <rPr>
        <b/>
        <sz val="16"/>
        <rFont val="Calibri"/>
        <family val="2"/>
        <charset val="204"/>
        <scheme val="minor"/>
      </rPr>
      <t>ОГРН</t>
    </r>
    <r>
      <rPr>
        <sz val="16"/>
        <rFont val="Calibri"/>
        <family val="2"/>
        <charset val="204"/>
        <scheme val="minor"/>
      </rPr>
      <t xml:space="preserve"> 1054205027227</t>
    </r>
  </si>
  <si>
    <t>"2ГИС.КИРОВ"</t>
  </si>
  <si>
    <t>"2ГИС.КОГАЛЫМ"</t>
  </si>
  <si>
    <t>ООО «2ГИС-Ноябрьск»</t>
  </si>
  <si>
    <r>
      <rPr>
        <b/>
        <sz val="16"/>
        <rFont val="Calibri"/>
        <family val="2"/>
        <charset val="204"/>
        <scheme val="minor"/>
      </rPr>
      <t>ИНН</t>
    </r>
    <r>
      <rPr>
        <sz val="16"/>
        <rFont val="Calibri"/>
        <family val="2"/>
        <charset val="204"/>
        <scheme val="minor"/>
      </rPr>
      <t xml:space="preserve"> 8905063844</t>
    </r>
  </si>
  <si>
    <r>
      <rPr>
        <b/>
        <sz val="16"/>
        <rFont val="Calibri"/>
        <family val="2"/>
        <charset val="204"/>
        <scheme val="minor"/>
      </rPr>
      <t>ОГРН</t>
    </r>
    <r>
      <rPr>
        <sz val="16"/>
        <rFont val="Calibri"/>
        <family val="2"/>
        <charset val="204"/>
        <scheme val="minor"/>
      </rPr>
      <t xml:space="preserve"> 1178901003797</t>
    </r>
  </si>
  <si>
    <t>"2ГИС.КОМСОМОЛЬСК-НА-АМУРЕ"</t>
  </si>
  <si>
    <t>ООО «ДубльГИС Комсомольск-на-Амуре»</t>
  </si>
  <si>
    <r>
      <rPr>
        <b/>
        <sz val="16"/>
        <rFont val="Calibri"/>
        <family val="2"/>
        <charset val="204"/>
        <scheme val="minor"/>
      </rPr>
      <t>ИНН</t>
    </r>
    <r>
      <rPr>
        <sz val="16"/>
        <rFont val="Calibri"/>
        <family val="2"/>
        <charset val="204"/>
        <scheme val="minor"/>
      </rPr>
      <t xml:space="preserve"> 2703072901</t>
    </r>
  </si>
  <si>
    <r>
      <rPr>
        <b/>
        <sz val="16"/>
        <rFont val="Calibri"/>
        <family val="2"/>
        <charset val="204"/>
        <scheme val="minor"/>
      </rPr>
      <t>ОГРН</t>
    </r>
    <r>
      <rPr>
        <sz val="16"/>
        <rFont val="Calibri"/>
        <family val="2"/>
        <charset val="204"/>
        <scheme val="minor"/>
      </rPr>
      <t xml:space="preserve"> 1132703002596</t>
    </r>
  </si>
  <si>
    <t>"2ГИС.КОСТРОМА"</t>
  </si>
  <si>
    <t>"2ГИС.КРАСНОДАР"</t>
  </si>
  <si>
    <t>Реклама товаров и услуг в карточках партнёров_cpm</t>
  </si>
  <si>
    <t>* Стоимость за месяц размещения (в т.ч. НДС, руб.) на рекламных позициях: Пакет «Лайт»; Пакет «Старт»; Подключение в другие рубрики; Пакет «Дополнительный»; Приоритет в рубрике 1-го порядка для объявления в поисковой выдаче (позиция доступна для любого порядка); Дополнительная рубрика; Рекламная ссылка; Рекламная ссылка к компании; Двойная рекламная ссылка к компании; Тройная рекламная ссылка к компании; Рекламная статья (до 120 Кб), Логотип на карте в детальных масштабах во всех рубриках; Логотип на карте во всех масштабах в одной рубрике; Логотип на карте во всех масштабах в рубрике 1-го уровня; Логотип на карте; Логотипы на карте; признается равной 62% от стоимости за месяц размещения, указанной для соответствующей рекламной позиции в настоящем Прайс-листе, в случае если у рекламируемого предприятия фактический адрес местонахождения – г. Гулькевичи, Краснодарский край, г. Усть-Лабинск, Краснодарский край; при этом, в городе Краснодар офиса рекламируемого предприятия нет.</t>
  </si>
  <si>
    <t>"2ГИС.КРАСНОЯРСК"</t>
  </si>
  <si>
    <t>"2ГИС.КУРГАН"</t>
  </si>
  <si>
    <t xml:space="preserve">ООО «2ГИС-Рязань» </t>
  </si>
  <si>
    <r>
      <rPr>
        <b/>
        <sz val="16"/>
        <rFont val="Calibri"/>
        <family val="2"/>
        <charset val="204"/>
        <scheme val="minor"/>
      </rPr>
      <t>ИНН</t>
    </r>
    <r>
      <rPr>
        <sz val="16"/>
        <rFont val="Calibri"/>
        <family val="2"/>
        <charset val="204"/>
        <scheme val="minor"/>
      </rPr>
      <t xml:space="preserve"> 6234089580</t>
    </r>
  </si>
  <si>
    <r>
      <rPr>
        <b/>
        <sz val="16"/>
        <rFont val="Calibri"/>
        <family val="2"/>
        <charset val="204"/>
        <scheme val="minor"/>
      </rPr>
      <t>ОГРН</t>
    </r>
    <r>
      <rPr>
        <sz val="16"/>
        <rFont val="Calibri"/>
        <family val="2"/>
        <charset val="204"/>
        <scheme val="minor"/>
      </rPr>
      <t xml:space="preserve"> 1116234002532</t>
    </r>
  </si>
  <si>
    <t>"2ГИС.КУРСК"</t>
  </si>
  <si>
    <t>ООО «ДубльГИС-Курск»</t>
  </si>
  <si>
    <r>
      <rPr>
        <b/>
        <sz val="16"/>
        <rFont val="Calibri"/>
        <family val="2"/>
        <charset val="204"/>
        <scheme val="minor"/>
      </rPr>
      <t>ИНН</t>
    </r>
    <r>
      <rPr>
        <sz val="16"/>
        <rFont val="Calibri"/>
        <family val="2"/>
        <charset val="204"/>
        <scheme val="minor"/>
      </rPr>
      <t xml:space="preserve"> 4632293969</t>
    </r>
  </si>
  <si>
    <r>
      <rPr>
        <b/>
        <sz val="16"/>
        <rFont val="Calibri"/>
        <family val="2"/>
        <charset val="204"/>
        <scheme val="minor"/>
      </rPr>
      <t>ОГРН</t>
    </r>
    <r>
      <rPr>
        <sz val="16"/>
        <rFont val="Calibri"/>
        <family val="2"/>
        <charset val="204"/>
        <scheme val="minor"/>
      </rPr>
      <t xml:space="preserve"> 1224600008016</t>
    </r>
  </si>
  <si>
    <t>"2ГИС.ЛЕНИНСК-КУЗНЕЦКИЙ"</t>
  </si>
  <si>
    <t>ООО «ДубльГИС-Кемерово»</t>
  </si>
  <si>
    <t>"2ГИС.ЛИПЕЦК"</t>
  </si>
  <si>
    <t>ООО «2ГИС.ЛИПЕЦК»</t>
  </si>
  <si>
    <r>
      <rPr>
        <b/>
        <sz val="16"/>
        <rFont val="Calibri"/>
        <family val="2"/>
        <charset val="204"/>
        <scheme val="minor"/>
      </rPr>
      <t>ИНН</t>
    </r>
    <r>
      <rPr>
        <sz val="16"/>
        <rFont val="Calibri"/>
        <family val="2"/>
        <charset val="204"/>
        <scheme val="minor"/>
      </rPr>
      <t xml:space="preserve"> 4826100119</t>
    </r>
  </si>
  <si>
    <r>
      <rPr>
        <b/>
        <sz val="16"/>
        <rFont val="Calibri"/>
        <family val="2"/>
        <charset val="204"/>
        <scheme val="minor"/>
      </rPr>
      <t>ОГРН</t>
    </r>
    <r>
      <rPr>
        <sz val="16"/>
        <rFont val="Calibri"/>
        <family val="2"/>
        <charset val="204"/>
        <scheme val="minor"/>
      </rPr>
      <t xml:space="preserve"> 1134827006500</t>
    </r>
  </si>
  <si>
    <t>"2ГИС.МАГНИТОГОРСК"</t>
  </si>
  <si>
    <t xml:space="preserve">ООО «ДубльГИС - Магнитогорск» </t>
  </si>
  <si>
    <r>
      <rPr>
        <b/>
        <sz val="16"/>
        <rFont val="Calibri"/>
        <family val="2"/>
        <charset val="204"/>
        <scheme val="minor"/>
      </rPr>
      <t>ИНН</t>
    </r>
    <r>
      <rPr>
        <sz val="16"/>
        <rFont val="Calibri"/>
        <family val="2"/>
        <charset val="204"/>
        <scheme val="minor"/>
      </rPr>
      <t xml:space="preserve"> 7444064055</t>
    </r>
  </si>
  <si>
    <r>
      <rPr>
        <b/>
        <sz val="16"/>
        <rFont val="Calibri"/>
        <family val="2"/>
        <charset val="204"/>
        <scheme val="minor"/>
      </rPr>
      <t>ОГРН</t>
    </r>
    <r>
      <rPr>
        <sz val="16"/>
        <rFont val="Calibri"/>
        <family val="2"/>
        <charset val="204"/>
        <scheme val="minor"/>
      </rPr>
      <t xml:space="preserve"> 1107444001004</t>
    </r>
  </si>
  <si>
    <t>"2ГИС.МАЙКОП"</t>
  </si>
  <si>
    <t>"2ГИС.МАХАЧКАЛА"</t>
  </si>
  <si>
    <t>Пакет «Лайт Медиа» VIP</t>
  </si>
  <si>
    <t>Пакет «Старт Медиа» VIP</t>
  </si>
  <si>
    <t>Подключение в другие рубрики для пакета Медиа VIP</t>
  </si>
  <si>
    <t>ООО «ДубльГис-Махачкала»</t>
  </si>
  <si>
    <r>
      <rPr>
        <b/>
        <sz val="16"/>
        <rFont val="Calibri"/>
        <family val="2"/>
        <charset val="204"/>
        <scheme val="minor"/>
      </rPr>
      <t>ИНН</t>
    </r>
    <r>
      <rPr>
        <sz val="16"/>
        <rFont val="Calibri"/>
        <family val="2"/>
        <charset val="204"/>
        <scheme val="minor"/>
      </rPr>
      <t xml:space="preserve"> 5405961241</t>
    </r>
  </si>
  <si>
    <r>
      <rPr>
        <b/>
        <sz val="16"/>
        <rFont val="Calibri"/>
        <family val="2"/>
        <charset val="204"/>
        <scheme val="minor"/>
      </rPr>
      <t>ОГРН</t>
    </r>
    <r>
      <rPr>
        <sz val="16"/>
        <rFont val="Calibri"/>
        <family val="2"/>
        <charset val="204"/>
        <scheme val="minor"/>
      </rPr>
      <t xml:space="preserve"> 1155476083256</t>
    </r>
  </si>
  <si>
    <t>*Стоимость за месяц размещения (в т.ч. НДС, руб.) на рекламных позициях: Пакет «Лайт»; Пакет «Старт»; Подключение в другие рубрики; Пакет «Дополнительный»; Приоритет в рубрике 1-го порядка для объявления в поисковой выдаче (позиция доступна для любого порядка); Дополнительная рубрика; Рекламная ссылка; Рекламная ссылка к компании; Двойная рекламная ссылка к компании; Тройная рекламная ссылка к компании; Рекламная статья (до 120 Кб), Логотип на карте в детальных масштабах во всех рубриках; Логотип на карте во всех масштабах в одной рубрике; Логотип на карте во всех масштабах в рубрике 1-го уровня; Логотип на карте; Логотипы на карте; признается равной 70% от стоимости за месяц размещения, указанной для соответствующей рекламной позиции в настоящем Прайс-листе, за исключением из проекта «Махачкала» следующих  городов:  Альбурикент, Посёлок, Махачкала городской округ, Дагестан респ., Каспийск, Город, Каспийск городской округ, Дагестан респ., Кяхулай, Посёлок, Махачкала городской округ, Дагестан респ., Махачкала, Город, Махачкала городской округ, Дагестан респ., Семендер, Посёлок, Махачкала городской округ, Дагестан респ., Тарки, Село, Махачкала городской округ, Дагестан респ.  (если у рекламируемого предприятия это фактический адрес местонахождения).</t>
  </si>
  <si>
    <t>"2ГИС.МИАСС И ЗЛАТОУСТ"</t>
  </si>
  <si>
    <t xml:space="preserve">ООО «ДубльГИС-Миасс» </t>
  </si>
  <si>
    <r>
      <rPr>
        <b/>
        <sz val="16"/>
        <rFont val="Calibri"/>
        <family val="2"/>
        <charset val="204"/>
        <scheme val="minor"/>
      </rPr>
      <t>ИНН</t>
    </r>
    <r>
      <rPr>
        <sz val="16"/>
        <rFont val="Calibri"/>
        <family val="2"/>
        <charset val="204"/>
        <scheme val="minor"/>
      </rPr>
      <t xml:space="preserve"> 7415078293</t>
    </r>
  </si>
  <si>
    <r>
      <rPr>
        <b/>
        <sz val="16"/>
        <rFont val="Calibri"/>
        <family val="2"/>
        <charset val="204"/>
        <scheme val="minor"/>
      </rPr>
      <t>ОГРН</t>
    </r>
    <r>
      <rPr>
        <sz val="16"/>
        <rFont val="Calibri"/>
        <family val="2"/>
        <charset val="204"/>
        <scheme val="minor"/>
      </rPr>
      <t xml:space="preserve"> 1127415003418</t>
    </r>
  </si>
  <si>
    <t>"2ГИС.МУРМАНСКАЯ ОБЛАСТЬ"</t>
  </si>
  <si>
    <t>ООО «ДУБЛЬГИС МУРМАНСК»</t>
  </si>
  <si>
    <r>
      <rPr>
        <b/>
        <sz val="16"/>
        <color indexed="8"/>
        <rFont val="Calibri"/>
        <family val="2"/>
        <charset val="204"/>
        <scheme val="minor"/>
      </rPr>
      <t>ИНН</t>
    </r>
    <r>
      <rPr>
        <sz val="16"/>
        <color indexed="8"/>
        <rFont val="Calibri"/>
        <family val="2"/>
        <charset val="204"/>
        <scheme val="minor"/>
      </rPr>
      <t xml:space="preserve"> 5190032230</t>
    </r>
  </si>
  <si>
    <r>
      <rPr>
        <b/>
        <sz val="16"/>
        <color indexed="8"/>
        <rFont val="Calibri"/>
        <family val="2"/>
        <charset val="204"/>
        <scheme val="minor"/>
      </rPr>
      <t>ОГРН</t>
    </r>
    <r>
      <rPr>
        <sz val="16"/>
        <color indexed="8"/>
        <rFont val="Calibri"/>
        <family val="2"/>
        <charset val="204"/>
        <scheme val="minor"/>
      </rPr>
      <t xml:space="preserve"> 1145190004222</t>
    </r>
  </si>
  <si>
    <t>"2ГИС.НАБЕРЕЖНЫЕ ЧЕЛНЫ"</t>
  </si>
  <si>
    <t xml:space="preserve">*Стоимость за месяц размещения (в т.ч. НДС, руб.) на рекламных позициях: Пакет «Лайт»; Пакет «Старт»; Подключение в другие рубрики; Пакет «Дополнительный»; Приоритет в рубрике 1-го порядка для объявления в поисковой выдаче (позиция доступна для любого порядка); Дополнительная рубрика; Рекламная ссылка; Рекламная ссылка к компании; Двойная рекламная ссылка к компании; Тройная рекламная ссылка к компании; Рекламная статья (до 120 Кб), Логотип на карте в детальных масштабах во всех рубриках; Логотип на карте во всех масштабах в одной рубрике; Логотип на карте во всех масштабах в рубрике 1-го уровня; Логотип на карте; Логотипы на карте; признается равной 70% от стоимости за месяц размещения, указанной для соответствующей рекламной позиции в настоящем Прайс-листе, в случае если у рекламируемого предприятия фактический адрес местонахождения – г. Нижнекамск, Республика Татарстан, г. Елабуга, Республика Татарстан; при этом, в городе Набережные Челны офиса рекламируемого предприятия нет.
</t>
  </si>
  <si>
    <t>"2ГИС.НАХОДКА"</t>
  </si>
  <si>
    <t xml:space="preserve">ООО «ДубльГИС-Владивосток» </t>
  </si>
  <si>
    <t>"2ГИС.НИЖНЕВАРТОВСК"</t>
  </si>
  <si>
    <t xml:space="preserve">ООО «2ГИС-Нижневартовск» </t>
  </si>
  <si>
    <r>
      <rPr>
        <b/>
        <sz val="16"/>
        <rFont val="Calibri"/>
        <family val="2"/>
        <charset val="204"/>
        <scheme val="minor"/>
      </rPr>
      <t>ИНН</t>
    </r>
    <r>
      <rPr>
        <sz val="16"/>
        <rFont val="Calibri"/>
        <family val="2"/>
        <charset val="204"/>
        <scheme val="minor"/>
      </rPr>
      <t xml:space="preserve"> 8603194689</t>
    </r>
  </si>
  <si>
    <r>
      <t>ОГРН</t>
    </r>
    <r>
      <rPr>
        <sz val="16"/>
        <rFont val="Calibri"/>
        <family val="2"/>
        <charset val="204"/>
        <scheme val="minor"/>
      </rPr>
      <t xml:space="preserve"> 1128603029983</t>
    </r>
  </si>
  <si>
    <t>"2ГИС.НИЖНИЙ НОВГОРОД"</t>
  </si>
  <si>
    <t>"2ГИС.НИЖНИЙ ТАГИЛ"</t>
  </si>
  <si>
    <t>ООО «2ГИС-Нижний Тагил»</t>
  </si>
  <si>
    <r>
      <rPr>
        <b/>
        <sz val="16"/>
        <color indexed="8"/>
        <rFont val="Calibri"/>
        <family val="2"/>
        <charset val="204"/>
        <scheme val="minor"/>
      </rPr>
      <t>ИНН</t>
    </r>
    <r>
      <rPr>
        <sz val="16"/>
        <color indexed="8"/>
        <rFont val="Calibri"/>
        <family val="2"/>
        <charset val="204"/>
        <scheme val="minor"/>
      </rPr>
      <t xml:space="preserve"> 6623103799</t>
    </r>
  </si>
  <si>
    <r>
      <rPr>
        <b/>
        <sz val="16"/>
        <color indexed="8"/>
        <rFont val="Calibri"/>
        <family val="2"/>
        <charset val="204"/>
        <scheme val="minor"/>
      </rPr>
      <t>ОГРН</t>
    </r>
    <r>
      <rPr>
        <sz val="16"/>
        <color indexed="8"/>
        <rFont val="Calibri"/>
        <family val="2"/>
        <charset val="204"/>
        <scheme val="minor"/>
      </rPr>
      <t xml:space="preserve"> 1146623005110</t>
    </r>
  </si>
  <si>
    <t>*Стоимость за месяц размещения (в т.ч. НДС, руб.) на рекламных позициях: Пакет «Лайт»; Пакет «Старт»; Подключение в другие рубрики; Пакет «Дополнительный»; Приоритет в рубрике 1-го порядка для объявления в поисковой выдаче (позиция доступна для любого порядка); Дополнительная рубрика; Рекламная ссылка; Рекламная ссылка к компании; Двойная рекламная ссылка к компании; Тройная рекламная ссылка к компании; Рекламная статья (до 120 Кб), Логотип на карте в детальных масштабах во всех рубриках; Логотип на карте во всех масштабах в одной рубрике; Логотип на карте во всех масштабах в рубрике 1-го уровня; Логотип на карте; Логотипы на карте; признается равной половине стоимости за месяц размещения, указанной для соответствующей рекламной позиции в настоящем Прайс-листе, в случае если у рекламируемого предприятия фактический адрес местонахождения – г. Верхняя Салда, Свердловская область;  при этом, в городе Нижний Тагил офиса рекламируемого предприятия нет.</t>
  </si>
  <si>
    <t>"2ГИС.НОВОКУЗНЕЦК"</t>
  </si>
  <si>
    <t>ООО «ДубльГИС-Новокузнецк»</t>
  </si>
  <si>
    <r>
      <rPr>
        <b/>
        <sz val="16"/>
        <rFont val="Calibri"/>
        <family val="2"/>
        <charset val="204"/>
        <scheme val="minor"/>
      </rPr>
      <t>ИНН</t>
    </r>
    <r>
      <rPr>
        <sz val="16"/>
        <rFont val="Calibri"/>
        <family val="2"/>
        <charset val="204"/>
        <scheme val="minor"/>
      </rPr>
      <t xml:space="preserve"> 4253011106</t>
    </r>
  </si>
  <si>
    <r>
      <rPr>
        <b/>
        <sz val="16"/>
        <rFont val="Calibri"/>
        <family val="2"/>
        <charset val="204"/>
        <scheme val="minor"/>
      </rPr>
      <t>ОГРН</t>
    </r>
    <r>
      <rPr>
        <sz val="16"/>
        <rFont val="Calibri"/>
        <family val="2"/>
        <charset val="204"/>
        <scheme val="minor"/>
      </rPr>
      <t xml:space="preserve"> 1124253007944</t>
    </r>
  </si>
  <si>
    <t>"2ГИС.НОВОРОССИЙСК"</t>
  </si>
  <si>
    <t xml:space="preserve">ООО «2ГИС-Новороссийск» </t>
  </si>
  <si>
    <r>
      <rPr>
        <b/>
        <sz val="16"/>
        <color indexed="8"/>
        <rFont val="Calibri"/>
        <family val="2"/>
        <charset val="204"/>
        <scheme val="minor"/>
      </rPr>
      <t>ИНН</t>
    </r>
    <r>
      <rPr>
        <sz val="16"/>
        <color indexed="8"/>
        <rFont val="Calibri"/>
        <family val="2"/>
        <charset val="204"/>
        <scheme val="minor"/>
      </rPr>
      <t xml:space="preserve"> 2315173339</t>
    </r>
  </si>
  <si>
    <r>
      <rPr>
        <b/>
        <sz val="16"/>
        <color indexed="8"/>
        <rFont val="Calibri"/>
        <family val="2"/>
        <charset val="204"/>
        <scheme val="minor"/>
      </rPr>
      <t>ОГРН</t>
    </r>
    <r>
      <rPr>
        <sz val="16"/>
        <color indexed="8"/>
        <rFont val="Calibri"/>
        <family val="2"/>
        <charset val="204"/>
        <scheme val="minor"/>
      </rPr>
      <t xml:space="preserve"> 1122315001775</t>
    </r>
  </si>
  <si>
    <t>"2ГИС.НОВОСИБИРСК"</t>
  </si>
  <si>
    <r>
      <t>Стоимость за месяц размещения</t>
    </r>
    <r>
      <rPr>
        <b/>
        <vertAlign val="superscript"/>
        <sz val="20"/>
        <rFont val="Calibri"/>
        <family val="2"/>
        <charset val="204"/>
        <scheme val="minor"/>
      </rPr>
      <t>1.1</t>
    </r>
    <r>
      <rPr>
        <b/>
        <sz val="20"/>
        <rFont val="Calibri"/>
        <family val="2"/>
        <charset val="204"/>
        <scheme val="minor"/>
      </rPr>
      <t>, руб. (в том числе НДС)</t>
    </r>
  </si>
  <si>
    <r>
      <t>Пакет «Лайт»</t>
    </r>
    <r>
      <rPr>
        <b/>
        <vertAlign val="superscript"/>
        <sz val="16"/>
        <rFont val="Calibri"/>
        <family val="2"/>
        <charset val="204"/>
        <scheme val="minor"/>
      </rPr>
      <t>1.2</t>
    </r>
    <r>
      <rPr>
        <b/>
        <sz val="16"/>
        <rFont val="Calibri"/>
        <family val="2"/>
        <charset val="204"/>
        <scheme val="minor"/>
      </rPr>
      <t xml:space="preserve">, </t>
    </r>
    <r>
      <rPr>
        <b/>
        <vertAlign val="superscript"/>
        <sz val="16"/>
        <rFont val="Calibri"/>
        <family val="2"/>
        <charset val="204"/>
        <scheme val="minor"/>
      </rPr>
      <t>1.3</t>
    </r>
  </si>
  <si>
    <r>
      <t>Пакет «Старт+»</t>
    </r>
    <r>
      <rPr>
        <b/>
        <vertAlign val="superscript"/>
        <sz val="16"/>
        <rFont val="Calibri"/>
        <family val="2"/>
        <charset val="204"/>
        <scheme val="minor"/>
      </rPr>
      <t>1.3</t>
    </r>
  </si>
  <si>
    <t>Пакет "Старт"</t>
  </si>
  <si>
    <t>Все справочники Старт</t>
  </si>
  <si>
    <r>
      <t>Пакет «Стандарт»</t>
    </r>
    <r>
      <rPr>
        <b/>
        <vertAlign val="superscript"/>
        <sz val="16"/>
        <rFont val="Calibri"/>
        <family val="2"/>
        <charset val="204"/>
        <scheme val="minor"/>
      </rPr>
      <t>1.3</t>
    </r>
  </si>
  <si>
    <t>Единый логотип на карте</t>
  </si>
  <si>
    <t>Стоимость указана за 1 адрес</t>
  </si>
  <si>
    <r>
      <t>Пакет «Все включено»</t>
    </r>
    <r>
      <rPr>
        <b/>
        <vertAlign val="superscript"/>
        <sz val="16"/>
        <rFont val="Calibri"/>
        <family val="2"/>
        <charset val="204"/>
        <scheme val="minor"/>
      </rPr>
      <t>1.3</t>
    </r>
  </si>
  <si>
    <r>
      <rPr>
        <vertAlign val="superscript"/>
        <sz val="14"/>
        <rFont val="Calibri"/>
        <family val="2"/>
        <charset val="204"/>
        <scheme val="minor"/>
      </rPr>
      <t>1.1</t>
    </r>
    <r>
      <rPr>
        <sz val="14"/>
        <rFont val="Calibri"/>
        <family val="2"/>
        <charset val="204"/>
        <scheme val="minor"/>
      </rPr>
      <t>Возможный срок размещения от 6 месяцев, за исключением клиентов, выходящих по действующим акциям</t>
    </r>
  </si>
  <si>
    <r>
      <rPr>
        <vertAlign val="superscript"/>
        <sz val="14"/>
        <rFont val="Calibri"/>
        <family val="2"/>
        <charset val="204"/>
        <scheme val="minor"/>
      </rPr>
      <t>16</t>
    </r>
    <r>
      <rPr>
        <sz val="14"/>
        <rFont val="Calibri"/>
        <family val="2"/>
        <charset val="204"/>
        <scheme val="minor"/>
      </rPr>
      <t xml:space="preserve"> Рубрики размещения Скидок в профиле Рекламируемого предприятия в Справочнике организаций определяются рубриками размещения Рекламных материалов. Заказчикам по заключенным ранее даты введения в действие настоящего Прайс-листа (или в течение срока действия настоящего Прайс-листа) Договорам на Размещение рекламы со сроком оказания Услуг, распространяющимся на срок действия настоящего Прайс-листа, Исполнитель вправе оказывать услуги по отображению Скидок и/или их части в следующих социальных сетях: https://www.instagram.com и/или https://t.me и/или https://vk.com и/или https://ok.ru (далее – социальные сети) с даты настоящего Прайс-листа и до окончания срока оказания Услуг, указанного в соответствующем Договоре, либо до окончания тестового периода (в случае, если тестовый период оканчивается ранее срока оказания Услуг, предусмотренного в Договоре). Тестовый период – устанавливаемый Исполнителем срок, в течение которого последний вправе на свое усмотрение оказывать всем Заказчикам или любому из тех, что соответствует указанным условиям, обозначенные выше услуги, при этом, стоимость таких услуг включается в стоимость размещения Рекламных материалов, установленную соответствующим Договором. Исполнитель не гарантирует сроки и отображение Скидок и/или их части в социальных сетях всем Заказчикам, соответствующим указанным условиям</t>
    </r>
  </si>
  <si>
    <r>
      <rPr>
        <vertAlign val="superscript"/>
        <sz val="14"/>
        <rFont val="Calibri"/>
        <family val="2"/>
        <charset val="204"/>
        <scheme val="minor"/>
      </rPr>
      <t>17</t>
    </r>
    <r>
      <rPr>
        <sz val="14"/>
        <rFont val="Calibri"/>
        <family val="2"/>
        <charset val="204"/>
        <scheme val="minor"/>
      </rPr>
      <t xml:space="preserve"> Позицию «Лента скидок +» можно приобрести при наличии ранее оформленного Договора на позицию «Брендирование карточки компании» или «Брендирование карточки компании с видео»; или при заключении нового Договора с одновременным оформлением позиции «Брендирование карточки компании» или «Брендирование карточки компании с видео». Приобретение позиции «Лента скидок +» без покупки позиции «Брендирование карточки компании» или «Брендирование карточки компании с видео» невозможно</t>
    </r>
  </si>
  <si>
    <t>"2ГИС.НОВЫЙ УРЕНГОЙ"</t>
  </si>
  <si>
    <t>"2ГИС.НОРИЛЬСК"</t>
  </si>
  <si>
    <t>ООО «2ГИС Север»</t>
  </si>
  <si>
    <r>
      <rPr>
        <b/>
        <sz val="16"/>
        <color indexed="8"/>
        <rFont val="Calibri"/>
        <family val="2"/>
        <charset val="204"/>
        <scheme val="minor"/>
      </rPr>
      <t>ИНН</t>
    </r>
    <r>
      <rPr>
        <sz val="16"/>
        <color indexed="8"/>
        <rFont val="Calibri"/>
        <family val="2"/>
        <charset val="204"/>
        <scheme val="minor"/>
      </rPr>
      <t xml:space="preserve"> 2457073594 </t>
    </r>
  </si>
  <si>
    <r>
      <rPr>
        <b/>
        <sz val="16"/>
        <color indexed="8"/>
        <rFont val="Calibri"/>
        <family val="2"/>
        <charset val="204"/>
        <scheme val="minor"/>
      </rPr>
      <t>ОГРН</t>
    </r>
    <r>
      <rPr>
        <sz val="16"/>
        <color indexed="8"/>
        <rFont val="Calibri"/>
        <family val="2"/>
        <charset val="204"/>
        <scheme val="minor"/>
      </rPr>
      <t xml:space="preserve"> 1122457001413</t>
    </r>
  </si>
  <si>
    <t>"2ГИС.НОЯБРЬСК"</t>
  </si>
  <si>
    <t>"2ГИС.ОМСК"</t>
  </si>
  <si>
    <t>Электронный справочник на основе Справочника организаций "2ГИС.ОМСК" (версия для ПК); Интернет-площадка 2gis.ru на основе Cправочника организаций "2ГИС.ОМСК"</t>
  </si>
  <si>
    <t>"2ГИС.ОРЁЛ"</t>
  </si>
  <si>
    <t>ООО «2ГИС-Орел»</t>
  </si>
  <si>
    <r>
      <rPr>
        <b/>
        <sz val="16"/>
        <rFont val="Calibri"/>
        <family val="2"/>
        <charset val="204"/>
        <scheme val="minor"/>
      </rPr>
      <t>ИНН</t>
    </r>
    <r>
      <rPr>
        <sz val="16"/>
        <rFont val="Calibri"/>
        <family val="2"/>
        <charset val="204"/>
        <scheme val="minor"/>
      </rPr>
      <t xml:space="preserve"> 5751061479</t>
    </r>
  </si>
  <si>
    <r>
      <t>ОГРН</t>
    </r>
    <r>
      <rPr>
        <sz val="16"/>
        <rFont val="Calibri"/>
        <family val="2"/>
        <charset val="204"/>
        <scheme val="minor"/>
      </rPr>
      <t xml:space="preserve"> 1185749000524</t>
    </r>
  </si>
  <si>
    <t>"2ГИС.ОРЕНБУРГ"</t>
  </si>
  <si>
    <r>
      <t xml:space="preserve">Брендирование карточки компании к пакету «Базовый </t>
    </r>
    <r>
      <rPr>
        <vertAlign val="superscript"/>
        <sz val="16"/>
        <rFont val="Calibri"/>
        <family val="2"/>
        <charset val="204"/>
        <scheme val="minor"/>
      </rPr>
      <t>5</t>
    </r>
  </si>
  <si>
    <r>
      <t>Брендирование карточки компании к пакету «Базовый  с видео</t>
    </r>
    <r>
      <rPr>
        <vertAlign val="superscript"/>
        <sz val="16"/>
        <rFont val="Calibri"/>
        <family val="2"/>
        <charset val="204"/>
        <scheme val="minor"/>
      </rPr>
      <t>5</t>
    </r>
  </si>
  <si>
    <t xml:space="preserve">ООО «ДубльГИС-Оренбург» </t>
  </si>
  <si>
    <r>
      <rPr>
        <b/>
        <sz val="16"/>
        <rFont val="Calibri"/>
        <family val="2"/>
        <charset val="204"/>
        <scheme val="minor"/>
      </rPr>
      <t>ИНН</t>
    </r>
    <r>
      <rPr>
        <sz val="16"/>
        <rFont val="Calibri"/>
        <family val="2"/>
        <charset val="204"/>
        <scheme val="minor"/>
      </rPr>
      <t xml:space="preserve"> 7456005382</t>
    </r>
  </si>
  <si>
    <r>
      <rPr>
        <b/>
        <sz val="16"/>
        <rFont val="Calibri"/>
        <family val="2"/>
        <charset val="204"/>
        <scheme val="minor"/>
      </rPr>
      <t>ОГРН</t>
    </r>
    <r>
      <rPr>
        <sz val="16"/>
        <rFont val="Calibri"/>
        <family val="2"/>
        <charset val="204"/>
        <scheme val="minor"/>
      </rPr>
      <t xml:space="preserve"> 1117456009098</t>
    </r>
  </si>
  <si>
    <t>"2ГИС.ПЕНЗА"</t>
  </si>
  <si>
    <t xml:space="preserve">ООО «2ГИС.Пенза» </t>
  </si>
  <si>
    <r>
      <rPr>
        <b/>
        <sz val="16"/>
        <color indexed="8"/>
        <rFont val="Calibri"/>
        <family val="2"/>
        <charset val="204"/>
        <scheme val="minor"/>
      </rPr>
      <t>ИНН</t>
    </r>
    <r>
      <rPr>
        <sz val="16"/>
        <color indexed="8"/>
        <rFont val="Calibri"/>
        <family val="2"/>
        <charset val="204"/>
        <scheme val="minor"/>
      </rPr>
      <t xml:space="preserve"> 5836645603</t>
    </r>
  </si>
  <si>
    <r>
      <rPr>
        <b/>
        <sz val="16"/>
        <color indexed="8"/>
        <rFont val="Calibri"/>
        <family val="2"/>
        <charset val="204"/>
        <scheme val="minor"/>
      </rPr>
      <t>ОГРН</t>
    </r>
    <r>
      <rPr>
        <sz val="16"/>
        <color indexed="8"/>
        <rFont val="Calibri"/>
        <family val="2"/>
        <charset val="204"/>
        <scheme val="minor"/>
      </rPr>
      <t xml:space="preserve"> 1115836001313</t>
    </r>
  </si>
  <si>
    <t>"2ГИС.ПЕРМЬ"</t>
  </si>
  <si>
    <r>
      <t>Пакет «Лайт»</t>
    </r>
    <r>
      <rPr>
        <b/>
        <vertAlign val="superscript"/>
        <sz val="16"/>
        <rFont val="Calibri"/>
        <family val="2"/>
        <charset val="204"/>
        <scheme val="minor"/>
      </rPr>
      <t>1.5</t>
    </r>
    <r>
      <rPr>
        <b/>
        <sz val="16"/>
        <rFont val="Calibri"/>
        <family val="2"/>
        <charset val="204"/>
        <scheme val="minor"/>
      </rPr>
      <t xml:space="preserve"> VIP</t>
    </r>
    <r>
      <rPr>
        <b/>
        <vertAlign val="superscript"/>
        <sz val="16"/>
        <rFont val="Calibri"/>
        <family val="2"/>
        <charset val="204"/>
        <scheme val="minor"/>
      </rPr>
      <t>2</t>
    </r>
  </si>
  <si>
    <r>
      <t>Пакет «Старт»</t>
    </r>
    <r>
      <rPr>
        <b/>
        <vertAlign val="superscript"/>
        <sz val="16"/>
        <rFont val="Calibri"/>
        <family val="2"/>
        <charset val="204"/>
        <scheme val="minor"/>
      </rPr>
      <t>1.5</t>
    </r>
    <r>
      <rPr>
        <b/>
        <sz val="16"/>
        <rFont val="Calibri"/>
        <family val="2"/>
        <charset val="204"/>
        <scheme val="minor"/>
      </rPr>
      <t xml:space="preserve"> VIP</t>
    </r>
    <r>
      <rPr>
        <b/>
        <vertAlign val="superscript"/>
        <sz val="16"/>
        <rFont val="Calibri"/>
        <family val="2"/>
        <charset val="204"/>
        <scheme val="minor"/>
      </rPr>
      <t>2</t>
    </r>
  </si>
  <si>
    <r>
      <t>Пакет «Дополнительный»</t>
    </r>
    <r>
      <rPr>
        <b/>
        <vertAlign val="superscript"/>
        <sz val="16"/>
        <rFont val="Calibri"/>
        <family val="2"/>
        <charset val="204"/>
        <scheme val="minor"/>
      </rPr>
      <t>1.5</t>
    </r>
    <r>
      <rPr>
        <b/>
        <sz val="16"/>
        <rFont val="Calibri"/>
        <family val="2"/>
        <charset val="204"/>
        <scheme val="minor"/>
      </rPr>
      <t xml:space="preserve"> VIP</t>
    </r>
    <r>
      <rPr>
        <b/>
        <vertAlign val="superscript"/>
        <sz val="16"/>
        <rFont val="Calibri"/>
        <family val="2"/>
        <charset val="204"/>
        <scheme val="minor"/>
      </rPr>
      <t>2</t>
    </r>
  </si>
  <si>
    <r>
      <t>Подключение в другие рубрики</t>
    </r>
    <r>
      <rPr>
        <b/>
        <vertAlign val="superscript"/>
        <sz val="16"/>
        <rFont val="Calibri"/>
        <family val="2"/>
        <charset val="204"/>
        <scheme val="minor"/>
      </rPr>
      <t>1.5</t>
    </r>
    <r>
      <rPr>
        <b/>
        <sz val="16"/>
        <rFont val="Calibri"/>
        <family val="2"/>
        <charset val="204"/>
        <scheme val="minor"/>
      </rPr>
      <t xml:space="preserve"> VIP</t>
    </r>
    <r>
      <rPr>
        <b/>
        <vertAlign val="superscript"/>
        <sz val="16"/>
        <rFont val="Calibri"/>
        <family val="2"/>
        <charset val="204"/>
        <scheme val="minor"/>
      </rPr>
      <t>2</t>
    </r>
  </si>
  <si>
    <t>Приоритет в рубрике 406-го порядка для объявления в поисковой выдаче</t>
  </si>
  <si>
    <t>Билборд на экране построения автомаршрута</t>
  </si>
  <si>
    <t>"2ГИС.ПЕТРОЗАВОДСК"</t>
  </si>
  <si>
    <t>ООО «ДубльГИС-Петрозаводск»</t>
  </si>
  <si>
    <r>
      <rPr>
        <b/>
        <sz val="16"/>
        <rFont val="Calibri"/>
        <family val="2"/>
        <charset val="204"/>
        <scheme val="minor"/>
      </rPr>
      <t>ИНН</t>
    </r>
    <r>
      <rPr>
        <sz val="16"/>
        <rFont val="Calibri"/>
        <family val="2"/>
        <charset val="204"/>
        <scheme val="minor"/>
      </rPr>
      <t xml:space="preserve"> 1001262522</t>
    </r>
  </si>
  <si>
    <r>
      <rPr>
        <b/>
        <sz val="16"/>
        <rFont val="Calibri"/>
        <family val="2"/>
        <charset val="204"/>
        <scheme val="minor"/>
      </rPr>
      <t>ОГРН</t>
    </r>
    <r>
      <rPr>
        <sz val="16"/>
        <rFont val="Calibri"/>
        <family val="2"/>
        <charset val="204"/>
        <scheme val="minor"/>
      </rPr>
      <t xml:space="preserve"> 1121001013726</t>
    </r>
  </si>
  <si>
    <t>*Стоимость за месяц размещения (в т.ч. НДС, руб.) на рекламных позициях: Пакет «Лайт»; Пакет «Старт»; Подключение в другие рубрики; Пакет «Дополнительный»; Приоритет в рубрике 1-го порядка для объявления в поисковой выдаче (позиция доступна для любого порядка); Дополнительная рубрика; Рекламная ссылка; Рекламная ссылка к компании; Двойная рекламная ссылка к компании; Тройная рекламная ссылка к компании; Рекламная статья (до 120 Кб), Логотип на карте в детальных масштабах во всех рубриках; Логотип на карте во всех масштабах в одной рубрике; Логотип на карте во всех масштабах в рубрике 1-го уровня; Логотип на карте; признается равной половине стоимости за месяц размещения, указанной для соответствующей рекламной позиции в настоящем Прайс-листе, в случае если у рекламируемого предприятия фактический адрес местонахождения – д. Сямозеро, Республика Карелия; при этом, в городе Петрозаводск офиса рекламируемого предприятия нет.</t>
  </si>
  <si>
    <t>"2ГИС.ПЕТРОПАВЛОВСК-КАМЧАТСКИЙ"</t>
  </si>
  <si>
    <t>ООО «2ГИС-Камчатка»</t>
  </si>
  <si>
    <r>
      <rPr>
        <b/>
        <sz val="16"/>
        <rFont val="Calibri"/>
        <family val="2"/>
        <charset val="204"/>
        <scheme val="minor"/>
      </rPr>
      <t>ИНН</t>
    </r>
    <r>
      <rPr>
        <sz val="16"/>
        <rFont val="Calibri"/>
        <family val="2"/>
        <charset val="204"/>
        <scheme val="minor"/>
      </rPr>
      <t xml:space="preserve"> 4101180653</t>
    </r>
  </si>
  <si>
    <r>
      <rPr>
        <b/>
        <sz val="16"/>
        <rFont val="Calibri"/>
        <family val="2"/>
        <charset val="204"/>
        <scheme val="minor"/>
      </rPr>
      <t>ОГРН</t>
    </r>
    <r>
      <rPr>
        <sz val="16"/>
        <rFont val="Calibri"/>
        <family val="2"/>
        <charset val="204"/>
        <scheme val="minor"/>
      </rPr>
      <t xml:space="preserve"> 1174101015142</t>
    </r>
  </si>
  <si>
    <t>"2ГИС.ПСКОВ"</t>
  </si>
  <si>
    <t>ООО «ДубльГИС-Псков»</t>
  </si>
  <si>
    <r>
      <rPr>
        <b/>
        <sz val="16"/>
        <rFont val="Calibri"/>
        <family val="2"/>
        <charset val="204"/>
        <scheme val="minor"/>
      </rPr>
      <t>ИНН</t>
    </r>
    <r>
      <rPr>
        <sz val="16"/>
        <rFont val="Calibri"/>
        <family val="2"/>
        <charset val="204"/>
        <scheme val="minor"/>
      </rPr>
      <t xml:space="preserve"> 6027148710</t>
    </r>
  </si>
  <si>
    <r>
      <t>ОГРН</t>
    </r>
    <r>
      <rPr>
        <sz val="16"/>
        <rFont val="Calibri"/>
        <family val="2"/>
        <charset val="204"/>
        <scheme val="minor"/>
      </rPr>
      <t xml:space="preserve"> 1136027002077</t>
    </r>
  </si>
  <si>
    <t>"2ГИС.РЕСПУБЛИКА АЛТАЙ"</t>
  </si>
  <si>
    <t>При употреблении в документах понятия «Справочник организаций «2ГИС.Горный Алтай», такое понятие следует считать равнозначным понятию «Справочник организаций «2ГИС.Республика Алтай»</t>
  </si>
  <si>
    <t>"2ГИС.РОСТОВ-НА-ДОНУ"</t>
  </si>
  <si>
    <t>ООО «2ГИС.Р»</t>
  </si>
  <si>
    <r>
      <rPr>
        <b/>
        <sz val="16"/>
        <rFont val="Calibri"/>
        <family val="2"/>
        <charset val="204"/>
        <scheme val="minor"/>
      </rPr>
      <t>ИНН</t>
    </r>
    <r>
      <rPr>
        <sz val="16"/>
        <rFont val="Calibri"/>
        <family val="2"/>
        <charset val="204"/>
        <scheme val="minor"/>
      </rPr>
      <t xml:space="preserve"> 6163214909</t>
    </r>
  </si>
  <si>
    <r>
      <rPr>
        <b/>
        <sz val="16"/>
        <rFont val="Calibri"/>
        <family val="2"/>
        <charset val="204"/>
        <scheme val="minor"/>
      </rPr>
      <t>ОГРН</t>
    </r>
    <r>
      <rPr>
        <sz val="16"/>
        <rFont val="Calibri"/>
        <family val="2"/>
        <charset val="204"/>
        <scheme val="minor"/>
      </rPr>
      <t xml:space="preserve"> 1196196022330</t>
    </r>
  </si>
  <si>
    <t>"2ГИС.РЯЗАНЬ"</t>
  </si>
  <si>
    <t>"2ГИС.САМАРА"</t>
  </si>
  <si>
    <t>"2ГИС.САНКТ-ПЕТЕРБУРГ"</t>
  </si>
  <si>
    <t>Баннер в Личном кабинете</t>
  </si>
  <si>
    <r>
      <t>Баннер в Личном кабинете VIP</t>
    </r>
    <r>
      <rPr>
        <vertAlign val="superscript"/>
        <sz val="16"/>
        <rFont val="Calibri"/>
        <family val="2"/>
        <charset val="204"/>
        <scheme val="minor"/>
      </rPr>
      <t>2</t>
    </r>
  </si>
  <si>
    <t>Баннер на стартовом экране (Москва, Санкт-Петербург)</t>
  </si>
  <si>
    <t>Интернет-площадка 2gis.ru</t>
  </si>
  <si>
    <r>
      <t>Баннер на стартовом экране (города-миллионники</t>
    </r>
    <r>
      <rPr>
        <vertAlign val="superscript"/>
        <sz val="16"/>
        <rFont val="Calibri"/>
        <family val="2"/>
        <charset val="204"/>
        <scheme val="minor"/>
      </rPr>
      <t>10</t>
    </r>
    <r>
      <rPr>
        <sz val="16"/>
        <rFont val="Calibri"/>
        <family val="2"/>
        <charset val="204"/>
        <scheme val="minor"/>
      </rPr>
      <t xml:space="preserve"> РФ)</t>
    </r>
  </si>
  <si>
    <r>
      <t>Баннер на стартовом экране (остальные города</t>
    </r>
    <r>
      <rPr>
        <vertAlign val="superscript"/>
        <sz val="16"/>
        <rFont val="Calibri"/>
        <family val="2"/>
        <charset val="204"/>
        <scheme val="minor"/>
      </rPr>
      <t>11</t>
    </r>
    <r>
      <rPr>
        <sz val="16"/>
        <rFont val="Calibri"/>
        <family val="2"/>
        <charset val="204"/>
        <scheme val="minor"/>
      </rPr>
      <t xml:space="preserve"> РФ)</t>
    </r>
  </si>
  <si>
    <t>Баннер на стартовом экране (Москва, Санкт-Петербург) с видео</t>
  </si>
  <si>
    <r>
      <t>Баннер на стартовом экране (города-миллионники</t>
    </r>
    <r>
      <rPr>
        <vertAlign val="superscript"/>
        <sz val="16"/>
        <rFont val="Calibri"/>
        <family val="2"/>
        <charset val="204"/>
        <scheme val="minor"/>
      </rPr>
      <t>10</t>
    </r>
    <r>
      <rPr>
        <sz val="16"/>
        <rFont val="Calibri"/>
        <family val="2"/>
        <charset val="204"/>
        <scheme val="minor"/>
      </rPr>
      <t xml:space="preserve"> РФ) с видео</t>
    </r>
  </si>
  <si>
    <r>
      <t>Баннер на стартовом экране (остальные города</t>
    </r>
    <r>
      <rPr>
        <vertAlign val="superscript"/>
        <sz val="16"/>
        <rFont val="Calibri"/>
        <family val="2"/>
        <charset val="204"/>
        <scheme val="minor"/>
      </rPr>
      <t>11</t>
    </r>
    <r>
      <rPr>
        <sz val="16"/>
        <rFont val="Calibri"/>
        <family val="2"/>
        <charset val="204"/>
        <scheme val="minor"/>
      </rPr>
      <t xml:space="preserve"> РФ) с видео</t>
    </r>
  </si>
  <si>
    <t>"2ГИС.САРАНСК"</t>
  </si>
  <si>
    <t>ООО «2ГИС-САРАНСК»</t>
  </si>
  <si>
    <r>
      <rPr>
        <b/>
        <sz val="16"/>
        <rFont val="Calibri"/>
        <family val="2"/>
        <charset val="204"/>
        <scheme val="minor"/>
      </rPr>
      <t>ИНН</t>
    </r>
    <r>
      <rPr>
        <sz val="16"/>
        <rFont val="Calibri"/>
        <family val="2"/>
        <charset val="204"/>
        <scheme val="minor"/>
      </rPr>
      <t xml:space="preserve"> 1326251403</t>
    </r>
  </si>
  <si>
    <r>
      <t>ОГРН</t>
    </r>
    <r>
      <rPr>
        <sz val="16"/>
        <rFont val="Calibri"/>
        <family val="2"/>
        <charset val="204"/>
        <scheme val="minor"/>
      </rPr>
      <t xml:space="preserve"> 1181326002440</t>
    </r>
  </si>
  <si>
    <r>
      <rPr>
        <vertAlign val="superscript"/>
        <sz val="14"/>
        <rFont val="Calibri"/>
        <family val="2"/>
        <charset val="204"/>
        <scheme val="minor"/>
      </rPr>
      <t>16</t>
    </r>
    <r>
      <rPr>
        <sz val="14"/>
        <rFont val="Calibri"/>
        <family val="2"/>
        <charset val="204"/>
        <scheme val="minor"/>
      </rPr>
      <t xml:space="preserve"> При приобретении Пакета «Базовый» (Пакета «Базовый» VIP) одновременно на срок размещения Пакета «Базовый» (Пакета «Базовый» VIP), предоставляется Рекламная позиция «Подключение в другие рубрики для пакета «Базовый» («Подключение в другие рубрики для пакета «Базовый» VIP), стоимость которой дополнительно не взимается и включена в стоимость Пакета «Базовый» (Пакета «Базовый» VIP)
При приобретении Пакета «Базовый+» (Пакета «Базовый+» VIP) одновременно на срок размещения Пакета «Базовый+» (Пакета «Базовый+» VIP), предоставляется Рекламная позиция «Подключение в другие рубрики для пакета «Базовый+» («Подключение в другие рубрики для пакета «Базовый+» VIP), стоимость которой дополнительно не взимается и включена в стоимость Пакета «Базовый+» (Пакета «Базовый+» VIP)</t>
    </r>
  </si>
  <si>
    <r>
      <rPr>
        <vertAlign val="superscript"/>
        <sz val="14"/>
        <rFont val="Calibri"/>
        <family val="2"/>
        <charset val="204"/>
        <scheme val="minor"/>
      </rPr>
      <t>17</t>
    </r>
    <r>
      <rPr>
        <sz val="14"/>
        <rFont val="Calibri"/>
        <family val="2"/>
        <charset val="204"/>
        <scheme val="minor"/>
      </rPr>
      <t xml:space="preserve"> При приобретении Пакета «Стандарт» одновременно на срок размещения Пакета «Стандарт» предоставляется Рекламная позиция «Подключение в другие рубрики для пакета «Стандарт», стоимость которой дополнительно не взимается и включена в стоимость Пакета «Стандарт»</t>
    </r>
  </si>
  <si>
    <t>"2ГИС.САРАТОВ"</t>
  </si>
  <si>
    <t>Приоритет</t>
  </si>
  <si>
    <t>"2ГИС.СМОЛЕНСК"</t>
  </si>
  <si>
    <t>ООО «2ГИС СИСТЕМА»</t>
  </si>
  <si>
    <r>
      <rPr>
        <b/>
        <sz val="16"/>
        <rFont val="Calibri"/>
        <family val="2"/>
        <charset val="204"/>
        <scheme val="minor"/>
      </rPr>
      <t>ИНН</t>
    </r>
    <r>
      <rPr>
        <sz val="16"/>
        <rFont val="Calibri"/>
        <family val="2"/>
        <charset val="204"/>
        <scheme val="minor"/>
      </rPr>
      <t xml:space="preserve"> 1657249846</t>
    </r>
  </si>
  <si>
    <r>
      <t>ОГРН</t>
    </r>
    <r>
      <rPr>
        <sz val="16"/>
        <rFont val="Calibri"/>
        <family val="2"/>
        <charset val="204"/>
        <scheme val="minor"/>
      </rPr>
      <t xml:space="preserve"> 1181690087952</t>
    </r>
  </si>
  <si>
    <t>"2ГИС.СОЧИ"</t>
  </si>
  <si>
    <t>"2ГИС.СТАВРОПОЛЬ"</t>
  </si>
  <si>
    <t xml:space="preserve">ООО «ДубльГИС-Ставрополь» </t>
  </si>
  <si>
    <r>
      <rPr>
        <b/>
        <sz val="16"/>
        <rFont val="Calibri"/>
        <family val="2"/>
        <charset val="204"/>
        <scheme val="minor"/>
      </rPr>
      <t>ИНН</t>
    </r>
    <r>
      <rPr>
        <sz val="16"/>
        <rFont val="Calibri"/>
        <family val="2"/>
        <charset val="204"/>
        <scheme val="minor"/>
      </rPr>
      <t xml:space="preserve"> 2635808404</t>
    </r>
  </si>
  <si>
    <r>
      <rPr>
        <b/>
        <sz val="16"/>
        <rFont val="Calibri"/>
        <family val="2"/>
        <charset val="204"/>
        <scheme val="minor"/>
      </rPr>
      <t>ОГРН</t>
    </r>
    <r>
      <rPr>
        <sz val="16"/>
        <rFont val="Calibri"/>
        <family val="2"/>
        <charset val="204"/>
        <scheme val="minor"/>
      </rPr>
      <t xml:space="preserve"> 1112651032966</t>
    </r>
  </si>
  <si>
    <t>*Стоимость за месяц размещения (в т.ч. НДС, руб.) на рекламных позициях: Пакет «Лайт»; Пакет «Старт»; Подключение в другие рубрики; Пакет «Дополнительный»; Приоритет в рубрике 1-го порядка для объявления в поисковой выдаче (позиция доступна для любого порядка); Дополнительная рубрика; Рекламная ссылка; Рекламная ссылка к компании; Двойная рекламная ссылка к компании; Тройная рекламная ссылка к компании; Рекламная статья (до 120 Кб), Логотип на карте в детальных масштабах во всех рубриках; Логотип на карте во всех масштабах в одной рубрике; Логотип на карте во всех масштабах в рубрике 1-го уровня; Логотип на карте; признается равной половине стоимости за месяц размещения, указанной для соответствующей рекламной позиции в настоящем Прайс-листе, в случае если у рекламируемого предприятия фактический адрес местонахождения – г. Михайловск, Ставропольский край; при этом, в городе Ставрополь офиса рекламируемого предприятия нет.</t>
  </si>
  <si>
    <t>"2ГИС.СТАРЫЙ ОСКОЛ"</t>
  </si>
  <si>
    <t>"2ГИС.СТЕРЛИТАМАК"</t>
  </si>
  <si>
    <t>ООО "2ГИС.С"</t>
  </si>
  <si>
    <r>
      <rPr>
        <b/>
        <sz val="16"/>
        <rFont val="Calibri"/>
        <family val="2"/>
        <charset val="204"/>
        <scheme val="minor"/>
      </rPr>
      <t>ИНН</t>
    </r>
    <r>
      <rPr>
        <sz val="16"/>
        <rFont val="Calibri"/>
        <family val="2"/>
        <charset val="204"/>
        <scheme val="minor"/>
      </rPr>
      <t xml:space="preserve"> 0268081155</t>
    </r>
  </si>
  <si>
    <r>
      <rPr>
        <b/>
        <sz val="16"/>
        <rFont val="Calibri"/>
        <family val="2"/>
        <charset val="204"/>
        <scheme val="minor"/>
      </rPr>
      <t>ОГРН</t>
    </r>
    <r>
      <rPr>
        <sz val="16"/>
        <rFont val="Calibri"/>
        <family val="2"/>
        <charset val="204"/>
        <scheme val="minor"/>
      </rPr>
      <t xml:space="preserve"> 1170280048047</t>
    </r>
  </si>
  <si>
    <t>* Стоимость за месяц размещения (в т.ч. НДС, руб.) на рекламных позициях: Пакет «Лайт»; Пакет «Старт»; Подключение в другие рубрики; Пакет «Дополнительный»; Приоритет в рубрике 1-го порядка для объявления в поисковой выдаче (позиция доступна для любого порядка); Дополнительная рубрика; Рекламная ссылка; Рекламная ссылка к компании; Двойная рекламная ссылка к компании; Тройная рекламная ссылка к компании; Рекламная статья (до 120 Кб), Логотип на карте в детальных масштабах во всех рубриках; Логотип на карте во всех масштабах в одной рубрике; Логотип на карте во всех масштабах в рубрике 1-го уровня; Логотип на карте; Логотипы на карте; признается равной 70% от стоимости за месяц размещения, указанной для соответствующей рекламной позиции в настоящем Прайс-листе, в случае если у рекламируемого предприятия фактический адрес местонахождения – г. Салават,  Республика Башкортостан, г. Ишимбай, Республика Башкортостан; при этом, в городе Стерлитамак офиса рекламируемого предприятия нет.</t>
  </si>
  <si>
    <t>"2ГИС.СУРГУТ"</t>
  </si>
  <si>
    <t>Интернет-площадка aBZount.2gis.com</t>
  </si>
  <si>
    <t>ООО «ДубльГИС-Сургут»</t>
  </si>
  <si>
    <r>
      <rPr>
        <b/>
        <sz val="16"/>
        <color indexed="8"/>
        <rFont val="Calibri"/>
        <family val="2"/>
        <charset val="204"/>
        <scheme val="minor"/>
      </rPr>
      <t>ИНН</t>
    </r>
    <r>
      <rPr>
        <sz val="16"/>
        <color indexed="8"/>
        <rFont val="Calibri"/>
        <family val="2"/>
        <charset val="204"/>
        <scheme val="minor"/>
      </rPr>
      <t xml:space="preserve"> 8602177987</t>
    </r>
  </si>
  <si>
    <r>
      <rPr>
        <b/>
        <sz val="16"/>
        <color indexed="8"/>
        <rFont val="Calibri"/>
        <family val="2"/>
        <charset val="204"/>
        <scheme val="minor"/>
      </rPr>
      <t>ОГРН</t>
    </r>
    <r>
      <rPr>
        <sz val="16"/>
        <color indexed="8"/>
        <rFont val="Calibri"/>
        <family val="2"/>
        <charset val="204"/>
        <scheme val="minor"/>
      </rPr>
      <t xml:space="preserve"> 1118602000990</t>
    </r>
  </si>
  <si>
    <t>"2ГИС.СЫКТЫВКАР"</t>
  </si>
  <si>
    <t>Интернет-площадка aCAount.2gis.com</t>
  </si>
  <si>
    <t>Smart-баннер VIP2</t>
  </si>
  <si>
    <t xml:space="preserve">ООО «ДубльГИС-Ульяновск» </t>
  </si>
  <si>
    <r>
      <rPr>
        <b/>
        <sz val="16"/>
        <rFont val="Calibri"/>
        <family val="2"/>
        <charset val="204"/>
        <scheme val="minor"/>
      </rPr>
      <t>ИНН</t>
    </r>
    <r>
      <rPr>
        <sz val="16"/>
        <rFont val="Calibri"/>
        <family val="2"/>
        <charset val="204"/>
        <scheme val="minor"/>
      </rPr>
      <t xml:space="preserve"> 7325107415</t>
    </r>
  </si>
  <si>
    <r>
      <rPr>
        <b/>
        <sz val="16"/>
        <rFont val="Calibri"/>
        <family val="2"/>
        <charset val="204"/>
        <scheme val="minor"/>
      </rPr>
      <t>ОГРН</t>
    </r>
    <r>
      <rPr>
        <sz val="16"/>
        <rFont val="Calibri"/>
        <family val="2"/>
        <charset val="204"/>
        <scheme val="minor"/>
      </rPr>
      <t xml:space="preserve"> 1117325006578</t>
    </r>
  </si>
  <si>
    <r>
      <rPr>
        <vertAlign val="superscript"/>
        <sz val="14"/>
        <rFont val="Calibri"/>
        <family val="2"/>
        <charset val="204"/>
        <scheme val="minor"/>
      </rPr>
      <t xml:space="preserve">17 </t>
    </r>
    <r>
      <rPr>
        <sz val="14"/>
        <rFont val="Calibri"/>
        <family val="2"/>
        <charset val="204"/>
        <scheme val="minor"/>
      </rPr>
      <t>При приобретении Пакета «Стандарт» одновременно на срок размещения Пакета «Стандарт» предоставляется Рекламная позиция «Подключение в другие рубрики для пакета «Стандарт», стоимость которой дополнительно не взимается и включена в стоимость Пакета «Стандарт»</t>
    </r>
  </si>
  <si>
    <t>"2ГИС.ТАГАНРОГ</t>
  </si>
  <si>
    <t>"2ГИС.ТАМБОВ"</t>
  </si>
  <si>
    <t xml:space="preserve">ООО «2ГИС-Тамбов» </t>
  </si>
  <si>
    <r>
      <rPr>
        <b/>
        <sz val="16"/>
        <rFont val="Calibri"/>
        <family val="2"/>
        <charset val="204"/>
        <scheme val="minor"/>
      </rPr>
      <t>ИНН</t>
    </r>
    <r>
      <rPr>
        <sz val="16"/>
        <rFont val="Calibri"/>
        <family val="2"/>
        <charset val="204"/>
        <scheme val="minor"/>
      </rPr>
      <t xml:space="preserve"> 6234107470</t>
    </r>
  </si>
  <si>
    <r>
      <rPr>
        <b/>
        <sz val="16"/>
        <rFont val="Calibri"/>
        <family val="2"/>
        <charset val="204"/>
        <scheme val="minor"/>
      </rPr>
      <t>ОГРН</t>
    </r>
    <r>
      <rPr>
        <sz val="16"/>
        <rFont val="Calibri"/>
        <family val="2"/>
        <charset val="204"/>
        <scheme val="minor"/>
      </rPr>
      <t xml:space="preserve"> 1126234010176</t>
    </r>
  </si>
  <si>
    <t>"2ГИС.ТВЕРЬ"</t>
  </si>
  <si>
    <t>"2ГИС.ТОБОЛЬСК"</t>
  </si>
  <si>
    <t>"2ГИС.ТОЛЬЯТТИ"</t>
  </si>
  <si>
    <t>Интернет-площадка accoCFnt.2gis.com</t>
  </si>
  <si>
    <t>"2ГИС.ТОМСК"</t>
  </si>
  <si>
    <t xml:space="preserve">ООО «МикроCис» </t>
  </si>
  <si>
    <r>
      <rPr>
        <b/>
        <sz val="16"/>
        <color indexed="8"/>
        <rFont val="Calibri"/>
        <family val="2"/>
        <charset val="204"/>
        <scheme val="minor"/>
      </rPr>
      <t>ИНН</t>
    </r>
    <r>
      <rPr>
        <sz val="16"/>
        <color indexed="8"/>
        <rFont val="Calibri"/>
        <family val="2"/>
        <charset val="204"/>
        <scheme val="minor"/>
      </rPr>
      <t xml:space="preserve"> 7017090069</t>
    </r>
  </si>
  <si>
    <r>
      <rPr>
        <b/>
        <sz val="16"/>
        <color indexed="8"/>
        <rFont val="Calibri"/>
        <family val="2"/>
        <charset val="204"/>
        <scheme val="minor"/>
      </rPr>
      <t>ОГРН</t>
    </r>
    <r>
      <rPr>
        <sz val="16"/>
        <color indexed="8"/>
        <rFont val="Calibri"/>
        <family val="2"/>
        <charset val="204"/>
        <scheme val="minor"/>
      </rPr>
      <t xml:space="preserve"> 1047000097572</t>
    </r>
  </si>
  <si>
    <t>"2ГИС.ТУЛА"</t>
  </si>
  <si>
    <t>"2ГИС.ТЮМЕНЬ"</t>
  </si>
  <si>
    <t xml:space="preserve">ООО «ДубльГИС-Тюмень» </t>
  </si>
  <si>
    <r>
      <rPr>
        <b/>
        <sz val="16"/>
        <rFont val="Calibri"/>
        <family val="2"/>
        <charset val="204"/>
        <scheme val="minor"/>
      </rPr>
      <t>ИНН</t>
    </r>
    <r>
      <rPr>
        <sz val="16"/>
        <rFont val="Calibri"/>
        <family val="2"/>
        <charset val="204"/>
        <scheme val="minor"/>
      </rPr>
      <t xml:space="preserve"> 7203179370</t>
    </r>
  </si>
  <si>
    <r>
      <rPr>
        <b/>
        <sz val="16"/>
        <rFont val="Calibri"/>
        <family val="2"/>
        <charset val="204"/>
        <scheme val="minor"/>
      </rPr>
      <t>ОГРН</t>
    </r>
    <r>
      <rPr>
        <sz val="16"/>
        <rFont val="Calibri"/>
        <family val="2"/>
        <charset val="204"/>
        <scheme val="minor"/>
      </rPr>
      <t xml:space="preserve"> 1067203328510</t>
    </r>
  </si>
  <si>
    <t>"2ГИС.УЛАН-УДЭ"</t>
  </si>
  <si>
    <t xml:space="preserve">ООО «2ГИС – Улан-Удэ» </t>
  </si>
  <si>
    <r>
      <rPr>
        <b/>
        <sz val="16"/>
        <rFont val="Calibri"/>
        <family val="2"/>
        <charset val="204"/>
        <scheme val="minor"/>
      </rPr>
      <t>ИНН</t>
    </r>
    <r>
      <rPr>
        <sz val="16"/>
        <rFont val="Calibri"/>
        <family val="2"/>
        <charset val="204"/>
        <scheme val="minor"/>
      </rPr>
      <t xml:space="preserve"> 0326542143</t>
    </r>
  </si>
  <si>
    <r>
      <rPr>
        <b/>
        <sz val="16"/>
        <rFont val="Calibri"/>
        <family val="2"/>
        <charset val="204"/>
        <scheme val="minor"/>
      </rPr>
      <t>ОГРН</t>
    </r>
    <r>
      <rPr>
        <sz val="16"/>
        <rFont val="Calibri"/>
        <family val="2"/>
        <charset val="204"/>
        <scheme val="minor"/>
      </rPr>
      <t xml:space="preserve"> 1150327013210</t>
    </r>
  </si>
  <si>
    <t>"2ГИС.УЛЬЯНОВСК"</t>
  </si>
  <si>
    <t>"2ГИС.УССУРИЙСК"</t>
  </si>
  <si>
    <t>ООО «ДубльГИС-Владивосток»</t>
  </si>
  <si>
    <t>"2ГИС.УХТА"</t>
  </si>
  <si>
    <r>
      <rPr>
        <vertAlign val="superscript"/>
        <sz val="14"/>
        <rFont val="Calibri"/>
        <family val="2"/>
        <charset val="204"/>
        <scheme val="minor"/>
      </rPr>
      <t xml:space="preserve">16 </t>
    </r>
    <r>
      <rPr>
        <sz val="14"/>
        <rFont val="Calibri"/>
        <family val="2"/>
        <charset val="204"/>
        <scheme val="minor"/>
      </rPr>
      <t>При приобретении Пакета «Базовый» (Пакета «Базовый» VIP) одновременно на срок размещения Пакета «Базовый» (Пакета «Базовый» VIP), предоставляется Рекламная позиция «Подключение в другие рубрики для пакета «Базовый» («Подключение в другие рубрики для пакета «Базовый» VIP), стоимость которой дополнительно не взимается и включена в стоимость Пакета «Базовый» (Пакета «Базовый» VIP)
При приобретении Пакета «Базовый+» (Пакета «Базовый+» VIP) одновременно на срок размещения Пакета «Базовый+» (Пакета «Базовый+» VIP), предоставляется Рекламная позиция «Подключение в другие рубрики для пакета «Базовый+» («Подключение в другие рубрики для пакета «Базовый+» VIP), стоимость которой дополнительно не взимается и включена в стоимость Пакета «Базовый+» (Пакета «Базовый+» VIP)</t>
    </r>
  </si>
  <si>
    <r>
      <rPr>
        <vertAlign val="superscript"/>
        <sz val="14"/>
        <rFont val="Calibri"/>
        <family val="2"/>
        <charset val="204"/>
        <scheme val="minor"/>
      </rPr>
      <t>17</t>
    </r>
    <r>
      <rPr>
        <sz val="14"/>
        <rFont val="Calibri"/>
        <family val="2"/>
        <charset val="204"/>
        <scheme val="minor"/>
      </rPr>
      <t xml:space="preserve">  При приобретении Пакета «Стандарт» одновременно на срок размещения Пакета «Стандарт» предоставляется Рекламная позиция «Подключение в другие рубрики для пакета «Стандарт», стоимость которой дополнительно не взимается и включена в стоимость Пакета «Стандарт»</t>
    </r>
  </si>
  <si>
    <t>"2ГИС.УФА"</t>
  </si>
  <si>
    <t>АКЦИЯ</t>
  </si>
  <si>
    <t>Интернет-площадка accoCMnt.2gis.com</t>
  </si>
  <si>
    <t>"2ГИС.ХАБАРОВСК"</t>
  </si>
  <si>
    <t>ООО «2ГИС-Хабаровск»</t>
  </si>
  <si>
    <r>
      <rPr>
        <b/>
        <sz val="16"/>
        <rFont val="Calibri"/>
        <family val="2"/>
        <charset val="204"/>
        <scheme val="minor"/>
      </rPr>
      <t>ИНН</t>
    </r>
    <r>
      <rPr>
        <sz val="16"/>
        <rFont val="Calibri"/>
        <family val="2"/>
        <charset val="204"/>
        <scheme val="minor"/>
      </rPr>
      <t xml:space="preserve"> 2722077430</t>
    </r>
  </si>
  <si>
    <r>
      <rPr>
        <b/>
        <sz val="16"/>
        <rFont val="Calibri"/>
        <family val="2"/>
        <charset val="204"/>
        <scheme val="minor"/>
      </rPr>
      <t>ОГРН</t>
    </r>
    <r>
      <rPr>
        <sz val="16"/>
        <rFont val="Calibri"/>
        <family val="2"/>
        <charset val="204"/>
        <scheme val="minor"/>
      </rPr>
      <t xml:space="preserve"> 1162724086623</t>
    </r>
  </si>
  <si>
    <t>"2ГИС.ЧЕБОКСАРЫ"</t>
  </si>
  <si>
    <t>"2ГИС.ХАНТЫ-МАНСИЙСК"</t>
  </si>
  <si>
    <t>"2ГИС.ЧЕЛЯБИНСК"</t>
  </si>
  <si>
    <t>Интернет-площадка accoCRnt.2gis.com</t>
  </si>
  <si>
    <t>"2ГИС.ЧИТА"</t>
  </si>
  <si>
    <t xml:space="preserve">ООО «ДубльГИС-Чита» </t>
  </si>
  <si>
    <r>
      <rPr>
        <b/>
        <sz val="16"/>
        <rFont val="Calibri"/>
        <family val="2"/>
        <charset val="204"/>
        <scheme val="minor"/>
      </rPr>
      <t>ИНН</t>
    </r>
    <r>
      <rPr>
        <sz val="16"/>
        <rFont val="Calibri"/>
        <family val="2"/>
        <charset val="204"/>
        <scheme val="minor"/>
      </rPr>
      <t xml:space="preserve"> 7536126431</t>
    </r>
  </si>
  <si>
    <r>
      <rPr>
        <b/>
        <sz val="16"/>
        <rFont val="Calibri"/>
        <family val="2"/>
        <charset val="204"/>
        <scheme val="minor"/>
      </rPr>
      <t>ОГРН</t>
    </r>
    <r>
      <rPr>
        <sz val="16"/>
        <rFont val="Calibri"/>
        <family val="2"/>
        <charset val="204"/>
        <scheme val="minor"/>
      </rPr>
      <t xml:space="preserve"> 1127536002571</t>
    </r>
  </si>
  <si>
    <t>"2ГИС.ШЕРЕГЕШ"</t>
  </si>
  <si>
    <t>"2ГИС.ЮЖНО-САХАЛИНСК"</t>
  </si>
  <si>
    <t xml:space="preserve">ща </t>
  </si>
  <si>
    <t xml:space="preserve">ООО «2ГИС РЕГИОН» </t>
  </si>
  <si>
    <r>
      <rPr>
        <b/>
        <sz val="16"/>
        <rFont val="Calibri"/>
        <family val="2"/>
        <charset val="204"/>
        <scheme val="minor"/>
      </rPr>
      <t>ИНН</t>
    </r>
    <r>
      <rPr>
        <sz val="16"/>
        <rFont val="Calibri"/>
        <family val="2"/>
        <charset val="204"/>
        <scheme val="minor"/>
      </rPr>
      <t xml:space="preserve"> 1435305105</t>
    </r>
  </si>
  <si>
    <r>
      <rPr>
        <b/>
        <sz val="16"/>
        <color indexed="8"/>
        <rFont val="Calibri"/>
        <family val="2"/>
        <charset val="204"/>
        <scheme val="minor"/>
      </rPr>
      <t>ОГРН</t>
    </r>
    <r>
      <rPr>
        <sz val="16"/>
        <color indexed="8"/>
        <rFont val="Calibri"/>
        <family val="2"/>
        <charset val="204"/>
        <scheme val="minor"/>
      </rPr>
      <t xml:space="preserve"> 1161447052645</t>
    </r>
  </si>
  <si>
    <t>"2ГИС.ЯКУТСК"</t>
  </si>
  <si>
    <t>"2ГИС.ЯРОСЛАВЛЬ"</t>
  </si>
  <si>
    <t>"2ГИС.МОСКВА"</t>
  </si>
  <si>
    <r>
      <t>Пакет Лайт</t>
    </r>
    <r>
      <rPr>
        <b/>
        <vertAlign val="superscript"/>
        <sz val="16"/>
        <rFont val="Calibri"/>
        <family val="2"/>
        <charset val="204"/>
        <scheme val="minor"/>
      </rPr>
      <t>1.5</t>
    </r>
    <r>
      <rPr>
        <b/>
        <sz val="16"/>
        <rFont val="Calibri"/>
        <family val="2"/>
        <charset val="204"/>
        <scheme val="minor"/>
      </rPr>
      <t xml:space="preserve"> VIP</t>
    </r>
    <r>
      <rPr>
        <b/>
        <vertAlign val="superscript"/>
        <sz val="16"/>
        <rFont val="Calibri"/>
        <family val="2"/>
        <charset val="204"/>
        <scheme val="minor"/>
      </rPr>
      <t>2</t>
    </r>
  </si>
  <si>
    <r>
      <t>Пакет Старт</t>
    </r>
    <r>
      <rPr>
        <b/>
        <vertAlign val="superscript"/>
        <sz val="16"/>
        <rFont val="Calibri"/>
        <family val="2"/>
        <charset val="204"/>
        <scheme val="minor"/>
      </rPr>
      <t>1.5</t>
    </r>
    <r>
      <rPr>
        <b/>
        <sz val="16"/>
        <rFont val="Calibri"/>
        <family val="2"/>
        <charset val="204"/>
        <scheme val="minor"/>
      </rPr>
      <t xml:space="preserve"> VIP</t>
    </r>
    <r>
      <rPr>
        <b/>
        <vertAlign val="superscript"/>
        <sz val="16"/>
        <rFont val="Calibri"/>
        <family val="2"/>
        <charset val="204"/>
        <scheme val="minor"/>
      </rPr>
      <t>2</t>
    </r>
  </si>
  <si>
    <t>Электронный справочник на основе Справочника организаций "2ГИС.МОСКВА" (версия для ПК)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</si>
</sst>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р_._-;\-* #,##0.00_р_._-;_-* \-??_р_._-;_-@_-"/>
    <numFmt numFmtId="165" formatCode="_-* #,##0_р_._-;\-* #,##0_р_._-;_-* \-??_р_._-;_-@_-"/>
  </numFmts>
  <fonts count="35" x14ac:knownFonts="1">
    <font>
      <sz val="10"/>
      <name val="Arial"/>
      <family val="2"/>
      <charset val="204"/>
    </font>
    <font>
      <sz val="10"/>
      <name val="Arial Cyr"/>
      <family val="2"/>
      <charset val="204"/>
    </font>
    <font>
      <sz val="22"/>
      <name val="Calibri"/>
      <family val="2"/>
      <charset val="204"/>
      <scheme val="minor"/>
    </font>
    <font>
      <u/>
      <sz val="10"/>
      <color indexed="12"/>
      <name val="Arial"/>
      <family val="2"/>
      <charset val="204"/>
    </font>
    <font>
      <b/>
      <sz val="22"/>
      <name val="Calibri"/>
      <family val="2"/>
      <charset val="204"/>
      <scheme val="minor"/>
    </font>
    <font>
      <b/>
      <sz val="24"/>
      <name val="Calibri"/>
      <family val="2"/>
      <charset val="204"/>
      <scheme val="minor"/>
    </font>
    <font>
      <b/>
      <sz val="16"/>
      <name val="Calibri"/>
      <family val="2"/>
      <charset val="204"/>
      <scheme val="minor"/>
    </font>
    <font>
      <b/>
      <sz val="24"/>
      <color indexed="21"/>
      <name val="Calibri"/>
      <family val="2"/>
      <charset val="204"/>
      <scheme val="minor"/>
    </font>
    <font>
      <b/>
      <sz val="20"/>
      <name val="Calibri"/>
      <family val="2"/>
      <charset val="204"/>
      <scheme val="minor"/>
    </font>
    <font>
      <sz val="24"/>
      <name val="Calibri"/>
      <family val="2"/>
      <charset val="204"/>
      <scheme val="minor"/>
    </font>
    <font>
      <sz val="10"/>
      <name val="Arial"/>
      <family val="2"/>
      <charset val="204"/>
    </font>
    <font>
      <sz val="16"/>
      <name val="Calibri"/>
      <family val="2"/>
      <charset val="204"/>
      <scheme val="minor"/>
    </font>
    <font>
      <sz val="20"/>
      <name val="Calibri"/>
      <family val="2"/>
      <charset val="204"/>
      <scheme val="minor"/>
    </font>
    <font>
      <b/>
      <sz val="18"/>
      <name val="Calibri"/>
      <family val="2"/>
      <charset val="204"/>
      <scheme val="minor"/>
    </font>
    <font>
      <sz val="18"/>
      <name val="Calibri"/>
      <family val="2"/>
      <charset val="204"/>
      <scheme val="minor"/>
    </font>
    <font>
      <b/>
      <vertAlign val="superscript"/>
      <sz val="16"/>
      <name val="Calibri"/>
      <family val="2"/>
      <charset val="204"/>
      <scheme val="minor"/>
    </font>
    <font>
      <vertAlign val="superscript"/>
      <sz val="16"/>
      <name val="Calibri"/>
      <family val="2"/>
      <charset val="204"/>
      <scheme val="minor"/>
    </font>
    <font>
      <sz val="11"/>
      <color theme="1"/>
      <name val="Calibri"/>
      <family val="2"/>
      <scheme val="minor"/>
    </font>
    <font>
      <vertAlign val="superscript"/>
      <sz val="22"/>
      <name val="Calibri"/>
      <family val="2"/>
      <charset val="204"/>
      <scheme val="minor"/>
    </font>
    <font>
      <b/>
      <sz val="16"/>
      <color theme="0"/>
      <name val="Calibri"/>
      <family val="2"/>
      <charset val="204"/>
      <scheme val="minor"/>
    </font>
    <font>
      <b/>
      <sz val="16"/>
      <color theme="1"/>
      <name val="Calibri"/>
      <family val="2"/>
      <charset val="204"/>
      <scheme val="minor"/>
    </font>
    <font>
      <sz val="10"/>
      <name val="Calibri"/>
      <family val="2"/>
      <charset val="204"/>
      <scheme val="minor"/>
    </font>
    <font>
      <sz val="14"/>
      <name val="Calibri"/>
      <family val="2"/>
      <charset val="204"/>
      <scheme val="minor"/>
    </font>
    <font>
      <b/>
      <i/>
      <sz val="16"/>
      <name val="Calibri"/>
      <family val="2"/>
      <charset val="204"/>
      <scheme val="minor"/>
    </font>
    <font>
      <sz val="16"/>
      <color indexed="8"/>
      <name val="Calibri"/>
      <family val="2"/>
      <charset val="204"/>
      <scheme val="minor"/>
    </font>
    <font>
      <b/>
      <sz val="16"/>
      <color indexed="8"/>
      <name val="Calibri"/>
      <family val="2"/>
      <charset val="204"/>
      <scheme val="minor"/>
    </font>
    <font>
      <sz val="20"/>
      <name val="Arial"/>
      <family val="2"/>
      <charset val="204"/>
    </font>
    <font>
      <vertAlign val="superscript"/>
      <sz val="14"/>
      <name val="Calibri"/>
      <family val="2"/>
      <charset val="204"/>
      <scheme val="minor"/>
    </font>
    <font>
      <b/>
      <sz val="20"/>
      <name val="Calibri"/>
      <family val="2"/>
      <charset val="204"/>
    </font>
    <font>
      <sz val="16"/>
      <name val="Calibri"/>
      <family val="2"/>
      <charset val="204"/>
    </font>
    <font>
      <b/>
      <sz val="16"/>
      <name val="Calibri"/>
      <family val="2"/>
      <charset val="204"/>
    </font>
    <font>
      <b/>
      <vertAlign val="superscript"/>
      <sz val="20"/>
      <name val="Calibri"/>
      <family val="2"/>
      <charset val="204"/>
      <scheme val="minor"/>
    </font>
    <font>
      <sz val="14"/>
      <name val="Calibri"/>
      <family val="2"/>
      <charset val="204"/>
    </font>
    <font>
      <sz val="16"/>
      <color theme="1"/>
      <name val="Calibri"/>
      <family val="2"/>
      <charset val="204"/>
      <scheme val="minor"/>
    </font>
    <font>
      <sz val="11"/>
      <name val="Calibri"/>
      <family val="2"/>
      <charset val="204"/>
    </font>
  </fonts>
  <fills count="18">
    <fill>
      <patternFill patternType="none"/>
    </fill>
    <fill>
      <patternFill patternType="gray125"/>
    </fill>
    <fill>
      <patternFill patternType="solid">
        <fgColor indexed="9"/>
        <bgColor indexed="41"/>
      </patternFill>
    </fill>
    <fill>
      <patternFill patternType="solid">
        <fgColor indexed="9"/>
        <bgColor indexed="64"/>
      </patternFill>
    </fill>
    <fill>
      <patternFill patternType="solid">
        <fgColor indexed="13"/>
        <bgColor indexed="34"/>
      </patternFill>
    </fill>
    <fill>
      <patternFill patternType="solid">
        <fgColor rgb="FF00B0F0"/>
        <bgColor indexed="34"/>
      </patternFill>
    </fill>
    <fill>
      <patternFill patternType="solid">
        <fgColor rgb="FF99CC00"/>
        <bgColor indexed="51"/>
      </patternFill>
    </fill>
    <fill>
      <patternFill patternType="solid">
        <fgColor theme="0"/>
        <bgColor indexed="41"/>
      </patternFill>
    </fill>
    <fill>
      <patternFill patternType="solid">
        <fgColor theme="0"/>
        <bgColor indexed="27"/>
      </patternFill>
    </fill>
    <fill>
      <patternFill patternType="solid">
        <fgColor indexed="50"/>
        <bgColor indexed="51"/>
      </patternFill>
    </fill>
    <fill>
      <patternFill patternType="solid">
        <fgColor rgb="FFFFFF00"/>
        <bgColor indexed="64"/>
      </patternFill>
    </fill>
    <fill>
      <patternFill patternType="solid">
        <fgColor rgb="FF99CC00"/>
        <bgColor indexed="64"/>
      </patternFill>
    </fill>
    <fill>
      <patternFill patternType="solid">
        <fgColor theme="9" tint="0.79998168889431442"/>
        <bgColor indexed="64"/>
      </patternFill>
    </fill>
    <fill>
      <patternFill patternType="solid">
        <fgColor theme="0"/>
        <bgColor indexed="34"/>
      </patternFill>
    </fill>
    <fill>
      <patternFill patternType="solid">
        <fgColor rgb="FF00B050"/>
        <bgColor indexed="41"/>
      </patternFill>
    </fill>
    <fill>
      <patternFill patternType="solid">
        <fgColor theme="0"/>
        <bgColor indexed="64"/>
      </patternFill>
    </fill>
    <fill>
      <patternFill patternType="solid">
        <fgColor rgb="FFFFFF00"/>
        <bgColor rgb="FFFFFF00"/>
      </patternFill>
    </fill>
    <fill>
      <patternFill patternType="solid">
        <fgColor rgb="FFFFFFFF"/>
        <bgColor rgb="FFCCFFFF"/>
      </patternFill>
    </fill>
  </fills>
  <borders count="144">
    <border>
      <left/>
      <right/>
      <top/>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style="thin">
        <color indexed="8"/>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8"/>
      </left>
      <right/>
      <top/>
      <bottom/>
      <diagonal/>
    </border>
    <border>
      <left/>
      <right style="medium">
        <color indexed="8"/>
      </right>
      <top/>
      <bottom/>
      <diagonal/>
    </border>
    <border>
      <left style="medium">
        <color indexed="8"/>
      </left>
      <right style="medium">
        <color indexed="8"/>
      </right>
      <top/>
      <bottom/>
      <diagonal/>
    </border>
    <border>
      <left style="medium">
        <color indexed="8"/>
      </left>
      <right style="medium">
        <color indexed="64"/>
      </right>
      <top/>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8"/>
      </left>
      <right/>
      <top style="medium">
        <color indexed="64"/>
      </top>
      <bottom/>
      <diagonal/>
    </border>
    <border>
      <left/>
      <right style="medium">
        <color indexed="8"/>
      </right>
      <top style="medium">
        <color indexed="64"/>
      </top>
      <bottom/>
      <diagonal/>
    </border>
    <border>
      <left style="medium">
        <color indexed="8"/>
      </left>
      <right style="medium">
        <color indexed="8"/>
      </right>
      <top style="medium">
        <color indexed="64"/>
      </top>
      <bottom/>
      <diagonal/>
    </border>
    <border>
      <left style="medium">
        <color indexed="8"/>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8"/>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8"/>
      </left>
      <right/>
      <top/>
      <bottom style="medium">
        <color indexed="64"/>
      </bottom>
      <diagonal/>
    </border>
    <border>
      <left/>
      <right style="thin">
        <color indexed="64"/>
      </right>
      <top style="thin">
        <color indexed="64"/>
      </top>
      <bottom/>
      <diagonal/>
    </border>
    <border>
      <left style="medium">
        <color indexed="8"/>
      </left>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8"/>
      </right>
      <top/>
      <bottom style="thin">
        <color indexed="8"/>
      </bottom>
      <diagonal/>
    </border>
    <border>
      <left style="medium">
        <color indexed="8"/>
      </left>
      <right style="medium">
        <color indexed="8"/>
      </right>
      <top/>
      <bottom style="thin">
        <color indexed="8"/>
      </bottom>
      <diagonal/>
    </border>
    <border>
      <left style="thin">
        <color indexed="64"/>
      </left>
      <right style="thin">
        <color indexed="64"/>
      </right>
      <top/>
      <bottom style="thin">
        <color indexed="64"/>
      </bottom>
      <diagonal/>
    </border>
    <border>
      <left style="medium">
        <color indexed="64"/>
      </left>
      <right style="medium">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8"/>
      </top>
      <bottom style="thin">
        <color indexed="8"/>
      </bottom>
      <diagonal/>
    </border>
    <border>
      <left/>
      <right/>
      <top style="thin">
        <color indexed="8"/>
      </top>
      <bottom style="thin">
        <color indexed="8"/>
      </bottom>
      <diagonal/>
    </border>
    <border>
      <left/>
      <right/>
      <top style="thin">
        <color indexed="64"/>
      </top>
      <bottom style="thin">
        <color indexed="64"/>
      </bottom>
      <diagonal/>
    </border>
    <border>
      <left style="medium">
        <color indexed="8"/>
      </left>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top style="thin">
        <color indexed="64"/>
      </top>
      <bottom style="medium">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8"/>
      </top>
      <bottom style="thin">
        <color indexed="8"/>
      </bottom>
      <diagonal/>
    </border>
    <border>
      <left style="medium">
        <color indexed="64"/>
      </left>
      <right style="medium">
        <color indexed="8"/>
      </right>
      <top style="thin">
        <color indexed="8"/>
      </top>
      <bottom/>
      <diagonal/>
    </border>
    <border>
      <left style="medium">
        <color indexed="8"/>
      </left>
      <right/>
      <top style="thin">
        <color indexed="8"/>
      </top>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bottom style="medium">
        <color indexed="8"/>
      </bottom>
      <diagonal/>
    </border>
    <border>
      <left style="medium">
        <color indexed="64"/>
      </left>
      <right/>
      <top style="medium">
        <color indexed="8"/>
      </top>
      <bottom/>
      <diagonal/>
    </border>
    <border>
      <left style="medium">
        <color indexed="8"/>
      </left>
      <right style="medium">
        <color indexed="64"/>
      </right>
      <top style="thin">
        <color indexed="8"/>
      </top>
      <bottom style="thin">
        <color indexed="8"/>
      </bottom>
      <diagonal/>
    </border>
    <border>
      <left style="medium">
        <color indexed="8"/>
      </left>
      <right style="medium">
        <color indexed="64"/>
      </right>
      <top style="thin">
        <color indexed="8"/>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8"/>
      </right>
      <top style="medium">
        <color indexed="64"/>
      </top>
      <bottom style="thin">
        <color indexed="8"/>
      </bottom>
      <diagonal/>
    </border>
    <border>
      <left style="medium">
        <color indexed="8"/>
      </left>
      <right/>
      <top style="medium">
        <color indexed="64"/>
      </top>
      <bottom style="thin">
        <color indexed="8"/>
      </bottom>
      <diagonal/>
    </border>
    <border>
      <left style="medium">
        <color indexed="64"/>
      </left>
      <right style="medium">
        <color indexed="8"/>
      </right>
      <top style="thin">
        <color indexed="8"/>
      </top>
      <bottom style="medium">
        <color indexed="64"/>
      </bottom>
      <diagonal/>
    </border>
    <border>
      <left style="medium">
        <color indexed="8"/>
      </left>
      <right/>
      <top style="thin">
        <color indexed="8"/>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8"/>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8"/>
      </left>
      <right/>
      <top/>
      <bottom style="thin">
        <color indexed="8"/>
      </bottom>
      <diagonal/>
    </border>
    <border>
      <left style="medium">
        <color indexed="64"/>
      </left>
      <right/>
      <top style="thin">
        <color indexed="64"/>
      </top>
      <bottom style="thin">
        <color indexed="8"/>
      </bottom>
      <diagonal/>
    </border>
    <border>
      <left/>
      <right style="medium">
        <color indexed="64"/>
      </right>
      <top style="thin">
        <color indexed="64"/>
      </top>
      <bottom style="thin">
        <color indexed="8"/>
      </bottom>
      <diagonal/>
    </border>
    <border>
      <left style="medium">
        <color indexed="64"/>
      </left>
      <right/>
      <top style="thin">
        <color indexed="8"/>
      </top>
      <bottom style="thin">
        <color indexed="64"/>
      </bottom>
      <diagonal/>
    </border>
    <border>
      <left/>
      <right style="medium">
        <color indexed="64"/>
      </right>
      <top style="thin">
        <color indexed="8"/>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8"/>
      </right>
      <top/>
      <bottom style="medium">
        <color indexed="8"/>
      </bottom>
      <diagonal/>
    </border>
    <border>
      <left/>
      <right style="medium">
        <color indexed="8"/>
      </right>
      <top style="thin">
        <color indexed="8"/>
      </top>
      <bottom style="thin">
        <color indexed="8"/>
      </bottom>
      <diagonal/>
    </border>
    <border>
      <left/>
      <right style="medium">
        <color indexed="8"/>
      </right>
      <top style="thin">
        <color indexed="8"/>
      </top>
      <bottom style="medium">
        <color indexed="64"/>
      </bottom>
      <diagonal/>
    </border>
    <border>
      <left style="medium">
        <color indexed="8"/>
      </left>
      <right style="medium">
        <color indexed="64"/>
      </right>
      <top style="thin">
        <color indexed="8"/>
      </top>
      <bottom style="medium">
        <color indexed="64"/>
      </bottom>
      <diagonal/>
    </border>
    <border>
      <left style="medium">
        <color indexed="64"/>
      </left>
      <right/>
      <top style="medium">
        <color indexed="64"/>
      </top>
      <bottom style="thin">
        <color indexed="8"/>
      </bottom>
      <diagonal/>
    </border>
    <border>
      <left/>
      <right style="medium">
        <color indexed="64"/>
      </right>
      <top style="medium">
        <color indexed="64"/>
      </top>
      <bottom style="thin">
        <color indexed="8"/>
      </bottom>
      <diagonal/>
    </border>
    <border>
      <left/>
      <right/>
      <top style="medium">
        <color indexed="64"/>
      </top>
      <bottom style="thin">
        <color indexed="8"/>
      </bottom>
      <diagonal/>
    </border>
    <border>
      <left/>
      <right style="medium">
        <color indexed="64"/>
      </right>
      <top style="thin">
        <color indexed="8"/>
      </top>
      <bottom style="medium">
        <color indexed="64"/>
      </bottom>
      <diagonal/>
    </border>
    <border>
      <left/>
      <right style="medium">
        <color rgb="FF000000"/>
      </right>
      <top style="medium">
        <color indexed="64"/>
      </top>
      <bottom style="medium">
        <color indexed="64"/>
      </bottom>
      <diagonal/>
    </border>
    <border>
      <left/>
      <right style="medium">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right style="thin">
        <color indexed="8"/>
      </right>
      <top style="medium">
        <color indexed="64"/>
      </top>
      <bottom/>
      <diagonal/>
    </border>
    <border>
      <left style="medium">
        <color indexed="64"/>
      </left>
      <right/>
      <top/>
      <bottom style="thin">
        <color indexed="8"/>
      </bottom>
      <diagonal/>
    </border>
    <border>
      <left/>
      <right style="medium">
        <color indexed="64"/>
      </right>
      <top/>
      <bottom style="thin">
        <color indexed="8"/>
      </bottom>
      <diagonal/>
    </border>
    <border>
      <left style="medium">
        <color indexed="64"/>
      </left>
      <right style="medium">
        <color indexed="64"/>
      </right>
      <top style="medium">
        <color indexed="8"/>
      </top>
      <bottom/>
      <diagonal/>
    </border>
    <border>
      <left/>
      <right/>
      <top/>
      <bottom style="thin">
        <color indexed="8"/>
      </bottom>
      <diagonal/>
    </border>
    <border>
      <left style="medium">
        <color indexed="8"/>
      </left>
      <right style="medium">
        <color indexed="8"/>
      </right>
      <top style="thin">
        <color indexed="8"/>
      </top>
      <bottom/>
      <diagonal/>
    </border>
  </borders>
  <cellStyleXfs count="6">
    <xf numFmtId="0" fontId="0" fillId="0" borderId="0"/>
    <xf numFmtId="0" fontId="1" fillId="0" borderId="0"/>
    <xf numFmtId="0" fontId="3" fillId="0" borderId="0"/>
    <xf numFmtId="164" fontId="1" fillId="0" borderId="0"/>
    <xf numFmtId="0" fontId="10" fillId="0" borderId="0"/>
    <xf numFmtId="0" fontId="17" fillId="0" borderId="0"/>
  </cellStyleXfs>
  <cellXfs count="812">
    <xf numFmtId="0" fontId="0" fillId="0" borderId="0" xfId="0"/>
    <xf numFmtId="0" fontId="2" fillId="2" borderId="0" xfId="1" applyNumberFormat="1" applyFont="1" applyFill="1" applyAlignment="1">
      <alignment vertical="center"/>
    </xf>
    <xf numFmtId="0" fontId="4" fillId="2" borderId="0" xfId="2" applyNumberFormat="1" applyFont="1" applyFill="1" applyBorder="1" applyAlignment="1" applyProtection="1">
      <alignment vertical="center" wrapText="1"/>
    </xf>
    <xf numFmtId="0" fontId="5" fillId="2" borderId="0" xfId="2" applyNumberFormat="1" applyFont="1" applyFill="1" applyBorder="1" applyAlignment="1" applyProtection="1">
      <alignment horizontal="center" vertical="center" wrapText="1"/>
    </xf>
    <xf numFmtId="0" fontId="2" fillId="2" borderId="0" xfId="1" applyFont="1" applyFill="1" applyAlignment="1">
      <alignment vertical="center"/>
    </xf>
    <xf numFmtId="0" fontId="6" fillId="3" borderId="0"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left" vertical="center" wrapText="1"/>
    </xf>
    <xf numFmtId="0" fontId="7" fillId="2" borderId="0" xfId="2" applyNumberFormat="1" applyFont="1" applyFill="1" applyBorder="1" applyAlignment="1" applyProtection="1">
      <alignment horizontal="center" vertical="center" wrapText="1"/>
    </xf>
    <xf numFmtId="0" fontId="8" fillId="2" borderId="0" xfId="2" applyNumberFormat="1" applyFont="1" applyFill="1" applyBorder="1" applyAlignment="1" applyProtection="1">
      <alignment vertical="center" wrapText="1"/>
    </xf>
    <xf numFmtId="0" fontId="7" fillId="2" borderId="0" xfId="2" applyNumberFormat="1" applyFont="1" applyFill="1" applyBorder="1" applyAlignment="1" applyProtection="1">
      <alignment vertical="center" wrapText="1"/>
    </xf>
    <xf numFmtId="0" fontId="9" fillId="2" borderId="0" xfId="1" applyFont="1" applyFill="1" applyAlignment="1">
      <alignment vertical="center"/>
    </xf>
    <xf numFmtId="0" fontId="11" fillId="0" borderId="0" xfId="0" applyNumberFormat="1" applyFont="1" applyAlignment="1">
      <alignment horizontal="left" vertical="center"/>
    </xf>
    <xf numFmtId="0" fontId="11" fillId="2" borderId="0" xfId="2" applyNumberFormat="1" applyFont="1" applyFill="1" applyBorder="1" applyAlignment="1" applyProtection="1">
      <alignment horizontal="left" vertical="center" wrapText="1"/>
    </xf>
    <xf numFmtId="0" fontId="11" fillId="2" borderId="0"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vertical="center" wrapText="1"/>
    </xf>
    <xf numFmtId="0" fontId="11" fillId="2" borderId="0" xfId="2" applyNumberFormat="1" applyFont="1" applyFill="1" applyBorder="1" applyAlignment="1" applyProtection="1">
      <alignment vertical="center" wrapText="1"/>
    </xf>
    <xf numFmtId="0" fontId="11" fillId="2" borderId="0" xfId="1" applyFont="1" applyFill="1" applyAlignment="1">
      <alignment vertical="center"/>
    </xf>
    <xf numFmtId="0" fontId="8" fillId="4" borderId="1" xfId="2" applyNumberFormat="1" applyFont="1" applyFill="1" applyBorder="1" applyAlignment="1" applyProtection="1">
      <alignment horizontal="center" vertical="center" wrapText="1"/>
    </xf>
    <xf numFmtId="0" fontId="8" fillId="4" borderId="2" xfId="2" applyNumberFormat="1" applyFont="1" applyFill="1" applyBorder="1" applyAlignment="1" applyProtection="1">
      <alignment horizontal="center" vertical="center" wrapText="1"/>
    </xf>
    <xf numFmtId="0" fontId="8" fillId="4" borderId="3" xfId="2" applyNumberFormat="1" applyFont="1" applyFill="1" applyBorder="1" applyAlignment="1" applyProtection="1">
      <alignment horizontal="center" vertical="center" wrapText="1"/>
    </xf>
    <xf numFmtId="0" fontId="8" fillId="4" borderId="1" xfId="2" applyNumberFormat="1" applyFont="1" applyFill="1" applyBorder="1" applyAlignment="1" applyProtection="1">
      <alignment horizontal="center" vertical="center" wrapText="1"/>
    </xf>
    <xf numFmtId="0" fontId="8" fillId="4" borderId="2" xfId="2" applyNumberFormat="1" applyFont="1" applyFill="1" applyBorder="1" applyAlignment="1" applyProtection="1">
      <alignment horizontal="center" vertical="center" wrapText="1"/>
    </xf>
    <xf numFmtId="0" fontId="8" fillId="4" borderId="4" xfId="2" applyNumberFormat="1" applyFont="1" applyFill="1" applyBorder="1" applyAlignment="1" applyProtection="1">
      <alignment horizontal="center" vertical="center" wrapText="1"/>
    </xf>
    <xf numFmtId="0" fontId="12" fillId="2" borderId="0" xfId="1" applyFont="1" applyFill="1" applyAlignment="1">
      <alignment horizontal="center" vertical="center"/>
    </xf>
    <xf numFmtId="0" fontId="13" fillId="5" borderId="5" xfId="2" applyNumberFormat="1" applyFont="1" applyFill="1" applyBorder="1" applyAlignment="1" applyProtection="1">
      <alignment horizontal="left" vertical="center" wrapText="1"/>
    </xf>
    <xf numFmtId="0" fontId="13" fillId="5" borderId="6" xfId="2" applyNumberFormat="1" applyFont="1" applyFill="1" applyBorder="1" applyAlignment="1" applyProtection="1">
      <alignment horizontal="left" vertical="center" wrapText="1"/>
    </xf>
    <xf numFmtId="0" fontId="13" fillId="5" borderId="6" xfId="2" applyNumberFormat="1" applyFont="1" applyFill="1" applyBorder="1" applyAlignment="1" applyProtection="1">
      <alignment horizontal="center" vertical="center" wrapText="1"/>
    </xf>
    <xf numFmtId="0" fontId="13" fillId="5" borderId="7" xfId="2" applyNumberFormat="1" applyFont="1" applyFill="1" applyBorder="1" applyAlignment="1" applyProtection="1">
      <alignment horizontal="center" vertical="center" wrapText="1"/>
    </xf>
    <xf numFmtId="0" fontId="14" fillId="2" borderId="0" xfId="1" applyFont="1" applyFill="1" applyAlignment="1">
      <alignment horizontal="center" vertical="center"/>
    </xf>
    <xf numFmtId="0" fontId="6" fillId="2" borderId="8" xfId="3" applyNumberFormat="1" applyFont="1" applyFill="1" applyBorder="1" applyAlignment="1" applyProtection="1">
      <alignment horizontal="center" vertical="center" wrapText="1"/>
      <protection locked="0"/>
    </xf>
    <xf numFmtId="0" fontId="11" fillId="2" borderId="9" xfId="3" applyNumberFormat="1" applyFont="1" applyFill="1" applyBorder="1" applyAlignment="1" applyProtection="1">
      <alignment horizontal="center" vertical="center" wrapText="1"/>
      <protection locked="0"/>
    </xf>
    <xf numFmtId="4" fontId="6" fillId="2" borderId="10" xfId="1" applyNumberFormat="1" applyFont="1" applyFill="1" applyBorder="1" applyAlignment="1">
      <alignment horizontal="center" vertical="center"/>
    </xf>
    <xf numFmtId="4" fontId="6" fillId="2" borderId="11" xfId="1" applyNumberFormat="1" applyFont="1" applyFill="1" applyBorder="1" applyAlignment="1">
      <alignment horizontal="center" vertical="center"/>
    </xf>
    <xf numFmtId="4" fontId="6" fillId="2" borderId="12" xfId="1" applyNumberFormat="1" applyFont="1" applyFill="1" applyBorder="1" applyAlignment="1">
      <alignment horizontal="center" vertical="center"/>
    </xf>
    <xf numFmtId="0" fontId="6" fillId="2" borderId="13" xfId="3" applyNumberFormat="1" applyFont="1" applyFill="1" applyBorder="1" applyAlignment="1" applyProtection="1">
      <alignment horizontal="center" vertical="center" wrapText="1"/>
      <protection locked="0"/>
    </xf>
    <xf numFmtId="0" fontId="11" fillId="2" borderId="14" xfId="3" applyNumberFormat="1" applyFont="1" applyFill="1" applyBorder="1" applyAlignment="1" applyProtection="1">
      <alignment horizontal="center" vertical="center" wrapText="1"/>
      <protection locked="0"/>
    </xf>
    <xf numFmtId="4" fontId="6" fillId="2" borderId="15" xfId="1" applyNumberFormat="1" applyFont="1" applyFill="1" applyBorder="1" applyAlignment="1">
      <alignment horizontal="center" vertical="center"/>
    </xf>
    <xf numFmtId="4" fontId="6" fillId="2" borderId="16" xfId="1" applyNumberFormat="1" applyFont="1" applyFill="1" applyBorder="1" applyAlignment="1">
      <alignment horizontal="center" vertical="center"/>
    </xf>
    <xf numFmtId="4" fontId="6" fillId="2" borderId="17" xfId="1" applyNumberFormat="1" applyFont="1" applyFill="1" applyBorder="1" applyAlignment="1">
      <alignment horizontal="center" vertical="center"/>
    </xf>
    <xf numFmtId="0" fontId="11" fillId="2" borderId="18" xfId="3" applyNumberFormat="1" applyFont="1" applyFill="1" applyBorder="1" applyAlignment="1" applyProtection="1">
      <alignment horizontal="left" vertical="center" wrapText="1"/>
      <protection locked="0"/>
    </xf>
    <xf numFmtId="0" fontId="11" fillId="2" borderId="18" xfId="3" applyNumberFormat="1" applyFont="1" applyFill="1" applyBorder="1" applyAlignment="1" applyProtection="1">
      <alignment horizontal="center" vertical="center" wrapText="1"/>
      <protection locked="0"/>
    </xf>
    <xf numFmtId="0" fontId="6" fillId="2" borderId="19" xfId="3" applyNumberFormat="1" applyFont="1" applyFill="1" applyBorder="1" applyAlignment="1" applyProtection="1">
      <alignment horizontal="center" vertical="center" wrapText="1"/>
      <protection locked="0"/>
    </xf>
    <xf numFmtId="0" fontId="11" fillId="0" borderId="20" xfId="4" applyFont="1" applyBorder="1" applyAlignment="1">
      <alignment horizontal="justify" vertical="center" wrapText="1"/>
    </xf>
    <xf numFmtId="0" fontId="11" fillId="2" borderId="20" xfId="3" applyNumberFormat="1" applyFont="1" applyFill="1" applyBorder="1" applyAlignment="1" applyProtection="1">
      <alignment vertical="center" wrapText="1"/>
      <protection locked="0"/>
    </xf>
    <xf numFmtId="4" fontId="6" fillId="2" borderId="21" xfId="1" applyNumberFormat="1" applyFont="1" applyFill="1" applyBorder="1" applyAlignment="1">
      <alignment horizontal="center" vertical="center"/>
    </xf>
    <xf numFmtId="4" fontId="6" fillId="2" borderId="22" xfId="1" applyNumberFormat="1" applyFont="1" applyFill="1" applyBorder="1" applyAlignment="1">
      <alignment horizontal="center" vertical="center"/>
    </xf>
    <xf numFmtId="4" fontId="6" fillId="2" borderId="23" xfId="1" applyNumberFormat="1" applyFont="1" applyFill="1" applyBorder="1" applyAlignment="1">
      <alignment horizontal="center" vertical="center"/>
    </xf>
    <xf numFmtId="0" fontId="6" fillId="6" borderId="24" xfId="3" applyNumberFormat="1" applyFont="1" applyFill="1" applyBorder="1" applyAlignment="1" applyProtection="1">
      <alignment horizontal="left" vertical="center" wrapText="1"/>
    </xf>
    <xf numFmtId="165" fontId="6" fillId="6" borderId="25" xfId="3" applyNumberFormat="1" applyFont="1" applyFill="1" applyBorder="1" applyAlignment="1" applyProtection="1">
      <alignment horizontal="left" vertical="center" wrapText="1"/>
    </xf>
    <xf numFmtId="165" fontId="6" fillId="6" borderId="0" xfId="3" applyNumberFormat="1" applyFont="1" applyFill="1" applyBorder="1" applyAlignment="1" applyProtection="1">
      <alignment horizontal="center" vertical="center" wrapText="1"/>
    </xf>
    <xf numFmtId="4" fontId="6" fillId="6" borderId="26" xfId="3" applyNumberFormat="1" applyFont="1" applyFill="1" applyBorder="1" applyAlignment="1" applyProtection="1">
      <alignment horizontal="center" vertical="center" wrapText="1"/>
    </xf>
    <xf numFmtId="4" fontId="6" fillId="6" borderId="27" xfId="3" applyNumberFormat="1" applyFont="1" applyFill="1" applyBorder="1" applyAlignment="1" applyProtection="1">
      <alignment horizontal="center" vertical="center" wrapText="1"/>
    </xf>
    <xf numFmtId="4" fontId="6" fillId="6" borderId="28" xfId="3" applyNumberFormat="1" applyFont="1" applyFill="1" applyBorder="1" applyAlignment="1" applyProtection="1">
      <alignment horizontal="center" vertical="center" wrapText="1"/>
    </xf>
    <xf numFmtId="0" fontId="6" fillId="2" borderId="9" xfId="3" applyNumberFormat="1" applyFont="1" applyFill="1" applyBorder="1" applyAlignment="1" applyProtection="1">
      <alignment horizontal="center" vertical="center" wrapText="1"/>
      <protection locked="0"/>
    </xf>
    <xf numFmtId="4" fontId="6" fillId="2" borderId="29" xfId="1" applyNumberFormat="1" applyFont="1" applyFill="1" applyBorder="1" applyAlignment="1">
      <alignment horizontal="center" vertical="center"/>
    </xf>
    <xf numFmtId="0" fontId="6" fillId="2" borderId="30" xfId="3" applyNumberFormat="1" applyFont="1" applyFill="1" applyBorder="1" applyAlignment="1" applyProtection="1">
      <alignment horizontal="center" vertical="center" wrapText="1"/>
      <protection locked="0"/>
    </xf>
    <xf numFmtId="4" fontId="6" fillId="2" borderId="31" xfId="1" applyNumberFormat="1" applyFont="1" applyFill="1" applyBorder="1" applyAlignment="1">
      <alignment horizontal="center" vertical="center"/>
    </xf>
    <xf numFmtId="0" fontId="11" fillId="0" borderId="18" xfId="4" applyFont="1" applyBorder="1" applyAlignment="1">
      <alignment horizontal="justify" vertical="center" wrapText="1"/>
    </xf>
    <xf numFmtId="0" fontId="11" fillId="2" borderId="18" xfId="3" applyNumberFormat="1" applyFont="1" applyFill="1" applyBorder="1" applyAlignment="1" applyProtection="1">
      <alignment vertical="center" wrapText="1"/>
      <protection locked="0"/>
    </xf>
    <xf numFmtId="0" fontId="6" fillId="2" borderId="32" xfId="3" applyNumberFormat="1" applyFont="1" applyFill="1" applyBorder="1" applyAlignment="1" applyProtection="1">
      <alignment horizontal="center" vertical="center" wrapText="1"/>
      <protection locked="0"/>
    </xf>
    <xf numFmtId="3" fontId="11" fillId="2" borderId="20" xfId="3" applyNumberFormat="1" applyFont="1" applyFill="1" applyBorder="1" applyAlignment="1" applyProtection="1">
      <alignment horizontal="center" vertical="center" wrapText="1"/>
    </xf>
    <xf numFmtId="4" fontId="6" fillId="2" borderId="33" xfId="1" applyNumberFormat="1" applyFont="1" applyFill="1" applyBorder="1" applyAlignment="1">
      <alignment horizontal="center" vertical="center"/>
    </xf>
    <xf numFmtId="165" fontId="6" fillId="6" borderId="0" xfId="3" applyNumberFormat="1" applyFont="1" applyFill="1" applyBorder="1" applyAlignment="1" applyProtection="1">
      <alignment horizontal="left" vertical="center" wrapText="1"/>
    </xf>
    <xf numFmtId="4" fontId="6" fillId="6" borderId="0" xfId="3" applyNumberFormat="1" applyFont="1" applyFill="1" applyBorder="1" applyAlignment="1" applyProtection="1">
      <alignment horizontal="center" vertical="center" wrapText="1"/>
    </xf>
    <xf numFmtId="4" fontId="6" fillId="6" borderId="34" xfId="3" applyNumberFormat="1" applyFont="1" applyFill="1" applyBorder="1" applyAlignment="1" applyProtection="1">
      <alignment horizontal="center" vertical="center" wrapText="1"/>
    </xf>
    <xf numFmtId="0" fontId="6" fillId="2" borderId="35" xfId="3" applyNumberFormat="1" applyFont="1" applyFill="1" applyBorder="1" applyAlignment="1" applyProtection="1">
      <alignment horizontal="center" vertical="center" wrapText="1"/>
      <protection locked="0"/>
    </xf>
    <xf numFmtId="0" fontId="11" fillId="2" borderId="8" xfId="3" applyNumberFormat="1" applyFont="1" applyFill="1" applyBorder="1" applyAlignment="1" applyProtection="1">
      <alignment horizontal="left" vertical="center" wrapText="1"/>
      <protection locked="0"/>
    </xf>
    <xf numFmtId="0" fontId="11" fillId="2" borderId="36" xfId="3" applyNumberFormat="1" applyFont="1" applyFill="1" applyBorder="1" applyAlignment="1" applyProtection="1">
      <alignment horizontal="center" vertical="center" wrapText="1"/>
      <protection locked="0"/>
    </xf>
    <xf numFmtId="4" fontId="6" fillId="2" borderId="35" xfId="1" applyNumberFormat="1" applyFont="1" applyFill="1" applyBorder="1" applyAlignment="1">
      <alignment horizontal="center" vertical="center"/>
    </xf>
    <xf numFmtId="4" fontId="6" fillId="2" borderId="37" xfId="1" applyNumberFormat="1" applyFont="1" applyFill="1" applyBorder="1" applyAlignment="1">
      <alignment horizontal="center" vertical="center"/>
    </xf>
    <xf numFmtId="4" fontId="6" fillId="2" borderId="38" xfId="1" applyNumberFormat="1" applyFont="1" applyFill="1" applyBorder="1" applyAlignment="1">
      <alignment horizontal="center" vertical="center"/>
    </xf>
    <xf numFmtId="0" fontId="6" fillId="2" borderId="24" xfId="3" applyNumberFormat="1" applyFont="1" applyFill="1" applyBorder="1" applyAlignment="1" applyProtection="1">
      <alignment horizontal="center" vertical="center" wrapText="1"/>
      <protection locked="0"/>
    </xf>
    <xf numFmtId="0" fontId="11" fillId="2" borderId="13" xfId="3" applyNumberFormat="1" applyFont="1" applyFill="1" applyBorder="1" applyAlignment="1" applyProtection="1">
      <alignment horizontal="left" vertical="center" wrapText="1"/>
      <protection locked="0"/>
    </xf>
    <xf numFmtId="0" fontId="11" fillId="2" borderId="39" xfId="3" applyNumberFormat="1" applyFont="1" applyFill="1" applyBorder="1" applyAlignment="1" applyProtection="1">
      <alignment horizontal="center" vertical="center" wrapText="1"/>
      <protection locked="0"/>
    </xf>
    <xf numFmtId="4" fontId="6" fillId="2" borderId="24" xfId="1" applyNumberFormat="1" applyFont="1" applyFill="1" applyBorder="1" applyAlignment="1">
      <alignment horizontal="center" vertical="center"/>
    </xf>
    <xf numFmtId="4" fontId="6" fillId="2" borderId="0" xfId="1" applyNumberFormat="1" applyFont="1" applyFill="1" applyBorder="1" applyAlignment="1">
      <alignment horizontal="center" vertical="center"/>
    </xf>
    <xf numFmtId="4" fontId="6" fillId="2" borderId="34" xfId="1" applyNumberFormat="1" applyFont="1" applyFill="1" applyBorder="1" applyAlignment="1">
      <alignment horizontal="center" vertical="center"/>
    </xf>
    <xf numFmtId="0" fontId="6" fillId="2" borderId="40" xfId="3" applyNumberFormat="1" applyFont="1" applyFill="1" applyBorder="1" applyAlignment="1" applyProtection="1">
      <alignment horizontal="center" vertical="center" wrapText="1"/>
      <protection locked="0"/>
    </xf>
    <xf numFmtId="4" fontId="6" fillId="2" borderId="40" xfId="1" applyNumberFormat="1" applyFont="1" applyFill="1" applyBorder="1" applyAlignment="1">
      <alignment horizontal="center" vertical="center"/>
    </xf>
    <xf numFmtId="4" fontId="6" fillId="2" borderId="41" xfId="1" applyNumberFormat="1" applyFont="1" applyFill="1" applyBorder="1" applyAlignment="1">
      <alignment horizontal="center" vertical="center"/>
    </xf>
    <xf numFmtId="4" fontId="6" fillId="2" borderId="42" xfId="1" applyNumberFormat="1" applyFont="1" applyFill="1" applyBorder="1" applyAlignment="1">
      <alignment horizontal="center" vertical="center"/>
    </xf>
    <xf numFmtId="0" fontId="6" fillId="6" borderId="5" xfId="3" applyNumberFormat="1" applyFont="1" applyFill="1" applyBorder="1" applyAlignment="1" applyProtection="1">
      <alignment horizontal="left" vertical="center" wrapText="1"/>
    </xf>
    <xf numFmtId="165" fontId="6" fillId="6" borderId="43" xfId="3" applyNumberFormat="1" applyFont="1" applyFill="1" applyBorder="1" applyAlignment="1" applyProtection="1">
      <alignment horizontal="left" vertical="center" wrapText="1"/>
    </xf>
    <xf numFmtId="165" fontId="6" fillId="6" borderId="37" xfId="3" applyNumberFormat="1" applyFont="1" applyFill="1" applyBorder="1" applyAlignment="1" applyProtection="1">
      <alignment horizontal="center" vertical="center" wrapText="1"/>
    </xf>
    <xf numFmtId="4" fontId="6" fillId="6" borderId="44" xfId="3" applyNumberFormat="1" applyFont="1" applyFill="1" applyBorder="1" applyAlignment="1" applyProtection="1">
      <alignment horizontal="center" vertical="center" wrapText="1"/>
    </xf>
    <xf numFmtId="4" fontId="6" fillId="6" borderId="45" xfId="3" applyNumberFormat="1" applyFont="1" applyFill="1" applyBorder="1" applyAlignment="1" applyProtection="1">
      <alignment horizontal="center" vertical="center" wrapText="1"/>
    </xf>
    <xf numFmtId="4" fontId="6" fillId="6" borderId="46" xfId="3" applyNumberFormat="1" applyFont="1" applyFill="1" applyBorder="1" applyAlignment="1" applyProtection="1">
      <alignment horizontal="center" vertical="center" wrapText="1"/>
    </xf>
    <xf numFmtId="0" fontId="11" fillId="2" borderId="47" xfId="3" applyNumberFormat="1" applyFont="1" applyFill="1" applyBorder="1" applyAlignment="1" applyProtection="1">
      <alignment horizontal="center" vertical="center" wrapText="1"/>
      <protection locked="0"/>
    </xf>
    <xf numFmtId="0" fontId="11" fillId="2" borderId="48" xfId="3" applyNumberFormat="1" applyFont="1" applyFill="1" applyBorder="1" applyAlignment="1" applyProtection="1">
      <alignment horizontal="center" vertical="center" wrapText="1"/>
      <protection locked="0"/>
    </xf>
    <xf numFmtId="4" fontId="6" fillId="7" borderId="35" xfId="1" applyNumberFormat="1" applyFont="1" applyFill="1" applyBorder="1" applyAlignment="1">
      <alignment horizontal="center" vertical="center"/>
    </xf>
    <xf numFmtId="4" fontId="6" fillId="7" borderId="37" xfId="1" applyNumberFormat="1" applyFont="1" applyFill="1" applyBorder="1" applyAlignment="1">
      <alignment horizontal="center" vertical="center"/>
    </xf>
    <xf numFmtId="4" fontId="6" fillId="7" borderId="38" xfId="1" applyNumberFormat="1" applyFont="1" applyFill="1" applyBorder="1" applyAlignment="1">
      <alignment horizontal="center" vertical="center"/>
    </xf>
    <xf numFmtId="0" fontId="11" fillId="2" borderId="49" xfId="3" applyNumberFormat="1" applyFont="1" applyFill="1" applyBorder="1" applyAlignment="1" applyProtection="1">
      <alignment horizontal="center" vertical="center" wrapText="1"/>
      <protection locked="0"/>
    </xf>
    <xf numFmtId="0" fontId="11" fillId="2" borderId="50" xfId="3" applyNumberFormat="1" applyFont="1" applyFill="1" applyBorder="1" applyAlignment="1" applyProtection="1">
      <alignment horizontal="center" vertical="center" wrapText="1"/>
      <protection locked="0"/>
    </xf>
    <xf numFmtId="4" fontId="6" fillId="7" borderId="24" xfId="1" applyNumberFormat="1" applyFont="1" applyFill="1" applyBorder="1" applyAlignment="1">
      <alignment horizontal="center" vertical="center"/>
    </xf>
    <xf numFmtId="4" fontId="6" fillId="7" borderId="0" xfId="1" applyNumberFormat="1" applyFont="1" applyFill="1" applyBorder="1" applyAlignment="1">
      <alignment horizontal="center" vertical="center"/>
    </xf>
    <xf numFmtId="4" fontId="6" fillId="7" borderId="34" xfId="1" applyNumberFormat="1" applyFont="1" applyFill="1" applyBorder="1" applyAlignment="1">
      <alignment horizontal="center" vertical="center"/>
    </xf>
    <xf numFmtId="0" fontId="11" fillId="0" borderId="40" xfId="4" applyFont="1" applyBorder="1" applyAlignment="1">
      <alignment horizontal="justify" vertical="center" wrapText="1"/>
    </xf>
    <xf numFmtId="0" fontId="11" fillId="2" borderId="23" xfId="3" applyNumberFormat="1" applyFont="1" applyFill="1" applyBorder="1" applyAlignment="1" applyProtection="1">
      <alignment vertical="center" wrapText="1"/>
      <protection locked="0"/>
    </xf>
    <xf numFmtId="4" fontId="6" fillId="7" borderId="40" xfId="1" applyNumberFormat="1" applyFont="1" applyFill="1" applyBorder="1" applyAlignment="1">
      <alignment horizontal="center" vertical="center"/>
    </xf>
    <xf numFmtId="4" fontId="6" fillId="7" borderId="41" xfId="1" applyNumberFormat="1" applyFont="1" applyFill="1" applyBorder="1" applyAlignment="1">
      <alignment horizontal="center" vertical="center"/>
    </xf>
    <xf numFmtId="4" fontId="6" fillId="7" borderId="42" xfId="1" applyNumberFormat="1" applyFont="1" applyFill="1" applyBorder="1" applyAlignment="1">
      <alignment horizontal="center" vertical="center"/>
    </xf>
    <xf numFmtId="4" fontId="6" fillId="6" borderId="51" xfId="3" applyNumberFormat="1" applyFont="1" applyFill="1" applyBorder="1" applyAlignment="1" applyProtection="1">
      <alignment horizontal="center" vertical="center" wrapText="1"/>
    </xf>
    <xf numFmtId="4" fontId="6" fillId="6" borderId="52" xfId="3" applyNumberFormat="1" applyFont="1" applyFill="1" applyBorder="1" applyAlignment="1" applyProtection="1">
      <alignment horizontal="center" vertical="center" wrapText="1"/>
    </xf>
    <xf numFmtId="4" fontId="6" fillId="6" borderId="53" xfId="3" applyNumberFormat="1" applyFont="1" applyFill="1" applyBorder="1" applyAlignment="1" applyProtection="1">
      <alignment horizontal="center" vertical="center" wrapText="1"/>
    </xf>
    <xf numFmtId="0" fontId="11" fillId="2" borderId="15" xfId="3" applyNumberFormat="1" applyFont="1" applyFill="1" applyBorder="1" applyAlignment="1" applyProtection="1">
      <alignment horizontal="left" vertical="center" wrapText="1"/>
      <protection locked="0"/>
    </xf>
    <xf numFmtId="0" fontId="11" fillId="2" borderId="54" xfId="3" applyNumberFormat="1" applyFont="1" applyFill="1" applyBorder="1" applyAlignment="1" applyProtection="1">
      <alignment horizontal="center" vertical="center" wrapText="1"/>
      <protection locked="0"/>
    </xf>
    <xf numFmtId="0" fontId="11" fillId="0" borderId="21" xfId="4" applyFont="1" applyBorder="1" applyAlignment="1">
      <alignment horizontal="justify" vertical="center" wrapText="1"/>
    </xf>
    <xf numFmtId="0" fontId="11" fillId="2" borderId="55" xfId="3" applyNumberFormat="1" applyFont="1" applyFill="1" applyBorder="1" applyAlignment="1" applyProtection="1">
      <alignment vertical="center" wrapText="1"/>
      <protection locked="0"/>
    </xf>
    <xf numFmtId="0" fontId="11" fillId="2" borderId="56" xfId="3" applyNumberFormat="1" applyFont="1" applyFill="1" applyBorder="1" applyAlignment="1" applyProtection="1">
      <alignment horizontal="center" vertical="center" wrapText="1"/>
      <protection locked="0"/>
    </xf>
    <xf numFmtId="0" fontId="11" fillId="2" borderId="56" xfId="3" applyNumberFormat="1" applyFont="1" applyFill="1" applyBorder="1" applyAlignment="1" applyProtection="1">
      <alignment vertical="center" wrapText="1"/>
      <protection locked="0"/>
    </xf>
    <xf numFmtId="3" fontId="11" fillId="2" borderId="57" xfId="3" applyNumberFormat="1" applyFont="1" applyFill="1" applyBorder="1" applyAlignment="1" applyProtection="1">
      <alignment horizontal="center" vertical="center" wrapText="1"/>
    </xf>
    <xf numFmtId="0" fontId="6" fillId="6" borderId="35" xfId="3" applyNumberFormat="1" applyFont="1" applyFill="1" applyBorder="1" applyAlignment="1" applyProtection="1">
      <alignment horizontal="left" vertical="center" wrapText="1"/>
    </xf>
    <xf numFmtId="4" fontId="6" fillId="6" borderId="58" xfId="3" applyNumberFormat="1" applyFont="1" applyFill="1" applyBorder="1" applyAlignment="1" applyProtection="1">
      <alignment horizontal="center" vertical="center" wrapText="1"/>
    </xf>
    <xf numFmtId="4" fontId="6" fillId="6" borderId="59" xfId="3" applyNumberFormat="1" applyFont="1" applyFill="1" applyBorder="1" applyAlignment="1" applyProtection="1">
      <alignment horizontal="center" vertical="center" wrapText="1"/>
    </xf>
    <xf numFmtId="4" fontId="6" fillId="6" borderId="60" xfId="3" applyNumberFormat="1" applyFont="1" applyFill="1" applyBorder="1" applyAlignment="1" applyProtection="1">
      <alignment horizontal="center" vertical="center" wrapText="1"/>
    </xf>
    <xf numFmtId="0" fontId="11" fillId="2" borderId="17" xfId="3" applyNumberFormat="1" applyFont="1" applyFill="1" applyBorder="1" applyAlignment="1" applyProtection="1">
      <alignment horizontal="center" vertical="center" wrapText="1"/>
      <protection locked="0"/>
    </xf>
    <xf numFmtId="0" fontId="11" fillId="2" borderId="9" xfId="3" applyNumberFormat="1" applyFont="1" applyFill="1" applyBorder="1" applyAlignment="1" applyProtection="1">
      <alignment horizontal="left" vertical="center" wrapText="1"/>
      <protection locked="0"/>
    </xf>
    <xf numFmtId="0" fontId="11" fillId="2" borderId="14" xfId="3" applyNumberFormat="1" applyFont="1" applyFill="1" applyBorder="1" applyAlignment="1" applyProtection="1">
      <alignment horizontal="left" vertical="center" wrapText="1"/>
      <protection locked="0"/>
    </xf>
    <xf numFmtId="0" fontId="6" fillId="2" borderId="61" xfId="3" applyNumberFormat="1" applyFont="1" applyFill="1" applyBorder="1" applyAlignment="1" applyProtection="1">
      <alignment horizontal="center" vertical="center" wrapText="1"/>
      <protection locked="0"/>
    </xf>
    <xf numFmtId="0" fontId="11" fillId="2" borderId="39" xfId="3" applyNumberFormat="1" applyFont="1" applyFill="1" applyBorder="1" applyAlignment="1" applyProtection="1">
      <alignment horizontal="left" vertical="center" wrapText="1"/>
      <protection locked="0"/>
    </xf>
    <xf numFmtId="4" fontId="6" fillId="2" borderId="62" xfId="1" applyNumberFormat="1" applyFont="1" applyFill="1" applyBorder="1" applyAlignment="1">
      <alignment horizontal="center" vertical="center"/>
    </xf>
    <xf numFmtId="4" fontId="6" fillId="2" borderId="63" xfId="1" applyNumberFormat="1" applyFont="1" applyFill="1" applyBorder="1" applyAlignment="1">
      <alignment horizontal="center" vertical="center"/>
    </xf>
    <xf numFmtId="4" fontId="6" fillId="2" borderId="64" xfId="1" applyNumberFormat="1" applyFont="1" applyFill="1" applyBorder="1" applyAlignment="1">
      <alignment horizontal="center" vertical="center"/>
    </xf>
    <xf numFmtId="165" fontId="6" fillId="6" borderId="65" xfId="3" applyNumberFormat="1" applyFont="1" applyFill="1" applyBorder="1" applyAlignment="1" applyProtection="1">
      <alignment horizontal="left" vertical="center" wrapText="1"/>
    </xf>
    <xf numFmtId="165" fontId="6" fillId="6" borderId="41" xfId="3" applyNumberFormat="1" applyFont="1" applyFill="1" applyBorder="1" applyAlignment="1" applyProtection="1">
      <alignment horizontal="center" vertical="center" wrapText="1"/>
    </xf>
    <xf numFmtId="0" fontId="11" fillId="0" borderId="39" xfId="4" applyFont="1" applyBorder="1" applyAlignment="1">
      <alignment horizontal="justify" vertical="center" wrapText="1"/>
    </xf>
    <xf numFmtId="3" fontId="11" fillId="2" borderId="39" xfId="3" applyNumberFormat="1" applyFont="1" applyFill="1" applyBorder="1" applyAlignment="1" applyProtection="1">
      <alignment horizontal="center" vertical="center" wrapText="1"/>
    </xf>
    <xf numFmtId="4" fontId="6" fillId="2" borderId="66" xfId="1" applyNumberFormat="1" applyFont="1" applyFill="1" applyBorder="1" applyAlignment="1">
      <alignment horizontal="center" vertical="center"/>
    </xf>
    <xf numFmtId="165" fontId="6" fillId="6" borderId="67" xfId="3" applyNumberFormat="1" applyFont="1" applyFill="1" applyBorder="1" applyAlignment="1" applyProtection="1">
      <alignment horizontal="left" vertical="center" wrapText="1"/>
    </xf>
    <xf numFmtId="165" fontId="6" fillId="6" borderId="6" xfId="3" applyNumberFormat="1" applyFont="1" applyFill="1" applyBorder="1" applyAlignment="1" applyProtection="1">
      <alignment horizontal="center" vertical="center" wrapText="1"/>
    </xf>
    <xf numFmtId="0" fontId="11" fillId="2" borderId="36" xfId="3" applyNumberFormat="1" applyFont="1" applyFill="1" applyBorder="1" applyAlignment="1" applyProtection="1">
      <alignment horizontal="center" vertical="center" wrapText="1"/>
      <protection locked="0"/>
    </xf>
    <xf numFmtId="0" fontId="11" fillId="2" borderId="68" xfId="3" applyNumberFormat="1" applyFont="1" applyFill="1" applyBorder="1" applyAlignment="1" applyProtection="1">
      <alignment horizontal="center" vertical="center" wrapText="1"/>
      <protection locked="0"/>
    </xf>
    <xf numFmtId="0" fontId="11" fillId="2" borderId="18" xfId="3" applyNumberFormat="1" applyFont="1" applyFill="1" applyBorder="1" applyAlignment="1" applyProtection="1">
      <alignment horizontal="center" vertical="center" wrapText="1"/>
      <protection locked="0"/>
    </xf>
    <xf numFmtId="0" fontId="11" fillId="2" borderId="56" xfId="3" applyNumberFormat="1" applyFont="1" applyFill="1" applyBorder="1" applyAlignment="1" applyProtection="1">
      <alignment horizontal="center" vertical="center" wrapText="1"/>
      <protection locked="0"/>
    </xf>
    <xf numFmtId="0" fontId="11" fillId="2" borderId="57" xfId="3" applyNumberFormat="1" applyFont="1" applyFill="1" applyBorder="1" applyAlignment="1" applyProtection="1">
      <alignment vertical="center" wrapText="1"/>
      <protection locked="0"/>
    </xf>
    <xf numFmtId="0" fontId="6" fillId="4" borderId="5" xfId="1" applyFont="1" applyFill="1" applyBorder="1" applyAlignment="1">
      <alignment horizontal="left" vertical="center"/>
    </xf>
    <xf numFmtId="0" fontId="6" fillId="4" borderId="67" xfId="1" applyFont="1" applyFill="1" applyBorder="1" applyAlignment="1">
      <alignment horizontal="left" vertical="center"/>
    </xf>
    <xf numFmtId="4" fontId="6" fillId="4" borderId="58" xfId="1" applyNumberFormat="1" applyFont="1" applyFill="1" applyBorder="1" applyAlignment="1">
      <alignment horizontal="center" vertical="center"/>
    </xf>
    <xf numFmtId="4" fontId="6" fillId="4" borderId="59" xfId="1" applyNumberFormat="1" applyFont="1" applyFill="1" applyBorder="1" applyAlignment="1">
      <alignment horizontal="center" vertical="center"/>
    </xf>
    <xf numFmtId="4" fontId="6" fillId="4" borderId="60" xfId="1" applyNumberFormat="1" applyFont="1" applyFill="1" applyBorder="1" applyAlignment="1">
      <alignment horizontal="center" vertical="center"/>
    </xf>
    <xf numFmtId="0" fontId="11" fillId="2" borderId="69" xfId="3" applyNumberFormat="1" applyFont="1" applyFill="1" applyBorder="1" applyAlignment="1" applyProtection="1">
      <alignment horizontal="left" vertical="center" wrapText="1"/>
      <protection locked="0"/>
    </xf>
    <xf numFmtId="0" fontId="11" fillId="2" borderId="70" xfId="3" applyNumberFormat="1" applyFont="1" applyFill="1" applyBorder="1" applyAlignment="1" applyProtection="1">
      <alignment horizontal="left" vertical="center" wrapText="1"/>
      <protection locked="0"/>
    </xf>
    <xf numFmtId="0" fontId="11" fillId="2" borderId="25" xfId="3" applyNumberFormat="1" applyFont="1" applyFill="1" applyBorder="1" applyAlignment="1" applyProtection="1">
      <alignment horizontal="center" vertical="center" wrapText="1"/>
      <protection locked="0"/>
    </xf>
    <xf numFmtId="4" fontId="6" fillId="2" borderId="49" xfId="1" applyNumberFormat="1" applyFont="1" applyFill="1" applyBorder="1" applyAlignment="1">
      <alignment horizontal="center" vertical="center"/>
    </xf>
    <xf numFmtId="4" fontId="6" fillId="2" borderId="71" xfId="1" applyNumberFormat="1" applyFont="1" applyFill="1" applyBorder="1" applyAlignment="1">
      <alignment horizontal="center" vertical="center"/>
    </xf>
    <xf numFmtId="4" fontId="6" fillId="2" borderId="50" xfId="1" applyNumberFormat="1" applyFont="1" applyFill="1" applyBorder="1" applyAlignment="1">
      <alignment horizontal="center" vertical="center"/>
    </xf>
    <xf numFmtId="0" fontId="11" fillId="2" borderId="72" xfId="3" applyNumberFormat="1" applyFont="1" applyFill="1" applyBorder="1" applyAlignment="1" applyProtection="1">
      <alignment horizontal="left" vertical="center" wrapText="1"/>
      <protection locked="0"/>
    </xf>
    <xf numFmtId="0" fontId="11" fillId="2" borderId="73" xfId="3" applyNumberFormat="1" applyFont="1" applyFill="1" applyBorder="1" applyAlignment="1" applyProtection="1">
      <alignment horizontal="left" vertical="center" wrapText="1"/>
      <protection locked="0"/>
    </xf>
    <xf numFmtId="0" fontId="11" fillId="0" borderId="24" xfId="5" applyNumberFormat="1" applyFont="1" applyBorder="1" applyAlignment="1">
      <alignment horizontal="left" vertical="center" wrapText="1"/>
    </xf>
    <xf numFmtId="0" fontId="11" fillId="0" borderId="74" xfId="4" applyFont="1" applyBorder="1" applyAlignment="1">
      <alignment horizontal="justify" vertical="center" wrapText="1"/>
    </xf>
    <xf numFmtId="0" fontId="11" fillId="2" borderId="9" xfId="3" applyNumberFormat="1" applyFont="1" applyFill="1" applyBorder="1" applyAlignment="1" applyProtection="1">
      <alignment vertical="center" wrapText="1"/>
      <protection locked="0"/>
    </xf>
    <xf numFmtId="4" fontId="6" fillId="2" borderId="75" xfId="1" applyNumberFormat="1" applyFont="1" applyFill="1" applyBorder="1" applyAlignment="1">
      <alignment horizontal="center" vertical="center"/>
    </xf>
    <xf numFmtId="4" fontId="6" fillId="2" borderId="76" xfId="1" applyNumberFormat="1" applyFont="1" applyFill="1" applyBorder="1" applyAlignment="1">
      <alignment horizontal="center" vertical="center"/>
    </xf>
    <xf numFmtId="3" fontId="11" fillId="2" borderId="77" xfId="3" applyNumberFormat="1" applyFont="1" applyFill="1" applyBorder="1" applyAlignment="1" applyProtection="1">
      <alignment horizontal="left" vertical="center" wrapText="1"/>
    </xf>
    <xf numFmtId="3" fontId="11" fillId="2" borderId="78" xfId="3" applyNumberFormat="1" applyFont="1" applyFill="1" applyBorder="1" applyAlignment="1" applyProtection="1">
      <alignment horizontal="left" vertical="center" wrapText="1"/>
    </xf>
    <xf numFmtId="0" fontId="11" fillId="8" borderId="39" xfId="3" applyNumberFormat="1" applyFont="1" applyFill="1" applyBorder="1" applyAlignment="1" applyProtection="1">
      <alignment horizontal="center" vertical="center" wrapText="1"/>
      <protection locked="0"/>
    </xf>
    <xf numFmtId="4" fontId="6" fillId="2" borderId="79" xfId="1" applyNumberFormat="1" applyFont="1" applyFill="1" applyBorder="1" applyAlignment="1">
      <alignment horizontal="center" vertical="center"/>
    </xf>
    <xf numFmtId="4" fontId="6" fillId="2" borderId="56" xfId="1" applyNumberFormat="1" applyFont="1" applyFill="1" applyBorder="1" applyAlignment="1">
      <alignment horizontal="center" vertical="center"/>
    </xf>
    <xf numFmtId="0" fontId="11" fillId="8" borderId="30" xfId="3" applyNumberFormat="1" applyFont="1" applyFill="1" applyBorder="1" applyAlignment="1" applyProtection="1">
      <alignment horizontal="center" vertical="center" wrapText="1"/>
      <protection locked="0"/>
    </xf>
    <xf numFmtId="3" fontId="11" fillId="2" borderId="72" xfId="3" applyNumberFormat="1" applyFont="1" applyFill="1" applyBorder="1" applyAlignment="1" applyProtection="1">
      <alignment horizontal="left" vertical="center" wrapText="1"/>
    </xf>
    <xf numFmtId="3" fontId="11" fillId="2" borderId="80" xfId="3" applyNumberFormat="1" applyFont="1" applyFill="1" applyBorder="1" applyAlignment="1" applyProtection="1">
      <alignment horizontal="left" vertical="center" wrapText="1"/>
    </xf>
    <xf numFmtId="3" fontId="11" fillId="2" borderId="81" xfId="3" applyNumberFormat="1" applyFont="1" applyFill="1" applyBorder="1" applyAlignment="1" applyProtection="1">
      <alignment horizontal="left" vertical="center" wrapText="1"/>
    </xf>
    <xf numFmtId="3" fontId="11" fillId="2" borderId="82" xfId="3" applyNumberFormat="1" applyFont="1" applyFill="1" applyBorder="1" applyAlignment="1" applyProtection="1">
      <alignment horizontal="left" vertical="center" wrapText="1"/>
    </xf>
    <xf numFmtId="0" fontId="11" fillId="8" borderId="32" xfId="3" applyNumberFormat="1" applyFont="1" applyFill="1" applyBorder="1" applyAlignment="1" applyProtection="1">
      <alignment horizontal="center" vertical="center" wrapText="1"/>
      <protection locked="0"/>
    </xf>
    <xf numFmtId="4" fontId="6" fillId="2" borderId="83" xfId="1" applyNumberFormat="1" applyFont="1" applyFill="1" applyBorder="1" applyAlignment="1">
      <alignment horizontal="center" vertical="center"/>
    </xf>
    <xf numFmtId="4" fontId="6" fillId="2" borderId="57" xfId="1" applyNumberFormat="1" applyFont="1" applyFill="1" applyBorder="1" applyAlignment="1">
      <alignment horizontal="center" vertical="center"/>
    </xf>
    <xf numFmtId="0" fontId="8" fillId="4" borderId="84" xfId="2" applyNumberFormat="1" applyFont="1" applyFill="1" applyBorder="1" applyAlignment="1" applyProtection="1">
      <alignment horizontal="center" vertical="center" wrapText="1"/>
    </xf>
    <xf numFmtId="0" fontId="8" fillId="4" borderId="85" xfId="2" applyNumberFormat="1" applyFont="1" applyFill="1" applyBorder="1" applyAlignment="1" applyProtection="1">
      <alignment horizontal="center" vertical="center" wrapText="1"/>
    </xf>
    <xf numFmtId="0" fontId="8" fillId="4" borderId="86" xfId="2" applyNumberFormat="1" applyFont="1" applyFill="1" applyBorder="1" applyAlignment="1" applyProtection="1">
      <alignment horizontal="center" vertical="center" wrapText="1"/>
    </xf>
    <xf numFmtId="3" fontId="11" fillId="2" borderId="5" xfId="3" applyNumberFormat="1" applyFont="1" applyFill="1" applyBorder="1" applyAlignment="1" applyProtection="1">
      <alignment horizontal="left" vertical="center" wrapText="1"/>
    </xf>
    <xf numFmtId="3" fontId="11" fillId="2" borderId="6" xfId="3" applyNumberFormat="1" applyFont="1" applyFill="1" applyBorder="1" applyAlignment="1" applyProtection="1">
      <alignment horizontal="left" vertical="center" wrapText="1"/>
    </xf>
    <xf numFmtId="0" fontId="11" fillId="8" borderId="87" xfId="3" applyNumberFormat="1" applyFont="1" applyFill="1" applyBorder="1" applyAlignment="1" applyProtection="1">
      <alignment horizontal="center" vertical="center" wrapText="1"/>
      <protection locked="0"/>
    </xf>
    <xf numFmtId="0" fontId="13" fillId="5" borderId="6" xfId="2" applyNumberFormat="1" applyFont="1" applyFill="1" applyBorder="1" applyAlignment="1" applyProtection="1">
      <alignment horizontal="center" vertical="center" wrapText="1"/>
    </xf>
    <xf numFmtId="0" fontId="13" fillId="5" borderId="7" xfId="2" applyNumberFormat="1" applyFont="1" applyFill="1" applyBorder="1" applyAlignment="1" applyProtection="1">
      <alignment horizontal="center" vertical="center" wrapText="1"/>
    </xf>
    <xf numFmtId="165" fontId="6" fillId="6" borderId="35" xfId="3" applyNumberFormat="1" applyFont="1" applyFill="1" applyBorder="1" applyAlignment="1" applyProtection="1">
      <alignment horizontal="center" vertical="center" wrapText="1"/>
    </xf>
    <xf numFmtId="165" fontId="6" fillId="6" borderId="37" xfId="3" applyNumberFormat="1" applyFont="1" applyFill="1" applyBorder="1" applyAlignment="1" applyProtection="1">
      <alignment horizontal="center" vertical="center" wrapText="1"/>
    </xf>
    <xf numFmtId="4" fontId="6" fillId="6" borderId="37" xfId="3" applyNumberFormat="1" applyFont="1" applyFill="1" applyBorder="1" applyAlignment="1" applyProtection="1">
      <alignment horizontal="center" vertical="center" wrapText="1"/>
    </xf>
    <xf numFmtId="4" fontId="6" fillId="6" borderId="38" xfId="3" applyNumberFormat="1" applyFont="1" applyFill="1" applyBorder="1" applyAlignment="1" applyProtection="1">
      <alignment horizontal="center" vertical="center" wrapText="1"/>
    </xf>
    <xf numFmtId="3" fontId="2" fillId="2" borderId="72" xfId="3" applyNumberFormat="1" applyFont="1" applyFill="1" applyBorder="1" applyAlignment="1">
      <alignment horizontal="left" vertical="center" wrapText="1"/>
    </xf>
    <xf numFmtId="3" fontId="2" fillId="2" borderId="80" xfId="3" applyNumberFormat="1" applyFont="1" applyFill="1" applyBorder="1" applyAlignment="1">
      <alignment horizontal="left" vertical="center" wrapText="1"/>
    </xf>
    <xf numFmtId="3" fontId="11" fillId="2" borderId="9" xfId="3" applyNumberFormat="1" applyFont="1" applyFill="1" applyBorder="1" applyAlignment="1">
      <alignment horizontal="center" vertical="center" wrapText="1"/>
    </xf>
    <xf numFmtId="4" fontId="19" fillId="2" borderId="79" xfId="1" applyNumberFormat="1" applyFont="1" applyFill="1" applyBorder="1" applyAlignment="1">
      <alignment horizontal="center" vertical="center"/>
    </xf>
    <xf numFmtId="4" fontId="19" fillId="2" borderId="56" xfId="1" applyNumberFormat="1" applyFont="1" applyFill="1" applyBorder="1" applyAlignment="1">
      <alignment horizontal="center" vertical="center"/>
    </xf>
    <xf numFmtId="165" fontId="11" fillId="9" borderId="35" xfId="3" applyNumberFormat="1" applyFont="1" applyFill="1" applyBorder="1" applyAlignment="1">
      <alignment horizontal="center" vertical="center" wrapText="1"/>
    </xf>
    <xf numFmtId="165" fontId="11" fillId="9" borderId="37" xfId="3" applyNumberFormat="1" applyFont="1" applyFill="1" applyBorder="1" applyAlignment="1">
      <alignment horizontal="center" vertical="center" wrapText="1"/>
    </xf>
    <xf numFmtId="3" fontId="11" fillId="2" borderId="30" xfId="3" applyNumberFormat="1" applyFont="1" applyFill="1" applyBorder="1" applyAlignment="1">
      <alignment horizontal="center" vertical="center" wrapText="1"/>
    </xf>
    <xf numFmtId="165" fontId="13" fillId="9" borderId="58" xfId="3" applyNumberFormat="1" applyFont="1" applyFill="1" applyBorder="1" applyAlignment="1">
      <alignment horizontal="center" vertical="center" wrapText="1"/>
    </xf>
    <xf numFmtId="165" fontId="13" fillId="9" borderId="59" xfId="3" applyNumberFormat="1" applyFont="1" applyFill="1" applyBorder="1" applyAlignment="1">
      <alignment horizontal="center" vertical="center" wrapText="1"/>
    </xf>
    <xf numFmtId="165" fontId="13" fillId="9" borderId="60" xfId="3" applyNumberFormat="1" applyFont="1" applyFill="1" applyBorder="1" applyAlignment="1">
      <alignment horizontal="center" vertical="center" wrapText="1"/>
    </xf>
    <xf numFmtId="3" fontId="11" fillId="2" borderId="16" xfId="3" applyNumberFormat="1" applyFont="1" applyFill="1" applyBorder="1" applyAlignment="1">
      <alignment horizontal="left" vertical="center" wrapText="1"/>
    </xf>
    <xf numFmtId="3" fontId="11" fillId="2" borderId="54" xfId="3" applyNumberFormat="1" applyFont="1" applyFill="1" applyBorder="1" applyAlignment="1">
      <alignment horizontal="left" vertical="center" wrapText="1"/>
    </xf>
    <xf numFmtId="4" fontId="20" fillId="2" borderId="79" xfId="1" applyNumberFormat="1" applyFont="1" applyFill="1" applyBorder="1" applyAlignment="1">
      <alignment horizontal="center" vertical="center"/>
    </xf>
    <xf numFmtId="4" fontId="20" fillId="2" borderId="56" xfId="1" applyNumberFormat="1" applyFont="1" applyFill="1" applyBorder="1" applyAlignment="1">
      <alignment horizontal="center" vertical="center"/>
    </xf>
    <xf numFmtId="3" fontId="11" fillId="2" borderId="32" xfId="3" applyNumberFormat="1" applyFont="1" applyFill="1" applyBorder="1" applyAlignment="1">
      <alignment horizontal="center" vertical="center" wrapText="1"/>
    </xf>
    <xf numFmtId="3" fontId="11" fillId="2" borderId="16" xfId="3" applyNumberFormat="1" applyFont="1" applyFill="1" applyBorder="1" applyAlignment="1" applyProtection="1">
      <alignment horizontal="left" vertical="center" wrapText="1"/>
    </xf>
    <xf numFmtId="3" fontId="11" fillId="2" borderId="54" xfId="3" applyNumberFormat="1" applyFont="1" applyFill="1" applyBorder="1" applyAlignment="1" applyProtection="1">
      <alignment horizontal="left" vertical="center" wrapText="1"/>
    </xf>
    <xf numFmtId="165" fontId="6" fillId="6" borderId="40" xfId="3" applyNumberFormat="1" applyFont="1" applyFill="1" applyBorder="1" applyAlignment="1" applyProtection="1">
      <alignment horizontal="center" vertical="center" wrapText="1"/>
    </xf>
    <xf numFmtId="165" fontId="6" fillId="6" borderId="41" xfId="3" applyNumberFormat="1" applyFont="1" applyFill="1" applyBorder="1" applyAlignment="1" applyProtection="1">
      <alignment horizontal="center" vertical="center" wrapText="1"/>
    </xf>
    <xf numFmtId="4" fontId="6" fillId="6" borderId="41" xfId="3" applyNumberFormat="1" applyFont="1" applyFill="1" applyBorder="1" applyAlignment="1" applyProtection="1">
      <alignment horizontal="center" vertical="center" wrapText="1"/>
    </xf>
    <xf numFmtId="4" fontId="6" fillId="6" borderId="42" xfId="3" applyNumberFormat="1" applyFont="1" applyFill="1" applyBorder="1" applyAlignment="1" applyProtection="1">
      <alignment horizontal="center" vertical="center" wrapText="1"/>
    </xf>
    <xf numFmtId="3" fontId="11" fillId="2" borderId="8" xfId="3" applyNumberFormat="1" applyFont="1" applyFill="1" applyBorder="1" applyAlignment="1" applyProtection="1">
      <alignment horizontal="center" vertical="center" wrapText="1"/>
    </xf>
    <xf numFmtId="3" fontId="11" fillId="2" borderId="13" xfId="3" applyNumberFormat="1" applyFont="1" applyFill="1" applyBorder="1" applyAlignment="1" applyProtection="1">
      <alignment horizontal="center" vertical="center" wrapText="1"/>
    </xf>
    <xf numFmtId="3" fontId="11" fillId="2" borderId="18" xfId="3" applyNumberFormat="1" applyFont="1" applyFill="1" applyBorder="1" applyAlignment="1" applyProtection="1">
      <alignment horizontal="center" vertical="center" wrapText="1"/>
    </xf>
    <xf numFmtId="3" fontId="11" fillId="2" borderId="88" xfId="3" applyNumberFormat="1" applyFont="1" applyFill="1" applyBorder="1" applyAlignment="1" applyProtection="1">
      <alignment horizontal="left" vertical="center" wrapText="1"/>
    </xf>
    <xf numFmtId="0" fontId="13" fillId="5" borderId="37" xfId="2" applyNumberFormat="1" applyFont="1" applyFill="1" applyBorder="1" applyAlignment="1" applyProtection="1">
      <alignment horizontal="center" vertical="center" wrapText="1"/>
    </xf>
    <xf numFmtId="3" fontId="11" fillId="2" borderId="9" xfId="3" applyNumberFormat="1" applyFont="1" applyFill="1" applyBorder="1" applyAlignment="1" applyProtection="1">
      <alignment horizontal="center" vertical="center" wrapText="1"/>
    </xf>
    <xf numFmtId="3" fontId="11" fillId="2" borderId="89" xfId="3" applyNumberFormat="1" applyFont="1" applyFill="1" applyBorder="1" applyAlignment="1" applyProtection="1">
      <alignment horizontal="left" vertical="center" wrapText="1"/>
    </xf>
    <xf numFmtId="3" fontId="11" fillId="2" borderId="90" xfId="3" applyNumberFormat="1" applyFont="1" applyFill="1" applyBorder="1" applyAlignment="1" applyProtection="1">
      <alignment horizontal="left" vertical="center" wrapText="1"/>
    </xf>
    <xf numFmtId="3" fontId="11" fillId="2" borderId="30" xfId="3" applyNumberFormat="1" applyFont="1" applyFill="1" applyBorder="1" applyAlignment="1" applyProtection="1">
      <alignment horizontal="center" vertical="center" wrapText="1"/>
    </xf>
    <xf numFmtId="3" fontId="11" fillId="2" borderId="32" xfId="3" applyNumberFormat="1" applyFont="1" applyFill="1" applyBorder="1" applyAlignment="1" applyProtection="1">
      <alignment horizontal="center" vertical="center" wrapText="1"/>
    </xf>
    <xf numFmtId="0" fontId="13" fillId="5" borderId="41" xfId="2" applyNumberFormat="1" applyFont="1" applyFill="1" applyBorder="1" applyAlignment="1" applyProtection="1">
      <alignment horizontal="center" vertical="center" wrapText="1"/>
    </xf>
    <xf numFmtId="4" fontId="6" fillId="2" borderId="15" xfId="1" applyNumberFormat="1" applyFont="1" applyFill="1" applyBorder="1" applyAlignment="1">
      <alignment horizontal="center" vertical="center"/>
    </xf>
    <xf numFmtId="4" fontId="6" fillId="2" borderId="16" xfId="1" applyNumberFormat="1" applyFont="1" applyFill="1" applyBorder="1" applyAlignment="1">
      <alignment horizontal="center" vertical="center"/>
    </xf>
    <xf numFmtId="4" fontId="6" fillId="2" borderId="17" xfId="1" applyNumberFormat="1" applyFont="1" applyFill="1" applyBorder="1" applyAlignment="1">
      <alignment horizontal="center" vertical="center"/>
    </xf>
    <xf numFmtId="3" fontId="11" fillId="2" borderId="91" xfId="3" applyNumberFormat="1" applyFont="1" applyFill="1" applyBorder="1" applyAlignment="1" applyProtection="1">
      <alignment horizontal="center" vertical="center" wrapText="1"/>
      <protection locked="0"/>
    </xf>
    <xf numFmtId="0" fontId="21" fillId="2" borderId="0" xfId="1" applyNumberFormat="1" applyFont="1" applyFill="1" applyAlignment="1">
      <alignment horizontal="left" vertical="center"/>
    </xf>
    <xf numFmtId="0" fontId="21" fillId="2" borderId="0" xfId="1" applyFont="1" applyFill="1" applyAlignment="1">
      <alignment horizontal="left" vertical="center"/>
    </xf>
    <xf numFmtId="0" fontId="21" fillId="2" borderId="0" xfId="1" applyFont="1" applyFill="1" applyAlignment="1">
      <alignment horizontal="center" vertical="center"/>
    </xf>
    <xf numFmtId="0" fontId="21" fillId="2" borderId="0" xfId="1" applyFont="1" applyFill="1" applyAlignment="1">
      <alignment vertical="center"/>
    </xf>
    <xf numFmtId="0" fontId="11" fillId="2" borderId="0" xfId="1" applyNumberFormat="1" applyFont="1" applyFill="1" applyBorder="1" applyAlignment="1">
      <alignment horizontal="left" vertical="center"/>
    </xf>
    <xf numFmtId="0" fontId="6" fillId="2" borderId="0" xfId="1" applyFont="1" applyFill="1" applyBorder="1" applyAlignment="1">
      <alignment horizontal="right" vertical="center"/>
    </xf>
    <xf numFmtId="0" fontId="6" fillId="0" borderId="0" xfId="1" applyFont="1" applyBorder="1" applyAlignment="1">
      <alignment horizontal="left" vertical="center" wrapText="1"/>
    </xf>
    <xf numFmtId="0" fontId="11" fillId="2" borderId="0" xfId="1" applyFont="1" applyFill="1" applyBorder="1" applyAlignment="1">
      <alignment horizontal="left" vertical="center"/>
    </xf>
    <xf numFmtId="0" fontId="11" fillId="0" borderId="0" xfId="1" applyFont="1" applyBorder="1" applyAlignment="1">
      <alignment horizontal="left" vertical="center" wrapText="1"/>
    </xf>
    <xf numFmtId="0" fontId="11" fillId="0" borderId="0" xfId="1" applyNumberFormat="1" applyFont="1" applyFill="1" applyBorder="1" applyAlignment="1">
      <alignment horizontal="left" vertical="top" wrapText="1"/>
    </xf>
    <xf numFmtId="0" fontId="21" fillId="0" borderId="0" xfId="1" applyFont="1" applyFill="1" applyAlignment="1">
      <alignment vertical="center"/>
    </xf>
    <xf numFmtId="0" fontId="22" fillId="2" borderId="0" xfId="2" applyNumberFormat="1" applyFont="1" applyFill="1" applyBorder="1" applyAlignment="1" applyProtection="1">
      <alignment horizontal="left" vertical="center" wrapText="1"/>
    </xf>
    <xf numFmtId="0" fontId="13" fillId="2" borderId="0" xfId="2" applyNumberFormat="1" applyFont="1" applyFill="1" applyBorder="1" applyAlignment="1" applyProtection="1">
      <alignment horizontal="left" vertical="center" wrapText="1"/>
    </xf>
    <xf numFmtId="0" fontId="14" fillId="2" borderId="0" xfId="2" applyNumberFormat="1" applyFont="1" applyFill="1" applyBorder="1" applyAlignment="1" applyProtection="1">
      <alignment horizontal="left" vertical="center" wrapText="1"/>
    </xf>
    <xf numFmtId="0" fontId="12" fillId="2" borderId="0" xfId="2" applyNumberFormat="1" applyFont="1" applyFill="1" applyBorder="1" applyAlignment="1" applyProtection="1">
      <alignment horizontal="left" vertical="center" wrapText="1"/>
    </xf>
    <xf numFmtId="0" fontId="14" fillId="2" borderId="0" xfId="1" applyFont="1" applyFill="1" applyAlignment="1">
      <alignment horizontal="left" vertical="center"/>
    </xf>
    <xf numFmtId="0" fontId="12" fillId="2" borderId="0" xfId="2" applyNumberFormat="1" applyFont="1" applyFill="1" applyBorder="1" applyAlignment="1" applyProtection="1">
      <alignment horizontal="left" vertical="center" wrapText="1"/>
    </xf>
    <xf numFmtId="0" fontId="22" fillId="2" borderId="0" xfId="2" applyNumberFormat="1" applyFont="1" applyFill="1" applyBorder="1" applyAlignment="1" applyProtection="1">
      <alignment horizontal="left" vertical="center" wrapText="1"/>
    </xf>
    <xf numFmtId="0" fontId="22" fillId="2" borderId="0"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vertical="center" wrapText="1"/>
    </xf>
    <xf numFmtId="0" fontId="14" fillId="2" borderId="0" xfId="2" applyNumberFormat="1" applyFont="1" applyFill="1" applyBorder="1" applyAlignment="1" applyProtection="1">
      <alignment vertical="center" wrapText="1"/>
    </xf>
    <xf numFmtId="0" fontId="12" fillId="2" borderId="0" xfId="2" applyNumberFormat="1" applyFont="1" applyFill="1" applyBorder="1" applyAlignment="1" applyProtection="1">
      <alignment horizontal="center" vertical="center" wrapText="1"/>
    </xf>
    <xf numFmtId="0" fontId="14" fillId="2" borderId="0" xfId="1" applyFont="1" applyFill="1" applyAlignment="1">
      <alignment vertical="center"/>
    </xf>
    <xf numFmtId="0" fontId="11" fillId="2" borderId="0" xfId="1" applyFont="1" applyFill="1" applyAlignment="1">
      <alignment horizontal="left" vertical="center" wrapText="1"/>
    </xf>
    <xf numFmtId="0" fontId="13" fillId="2" borderId="41" xfId="2" applyNumberFormat="1" applyFont="1" applyFill="1" applyBorder="1" applyAlignment="1" applyProtection="1">
      <alignment horizontal="center" vertical="center" wrapText="1"/>
    </xf>
    <xf numFmtId="0" fontId="14" fillId="2" borderId="0" xfId="1" applyFont="1" applyFill="1" applyAlignment="1">
      <alignment horizontal="left" vertical="center" wrapText="1"/>
    </xf>
    <xf numFmtId="0" fontId="14" fillId="2" borderId="0" xfId="1" applyFont="1" applyFill="1" applyAlignment="1">
      <alignment vertical="center" wrapText="1"/>
    </xf>
    <xf numFmtId="0" fontId="23" fillId="10" borderId="92" xfId="0" applyFont="1" applyFill="1" applyBorder="1" applyAlignment="1">
      <alignment horizontal="center" vertical="center" wrapText="1"/>
    </xf>
    <xf numFmtId="0" fontId="23" fillId="10" borderId="93" xfId="0" applyFont="1" applyFill="1" applyBorder="1" applyAlignment="1">
      <alignment horizontal="center" vertical="center" wrapText="1"/>
    </xf>
    <xf numFmtId="0" fontId="23" fillId="10" borderId="94" xfId="0" applyFont="1" applyFill="1" applyBorder="1" applyAlignment="1">
      <alignment horizontal="center" vertical="center" wrapText="1"/>
    </xf>
    <xf numFmtId="0" fontId="22" fillId="2" borderId="0" xfId="1" applyFont="1" applyFill="1" applyAlignment="1">
      <alignment horizontal="left" vertical="center" wrapText="1"/>
    </xf>
    <xf numFmtId="0" fontId="22" fillId="2" borderId="0" xfId="1" applyFont="1" applyFill="1" applyAlignment="1">
      <alignment vertical="center" wrapText="1"/>
    </xf>
    <xf numFmtId="0" fontId="6" fillId="10" borderId="92" xfId="0" applyFont="1" applyFill="1" applyBorder="1" applyAlignment="1">
      <alignment horizontal="center" vertical="center" wrapText="1"/>
    </xf>
    <xf numFmtId="0" fontId="6" fillId="10" borderId="93" xfId="0" applyFont="1" applyFill="1" applyBorder="1" applyAlignment="1">
      <alignment horizontal="center" vertical="center" wrapText="1"/>
    </xf>
    <xf numFmtId="0" fontId="6" fillId="10" borderId="93" xfId="0" applyFont="1" applyFill="1" applyBorder="1" applyAlignment="1">
      <alignment horizontal="center" vertical="center" wrapText="1"/>
    </xf>
    <xf numFmtId="0" fontId="6" fillId="10" borderId="94" xfId="0" applyFont="1" applyFill="1" applyBorder="1" applyAlignment="1">
      <alignment horizontal="center" vertical="center" wrapText="1"/>
    </xf>
    <xf numFmtId="0" fontId="22" fillId="2" borderId="0" xfId="1" applyFont="1" applyFill="1" applyAlignment="1">
      <alignment horizontal="center" vertical="center" wrapText="1"/>
    </xf>
    <xf numFmtId="0" fontId="11" fillId="3" borderId="10" xfId="0" applyFont="1" applyFill="1" applyBorder="1" applyAlignment="1">
      <alignment horizontal="left" vertical="center" wrapText="1"/>
    </xf>
    <xf numFmtId="0" fontId="11" fillId="3" borderId="11" xfId="0" applyFont="1" applyFill="1" applyBorder="1" applyAlignment="1">
      <alignment horizontal="left" vertical="center" wrapText="1"/>
    </xf>
    <xf numFmtId="0" fontId="11" fillId="3" borderId="11"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15" xfId="0" applyFont="1" applyFill="1" applyBorder="1" applyAlignment="1">
      <alignment horizontal="left" vertical="center" wrapText="1"/>
    </xf>
    <xf numFmtId="0" fontId="11" fillId="3" borderId="16" xfId="0" applyFont="1" applyFill="1" applyBorder="1" applyAlignment="1">
      <alignment horizontal="left" vertical="center" wrapText="1"/>
    </xf>
    <xf numFmtId="0" fontId="11" fillId="3" borderId="16"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4" fillId="2" borderId="0" xfId="1" applyFont="1" applyFill="1" applyAlignment="1">
      <alignment horizontal="left" vertical="center" wrapText="1"/>
    </xf>
    <xf numFmtId="0" fontId="11" fillId="2" borderId="0" xfId="1" applyFont="1" applyFill="1" applyAlignment="1">
      <alignment horizontal="left" vertical="top" wrapText="1"/>
    </xf>
    <xf numFmtId="0" fontId="21" fillId="2" borderId="0" xfId="1" applyFont="1" applyFill="1" applyAlignment="1">
      <alignment vertical="center" wrapText="1"/>
    </xf>
    <xf numFmtId="0" fontId="6" fillId="11" borderId="5" xfId="0" applyFont="1" applyFill="1" applyBorder="1" applyAlignment="1">
      <alignment horizontal="center" vertical="center"/>
    </xf>
    <xf numFmtId="0" fontId="6" fillId="11" borderId="87" xfId="0" applyFont="1" applyFill="1" applyBorder="1" applyAlignment="1">
      <alignment horizontal="center" vertical="center"/>
    </xf>
    <xf numFmtId="0" fontId="6" fillId="11" borderId="6" xfId="0" applyFont="1" applyFill="1" applyBorder="1" applyAlignment="1">
      <alignment horizontal="center" vertical="center"/>
    </xf>
    <xf numFmtId="0" fontId="6" fillId="11" borderId="7" xfId="0" applyFont="1" applyFill="1" applyBorder="1" applyAlignment="1">
      <alignment horizontal="center" vertical="center"/>
    </xf>
    <xf numFmtId="4" fontId="6" fillId="7" borderId="61" xfId="1" applyNumberFormat="1" applyFont="1" applyFill="1" applyBorder="1" applyAlignment="1">
      <alignment horizontal="center" vertical="center"/>
    </xf>
    <xf numFmtId="4" fontId="6" fillId="7" borderId="95" xfId="1" applyNumberFormat="1" applyFont="1" applyFill="1" applyBorder="1" applyAlignment="1">
      <alignment horizontal="center" vertical="center"/>
    </xf>
    <xf numFmtId="4" fontId="6" fillId="7" borderId="66" xfId="1" applyNumberFormat="1" applyFont="1" applyFill="1" applyBorder="1" applyAlignment="1">
      <alignment horizontal="center" vertical="center"/>
    </xf>
    <xf numFmtId="4" fontId="6" fillId="7" borderId="96" xfId="1" applyNumberFormat="1" applyFont="1" applyFill="1" applyBorder="1" applyAlignment="1">
      <alignment horizontal="center" vertical="center"/>
    </xf>
    <xf numFmtId="4" fontId="6" fillId="7" borderId="91" xfId="1" applyNumberFormat="1" applyFont="1" applyFill="1" applyBorder="1" applyAlignment="1">
      <alignment horizontal="center" vertical="center"/>
    </xf>
    <xf numFmtId="4" fontId="6" fillId="7" borderId="75" xfId="1" applyNumberFormat="1" applyFont="1" applyFill="1" applyBorder="1" applyAlignment="1">
      <alignment horizontal="center" vertical="center"/>
    </xf>
    <xf numFmtId="4" fontId="6" fillId="7" borderId="97" xfId="1" applyNumberFormat="1" applyFont="1" applyFill="1" applyBorder="1" applyAlignment="1">
      <alignment horizontal="center" vertical="center"/>
    </xf>
    <xf numFmtId="0" fontId="6" fillId="2" borderId="98" xfId="3" applyNumberFormat="1" applyFont="1" applyFill="1" applyBorder="1" applyAlignment="1" applyProtection="1">
      <alignment horizontal="center" vertical="center" wrapText="1"/>
      <protection locked="0"/>
    </xf>
    <xf numFmtId="4" fontId="6" fillId="2" borderId="9" xfId="1" applyNumberFormat="1" applyFont="1" applyFill="1" applyBorder="1" applyAlignment="1">
      <alignment horizontal="center" vertical="center"/>
    </xf>
    <xf numFmtId="4" fontId="6" fillId="2" borderId="30" xfId="1" applyNumberFormat="1" applyFont="1" applyFill="1" applyBorder="1" applyAlignment="1">
      <alignment horizontal="center" vertical="center"/>
    </xf>
    <xf numFmtId="0" fontId="6" fillId="2" borderId="99" xfId="3" applyNumberFormat="1" applyFont="1" applyFill="1" applyBorder="1" applyAlignment="1" applyProtection="1">
      <alignment horizontal="center" vertical="center" wrapText="1"/>
      <protection locked="0"/>
    </xf>
    <xf numFmtId="0" fontId="11" fillId="2" borderId="43" xfId="3" applyNumberFormat="1" applyFont="1" applyFill="1" applyBorder="1" applyAlignment="1" applyProtection="1">
      <alignment horizontal="center" vertical="center" wrapText="1"/>
      <protection locked="0"/>
    </xf>
    <xf numFmtId="0" fontId="11" fillId="2" borderId="71" xfId="3" applyNumberFormat="1" applyFont="1" applyFill="1" applyBorder="1" applyAlignment="1" applyProtection="1">
      <alignment horizontal="left" vertical="center" wrapText="1"/>
      <protection locked="0"/>
    </xf>
    <xf numFmtId="0" fontId="11" fillId="2" borderId="9" xfId="3" applyNumberFormat="1" applyFont="1" applyFill="1" applyBorder="1" applyAlignment="1" applyProtection="1">
      <alignment horizontal="center" vertical="center" wrapText="1"/>
      <protection locked="0"/>
    </xf>
    <xf numFmtId="3" fontId="11" fillId="2" borderId="100" xfId="3" applyNumberFormat="1" applyFont="1" applyFill="1" applyBorder="1" applyAlignment="1" applyProtection="1">
      <alignment horizontal="left" vertical="center" wrapText="1"/>
    </xf>
    <xf numFmtId="3" fontId="11" fillId="2" borderId="101" xfId="3" applyNumberFormat="1" applyFont="1" applyFill="1" applyBorder="1" applyAlignment="1" applyProtection="1">
      <alignment horizontal="left" vertical="center" wrapText="1"/>
    </xf>
    <xf numFmtId="3" fontId="11" fillId="2" borderId="21" xfId="3" applyNumberFormat="1" applyFont="1" applyFill="1" applyBorder="1" applyAlignment="1" applyProtection="1">
      <alignment horizontal="left" vertical="center" wrapText="1"/>
    </xf>
    <xf numFmtId="3" fontId="11" fillId="2" borderId="22" xfId="3" applyNumberFormat="1" applyFont="1" applyFill="1" applyBorder="1" applyAlignment="1" applyProtection="1">
      <alignment horizontal="left" vertical="center" wrapText="1"/>
    </xf>
    <xf numFmtId="0" fontId="11" fillId="8" borderId="22" xfId="3" applyNumberFormat="1" applyFont="1" applyFill="1" applyBorder="1" applyAlignment="1" applyProtection="1">
      <alignment horizontal="center" vertical="center" wrapText="1"/>
      <protection locked="0"/>
    </xf>
    <xf numFmtId="165" fontId="6" fillId="6" borderId="5" xfId="3" applyNumberFormat="1" applyFont="1" applyFill="1" applyBorder="1" applyAlignment="1" applyProtection="1">
      <alignment horizontal="center" vertical="center" wrapText="1"/>
    </xf>
    <xf numFmtId="165" fontId="6" fillId="6" borderId="6" xfId="3" applyNumberFormat="1" applyFont="1" applyFill="1" applyBorder="1" applyAlignment="1" applyProtection="1">
      <alignment horizontal="center" vertical="center" wrapText="1"/>
    </xf>
    <xf numFmtId="4" fontId="6" fillId="6" borderId="6" xfId="3" applyNumberFormat="1" applyFont="1" applyFill="1" applyBorder="1" applyAlignment="1" applyProtection="1">
      <alignment horizontal="center" vertical="center" wrapText="1"/>
    </xf>
    <xf numFmtId="4" fontId="6" fillId="6" borderId="7" xfId="3" applyNumberFormat="1" applyFont="1" applyFill="1" applyBorder="1" applyAlignment="1" applyProtection="1">
      <alignment horizontal="center" vertical="center" wrapText="1"/>
    </xf>
    <xf numFmtId="4" fontId="6" fillId="2" borderId="8" xfId="1" applyNumberFormat="1" applyFont="1" applyFill="1" applyBorder="1" applyAlignment="1">
      <alignment horizontal="center" vertical="center"/>
    </xf>
    <xf numFmtId="4" fontId="6" fillId="2" borderId="102" xfId="1" applyNumberFormat="1" applyFont="1" applyFill="1" applyBorder="1" applyAlignment="1">
      <alignment horizontal="center" vertical="center"/>
    </xf>
    <xf numFmtId="4" fontId="6" fillId="2" borderId="68" xfId="1" applyNumberFormat="1" applyFont="1" applyFill="1" applyBorder="1" applyAlignment="1">
      <alignment horizontal="center" vertical="center"/>
    </xf>
    <xf numFmtId="4" fontId="6" fillId="2" borderId="13" xfId="1" applyNumberFormat="1" applyFont="1" applyFill="1" applyBorder="1" applyAlignment="1">
      <alignment horizontal="center" vertical="center"/>
    </xf>
    <xf numFmtId="3" fontId="11" fillId="2" borderId="36" xfId="3" applyNumberFormat="1" applyFont="1" applyFill="1" applyBorder="1" applyAlignment="1" applyProtection="1">
      <alignment horizontal="center" vertical="center" wrapText="1"/>
    </xf>
    <xf numFmtId="3" fontId="11" fillId="2" borderId="87" xfId="3" applyNumberFormat="1" applyFont="1" applyFill="1" applyBorder="1" applyAlignment="1" applyProtection="1">
      <alignment horizontal="center" vertical="center" wrapText="1"/>
    </xf>
    <xf numFmtId="0" fontId="11" fillId="2" borderId="14" xfId="3" applyNumberFormat="1" applyFont="1" applyFill="1" applyBorder="1" applyAlignment="1" applyProtection="1">
      <alignment horizontal="center" vertical="center" wrapText="1"/>
      <protection locked="0"/>
    </xf>
    <xf numFmtId="3" fontId="11" fillId="2" borderId="14" xfId="3" applyNumberFormat="1" applyFont="1" applyFill="1" applyBorder="1" applyAlignment="1" applyProtection="1">
      <alignment horizontal="center" vertical="center" wrapText="1"/>
      <protection locked="0"/>
    </xf>
    <xf numFmtId="0" fontId="8" fillId="4" borderId="47" xfId="2" applyNumberFormat="1" applyFont="1" applyFill="1" applyBorder="1" applyAlignment="1" applyProtection="1">
      <alignment horizontal="center" vertical="center" wrapText="1"/>
    </xf>
    <xf numFmtId="0" fontId="8" fillId="4" borderId="103" xfId="2" applyNumberFormat="1" applyFont="1" applyFill="1" applyBorder="1" applyAlignment="1" applyProtection="1">
      <alignment horizontal="center" vertical="center" wrapText="1"/>
    </xf>
    <xf numFmtId="0" fontId="8" fillId="4" borderId="48" xfId="2" applyNumberFormat="1" applyFont="1" applyFill="1" applyBorder="1" applyAlignment="1" applyProtection="1">
      <alignment horizontal="center" vertical="center" wrapText="1"/>
    </xf>
    <xf numFmtId="3" fontId="11" fillId="2" borderId="104" xfId="3" applyNumberFormat="1" applyFont="1" applyFill="1" applyBorder="1" applyAlignment="1" applyProtection="1">
      <alignment horizontal="left" vertical="center" wrapText="1"/>
    </xf>
    <xf numFmtId="3" fontId="11" fillId="2" borderId="105" xfId="3" applyNumberFormat="1" applyFont="1" applyFill="1" applyBorder="1" applyAlignment="1" applyProtection="1">
      <alignment horizontal="left" vertical="center" wrapText="1"/>
    </xf>
    <xf numFmtId="3" fontId="11" fillId="2" borderId="106" xfId="3" applyNumberFormat="1" applyFont="1" applyFill="1" applyBorder="1" applyAlignment="1" applyProtection="1">
      <alignment horizontal="left" vertical="center" wrapText="1"/>
    </xf>
    <xf numFmtId="3" fontId="11" fillId="2" borderId="107" xfId="3" applyNumberFormat="1" applyFont="1" applyFill="1" applyBorder="1" applyAlignment="1" applyProtection="1">
      <alignment horizontal="left" vertical="center" wrapText="1"/>
    </xf>
    <xf numFmtId="4" fontId="6" fillId="2" borderId="19" xfId="1" applyNumberFormat="1" applyFont="1" applyFill="1" applyBorder="1" applyAlignment="1">
      <alignment horizontal="center" vertical="center"/>
    </xf>
    <xf numFmtId="0" fontId="11" fillId="0" borderId="0" xfId="1" applyFont="1" applyBorder="1" applyAlignment="1">
      <alignment horizontal="left" vertical="center" wrapText="1"/>
    </xf>
    <xf numFmtId="0" fontId="23" fillId="10" borderId="5" xfId="0" applyFont="1" applyFill="1" applyBorder="1" applyAlignment="1">
      <alignment horizontal="center" vertical="center" wrapText="1"/>
    </xf>
    <xf numFmtId="0" fontId="23" fillId="10" borderId="6" xfId="0" applyFont="1" applyFill="1" applyBorder="1" applyAlignment="1">
      <alignment horizontal="center" vertical="center" wrapText="1"/>
    </xf>
    <xf numFmtId="0" fontId="23" fillId="10" borderId="7" xfId="0" applyFont="1" applyFill="1" applyBorder="1" applyAlignment="1">
      <alignment horizontal="center" vertical="center" wrapText="1"/>
    </xf>
    <xf numFmtId="0" fontId="6" fillId="10" borderId="35" xfId="0" applyFont="1" applyFill="1" applyBorder="1" applyAlignment="1">
      <alignment horizontal="center" vertical="center" wrapText="1"/>
    </xf>
    <xf numFmtId="0" fontId="6" fillId="10" borderId="108" xfId="0" applyFont="1" applyFill="1" applyBorder="1" applyAlignment="1">
      <alignment horizontal="center" vertical="center" wrapText="1"/>
    </xf>
    <xf numFmtId="0" fontId="6" fillId="10" borderId="103" xfId="0" applyFont="1" applyFill="1" applyBorder="1" applyAlignment="1">
      <alignment horizontal="center" vertical="center" wrapText="1"/>
    </xf>
    <xf numFmtId="0" fontId="6" fillId="10" borderId="109" xfId="0" applyFont="1" applyFill="1" applyBorder="1" applyAlignment="1">
      <alignment horizontal="center" vertical="center" wrapText="1"/>
    </xf>
    <xf numFmtId="0" fontId="6" fillId="10" borderId="38" xfId="0" applyFont="1" applyFill="1" applyBorder="1" applyAlignment="1">
      <alignment horizontal="center" vertical="center" wrapText="1"/>
    </xf>
    <xf numFmtId="0" fontId="11" fillId="3" borderId="16" xfId="0" applyFont="1" applyFill="1" applyBorder="1" applyAlignment="1">
      <alignment horizontal="left" vertical="center" wrapText="1"/>
    </xf>
    <xf numFmtId="0" fontId="11" fillId="3" borderId="17"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11" fillId="3" borderId="22" xfId="0" applyFont="1" applyFill="1" applyBorder="1" applyAlignment="1">
      <alignment horizontal="left" vertical="center" wrapText="1"/>
    </xf>
    <xf numFmtId="0" fontId="11" fillId="3" borderId="22"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11" fillId="0" borderId="0" xfId="1" applyFont="1" applyFill="1" applyAlignment="1">
      <alignment horizontal="left" vertical="center" wrapText="1"/>
    </xf>
    <xf numFmtId="0" fontId="8" fillId="2" borderId="0" xfId="2" applyNumberFormat="1" applyFont="1" applyFill="1" applyBorder="1" applyAlignment="1" applyProtection="1">
      <alignment horizontal="left" vertical="center" wrapText="1"/>
    </xf>
    <xf numFmtId="0" fontId="8" fillId="4" borderId="84" xfId="2" applyNumberFormat="1" applyFont="1" applyFill="1" applyBorder="1" applyAlignment="1" applyProtection="1">
      <alignment horizontal="center" vertical="center" wrapText="1"/>
    </xf>
    <xf numFmtId="0" fontId="8" fillId="4" borderId="85" xfId="2" applyNumberFormat="1" applyFont="1" applyFill="1" applyBorder="1" applyAlignment="1" applyProtection="1">
      <alignment horizontal="center" vertical="center" wrapText="1"/>
    </xf>
    <xf numFmtId="0" fontId="8" fillId="4" borderId="110" xfId="2" applyNumberFormat="1" applyFont="1" applyFill="1" applyBorder="1" applyAlignment="1" applyProtection="1">
      <alignment horizontal="center" vertical="center" wrapText="1"/>
    </xf>
    <xf numFmtId="0" fontId="8" fillId="4" borderId="6" xfId="2" applyNumberFormat="1" applyFont="1" applyFill="1" applyBorder="1" applyAlignment="1" applyProtection="1">
      <alignment horizontal="center" vertical="center" wrapText="1"/>
    </xf>
    <xf numFmtId="0" fontId="8" fillId="4" borderId="7" xfId="2" applyNumberFormat="1" applyFont="1" applyFill="1" applyBorder="1" applyAlignment="1" applyProtection="1">
      <alignment horizontal="center" vertical="center" wrapText="1"/>
    </xf>
    <xf numFmtId="0" fontId="13" fillId="5" borderId="6" xfId="2" applyNumberFormat="1" applyFont="1" applyFill="1" applyBorder="1" applyAlignment="1" applyProtection="1">
      <alignment vertical="center" wrapText="1"/>
    </xf>
    <xf numFmtId="0" fontId="13" fillId="5" borderId="7" xfId="2" applyNumberFormat="1" applyFont="1" applyFill="1" applyBorder="1" applyAlignment="1" applyProtection="1">
      <alignment vertical="center" wrapText="1"/>
    </xf>
    <xf numFmtId="0" fontId="6" fillId="6" borderId="5" xfId="3" applyNumberFormat="1" applyFont="1" applyFill="1" applyBorder="1" applyAlignment="1" applyProtection="1">
      <alignment vertical="center" wrapText="1"/>
    </xf>
    <xf numFmtId="0" fontId="6" fillId="6" borderId="6" xfId="3" applyNumberFormat="1" applyFont="1" applyFill="1" applyBorder="1" applyAlignment="1" applyProtection="1">
      <alignment vertical="center" wrapText="1"/>
    </xf>
    <xf numFmtId="0" fontId="6" fillId="11" borderId="0" xfId="0" applyFont="1" applyFill="1" applyBorder="1" applyAlignment="1">
      <alignment horizontal="center" vertical="center"/>
    </xf>
    <xf numFmtId="0" fontId="6" fillId="11" borderId="34" xfId="0" applyFont="1" applyFill="1" applyBorder="1" applyAlignment="1">
      <alignment horizontal="center" vertical="center"/>
    </xf>
    <xf numFmtId="0" fontId="6" fillId="2" borderId="0" xfId="1" applyFont="1" applyFill="1" applyAlignment="1">
      <alignment vertical="center"/>
    </xf>
    <xf numFmtId="4" fontId="6" fillId="2" borderId="47" xfId="1" applyNumberFormat="1" applyFont="1" applyFill="1" applyBorder="1" applyAlignment="1">
      <alignment horizontal="center" vertical="center"/>
    </xf>
    <xf numFmtId="4" fontId="6" fillId="2" borderId="103" xfId="1" applyNumberFormat="1" applyFont="1" applyFill="1" applyBorder="1" applyAlignment="1">
      <alignment horizontal="center" vertical="center"/>
    </xf>
    <xf numFmtId="4" fontId="6" fillId="2" borderId="48" xfId="1" applyNumberFormat="1" applyFont="1" applyFill="1" applyBorder="1" applyAlignment="1">
      <alignment horizontal="center" vertical="center"/>
    </xf>
    <xf numFmtId="4" fontId="6" fillId="2" borderId="111" xfId="1" applyNumberFormat="1" applyFont="1" applyFill="1" applyBorder="1" applyAlignment="1">
      <alignment horizontal="center" vertical="center"/>
    </xf>
    <xf numFmtId="4" fontId="6" fillId="2" borderId="112" xfId="1" applyNumberFormat="1" applyFont="1" applyFill="1" applyBorder="1" applyAlignment="1">
      <alignment horizontal="center" vertical="center"/>
    </xf>
    <xf numFmtId="4" fontId="6" fillId="2" borderId="113" xfId="1" applyNumberFormat="1" applyFont="1" applyFill="1" applyBorder="1" applyAlignment="1">
      <alignment horizontal="center" vertical="center"/>
    </xf>
    <xf numFmtId="4" fontId="6" fillId="2" borderId="114" xfId="1" applyNumberFormat="1" applyFont="1" applyFill="1" applyBorder="1" applyAlignment="1">
      <alignment horizontal="center" vertical="center"/>
    </xf>
    <xf numFmtId="4" fontId="6" fillId="2" borderId="115" xfId="1" applyNumberFormat="1" applyFont="1" applyFill="1" applyBorder="1" applyAlignment="1">
      <alignment horizontal="center" vertical="center"/>
    </xf>
    <xf numFmtId="4" fontId="6" fillId="2" borderId="116" xfId="1" applyNumberFormat="1" applyFont="1" applyFill="1" applyBorder="1" applyAlignment="1">
      <alignment horizontal="center" vertical="center"/>
    </xf>
    <xf numFmtId="0" fontId="6" fillId="6" borderId="5" xfId="3" applyNumberFormat="1" applyFont="1" applyFill="1" applyBorder="1" applyAlignment="1" applyProtection="1">
      <alignment horizontal="center" vertical="center" wrapText="1"/>
    </xf>
    <xf numFmtId="0" fontId="6" fillId="6" borderId="6" xfId="3" applyNumberFormat="1" applyFont="1" applyFill="1" applyBorder="1" applyAlignment="1" applyProtection="1">
      <alignment horizontal="center" vertical="center" wrapText="1"/>
    </xf>
    <xf numFmtId="0" fontId="6" fillId="6" borderId="7" xfId="3" applyNumberFormat="1" applyFont="1" applyFill="1" applyBorder="1" applyAlignment="1" applyProtection="1">
      <alignment horizontal="center" vertical="center" wrapText="1"/>
    </xf>
    <xf numFmtId="0" fontId="11" fillId="2" borderId="91" xfId="3" applyNumberFormat="1" applyFont="1" applyFill="1" applyBorder="1" applyAlignment="1" applyProtection="1">
      <alignment horizontal="left" vertical="center" wrapText="1"/>
      <protection locked="0"/>
    </xf>
    <xf numFmtId="0" fontId="11" fillId="2" borderId="111" xfId="3" applyNumberFormat="1" applyFont="1" applyFill="1" applyBorder="1" applyAlignment="1" applyProtection="1">
      <alignment horizontal="center" vertical="center" wrapText="1"/>
      <protection locked="0"/>
    </xf>
    <xf numFmtId="0" fontId="11" fillId="2" borderId="113" xfId="3" applyNumberFormat="1" applyFont="1" applyFill="1" applyBorder="1" applyAlignment="1" applyProtection="1">
      <alignment horizontal="center" vertical="center" wrapText="1"/>
      <protection locked="0"/>
    </xf>
    <xf numFmtId="0" fontId="11" fillId="2" borderId="30" xfId="3" applyNumberFormat="1" applyFont="1" applyFill="1" applyBorder="1" applyAlignment="1" applyProtection="1">
      <alignment horizontal="center" vertical="center" wrapText="1"/>
      <protection locked="0"/>
    </xf>
    <xf numFmtId="0" fontId="11" fillId="0" borderId="62" xfId="4" applyFont="1" applyBorder="1" applyAlignment="1">
      <alignment horizontal="justify" vertical="center" wrapText="1"/>
    </xf>
    <xf numFmtId="0" fontId="11" fillId="2" borderId="117" xfId="3" applyNumberFormat="1" applyFont="1" applyFill="1" applyBorder="1" applyAlignment="1" applyProtection="1">
      <alignment vertical="center" wrapText="1"/>
      <protection locked="0"/>
    </xf>
    <xf numFmtId="3" fontId="11" fillId="2" borderId="118" xfId="3" applyNumberFormat="1" applyFont="1" applyFill="1" applyBorder="1" applyAlignment="1" applyProtection="1">
      <alignment horizontal="center" vertical="center" wrapText="1"/>
    </xf>
    <xf numFmtId="4" fontId="6" fillId="2" borderId="32" xfId="1" applyNumberFormat="1" applyFont="1" applyFill="1" applyBorder="1" applyAlignment="1">
      <alignment horizontal="center" vertical="center"/>
    </xf>
    <xf numFmtId="0" fontId="6" fillId="6" borderId="37" xfId="3" applyNumberFormat="1" applyFont="1" applyFill="1" applyBorder="1" applyAlignment="1" applyProtection="1">
      <alignment horizontal="center" vertical="center" wrapText="1"/>
    </xf>
    <xf numFmtId="0" fontId="6" fillId="6" borderId="38" xfId="3" applyNumberFormat="1" applyFont="1" applyFill="1" applyBorder="1" applyAlignment="1" applyProtection="1">
      <alignment horizontal="center" vertical="center" wrapText="1"/>
    </xf>
    <xf numFmtId="0" fontId="11" fillId="2" borderId="8" xfId="3" applyNumberFormat="1" applyFont="1" applyFill="1" applyBorder="1" applyAlignment="1" applyProtection="1">
      <alignment horizontal="left" vertical="center" wrapText="1"/>
      <protection locked="0"/>
    </xf>
    <xf numFmtId="0" fontId="11" fillId="2" borderId="13" xfId="3" applyNumberFormat="1" applyFont="1" applyFill="1" applyBorder="1" applyAlignment="1" applyProtection="1">
      <alignment horizontal="left" vertical="center" wrapText="1"/>
      <protection locked="0"/>
    </xf>
    <xf numFmtId="0" fontId="6" fillId="4" borderId="5" xfId="1" applyFont="1" applyFill="1" applyBorder="1" applyAlignment="1">
      <alignment horizontal="center" vertical="center"/>
    </xf>
    <xf numFmtId="0" fontId="6" fillId="4" borderId="6" xfId="1" applyFont="1" applyFill="1" applyBorder="1" applyAlignment="1">
      <alignment horizontal="center" vertical="center"/>
    </xf>
    <xf numFmtId="4" fontId="6" fillId="4" borderId="5" xfId="1" applyNumberFormat="1" applyFont="1" applyFill="1" applyBorder="1" applyAlignment="1">
      <alignment vertical="center"/>
    </xf>
    <xf numFmtId="4" fontId="6" fillId="4" borderId="6" xfId="1" applyNumberFormat="1" applyFont="1" applyFill="1" applyBorder="1" applyAlignment="1">
      <alignment horizontal="center" vertical="center"/>
    </xf>
    <xf numFmtId="4" fontId="6" fillId="4" borderId="7" xfId="1" applyNumberFormat="1" applyFont="1" applyFill="1" applyBorder="1" applyAlignment="1">
      <alignment horizontal="center" vertical="center"/>
    </xf>
    <xf numFmtId="0" fontId="11" fillId="2" borderId="119" xfId="3" applyNumberFormat="1" applyFont="1" applyFill="1" applyBorder="1" applyAlignment="1" applyProtection="1">
      <alignment horizontal="left" vertical="center" wrapText="1"/>
      <protection locked="0"/>
    </xf>
    <xf numFmtId="4" fontId="6" fillId="2" borderId="97" xfId="1" applyNumberFormat="1" applyFont="1" applyFill="1" applyBorder="1" applyAlignment="1">
      <alignment horizontal="center" vertical="center"/>
    </xf>
    <xf numFmtId="0" fontId="11" fillId="2" borderId="80" xfId="3" applyNumberFormat="1" applyFont="1" applyFill="1" applyBorder="1" applyAlignment="1" applyProtection="1">
      <alignment horizontal="left" vertical="center" wrapText="1"/>
      <protection locked="0"/>
    </xf>
    <xf numFmtId="0" fontId="11" fillId="2" borderId="32" xfId="3" applyNumberFormat="1" applyFont="1" applyFill="1" applyBorder="1" applyAlignment="1" applyProtection="1">
      <alignment horizontal="center" vertical="center" wrapText="1"/>
      <protection locked="0"/>
    </xf>
    <xf numFmtId="4" fontId="6" fillId="4" borderId="35" xfId="1" applyNumberFormat="1" applyFont="1" applyFill="1" applyBorder="1" applyAlignment="1">
      <alignment horizontal="center" vertical="center"/>
    </xf>
    <xf numFmtId="4" fontId="6" fillId="4" borderId="37" xfId="1" applyNumberFormat="1" applyFont="1" applyFill="1" applyBorder="1" applyAlignment="1">
      <alignment horizontal="center" vertical="center"/>
    </xf>
    <xf numFmtId="4" fontId="6" fillId="4" borderId="38" xfId="1" applyNumberFormat="1" applyFont="1" applyFill="1" applyBorder="1" applyAlignment="1">
      <alignment horizontal="center" vertical="center"/>
    </xf>
    <xf numFmtId="0" fontId="11" fillId="2" borderId="35" xfId="3" applyNumberFormat="1" applyFont="1" applyFill="1" applyBorder="1" applyAlignment="1" applyProtection="1">
      <alignment vertical="center" wrapText="1"/>
      <protection locked="0"/>
    </xf>
    <xf numFmtId="3" fontId="11" fillId="2" borderId="13" xfId="3" applyNumberFormat="1" applyFont="1" applyFill="1" applyBorder="1" applyAlignment="1" applyProtection="1">
      <alignment horizontal="left" vertical="center" wrapText="1"/>
    </xf>
    <xf numFmtId="3" fontId="11" fillId="2" borderId="56" xfId="3" applyNumberFormat="1" applyFont="1" applyFill="1" applyBorder="1" applyAlignment="1" applyProtection="1">
      <alignment horizontal="left" vertical="center" wrapText="1"/>
    </xf>
    <xf numFmtId="0" fontId="11" fillId="8" borderId="61" xfId="3" applyNumberFormat="1" applyFont="1" applyFill="1" applyBorder="1" applyAlignment="1" applyProtection="1">
      <alignment horizontal="center" vertical="center" wrapText="1"/>
      <protection locked="0"/>
    </xf>
    <xf numFmtId="0" fontId="11" fillId="8" borderId="24" xfId="3" applyNumberFormat="1" applyFont="1" applyFill="1" applyBorder="1" applyAlignment="1" applyProtection="1">
      <alignment horizontal="center" vertical="center" wrapText="1"/>
      <protection locked="0"/>
    </xf>
    <xf numFmtId="3" fontId="11" fillId="2" borderId="120" xfId="3" applyNumberFormat="1" applyFont="1" applyFill="1" applyBorder="1" applyAlignment="1" applyProtection="1">
      <alignment horizontal="left" vertical="center" wrapText="1"/>
    </xf>
    <xf numFmtId="3" fontId="11" fillId="2" borderId="121" xfId="3" applyNumberFormat="1" applyFont="1" applyFill="1" applyBorder="1" applyAlignment="1" applyProtection="1">
      <alignment horizontal="left" vertical="center" wrapText="1"/>
    </xf>
    <xf numFmtId="3" fontId="11" fillId="2" borderId="122" xfId="3" applyNumberFormat="1" applyFont="1" applyFill="1" applyBorder="1" applyAlignment="1" applyProtection="1">
      <alignment horizontal="left" vertical="center" wrapText="1"/>
    </xf>
    <xf numFmtId="3" fontId="11" fillId="2" borderId="123" xfId="3" applyNumberFormat="1" applyFont="1" applyFill="1" applyBorder="1" applyAlignment="1" applyProtection="1">
      <alignment horizontal="left" vertical="center" wrapText="1"/>
    </xf>
    <xf numFmtId="4" fontId="6" fillId="2" borderId="0" xfId="1" applyNumberFormat="1" applyFont="1" applyFill="1" applyBorder="1" applyAlignment="1">
      <alignment vertical="center"/>
    </xf>
    <xf numFmtId="3" fontId="11" fillId="2" borderId="19" xfId="3" applyNumberFormat="1" applyFont="1" applyFill="1" applyBorder="1" applyAlignment="1" applyProtection="1">
      <alignment horizontal="left" vertical="center" wrapText="1"/>
    </xf>
    <xf numFmtId="3" fontId="11" fillId="2" borderId="57" xfId="3" applyNumberFormat="1" applyFont="1" applyFill="1" applyBorder="1" applyAlignment="1" applyProtection="1">
      <alignment horizontal="left" vertical="center" wrapText="1"/>
    </xf>
    <xf numFmtId="0" fontId="11" fillId="8" borderId="40" xfId="3" applyNumberFormat="1" applyFont="1" applyFill="1" applyBorder="1" applyAlignment="1" applyProtection="1">
      <alignment horizontal="center" vertical="center" wrapText="1"/>
      <protection locked="0"/>
    </xf>
    <xf numFmtId="4" fontId="6" fillId="2" borderId="5" xfId="1" applyNumberFormat="1" applyFont="1" applyFill="1" applyBorder="1" applyAlignment="1">
      <alignment horizontal="center" vertical="center"/>
    </xf>
    <xf numFmtId="4" fontId="6" fillId="2" borderId="6" xfId="1" applyNumberFormat="1" applyFont="1" applyFill="1" applyBorder="1" applyAlignment="1">
      <alignment horizontal="center" vertical="center"/>
    </xf>
    <xf numFmtId="4" fontId="6" fillId="2" borderId="7" xfId="1" applyNumberFormat="1" applyFont="1" applyFill="1" applyBorder="1" applyAlignment="1">
      <alignment horizontal="center" vertical="center"/>
    </xf>
    <xf numFmtId="165" fontId="6" fillId="6" borderId="38" xfId="3" applyNumberFormat="1" applyFont="1" applyFill="1" applyBorder="1" applyAlignment="1" applyProtection="1">
      <alignment horizontal="center" vertical="center" wrapText="1"/>
    </xf>
    <xf numFmtId="3" fontId="2" fillId="2" borderId="69" xfId="3" applyNumberFormat="1" applyFont="1" applyFill="1" applyBorder="1" applyAlignment="1">
      <alignment horizontal="left" vertical="center" wrapText="1"/>
    </xf>
    <xf numFmtId="3" fontId="2" fillId="2" borderId="119" xfId="3" applyNumberFormat="1" applyFont="1" applyFill="1" applyBorder="1" applyAlignment="1">
      <alignment horizontal="left" vertical="center" wrapText="1"/>
    </xf>
    <xf numFmtId="4" fontId="19" fillId="2" borderId="10" xfId="1" applyNumberFormat="1" applyFont="1" applyFill="1" applyBorder="1" applyAlignment="1">
      <alignment horizontal="center" vertical="center"/>
    </xf>
    <xf numFmtId="4" fontId="19" fillId="2" borderId="11" xfId="1" applyNumberFormat="1" applyFont="1" applyFill="1" applyBorder="1" applyAlignment="1">
      <alignment horizontal="center" vertical="center"/>
    </xf>
    <xf numFmtId="4" fontId="19" fillId="2" borderId="12" xfId="1" applyNumberFormat="1" applyFont="1" applyFill="1" applyBorder="1" applyAlignment="1">
      <alignment horizontal="center" vertical="center"/>
    </xf>
    <xf numFmtId="165" fontId="13" fillId="9" borderId="15" xfId="3" applyNumberFormat="1" applyFont="1" applyFill="1" applyBorder="1" applyAlignment="1">
      <alignment horizontal="center" vertical="center" wrapText="1"/>
    </xf>
    <xf numFmtId="165" fontId="13" fillId="9" borderId="16" xfId="3" applyNumberFormat="1" applyFont="1" applyFill="1" applyBorder="1" applyAlignment="1">
      <alignment horizontal="center" vertical="center" wrapText="1"/>
    </xf>
    <xf numFmtId="165" fontId="13" fillId="9" borderId="17" xfId="3" applyNumberFormat="1" applyFont="1" applyFill="1" applyBorder="1" applyAlignment="1">
      <alignment horizontal="center" vertical="center" wrapText="1"/>
    </xf>
    <xf numFmtId="4" fontId="19" fillId="7" borderId="15" xfId="1" applyNumberFormat="1" applyFont="1" applyFill="1" applyBorder="1" applyAlignment="1">
      <alignment horizontal="center" vertical="center"/>
    </xf>
    <xf numFmtId="4" fontId="19" fillId="7" borderId="16" xfId="1" applyNumberFormat="1" applyFont="1" applyFill="1" applyBorder="1" applyAlignment="1">
      <alignment horizontal="center" vertical="center"/>
    </xf>
    <xf numFmtId="4" fontId="19" fillId="7" borderId="17" xfId="1" applyNumberFormat="1" applyFont="1" applyFill="1" applyBorder="1" applyAlignment="1">
      <alignment horizontal="center" vertical="center"/>
    </xf>
    <xf numFmtId="3" fontId="11" fillId="2" borderId="10" xfId="3" applyNumberFormat="1" applyFont="1" applyFill="1" applyBorder="1" applyAlignment="1">
      <alignment horizontal="left" vertical="center" wrapText="1"/>
    </xf>
    <xf numFmtId="3" fontId="11" fillId="2" borderId="12" xfId="3" applyNumberFormat="1" applyFont="1" applyFill="1" applyBorder="1" applyAlignment="1">
      <alignment horizontal="left" vertical="center" wrapText="1"/>
    </xf>
    <xf numFmtId="3" fontId="11" fillId="2" borderId="34" xfId="3" applyNumberFormat="1" applyFont="1" applyFill="1" applyBorder="1" applyAlignment="1">
      <alignment horizontal="center" vertical="center" wrapText="1"/>
    </xf>
    <xf numFmtId="3" fontId="11" fillId="2" borderId="15" xfId="3" applyNumberFormat="1" applyFont="1" applyFill="1" applyBorder="1" applyAlignment="1">
      <alignment horizontal="left" vertical="center" wrapText="1"/>
    </xf>
    <xf numFmtId="3" fontId="11" fillId="2" borderId="17" xfId="3" applyNumberFormat="1" applyFont="1" applyFill="1" applyBorder="1" applyAlignment="1">
      <alignment horizontal="left" vertical="center" wrapText="1"/>
    </xf>
    <xf numFmtId="3" fontId="11" fillId="2" borderId="42" xfId="3" applyNumberFormat="1" applyFont="1" applyFill="1" applyBorder="1" applyAlignment="1">
      <alignment horizontal="center" vertical="center" wrapText="1"/>
    </xf>
    <xf numFmtId="3" fontId="11" fillId="2" borderId="23" xfId="3" applyNumberFormat="1" applyFont="1" applyFill="1" applyBorder="1" applyAlignment="1" applyProtection="1">
      <alignment horizontal="left" vertical="center" wrapText="1"/>
    </xf>
    <xf numFmtId="0" fontId="11" fillId="2" borderId="7" xfId="3" applyNumberFormat="1" applyFont="1" applyFill="1" applyBorder="1" applyAlignment="1" applyProtection="1">
      <alignment vertical="center" wrapText="1"/>
      <protection locked="0"/>
    </xf>
    <xf numFmtId="0" fontId="11" fillId="2" borderId="13" xfId="3" applyNumberFormat="1" applyFont="1" applyFill="1" applyBorder="1" applyAlignment="1" applyProtection="1">
      <alignment horizontal="center" vertical="center" wrapText="1"/>
      <protection locked="0"/>
    </xf>
    <xf numFmtId="0" fontId="13" fillId="5" borderId="35" xfId="2" applyNumberFormat="1" applyFont="1" applyFill="1" applyBorder="1" applyAlignment="1" applyProtection="1">
      <alignment horizontal="center" vertical="center" wrapText="1"/>
    </xf>
    <xf numFmtId="0" fontId="13" fillId="5" borderId="37" xfId="2" applyNumberFormat="1" applyFont="1" applyFill="1" applyBorder="1" applyAlignment="1" applyProtection="1">
      <alignment horizontal="center" vertical="center" wrapText="1"/>
    </xf>
    <xf numFmtId="0" fontId="13" fillId="5" borderId="38" xfId="2" applyNumberFormat="1" applyFont="1" applyFill="1" applyBorder="1" applyAlignment="1" applyProtection="1">
      <alignment horizontal="center" vertical="center" wrapText="1"/>
    </xf>
    <xf numFmtId="3" fontId="11" fillId="2" borderId="35" xfId="3" applyNumberFormat="1" applyFont="1" applyFill="1" applyBorder="1" applyAlignment="1" applyProtection="1">
      <alignment horizontal="center" vertical="center" wrapText="1"/>
    </xf>
    <xf numFmtId="3" fontId="11" fillId="2" borderId="24" xfId="3" applyNumberFormat="1" applyFont="1" applyFill="1" applyBorder="1" applyAlignment="1" applyProtection="1">
      <alignment horizontal="center" vertical="center" wrapText="1"/>
    </xf>
    <xf numFmtId="3" fontId="11" fillId="2" borderId="40" xfId="3" applyNumberFormat="1" applyFont="1" applyFill="1" applyBorder="1" applyAlignment="1" applyProtection="1">
      <alignment horizontal="center" vertical="center" wrapText="1"/>
    </xf>
    <xf numFmtId="0" fontId="13" fillId="5" borderId="0" xfId="2" applyNumberFormat="1" applyFont="1" applyFill="1" applyBorder="1" applyAlignment="1" applyProtection="1">
      <alignment horizontal="center" vertical="center" wrapText="1"/>
    </xf>
    <xf numFmtId="0" fontId="13" fillId="5" borderId="34" xfId="2" applyNumberFormat="1" applyFont="1" applyFill="1" applyBorder="1" applyAlignment="1" applyProtection="1">
      <alignment horizontal="center" vertical="center" wrapText="1"/>
    </xf>
    <xf numFmtId="3" fontId="11" fillId="2" borderId="61" xfId="3" applyNumberFormat="1" applyFont="1" applyFill="1" applyBorder="1" applyAlignment="1" applyProtection="1">
      <alignment horizontal="center" vertical="center" wrapText="1"/>
    </xf>
    <xf numFmtId="0" fontId="11" fillId="2" borderId="19" xfId="3" applyNumberFormat="1" applyFont="1" applyFill="1" applyBorder="1" applyAlignment="1" applyProtection="1">
      <alignment vertical="center" wrapText="1"/>
      <protection locked="0"/>
    </xf>
    <xf numFmtId="165" fontId="6" fillId="6" borderId="0" xfId="3" applyNumberFormat="1" applyFont="1" applyFill="1" applyBorder="1" applyAlignment="1" applyProtection="1">
      <alignment horizontal="center" vertical="center" wrapText="1"/>
    </xf>
    <xf numFmtId="0" fontId="24" fillId="0" borderId="0" xfId="1" applyFont="1" applyBorder="1" applyAlignment="1">
      <alignment horizontal="left" vertical="center" wrapText="1"/>
    </xf>
    <xf numFmtId="0" fontId="23" fillId="10" borderId="124" xfId="0" applyFont="1" applyFill="1" applyBorder="1" applyAlignment="1">
      <alignment horizontal="center" vertical="center" wrapText="1"/>
    </xf>
    <xf numFmtId="0" fontId="6" fillId="10" borderId="5" xfId="0" applyFont="1" applyFill="1" applyBorder="1" applyAlignment="1">
      <alignment horizontal="center" vertical="center" wrapText="1"/>
    </xf>
    <xf numFmtId="0" fontId="6" fillId="10" borderId="125" xfId="0" applyFont="1" applyFill="1" applyBorder="1" applyAlignment="1">
      <alignment horizontal="center" vertical="center" wrapText="1"/>
    </xf>
    <xf numFmtId="0" fontId="6" fillId="10" borderId="124" xfId="0" applyFont="1" applyFill="1" applyBorder="1" applyAlignment="1">
      <alignment horizontal="center" vertical="center" wrapText="1"/>
    </xf>
    <xf numFmtId="0" fontId="6" fillId="10" borderId="94" xfId="0" applyFont="1" applyFill="1" applyBorder="1" applyAlignment="1">
      <alignment horizontal="center" vertical="center" wrapText="1"/>
    </xf>
    <xf numFmtId="4" fontId="11" fillId="3" borderId="16" xfId="0" applyNumberFormat="1" applyFont="1" applyFill="1" applyBorder="1" applyAlignment="1">
      <alignment horizontal="center" vertical="center" wrapText="1"/>
    </xf>
    <xf numFmtId="0" fontId="11" fillId="3" borderId="126"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54" xfId="0" applyFont="1" applyFill="1" applyBorder="1" applyAlignment="1">
      <alignment horizontal="center" vertical="center" wrapText="1"/>
    </xf>
    <xf numFmtId="0" fontId="11" fillId="3" borderId="17" xfId="0" applyFont="1" applyFill="1" applyBorder="1" applyAlignment="1">
      <alignment horizontal="center" vertical="center" wrapText="1"/>
    </xf>
    <xf numFmtId="3" fontId="11" fillId="2" borderId="18" xfId="3" applyNumberFormat="1" applyFont="1" applyFill="1" applyBorder="1" applyAlignment="1" applyProtection="1">
      <alignment horizontal="left" vertical="center" wrapText="1"/>
    </xf>
    <xf numFmtId="0" fontId="6" fillId="6" borderId="127" xfId="3" applyNumberFormat="1" applyFont="1" applyFill="1" applyBorder="1" applyAlignment="1" applyProtection="1">
      <alignment horizontal="left" vertical="center" wrapText="1"/>
    </xf>
    <xf numFmtId="165" fontId="6" fillId="6" borderId="27" xfId="3" applyNumberFormat="1" applyFont="1" applyFill="1" applyBorder="1" applyAlignment="1" applyProtection="1">
      <alignment horizontal="left" vertical="center" wrapText="1"/>
    </xf>
    <xf numFmtId="165" fontId="6" fillId="6" borderId="28" xfId="3" applyNumberFormat="1" applyFont="1" applyFill="1" applyBorder="1" applyAlignment="1" applyProtection="1">
      <alignment horizontal="center" vertical="center" wrapText="1"/>
    </xf>
    <xf numFmtId="0" fontId="11" fillId="0" borderId="19" xfId="4" applyFont="1" applyBorder="1" applyAlignment="1">
      <alignment horizontal="justify" vertical="center" wrapText="1"/>
    </xf>
    <xf numFmtId="0" fontId="6" fillId="10" borderId="124" xfId="0" applyFont="1" applyFill="1" applyBorder="1" applyAlignment="1">
      <alignment horizontal="center" vertical="center" wrapText="1"/>
    </xf>
    <xf numFmtId="0" fontId="6" fillId="10" borderId="7" xfId="0" applyFont="1" applyFill="1" applyBorder="1" applyAlignment="1">
      <alignment horizontal="center" vertical="center" wrapText="1"/>
    </xf>
    <xf numFmtId="0" fontId="11" fillId="3" borderId="19" xfId="0" applyFont="1" applyFill="1" applyBorder="1" applyAlignment="1">
      <alignment horizontal="left" vertical="center" wrapText="1"/>
    </xf>
    <xf numFmtId="0" fontId="11" fillId="3" borderId="33" xfId="0" applyFont="1" applyFill="1" applyBorder="1" applyAlignment="1">
      <alignment horizontal="left" vertical="center" wrapText="1"/>
    </xf>
    <xf numFmtId="0" fontId="11" fillId="3" borderId="55" xfId="0" applyFont="1" applyFill="1" applyBorder="1" applyAlignment="1">
      <alignment horizontal="center" vertical="center" wrapText="1"/>
    </xf>
    <xf numFmtId="0" fontId="11" fillId="3" borderId="57" xfId="0" applyFont="1" applyFill="1" applyBorder="1" applyAlignment="1">
      <alignment horizontal="center" vertical="center" wrapText="1"/>
    </xf>
    <xf numFmtId="0" fontId="6" fillId="4" borderId="35" xfId="1" applyFont="1" applyFill="1" applyBorder="1" applyAlignment="1">
      <alignment horizontal="left" vertical="center"/>
    </xf>
    <xf numFmtId="0" fontId="6" fillId="4" borderId="43" xfId="1" applyFont="1" applyFill="1" applyBorder="1" applyAlignment="1">
      <alignment horizontal="left" vertical="center"/>
    </xf>
    <xf numFmtId="4" fontId="6" fillId="4" borderId="44" xfId="1" applyNumberFormat="1" applyFont="1" applyFill="1" applyBorder="1" applyAlignment="1">
      <alignment horizontal="center" vertical="center"/>
    </xf>
    <xf numFmtId="4" fontId="6" fillId="4" borderId="45" xfId="1" applyNumberFormat="1" applyFont="1" applyFill="1" applyBorder="1" applyAlignment="1">
      <alignment horizontal="center" vertical="center"/>
    </xf>
    <xf numFmtId="4" fontId="6" fillId="4" borderId="46" xfId="1" applyNumberFormat="1" applyFont="1" applyFill="1" applyBorder="1" applyAlignment="1">
      <alignment horizontal="center" vertical="center"/>
    </xf>
    <xf numFmtId="0" fontId="11" fillId="0" borderId="10" xfId="5" applyNumberFormat="1" applyFont="1" applyBorder="1" applyAlignment="1">
      <alignment horizontal="left" vertical="center" wrapText="1"/>
    </xf>
    <xf numFmtId="0" fontId="11" fillId="0" borderId="11" xfId="4" applyFont="1" applyBorder="1" applyAlignment="1">
      <alignment horizontal="justify" vertical="center" wrapText="1"/>
    </xf>
    <xf numFmtId="0" fontId="11" fillId="2" borderId="11" xfId="3" applyNumberFormat="1" applyFont="1" applyFill="1" applyBorder="1" applyAlignment="1" applyProtection="1">
      <alignment vertical="center" wrapText="1"/>
      <protection locked="0"/>
    </xf>
    <xf numFmtId="3" fontId="11" fillId="2" borderId="15" xfId="3" applyNumberFormat="1" applyFont="1" applyFill="1" applyBorder="1" applyAlignment="1" applyProtection="1">
      <alignment horizontal="left" vertical="center" wrapText="1"/>
    </xf>
    <xf numFmtId="0" fontId="11" fillId="8" borderId="16" xfId="3" applyNumberFormat="1" applyFont="1" applyFill="1" applyBorder="1" applyAlignment="1" applyProtection="1">
      <alignment horizontal="center" vertical="center" wrapText="1"/>
      <protection locked="0"/>
    </xf>
    <xf numFmtId="0" fontId="13" fillId="5" borderId="40" xfId="2" applyNumberFormat="1" applyFont="1" applyFill="1" applyBorder="1" applyAlignment="1" applyProtection="1">
      <alignment horizontal="left" vertical="center" wrapText="1"/>
    </xf>
    <xf numFmtId="0" fontId="13" fillId="5" borderId="41" xfId="2" applyNumberFormat="1" applyFont="1" applyFill="1" applyBorder="1" applyAlignment="1" applyProtection="1">
      <alignment horizontal="left" vertical="center" wrapText="1"/>
    </xf>
    <xf numFmtId="0" fontId="13" fillId="5" borderId="41" xfId="2" applyNumberFormat="1" applyFont="1" applyFill="1" applyBorder="1" applyAlignment="1" applyProtection="1">
      <alignment horizontal="center" vertical="center" wrapText="1"/>
    </xf>
    <xf numFmtId="0" fontId="13" fillId="5" borderId="42" xfId="2" applyNumberFormat="1" applyFont="1" applyFill="1" applyBorder="1" applyAlignment="1" applyProtection="1">
      <alignment horizontal="center" vertical="center" wrapText="1"/>
    </xf>
    <xf numFmtId="0" fontId="8" fillId="4" borderId="93" xfId="2" applyNumberFormat="1" applyFont="1" applyFill="1" applyBorder="1" applyAlignment="1" applyProtection="1">
      <alignment horizontal="center" vertical="center" wrapText="1"/>
    </xf>
    <xf numFmtId="0" fontId="11" fillId="2" borderId="11" xfId="3" applyNumberFormat="1" applyFont="1" applyFill="1" applyBorder="1" applyAlignment="1" applyProtection="1">
      <alignment horizontal="center" vertical="center" wrapText="1"/>
      <protection locked="0"/>
    </xf>
    <xf numFmtId="165" fontId="6" fillId="6" borderId="9" xfId="3" applyNumberFormat="1" applyFont="1" applyFill="1" applyBorder="1" applyAlignment="1" applyProtection="1">
      <alignment horizontal="left" vertical="center" wrapText="1"/>
    </xf>
    <xf numFmtId="165" fontId="6" fillId="6" borderId="7" xfId="3" applyNumberFormat="1" applyFont="1" applyFill="1" applyBorder="1" applyAlignment="1" applyProtection="1">
      <alignment horizontal="center" vertical="center" wrapText="1"/>
    </xf>
    <xf numFmtId="165" fontId="6" fillId="6" borderId="6" xfId="3" applyNumberFormat="1" applyFont="1" applyFill="1" applyBorder="1" applyAlignment="1" applyProtection="1">
      <alignment horizontal="left" vertical="center" wrapText="1"/>
    </xf>
    <xf numFmtId="0" fontId="6" fillId="6" borderId="40" xfId="3" applyNumberFormat="1" applyFont="1" applyFill="1" applyBorder="1" applyAlignment="1" applyProtection="1">
      <alignment horizontal="left" vertical="center" wrapText="1"/>
    </xf>
    <xf numFmtId="0" fontId="6" fillId="11" borderId="40" xfId="0" applyFont="1" applyFill="1" applyBorder="1" applyAlignment="1">
      <alignment horizontal="center" vertical="center"/>
    </xf>
    <xf numFmtId="0" fontId="6" fillId="11" borderId="32" xfId="0" applyFont="1" applyFill="1" applyBorder="1" applyAlignment="1">
      <alignment horizontal="center" vertical="center"/>
    </xf>
    <xf numFmtId="0" fontId="6" fillId="11" borderId="41" xfId="0" applyFont="1" applyFill="1" applyBorder="1" applyAlignment="1">
      <alignment horizontal="center" vertical="center"/>
    </xf>
    <xf numFmtId="0" fontId="6" fillId="11" borderId="42" xfId="0" applyFont="1" applyFill="1" applyBorder="1" applyAlignment="1">
      <alignment horizontal="center" vertical="center"/>
    </xf>
    <xf numFmtId="4" fontId="6" fillId="4" borderId="51" xfId="1" applyNumberFormat="1" applyFont="1" applyFill="1" applyBorder="1" applyAlignment="1">
      <alignment horizontal="center" vertical="center"/>
    </xf>
    <xf numFmtId="4" fontId="6" fillId="4" borderId="52" xfId="1" applyNumberFormat="1" applyFont="1" applyFill="1" applyBorder="1" applyAlignment="1">
      <alignment horizontal="center" vertical="center"/>
    </xf>
    <xf numFmtId="4" fontId="6" fillId="4" borderId="53" xfId="1" applyNumberFormat="1" applyFont="1" applyFill="1" applyBorder="1" applyAlignment="1">
      <alignment horizontal="center" vertical="center"/>
    </xf>
    <xf numFmtId="4" fontId="11" fillId="3" borderId="11" xfId="0" applyNumberFormat="1" applyFont="1" applyFill="1" applyBorder="1" applyAlignment="1">
      <alignment horizontal="center" vertical="center" wrapText="1"/>
    </xf>
    <xf numFmtId="4" fontId="11" fillId="3" borderId="16" xfId="0" applyNumberFormat="1" applyFont="1" applyFill="1" applyBorder="1" applyAlignment="1">
      <alignment horizontal="center" vertical="center" wrapText="1"/>
    </xf>
    <xf numFmtId="0" fontId="14" fillId="0" borderId="0" xfId="1" applyFont="1" applyFill="1" applyAlignment="1">
      <alignment horizontal="left" vertical="center" wrapText="1"/>
    </xf>
    <xf numFmtId="0" fontId="26" fillId="12" borderId="54" xfId="0" applyFont="1" applyFill="1" applyBorder="1" applyAlignment="1">
      <alignment horizontal="center"/>
    </xf>
    <xf numFmtId="0" fontId="26" fillId="12" borderId="31" xfId="0" applyFont="1" applyFill="1" applyBorder="1" applyAlignment="1">
      <alignment horizontal="center"/>
    </xf>
    <xf numFmtId="0" fontId="26" fillId="12" borderId="16" xfId="0" applyFont="1" applyFill="1" applyBorder="1" applyAlignment="1">
      <alignment horizontal="left"/>
    </xf>
    <xf numFmtId="0" fontId="26" fillId="0" borderId="54" xfId="0" applyFont="1" applyBorder="1" applyAlignment="1">
      <alignment horizontal="center"/>
    </xf>
    <xf numFmtId="0" fontId="26" fillId="0" borderId="31" xfId="0" applyFont="1" applyBorder="1" applyAlignment="1">
      <alignment horizontal="center"/>
    </xf>
    <xf numFmtId="0" fontId="26" fillId="0" borderId="16" xfId="0" applyFont="1" applyBorder="1" applyAlignment="1">
      <alignment horizontal="center"/>
    </xf>
    <xf numFmtId="0" fontId="11" fillId="3" borderId="62" xfId="0" applyFont="1" applyFill="1" applyBorder="1" applyAlignment="1">
      <alignment horizontal="left" vertical="center" wrapText="1"/>
    </xf>
    <xf numFmtId="0" fontId="11" fillId="3" borderId="63" xfId="0" applyFont="1" applyFill="1" applyBorder="1" applyAlignment="1">
      <alignment horizontal="left" vertical="center" wrapText="1"/>
    </xf>
    <xf numFmtId="0" fontId="11" fillId="3" borderId="63" xfId="0" applyFont="1" applyFill="1" applyBorder="1" applyAlignment="1">
      <alignment horizontal="center" vertical="center" wrapText="1"/>
    </xf>
    <xf numFmtId="0" fontId="11" fillId="3" borderId="63"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3" borderId="13" xfId="0" applyFont="1" applyFill="1" applyBorder="1" applyAlignment="1">
      <alignment horizontal="left" vertical="center" wrapText="1"/>
    </xf>
    <xf numFmtId="0" fontId="11" fillId="3" borderId="31" xfId="0" applyFont="1" applyFill="1" applyBorder="1" applyAlignment="1">
      <alignment horizontal="left" vertical="center" wrapText="1"/>
    </xf>
    <xf numFmtId="0" fontId="11" fillId="3" borderId="54" xfId="0" applyFont="1" applyFill="1" applyBorder="1" applyAlignment="1">
      <alignment horizontal="center" vertical="center" wrapText="1"/>
    </xf>
    <xf numFmtId="0" fontId="11" fillId="3" borderId="56" xfId="0" applyFont="1" applyFill="1" applyBorder="1" applyAlignment="1">
      <alignment horizontal="center" vertical="center" wrapText="1"/>
    </xf>
    <xf numFmtId="0" fontId="8" fillId="4" borderId="5" xfId="2" applyNumberFormat="1" applyFont="1" applyFill="1" applyBorder="1" applyAlignment="1" applyProtection="1">
      <alignment horizontal="center" vertical="center" wrapText="1"/>
    </xf>
    <xf numFmtId="0" fontId="11" fillId="2" borderId="30" xfId="3" applyNumberFormat="1" applyFont="1" applyFill="1" applyBorder="1" applyAlignment="1" applyProtection="1">
      <alignment horizontal="center" vertical="center" wrapText="1"/>
      <protection locked="0"/>
    </xf>
    <xf numFmtId="0" fontId="11" fillId="2" borderId="32" xfId="3" applyNumberFormat="1" applyFont="1" applyFill="1" applyBorder="1" applyAlignment="1" applyProtection="1">
      <alignment horizontal="center" vertical="center" wrapText="1"/>
      <protection locked="0"/>
    </xf>
    <xf numFmtId="0" fontId="8" fillId="4" borderId="125" xfId="2" applyNumberFormat="1" applyFont="1" applyFill="1" applyBorder="1" applyAlignment="1" applyProtection="1">
      <alignment horizontal="center" vertical="center" wrapText="1"/>
    </xf>
    <xf numFmtId="0" fontId="8" fillId="4" borderId="93" xfId="2" applyNumberFormat="1" applyFont="1" applyFill="1" applyBorder="1" applyAlignment="1" applyProtection="1">
      <alignment horizontal="center" vertical="center" wrapText="1"/>
    </xf>
    <xf numFmtId="0" fontId="14" fillId="13" borderId="9" xfId="2" applyNumberFormat="1" applyFont="1" applyFill="1" applyBorder="1" applyAlignment="1" applyProtection="1">
      <alignment horizontal="center" vertical="center" wrapText="1"/>
    </xf>
    <xf numFmtId="0" fontId="14" fillId="13" borderId="30" xfId="2" applyNumberFormat="1" applyFont="1" applyFill="1" applyBorder="1" applyAlignment="1" applyProtection="1">
      <alignment horizontal="center" vertical="center" wrapText="1"/>
    </xf>
    <xf numFmtId="0" fontId="14" fillId="13" borderId="32" xfId="2" applyNumberFormat="1" applyFont="1" applyFill="1" applyBorder="1" applyAlignment="1" applyProtection="1">
      <alignment horizontal="center" vertical="center" wrapText="1"/>
    </xf>
    <xf numFmtId="0" fontId="21" fillId="14" borderId="5" xfId="1" applyNumberFormat="1" applyFont="1" applyFill="1" applyBorder="1" applyAlignment="1">
      <alignment horizontal="left" vertical="center"/>
    </xf>
    <xf numFmtId="0" fontId="21" fillId="14" borderId="6" xfId="1" applyFont="1" applyFill="1" applyBorder="1" applyAlignment="1">
      <alignment horizontal="left" vertical="center"/>
    </xf>
    <xf numFmtId="0" fontId="21" fillId="14" borderId="6" xfId="1" applyFont="1" applyFill="1" applyBorder="1" applyAlignment="1">
      <alignment horizontal="center" vertical="center"/>
    </xf>
    <xf numFmtId="0" fontId="21" fillId="14" borderId="7" xfId="1" applyFont="1" applyFill="1" applyBorder="1" applyAlignment="1">
      <alignment vertical="center"/>
    </xf>
    <xf numFmtId="0" fontId="6" fillId="10" borderId="126" xfId="0" applyFont="1" applyFill="1" applyBorder="1" applyAlignment="1">
      <alignment horizontal="center" vertical="center" wrapText="1"/>
    </xf>
    <xf numFmtId="0" fontId="6" fillId="10" borderId="68" xfId="0" applyFont="1" applyFill="1" applyBorder="1" applyAlignment="1">
      <alignment horizontal="center" vertical="center" wrapText="1"/>
    </xf>
    <xf numFmtId="0" fontId="11" fillId="2" borderId="89" xfId="3" applyNumberFormat="1" applyFont="1" applyFill="1" applyBorder="1" applyAlignment="1" applyProtection="1">
      <alignment horizontal="left" vertical="center" wrapText="1"/>
      <protection locked="0"/>
    </xf>
    <xf numFmtId="0" fontId="11" fillId="2" borderId="90" xfId="3" applyNumberFormat="1" applyFont="1" applyFill="1" applyBorder="1" applyAlignment="1" applyProtection="1">
      <alignment horizontal="left" vertical="center" wrapText="1"/>
      <protection locked="0"/>
    </xf>
    <xf numFmtId="0" fontId="14" fillId="2" borderId="0" xfId="2" applyNumberFormat="1" applyFont="1" applyFill="1" applyBorder="1" applyAlignment="1" applyProtection="1">
      <alignment horizontal="right" vertical="center" wrapText="1"/>
    </xf>
    <xf numFmtId="4" fontId="6" fillId="6" borderId="7" xfId="3" applyNumberFormat="1" applyFont="1" applyFill="1" applyBorder="1" applyAlignment="1" applyProtection="1">
      <alignment horizontal="center" vertical="center" wrapText="1"/>
    </xf>
    <xf numFmtId="165" fontId="6" fillId="6" borderId="7" xfId="3" applyNumberFormat="1" applyFont="1" applyFill="1" applyBorder="1" applyAlignment="1" applyProtection="1">
      <alignment horizontal="center" vertical="center" wrapText="1"/>
    </xf>
    <xf numFmtId="4" fontId="6" fillId="2" borderId="36" xfId="1" applyNumberFormat="1" applyFont="1" applyFill="1" applyBorder="1" applyAlignment="1">
      <alignment horizontal="center" vertical="center"/>
    </xf>
    <xf numFmtId="4" fontId="6" fillId="2" borderId="18" xfId="1" applyNumberFormat="1" applyFont="1" applyFill="1" applyBorder="1" applyAlignment="1">
      <alignment horizontal="center" vertical="center"/>
    </xf>
    <xf numFmtId="4" fontId="6" fillId="2" borderId="20" xfId="1" applyNumberFormat="1" applyFont="1" applyFill="1" applyBorder="1" applyAlignment="1">
      <alignment horizontal="center" vertical="center"/>
    </xf>
    <xf numFmtId="0" fontId="6" fillId="6" borderId="7" xfId="3" applyNumberFormat="1" applyFont="1" applyFill="1" applyBorder="1" applyAlignment="1" applyProtection="1">
      <alignment vertical="center" wrapText="1"/>
    </xf>
    <xf numFmtId="0" fontId="11" fillId="2" borderId="49" xfId="3" applyNumberFormat="1" applyFont="1" applyFill="1" applyBorder="1" applyAlignment="1" applyProtection="1">
      <alignment horizontal="left" vertical="center" wrapText="1"/>
      <protection locked="0"/>
    </xf>
    <xf numFmtId="0" fontId="11" fillId="2" borderId="91" xfId="3" applyNumberFormat="1" applyFont="1" applyFill="1" applyBorder="1" applyAlignment="1" applyProtection="1">
      <alignment horizontal="center" vertical="center" wrapText="1"/>
      <protection locked="0"/>
    </xf>
    <xf numFmtId="3" fontId="11" fillId="2" borderId="55" xfId="3" applyNumberFormat="1" applyFont="1" applyFill="1" applyBorder="1" applyAlignment="1" applyProtection="1">
      <alignment horizontal="left" vertical="center" wrapText="1"/>
    </xf>
    <xf numFmtId="165" fontId="6" fillId="6" borderId="6" xfId="3" applyNumberFormat="1" applyFont="1" applyFill="1" applyBorder="1" applyAlignment="1" applyProtection="1">
      <alignment vertical="center" wrapText="1"/>
    </xf>
    <xf numFmtId="0" fontId="13" fillId="5" borderId="40" xfId="2" applyNumberFormat="1" applyFont="1" applyFill="1" applyBorder="1" applyAlignment="1" applyProtection="1">
      <alignment horizontal="center" vertical="center" wrapText="1"/>
    </xf>
    <xf numFmtId="0" fontId="13" fillId="5" borderId="0" xfId="2" applyNumberFormat="1" applyFont="1" applyFill="1" applyBorder="1" applyAlignment="1" applyProtection="1">
      <alignment horizontal="center" vertical="center" wrapText="1"/>
    </xf>
    <xf numFmtId="0" fontId="13" fillId="5" borderId="34" xfId="2" applyNumberFormat="1" applyFont="1" applyFill="1" applyBorder="1" applyAlignment="1" applyProtection="1">
      <alignment horizontal="center" vertical="center" wrapText="1"/>
    </xf>
    <xf numFmtId="4" fontId="6" fillId="2" borderId="10" xfId="1" applyNumberFormat="1" applyFont="1" applyFill="1" applyBorder="1" applyAlignment="1">
      <alignment horizontal="center" vertical="center"/>
    </xf>
    <xf numFmtId="4" fontId="6" fillId="2" borderId="11" xfId="1" applyNumberFormat="1" applyFont="1" applyFill="1" applyBorder="1" applyAlignment="1">
      <alignment horizontal="center" vertical="center"/>
    </xf>
    <xf numFmtId="4" fontId="6" fillId="2" borderId="12" xfId="1" applyNumberFormat="1" applyFont="1" applyFill="1" applyBorder="1" applyAlignment="1">
      <alignment horizontal="center" vertical="center"/>
    </xf>
    <xf numFmtId="3" fontId="11" fillId="2" borderId="91" xfId="3" applyNumberFormat="1" applyFont="1" applyFill="1" applyBorder="1" applyAlignment="1" applyProtection="1">
      <alignment horizontal="center" vertical="center" wrapText="1"/>
    </xf>
    <xf numFmtId="0" fontId="6" fillId="10" borderId="48" xfId="0" applyFont="1" applyFill="1" applyBorder="1" applyAlignment="1">
      <alignment horizontal="center" vertical="center" wrapText="1"/>
    </xf>
    <xf numFmtId="0" fontId="11" fillId="3" borderId="17" xfId="0" applyFont="1" applyFill="1" applyBorder="1" applyAlignment="1">
      <alignment horizontal="left" vertical="center" wrapText="1"/>
    </xf>
    <xf numFmtId="0" fontId="11" fillId="3" borderId="23" xfId="0" applyFont="1" applyFill="1" applyBorder="1" applyAlignment="1">
      <alignment horizontal="center" vertical="center" wrapText="1"/>
    </xf>
    <xf numFmtId="0" fontId="11" fillId="2" borderId="65" xfId="3" applyNumberFormat="1" applyFont="1" applyFill="1" applyBorder="1" applyAlignment="1" applyProtection="1">
      <alignment horizontal="center" vertical="center" wrapText="1"/>
      <protection locked="0"/>
    </xf>
    <xf numFmtId="0" fontId="24" fillId="15" borderId="0" xfId="1" applyFont="1" applyFill="1" applyBorder="1" applyAlignment="1">
      <alignment horizontal="left" vertical="center" wrapText="1"/>
    </xf>
    <xf numFmtId="0" fontId="11" fillId="15" borderId="0" xfId="1" applyFont="1" applyFill="1" applyBorder="1" applyAlignment="1">
      <alignment horizontal="left" vertical="center" wrapText="1"/>
    </xf>
    <xf numFmtId="4" fontId="6" fillId="6" borderId="102" xfId="3" applyNumberFormat="1" applyFont="1" applyFill="1" applyBorder="1" applyAlignment="1" applyProtection="1">
      <alignment horizontal="center" vertical="center" wrapText="1"/>
    </xf>
    <xf numFmtId="4" fontId="6" fillId="6" borderId="68" xfId="3" applyNumberFormat="1" applyFont="1" applyFill="1" applyBorder="1" applyAlignment="1" applyProtection="1">
      <alignment horizontal="center" vertical="center" wrapText="1"/>
    </xf>
    <xf numFmtId="4" fontId="6" fillId="6" borderId="83" xfId="3" applyNumberFormat="1" applyFont="1" applyFill="1" applyBorder="1" applyAlignment="1" applyProtection="1">
      <alignment horizontal="center" vertical="center" wrapText="1"/>
    </xf>
    <xf numFmtId="4" fontId="6" fillId="6" borderId="57" xfId="3" applyNumberFormat="1" applyFont="1" applyFill="1" applyBorder="1" applyAlignment="1" applyProtection="1">
      <alignment horizontal="center" vertical="center" wrapText="1"/>
    </xf>
    <xf numFmtId="0" fontId="11" fillId="2" borderId="46" xfId="3" applyNumberFormat="1" applyFont="1" applyFill="1" applyBorder="1" applyAlignment="1" applyProtection="1">
      <alignment horizontal="center" vertical="center" wrapText="1"/>
      <protection locked="0"/>
    </xf>
    <xf numFmtId="0" fontId="11" fillId="2" borderId="28" xfId="3" applyNumberFormat="1" applyFont="1" applyFill="1" applyBorder="1" applyAlignment="1" applyProtection="1">
      <alignment horizontal="center" vertical="center" wrapText="1"/>
      <protection locked="0"/>
    </xf>
    <xf numFmtId="0" fontId="11" fillId="2" borderId="53" xfId="3" applyNumberFormat="1" applyFont="1" applyFill="1" applyBorder="1" applyAlignment="1" applyProtection="1">
      <alignment horizontal="center" vertical="center" wrapText="1"/>
      <protection locked="0"/>
    </xf>
    <xf numFmtId="0" fontId="22" fillId="2" borderId="0" xfId="1" applyFont="1" applyFill="1" applyAlignment="1">
      <alignment horizontal="left" vertical="center" wrapText="1"/>
    </xf>
    <xf numFmtId="0" fontId="22" fillId="2" borderId="0" xfId="1" applyFont="1" applyFill="1" applyAlignment="1">
      <alignment horizontal="left" vertical="center"/>
    </xf>
    <xf numFmtId="0" fontId="22" fillId="2" borderId="0" xfId="1" applyFont="1" applyFill="1" applyAlignment="1">
      <alignment vertical="center"/>
    </xf>
    <xf numFmtId="0" fontId="14" fillId="2" borderId="0" xfId="2" applyNumberFormat="1" applyFont="1" applyFill="1" applyBorder="1" applyAlignment="1" applyProtection="1">
      <alignment horizontal="left" vertical="center" wrapText="1"/>
    </xf>
    <xf numFmtId="0" fontId="2" fillId="2" borderId="0" xfId="2" applyNumberFormat="1" applyFont="1" applyFill="1" applyBorder="1" applyAlignment="1" applyProtection="1">
      <alignment vertical="center" wrapText="1"/>
    </xf>
    <xf numFmtId="0" fontId="12" fillId="2" borderId="0" xfId="2" applyNumberFormat="1" applyFont="1" applyFill="1" applyBorder="1" applyAlignment="1" applyProtection="1">
      <alignment vertical="center" wrapText="1"/>
    </xf>
    <xf numFmtId="0" fontId="14" fillId="2" borderId="0" xfId="2" applyNumberFormat="1" applyFont="1" applyFill="1" applyBorder="1" applyAlignment="1" applyProtection="1">
      <alignment horizontal="center" vertical="center" wrapText="1"/>
    </xf>
    <xf numFmtId="0" fontId="11" fillId="2" borderId="35" xfId="3" applyNumberFormat="1" applyFont="1" applyFill="1" applyBorder="1" applyAlignment="1" applyProtection="1">
      <alignment horizontal="center" vertical="center" wrapText="1"/>
      <protection locked="0"/>
    </xf>
    <xf numFmtId="3" fontId="11" fillId="2" borderId="69" xfId="3" applyNumberFormat="1" applyFont="1" applyFill="1" applyBorder="1" applyAlignment="1" applyProtection="1">
      <alignment horizontal="left" vertical="center" wrapText="1"/>
    </xf>
    <xf numFmtId="3" fontId="11" fillId="2" borderId="119" xfId="3" applyNumberFormat="1" applyFont="1" applyFill="1" applyBorder="1" applyAlignment="1" applyProtection="1">
      <alignment horizontal="left" vertical="center" wrapText="1"/>
    </xf>
    <xf numFmtId="4" fontId="6" fillId="2" borderId="91" xfId="1" applyNumberFormat="1" applyFont="1" applyFill="1" applyBorder="1" applyAlignment="1">
      <alignment horizontal="center" vertical="center"/>
    </xf>
    <xf numFmtId="3" fontId="11" fillId="2" borderId="14" xfId="3" applyNumberFormat="1" applyFont="1" applyFill="1" applyBorder="1" applyAlignment="1" applyProtection="1">
      <alignment horizontal="center" vertical="center" wrapText="1"/>
    </xf>
    <xf numFmtId="165" fontId="6" fillId="6" borderId="5" xfId="3" applyNumberFormat="1" applyFont="1" applyFill="1" applyBorder="1" applyAlignment="1" applyProtection="1">
      <alignment vertical="center" wrapText="1"/>
    </xf>
    <xf numFmtId="165" fontId="6" fillId="6" borderId="87" xfId="3" applyNumberFormat="1" applyFont="1" applyFill="1" applyBorder="1" applyAlignment="1" applyProtection="1">
      <alignment horizontal="center" vertical="center" wrapText="1"/>
    </xf>
    <xf numFmtId="4" fontId="6" fillId="6" borderId="6" xfId="3" applyNumberFormat="1" applyFont="1" applyFill="1" applyBorder="1" applyAlignment="1" applyProtection="1">
      <alignment vertical="center" wrapText="1"/>
    </xf>
    <xf numFmtId="4" fontId="6" fillId="6" borderId="7" xfId="3" applyNumberFormat="1" applyFont="1" applyFill="1" applyBorder="1" applyAlignment="1" applyProtection="1">
      <alignment vertical="center" wrapText="1"/>
    </xf>
    <xf numFmtId="0" fontId="6" fillId="2" borderId="0" xfId="3" applyNumberFormat="1" applyFont="1" applyFill="1" applyBorder="1" applyAlignment="1" applyProtection="1">
      <alignment horizontal="center" vertical="center" wrapText="1"/>
      <protection locked="0"/>
    </xf>
    <xf numFmtId="0" fontId="11" fillId="2" borderId="0" xfId="3" applyNumberFormat="1" applyFont="1" applyFill="1" applyBorder="1" applyAlignment="1" applyProtection="1">
      <alignment horizontal="left" vertical="center" wrapText="1"/>
      <protection locked="0"/>
    </xf>
    <xf numFmtId="3" fontId="11" fillId="2" borderId="0" xfId="3" applyNumberFormat="1" applyFont="1" applyFill="1" applyBorder="1" applyAlignment="1" applyProtection="1">
      <alignment horizontal="center" vertical="center" wrapText="1"/>
    </xf>
    <xf numFmtId="0" fontId="11" fillId="2" borderId="25" xfId="3" applyNumberFormat="1" applyFont="1" applyFill="1" applyBorder="1" applyAlignment="1" applyProtection="1">
      <alignment horizontal="center" vertical="center" wrapText="1"/>
      <protection locked="0"/>
    </xf>
    <xf numFmtId="0" fontId="11" fillId="2" borderId="77" xfId="3" applyNumberFormat="1" applyFont="1" applyFill="1" applyBorder="1" applyAlignment="1" applyProtection="1">
      <alignment horizontal="left" vertical="center" wrapText="1"/>
      <protection locked="0"/>
    </xf>
    <xf numFmtId="0" fontId="11" fillId="2" borderId="128" xfId="3" applyNumberFormat="1" applyFont="1" applyFill="1" applyBorder="1" applyAlignment="1" applyProtection="1">
      <alignment horizontal="left" vertical="center" wrapText="1"/>
      <protection locked="0"/>
    </xf>
    <xf numFmtId="0" fontId="11" fillId="2" borderId="81" xfId="3" applyNumberFormat="1" applyFont="1" applyFill="1" applyBorder="1" applyAlignment="1" applyProtection="1">
      <alignment horizontal="left" vertical="center" wrapText="1"/>
      <protection locked="0"/>
    </xf>
    <xf numFmtId="0" fontId="11" fillId="2" borderId="129" xfId="3" applyNumberFormat="1" applyFont="1" applyFill="1" applyBorder="1" applyAlignment="1" applyProtection="1">
      <alignment horizontal="left" vertical="center" wrapText="1"/>
      <protection locked="0"/>
    </xf>
    <xf numFmtId="0" fontId="11" fillId="2" borderId="10" xfId="3" applyNumberFormat="1" applyFont="1" applyFill="1" applyBorder="1" applyAlignment="1" applyProtection="1">
      <alignment horizontal="left" vertical="center" wrapText="1"/>
      <protection locked="0"/>
    </xf>
    <xf numFmtId="0" fontId="11" fillId="0" borderId="126" xfId="4" applyFont="1" applyBorder="1" applyAlignment="1">
      <alignment horizontal="justify" vertical="center" wrapText="1"/>
    </xf>
    <xf numFmtId="3" fontId="11" fillId="2" borderId="130" xfId="3" applyNumberFormat="1" applyFont="1" applyFill="1" applyBorder="1" applyAlignment="1" applyProtection="1">
      <alignment horizontal="left" vertical="center" wrapText="1"/>
    </xf>
    <xf numFmtId="3" fontId="11" fillId="2" borderId="131" xfId="3" applyNumberFormat="1" applyFont="1" applyFill="1" applyBorder="1" applyAlignment="1" applyProtection="1">
      <alignment horizontal="left" vertical="center" wrapText="1"/>
    </xf>
    <xf numFmtId="3" fontId="11" fillId="2" borderId="132" xfId="3" applyNumberFormat="1" applyFont="1" applyFill="1" applyBorder="1" applyAlignment="1" applyProtection="1">
      <alignment horizontal="left" vertical="center" wrapText="1"/>
    </xf>
    <xf numFmtId="0" fontId="11" fillId="8" borderId="14" xfId="3" applyNumberFormat="1" applyFont="1" applyFill="1" applyBorder="1" applyAlignment="1" applyProtection="1">
      <alignment horizontal="center" vertical="center" wrapText="1"/>
      <protection locked="0"/>
    </xf>
    <xf numFmtId="0" fontId="11" fillId="2" borderId="78" xfId="3" applyNumberFormat="1" applyFont="1" applyFill="1" applyBorder="1" applyAlignment="1" applyProtection="1">
      <alignment horizontal="left" vertical="center" wrapText="1"/>
      <protection locked="0"/>
    </xf>
    <xf numFmtId="0" fontId="11" fillId="8" borderId="9" xfId="3" applyNumberFormat="1" applyFont="1" applyFill="1" applyBorder="1" applyAlignment="1" applyProtection="1">
      <alignment horizontal="center" vertical="center" wrapText="1"/>
      <protection locked="0"/>
    </xf>
    <xf numFmtId="0" fontId="8" fillId="4" borderId="9" xfId="2" applyNumberFormat="1" applyFont="1" applyFill="1" applyBorder="1" applyAlignment="1" applyProtection="1">
      <alignment horizontal="center" vertical="center" wrapText="1"/>
    </xf>
    <xf numFmtId="0" fontId="6" fillId="11" borderId="34" xfId="0" applyFont="1" applyFill="1" applyBorder="1" applyAlignment="1">
      <alignment vertical="center"/>
    </xf>
    <xf numFmtId="4" fontId="6" fillId="6" borderId="26" xfId="3" applyNumberFormat="1" applyFont="1" applyFill="1" applyBorder="1" applyAlignment="1" applyProtection="1">
      <alignment horizontal="center" vertical="center" wrapText="1"/>
    </xf>
    <xf numFmtId="4" fontId="6" fillId="6" borderId="44" xfId="3" applyNumberFormat="1" applyFont="1" applyFill="1" applyBorder="1" applyAlignment="1" applyProtection="1">
      <alignment horizontal="center" vertical="center" wrapText="1"/>
    </xf>
    <xf numFmtId="4" fontId="6" fillId="6" borderId="51" xfId="3" applyNumberFormat="1" applyFont="1" applyFill="1" applyBorder="1" applyAlignment="1" applyProtection="1">
      <alignment horizontal="center" vertical="center" wrapText="1"/>
    </xf>
    <xf numFmtId="4" fontId="6" fillId="6" borderId="58" xfId="3" applyNumberFormat="1" applyFont="1" applyFill="1" applyBorder="1" applyAlignment="1" applyProtection="1">
      <alignment horizontal="center" vertical="center" wrapText="1"/>
    </xf>
    <xf numFmtId="4" fontId="6" fillId="4" borderId="7" xfId="1" applyNumberFormat="1" applyFont="1" applyFill="1" applyBorder="1" applyAlignment="1">
      <alignment horizontal="center" vertical="center"/>
    </xf>
    <xf numFmtId="4" fontId="6" fillId="2" borderId="14" xfId="1" applyNumberFormat="1" applyFont="1" applyFill="1" applyBorder="1" applyAlignment="1">
      <alignment horizontal="center" vertical="center"/>
    </xf>
    <xf numFmtId="4" fontId="6" fillId="2" borderId="18" xfId="1" applyNumberFormat="1" applyFont="1" applyFill="1" applyBorder="1" applyAlignment="1">
      <alignment horizontal="center" vertical="center"/>
    </xf>
    <xf numFmtId="4" fontId="6" fillId="4" borderId="38" xfId="1" applyNumberFormat="1" applyFont="1" applyFill="1" applyBorder="1" applyAlignment="1">
      <alignment horizontal="center" vertical="center"/>
    </xf>
    <xf numFmtId="0" fontId="11" fillId="8" borderId="11" xfId="3" applyNumberFormat="1" applyFont="1" applyFill="1" applyBorder="1" applyAlignment="1" applyProtection="1">
      <alignment horizontal="center" vertical="center" wrapText="1"/>
      <protection locked="0"/>
    </xf>
    <xf numFmtId="4" fontId="6" fillId="2" borderId="23" xfId="1" applyNumberFormat="1" applyFont="1" applyFill="1" applyBorder="1" applyAlignment="1">
      <alignment horizontal="center" vertical="center"/>
    </xf>
    <xf numFmtId="0" fontId="13" fillId="5" borderId="42" xfId="2" applyNumberFormat="1" applyFont="1" applyFill="1" applyBorder="1" applyAlignment="1" applyProtection="1">
      <alignment horizontal="center" vertical="center" wrapText="1"/>
    </xf>
    <xf numFmtId="4" fontId="19" fillId="2" borderId="36" xfId="1" applyNumberFormat="1" applyFont="1" applyFill="1" applyBorder="1" applyAlignment="1">
      <alignment horizontal="center" vertical="center"/>
    </xf>
    <xf numFmtId="165" fontId="13" fillId="9" borderId="9" xfId="3" applyNumberFormat="1" applyFont="1" applyFill="1" applyBorder="1" applyAlignment="1">
      <alignment horizontal="center" vertical="center" wrapText="1"/>
    </xf>
    <xf numFmtId="3" fontId="11" fillId="2" borderId="24" xfId="3" applyNumberFormat="1" applyFont="1" applyFill="1" applyBorder="1" applyAlignment="1">
      <alignment horizontal="center" vertical="center" wrapText="1"/>
    </xf>
    <xf numFmtId="4" fontId="6" fillId="2" borderId="36" xfId="1" applyNumberFormat="1" applyFont="1" applyFill="1" applyBorder="1" applyAlignment="1">
      <alignment horizontal="center" vertical="center"/>
    </xf>
    <xf numFmtId="4" fontId="19" fillId="2" borderId="20" xfId="1" applyNumberFormat="1" applyFont="1" applyFill="1" applyBorder="1" applyAlignment="1">
      <alignment horizontal="center" vertical="center"/>
    </xf>
    <xf numFmtId="165" fontId="13" fillId="9" borderId="32" xfId="3" applyNumberFormat="1" applyFont="1" applyFill="1" applyBorder="1" applyAlignment="1">
      <alignment horizontal="center" vertical="center" wrapText="1"/>
    </xf>
    <xf numFmtId="4" fontId="6" fillId="2" borderId="20" xfId="1" applyNumberFormat="1" applyFont="1" applyFill="1" applyBorder="1" applyAlignment="1">
      <alignment horizontal="center" vertical="center"/>
    </xf>
    <xf numFmtId="4" fontId="6" fillId="6" borderId="42" xfId="3" applyNumberFormat="1" applyFont="1" applyFill="1" applyBorder="1" applyAlignment="1" applyProtection="1">
      <alignment vertical="center" wrapText="1"/>
    </xf>
    <xf numFmtId="4" fontId="6" fillId="2" borderId="56" xfId="1" applyNumberFormat="1" applyFont="1" applyFill="1" applyBorder="1" applyAlignment="1">
      <alignment horizontal="center" vertical="center"/>
    </xf>
    <xf numFmtId="0" fontId="13" fillId="5" borderId="7" xfId="2" applyNumberFormat="1" applyFont="1" applyFill="1" applyBorder="1" applyAlignment="1" applyProtection="1">
      <alignment horizontal="left" vertical="center" wrapText="1"/>
    </xf>
    <xf numFmtId="4" fontId="6" fillId="2" borderId="39" xfId="1" applyNumberFormat="1" applyFont="1" applyFill="1" applyBorder="1" applyAlignment="1">
      <alignment horizontal="center" vertical="center"/>
    </xf>
    <xf numFmtId="0" fontId="8" fillId="4" borderId="103" xfId="2" applyNumberFormat="1" applyFont="1" applyFill="1" applyBorder="1" applyAlignment="1" applyProtection="1">
      <alignment horizontal="center" vertical="center" wrapText="1"/>
    </xf>
    <xf numFmtId="4" fontId="6" fillId="6" borderId="38" xfId="3" applyNumberFormat="1" applyFont="1" applyFill="1" applyBorder="1" applyAlignment="1" applyProtection="1">
      <alignment vertical="center" wrapText="1"/>
    </xf>
    <xf numFmtId="0" fontId="11" fillId="3" borderId="55" xfId="0" applyFont="1" applyFill="1" applyBorder="1" applyAlignment="1">
      <alignment horizontal="center" vertical="center" wrapText="1"/>
    </xf>
    <xf numFmtId="4" fontId="6" fillId="4" borderId="5" xfId="1" applyNumberFormat="1" applyFont="1" applyFill="1" applyBorder="1" applyAlignment="1">
      <alignment horizontal="left" vertical="center"/>
    </xf>
    <xf numFmtId="4" fontId="6" fillId="4" borderId="6" xfId="1" applyNumberFormat="1" applyFont="1" applyFill="1" applyBorder="1" applyAlignment="1">
      <alignment horizontal="left" vertical="center"/>
    </xf>
    <xf numFmtId="0" fontId="11" fillId="2" borderId="131" xfId="3" applyNumberFormat="1" applyFont="1" applyFill="1" applyBorder="1" applyAlignment="1" applyProtection="1">
      <alignment horizontal="left" vertical="center" wrapText="1"/>
      <protection locked="0"/>
    </xf>
    <xf numFmtId="0" fontId="11" fillId="2" borderId="133" xfId="3" applyNumberFormat="1" applyFont="1" applyFill="1" applyBorder="1" applyAlignment="1" applyProtection="1">
      <alignment horizontal="left" vertical="center" wrapText="1"/>
      <protection locked="0"/>
    </xf>
    <xf numFmtId="0" fontId="13" fillId="5" borderId="5" xfId="2" applyNumberFormat="1" applyFont="1" applyFill="1" applyBorder="1" applyAlignment="1" applyProtection="1">
      <alignment horizontal="center" vertical="center" wrapText="1"/>
    </xf>
    <xf numFmtId="4" fontId="6" fillId="6" borderId="5" xfId="3" applyNumberFormat="1" applyFont="1" applyFill="1" applyBorder="1" applyAlignment="1" applyProtection="1">
      <alignment horizontal="center" vertical="center" wrapText="1"/>
    </xf>
    <xf numFmtId="165" fontId="6" fillId="6" borderId="5" xfId="3" applyNumberFormat="1" applyFont="1" applyFill="1" applyBorder="1" applyAlignment="1" applyProtection="1">
      <alignment horizontal="center" vertical="center" wrapText="1"/>
    </xf>
    <xf numFmtId="0" fontId="6" fillId="0" borderId="0" xfId="1" applyFont="1" applyBorder="1" applyAlignment="1">
      <alignment horizontal="left" vertical="center" wrapText="1"/>
    </xf>
    <xf numFmtId="0" fontId="11" fillId="2" borderId="0" xfId="1" applyFont="1" applyFill="1" applyAlignment="1">
      <alignment horizontal="left" vertical="center" wrapText="1"/>
    </xf>
    <xf numFmtId="0" fontId="13" fillId="2" borderId="0"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1" fillId="3" borderId="71" xfId="0" applyFont="1" applyFill="1" applyBorder="1" applyAlignment="1">
      <alignment horizontal="center" vertical="center" wrapText="1"/>
    </xf>
    <xf numFmtId="0" fontId="11" fillId="3" borderId="50" xfId="0" applyFont="1" applyFill="1" applyBorder="1" applyAlignment="1">
      <alignment horizontal="center" vertical="center" wrapText="1"/>
    </xf>
    <xf numFmtId="4" fontId="6" fillId="2" borderId="54" xfId="1" applyNumberFormat="1" applyFont="1" applyFill="1" applyBorder="1" applyAlignment="1">
      <alignment horizontal="center" vertical="center"/>
    </xf>
    <xf numFmtId="0" fontId="11" fillId="3" borderId="22" xfId="0" applyFont="1" applyFill="1" applyBorder="1" applyAlignment="1">
      <alignment horizontal="left" vertical="center" wrapText="1"/>
    </xf>
    <xf numFmtId="0" fontId="11" fillId="3" borderId="23" xfId="0" applyFont="1" applyFill="1" applyBorder="1" applyAlignment="1">
      <alignment horizontal="left" vertical="center" wrapText="1"/>
    </xf>
    <xf numFmtId="3" fontId="11" fillId="2" borderId="81" xfId="3" applyNumberFormat="1" applyFont="1" applyFill="1" applyBorder="1" applyAlignment="1" applyProtection="1">
      <alignment horizontal="center" vertical="center" wrapText="1"/>
    </xf>
    <xf numFmtId="3" fontId="11" fillId="2" borderId="134" xfId="3" applyNumberFormat="1" applyFont="1" applyFill="1" applyBorder="1" applyAlignment="1" applyProtection="1">
      <alignment horizontal="center" vertical="center" wrapText="1"/>
    </xf>
    <xf numFmtId="0" fontId="28" fillId="16" borderId="124" xfId="0" applyFont="1" applyFill="1" applyBorder="1" applyAlignment="1">
      <alignment horizontal="center" vertical="center" wrapText="1"/>
    </xf>
    <xf numFmtId="0" fontId="28" fillId="16" borderId="6" xfId="0" applyFont="1" applyFill="1" applyBorder="1" applyAlignment="1">
      <alignment horizontal="center" vertical="center" wrapText="1"/>
    </xf>
    <xf numFmtId="0" fontId="28" fillId="16" borderId="135" xfId="0" applyFont="1" applyFill="1" applyBorder="1" applyAlignment="1">
      <alignment horizontal="center" vertical="center" wrapText="1"/>
    </xf>
    <xf numFmtId="0" fontId="29" fillId="0" borderId="5" xfId="0" applyFont="1" applyBorder="1" applyAlignment="1">
      <alignment horizontal="center" vertical="center" wrapText="1"/>
    </xf>
    <xf numFmtId="0" fontId="29" fillId="0" borderId="135" xfId="0" applyFont="1" applyBorder="1" applyAlignment="1">
      <alignment horizontal="center" vertical="center" wrapText="1"/>
    </xf>
    <xf numFmtId="4" fontId="30" fillId="17" borderId="5" xfId="0" applyNumberFormat="1" applyFont="1" applyFill="1" applyBorder="1" applyAlignment="1">
      <alignment horizontal="center" vertical="center"/>
    </xf>
    <xf numFmtId="4" fontId="30" fillId="17" borderId="6" xfId="0" applyNumberFormat="1" applyFont="1" applyFill="1" applyBorder="1" applyAlignment="1">
      <alignment horizontal="center" vertical="center"/>
    </xf>
    <xf numFmtId="4" fontId="30" fillId="17" borderId="135" xfId="0" applyNumberFormat="1" applyFont="1" applyFill="1" applyBorder="1" applyAlignment="1">
      <alignment horizontal="center" vertical="center"/>
    </xf>
    <xf numFmtId="0" fontId="6" fillId="4" borderId="5" xfId="1" applyFont="1" applyFill="1" applyBorder="1" applyAlignment="1">
      <alignment vertical="center"/>
    </xf>
    <xf numFmtId="0" fontId="6" fillId="4" borderId="67" xfId="1" applyFont="1" applyFill="1" applyBorder="1" applyAlignment="1">
      <alignment vertical="center"/>
    </xf>
    <xf numFmtId="0" fontId="6" fillId="4" borderId="43" xfId="1" applyFont="1" applyFill="1" applyBorder="1" applyAlignment="1">
      <alignment vertical="center"/>
    </xf>
    <xf numFmtId="3" fontId="11" fillId="2" borderId="134" xfId="3" applyNumberFormat="1" applyFont="1" applyFill="1" applyBorder="1" applyAlignment="1" applyProtection="1">
      <alignment horizontal="left" vertical="center" wrapText="1"/>
    </xf>
    <xf numFmtId="0" fontId="6" fillId="0" borderId="0" xfId="1" applyFont="1" applyBorder="1" applyAlignment="1">
      <alignment horizontal="center" vertical="center" wrapText="1"/>
    </xf>
    <xf numFmtId="0" fontId="11" fillId="0" borderId="0" xfId="1" applyFont="1" applyBorder="1" applyAlignment="1">
      <alignment horizontal="center" vertical="center" wrapText="1"/>
    </xf>
    <xf numFmtId="0" fontId="11" fillId="2" borderId="61" xfId="3" applyNumberFormat="1" applyFont="1" applyFill="1" applyBorder="1" applyAlignment="1" applyProtection="1">
      <alignment horizontal="left" vertical="center" wrapText="1"/>
      <protection locked="0"/>
    </xf>
    <xf numFmtId="0" fontId="11" fillId="2" borderId="39" xfId="3" applyNumberFormat="1" applyFont="1" applyFill="1" applyBorder="1" applyAlignment="1" applyProtection="1">
      <alignment horizontal="center" vertical="center" wrapText="1"/>
      <protection locked="0"/>
    </xf>
    <xf numFmtId="0" fontId="6" fillId="6" borderId="9" xfId="3" applyNumberFormat="1" applyFont="1" applyFill="1" applyBorder="1" applyAlignment="1" applyProtection="1">
      <alignment horizontal="left" vertical="center" wrapText="1"/>
    </xf>
    <xf numFmtId="0" fontId="6" fillId="6" borderId="32" xfId="3" applyNumberFormat="1" applyFont="1" applyFill="1" applyBorder="1" applyAlignment="1" applyProtection="1">
      <alignment horizontal="left" vertical="center" wrapText="1"/>
    </xf>
    <xf numFmtId="0" fontId="11" fillId="2" borderId="0" xfId="1" applyFont="1" applyFill="1" applyBorder="1" applyAlignment="1">
      <alignment horizontal="left" vertical="top" wrapText="1"/>
    </xf>
    <xf numFmtId="0" fontId="11" fillId="2" borderId="0" xfId="1" applyFont="1" applyFill="1" applyBorder="1" applyAlignment="1">
      <alignment horizontal="left" vertical="top" wrapText="1"/>
    </xf>
    <xf numFmtId="0" fontId="11" fillId="2" borderId="0" xfId="1" applyFont="1" applyFill="1" applyBorder="1" applyAlignment="1">
      <alignment vertical="top"/>
    </xf>
    <xf numFmtId="0" fontId="11" fillId="3" borderId="0" xfId="0" applyFont="1" applyFill="1" applyBorder="1" applyAlignment="1">
      <alignment horizontal="center" vertical="center" wrapText="1"/>
    </xf>
    <xf numFmtId="0" fontId="23" fillId="10" borderId="0" xfId="0" applyFont="1" applyFill="1" applyBorder="1" applyAlignment="1">
      <alignment horizontal="center" vertical="center" wrapText="1"/>
    </xf>
    <xf numFmtId="0" fontId="6" fillId="10" borderId="0" xfId="0" applyFont="1" applyFill="1" applyBorder="1" applyAlignment="1">
      <alignment horizontal="center" vertical="center" wrapText="1"/>
    </xf>
    <xf numFmtId="0" fontId="11" fillId="3" borderId="23" xfId="0" applyFont="1" applyFill="1" applyBorder="1" applyAlignment="1">
      <alignment vertical="center" wrapText="1"/>
    </xf>
    <xf numFmtId="0" fontId="11" fillId="0" borderId="0" xfId="1" applyFont="1" applyFill="1" applyAlignment="1">
      <alignment horizontal="left" vertical="center" wrapText="1"/>
    </xf>
    <xf numFmtId="0" fontId="24" fillId="0" borderId="0" xfId="1" applyFont="1" applyBorder="1" applyAlignment="1">
      <alignment horizontal="left" vertical="center" wrapText="1"/>
    </xf>
    <xf numFmtId="0" fontId="6" fillId="11" borderId="35" xfId="0" applyFont="1" applyFill="1" applyBorder="1" applyAlignment="1">
      <alignment horizontal="center" vertical="center"/>
    </xf>
    <xf numFmtId="0" fontId="6" fillId="11" borderId="9" xfId="0" applyFont="1" applyFill="1" applyBorder="1" applyAlignment="1">
      <alignment horizontal="center" vertical="center"/>
    </xf>
    <xf numFmtId="0" fontId="6" fillId="11" borderId="37" xfId="0" applyFont="1" applyFill="1" applyBorder="1" applyAlignment="1">
      <alignment horizontal="center" vertical="center"/>
    </xf>
    <xf numFmtId="0" fontId="6" fillId="11" borderId="38" xfId="0" applyFont="1" applyFill="1" applyBorder="1" applyAlignment="1">
      <alignment horizontal="center" vertical="center"/>
    </xf>
    <xf numFmtId="4" fontId="19" fillId="2" borderId="19" xfId="1" applyNumberFormat="1" applyFont="1" applyFill="1" applyBorder="1" applyAlignment="1">
      <alignment horizontal="center" vertical="center"/>
    </xf>
    <xf numFmtId="4" fontId="19" fillId="2" borderId="83" xfId="1" applyNumberFormat="1" applyFont="1" applyFill="1" applyBorder="1" applyAlignment="1">
      <alignment horizontal="center" vertical="center"/>
    </xf>
    <xf numFmtId="4" fontId="19" fillId="2" borderId="57" xfId="1" applyNumberFormat="1" applyFont="1" applyFill="1" applyBorder="1" applyAlignment="1">
      <alignment horizontal="center" vertical="center"/>
    </xf>
    <xf numFmtId="165" fontId="13" fillId="9" borderId="5" xfId="3" applyNumberFormat="1" applyFont="1" applyFill="1" applyBorder="1" applyAlignment="1">
      <alignment horizontal="center" vertical="center" wrapText="1"/>
    </xf>
    <xf numFmtId="165" fontId="13" fillId="9" borderId="6" xfId="3" applyNumberFormat="1" applyFont="1" applyFill="1" applyBorder="1" applyAlignment="1">
      <alignment horizontal="center" vertical="center" wrapText="1"/>
    </xf>
    <xf numFmtId="165" fontId="13" fillId="9" borderId="7" xfId="3" applyNumberFormat="1" applyFont="1" applyFill="1" applyBorder="1" applyAlignment="1">
      <alignment horizontal="center" vertical="center" wrapText="1"/>
    </xf>
    <xf numFmtId="0" fontId="11" fillId="2" borderId="91" xfId="3" applyNumberFormat="1" applyFont="1" applyFill="1" applyBorder="1" applyAlignment="1" applyProtection="1">
      <alignment vertical="center" wrapText="1"/>
      <protection locked="0"/>
    </xf>
    <xf numFmtId="4" fontId="6" fillId="2" borderId="95" xfId="1" applyNumberFormat="1" applyFont="1" applyFill="1" applyBorder="1" applyAlignment="1">
      <alignment horizontal="center" vertical="center"/>
    </xf>
    <xf numFmtId="4" fontId="6" fillId="2" borderId="118" xfId="1" applyNumberFormat="1" applyFont="1" applyFill="1" applyBorder="1" applyAlignment="1">
      <alignment horizontal="center" vertical="center"/>
    </xf>
    <xf numFmtId="0" fontId="11" fillId="2" borderId="136" xfId="3" applyNumberFormat="1" applyFont="1" applyFill="1" applyBorder="1" applyAlignment="1" applyProtection="1">
      <alignment horizontal="left" vertical="center" wrapText="1"/>
      <protection locked="0"/>
    </xf>
    <xf numFmtId="0" fontId="6" fillId="4" borderId="6" xfId="1" applyFont="1" applyFill="1" applyBorder="1" applyAlignment="1">
      <alignment horizontal="left" vertical="center"/>
    </xf>
    <xf numFmtId="0" fontId="5" fillId="0" borderId="0" xfId="2" applyNumberFormat="1" applyFont="1" applyFill="1" applyBorder="1" applyAlignment="1" applyProtection="1">
      <alignment horizontal="center" vertical="center" wrapText="1"/>
    </xf>
    <xf numFmtId="0" fontId="8" fillId="4" borderId="92" xfId="2" applyNumberFormat="1" applyFont="1" applyFill="1" applyBorder="1" applyAlignment="1" applyProtection="1">
      <alignment horizontal="center" vertical="center" wrapText="1"/>
    </xf>
    <xf numFmtId="0" fontId="8" fillId="4" borderId="124" xfId="2" applyNumberFormat="1" applyFont="1" applyFill="1" applyBorder="1" applyAlignment="1" applyProtection="1">
      <alignment horizontal="center" vertical="center" wrapText="1"/>
    </xf>
    <xf numFmtId="0" fontId="11" fillId="0" borderId="36" xfId="4" applyFont="1" applyBorder="1" applyAlignment="1">
      <alignment horizontal="justify" vertical="center" wrapText="1"/>
    </xf>
    <xf numFmtId="0" fontId="11" fillId="2" borderId="35" xfId="3" applyNumberFormat="1" applyFont="1" applyFill="1" applyBorder="1" applyAlignment="1" applyProtection="1">
      <alignment horizontal="center" vertical="center" wrapText="1"/>
      <protection locked="0"/>
    </xf>
    <xf numFmtId="4" fontId="6" fillId="2" borderId="0" xfId="1" applyNumberFormat="1" applyFont="1" applyFill="1" applyBorder="1" applyAlignment="1">
      <alignment horizontal="center" vertical="center"/>
    </xf>
    <xf numFmtId="4" fontId="6" fillId="2" borderId="34" xfId="1" applyNumberFormat="1" applyFont="1" applyFill="1" applyBorder="1" applyAlignment="1">
      <alignment horizontal="center" vertical="center"/>
    </xf>
    <xf numFmtId="0" fontId="11" fillId="0" borderId="39" xfId="4" applyFont="1" applyBorder="1" applyAlignment="1">
      <alignment horizontal="center" vertical="center" wrapText="1"/>
    </xf>
    <xf numFmtId="4" fontId="6" fillId="6" borderId="95" xfId="3" applyNumberFormat="1" applyFont="1" applyFill="1" applyBorder="1" applyAlignment="1" applyProtection="1">
      <alignment horizontal="center" vertical="center" wrapText="1"/>
    </xf>
    <xf numFmtId="4" fontId="6" fillId="6" borderId="118" xfId="3" applyNumberFormat="1" applyFont="1" applyFill="1" applyBorder="1" applyAlignment="1" applyProtection="1">
      <alignment horizontal="center" vertical="center" wrapText="1"/>
    </xf>
    <xf numFmtId="0" fontId="11" fillId="0" borderId="32" xfId="4" applyFont="1" applyBorder="1" applyAlignment="1">
      <alignment horizontal="center" vertical="center" wrapText="1"/>
    </xf>
    <xf numFmtId="0" fontId="11" fillId="2" borderId="38" xfId="3" applyNumberFormat="1" applyFont="1" applyFill="1" applyBorder="1" applyAlignment="1" applyProtection="1">
      <alignment horizontal="center" vertical="center" wrapText="1"/>
      <protection locked="0"/>
    </xf>
    <xf numFmtId="4" fontId="6" fillId="2" borderId="63" xfId="1" applyNumberFormat="1" applyFont="1" applyFill="1" applyBorder="1" applyAlignment="1">
      <alignment horizontal="center" vertical="center"/>
    </xf>
    <xf numFmtId="0" fontId="11" fillId="0" borderId="39" xfId="4" applyFont="1" applyBorder="1" applyAlignment="1">
      <alignment horizontal="left" vertical="center" wrapText="1"/>
    </xf>
    <xf numFmtId="0" fontId="11" fillId="2" borderId="34" xfId="3" applyNumberFormat="1" applyFont="1" applyFill="1" applyBorder="1" applyAlignment="1" applyProtection="1">
      <alignment horizontal="center" vertical="center" wrapText="1"/>
      <protection locked="0"/>
    </xf>
    <xf numFmtId="4" fontId="6" fillId="6" borderId="35" xfId="3" applyNumberFormat="1" applyFont="1" applyFill="1" applyBorder="1" applyAlignment="1" applyProtection="1">
      <alignment horizontal="center" vertical="center" wrapText="1"/>
    </xf>
    <xf numFmtId="4" fontId="6" fillId="6" borderId="37" xfId="3" applyNumberFormat="1" applyFont="1" applyFill="1" applyBorder="1" applyAlignment="1" applyProtection="1">
      <alignment horizontal="center" vertical="center" wrapText="1"/>
    </xf>
    <xf numFmtId="0" fontId="11" fillId="0" borderId="14" xfId="4" applyFont="1" applyBorder="1" applyAlignment="1">
      <alignment horizontal="left" vertical="center" wrapText="1"/>
    </xf>
    <xf numFmtId="0" fontId="11" fillId="2" borderId="42" xfId="3" applyNumberFormat="1" applyFont="1" applyFill="1" applyBorder="1" applyAlignment="1" applyProtection="1">
      <alignment horizontal="center" vertical="center" wrapText="1"/>
      <protection locked="0"/>
    </xf>
    <xf numFmtId="4" fontId="6" fillId="2" borderId="40" xfId="1" applyNumberFormat="1" applyFont="1" applyFill="1" applyBorder="1" applyAlignment="1">
      <alignment horizontal="center" vertical="center"/>
    </xf>
    <xf numFmtId="4" fontId="6" fillId="2" borderId="41" xfId="1" applyNumberFormat="1" applyFont="1" applyFill="1" applyBorder="1" applyAlignment="1">
      <alignment horizontal="center" vertical="center"/>
    </xf>
    <xf numFmtId="4" fontId="6" fillId="2" borderId="42" xfId="1" applyNumberFormat="1" applyFont="1" applyFill="1" applyBorder="1" applyAlignment="1">
      <alignment horizontal="center" vertical="center"/>
    </xf>
    <xf numFmtId="3" fontId="11" fillId="2" borderId="39" xfId="3" applyNumberFormat="1" applyFont="1" applyFill="1" applyBorder="1" applyAlignment="1" applyProtection="1">
      <alignment horizontal="center" vertical="center" wrapText="1"/>
    </xf>
    <xf numFmtId="3" fontId="11" fillId="2" borderId="9" xfId="3" applyNumberFormat="1" applyFont="1" applyFill="1" applyBorder="1" applyAlignment="1" applyProtection="1">
      <alignment horizontal="center" vertical="center" wrapText="1"/>
    </xf>
    <xf numFmtId="16" fontId="22" fillId="0" borderId="0" xfId="2" applyNumberFormat="1" applyFont="1" applyFill="1" applyBorder="1" applyAlignment="1" applyProtection="1">
      <alignment horizontal="left" vertical="top" wrapText="1"/>
    </xf>
    <xf numFmtId="0" fontId="22" fillId="0" borderId="0" xfId="2" applyNumberFormat="1" applyFont="1" applyFill="1" applyBorder="1" applyAlignment="1" applyProtection="1">
      <alignment horizontal="left" vertical="top" wrapText="1"/>
    </xf>
    <xf numFmtId="0" fontId="6" fillId="10" borderId="47" xfId="0" applyFont="1" applyFill="1" applyBorder="1" applyAlignment="1">
      <alignment horizontal="center" vertical="center" wrapText="1"/>
    </xf>
    <xf numFmtId="0" fontId="6" fillId="10" borderId="103" xfId="0" applyFont="1" applyFill="1" applyBorder="1" applyAlignment="1">
      <alignment horizontal="center" vertical="center" wrapText="1"/>
    </xf>
    <xf numFmtId="0" fontId="6" fillId="6" borderId="35" xfId="3" applyNumberFormat="1" applyFont="1" applyFill="1" applyBorder="1" applyAlignment="1" applyProtection="1">
      <alignment vertical="center" wrapText="1"/>
    </xf>
    <xf numFmtId="0" fontId="6" fillId="6" borderId="37" xfId="3" applyNumberFormat="1" applyFont="1" applyFill="1" applyBorder="1" applyAlignment="1" applyProtection="1">
      <alignment vertical="center" wrapText="1"/>
    </xf>
    <xf numFmtId="0" fontId="11" fillId="2" borderId="37" xfId="3" applyNumberFormat="1" applyFont="1" applyFill="1" applyBorder="1" applyAlignment="1" applyProtection="1">
      <alignment horizontal="center" vertical="center" wrapText="1"/>
      <protection locked="0"/>
    </xf>
    <xf numFmtId="0" fontId="11" fillId="2" borderId="0" xfId="3" applyNumberFormat="1" applyFont="1" applyFill="1" applyBorder="1" applyAlignment="1" applyProtection="1">
      <alignment horizontal="center" vertical="center" wrapText="1"/>
      <protection locked="0"/>
    </xf>
    <xf numFmtId="0" fontId="11" fillId="2" borderId="41" xfId="3" applyNumberFormat="1" applyFont="1" applyFill="1" applyBorder="1" applyAlignment="1" applyProtection="1">
      <alignment horizontal="center" vertical="center" wrapText="1"/>
      <protection locked="0"/>
    </xf>
    <xf numFmtId="3" fontId="11" fillId="7" borderId="18" xfId="3" applyNumberFormat="1" applyFont="1" applyFill="1" applyBorder="1" applyAlignment="1" applyProtection="1">
      <alignment horizontal="center" vertical="center" wrapText="1"/>
    </xf>
    <xf numFmtId="0" fontId="11" fillId="0" borderId="49" xfId="5" applyNumberFormat="1" applyFont="1" applyBorder="1" applyAlignment="1">
      <alignment horizontal="left" vertical="center" wrapText="1"/>
    </xf>
    <xf numFmtId="4" fontId="6" fillId="6" borderId="6" xfId="3" applyNumberFormat="1" applyFont="1" applyFill="1" applyBorder="1" applyAlignment="1" applyProtection="1">
      <alignment horizontal="center" vertical="center" wrapText="1"/>
    </xf>
    <xf numFmtId="4" fontId="6" fillId="6" borderId="102" xfId="3" applyNumberFormat="1" applyFont="1" applyFill="1" applyBorder="1" applyAlignment="1" applyProtection="1">
      <alignment horizontal="center" vertical="center" wrapText="1"/>
    </xf>
    <xf numFmtId="4" fontId="6" fillId="6" borderId="83" xfId="3" applyNumberFormat="1" applyFont="1" applyFill="1" applyBorder="1" applyAlignment="1" applyProtection="1">
      <alignment horizontal="center" vertical="center" wrapText="1"/>
    </xf>
    <xf numFmtId="4" fontId="6" fillId="2" borderId="57" xfId="1" applyNumberFormat="1" applyFont="1" applyFill="1" applyBorder="1" applyAlignment="1">
      <alignment horizontal="center" vertical="center"/>
    </xf>
    <xf numFmtId="0" fontId="11" fillId="8" borderId="55" xfId="3" applyNumberFormat="1" applyFont="1" applyFill="1" applyBorder="1" applyAlignment="1" applyProtection="1">
      <alignment horizontal="center" vertical="center" wrapText="1"/>
      <protection locked="0"/>
    </xf>
    <xf numFmtId="4" fontId="6" fillId="2" borderId="87" xfId="1" applyNumberFormat="1" applyFont="1" applyFill="1" applyBorder="1" applyAlignment="1">
      <alignment horizontal="center" vertical="center"/>
    </xf>
    <xf numFmtId="165" fontId="13" fillId="9" borderId="87" xfId="3" applyNumberFormat="1" applyFont="1" applyFill="1" applyBorder="1" applyAlignment="1">
      <alignment horizontal="center" vertical="center" wrapText="1"/>
    </xf>
    <xf numFmtId="4" fontId="6" fillId="2" borderId="31" xfId="1" applyNumberFormat="1" applyFont="1" applyFill="1" applyBorder="1" applyAlignment="1">
      <alignment horizontal="center" vertical="center"/>
    </xf>
    <xf numFmtId="0" fontId="8" fillId="4" borderId="87" xfId="2" applyNumberFormat="1" applyFont="1" applyFill="1" applyBorder="1" applyAlignment="1" applyProtection="1">
      <alignment horizontal="center" vertical="center" wrapText="1"/>
    </xf>
    <xf numFmtId="0" fontId="11" fillId="2" borderId="15" xfId="3" applyNumberFormat="1" applyFont="1" applyFill="1" applyBorder="1" applyAlignment="1" applyProtection="1">
      <alignment horizontal="center" vertical="center" wrapText="1"/>
      <protection locked="0"/>
    </xf>
    <xf numFmtId="0" fontId="11" fillId="2" borderId="17" xfId="3" applyNumberFormat="1" applyFont="1" applyFill="1" applyBorder="1" applyAlignment="1" applyProtection="1">
      <alignment horizontal="center" vertical="center" wrapText="1"/>
      <protection locked="0"/>
    </xf>
    <xf numFmtId="0" fontId="11" fillId="0" borderId="62" xfId="4" applyFont="1" applyBorder="1" applyAlignment="1">
      <alignment horizontal="center" vertical="center" wrapText="1"/>
    </xf>
    <xf numFmtId="0" fontId="11" fillId="2" borderId="64" xfId="3" applyNumberFormat="1" applyFont="1" applyFill="1" applyBorder="1" applyAlignment="1" applyProtection="1">
      <alignment horizontal="center" vertical="center" wrapText="1"/>
      <protection locked="0"/>
    </xf>
    <xf numFmtId="0" fontId="11" fillId="0" borderId="114" xfId="4" applyFont="1" applyBorder="1" applyAlignment="1">
      <alignment horizontal="center" vertical="center" wrapText="1"/>
    </xf>
    <xf numFmtId="0" fontId="11" fillId="2" borderId="116" xfId="3" applyNumberFormat="1" applyFont="1" applyFill="1" applyBorder="1" applyAlignment="1" applyProtection="1">
      <alignment horizontal="center" vertical="center" wrapText="1"/>
      <protection locked="0"/>
    </xf>
    <xf numFmtId="165" fontId="6" fillId="6" borderId="37" xfId="3" applyNumberFormat="1" applyFont="1" applyFill="1" applyBorder="1" applyAlignment="1" applyProtection="1">
      <alignment horizontal="left" vertical="center" wrapText="1"/>
    </xf>
    <xf numFmtId="0" fontId="11" fillId="2" borderId="54" xfId="3" applyNumberFormat="1" applyFont="1" applyFill="1" applyBorder="1" applyAlignment="1" applyProtection="1">
      <alignment horizontal="center" vertical="center" wrapText="1"/>
      <protection locked="0"/>
    </xf>
    <xf numFmtId="0" fontId="11" fillId="0" borderId="15" xfId="4" applyFont="1" applyBorder="1" applyAlignment="1">
      <alignment horizontal="center" vertical="center" wrapText="1"/>
    </xf>
    <xf numFmtId="3" fontId="11" fillId="2" borderId="55" xfId="3" applyNumberFormat="1" applyFont="1" applyFill="1" applyBorder="1" applyAlignment="1" applyProtection="1">
      <alignment horizontal="center" vertical="center" wrapText="1"/>
    </xf>
    <xf numFmtId="0" fontId="11" fillId="2" borderId="8" xfId="3" applyNumberFormat="1" applyFont="1" applyFill="1" applyBorder="1" applyAlignment="1" applyProtection="1">
      <alignment vertical="center" wrapText="1"/>
      <protection locked="0"/>
    </xf>
    <xf numFmtId="0" fontId="8" fillId="4" borderId="124" xfId="2" applyNumberFormat="1" applyFont="1" applyFill="1" applyBorder="1" applyAlignment="1" applyProtection="1">
      <alignment horizontal="center" vertical="center" wrapText="1"/>
    </xf>
    <xf numFmtId="4" fontId="6" fillId="2" borderId="125" xfId="1" applyNumberFormat="1" applyFont="1" applyFill="1" applyBorder="1" applyAlignment="1">
      <alignment horizontal="center" vertical="center"/>
    </xf>
    <xf numFmtId="4" fontId="6" fillId="2" borderId="93" xfId="1" applyNumberFormat="1" applyFont="1" applyFill="1" applyBorder="1" applyAlignment="1">
      <alignment horizontal="center" vertical="center"/>
    </xf>
    <xf numFmtId="4" fontId="6" fillId="2" borderId="94" xfId="1" applyNumberFormat="1" applyFont="1" applyFill="1" applyBorder="1" applyAlignment="1">
      <alignment horizontal="center" vertical="center"/>
    </xf>
    <xf numFmtId="0" fontId="6" fillId="10" borderId="6" xfId="0" applyFont="1" applyFill="1" applyBorder="1" applyAlignment="1">
      <alignment horizontal="center" vertical="center" wrapText="1"/>
    </xf>
    <xf numFmtId="4" fontId="11" fillId="3" borderId="126" xfId="0" applyNumberFormat="1" applyFont="1" applyFill="1" applyBorder="1" applyAlignment="1">
      <alignment horizontal="center" vertical="center" wrapText="1"/>
    </xf>
    <xf numFmtId="4" fontId="11" fillId="3" borderId="102" xfId="0" applyNumberFormat="1" applyFont="1" applyFill="1" applyBorder="1" applyAlignment="1">
      <alignment horizontal="center" vertical="center" wrapText="1"/>
    </xf>
    <xf numFmtId="4" fontId="11" fillId="3" borderId="68" xfId="0" applyNumberFormat="1" applyFont="1" applyFill="1" applyBorder="1" applyAlignment="1">
      <alignment horizontal="center" vertical="center" wrapText="1"/>
    </xf>
    <xf numFmtId="4" fontId="11" fillId="3" borderId="54" xfId="0" applyNumberFormat="1" applyFont="1" applyFill="1" applyBorder="1" applyAlignment="1">
      <alignment horizontal="center" vertical="center" wrapText="1"/>
    </xf>
    <xf numFmtId="4" fontId="11" fillId="3" borderId="79" xfId="0" applyNumberFormat="1" applyFont="1" applyFill="1" applyBorder="1" applyAlignment="1">
      <alignment horizontal="center" vertical="center" wrapText="1"/>
    </xf>
    <xf numFmtId="4" fontId="11" fillId="3" borderId="56" xfId="0" applyNumberFormat="1" applyFont="1" applyFill="1" applyBorder="1" applyAlignment="1">
      <alignment horizontal="center" vertical="center" wrapText="1"/>
    </xf>
    <xf numFmtId="0" fontId="11" fillId="3" borderId="79" xfId="0" applyFont="1" applyFill="1" applyBorder="1" applyAlignment="1">
      <alignment horizontal="center" vertical="center" wrapText="1"/>
    </xf>
    <xf numFmtId="0" fontId="11" fillId="3" borderId="83" xfId="0" applyFont="1" applyFill="1" applyBorder="1" applyAlignment="1">
      <alignment horizontal="center" vertical="center" wrapText="1"/>
    </xf>
    <xf numFmtId="0" fontId="11" fillId="3" borderId="124"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32" fillId="0" borderId="0" xfId="0" applyFont="1" applyAlignment="1">
      <alignment horizontal="left" vertical="top" wrapText="1"/>
    </xf>
    <xf numFmtId="0" fontId="11" fillId="3" borderId="0" xfId="0" applyFont="1" applyFill="1" applyBorder="1" applyAlignment="1">
      <alignment horizontal="left" vertical="center" wrapText="1"/>
    </xf>
    <xf numFmtId="0" fontId="11" fillId="2" borderId="104" xfId="3" applyNumberFormat="1" applyFont="1" applyFill="1" applyBorder="1" applyAlignment="1" applyProtection="1">
      <alignment horizontal="left" vertical="center" wrapText="1"/>
      <protection locked="0"/>
    </xf>
    <xf numFmtId="0" fontId="11" fillId="2" borderId="137" xfId="3" applyNumberFormat="1" applyFont="1" applyFill="1" applyBorder="1" applyAlignment="1" applyProtection="1">
      <alignment horizontal="left" vertical="center" wrapText="1"/>
      <protection locked="0"/>
    </xf>
    <xf numFmtId="0" fontId="11" fillId="2" borderId="88" xfId="3" applyNumberFormat="1" applyFont="1" applyFill="1" applyBorder="1" applyAlignment="1" applyProtection="1">
      <alignment horizontal="left" vertical="center" wrapText="1"/>
      <protection locked="0"/>
    </xf>
    <xf numFmtId="0" fontId="11" fillId="2" borderId="100" xfId="3" applyNumberFormat="1" applyFont="1" applyFill="1" applyBorder="1" applyAlignment="1" applyProtection="1">
      <alignment horizontal="left" vertical="center" wrapText="1"/>
      <protection locked="0"/>
    </xf>
    <xf numFmtId="0" fontId="11" fillId="2" borderId="106" xfId="3" applyNumberFormat="1" applyFont="1" applyFill="1" applyBorder="1" applyAlignment="1" applyProtection="1">
      <alignment horizontal="left" vertical="center" wrapText="1"/>
      <protection locked="0"/>
    </xf>
    <xf numFmtId="0" fontId="11" fillId="2" borderId="130" xfId="3" applyNumberFormat="1" applyFont="1" applyFill="1" applyBorder="1" applyAlignment="1" applyProtection="1">
      <alignment horizontal="left" vertical="center" wrapText="1"/>
      <protection locked="0"/>
    </xf>
    <xf numFmtId="3" fontId="11" fillId="2" borderId="77" xfId="3" applyNumberFormat="1" applyFont="1" applyFill="1" applyBorder="1" applyAlignment="1" applyProtection="1">
      <alignment horizontal="left" vertical="center" wrapText="1"/>
    </xf>
    <xf numFmtId="3" fontId="11" fillId="2" borderId="88" xfId="3" applyNumberFormat="1" applyFont="1" applyFill="1" applyBorder="1" applyAlignment="1" applyProtection="1">
      <alignment horizontal="left" vertical="center" wrapText="1"/>
    </xf>
    <xf numFmtId="4" fontId="6" fillId="6" borderId="41" xfId="3" applyNumberFormat="1" applyFont="1" applyFill="1" applyBorder="1" applyAlignment="1" applyProtection="1">
      <alignment horizontal="center" vertical="center" wrapText="1"/>
    </xf>
    <xf numFmtId="4" fontId="6" fillId="6" borderId="42" xfId="3" applyNumberFormat="1" applyFont="1" applyFill="1" applyBorder="1" applyAlignment="1" applyProtection="1">
      <alignment horizontal="center" vertical="center" wrapText="1"/>
    </xf>
    <xf numFmtId="4" fontId="6" fillId="4" borderId="26" xfId="1" applyNumberFormat="1" applyFont="1" applyFill="1" applyBorder="1" applyAlignment="1">
      <alignment horizontal="center" vertical="center"/>
    </xf>
    <xf numFmtId="4" fontId="6" fillId="4" borderId="27" xfId="1" applyNumberFormat="1" applyFont="1" applyFill="1" applyBorder="1" applyAlignment="1">
      <alignment horizontal="center" vertical="center"/>
    </xf>
    <xf numFmtId="4" fontId="6" fillId="4" borderId="28" xfId="1" applyNumberFormat="1" applyFont="1" applyFill="1" applyBorder="1" applyAlignment="1">
      <alignment horizontal="center" vertical="center"/>
    </xf>
    <xf numFmtId="0" fontId="11" fillId="2" borderId="8" xfId="3" applyNumberFormat="1" applyFont="1" applyFill="1" applyBorder="1" applyAlignment="1" applyProtection="1">
      <alignment horizontal="center" vertical="center" wrapText="1"/>
      <protection locked="0"/>
    </xf>
    <xf numFmtId="3" fontId="11" fillId="2" borderId="5" xfId="3" applyNumberFormat="1" applyFont="1" applyFill="1" applyBorder="1" applyAlignment="1" applyProtection="1">
      <alignment horizontal="center" vertical="center" wrapText="1"/>
    </xf>
    <xf numFmtId="0" fontId="8" fillId="4" borderId="86" xfId="2" applyNumberFormat="1" applyFont="1" applyFill="1" applyBorder="1" applyAlignment="1" applyProtection="1">
      <alignment horizontal="center" vertical="center" wrapText="1"/>
    </xf>
    <xf numFmtId="0" fontId="8" fillId="4" borderId="138" xfId="2" applyNumberFormat="1" applyFont="1" applyFill="1" applyBorder="1" applyAlignment="1" applyProtection="1">
      <alignment horizontal="center" vertical="center" wrapText="1"/>
    </xf>
    <xf numFmtId="0" fontId="11" fillId="2" borderId="49" xfId="3" applyNumberFormat="1" applyFont="1" applyFill="1" applyBorder="1" applyAlignment="1" applyProtection="1">
      <alignment vertical="center" wrapText="1"/>
      <protection locked="0"/>
    </xf>
    <xf numFmtId="0" fontId="33" fillId="2" borderId="50" xfId="3" applyNumberFormat="1" applyFont="1" applyFill="1" applyBorder="1" applyAlignment="1" applyProtection="1">
      <alignment horizontal="center" vertical="center" wrapText="1"/>
      <protection locked="0"/>
    </xf>
    <xf numFmtId="0" fontId="33" fillId="2" borderId="24" xfId="3" applyNumberFormat="1" applyFont="1" applyFill="1" applyBorder="1" applyAlignment="1" applyProtection="1">
      <alignment horizontal="center" vertical="center" wrapText="1"/>
      <protection locked="0"/>
    </xf>
    <xf numFmtId="0" fontId="11" fillId="2" borderId="15" xfId="3" applyNumberFormat="1" applyFont="1" applyFill="1" applyBorder="1" applyAlignment="1" applyProtection="1">
      <alignment vertical="center" wrapText="1"/>
      <protection locked="0"/>
    </xf>
    <xf numFmtId="0" fontId="33" fillId="2" borderId="17" xfId="3" applyNumberFormat="1" applyFont="1" applyFill="1" applyBorder="1" applyAlignment="1" applyProtection="1">
      <alignment horizontal="center" vertical="center" wrapText="1"/>
      <protection locked="0"/>
    </xf>
    <xf numFmtId="0" fontId="11" fillId="2" borderId="62" xfId="3" applyNumberFormat="1" applyFont="1" applyFill="1" applyBorder="1" applyAlignment="1" applyProtection="1">
      <alignment vertical="center" wrapText="1"/>
      <protection locked="0"/>
    </xf>
    <xf numFmtId="0" fontId="33" fillId="2" borderId="64" xfId="3" applyNumberFormat="1" applyFont="1" applyFill="1" applyBorder="1" applyAlignment="1" applyProtection="1">
      <alignment horizontal="center" vertical="center" wrapText="1"/>
      <protection locked="0"/>
    </xf>
    <xf numFmtId="0" fontId="6" fillId="0" borderId="0" xfId="1" applyFont="1" applyFill="1" applyBorder="1" applyAlignment="1">
      <alignment horizontal="left" vertical="center" wrapText="1"/>
    </xf>
    <xf numFmtId="4" fontId="6" fillId="6" borderId="38" xfId="3" applyNumberFormat="1" applyFont="1" applyFill="1" applyBorder="1" applyAlignment="1" applyProtection="1">
      <alignment horizontal="center" vertical="center" wrapText="1"/>
    </xf>
    <xf numFmtId="0" fontId="34" fillId="0" borderId="0" xfId="0" applyFont="1" applyAlignment="1">
      <alignment horizontal="left" vertical="center" wrapText="1"/>
    </xf>
    <xf numFmtId="0" fontId="11" fillId="3" borderId="54" xfId="0" applyFont="1" applyFill="1" applyBorder="1" applyAlignment="1">
      <alignment horizontal="left" vertical="center" wrapText="1"/>
    </xf>
    <xf numFmtId="0" fontId="11" fillId="3" borderId="36"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11" fillId="3" borderId="8" xfId="0" applyFont="1" applyFill="1" applyBorder="1" applyAlignment="1">
      <alignment horizontal="left" vertical="center" wrapText="1"/>
    </xf>
    <xf numFmtId="0" fontId="11" fillId="3" borderId="29" xfId="0" applyFont="1" applyFill="1" applyBorder="1" applyAlignment="1">
      <alignment horizontal="left" vertical="center" wrapText="1"/>
    </xf>
    <xf numFmtId="0" fontId="11" fillId="3" borderId="126" xfId="0" applyFont="1" applyFill="1" applyBorder="1" applyAlignment="1">
      <alignment horizontal="center" vertical="center" wrapText="1"/>
    </xf>
    <xf numFmtId="0" fontId="11" fillId="3" borderId="68" xfId="0" applyFont="1" applyFill="1" applyBorder="1" applyAlignment="1">
      <alignment horizontal="center" vertical="center" wrapText="1"/>
    </xf>
    <xf numFmtId="4" fontId="6" fillId="7" borderId="9" xfId="1" applyNumberFormat="1" applyFont="1" applyFill="1" applyBorder="1" applyAlignment="1">
      <alignment horizontal="center" vertical="center"/>
    </xf>
    <xf numFmtId="4" fontId="6" fillId="7" borderId="32" xfId="1" applyNumberFormat="1" applyFont="1" applyFill="1" applyBorder="1" applyAlignment="1">
      <alignment horizontal="center" vertical="center"/>
    </xf>
    <xf numFmtId="4" fontId="6" fillId="2" borderId="22" xfId="1" applyNumberFormat="1" applyFont="1" applyFill="1" applyBorder="1" applyAlignment="1">
      <alignment horizontal="center" vertical="center"/>
    </xf>
    <xf numFmtId="0" fontId="11" fillId="2" borderId="0" xfId="3" applyNumberFormat="1" applyFont="1" applyFill="1" applyBorder="1" applyAlignment="1" applyProtection="1">
      <alignment horizontal="center" vertical="center" wrapText="1"/>
      <protection locked="0"/>
    </xf>
    <xf numFmtId="0" fontId="11" fillId="2" borderId="12" xfId="3" applyNumberFormat="1" applyFont="1" applyFill="1" applyBorder="1" applyAlignment="1" applyProtection="1">
      <alignment horizontal="center" vertical="center" wrapText="1"/>
      <protection locked="0"/>
    </xf>
    <xf numFmtId="3" fontId="11" fillId="2" borderId="139" xfId="3" applyNumberFormat="1" applyFont="1" applyFill="1" applyBorder="1" applyAlignment="1" applyProtection="1">
      <alignment horizontal="left" vertical="center" wrapText="1"/>
    </xf>
    <xf numFmtId="3" fontId="11" fillId="2" borderId="140" xfId="3" applyNumberFormat="1" applyFont="1" applyFill="1" applyBorder="1" applyAlignment="1" applyProtection="1">
      <alignment horizontal="left" vertical="center" wrapText="1"/>
    </xf>
    <xf numFmtId="0" fontId="6" fillId="2" borderId="141" xfId="3" applyNumberFormat="1" applyFont="1" applyFill="1" applyBorder="1" applyAlignment="1" applyProtection="1">
      <alignment horizontal="center" vertical="center" wrapText="1"/>
      <protection locked="0"/>
    </xf>
    <xf numFmtId="0" fontId="11" fillId="2" borderId="24" xfId="3" applyNumberFormat="1" applyFont="1" applyFill="1" applyBorder="1" applyAlignment="1" applyProtection="1">
      <alignment horizontal="center" vertical="center" wrapText="1"/>
      <protection locked="0"/>
    </xf>
    <xf numFmtId="0" fontId="11" fillId="2" borderId="91" xfId="3" applyNumberFormat="1" applyFont="1" applyFill="1" applyBorder="1" applyAlignment="1" applyProtection="1">
      <alignment horizontal="center" vertical="center" wrapText="1"/>
      <protection locked="0"/>
    </xf>
    <xf numFmtId="0" fontId="11" fillId="2" borderId="13" xfId="3" applyNumberFormat="1" applyFont="1" applyFill="1" applyBorder="1" applyAlignment="1" applyProtection="1">
      <alignment vertical="center" wrapText="1"/>
      <protection locked="0"/>
    </xf>
    <xf numFmtId="3" fontId="11" fillId="2" borderId="19" xfId="3" applyNumberFormat="1" applyFont="1" applyFill="1" applyBorder="1" applyAlignment="1" applyProtection="1">
      <alignment horizontal="center" vertical="center" wrapText="1"/>
    </xf>
    <xf numFmtId="0" fontId="11" fillId="2" borderId="139" xfId="3" applyNumberFormat="1" applyFont="1" applyFill="1" applyBorder="1" applyAlignment="1" applyProtection="1">
      <alignment horizontal="left" vertical="center" wrapText="1"/>
      <protection locked="0"/>
    </xf>
    <xf numFmtId="0" fontId="11" fillId="2" borderId="142" xfId="3" applyNumberFormat="1" applyFont="1" applyFill="1" applyBorder="1" applyAlignment="1" applyProtection="1">
      <alignment horizontal="left" vertical="center" wrapText="1"/>
      <protection locked="0"/>
    </xf>
    <xf numFmtId="3" fontId="11" fillId="2" borderId="31" xfId="3" applyNumberFormat="1" applyFont="1" applyFill="1" applyBorder="1" applyAlignment="1" applyProtection="1">
      <alignment horizontal="left" vertical="center" wrapText="1"/>
    </xf>
    <xf numFmtId="0" fontId="11" fillId="8" borderId="63" xfId="3" applyNumberFormat="1" applyFont="1" applyFill="1" applyBorder="1" applyAlignment="1" applyProtection="1">
      <alignment horizontal="center" vertical="center" wrapText="1"/>
      <protection locked="0"/>
    </xf>
    <xf numFmtId="0" fontId="11" fillId="8" borderId="112" xfId="3" applyNumberFormat="1" applyFont="1" applyFill="1" applyBorder="1" applyAlignment="1" applyProtection="1">
      <alignment horizontal="center" vertical="center" wrapText="1"/>
      <protection locked="0"/>
    </xf>
    <xf numFmtId="0" fontId="11" fillId="8" borderId="71" xfId="3" applyNumberFormat="1" applyFont="1" applyFill="1" applyBorder="1" applyAlignment="1" applyProtection="1">
      <alignment horizontal="center" vertical="center" wrapText="1"/>
      <protection locked="0"/>
    </xf>
    <xf numFmtId="3" fontId="11" fillId="2" borderId="61" xfId="3" applyNumberFormat="1" applyFont="1" applyFill="1" applyBorder="1" applyAlignment="1" applyProtection="1">
      <alignment horizontal="left" vertical="center" wrapText="1"/>
    </xf>
    <xf numFmtId="3" fontId="11" fillId="2" borderId="66" xfId="3" applyNumberFormat="1" applyFont="1" applyFill="1" applyBorder="1" applyAlignment="1" applyProtection="1">
      <alignment horizontal="left" vertical="center" wrapText="1"/>
    </xf>
    <xf numFmtId="0" fontId="11" fillId="8" borderId="63" xfId="3" applyNumberFormat="1" applyFont="1" applyFill="1" applyBorder="1" applyAlignment="1" applyProtection="1">
      <alignment horizontal="center" vertical="center" wrapText="1"/>
      <protection locked="0"/>
    </xf>
    <xf numFmtId="0" fontId="11" fillId="3" borderId="50" xfId="0" applyFont="1" applyFill="1" applyBorder="1" applyAlignment="1">
      <alignment horizontal="center" vertical="center" wrapText="1"/>
    </xf>
    <xf numFmtId="0" fontId="11" fillId="3" borderId="16" xfId="0" applyFont="1" applyFill="1" applyBorder="1" applyAlignment="1">
      <alignment vertical="center" wrapText="1"/>
    </xf>
    <xf numFmtId="0" fontId="11" fillId="3" borderId="5" xfId="0" applyFont="1" applyFill="1" applyBorder="1" applyAlignment="1">
      <alignment horizontal="left" vertical="center" wrapText="1"/>
    </xf>
    <xf numFmtId="0" fontId="11" fillId="3" borderId="125" xfId="0" applyFont="1" applyFill="1" applyBorder="1" applyAlignment="1">
      <alignment horizontal="left" vertical="center" wrapText="1"/>
    </xf>
    <xf numFmtId="0" fontId="14" fillId="2" borderId="37" xfId="1" applyFont="1" applyFill="1" applyBorder="1" applyAlignment="1">
      <alignment horizontal="left" vertical="center" wrapText="1"/>
    </xf>
    <xf numFmtId="165" fontId="6" fillId="6" borderId="6" xfId="3" applyNumberFormat="1" applyFont="1" applyFill="1" applyBorder="1" applyAlignment="1" applyProtection="1">
      <alignment horizontal="center" wrapText="1"/>
    </xf>
    <xf numFmtId="165" fontId="6" fillId="6" borderId="7" xfId="3" applyNumberFormat="1" applyFont="1" applyFill="1" applyBorder="1" applyAlignment="1" applyProtection="1">
      <alignment horizontal="center" wrapText="1"/>
    </xf>
    <xf numFmtId="0" fontId="11" fillId="3" borderId="49" xfId="0" applyFont="1" applyFill="1" applyBorder="1" applyAlignment="1">
      <alignment horizontal="left" vertical="center" wrapText="1"/>
    </xf>
    <xf numFmtId="0" fontId="11" fillId="3" borderId="71" xfId="0" applyFont="1" applyFill="1" applyBorder="1" applyAlignment="1">
      <alignment horizontal="left" vertical="center" wrapText="1"/>
    </xf>
    <xf numFmtId="0" fontId="11" fillId="3" borderId="103" xfId="0" applyFont="1" applyFill="1" applyBorder="1" applyAlignment="1">
      <alignment horizontal="center" vertical="center" wrapText="1"/>
    </xf>
    <xf numFmtId="4" fontId="11" fillId="3" borderId="71" xfId="0" applyNumberFormat="1" applyFont="1" applyFill="1" applyBorder="1" applyAlignment="1">
      <alignment horizontal="center" vertical="center" wrapText="1"/>
    </xf>
    <xf numFmtId="0" fontId="11" fillId="3" borderId="112" xfId="0" applyFont="1" applyFill="1" applyBorder="1" applyAlignment="1">
      <alignment horizontal="center" vertical="center" wrapText="1"/>
    </xf>
    <xf numFmtId="0" fontId="11" fillId="2" borderId="36" xfId="3" applyNumberFormat="1" applyFont="1" applyFill="1" applyBorder="1" applyAlignment="1" applyProtection="1">
      <alignment horizontal="left" vertical="center" wrapText="1"/>
      <protection locked="0"/>
    </xf>
    <xf numFmtId="0" fontId="11" fillId="2" borderId="40" xfId="3" applyNumberFormat="1" applyFont="1" applyFill="1" applyBorder="1" applyAlignment="1" applyProtection="1">
      <alignment horizontal="center" vertical="center" wrapText="1"/>
      <protection locked="0"/>
    </xf>
    <xf numFmtId="4" fontId="6" fillId="2" borderId="13" xfId="1" applyNumberFormat="1" applyFont="1" applyFill="1" applyBorder="1" applyAlignment="1">
      <alignment horizontal="center" vertical="center"/>
    </xf>
    <xf numFmtId="3" fontId="11" fillId="2" borderId="32" xfId="3" applyNumberFormat="1" applyFont="1" applyFill="1" applyBorder="1" applyAlignment="1" applyProtection="1">
      <alignment horizontal="center" vertical="center" wrapText="1"/>
      <protection locked="0"/>
    </xf>
    <xf numFmtId="0" fontId="14" fillId="0" borderId="0" xfId="1" applyFont="1" applyFill="1" applyBorder="1" applyAlignment="1">
      <alignment horizontal="left" vertical="center" wrapText="1"/>
    </xf>
    <xf numFmtId="0" fontId="11" fillId="0" borderId="0" xfId="1" applyFont="1" applyFill="1" applyBorder="1" applyAlignment="1">
      <alignment horizontal="left" vertical="center" wrapText="1"/>
    </xf>
    <xf numFmtId="0" fontId="11" fillId="2" borderId="0" xfId="1" applyFont="1" applyFill="1" applyBorder="1" applyAlignment="1">
      <alignment horizontal="left" vertical="center" wrapText="1"/>
    </xf>
    <xf numFmtId="0" fontId="6" fillId="6" borderId="127" xfId="3" applyNumberFormat="1" applyFont="1" applyFill="1" applyBorder="1" applyAlignment="1" applyProtection="1">
      <alignment horizontal="center" vertical="center" wrapText="1"/>
    </xf>
    <xf numFmtId="165" fontId="6" fillId="6" borderId="27" xfId="3" applyNumberFormat="1" applyFont="1" applyFill="1" applyBorder="1" applyAlignment="1" applyProtection="1">
      <alignment horizontal="center" vertical="center" wrapText="1"/>
    </xf>
    <xf numFmtId="0" fontId="6" fillId="2" borderId="0" xfId="1" applyFont="1" applyFill="1" applyAlignment="1">
      <alignment horizontal="center" vertical="center"/>
    </xf>
    <xf numFmtId="0" fontId="11" fillId="2" borderId="143" xfId="3" applyNumberFormat="1" applyFont="1" applyFill="1" applyBorder="1" applyAlignment="1" applyProtection="1">
      <alignment horizontal="left" vertical="center" wrapText="1"/>
      <protection locked="0"/>
    </xf>
    <xf numFmtId="0" fontId="21" fillId="2" borderId="0" xfId="1" applyNumberFormat="1" applyFont="1" applyFill="1" applyAlignment="1">
      <alignment vertical="center"/>
    </xf>
  </cellXfs>
  <cellStyles count="6">
    <cellStyle name="Excel Built-in Normal" xfId="1"/>
    <cellStyle name="Гиперссылка" xfId="2" builtinId="8"/>
    <cellStyle name="Обычный" xfId="0" builtinId="0"/>
    <cellStyle name="Обычный 2" xfId="5"/>
    <cellStyle name="Обычный 2 2" xfId="4"/>
    <cellStyle name="Финансовый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hyperlink" Target="mailto:inf@abakan.2gis.ru" TargetMode="External"/></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printerSettings" Target="../printerSettings/printerSettings102.bin"/><Relationship Id="rId1" Type="http://schemas.openxmlformats.org/officeDocument/2006/relationships/hyperlink" Target="mailto:inf@abakan.2gis.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199"/>
  <sheetViews>
    <sheetView tabSelected="1" zoomScale="40" zoomScaleNormal="40" zoomScaleSheetLayoutView="30" workbookViewId="0">
      <pane ySplit="4" topLeftCell="A161" activePane="bottomLeft" state="frozen"/>
      <selection activeCell="A181" sqref="A181:B181"/>
      <selection pane="bottomLeft" activeCell="A172" sqref="A172:H172"/>
    </sheetView>
  </sheetViews>
  <sheetFormatPr defaultColWidth="9.140625" defaultRowHeight="12.75" outlineLevelRow="1" x14ac:dyDescent="0.2"/>
  <cols>
    <col min="1" max="1" width="69" style="216" customWidth="1"/>
    <col min="2" max="2" width="80.7109375" style="217" customWidth="1"/>
    <col min="3" max="3" width="120.7109375" style="218" customWidth="1"/>
    <col min="4" max="7" width="30.7109375" style="217" customWidth="1"/>
    <col min="8" max="8" width="30.7109375" style="219" customWidth="1"/>
    <col min="9" max="16384" width="9.140625" style="219"/>
  </cols>
  <sheetData>
    <row r="1" spans="1:8" s="4" customFormat="1" ht="50.1" customHeight="1" x14ac:dyDescent="0.2">
      <c r="A1" s="1"/>
      <c r="B1" s="2"/>
      <c r="C1" s="3" t="s">
        <v>0</v>
      </c>
      <c r="D1" s="2"/>
      <c r="E1" s="2"/>
      <c r="F1" s="2"/>
      <c r="G1" s="2"/>
      <c r="H1" s="2"/>
    </row>
    <row r="2" spans="1:8" s="10" customFormat="1" ht="50.1" customHeight="1" x14ac:dyDescent="0.2">
      <c r="A2" s="5" t="s">
        <v>1</v>
      </c>
      <c r="B2" s="6" t="s">
        <v>2</v>
      </c>
      <c r="C2" s="7" t="s">
        <v>3</v>
      </c>
      <c r="D2" s="8"/>
      <c r="E2" s="8"/>
      <c r="F2" s="8"/>
      <c r="G2" s="8"/>
      <c r="H2" s="9"/>
    </row>
    <row r="3" spans="1:8" s="16" customFormat="1" ht="24.95" customHeight="1" thickBot="1" x14ac:dyDescent="0.25">
      <c r="A3" s="11" t="s">
        <v>4</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50.1" customHeight="1" thickBot="1" x14ac:dyDescent="0.25">
      <c r="A5" s="24" t="s">
        <v>9</v>
      </c>
      <c r="B5" s="25"/>
      <c r="C5" s="26"/>
      <c r="D5" s="26"/>
      <c r="E5" s="26"/>
      <c r="F5" s="26"/>
      <c r="G5" s="26"/>
      <c r="H5" s="27"/>
    </row>
    <row r="6" spans="1:8" s="16" customFormat="1" ht="48" customHeight="1" x14ac:dyDescent="0.2">
      <c r="A6" s="29" t="s">
        <v>10</v>
      </c>
      <c r="B6" s="30" t="s">
        <v>11</v>
      </c>
      <c r="C6"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"2ГИС.АБАКАН" (версия для ПК); 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Интернет-площадки и Веб-приложения на основе Cправочника организаций "2ГИС.АБАКАН", http://api.2gis.ru/</v>
      </c>
      <c r="D6" s="31">
        <f>F6*1.2</f>
        <v>10440</v>
      </c>
      <c r="E6" s="32">
        <f>F6*1.1</f>
        <v>9570</v>
      </c>
      <c r="F6" s="32">
        <v>8700</v>
      </c>
      <c r="G6" s="32">
        <f>F6*0.75</f>
        <v>6525</v>
      </c>
      <c r="H6" s="33">
        <f>F6*0.5</f>
        <v>4350</v>
      </c>
    </row>
    <row r="7" spans="1:8" s="16" customFormat="1" ht="132" customHeight="1" x14ac:dyDescent="0.2">
      <c r="A7" s="34"/>
      <c r="B7" s="35"/>
      <c r="C7" s="35"/>
      <c r="D7" s="36"/>
      <c r="E7" s="37"/>
      <c r="F7" s="37"/>
      <c r="G7" s="37"/>
      <c r="H7" s="38"/>
    </row>
    <row r="8" spans="1:8" s="16" customFormat="1" ht="97.5" customHeight="1" x14ac:dyDescent="0.2">
      <c r="A8" s="34"/>
      <c r="B8" s="39" t="s">
        <v>12</v>
      </c>
      <c r="C8"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"2ГИС.АБАКАН" (версия для ПК); 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Интернет-площадки и Веб-приложения на основе Cправочника организаций "2ГИС.АБАКАН", http://api.2gis.ru/</v>
      </c>
      <c r="D8" s="36"/>
      <c r="E8" s="37"/>
      <c r="F8" s="37"/>
      <c r="G8" s="37"/>
      <c r="H8" s="38"/>
    </row>
    <row r="9" spans="1:8" s="16" customFormat="1" ht="166.5" customHeight="1" thickBot="1" x14ac:dyDescent="0.25">
      <c r="A9" s="41"/>
      <c r="B9" s="42" t="s">
        <v>13</v>
      </c>
      <c r="C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9" s="44"/>
      <c r="E9" s="45"/>
      <c r="F9" s="45"/>
      <c r="G9" s="45"/>
      <c r="H9" s="46"/>
    </row>
    <row r="10" spans="1:8" s="16" customFormat="1" ht="24.95" customHeight="1" thickBot="1" x14ac:dyDescent="0.25">
      <c r="A10" s="47"/>
      <c r="B10" s="48"/>
      <c r="C10" s="49"/>
      <c r="D10" s="50"/>
      <c r="E10" s="51"/>
      <c r="F10" s="51"/>
      <c r="G10" s="51"/>
      <c r="H10" s="52"/>
    </row>
    <row r="11" spans="1:8" s="16" customFormat="1" ht="48" customHeight="1" x14ac:dyDescent="0.2">
      <c r="A11" s="53" t="s">
        <v>14</v>
      </c>
      <c r="B11" s="30" t="s">
        <v>15</v>
      </c>
      <c r="C11"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"2ГИС.АБАКАН" (версия для ПК); 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Интернет-площадки и Веб-приложения на основе Cправочника организаций "2ГИС.АБАКАН", http://api.2gis.ru/</v>
      </c>
      <c r="D11" s="54">
        <f>F11*1.2</f>
        <v>11520</v>
      </c>
      <c r="E11" s="32">
        <f>F11*1.1</f>
        <v>10560</v>
      </c>
      <c r="F11" s="32">
        <v>9600</v>
      </c>
      <c r="G11" s="32">
        <f>F11*0.75</f>
        <v>7200</v>
      </c>
      <c r="H11" s="33">
        <f>F11*0.5</f>
        <v>4800</v>
      </c>
    </row>
    <row r="12" spans="1:8" s="16" customFormat="1" ht="132" customHeight="1" x14ac:dyDescent="0.2">
      <c r="A12" s="55"/>
      <c r="B12" s="35"/>
      <c r="C12" s="35"/>
      <c r="D12" s="56"/>
      <c r="E12" s="37"/>
      <c r="F12" s="37"/>
      <c r="G12" s="37"/>
      <c r="H12" s="38"/>
    </row>
    <row r="13" spans="1:8" s="16" customFormat="1" ht="97.5" customHeight="1" x14ac:dyDescent="0.2">
      <c r="A13" s="55"/>
      <c r="B13" s="39" t="s">
        <v>12</v>
      </c>
      <c r="C13"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"2ГИС.АБАКАН" (версия для ПК); 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Интернет-площадки и Веб-приложения на основе Cправочника организаций "2ГИС.АБАКАН", http://api.2gis.ru/</v>
      </c>
      <c r="D13" s="56"/>
      <c r="E13" s="37"/>
      <c r="F13" s="37"/>
      <c r="G13" s="37"/>
      <c r="H13" s="38"/>
    </row>
    <row r="14" spans="1:8" s="16" customFormat="1" ht="166.5" customHeight="1" x14ac:dyDescent="0.2">
      <c r="A14" s="55"/>
      <c r="B14" s="57" t="s">
        <v>13</v>
      </c>
      <c r="C14"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14" s="56"/>
      <c r="E14" s="37"/>
      <c r="F14" s="37"/>
      <c r="G14" s="37"/>
      <c r="H14" s="38"/>
    </row>
    <row r="15" spans="1:8" s="16" customFormat="1" ht="92.25" customHeight="1" thickBot="1" x14ac:dyDescent="0.25">
      <c r="A15" s="59"/>
      <c r="B15" s="42" t="s">
        <v>16</v>
      </c>
      <c r="C15"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15" s="61"/>
      <c r="E15" s="45"/>
      <c r="F15" s="45"/>
      <c r="G15" s="45"/>
      <c r="H15" s="46"/>
    </row>
    <row r="16" spans="1:8" s="16" customFormat="1" ht="24.95" customHeight="1" thickBot="1" x14ac:dyDescent="0.25">
      <c r="A16" s="47"/>
      <c r="B16" s="62"/>
      <c r="C16" s="49"/>
      <c r="D16" s="63"/>
      <c r="E16" s="63"/>
      <c r="F16" s="63"/>
      <c r="G16" s="63"/>
      <c r="H16" s="64"/>
    </row>
    <row r="17" spans="1:8" s="16" customFormat="1" ht="112.5" customHeight="1" x14ac:dyDescent="0.2">
      <c r="A17" s="65" t="s">
        <v>17</v>
      </c>
      <c r="B17" s="66" t="s">
        <v>18</v>
      </c>
      <c r="C17" s="67"/>
      <c r="D17" s="68">
        <v>1476</v>
      </c>
      <c r="E17" s="69"/>
      <c r="F17" s="69"/>
      <c r="G17" s="69"/>
      <c r="H17" s="70"/>
    </row>
    <row r="18" spans="1:8" s="16" customFormat="1" ht="50.1" customHeight="1" x14ac:dyDescent="0.2">
      <c r="A18" s="71"/>
      <c r="B18" s="72" t="s">
        <v>19</v>
      </c>
      <c r="C18" s="73" t="str">
        <f>"Электронный справочник "&amp;$C$2&amp;" (версия для ПК)"</f>
        <v>Электронный справочник "2ГИС.АБАКАН" (версия для ПК)</v>
      </c>
      <c r="D18" s="74"/>
      <c r="E18" s="75"/>
      <c r="F18" s="75"/>
      <c r="G18" s="75"/>
      <c r="H18" s="76"/>
    </row>
    <row r="19" spans="1:8" s="16" customFormat="1" ht="40.5" customHeight="1" x14ac:dyDescent="0.2">
      <c r="A19" s="71"/>
      <c r="B19" s="72" t="s">
        <v>20</v>
      </c>
      <c r="C19" s="35"/>
      <c r="D19" s="74"/>
      <c r="E19" s="75"/>
      <c r="F19" s="75"/>
      <c r="G19" s="75"/>
      <c r="H19" s="76"/>
    </row>
    <row r="20" spans="1:8" s="16" customFormat="1" ht="75" customHeight="1" thickBot="1" x14ac:dyDescent="0.25">
      <c r="A20" s="77"/>
      <c r="B20" s="72" t="s">
        <v>21</v>
      </c>
      <c r="C20"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"2ГИС.АБАКАН"; Электронный справочник "2ГИС.АБАКАН" (мобильная версия 2ГИС 4.0 и выше)</v>
      </c>
      <c r="D20" s="78"/>
      <c r="E20" s="79"/>
      <c r="F20" s="79"/>
      <c r="G20" s="79"/>
      <c r="H20" s="80"/>
    </row>
    <row r="21" spans="1:8" s="16" customFormat="1" ht="24.95" customHeight="1" thickBot="1" x14ac:dyDescent="0.25">
      <c r="A21" s="81"/>
      <c r="B21" s="82"/>
      <c r="C21" s="83"/>
      <c r="D21" s="84"/>
      <c r="E21" s="85"/>
      <c r="F21" s="85"/>
      <c r="G21" s="85"/>
      <c r="H21" s="86"/>
    </row>
    <row r="22" spans="1:8" s="16" customFormat="1" ht="50.1" customHeight="1" x14ac:dyDescent="0.2">
      <c r="A22" s="65" t="s">
        <v>22</v>
      </c>
      <c r="B22" s="87" t="s">
        <v>23</v>
      </c>
      <c r="C22"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Интернет-площадки и Веб-приложения на основе Cправочника организаций "2ГИС.АБАКАН", http://api.2gis.ru/</v>
      </c>
      <c r="D22" s="89">
        <v>360</v>
      </c>
      <c r="E22" s="90"/>
      <c r="F22" s="90"/>
      <c r="G22" s="90"/>
      <c r="H22" s="91"/>
    </row>
    <row r="23" spans="1:8" s="16" customFormat="1" ht="94.5" customHeight="1" x14ac:dyDescent="0.2">
      <c r="A23" s="71"/>
      <c r="B23" s="92"/>
      <c r="C23" s="93"/>
      <c r="D23" s="94"/>
      <c r="E23" s="95"/>
      <c r="F23" s="95"/>
      <c r="G23" s="95"/>
      <c r="H23" s="96"/>
    </row>
    <row r="24" spans="1:8" s="16" customFormat="1" ht="163.5" customHeight="1" thickBot="1" x14ac:dyDescent="0.25">
      <c r="A24" s="77"/>
      <c r="B24" s="97" t="s">
        <v>13</v>
      </c>
      <c r="C24"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24" s="99"/>
      <c r="E24" s="100"/>
      <c r="F24" s="100"/>
      <c r="G24" s="100"/>
      <c r="H24" s="101"/>
    </row>
    <row r="25" spans="1:8" s="16" customFormat="1" ht="24.95" customHeight="1" thickBot="1" x14ac:dyDescent="0.25">
      <c r="A25" s="81"/>
      <c r="B25" s="48"/>
      <c r="C25" s="49"/>
      <c r="D25" s="102"/>
      <c r="E25" s="103"/>
      <c r="F25" s="103"/>
      <c r="G25" s="103"/>
      <c r="H25" s="104"/>
    </row>
    <row r="26" spans="1:8" s="16" customFormat="1" ht="50.1" customHeight="1" x14ac:dyDescent="0.2">
      <c r="A26" s="65" t="s">
        <v>24</v>
      </c>
      <c r="B26" s="30" t="s">
        <v>25</v>
      </c>
      <c r="C26"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"2ГИС.АБАКАН" (версия для ПК); 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v>
      </c>
      <c r="D26" s="31">
        <f>F26*1.2</f>
        <v>19843.2</v>
      </c>
      <c r="E26" s="32">
        <f>F26*1.1</f>
        <v>18189.600000000002</v>
      </c>
      <c r="F26" s="32">
        <v>16536</v>
      </c>
      <c r="G26" s="32">
        <f>F26*0.75</f>
        <v>12402</v>
      </c>
      <c r="H26" s="33">
        <f>F26*0.5</f>
        <v>8268</v>
      </c>
    </row>
    <row r="27" spans="1:8" s="16" customFormat="1" ht="99.95" customHeight="1" x14ac:dyDescent="0.2">
      <c r="A27" s="71"/>
      <c r="B27" s="35"/>
      <c r="C27" s="35"/>
      <c r="D27" s="36"/>
      <c r="E27" s="37"/>
      <c r="F27" s="37"/>
      <c r="G27" s="37"/>
      <c r="H27" s="38"/>
    </row>
    <row r="28" spans="1:8" s="16" customFormat="1" ht="99.95" customHeight="1" x14ac:dyDescent="0.2">
      <c r="A28" s="71"/>
      <c r="B28" s="105" t="s">
        <v>12</v>
      </c>
      <c r="C28"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v>
      </c>
      <c r="D28" s="36"/>
      <c r="E28" s="37"/>
      <c r="F28" s="37"/>
      <c r="G28" s="37"/>
      <c r="H28" s="38"/>
    </row>
    <row r="29" spans="1:8" s="16" customFormat="1" ht="156.75" customHeight="1" thickBot="1" x14ac:dyDescent="0.25">
      <c r="A29" s="77"/>
      <c r="B29" s="107" t="s">
        <v>13</v>
      </c>
      <c r="C29"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29" s="44"/>
      <c r="E29" s="45"/>
      <c r="F29" s="45"/>
      <c r="G29" s="45"/>
      <c r="H29" s="46"/>
    </row>
    <row r="30" spans="1:8" s="16" customFormat="1" ht="24.95" customHeight="1" thickBot="1" x14ac:dyDescent="0.25">
      <c r="A30" s="81"/>
      <c r="B30" s="48"/>
      <c r="C30" s="49"/>
      <c r="D30" s="50"/>
      <c r="E30" s="51"/>
      <c r="F30" s="51"/>
      <c r="G30" s="51"/>
      <c r="H30" s="52"/>
    </row>
    <row r="31" spans="1:8" s="16" customFormat="1" ht="50.1" customHeight="1" x14ac:dyDescent="0.2">
      <c r="A31" s="65" t="s">
        <v>26</v>
      </c>
      <c r="B31" s="30" t="s">
        <v>27</v>
      </c>
      <c r="C31"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"2ГИС.АБАКАН" (версия для ПК); 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v>
      </c>
      <c r="D31" s="54">
        <f>F31*1.2</f>
        <v>21888</v>
      </c>
      <c r="E31" s="32">
        <f>F31*1.1</f>
        <v>20064</v>
      </c>
      <c r="F31" s="32">
        <v>18240</v>
      </c>
      <c r="G31" s="32">
        <f>F31*0.75</f>
        <v>13680</v>
      </c>
      <c r="H31" s="33">
        <f>F31*0.5</f>
        <v>9120</v>
      </c>
    </row>
    <row r="32" spans="1:8" s="16" customFormat="1" ht="99.95" customHeight="1" x14ac:dyDescent="0.2">
      <c r="A32" s="71"/>
      <c r="B32" s="35"/>
      <c r="C32" s="35"/>
      <c r="D32" s="56"/>
      <c r="E32" s="37"/>
      <c r="F32" s="37"/>
      <c r="G32" s="37"/>
      <c r="H32" s="38"/>
    </row>
    <row r="33" spans="1:8" s="16" customFormat="1" ht="99.95" customHeight="1" x14ac:dyDescent="0.2">
      <c r="A33" s="71"/>
      <c r="B33" s="39" t="s">
        <v>12</v>
      </c>
      <c r="C33"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v>
      </c>
      <c r="D33" s="56"/>
      <c r="E33" s="37"/>
      <c r="F33" s="37"/>
      <c r="G33" s="37"/>
      <c r="H33" s="38"/>
    </row>
    <row r="34" spans="1:8" s="16" customFormat="1" ht="156.75" customHeight="1" x14ac:dyDescent="0.2">
      <c r="A34" s="71"/>
      <c r="B34" s="57" t="s">
        <v>13</v>
      </c>
      <c r="C34"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34" s="56"/>
      <c r="E34" s="37"/>
      <c r="F34" s="37"/>
      <c r="G34" s="37"/>
      <c r="H34" s="38"/>
    </row>
    <row r="35" spans="1:8" s="16" customFormat="1" ht="92.25" customHeight="1" thickBot="1" x14ac:dyDescent="0.25">
      <c r="A35" s="77"/>
      <c r="B35" s="42" t="s">
        <v>16</v>
      </c>
      <c r="C35"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35" s="61"/>
      <c r="E35" s="45"/>
      <c r="F35" s="45"/>
      <c r="G35" s="45"/>
      <c r="H35" s="46"/>
    </row>
    <row r="36" spans="1:8" s="16" customFormat="1" ht="24.95" customHeight="1" thickBot="1" x14ac:dyDescent="0.25">
      <c r="A36" s="112"/>
      <c r="B36" s="62"/>
      <c r="C36" s="49"/>
      <c r="D36" s="63"/>
      <c r="E36" s="63"/>
      <c r="F36" s="63"/>
      <c r="G36" s="63"/>
      <c r="H36" s="64"/>
    </row>
    <row r="37" spans="1:8" s="16" customFormat="1" ht="125.1" customHeight="1" x14ac:dyDescent="0.2">
      <c r="A37" s="65" t="s">
        <v>28</v>
      </c>
      <c r="B37" s="66" t="s">
        <v>29</v>
      </c>
      <c r="C37" s="67"/>
      <c r="D37" s="68">
        <v>2880</v>
      </c>
      <c r="E37" s="69"/>
      <c r="F37" s="69"/>
      <c r="G37" s="69"/>
      <c r="H37" s="70"/>
    </row>
    <row r="38" spans="1:8" s="16" customFormat="1" ht="50.1" customHeight="1" x14ac:dyDescent="0.2">
      <c r="A38" s="71"/>
      <c r="B38" s="72" t="s">
        <v>19</v>
      </c>
      <c r="C38" s="73" t="str">
        <f>"Электронный справочник "&amp;$C$2&amp;" (версия для ПК)"</f>
        <v>Электронный справочник "2ГИС.АБАКАН" (версия для ПК)</v>
      </c>
      <c r="D38" s="74"/>
      <c r="E38" s="75"/>
      <c r="F38" s="75"/>
      <c r="G38" s="75"/>
      <c r="H38" s="76"/>
    </row>
    <row r="39" spans="1:8" s="16" customFormat="1" ht="50.1" customHeight="1" x14ac:dyDescent="0.2">
      <c r="A39" s="71"/>
      <c r="B39" s="72" t="s">
        <v>20</v>
      </c>
      <c r="C39" s="35"/>
      <c r="D39" s="74"/>
      <c r="E39" s="75"/>
      <c r="F39" s="75"/>
      <c r="G39" s="75"/>
      <c r="H39" s="76"/>
    </row>
    <row r="40" spans="1:8" s="16" customFormat="1" ht="75" customHeight="1" thickBot="1" x14ac:dyDescent="0.25">
      <c r="A40" s="77"/>
      <c r="B40" s="72" t="s">
        <v>21</v>
      </c>
      <c r="C40"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"2ГИС.АБАКАН"; Электронный справочник "2ГИС.АБАКАН" (мобильная версия 2ГИС 4.0 и выше)</v>
      </c>
      <c r="D40" s="78"/>
      <c r="E40" s="79"/>
      <c r="F40" s="79"/>
      <c r="G40" s="79"/>
      <c r="H40" s="80"/>
    </row>
    <row r="41" spans="1:8" s="16" customFormat="1" ht="24.95" customHeight="1" thickBot="1" x14ac:dyDescent="0.25">
      <c r="A41" s="81"/>
      <c r="B41" s="82"/>
      <c r="C41" s="83"/>
      <c r="D41" s="113"/>
      <c r="E41" s="114"/>
      <c r="F41" s="114"/>
      <c r="G41" s="114"/>
      <c r="H41" s="115"/>
    </row>
    <row r="42" spans="1:8" s="16" customFormat="1" ht="50.1" customHeight="1" x14ac:dyDescent="0.2">
      <c r="A42" s="65" t="s">
        <v>30</v>
      </c>
      <c r="B42" s="87" t="s">
        <v>23</v>
      </c>
      <c r="C42"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v>
      </c>
      <c r="D42" s="89">
        <v>360</v>
      </c>
      <c r="E42" s="90"/>
      <c r="F42" s="90"/>
      <c r="G42" s="90"/>
      <c r="H42" s="91"/>
    </row>
    <row r="43" spans="1:8" s="16" customFormat="1" ht="69.75" customHeight="1" x14ac:dyDescent="0.2">
      <c r="A43" s="71"/>
      <c r="B43" s="92"/>
      <c r="C43" s="93"/>
      <c r="D43" s="94"/>
      <c r="E43" s="95"/>
      <c r="F43" s="95"/>
      <c r="G43" s="95"/>
      <c r="H43" s="96"/>
    </row>
    <row r="44" spans="1:8" s="16" customFormat="1" ht="155.25" customHeight="1" x14ac:dyDescent="0.2">
      <c r="A44" s="71"/>
      <c r="B44" s="105" t="s">
        <v>13</v>
      </c>
      <c r="C44"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44" s="94"/>
      <c r="E44" s="95"/>
      <c r="F44" s="95"/>
      <c r="G44" s="95"/>
      <c r="H44" s="96"/>
    </row>
    <row r="45" spans="1:8" s="16" customFormat="1" ht="168.75" customHeight="1" thickBot="1" x14ac:dyDescent="0.25">
      <c r="A45" s="77"/>
      <c r="B45" s="107" t="s">
        <v>13</v>
      </c>
      <c r="C4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45" s="99"/>
      <c r="E45" s="100"/>
      <c r="F45" s="100"/>
      <c r="G45" s="100"/>
      <c r="H45" s="101"/>
    </row>
    <row r="46" spans="1:8" s="16" customFormat="1" ht="24.95" customHeight="1" thickBot="1" x14ac:dyDescent="0.25">
      <c r="A46" s="47"/>
      <c r="B46" s="48"/>
      <c r="C46" s="49"/>
      <c r="D46" s="50"/>
      <c r="E46" s="51"/>
      <c r="F46" s="51"/>
      <c r="G46" s="51"/>
      <c r="H46" s="52"/>
    </row>
    <row r="47" spans="1:8" s="16" customFormat="1" ht="48" customHeight="1" x14ac:dyDescent="0.2">
      <c r="A47" s="29" t="s">
        <v>31</v>
      </c>
      <c r="B47" s="117" t="s">
        <v>32</v>
      </c>
      <c r="C4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"2ГИС.АБАКАН" (версия для ПК); 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Интернет-площадки и Веб-приложения на основе Cправочника организаций "2ГИС.АБАКАН", http://api.2gis.ru/</v>
      </c>
      <c r="D47" s="31">
        <f>F47*1.2</f>
        <v>12528</v>
      </c>
      <c r="E47" s="32">
        <f>F47*1.1</f>
        <v>11484.000000000002</v>
      </c>
      <c r="F47" s="32">
        <v>10440</v>
      </c>
      <c r="G47" s="32">
        <f>F47*0.75</f>
        <v>7830</v>
      </c>
      <c r="H47" s="33">
        <f>F47*0.5</f>
        <v>5220</v>
      </c>
    </row>
    <row r="48" spans="1:8" s="16" customFormat="1" ht="132" customHeight="1" x14ac:dyDescent="0.2">
      <c r="A48" s="34"/>
      <c r="B48" s="118"/>
      <c r="C48" s="35"/>
      <c r="D48" s="36"/>
      <c r="E48" s="37"/>
      <c r="F48" s="37"/>
      <c r="G48" s="37"/>
      <c r="H48" s="38"/>
    </row>
    <row r="49" spans="1:8" s="16" customFormat="1" ht="132.6" customHeight="1" x14ac:dyDescent="0.2">
      <c r="A49" s="34"/>
      <c r="B49" s="39" t="s">
        <v>12</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"2ГИС.АБАКАН" (версия для ПК); 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Интернет-площадки и Веб-приложения на основе Cправочника организаций "2ГИС.АБАКАН", http://api.2gis.ru/</v>
      </c>
      <c r="D49" s="36"/>
      <c r="E49" s="37"/>
      <c r="F49" s="37"/>
      <c r="G49" s="37"/>
      <c r="H49" s="38"/>
    </row>
    <row r="50" spans="1:8" s="16" customFormat="1" ht="97.5" customHeight="1" thickBot="1" x14ac:dyDescent="0.25">
      <c r="A50" s="119"/>
      <c r="B50" s="120" t="s">
        <v>33</v>
      </c>
      <c r="C50"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50" s="121"/>
      <c r="E50" s="122"/>
      <c r="F50" s="122"/>
      <c r="G50" s="122"/>
      <c r="H50" s="123"/>
    </row>
    <row r="51" spans="1:8" s="16" customFormat="1" ht="166.5" customHeight="1" thickBot="1" x14ac:dyDescent="0.25">
      <c r="A51" s="41"/>
      <c r="B51" s="42" t="s">
        <v>34</v>
      </c>
      <c r="C5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51" s="44"/>
      <c r="E51" s="45"/>
      <c r="F51" s="45"/>
      <c r="G51" s="45"/>
      <c r="H51" s="46"/>
    </row>
    <row r="52" spans="1:8" s="16" customFormat="1" ht="24.95" customHeight="1" thickBot="1" x14ac:dyDescent="0.25">
      <c r="A52" s="81"/>
      <c r="B52" s="124"/>
      <c r="C52" s="125"/>
      <c r="D52" s="113"/>
      <c r="E52" s="114"/>
      <c r="F52" s="114"/>
      <c r="G52" s="114"/>
      <c r="H52" s="115"/>
    </row>
    <row r="53" spans="1:8" s="16" customFormat="1" ht="48" customHeight="1" x14ac:dyDescent="0.2">
      <c r="A53" s="53" t="s">
        <v>35</v>
      </c>
      <c r="B53" s="117" t="s">
        <v>32</v>
      </c>
      <c r="C5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"2ГИС.АБАКАН" (версия для ПК); 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Интернет-площадки и Веб-приложения на основе Cправочника организаций "2ГИС.АБАКАН", http://api.2gis.ru/</v>
      </c>
      <c r="D53" s="54">
        <f>F53*1.2</f>
        <v>13824</v>
      </c>
      <c r="E53" s="32">
        <f>F53*1.1</f>
        <v>12672.000000000002</v>
      </c>
      <c r="F53" s="32">
        <v>11520</v>
      </c>
      <c r="G53" s="32">
        <f>F53*0.75</f>
        <v>8640</v>
      </c>
      <c r="H53" s="33">
        <f>F53*0.5</f>
        <v>5760</v>
      </c>
    </row>
    <row r="54" spans="1:8" s="16" customFormat="1" ht="132" customHeight="1" x14ac:dyDescent="0.2">
      <c r="A54" s="55"/>
      <c r="B54" s="118"/>
      <c r="C54" s="35"/>
      <c r="D54" s="56"/>
      <c r="E54" s="37"/>
      <c r="F54" s="37"/>
      <c r="G54" s="37"/>
      <c r="H54" s="38"/>
    </row>
    <row r="55" spans="1:8" s="16" customFormat="1" ht="112.5" customHeight="1" x14ac:dyDescent="0.2">
      <c r="A55" s="55"/>
      <c r="B55" s="39" t="s">
        <v>12</v>
      </c>
      <c r="C55"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"2ГИС.АБАКАН" (версия для ПК); 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Интернет-площадки и Веб-приложения на основе Cправочника организаций "2ГИС.АБАКАН", http://api.2gis.ru/</v>
      </c>
      <c r="D55" s="56"/>
      <c r="E55" s="37"/>
      <c r="F55" s="37"/>
      <c r="G55" s="37"/>
      <c r="H55" s="38"/>
    </row>
    <row r="56" spans="1:8" s="16" customFormat="1" ht="166.5" customHeight="1" x14ac:dyDescent="0.2">
      <c r="A56" s="55"/>
      <c r="B56" s="57" t="s">
        <v>34</v>
      </c>
      <c r="C56"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56" s="56"/>
      <c r="E56" s="37"/>
      <c r="F56" s="37"/>
      <c r="G56" s="37"/>
      <c r="H56" s="38"/>
    </row>
    <row r="57" spans="1:8" s="16" customFormat="1" ht="92.25" customHeight="1" thickBot="1" x14ac:dyDescent="0.25">
      <c r="A57" s="55"/>
      <c r="B57" s="126" t="s">
        <v>36</v>
      </c>
      <c r="C57" s="1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57" s="128"/>
      <c r="E57" s="122"/>
      <c r="F57" s="122"/>
      <c r="G57" s="122"/>
      <c r="H57" s="123"/>
    </row>
    <row r="58" spans="1:8" s="16" customFormat="1" ht="24.95" customHeight="1" thickBot="1" x14ac:dyDescent="0.25">
      <c r="A58" s="81"/>
      <c r="B58" s="129"/>
      <c r="C58" s="130"/>
      <c r="D58" s="113"/>
      <c r="E58" s="114"/>
      <c r="F58" s="114"/>
      <c r="G58" s="114"/>
      <c r="H58" s="115"/>
    </row>
    <row r="59" spans="1:8" s="16" customFormat="1" ht="50.1" customHeight="1" x14ac:dyDescent="0.2">
      <c r="A59" s="65" t="s">
        <v>37</v>
      </c>
      <c r="B59" s="131" t="s">
        <v>23</v>
      </c>
      <c r="C59" s="13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Интернет-площадки и Веб-приложения на основе Cправочника организаций "2ГИС.АБАКАН", http://api.2gis.ru/</v>
      </c>
      <c r="D59" s="90">
        <v>360</v>
      </c>
      <c r="E59" s="90"/>
      <c r="F59" s="90"/>
      <c r="G59" s="90"/>
      <c r="H59" s="91"/>
    </row>
    <row r="60" spans="1:8" s="16" customFormat="1" ht="94.5" customHeight="1" x14ac:dyDescent="0.2">
      <c r="A60" s="71"/>
      <c r="B60" s="133"/>
      <c r="C60" s="134"/>
      <c r="D60" s="95"/>
      <c r="E60" s="95"/>
      <c r="F60" s="95"/>
      <c r="G60" s="95"/>
      <c r="H60" s="96"/>
    </row>
    <row r="61" spans="1:8" s="16" customFormat="1" ht="163.5" customHeight="1" thickBot="1" x14ac:dyDescent="0.25">
      <c r="A61" s="77"/>
      <c r="B61" s="42" t="s">
        <v>34</v>
      </c>
      <c r="C61" s="135"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61" s="100"/>
      <c r="E61" s="100"/>
      <c r="F61" s="100"/>
      <c r="G61" s="100"/>
      <c r="H61" s="101"/>
    </row>
    <row r="62" spans="1:8" s="16" customFormat="1" ht="24.95" customHeight="1" thickBot="1" x14ac:dyDescent="0.25">
      <c r="A62" s="81"/>
      <c r="B62" s="124"/>
      <c r="C62" s="125"/>
      <c r="D62" s="113"/>
      <c r="E62" s="114"/>
      <c r="F62" s="114"/>
      <c r="G62" s="114"/>
      <c r="H62" s="115"/>
    </row>
    <row r="63" spans="1:8" s="16" customFormat="1" ht="50.1" customHeight="1" thickBot="1" x14ac:dyDescent="0.25">
      <c r="A63" s="136" t="s">
        <v>38</v>
      </c>
      <c r="B63" s="137"/>
      <c r="C63" s="137"/>
      <c r="D63" s="138" t="str">
        <f>"от "&amp;MIN(D64:D83)&amp;" до "&amp;MAX(D64:D83)</f>
        <v>от 1500 до 30000</v>
      </c>
      <c r="E63" s="139"/>
      <c r="F63" s="139"/>
      <c r="G63" s="139"/>
      <c r="H63" s="140"/>
    </row>
    <row r="64" spans="1:8" s="16" customFormat="1" ht="37.5" customHeight="1" outlineLevel="1" x14ac:dyDescent="0.2">
      <c r="A64" s="141" t="s">
        <v>39</v>
      </c>
      <c r="B64" s="142"/>
      <c r="C64" s="143" t="str">
        <f>"Электронный справочник на основе Справочника организаций "&amp;$C$2&amp;" (версия для ПК)"</f>
        <v>Электронный справочник на основе Справочника организаций "2ГИС.АБАКАН" (версия для ПК)</v>
      </c>
      <c r="D64" s="144">
        <v>1500</v>
      </c>
      <c r="E64" s="145"/>
      <c r="F64" s="145"/>
      <c r="G64" s="145"/>
      <c r="H64" s="146"/>
    </row>
    <row r="65" spans="1:8" s="16" customFormat="1" ht="37.5" customHeight="1" outlineLevel="1" x14ac:dyDescent="0.2">
      <c r="A65" s="147" t="s">
        <v>40</v>
      </c>
      <c r="B65" s="148"/>
      <c r="C65" s="143"/>
      <c r="D65" s="36">
        <v>3000</v>
      </c>
      <c r="E65" s="37"/>
      <c r="F65" s="37"/>
      <c r="G65" s="37"/>
      <c r="H65" s="38"/>
    </row>
    <row r="66" spans="1:8" s="16" customFormat="1" ht="37.5" customHeight="1" outlineLevel="1" x14ac:dyDescent="0.2">
      <c r="A66" s="147" t="s">
        <v>41</v>
      </c>
      <c r="B66" s="148"/>
      <c r="C66" s="143"/>
      <c r="D66" s="36">
        <v>4500</v>
      </c>
      <c r="E66" s="37"/>
      <c r="F66" s="37"/>
      <c r="G66" s="37"/>
      <c r="H66" s="38"/>
    </row>
    <row r="67" spans="1:8" s="16" customFormat="1" ht="37.5" customHeight="1" outlineLevel="1" x14ac:dyDescent="0.2">
      <c r="A67" s="147" t="s">
        <v>42</v>
      </c>
      <c r="B67" s="148"/>
      <c r="C67" s="143"/>
      <c r="D67" s="36">
        <v>6000</v>
      </c>
      <c r="E67" s="37"/>
      <c r="F67" s="37"/>
      <c r="G67" s="37"/>
      <c r="H67" s="38"/>
    </row>
    <row r="68" spans="1:8" s="16" customFormat="1" ht="37.5" customHeight="1" outlineLevel="1" x14ac:dyDescent="0.2">
      <c r="A68" s="147" t="s">
        <v>43</v>
      </c>
      <c r="B68" s="148"/>
      <c r="C68" s="143"/>
      <c r="D68" s="36">
        <v>7500</v>
      </c>
      <c r="E68" s="37"/>
      <c r="F68" s="37"/>
      <c r="G68" s="37"/>
      <c r="H68" s="38"/>
    </row>
    <row r="69" spans="1:8" s="16" customFormat="1" ht="37.5" customHeight="1" outlineLevel="1" x14ac:dyDescent="0.2">
      <c r="A69" s="147" t="s">
        <v>44</v>
      </c>
      <c r="B69" s="148"/>
      <c r="C69" s="143"/>
      <c r="D69" s="36">
        <v>9000</v>
      </c>
      <c r="E69" s="37"/>
      <c r="F69" s="37"/>
      <c r="G69" s="37"/>
      <c r="H69" s="38"/>
    </row>
    <row r="70" spans="1:8" s="16" customFormat="1" ht="37.5" customHeight="1" outlineLevel="1" x14ac:dyDescent="0.2">
      <c r="A70" s="147" t="s">
        <v>45</v>
      </c>
      <c r="B70" s="148"/>
      <c r="C70" s="143"/>
      <c r="D70" s="36">
        <v>10500</v>
      </c>
      <c r="E70" s="37"/>
      <c r="F70" s="37"/>
      <c r="G70" s="37"/>
      <c r="H70" s="38"/>
    </row>
    <row r="71" spans="1:8" s="16" customFormat="1" ht="37.5" customHeight="1" outlineLevel="1" x14ac:dyDescent="0.2">
      <c r="A71" s="147" t="s">
        <v>46</v>
      </c>
      <c r="B71" s="148"/>
      <c r="C71" s="143"/>
      <c r="D71" s="36">
        <v>12000</v>
      </c>
      <c r="E71" s="37"/>
      <c r="F71" s="37"/>
      <c r="G71" s="37"/>
      <c r="H71" s="38"/>
    </row>
    <row r="72" spans="1:8" s="16" customFormat="1" ht="37.5" customHeight="1" outlineLevel="1" x14ac:dyDescent="0.2">
      <c r="A72" s="147" t="s">
        <v>47</v>
      </c>
      <c r="B72" s="148"/>
      <c r="C72" s="143"/>
      <c r="D72" s="36">
        <v>13500</v>
      </c>
      <c r="E72" s="37"/>
      <c r="F72" s="37"/>
      <c r="G72" s="37"/>
      <c r="H72" s="38"/>
    </row>
    <row r="73" spans="1:8" s="16" customFormat="1" ht="37.5" customHeight="1" outlineLevel="1" x14ac:dyDescent="0.2">
      <c r="A73" s="147" t="s">
        <v>48</v>
      </c>
      <c r="B73" s="148"/>
      <c r="C73" s="143"/>
      <c r="D73" s="36">
        <v>15000</v>
      </c>
      <c r="E73" s="37"/>
      <c r="F73" s="37"/>
      <c r="G73" s="37"/>
      <c r="H73" s="38"/>
    </row>
    <row r="74" spans="1:8" s="16" customFormat="1" ht="37.5" customHeight="1" outlineLevel="1" x14ac:dyDescent="0.2">
      <c r="A74" s="147" t="s">
        <v>49</v>
      </c>
      <c r="B74" s="148"/>
      <c r="C74" s="143"/>
      <c r="D74" s="36">
        <v>16500</v>
      </c>
      <c r="E74" s="37"/>
      <c r="F74" s="37"/>
      <c r="G74" s="37"/>
      <c r="H74" s="38"/>
    </row>
    <row r="75" spans="1:8" s="16" customFormat="1" ht="37.5" customHeight="1" outlineLevel="1" x14ac:dyDescent="0.2">
      <c r="A75" s="147" t="s">
        <v>50</v>
      </c>
      <c r="B75" s="148"/>
      <c r="C75" s="143"/>
      <c r="D75" s="36">
        <v>18000</v>
      </c>
      <c r="E75" s="37"/>
      <c r="F75" s="37"/>
      <c r="G75" s="37"/>
      <c r="H75" s="38"/>
    </row>
    <row r="76" spans="1:8" s="16" customFormat="1" ht="37.5" customHeight="1" outlineLevel="1" x14ac:dyDescent="0.2">
      <c r="A76" s="147" t="s">
        <v>51</v>
      </c>
      <c r="B76" s="148"/>
      <c r="C76" s="143"/>
      <c r="D76" s="36">
        <v>19500</v>
      </c>
      <c r="E76" s="37"/>
      <c r="F76" s="37"/>
      <c r="G76" s="37"/>
      <c r="H76" s="38"/>
    </row>
    <row r="77" spans="1:8" s="16" customFormat="1" ht="37.5" customHeight="1" outlineLevel="1" x14ac:dyDescent="0.2">
      <c r="A77" s="147" t="s">
        <v>52</v>
      </c>
      <c r="B77" s="148"/>
      <c r="C77" s="143"/>
      <c r="D77" s="36">
        <v>21000</v>
      </c>
      <c r="E77" s="37"/>
      <c r="F77" s="37"/>
      <c r="G77" s="37"/>
      <c r="H77" s="38"/>
    </row>
    <row r="78" spans="1:8" s="16" customFormat="1" ht="37.5" customHeight="1" outlineLevel="1" x14ac:dyDescent="0.2">
      <c r="A78" s="147" t="s">
        <v>53</v>
      </c>
      <c r="B78" s="148"/>
      <c r="C78" s="143"/>
      <c r="D78" s="36">
        <v>22500</v>
      </c>
      <c r="E78" s="37"/>
      <c r="F78" s="37"/>
      <c r="G78" s="37"/>
      <c r="H78" s="38"/>
    </row>
    <row r="79" spans="1:8" s="16" customFormat="1" ht="37.5" customHeight="1" outlineLevel="1" x14ac:dyDescent="0.2">
      <c r="A79" s="147" t="s">
        <v>54</v>
      </c>
      <c r="B79" s="148"/>
      <c r="C79" s="143"/>
      <c r="D79" s="36">
        <v>24000</v>
      </c>
      <c r="E79" s="37"/>
      <c r="F79" s="37"/>
      <c r="G79" s="37"/>
      <c r="H79" s="38"/>
    </row>
    <row r="80" spans="1:8" s="16" customFormat="1" ht="37.5" customHeight="1" outlineLevel="1" x14ac:dyDescent="0.2">
      <c r="A80" s="147" t="s">
        <v>55</v>
      </c>
      <c r="B80" s="148"/>
      <c r="C80" s="143"/>
      <c r="D80" s="36">
        <v>25500</v>
      </c>
      <c r="E80" s="37"/>
      <c r="F80" s="37"/>
      <c r="G80" s="37"/>
      <c r="H80" s="38"/>
    </row>
    <row r="81" spans="1:8" s="16" customFormat="1" ht="37.5" customHeight="1" outlineLevel="1" x14ac:dyDescent="0.2">
      <c r="A81" s="147" t="s">
        <v>56</v>
      </c>
      <c r="B81" s="148"/>
      <c r="C81" s="143"/>
      <c r="D81" s="36">
        <v>27000</v>
      </c>
      <c r="E81" s="37"/>
      <c r="F81" s="37"/>
      <c r="G81" s="37"/>
      <c r="H81" s="38"/>
    </row>
    <row r="82" spans="1:8" s="16" customFormat="1" ht="37.5" customHeight="1" outlineLevel="1" x14ac:dyDescent="0.2">
      <c r="A82" s="147" t="s">
        <v>57</v>
      </c>
      <c r="B82" s="148"/>
      <c r="C82" s="143"/>
      <c r="D82" s="36">
        <v>28500</v>
      </c>
      <c r="E82" s="37"/>
      <c r="F82" s="37"/>
      <c r="G82" s="37"/>
      <c r="H82" s="38"/>
    </row>
    <row r="83" spans="1:8" s="16" customFormat="1" ht="37.5" customHeight="1" outlineLevel="1" thickBot="1" x14ac:dyDescent="0.25">
      <c r="A83" s="147" t="s">
        <v>58</v>
      </c>
      <c r="B83" s="148"/>
      <c r="C83" s="143"/>
      <c r="D83" s="36">
        <v>30000</v>
      </c>
      <c r="E83" s="37"/>
      <c r="F83" s="37"/>
      <c r="G83" s="37"/>
      <c r="H83" s="38"/>
    </row>
    <row r="84" spans="1:8" s="16" customFormat="1" ht="50.1" customHeight="1" thickBot="1" x14ac:dyDescent="0.25">
      <c r="A84" s="136" t="s">
        <v>59</v>
      </c>
      <c r="B84" s="137"/>
      <c r="C84" s="137"/>
      <c r="D84" s="138" t="str">
        <f>"от "&amp;MIN(D85:D94)&amp;" до "&amp;MAX(D85:D94)</f>
        <v>от 90 до 4782</v>
      </c>
      <c r="E84" s="139"/>
      <c r="F84" s="139"/>
      <c r="G84" s="139"/>
      <c r="H84" s="140"/>
    </row>
    <row r="85" spans="1:8" s="16" customFormat="1" ht="159" customHeight="1" x14ac:dyDescent="0.2">
      <c r="A85" s="149" t="s">
        <v>60</v>
      </c>
      <c r="B85" s="150" t="s">
        <v>13</v>
      </c>
      <c r="C85" s="1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85" s="152">
        <v>768</v>
      </c>
      <c r="E85" s="152"/>
      <c r="F85" s="152"/>
      <c r="G85" s="152"/>
      <c r="H85" s="153"/>
    </row>
    <row r="86" spans="1:8" s="16" customFormat="1" ht="37.5" customHeight="1" x14ac:dyDescent="0.2">
      <c r="A86" s="154" t="s">
        <v>61</v>
      </c>
      <c r="B86" s="155"/>
      <c r="C86" s="156" t="str">
        <f>"Электронный справочник на основе Справочника организаций "&amp;$C$2&amp;" (версия для ПК)"</f>
        <v>Электронный справочник на основе Справочника организаций "2ГИС.АБАКАН" (версия для ПК)</v>
      </c>
      <c r="D86" s="157">
        <v>180</v>
      </c>
      <c r="E86" s="157"/>
      <c r="F86" s="157"/>
      <c r="G86" s="157"/>
      <c r="H86" s="158"/>
    </row>
    <row r="87" spans="1:8" s="16" customFormat="1" ht="37.5" customHeight="1" x14ac:dyDescent="0.2">
      <c r="A87" s="154" t="s">
        <v>62</v>
      </c>
      <c r="B87" s="155"/>
      <c r="C87" s="159"/>
      <c r="D87" s="157">
        <v>1302</v>
      </c>
      <c r="E87" s="157"/>
      <c r="F87" s="157"/>
      <c r="G87" s="157"/>
      <c r="H87" s="158"/>
    </row>
    <row r="88" spans="1:8" s="16" customFormat="1" ht="37.5" customHeight="1" x14ac:dyDescent="0.2">
      <c r="A88" s="154" t="s">
        <v>63</v>
      </c>
      <c r="B88" s="155"/>
      <c r="C88" s="159"/>
      <c r="D88" s="157">
        <v>594</v>
      </c>
      <c r="E88" s="157"/>
      <c r="F88" s="157"/>
      <c r="G88" s="157"/>
      <c r="H88" s="158"/>
    </row>
    <row r="89" spans="1:8" s="16" customFormat="1" ht="37.5" customHeight="1" x14ac:dyDescent="0.2">
      <c r="A89" s="160" t="s">
        <v>64</v>
      </c>
      <c r="B89" s="161"/>
      <c r="C89" s="159"/>
      <c r="D89" s="157">
        <v>4782</v>
      </c>
      <c r="E89" s="157"/>
      <c r="F89" s="157"/>
      <c r="G89" s="157"/>
      <c r="H89" s="158"/>
    </row>
    <row r="90" spans="1:8" s="16" customFormat="1" ht="37.5" customHeight="1" x14ac:dyDescent="0.2">
      <c r="A90" s="154" t="s">
        <v>65</v>
      </c>
      <c r="B90" s="155"/>
      <c r="C90" s="159"/>
      <c r="D90" s="157">
        <v>90</v>
      </c>
      <c r="E90" s="157"/>
      <c r="F90" s="157"/>
      <c r="G90" s="157"/>
      <c r="H90" s="158"/>
    </row>
    <row r="91" spans="1:8" s="16" customFormat="1" ht="37.5" customHeight="1" x14ac:dyDescent="0.2">
      <c r="A91" s="154" t="s">
        <v>66</v>
      </c>
      <c r="B91" s="155"/>
      <c r="C91" s="159"/>
      <c r="D91" s="157">
        <v>90</v>
      </c>
      <c r="E91" s="157"/>
      <c r="F91" s="157"/>
      <c r="G91" s="157"/>
      <c r="H91" s="158"/>
    </row>
    <row r="92" spans="1:8" s="16" customFormat="1" ht="37.5" customHeight="1" x14ac:dyDescent="0.2">
      <c r="A92" s="154" t="s">
        <v>67</v>
      </c>
      <c r="B92" s="155"/>
      <c r="C92" s="159"/>
      <c r="D92" s="157">
        <v>180</v>
      </c>
      <c r="E92" s="157"/>
      <c r="F92" s="157"/>
      <c r="G92" s="157"/>
      <c r="H92" s="158"/>
    </row>
    <row r="93" spans="1:8" s="16" customFormat="1" ht="37.5" customHeight="1" x14ac:dyDescent="0.2">
      <c r="A93" s="154" t="s">
        <v>68</v>
      </c>
      <c r="B93" s="155"/>
      <c r="C93" s="159"/>
      <c r="D93" s="157">
        <v>270</v>
      </c>
      <c r="E93" s="157"/>
      <c r="F93" s="157"/>
      <c r="G93" s="157"/>
      <c r="H93" s="158"/>
    </row>
    <row r="94" spans="1:8" s="16" customFormat="1" ht="37.5" customHeight="1" thickBot="1" x14ac:dyDescent="0.25">
      <c r="A94" s="162" t="s">
        <v>69</v>
      </c>
      <c r="B94" s="163"/>
      <c r="C94" s="164"/>
      <c r="D94" s="165">
        <v>594</v>
      </c>
      <c r="E94" s="165"/>
      <c r="F94" s="165"/>
      <c r="G94" s="165"/>
      <c r="H94" s="166"/>
    </row>
    <row r="95" spans="1:8" s="16" customFormat="1" ht="27" customHeight="1" thickBot="1" x14ac:dyDescent="0.25">
      <c r="A95" s="136"/>
      <c r="B95" s="137"/>
      <c r="C95" s="137"/>
      <c r="D95" s="167" t="s">
        <v>70</v>
      </c>
      <c r="E95" s="168"/>
      <c r="F95" s="168"/>
      <c r="G95" s="168"/>
      <c r="H95" s="169"/>
    </row>
    <row r="96" spans="1:8" s="16" customFormat="1" ht="117.75" customHeight="1" thickBot="1" x14ac:dyDescent="0.25">
      <c r="A96" s="170" t="s">
        <v>71</v>
      </c>
      <c r="B96" s="171"/>
      <c r="C96" s="17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"2ГИС.АБАКАН" (версия для ПК); 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Интернет-площадки и Веб-приложения на основе Cправочника организаций "2ГИС.АБАКАН", http://api.2gis.ru/</v>
      </c>
      <c r="D96" s="165">
        <v>150</v>
      </c>
      <c r="E96" s="165"/>
      <c r="F96" s="165"/>
      <c r="G96" s="165"/>
      <c r="H96" s="166"/>
    </row>
    <row r="97" spans="1:8" s="28" customFormat="1" ht="50.1" customHeight="1" thickBot="1" x14ac:dyDescent="0.25">
      <c r="A97" s="24" t="s">
        <v>72</v>
      </c>
      <c r="B97" s="25"/>
      <c r="C97" s="26"/>
      <c r="D97" s="173" t="str">
        <f>"от "&amp;MIN(D99,D119:H120,F159,D121:H135)&amp;" до "&amp;MAX(D99,D119:H120,F159,D121:H135)</f>
        <v>от 480 до 11100</v>
      </c>
      <c r="E97" s="173"/>
      <c r="F97" s="173"/>
      <c r="G97" s="173"/>
      <c r="H97" s="174"/>
    </row>
    <row r="98" spans="1:8" s="16" customFormat="1" ht="24.95" customHeight="1" thickBot="1" x14ac:dyDescent="0.25">
      <c r="A98" s="175"/>
      <c r="B98" s="176"/>
      <c r="C98" s="83"/>
      <c r="D98" s="177"/>
      <c r="E98" s="177"/>
      <c r="F98" s="177"/>
      <c r="G98" s="177"/>
      <c r="H98" s="178"/>
    </row>
    <row r="99" spans="1:8" s="16" customFormat="1" ht="62.45" customHeight="1" thickBot="1" x14ac:dyDescent="0.25">
      <c r="A99" s="179" t="s">
        <v>73</v>
      </c>
      <c r="B99" s="180"/>
      <c r="C99"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"2ГИС.АБАКАН" (версия для ПК); Интернет-площадка 2gis.kz на основе Cправочника организаций "2ГИС.АБАКАН"; Электронный справочник на основе Справочника организаций "2ГИС.АБАКАН" (мобильная версия); Интернет-площадки и Веб-приложения на основе Cправочника организаций "2ГИС.АБАКАН", http://api.2gis.kz/</v>
      </c>
      <c r="D99" s="182">
        <v>5160</v>
      </c>
      <c r="E99" s="182"/>
      <c r="F99" s="182"/>
      <c r="G99" s="182"/>
      <c r="H99" s="183"/>
    </row>
    <row r="100" spans="1:8" s="16" customFormat="1" ht="62.45" customHeight="1" thickBot="1" x14ac:dyDescent="0.25">
      <c r="A100" s="184" t="s">
        <v>74</v>
      </c>
      <c r="B100" s="185"/>
      <c r="C100" s="186"/>
      <c r="D100" s="187" t="s">
        <v>75</v>
      </c>
      <c r="E100" s="188"/>
      <c r="F100" s="188"/>
      <c r="G100" s="188"/>
      <c r="H100" s="189"/>
    </row>
    <row r="101" spans="1:8" s="16" customFormat="1" ht="62.45" customHeight="1" x14ac:dyDescent="0.2">
      <c r="A101" s="190" t="s">
        <v>76</v>
      </c>
      <c r="B101" s="191"/>
      <c r="C101" s="186"/>
      <c r="D101" s="157">
        <f>D99/4</f>
        <v>1290</v>
      </c>
      <c r="E101" s="157"/>
      <c r="F101" s="157"/>
      <c r="G101" s="157"/>
      <c r="H101" s="158"/>
    </row>
    <row r="102" spans="1:8" s="16" customFormat="1" ht="62.45" customHeight="1" x14ac:dyDescent="0.2">
      <c r="A102" s="190" t="s">
        <v>77</v>
      </c>
      <c r="B102" s="191"/>
      <c r="C102" s="186"/>
      <c r="D102" s="157">
        <f>D99/5</f>
        <v>1032</v>
      </c>
      <c r="E102" s="157"/>
      <c r="F102" s="157"/>
      <c r="G102" s="157"/>
      <c r="H102" s="158"/>
    </row>
    <row r="103" spans="1:8" s="16" customFormat="1" ht="62.45" customHeight="1" x14ac:dyDescent="0.2">
      <c r="A103" s="190" t="s">
        <v>78</v>
      </c>
      <c r="B103" s="191"/>
      <c r="C103" s="186"/>
      <c r="D103" s="157">
        <f>D99/6</f>
        <v>860</v>
      </c>
      <c r="E103" s="157"/>
      <c r="F103" s="157"/>
      <c r="G103" s="157"/>
      <c r="H103" s="158"/>
    </row>
    <row r="104" spans="1:8" s="16" customFormat="1" ht="62.45" customHeight="1" x14ac:dyDescent="0.2">
      <c r="A104" s="190" t="s">
        <v>79</v>
      </c>
      <c r="B104" s="191"/>
      <c r="C104" s="186"/>
      <c r="D104" s="157">
        <f>D99/7</f>
        <v>737.14285714285711</v>
      </c>
      <c r="E104" s="157"/>
      <c r="F104" s="157"/>
      <c r="G104" s="157"/>
      <c r="H104" s="158"/>
    </row>
    <row r="105" spans="1:8" s="16" customFormat="1" ht="62.45" customHeight="1" x14ac:dyDescent="0.2">
      <c r="A105" s="190" t="s">
        <v>80</v>
      </c>
      <c r="B105" s="191"/>
      <c r="C105" s="186"/>
      <c r="D105" s="157">
        <f>D99/8</f>
        <v>645</v>
      </c>
      <c r="E105" s="157"/>
      <c r="F105" s="157"/>
      <c r="G105" s="157"/>
      <c r="H105" s="158"/>
    </row>
    <row r="106" spans="1:8" s="16" customFormat="1" ht="62.45" customHeight="1" x14ac:dyDescent="0.2">
      <c r="A106" s="190" t="s">
        <v>81</v>
      </c>
      <c r="B106" s="191"/>
      <c r="C106" s="186"/>
      <c r="D106" s="157">
        <f>D99/9</f>
        <v>573.33333333333337</v>
      </c>
      <c r="E106" s="157"/>
      <c r="F106" s="157"/>
      <c r="G106" s="157"/>
      <c r="H106" s="158"/>
    </row>
    <row r="107" spans="1:8" s="16" customFormat="1" ht="62.45" customHeight="1" x14ac:dyDescent="0.2">
      <c r="A107" s="190" t="s">
        <v>82</v>
      </c>
      <c r="B107" s="191"/>
      <c r="C107" s="186"/>
      <c r="D107" s="157">
        <f>D99/10</f>
        <v>516</v>
      </c>
      <c r="E107" s="157"/>
      <c r="F107" s="157"/>
      <c r="G107" s="157"/>
      <c r="H107" s="158"/>
    </row>
    <row r="108" spans="1:8" s="16" customFormat="1" ht="62.45" customHeight="1" thickBot="1" x14ac:dyDescent="0.25">
      <c r="A108" s="179" t="s">
        <v>83</v>
      </c>
      <c r="B108" s="180"/>
      <c r="C108" s="186"/>
      <c r="D108" s="182">
        <v>7728</v>
      </c>
      <c r="E108" s="182"/>
      <c r="F108" s="182"/>
      <c r="G108" s="182"/>
      <c r="H108" s="183"/>
    </row>
    <row r="109" spans="1:8" s="16" customFormat="1" ht="62.45" customHeight="1" thickBot="1" x14ac:dyDescent="0.25">
      <c r="A109" s="184" t="s">
        <v>74</v>
      </c>
      <c r="B109" s="185"/>
      <c r="C109" s="186"/>
      <c r="D109" s="187" t="s">
        <v>75</v>
      </c>
      <c r="E109" s="188"/>
      <c r="F109" s="188"/>
      <c r="G109" s="188"/>
      <c r="H109" s="189"/>
    </row>
    <row r="110" spans="1:8" s="16" customFormat="1" ht="62.45" customHeight="1" x14ac:dyDescent="0.2">
      <c r="A110" s="190" t="s">
        <v>76</v>
      </c>
      <c r="B110" s="191"/>
      <c r="C110" s="186"/>
      <c r="D110" s="192">
        <v>1932</v>
      </c>
      <c r="E110" s="192"/>
      <c r="F110" s="192"/>
      <c r="G110" s="192"/>
      <c r="H110" s="193"/>
    </row>
    <row r="111" spans="1:8" s="16" customFormat="1" ht="62.45" customHeight="1" x14ac:dyDescent="0.2">
      <c r="A111" s="190" t="s">
        <v>77</v>
      </c>
      <c r="B111" s="191"/>
      <c r="C111" s="186"/>
      <c r="D111" s="192">
        <v>1545.6</v>
      </c>
      <c r="E111" s="192"/>
      <c r="F111" s="192"/>
      <c r="G111" s="192"/>
      <c r="H111" s="193"/>
    </row>
    <row r="112" spans="1:8" s="16" customFormat="1" ht="62.45" customHeight="1" x14ac:dyDescent="0.2">
      <c r="A112" s="190" t="s">
        <v>78</v>
      </c>
      <c r="B112" s="191"/>
      <c r="C112" s="186"/>
      <c r="D112" s="192">
        <v>1287.9999999999998</v>
      </c>
      <c r="E112" s="192"/>
      <c r="F112" s="192"/>
      <c r="G112" s="192"/>
      <c r="H112" s="193"/>
    </row>
    <row r="113" spans="1:8" s="16" customFormat="1" ht="62.45" customHeight="1" x14ac:dyDescent="0.2">
      <c r="A113" s="190" t="s">
        <v>79</v>
      </c>
      <c r="B113" s="191"/>
      <c r="C113" s="186"/>
      <c r="D113" s="192">
        <v>1104</v>
      </c>
      <c r="E113" s="192"/>
      <c r="F113" s="192"/>
      <c r="G113" s="192"/>
      <c r="H113" s="193"/>
    </row>
    <row r="114" spans="1:8" s="16" customFormat="1" ht="62.45" customHeight="1" x14ac:dyDescent="0.2">
      <c r="A114" s="190" t="s">
        <v>80</v>
      </c>
      <c r="B114" s="191"/>
      <c r="C114" s="186"/>
      <c r="D114" s="192">
        <v>966</v>
      </c>
      <c r="E114" s="192"/>
      <c r="F114" s="192"/>
      <c r="G114" s="192"/>
      <c r="H114" s="193"/>
    </row>
    <row r="115" spans="1:8" s="16" customFormat="1" ht="62.45" customHeight="1" x14ac:dyDescent="0.2">
      <c r="A115" s="190" t="s">
        <v>81</v>
      </c>
      <c r="B115" s="191"/>
      <c r="C115" s="186"/>
      <c r="D115" s="192">
        <v>858.66666666666663</v>
      </c>
      <c r="E115" s="192"/>
      <c r="F115" s="192"/>
      <c r="G115" s="192"/>
      <c r="H115" s="193"/>
    </row>
    <row r="116" spans="1:8" s="16" customFormat="1" ht="62.45" customHeight="1" thickBot="1" x14ac:dyDescent="0.25">
      <c r="A116" s="190" t="s">
        <v>82</v>
      </c>
      <c r="B116" s="191"/>
      <c r="C116" s="194"/>
      <c r="D116" s="192">
        <v>772.8</v>
      </c>
      <c r="E116" s="192"/>
      <c r="F116" s="192"/>
      <c r="G116" s="192"/>
      <c r="H116" s="193"/>
    </row>
    <row r="117" spans="1:8" s="16" customFormat="1" ht="62.45" customHeight="1" thickBot="1" x14ac:dyDescent="0.25">
      <c r="A117" s="195" t="s">
        <v>84</v>
      </c>
      <c r="B117" s="196"/>
      <c r="C117"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117" s="56">
        <v>15000</v>
      </c>
      <c r="E117" s="37"/>
      <c r="F117" s="37"/>
      <c r="G117" s="37"/>
      <c r="H117" s="37"/>
    </row>
    <row r="118" spans="1:8" s="16" customFormat="1" ht="24.95" customHeight="1" thickBot="1" x14ac:dyDescent="0.25">
      <c r="A118" s="197"/>
      <c r="B118" s="198"/>
      <c r="C118" s="125"/>
      <c r="D118" s="199"/>
      <c r="E118" s="199"/>
      <c r="F118" s="199"/>
      <c r="G118" s="199"/>
      <c r="H118" s="200"/>
    </row>
    <row r="119" spans="1:8" s="16" customFormat="1" ht="50.1" customHeight="1" x14ac:dyDescent="0.2">
      <c r="A119" s="160" t="s">
        <v>85</v>
      </c>
      <c r="B119" s="161"/>
      <c r="C119" s="201" t="str">
        <f>"Интернет-площадка 2gis.ru на основе Cправочника организаций "&amp;$C$2&amp;""</f>
        <v>Интернет-площадка 2gis.ru на основе Cправочника организаций "2ГИС.АБАКАН"</v>
      </c>
      <c r="D119" s="31">
        <v>6990</v>
      </c>
      <c r="E119" s="32"/>
      <c r="F119" s="32"/>
      <c r="G119" s="32"/>
      <c r="H119" s="33"/>
    </row>
    <row r="120" spans="1:8" s="16" customFormat="1" ht="50.1" customHeight="1" x14ac:dyDescent="0.2">
      <c r="A120" s="160" t="s">
        <v>86</v>
      </c>
      <c r="B120" s="161"/>
      <c r="C120" s="202" t="str">
        <f>"Электронный справочник на основе Справочника организаций "&amp;$C$2&amp;" (версия для ПК)"</f>
        <v>Электронный справочник на основе Справочника организаций "2ГИС.АБАКАН" (версия для ПК)</v>
      </c>
      <c r="D120" s="121">
        <v>2124</v>
      </c>
      <c r="E120" s="122"/>
      <c r="F120" s="122"/>
      <c r="G120" s="122"/>
      <c r="H120" s="123"/>
    </row>
    <row r="121" spans="1:8" s="16" customFormat="1" ht="50.1" customHeight="1" x14ac:dyDescent="0.2">
      <c r="A121" s="160" t="s">
        <v>87</v>
      </c>
      <c r="B121" s="161"/>
      <c r="C121" s="202" t="str">
        <f>"Электронный справочник на основе Справочника организаций "&amp;$C$2&amp;" (версия для ПК)"</f>
        <v>Электронный справочник на основе Справочника организаций "2ГИС.АБАКАН" (версия для ПК)</v>
      </c>
      <c r="D121" s="36">
        <v>3306</v>
      </c>
      <c r="E121" s="37"/>
      <c r="F121" s="37"/>
      <c r="G121" s="37"/>
      <c r="H121" s="38"/>
    </row>
    <row r="122" spans="1:8" s="16" customFormat="1" ht="50.1" customHeight="1" x14ac:dyDescent="0.2">
      <c r="A122" s="160" t="s">
        <v>88</v>
      </c>
      <c r="B122" s="161"/>
      <c r="C122" s="202" t="str">
        <f>"Интернет-площадка 2gis.ru на основе Cправочника организаций "&amp;$C$2&amp;""</f>
        <v>Интернет-площадка 2gis.ru на основе Cправочника организаций "2ГИС.АБАКАН"</v>
      </c>
      <c r="D122" s="36">
        <v>9000</v>
      </c>
      <c r="E122" s="37"/>
      <c r="F122" s="37"/>
      <c r="G122" s="37"/>
      <c r="H122" s="38"/>
    </row>
    <row r="123" spans="1:8" s="16" customFormat="1" ht="50.1" customHeight="1" x14ac:dyDescent="0.2">
      <c r="A123" s="160" t="s">
        <v>89</v>
      </c>
      <c r="B123" s="161"/>
      <c r="C123" s="202" t="str">
        <f>"Интернет-площадка 2gis.ru на основе Cправочника организаций "&amp;$C$2&amp;""</f>
        <v>Интернет-площадка 2gis.ru на основе Cправочника организаций "2ГИС.АБАКАН"</v>
      </c>
      <c r="D123" s="36">
        <v>10800</v>
      </c>
      <c r="E123" s="37"/>
      <c r="F123" s="37"/>
      <c r="G123" s="37"/>
      <c r="H123" s="38"/>
    </row>
    <row r="124" spans="1:8" s="16" customFormat="1" ht="50.1" customHeight="1" x14ac:dyDescent="0.2">
      <c r="A124" s="160" t="s">
        <v>90</v>
      </c>
      <c r="B124" s="161"/>
      <c r="C124" s="202" t="str">
        <f>"Электронный справочник на основе Справочника организаций "&amp;$C$2&amp;" (версия для ПК)"</f>
        <v>Электронный справочник на основе Справочника организаций "2ГИС.АБАКАН" (версия для ПК)</v>
      </c>
      <c r="D124" s="36">
        <v>2124</v>
      </c>
      <c r="E124" s="37"/>
      <c r="F124" s="37"/>
      <c r="G124" s="37"/>
      <c r="H124" s="38"/>
    </row>
    <row r="125" spans="1:8" s="16" customFormat="1" ht="50.1" customHeight="1" x14ac:dyDescent="0.2">
      <c r="A125" s="160" t="s">
        <v>91</v>
      </c>
      <c r="B125" s="161"/>
      <c r="C125" s="202" t="str">
        <f>"Электронный справочник на основе Справочника организаций "&amp;$C$2&amp;" (версия для ПК)"</f>
        <v>Электронный справочник на основе Справочника организаций "2ГИС.АБАКАН" (версия для ПК)</v>
      </c>
      <c r="D125" s="36">
        <v>2124</v>
      </c>
      <c r="E125" s="37"/>
      <c r="F125" s="37"/>
      <c r="G125" s="37"/>
      <c r="H125" s="38"/>
    </row>
    <row r="126" spans="1:8" s="16" customFormat="1" ht="50.1" customHeight="1" x14ac:dyDescent="0.2">
      <c r="A126" s="160" t="s">
        <v>92</v>
      </c>
      <c r="B126" s="161"/>
      <c r="C126" s="202" t="str">
        <f>"Электронный справочник на основе Справочника организаций "&amp;$C$2&amp;" (версия для ПК)"</f>
        <v>Электронный справочник на основе Справочника организаций "2ГИС.АБАКАН" (версия для ПК)</v>
      </c>
      <c r="D126" s="36">
        <v>3540</v>
      </c>
      <c r="E126" s="37"/>
      <c r="F126" s="37"/>
      <c r="G126" s="37"/>
      <c r="H126" s="38"/>
    </row>
    <row r="127" spans="1:8" s="16" customFormat="1" ht="50.1" customHeight="1" x14ac:dyDescent="0.2">
      <c r="A127" s="160" t="s">
        <v>93</v>
      </c>
      <c r="B127" s="161"/>
      <c r="C127"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"2ГИС.АБАКАН" (мобильная версия 2ГИС 4.0 и выше)</v>
      </c>
      <c r="D127" s="36">
        <v>4500</v>
      </c>
      <c r="E127" s="37"/>
      <c r="F127" s="37"/>
      <c r="G127" s="37"/>
      <c r="H127" s="38"/>
    </row>
    <row r="128" spans="1:8" s="16" customFormat="1" ht="50.1" customHeight="1" x14ac:dyDescent="0.2">
      <c r="A128" s="160" t="s">
        <v>94</v>
      </c>
      <c r="B128" s="161"/>
      <c r="C128" s="202" t="s">
        <v>95</v>
      </c>
      <c r="D128" s="36">
        <v>3600</v>
      </c>
      <c r="E128" s="37"/>
      <c r="F128" s="37"/>
      <c r="G128" s="37"/>
      <c r="H128" s="38"/>
    </row>
    <row r="129" spans="1:8" s="16" customFormat="1" ht="67.5" customHeight="1" x14ac:dyDescent="0.2">
      <c r="A129" s="160" t="s">
        <v>96</v>
      </c>
      <c r="B129" s="161"/>
      <c r="C129"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"2ГИС.АБАКАН" (мобильная версия 2ГИС 4.0 и выше); Интернет-площадка 2gis.ru на основе Cправочника организаций "2ГИС.АБАКАН"</v>
      </c>
      <c r="D129" s="36">
        <v>1200</v>
      </c>
      <c r="E129" s="37"/>
      <c r="F129" s="37"/>
      <c r="G129" s="37"/>
      <c r="H129" s="38"/>
    </row>
    <row r="130" spans="1:8" s="16" customFormat="1" ht="67.5" customHeight="1" x14ac:dyDescent="0.2">
      <c r="A130" s="160" t="s">
        <v>97</v>
      </c>
      <c r="B130" s="161"/>
      <c r="C130" s="202" t="str">
        <f t="shared" ref="C130:C132"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"2ГИС.АБАКАН" (мобильная версия 2ГИС 4.0 и выше); Интернет-площадка 2gis.ru на основе Cправочника организаций "2ГИС.АБАКАН"</v>
      </c>
      <c r="D130" s="36">
        <v>960</v>
      </c>
      <c r="E130" s="37"/>
      <c r="F130" s="37"/>
      <c r="G130" s="37"/>
      <c r="H130" s="38"/>
    </row>
    <row r="131" spans="1:8" s="16" customFormat="1" ht="64.5" customHeight="1" x14ac:dyDescent="0.2">
      <c r="A131" s="160" t="s">
        <v>98</v>
      </c>
      <c r="B131" s="161"/>
      <c r="C131" s="202" t="str">
        <f t="shared" si="0"/>
        <v>электронный справочник на основе Справочника организаций "2ГИС.АБАКАН" (мобильная версия 2ГИС 4.0 и выше); Интернет-площадка 2gis.ru на основе Cправочника организаций "2ГИС.АБАКАН"</v>
      </c>
      <c r="D131" s="36">
        <v>720</v>
      </c>
      <c r="E131" s="37"/>
      <c r="F131" s="37"/>
      <c r="G131" s="37"/>
      <c r="H131" s="38"/>
    </row>
    <row r="132" spans="1:8" s="16" customFormat="1" ht="64.5" customHeight="1" x14ac:dyDescent="0.2">
      <c r="A132" s="160" t="s">
        <v>99</v>
      </c>
      <c r="B132" s="161"/>
      <c r="C132" s="202" t="str">
        <f t="shared" si="0"/>
        <v>электронный справочник на основе Справочника организаций "2ГИС.АБАКАН" (мобильная версия 2ГИС 4.0 и выше); Интернет-площадка 2gis.ru на основе Cправочника организаций "2ГИС.АБАКАН"</v>
      </c>
      <c r="D132" s="36">
        <v>480</v>
      </c>
      <c r="E132" s="37"/>
      <c r="F132" s="37"/>
      <c r="G132" s="37"/>
      <c r="H132" s="38"/>
    </row>
    <row r="133" spans="1:8" s="16" customFormat="1" ht="75" customHeight="1" x14ac:dyDescent="0.2">
      <c r="A133" s="160" t="s">
        <v>100</v>
      </c>
      <c r="B133" s="161" t="s">
        <v>100</v>
      </c>
      <c r="C133"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"2ГИС.АБАКАН" (мобильная версия 2ГИС 4.0 и выше); Интернет-площадка 2gis.ru на основе Cправочника организаций "2ГИС.АБАКАН"</v>
      </c>
      <c r="D133" s="36">
        <v>11100</v>
      </c>
      <c r="E133" s="37"/>
      <c r="F133" s="37"/>
      <c r="G133" s="37"/>
      <c r="H133" s="38"/>
    </row>
    <row r="134" spans="1:8" s="16" customFormat="1" ht="75" customHeight="1" x14ac:dyDescent="0.2">
      <c r="A134" s="160" t="s">
        <v>101</v>
      </c>
      <c r="B134" s="161" t="s">
        <v>101</v>
      </c>
      <c r="C134"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"2ГИС.АБАКАН" (мобильная версия 2ГИС 4.0 и выше); Интернет-площадка 2gis.ru на основе Cправочника организаций "2ГИС.АБАКАН"</v>
      </c>
      <c r="D134" s="36">
        <v>4002</v>
      </c>
      <c r="E134" s="37"/>
      <c r="F134" s="37"/>
      <c r="G134" s="37"/>
      <c r="H134" s="38"/>
    </row>
    <row r="135" spans="1:8" s="16" customFormat="1" ht="50.1" customHeight="1" x14ac:dyDescent="0.2">
      <c r="A135" s="160" t="s">
        <v>102</v>
      </c>
      <c r="B135" s="161"/>
      <c r="C135" s="202" t="str">
        <f>"Электронный справочник на основе Справочника организаций "&amp;$C$2&amp;" (версия для ПК)"</f>
        <v>Электронный справочник на основе Справочника организаций "2ГИС.АБАКАН" (версия для ПК)</v>
      </c>
      <c r="D135" s="36">
        <v>1182</v>
      </c>
      <c r="E135" s="37"/>
      <c r="F135" s="37"/>
      <c r="G135" s="37"/>
      <c r="H135" s="38"/>
    </row>
    <row r="136" spans="1:8" s="16" customFormat="1" ht="102" customHeight="1" x14ac:dyDescent="0.2">
      <c r="A136" s="160" t="s">
        <v>16</v>
      </c>
      <c r="B136" s="161"/>
      <c r="C136" s="20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136" s="36">
        <v>1500</v>
      </c>
      <c r="E136" s="37"/>
      <c r="F136" s="37"/>
      <c r="G136" s="37"/>
      <c r="H136" s="38"/>
    </row>
    <row r="137" spans="1:8" s="16" customFormat="1" ht="102" customHeight="1" x14ac:dyDescent="0.2">
      <c r="A137" s="160" t="s">
        <v>103</v>
      </c>
      <c r="B137" s="161"/>
      <c r="C137" s="20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137" s="36">
        <v>100002</v>
      </c>
      <c r="E137" s="37"/>
      <c r="F137" s="37"/>
      <c r="G137" s="37"/>
      <c r="H137" s="38"/>
    </row>
    <row r="138" spans="1:8" s="16" customFormat="1" ht="126" customHeight="1" x14ac:dyDescent="0.2">
      <c r="A138" s="160" t="s">
        <v>104</v>
      </c>
      <c r="B138" s="161"/>
      <c r="C138"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"2ГИС.АБАКАН" (версия для ПК); 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Интернет-площадки и Веб-приложения на основе Cправочника организаций "2ГИС.АБАКАН", http://api.2gis.ru/</v>
      </c>
      <c r="D138" s="36">
        <v>5505</v>
      </c>
      <c r="E138" s="37"/>
      <c r="F138" s="37"/>
      <c r="G138" s="37"/>
      <c r="H138" s="38"/>
    </row>
    <row r="139" spans="1:8" s="16" customFormat="1" ht="126" customHeight="1" x14ac:dyDescent="0.2">
      <c r="A139" s="160" t="s">
        <v>105</v>
      </c>
      <c r="B139" s="161"/>
      <c r="C13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Интернет-площадки и Веб-приложения на основе Cправочника организаций "2ГИС.АБАКАН", http://api.2gis.ru/</v>
      </c>
      <c r="D139" s="36">
        <v>5010</v>
      </c>
      <c r="E139" s="37"/>
      <c r="F139" s="37"/>
      <c r="G139" s="37"/>
      <c r="H139" s="38"/>
    </row>
    <row r="140" spans="1:8" s="16" customFormat="1" ht="126" customHeight="1" x14ac:dyDescent="0.2">
      <c r="A140" s="154" t="s">
        <v>106</v>
      </c>
      <c r="B140" s="204"/>
      <c r="C140"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"2ГИС.АБАКАН" (мобильная версия 2ГИС 4.0 и выше)</v>
      </c>
      <c r="D140" s="36">
        <v>6000</v>
      </c>
      <c r="E140" s="37"/>
      <c r="F140" s="37"/>
      <c r="G140" s="37"/>
      <c r="H140" s="38"/>
    </row>
    <row r="141" spans="1:8" s="16" customFormat="1" ht="50.1" customHeight="1" x14ac:dyDescent="0.2">
      <c r="A141" s="160" t="s">
        <v>107</v>
      </c>
      <c r="B141" s="161"/>
      <c r="C141" s="202" t="str">
        <f>"Интернет-площадка 2gis.ru на основе Cправочника организаций "&amp;$C$2&amp;""</f>
        <v>Интернет-площадка 2gis.ru на основе Cправочника организаций "2ГИС.АБАКАН"</v>
      </c>
      <c r="D141" s="36">
        <v>13320</v>
      </c>
      <c r="E141" s="37"/>
      <c r="F141" s="37"/>
      <c r="G141" s="37"/>
      <c r="H141" s="38"/>
    </row>
    <row r="142" spans="1:8" s="16" customFormat="1" ht="50.1" customHeight="1" x14ac:dyDescent="0.2">
      <c r="A142" s="160" t="s">
        <v>108</v>
      </c>
      <c r="B142" s="161"/>
      <c r="C142" s="202" t="str">
        <f t="shared" ref="C142:C151" si="1">"Электронный справочник на основе Справочника организаций "&amp;$C$2&amp;" (версия для ПК)"</f>
        <v>Электронный справочник на основе Справочника организаций "2ГИС.АБАКАН" (версия для ПК)</v>
      </c>
      <c r="D142" s="36">
        <v>4080</v>
      </c>
      <c r="E142" s="37"/>
      <c r="F142" s="37"/>
      <c r="G142" s="37"/>
      <c r="H142" s="38"/>
    </row>
    <row r="143" spans="1:8" s="16" customFormat="1" ht="50.1" customHeight="1" x14ac:dyDescent="0.2">
      <c r="A143" s="160" t="s">
        <v>109</v>
      </c>
      <c r="B143" s="161"/>
      <c r="C143" s="202" t="str">
        <f t="shared" si="1"/>
        <v>Электронный справочник на основе Справочника организаций "2ГИС.АБАКАН" (версия для ПК)</v>
      </c>
      <c r="D143" s="36">
        <v>6360</v>
      </c>
      <c r="E143" s="37"/>
      <c r="F143" s="37"/>
      <c r="G143" s="37"/>
      <c r="H143" s="38"/>
    </row>
    <row r="144" spans="1:8" s="16" customFormat="1" ht="50.1" customHeight="1" x14ac:dyDescent="0.2">
      <c r="A144" s="160" t="s">
        <v>110</v>
      </c>
      <c r="B144" s="161"/>
      <c r="C144" s="202" t="str">
        <f>"Интернет-площадка 2gis.ru на основе Cправочника организаций "&amp;$C$2&amp;""</f>
        <v>Интернет-площадка 2gis.ru на основе Cправочника организаций "2ГИС.АБАКАН"</v>
      </c>
      <c r="D144" s="36">
        <v>17160</v>
      </c>
      <c r="E144" s="37"/>
      <c r="F144" s="37"/>
      <c r="G144" s="37"/>
      <c r="H144" s="38"/>
    </row>
    <row r="145" spans="1:8" s="16" customFormat="1" ht="50.1" customHeight="1" x14ac:dyDescent="0.2">
      <c r="A145" s="160" t="s">
        <v>111</v>
      </c>
      <c r="B145" s="161"/>
      <c r="C145" s="202" t="str">
        <f>"Интернет-площадка 2gis.ru на основе Cправочника организаций "&amp;$C$2&amp;""</f>
        <v>Интернет-площадка 2gis.ru на основе Cправочника организаций "2ГИС.АБАКАН"</v>
      </c>
      <c r="D145" s="36">
        <v>20592</v>
      </c>
      <c r="E145" s="37"/>
      <c r="F145" s="37"/>
      <c r="G145" s="37"/>
      <c r="H145" s="38"/>
    </row>
    <row r="146" spans="1:8" s="16" customFormat="1" ht="50.1" customHeight="1" x14ac:dyDescent="0.2">
      <c r="A146" s="160" t="s">
        <v>112</v>
      </c>
      <c r="B146" s="161"/>
      <c r="C146" s="202" t="str">
        <f t="shared" si="1"/>
        <v>Электронный справочник на основе Справочника организаций "2ГИС.АБАКАН" (версия для ПК)</v>
      </c>
      <c r="D146" s="36">
        <v>4080</v>
      </c>
      <c r="E146" s="37"/>
      <c r="F146" s="37"/>
      <c r="G146" s="37"/>
      <c r="H146" s="38"/>
    </row>
    <row r="147" spans="1:8" s="16" customFormat="1" ht="50.1" customHeight="1" x14ac:dyDescent="0.2">
      <c r="A147" s="160" t="s">
        <v>113</v>
      </c>
      <c r="B147" s="161"/>
      <c r="C147" s="202" t="str">
        <f t="shared" si="1"/>
        <v>Электронный справочник на основе Справочника организаций "2ГИС.АБАКАН" (версия для ПК)</v>
      </c>
      <c r="D147" s="36">
        <v>4080</v>
      </c>
      <c r="E147" s="37"/>
      <c r="F147" s="37"/>
      <c r="G147" s="37"/>
      <c r="H147" s="38"/>
    </row>
    <row r="148" spans="1:8" s="16" customFormat="1" ht="50.1" customHeight="1" x14ac:dyDescent="0.2">
      <c r="A148" s="160" t="s">
        <v>114</v>
      </c>
      <c r="B148" s="161"/>
      <c r="C148" s="202" t="str">
        <f t="shared" si="1"/>
        <v>Электронный справочник на основе Справочника организаций "2ГИС.АБАКАН" (версия для ПК)</v>
      </c>
      <c r="D148" s="36">
        <v>6840</v>
      </c>
      <c r="E148" s="37"/>
      <c r="F148" s="37"/>
      <c r="G148" s="37"/>
      <c r="H148" s="38"/>
    </row>
    <row r="149" spans="1:8" s="16" customFormat="1" ht="50.1" customHeight="1" x14ac:dyDescent="0.2">
      <c r="A149" s="160" t="s">
        <v>115</v>
      </c>
      <c r="B149" s="161"/>
      <c r="C149" s="202" t="s">
        <v>95</v>
      </c>
      <c r="D149" s="36">
        <v>6840</v>
      </c>
      <c r="E149" s="37"/>
      <c r="F149" s="37"/>
      <c r="G149" s="37"/>
      <c r="H149" s="38"/>
    </row>
    <row r="150" spans="1:8" s="16" customFormat="1" ht="75" customHeight="1" x14ac:dyDescent="0.2">
      <c r="A150" s="160" t="s">
        <v>116</v>
      </c>
      <c r="B150" s="161"/>
      <c r="C150"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"2ГИС.АБАКАН" (мобильная версия 2ГИС 4.0 и выше); Интернет-площадка 2gis.ru на основе Cправочника организаций "2ГИС.АБАКАН"</v>
      </c>
      <c r="D150" s="36">
        <v>21120</v>
      </c>
      <c r="E150" s="37"/>
      <c r="F150" s="37"/>
      <c r="G150" s="37"/>
      <c r="H150" s="38"/>
    </row>
    <row r="151" spans="1:8" s="16" customFormat="1" ht="50.1" customHeight="1" thickBot="1" x14ac:dyDescent="0.25">
      <c r="A151" s="160" t="s">
        <v>117</v>
      </c>
      <c r="B151" s="161"/>
      <c r="C151" s="202" t="str">
        <f t="shared" si="1"/>
        <v>Электронный справочник на основе Справочника организаций "2ГИС.АБАКАН" (версия для ПК)</v>
      </c>
      <c r="D151" s="44">
        <v>2280</v>
      </c>
      <c r="E151" s="45"/>
      <c r="F151" s="45"/>
      <c r="G151" s="45"/>
      <c r="H151" s="46"/>
    </row>
    <row r="152" spans="1:8" s="28" customFormat="1" ht="50.1" customHeight="1" thickBot="1" x14ac:dyDescent="0.25">
      <c r="A152" s="24" t="s">
        <v>118</v>
      </c>
      <c r="B152" s="25"/>
      <c r="C152" s="205"/>
      <c r="D152" s="173"/>
      <c r="E152" s="173"/>
      <c r="F152" s="173"/>
      <c r="G152" s="173"/>
      <c r="H152" s="174"/>
    </row>
    <row r="153" spans="1:8" s="16" customFormat="1" ht="50.1" customHeight="1" x14ac:dyDescent="0.2">
      <c r="A153" s="160" t="s">
        <v>119</v>
      </c>
      <c r="B153" s="161"/>
      <c r="C153" s="206" t="str">
        <f>"Электронный справочник на основе Справочника организаций "&amp;$C$2&amp;" (мобильная версия)"</f>
        <v>Электронный справочник на основе Справочника организаций "2ГИС.АБАКАН" (мобильная версия)</v>
      </c>
      <c r="D153" s="56">
        <v>2004</v>
      </c>
      <c r="E153" s="37"/>
      <c r="F153" s="37"/>
      <c r="G153" s="37"/>
      <c r="H153" s="38"/>
    </row>
    <row r="154" spans="1:8" s="16" customFormat="1" ht="50.1" customHeight="1" x14ac:dyDescent="0.2">
      <c r="A154" s="207" t="s">
        <v>120</v>
      </c>
      <c r="B154" s="208"/>
      <c r="C154" s="209"/>
      <c r="D154" s="128">
        <v>2004</v>
      </c>
      <c r="E154" s="122"/>
      <c r="F154" s="122"/>
      <c r="G154" s="122"/>
      <c r="H154" s="123"/>
    </row>
    <row r="155" spans="1:8" s="16" customFormat="1" ht="50.1" customHeight="1" x14ac:dyDescent="0.2">
      <c r="A155" s="207" t="s">
        <v>121</v>
      </c>
      <c r="B155" s="208"/>
      <c r="C155" s="209"/>
      <c r="D155" s="56">
        <v>1500</v>
      </c>
      <c r="E155" s="37"/>
      <c r="F155" s="37"/>
      <c r="G155" s="37"/>
      <c r="H155" s="37"/>
    </row>
    <row r="156" spans="1:8" s="16" customFormat="1" ht="50.1" customHeight="1" x14ac:dyDescent="0.2">
      <c r="A156" s="207" t="s">
        <v>122</v>
      </c>
      <c r="B156" s="208"/>
      <c r="C156" s="209"/>
      <c r="D156" s="56">
        <v>150</v>
      </c>
      <c r="E156" s="37"/>
      <c r="F156" s="37"/>
      <c r="G156" s="37"/>
      <c r="H156" s="37"/>
    </row>
    <row r="157" spans="1:8" s="16" customFormat="1" ht="50.1" customHeight="1" thickBot="1" x14ac:dyDescent="0.25">
      <c r="A157" s="207" t="s">
        <v>123</v>
      </c>
      <c r="B157" s="208"/>
      <c r="C157" s="210"/>
      <c r="D157" s="56">
        <v>510</v>
      </c>
      <c r="E157" s="37"/>
      <c r="F157" s="37"/>
      <c r="G157" s="37"/>
      <c r="H157" s="37"/>
    </row>
    <row r="158" spans="1:8" s="16" customFormat="1" ht="50.1" customHeight="1" thickBot="1" x14ac:dyDescent="0.25">
      <c r="A158" s="24" t="s">
        <v>124</v>
      </c>
      <c r="B158" s="25"/>
      <c r="C158" s="211"/>
      <c r="D158" s="173"/>
      <c r="E158" s="173"/>
      <c r="F158" s="173"/>
      <c r="G158" s="173"/>
      <c r="H158" s="174"/>
    </row>
    <row r="159" spans="1:8" s="16" customFormat="1" ht="50.1" customHeight="1" x14ac:dyDescent="0.2">
      <c r="A159" s="160" t="s">
        <v>125</v>
      </c>
      <c r="B159" s="161"/>
      <c r="C159"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"2ГИС.АБАКАН" (мобильная версия 2ГИС 4.0 и выше)</v>
      </c>
      <c r="D159" s="212">
        <f>F159*1.2</f>
        <v>6120</v>
      </c>
      <c r="E159" s="213">
        <f>F159*1.1</f>
        <v>5610</v>
      </c>
      <c r="F159" s="213">
        <v>5100</v>
      </c>
      <c r="G159" s="213">
        <f>F159*0.75</f>
        <v>3825</v>
      </c>
      <c r="H159" s="214">
        <f>F159*0.5</f>
        <v>2550</v>
      </c>
    </row>
    <row r="160" spans="1:8" s="16" customFormat="1" ht="50.1" customHeight="1" x14ac:dyDescent="0.2">
      <c r="A160" s="160" t="s">
        <v>126</v>
      </c>
      <c r="B160" s="161"/>
      <c r="C160" s="202" t="str">
        <f>"Интернет-площадка 2gis.ru на основе Cправочника организаций "&amp;$C$2&amp;""</f>
        <v>Интернет-площадка 2gis.ru на основе Cправочника организаций "2ГИС.АБАКАН"</v>
      </c>
      <c r="D160" s="36">
        <v>3000</v>
      </c>
      <c r="E160" s="37"/>
      <c r="F160" s="37"/>
      <c r="G160" s="37"/>
      <c r="H160" s="38"/>
    </row>
    <row r="161" spans="1:8" s="16" customFormat="1" ht="50.1" customHeight="1" x14ac:dyDescent="0.2">
      <c r="A161" s="160" t="s">
        <v>127</v>
      </c>
      <c r="B161" s="161"/>
      <c r="C161" s="202" t="str">
        <f>"Электронный справочник на основе Справочника организаций "&amp;$C$2&amp;" (версия для ПК)"</f>
        <v>Электронный справочник на основе Справочника организаций "2ГИС.АБАКАН" (версия для ПК)</v>
      </c>
      <c r="D161" s="36">
        <v>594</v>
      </c>
      <c r="E161" s="37"/>
      <c r="F161" s="37"/>
      <c r="G161" s="37"/>
      <c r="H161" s="38"/>
    </row>
    <row r="162" spans="1:8" s="16" customFormat="1" ht="50.1" customHeight="1" x14ac:dyDescent="0.2">
      <c r="A162" s="160" t="s">
        <v>128</v>
      </c>
      <c r="B162" s="161"/>
      <c r="C162"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"2ГИС.АБАКАН" (мобильная версия 2ГИС 4.0 и выше)</v>
      </c>
      <c r="D162" s="212">
        <f>F162*1.2</f>
        <v>11664</v>
      </c>
      <c r="E162" s="213">
        <f>F162*1.1</f>
        <v>10692</v>
      </c>
      <c r="F162" s="213">
        <v>9720</v>
      </c>
      <c r="G162" s="213">
        <f>F162*0.75</f>
        <v>7290</v>
      </c>
      <c r="H162" s="214">
        <f>F162*0.5</f>
        <v>4860</v>
      </c>
    </row>
    <row r="163" spans="1:8" s="16" customFormat="1" ht="50.1" customHeight="1" x14ac:dyDescent="0.2">
      <c r="A163" s="160" t="s">
        <v>129</v>
      </c>
      <c r="B163" s="161"/>
      <c r="C163" s="202" t="str">
        <f>"Интернет-площадка 2gis.ru на основе Cправочника организаций "&amp;$C$2&amp;""</f>
        <v>Интернет-площадка 2gis.ru на основе Cправочника организаций "2ГИС.АБАКАН"</v>
      </c>
      <c r="D163" s="36">
        <v>5760</v>
      </c>
      <c r="E163" s="37"/>
      <c r="F163" s="37"/>
      <c r="G163" s="37"/>
      <c r="H163" s="38"/>
    </row>
    <row r="164" spans="1:8" s="16" customFormat="1" ht="50.1" customHeight="1" x14ac:dyDescent="0.2">
      <c r="A164" s="160" t="s">
        <v>130</v>
      </c>
      <c r="B164" s="161"/>
      <c r="C164" s="202" t="str">
        <f>"Электронный справочник на основе Справочника организаций "&amp;$C$2&amp;" (версия для ПК)"</f>
        <v>Электронный справочник на основе Справочника организаций "2ГИС.АБАКАН" (версия для ПК)</v>
      </c>
      <c r="D164" s="36">
        <v>1200</v>
      </c>
      <c r="E164" s="37"/>
      <c r="F164" s="37"/>
      <c r="G164" s="37"/>
      <c r="H164" s="38"/>
    </row>
    <row r="165" spans="1:8" s="16" customFormat="1" ht="93" customHeight="1" x14ac:dyDescent="0.2">
      <c r="A165" s="160" t="s">
        <v>131</v>
      </c>
      <c r="B165" s="161"/>
      <c r="C165" s="215" t="str">
        <f>C160</f>
        <v>Интернет-площадка 2gis.ru на основе Cправочника организаций "2ГИС.АБАКАН"</v>
      </c>
      <c r="D165" s="212">
        <f>F165*1.2</f>
        <v>1699.2</v>
      </c>
      <c r="E165" s="213">
        <f>F165*1.1</f>
        <v>1557.6000000000001</v>
      </c>
      <c r="F165" s="213">
        <v>1416</v>
      </c>
      <c r="G165" s="213">
        <f>F165*0.75</f>
        <v>1062</v>
      </c>
      <c r="H165" s="214">
        <f>F165*0.5</f>
        <v>708</v>
      </c>
    </row>
    <row r="166" spans="1:8" s="16" customFormat="1" ht="93" customHeight="1" thickBot="1" x14ac:dyDescent="0.25">
      <c r="A166" s="160" t="s">
        <v>132</v>
      </c>
      <c r="B166" s="161"/>
      <c r="C166"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166" s="36">
        <v>3822</v>
      </c>
      <c r="E166" s="37" t="s">
        <v>132</v>
      </c>
      <c r="F166" s="37">
        <v>3822</v>
      </c>
      <c r="G166" s="37">
        <v>2334</v>
      </c>
      <c r="H166" s="38">
        <v>1794</v>
      </c>
    </row>
    <row r="167" spans="1:8" s="16" customFormat="1" ht="21.75" thickBot="1" x14ac:dyDescent="0.25">
      <c r="A167" s="197"/>
      <c r="B167" s="198"/>
      <c r="C167" s="125"/>
      <c r="D167" s="199"/>
      <c r="E167" s="199"/>
      <c r="F167" s="199"/>
      <c r="G167" s="199"/>
      <c r="H167" s="200"/>
    </row>
    <row r="168" spans="1:8" ht="12.6" customHeight="1" x14ac:dyDescent="0.2"/>
    <row r="169" spans="1:8" s="223" customFormat="1" ht="24.95" customHeight="1" x14ac:dyDescent="0.2">
      <c r="A169" s="220"/>
      <c r="B169" s="221" t="s">
        <v>133</v>
      </c>
      <c r="C169" s="222" t="s">
        <v>134</v>
      </c>
      <c r="D169" s="222"/>
    </row>
    <row r="170" spans="1:8" s="223" customFormat="1" ht="24.95" customHeight="1" x14ac:dyDescent="0.2">
      <c r="A170" s="220"/>
      <c r="C170" s="224" t="s">
        <v>135</v>
      </c>
      <c r="D170" s="224"/>
    </row>
    <row r="171" spans="1:8" s="223" customFormat="1" ht="24.75" customHeight="1" x14ac:dyDescent="0.2">
      <c r="A171" s="220"/>
      <c r="C171" s="222" t="s">
        <v>136</v>
      </c>
      <c r="D171" s="224"/>
    </row>
    <row r="172" spans="1:8" s="226" customFormat="1" ht="8.25" customHeight="1" x14ac:dyDescent="0.2">
      <c r="A172" s="225"/>
      <c r="B172" s="225"/>
      <c r="C172" s="225"/>
      <c r="D172" s="225"/>
      <c r="E172" s="225"/>
      <c r="F172" s="225"/>
      <c r="G172" s="225"/>
      <c r="H172" s="225"/>
    </row>
    <row r="173" spans="1:8" s="217" customFormat="1" ht="12.6" customHeight="1" x14ac:dyDescent="0.2">
      <c r="A173" s="216"/>
      <c r="C173" s="224"/>
      <c r="D173" s="224"/>
      <c r="E173" s="223"/>
      <c r="F173" s="223"/>
      <c r="G173" s="223"/>
    </row>
    <row r="174" spans="1:8" s="231" customFormat="1" ht="24.95" customHeight="1" x14ac:dyDescent="0.2">
      <c r="A174" s="227" t="s">
        <v>137</v>
      </c>
      <c r="B174" s="227"/>
      <c r="C174" s="227"/>
      <c r="D174" s="228"/>
      <c r="E174" s="228"/>
      <c r="F174" s="229"/>
      <c r="G174" s="230"/>
      <c r="H174" s="230"/>
    </row>
    <row r="175" spans="1:8" s="231" customFormat="1" ht="24.95" customHeight="1" x14ac:dyDescent="0.2">
      <c r="A175" s="227" t="s">
        <v>138</v>
      </c>
      <c r="B175" s="227"/>
      <c r="C175" s="227"/>
      <c r="D175" s="228"/>
      <c r="E175" s="228"/>
      <c r="F175" s="229"/>
      <c r="G175" s="232"/>
      <c r="H175" s="232"/>
    </row>
    <row r="176" spans="1:8" s="231" customFormat="1" ht="24.95" customHeight="1" x14ac:dyDescent="0.2">
      <c r="A176" s="227" t="s">
        <v>139</v>
      </c>
      <c r="B176" s="227"/>
      <c r="C176" s="227"/>
      <c r="D176" s="228"/>
      <c r="E176" s="228"/>
      <c r="F176" s="229"/>
      <c r="G176" s="232"/>
      <c r="H176" s="232"/>
    </row>
    <row r="177" spans="1:8" s="231" customFormat="1" ht="24.95" customHeight="1" x14ac:dyDescent="0.2">
      <c r="A177" s="227" t="s">
        <v>140</v>
      </c>
      <c r="B177" s="227"/>
      <c r="C177" s="227"/>
      <c r="D177" s="228"/>
      <c r="E177" s="229"/>
      <c r="F177" s="229"/>
      <c r="G177" s="232"/>
      <c r="H177" s="232"/>
    </row>
    <row r="178" spans="1:8" s="231" customFormat="1" ht="24.95" customHeight="1" x14ac:dyDescent="0.2">
      <c r="A178" s="227" t="s">
        <v>141</v>
      </c>
      <c r="B178" s="227"/>
      <c r="C178" s="227"/>
      <c r="D178" s="228"/>
      <c r="E178" s="229"/>
      <c r="F178" s="229"/>
      <c r="G178" s="232"/>
      <c r="H178" s="232"/>
    </row>
    <row r="179" spans="1:8" s="231" customFormat="1" ht="24.95" customHeight="1" x14ac:dyDescent="0.2">
      <c r="A179" s="227" t="s">
        <v>142</v>
      </c>
      <c r="B179" s="227"/>
      <c r="C179" s="227"/>
      <c r="D179" s="228"/>
      <c r="E179" s="228"/>
      <c r="F179" s="229"/>
      <c r="G179" s="232"/>
      <c r="H179" s="232"/>
    </row>
    <row r="180" spans="1:8" s="231" customFormat="1" ht="24.95" customHeight="1" x14ac:dyDescent="0.2">
      <c r="A180" s="227" t="s">
        <v>143</v>
      </c>
      <c r="B180" s="227"/>
      <c r="C180" s="227"/>
      <c r="D180" s="228"/>
      <c r="E180" s="228"/>
      <c r="F180" s="229"/>
      <c r="G180" s="232"/>
      <c r="H180" s="232"/>
    </row>
    <row r="181" spans="1:8" s="238" customFormat="1" ht="12.6" customHeight="1" x14ac:dyDescent="0.2">
      <c r="A181" s="233"/>
      <c r="B181" s="233"/>
      <c r="C181" s="234"/>
      <c r="D181" s="235"/>
      <c r="E181" s="235"/>
      <c r="F181" s="236"/>
      <c r="G181" s="237"/>
      <c r="H181" s="237"/>
    </row>
    <row r="182" spans="1:8" ht="24.95" customHeight="1" x14ac:dyDescent="0.2">
      <c r="A182" s="239" t="s">
        <v>144</v>
      </c>
      <c r="B182" s="239"/>
      <c r="C182" s="239"/>
      <c r="D182" s="239"/>
      <c r="E182" s="239"/>
      <c r="F182" s="239"/>
      <c r="G182" s="239"/>
      <c r="H182" s="239"/>
    </row>
    <row r="183" spans="1:8" ht="24.95" customHeight="1" x14ac:dyDescent="0.2">
      <c r="A183" s="239" t="s">
        <v>145</v>
      </c>
      <c r="B183" s="239"/>
      <c r="C183" s="239"/>
      <c r="D183" s="239"/>
      <c r="E183" s="239"/>
      <c r="F183" s="239"/>
      <c r="G183" s="239"/>
      <c r="H183" s="239"/>
    </row>
    <row r="184" spans="1:8" s="238" customFormat="1" ht="12" customHeight="1" x14ac:dyDescent="0.2">
      <c r="A184" s="233"/>
      <c r="B184" s="233"/>
      <c r="C184" s="234"/>
      <c r="D184" s="235"/>
      <c r="E184" s="235"/>
      <c r="F184" s="236"/>
      <c r="G184" s="237"/>
      <c r="H184" s="237"/>
    </row>
    <row r="185" spans="1:8" s="242" customFormat="1" ht="50.1" customHeight="1" thickBot="1" x14ac:dyDescent="0.25">
      <c r="A185" s="240" t="s">
        <v>146</v>
      </c>
      <c r="B185" s="240"/>
      <c r="C185" s="240"/>
      <c r="D185" s="240"/>
      <c r="E185" s="240"/>
      <c r="F185" s="241"/>
      <c r="G185" s="231"/>
    </row>
    <row r="186" spans="1:8" s="247" customFormat="1" ht="50.1" customHeight="1" thickBot="1" x14ac:dyDescent="0.25">
      <c r="A186" s="243" t="s">
        <v>147</v>
      </c>
      <c r="B186" s="244"/>
      <c r="C186" s="244"/>
      <c r="D186" s="244"/>
      <c r="E186" s="245"/>
      <c r="F186" s="246"/>
      <c r="G186" s="217"/>
    </row>
    <row r="187" spans="1:8" ht="103.5" customHeight="1" thickBot="1" x14ac:dyDescent="0.25">
      <c r="A187" s="248" t="s">
        <v>148</v>
      </c>
      <c r="B187" s="249"/>
      <c r="C187" s="250" t="s">
        <v>149</v>
      </c>
      <c r="D187" s="249" t="s">
        <v>150</v>
      </c>
      <c r="E187" s="251"/>
      <c r="F187" s="252"/>
      <c r="G187" s="252"/>
      <c r="H187" s="252"/>
    </row>
    <row r="188" spans="1:8" ht="99.95" customHeight="1" x14ac:dyDescent="0.2">
      <c r="A188" s="253" t="s">
        <v>151</v>
      </c>
      <c r="B188" s="254"/>
      <c r="C188" s="255" t="s">
        <v>152</v>
      </c>
      <c r="D188" s="256" t="s">
        <v>153</v>
      </c>
      <c r="E188" s="257"/>
      <c r="F188" s="252"/>
      <c r="G188" s="252"/>
      <c r="H188" s="252"/>
    </row>
    <row r="189" spans="1:8" ht="75" customHeight="1" x14ac:dyDescent="0.2">
      <c r="A189" s="258" t="s">
        <v>154</v>
      </c>
      <c r="B189" s="259"/>
      <c r="C189" s="260" t="s">
        <v>155</v>
      </c>
      <c r="D189" s="261" t="s">
        <v>156</v>
      </c>
      <c r="E189" s="262"/>
      <c r="F189" s="252"/>
      <c r="G189" s="252"/>
      <c r="H189" s="252"/>
    </row>
    <row r="190" spans="1:8" ht="141.75" customHeight="1" x14ac:dyDescent="0.2">
      <c r="A190" s="263" t="s">
        <v>157</v>
      </c>
      <c r="B190" s="261"/>
      <c r="C190" s="260" t="s">
        <v>158</v>
      </c>
      <c r="D190" s="261" t="s">
        <v>156</v>
      </c>
      <c r="E190" s="262"/>
      <c r="F190" s="252"/>
      <c r="G190" s="252" t="s">
        <v>159</v>
      </c>
      <c r="H190" s="252"/>
    </row>
    <row r="191" spans="1:8" ht="125.25" customHeight="1" x14ac:dyDescent="0.2">
      <c r="A191" s="263" t="s">
        <v>160</v>
      </c>
      <c r="B191" s="261"/>
      <c r="C191" s="260" t="s">
        <v>161</v>
      </c>
      <c r="D191" s="261" t="s">
        <v>156</v>
      </c>
      <c r="E191" s="262"/>
      <c r="F191" s="252"/>
      <c r="G191" s="252"/>
      <c r="H191" s="252"/>
    </row>
    <row r="192" spans="1:8" s="238" customFormat="1" ht="250.5" customHeight="1" x14ac:dyDescent="0.2">
      <c r="A192" s="263" t="s">
        <v>162</v>
      </c>
      <c r="B192" s="261"/>
      <c r="C192" s="260" t="s">
        <v>163</v>
      </c>
      <c r="D192" s="261" t="s">
        <v>156</v>
      </c>
      <c r="E192" s="262"/>
      <c r="F192" s="236"/>
      <c r="G192" s="237"/>
      <c r="H192" s="237"/>
    </row>
    <row r="193" spans="1:8" ht="24.95" customHeight="1" x14ac:dyDescent="0.2">
      <c r="A193" s="264" t="s">
        <v>164</v>
      </c>
      <c r="B193" s="264"/>
      <c r="C193" s="264"/>
      <c r="D193" s="264"/>
      <c r="E193" s="264"/>
      <c r="F193" s="264"/>
      <c r="G193" s="264"/>
      <c r="H193" s="264"/>
    </row>
    <row r="194" spans="1:8" ht="24.95" customHeight="1" x14ac:dyDescent="0.2">
      <c r="A194" s="264" t="s">
        <v>165</v>
      </c>
      <c r="B194" s="264"/>
      <c r="C194" s="264"/>
      <c r="D194" s="264"/>
      <c r="E194" s="264"/>
      <c r="F194" s="264"/>
      <c r="G194" s="264"/>
      <c r="H194" s="264"/>
    </row>
    <row r="195" spans="1:8" s="16" customFormat="1" ht="177" customHeight="1" x14ac:dyDescent="0.2">
      <c r="A195" s="265" t="s">
        <v>166</v>
      </c>
      <c r="B195" s="265"/>
      <c r="C195" s="265"/>
      <c r="D195" s="265"/>
      <c r="E195" s="265"/>
      <c r="F195" s="265"/>
      <c r="G195" s="265"/>
      <c r="H195" s="265"/>
    </row>
    <row r="196" spans="1:8" s="16" customFormat="1" ht="65.25" customHeight="1" x14ac:dyDescent="0.2">
      <c r="A196" s="265" t="s">
        <v>167</v>
      </c>
      <c r="B196" s="265"/>
      <c r="C196" s="265"/>
      <c r="D196" s="265"/>
      <c r="E196" s="265"/>
      <c r="F196" s="265"/>
      <c r="G196" s="265"/>
      <c r="H196" s="265"/>
    </row>
    <row r="197" spans="1:8" ht="24.95" customHeight="1" x14ac:dyDescent="0.2">
      <c r="A197" s="264" t="s">
        <v>168</v>
      </c>
      <c r="B197" s="264"/>
      <c r="C197" s="264"/>
      <c r="D197" s="264"/>
      <c r="E197" s="264"/>
      <c r="F197" s="264"/>
      <c r="G197" s="264"/>
      <c r="H197" s="264"/>
    </row>
    <row r="198" spans="1:8" ht="2.25" customHeight="1" x14ac:dyDescent="0.2"/>
    <row r="199" spans="1:8" s="266" customFormat="1" ht="103.5" customHeight="1" x14ac:dyDescent="0.2">
      <c r="A199" s="264" t="s">
        <v>169</v>
      </c>
      <c r="B199" s="264"/>
      <c r="C199" s="264"/>
      <c r="D199" s="264"/>
      <c r="E199" s="264"/>
      <c r="F199" s="264"/>
      <c r="G199" s="264"/>
      <c r="H199" s="264"/>
    </row>
  </sheetData>
  <sheetProtection selectLockedCells="1" selectUnlockedCells="1"/>
  <mergeCells count="322">
    <mergeCell ref="A195:H195"/>
    <mergeCell ref="A196:H196"/>
    <mergeCell ref="A197:H197"/>
    <mergeCell ref="A199:H199"/>
    <mergeCell ref="A191:B191"/>
    <mergeCell ref="D191:E191"/>
    <mergeCell ref="A192:B192"/>
    <mergeCell ref="D192:E192"/>
    <mergeCell ref="A193:H193"/>
    <mergeCell ref="A194:H194"/>
    <mergeCell ref="A188:B188"/>
    <mergeCell ref="D188:E188"/>
    <mergeCell ref="A189:B189"/>
    <mergeCell ref="D189:E189"/>
    <mergeCell ref="A190:B190"/>
    <mergeCell ref="D190:E190"/>
    <mergeCell ref="A182:H182"/>
    <mergeCell ref="A183:H183"/>
    <mergeCell ref="A185:E185"/>
    <mergeCell ref="A186:E186"/>
    <mergeCell ref="A187:B187"/>
    <mergeCell ref="D187:E187"/>
    <mergeCell ref="A175:C175"/>
    <mergeCell ref="A176:C176"/>
    <mergeCell ref="A177:C177"/>
    <mergeCell ref="A178:C178"/>
    <mergeCell ref="A179:C179"/>
    <mergeCell ref="A180:C180"/>
    <mergeCell ref="C170:D170"/>
    <mergeCell ref="C171:D171"/>
    <mergeCell ref="A172:H172"/>
    <mergeCell ref="C173:D173"/>
    <mergeCell ref="A174:C174"/>
    <mergeCell ref="G174:H174"/>
    <mergeCell ref="A165:B165"/>
    <mergeCell ref="A166:B166"/>
    <mergeCell ref="D166:H166"/>
    <mergeCell ref="A167:B167"/>
    <mergeCell ref="D167:H167"/>
    <mergeCell ref="C169:D169"/>
    <mergeCell ref="A161:B161"/>
    <mergeCell ref="D161:H161"/>
    <mergeCell ref="A162:B162"/>
    <mergeCell ref="A163:B163"/>
    <mergeCell ref="D163:H163"/>
    <mergeCell ref="A164:B164"/>
    <mergeCell ref="D164:H164"/>
    <mergeCell ref="D157:H157"/>
    <mergeCell ref="A158:B158"/>
    <mergeCell ref="D158:H158"/>
    <mergeCell ref="A159:B159"/>
    <mergeCell ref="A160:B160"/>
    <mergeCell ref="D160:H160"/>
    <mergeCell ref="A153:B153"/>
    <mergeCell ref="C153:C157"/>
    <mergeCell ref="D153:H153"/>
    <mergeCell ref="A154:B154"/>
    <mergeCell ref="D154:H154"/>
    <mergeCell ref="A155:B155"/>
    <mergeCell ref="D155:H155"/>
    <mergeCell ref="A156:B156"/>
    <mergeCell ref="D156:H156"/>
    <mergeCell ref="A157:B157"/>
    <mergeCell ref="A150:B150"/>
    <mergeCell ref="D150:H150"/>
    <mergeCell ref="A151:B151"/>
    <mergeCell ref="D151:H151"/>
    <mergeCell ref="A152:B152"/>
    <mergeCell ref="D152:H152"/>
    <mergeCell ref="A147:B147"/>
    <mergeCell ref="D147:H147"/>
    <mergeCell ref="A148:B148"/>
    <mergeCell ref="D148:H148"/>
    <mergeCell ref="A149:B149"/>
    <mergeCell ref="D149:H149"/>
    <mergeCell ref="A144:B144"/>
    <mergeCell ref="D144:H144"/>
    <mergeCell ref="A145:B145"/>
    <mergeCell ref="D145:H145"/>
    <mergeCell ref="A146:B146"/>
    <mergeCell ref="D146:H146"/>
    <mergeCell ref="A141:B141"/>
    <mergeCell ref="D141:H141"/>
    <mergeCell ref="A142:B142"/>
    <mergeCell ref="D142:H142"/>
    <mergeCell ref="A143:B143"/>
    <mergeCell ref="D143:H143"/>
    <mergeCell ref="A138:B138"/>
    <mergeCell ref="D138:H138"/>
    <mergeCell ref="A139:B139"/>
    <mergeCell ref="D139:H139"/>
    <mergeCell ref="A140:B140"/>
    <mergeCell ref="D140:H140"/>
    <mergeCell ref="A135:B135"/>
    <mergeCell ref="D135:H135"/>
    <mergeCell ref="A136:B136"/>
    <mergeCell ref="D136:H136"/>
    <mergeCell ref="A137:B137"/>
    <mergeCell ref="D137:H137"/>
    <mergeCell ref="A132:B132"/>
    <mergeCell ref="D132:H132"/>
    <mergeCell ref="A133:B133"/>
    <mergeCell ref="D133:H133"/>
    <mergeCell ref="A134:B134"/>
    <mergeCell ref="D134:H134"/>
    <mergeCell ref="A129:B129"/>
    <mergeCell ref="D129:H129"/>
    <mergeCell ref="A130:B130"/>
    <mergeCell ref="D130:H130"/>
    <mergeCell ref="A131:B131"/>
    <mergeCell ref="D131:H131"/>
    <mergeCell ref="A126:B126"/>
    <mergeCell ref="D126:H126"/>
    <mergeCell ref="A127:B127"/>
    <mergeCell ref="D127:H127"/>
    <mergeCell ref="A128:B128"/>
    <mergeCell ref="D128:H128"/>
    <mergeCell ref="A123:B123"/>
    <mergeCell ref="D123:H123"/>
    <mergeCell ref="A124:B124"/>
    <mergeCell ref="D124:H124"/>
    <mergeCell ref="A125:B125"/>
    <mergeCell ref="D125:H125"/>
    <mergeCell ref="A120:B120"/>
    <mergeCell ref="D120:H120"/>
    <mergeCell ref="A121:B121"/>
    <mergeCell ref="D121:H121"/>
    <mergeCell ref="A122:B122"/>
    <mergeCell ref="D122:H122"/>
    <mergeCell ref="A117:B117"/>
    <mergeCell ref="D117:H117"/>
    <mergeCell ref="A118:B118"/>
    <mergeCell ref="D118:H118"/>
    <mergeCell ref="A119:B119"/>
    <mergeCell ref="D119:H119"/>
    <mergeCell ref="A114:B114"/>
    <mergeCell ref="D114:H114"/>
    <mergeCell ref="A115:B115"/>
    <mergeCell ref="D115:H115"/>
    <mergeCell ref="A116:B116"/>
    <mergeCell ref="D116:H116"/>
    <mergeCell ref="A111:B111"/>
    <mergeCell ref="D111:H111"/>
    <mergeCell ref="A112:B112"/>
    <mergeCell ref="D112:H112"/>
    <mergeCell ref="A113:B113"/>
    <mergeCell ref="D113:H113"/>
    <mergeCell ref="A108:B108"/>
    <mergeCell ref="D108:H108"/>
    <mergeCell ref="A109:B109"/>
    <mergeCell ref="D109:H109"/>
    <mergeCell ref="A110:B110"/>
    <mergeCell ref="D110:H110"/>
    <mergeCell ref="A105:B105"/>
    <mergeCell ref="D105:H105"/>
    <mergeCell ref="A106:B106"/>
    <mergeCell ref="D106:H106"/>
    <mergeCell ref="A107:B107"/>
    <mergeCell ref="D107:H107"/>
    <mergeCell ref="D101:H101"/>
    <mergeCell ref="A102:B102"/>
    <mergeCell ref="D102:H102"/>
    <mergeCell ref="A103:B103"/>
    <mergeCell ref="D103:H103"/>
    <mergeCell ref="A104:B104"/>
    <mergeCell ref="D104:H104"/>
    <mergeCell ref="A97:B97"/>
    <mergeCell ref="D97:H97"/>
    <mergeCell ref="A98:B98"/>
    <mergeCell ref="D98:H98"/>
    <mergeCell ref="A99:B99"/>
    <mergeCell ref="C99:C116"/>
    <mergeCell ref="D99:H99"/>
    <mergeCell ref="A100:B100"/>
    <mergeCell ref="D100:H100"/>
    <mergeCell ref="A101:B101"/>
    <mergeCell ref="A94:B94"/>
    <mergeCell ref="D94:H94"/>
    <mergeCell ref="A95:C95"/>
    <mergeCell ref="D95:H95"/>
    <mergeCell ref="A96:B96"/>
    <mergeCell ref="D96:H96"/>
    <mergeCell ref="A91:B91"/>
    <mergeCell ref="D91:H91"/>
    <mergeCell ref="A92:B92"/>
    <mergeCell ref="D92:H92"/>
    <mergeCell ref="A93:B93"/>
    <mergeCell ref="D93:H93"/>
    <mergeCell ref="A88:B88"/>
    <mergeCell ref="D88:H88"/>
    <mergeCell ref="A89:B89"/>
    <mergeCell ref="D89:H89"/>
    <mergeCell ref="A90:B90"/>
    <mergeCell ref="D90:H90"/>
    <mergeCell ref="A83:B83"/>
    <mergeCell ref="D83:H83"/>
    <mergeCell ref="A84:C84"/>
    <mergeCell ref="D84:H84"/>
    <mergeCell ref="D85:H85"/>
    <mergeCell ref="A86:B86"/>
    <mergeCell ref="C86:C94"/>
    <mergeCell ref="D86:H86"/>
    <mergeCell ref="A87:B87"/>
    <mergeCell ref="D87:H87"/>
    <mergeCell ref="A80:B80"/>
    <mergeCell ref="D80:H80"/>
    <mergeCell ref="A81:B81"/>
    <mergeCell ref="D81:H81"/>
    <mergeCell ref="A82:B82"/>
    <mergeCell ref="D82:H82"/>
    <mergeCell ref="A77:B77"/>
    <mergeCell ref="D77:H77"/>
    <mergeCell ref="A78:B78"/>
    <mergeCell ref="D78:H78"/>
    <mergeCell ref="A79:B79"/>
    <mergeCell ref="D79:H79"/>
    <mergeCell ref="A74:B74"/>
    <mergeCell ref="D74:H74"/>
    <mergeCell ref="A75:B75"/>
    <mergeCell ref="D75:H75"/>
    <mergeCell ref="A76:B76"/>
    <mergeCell ref="D76:H76"/>
    <mergeCell ref="A71:B71"/>
    <mergeCell ref="D71:H71"/>
    <mergeCell ref="A72:B72"/>
    <mergeCell ref="D72:H72"/>
    <mergeCell ref="A73:B73"/>
    <mergeCell ref="D73:H73"/>
    <mergeCell ref="D67:H67"/>
    <mergeCell ref="A68:B68"/>
    <mergeCell ref="D68:H68"/>
    <mergeCell ref="A69:B69"/>
    <mergeCell ref="D69:H69"/>
    <mergeCell ref="A70:B70"/>
    <mergeCell ref="D70:H70"/>
    <mergeCell ref="A63:C63"/>
    <mergeCell ref="D63:H63"/>
    <mergeCell ref="A64:B64"/>
    <mergeCell ref="C64:C83"/>
    <mergeCell ref="D64:H64"/>
    <mergeCell ref="A65:B65"/>
    <mergeCell ref="D65:H65"/>
    <mergeCell ref="A66:B66"/>
    <mergeCell ref="D66:H66"/>
    <mergeCell ref="A67:B67"/>
    <mergeCell ref="D58:H58"/>
    <mergeCell ref="A59:A61"/>
    <mergeCell ref="B59:B60"/>
    <mergeCell ref="C59:C60"/>
    <mergeCell ref="D59:H61"/>
    <mergeCell ref="D62:H62"/>
    <mergeCell ref="D52:H52"/>
    <mergeCell ref="A53:A57"/>
    <mergeCell ref="B53:B54"/>
    <mergeCell ref="C53:C54"/>
    <mergeCell ref="D53:D57"/>
    <mergeCell ref="E53:E57"/>
    <mergeCell ref="F53:F57"/>
    <mergeCell ref="G53:G57"/>
    <mergeCell ref="H53:H57"/>
    <mergeCell ref="D46:H46"/>
    <mergeCell ref="A47:A51"/>
    <mergeCell ref="B47:B48"/>
    <mergeCell ref="C47:C48"/>
    <mergeCell ref="D47:D51"/>
    <mergeCell ref="E47:E51"/>
    <mergeCell ref="F47:F51"/>
    <mergeCell ref="G47:G51"/>
    <mergeCell ref="H47:H51"/>
    <mergeCell ref="A37:A40"/>
    <mergeCell ref="D37:H40"/>
    <mergeCell ref="C38:C39"/>
    <mergeCell ref="D41:H41"/>
    <mergeCell ref="A42:A45"/>
    <mergeCell ref="B42:B43"/>
    <mergeCell ref="C42:C43"/>
    <mergeCell ref="D42:H45"/>
    <mergeCell ref="D30:H30"/>
    <mergeCell ref="A31:A35"/>
    <mergeCell ref="B31:B32"/>
    <mergeCell ref="C31:C32"/>
    <mergeCell ref="D31:D35"/>
    <mergeCell ref="E31:E35"/>
    <mergeCell ref="F31:F35"/>
    <mergeCell ref="G31:G35"/>
    <mergeCell ref="H31:H35"/>
    <mergeCell ref="D25:H25"/>
    <mergeCell ref="A26:A29"/>
    <mergeCell ref="B26:B27"/>
    <mergeCell ref="C26:C27"/>
    <mergeCell ref="D26:D29"/>
    <mergeCell ref="E26:E29"/>
    <mergeCell ref="F26:F29"/>
    <mergeCell ref="G26:G29"/>
    <mergeCell ref="H26:H29"/>
    <mergeCell ref="A17:A20"/>
    <mergeCell ref="D17:H20"/>
    <mergeCell ref="C18:C19"/>
    <mergeCell ref="D21:H21"/>
    <mergeCell ref="A22:A24"/>
    <mergeCell ref="B22:B23"/>
    <mergeCell ref="C22:C23"/>
    <mergeCell ref="D22:H24"/>
    <mergeCell ref="D10:H10"/>
    <mergeCell ref="A11:A15"/>
    <mergeCell ref="B11:B12"/>
    <mergeCell ref="C11:C12"/>
    <mergeCell ref="D11:D15"/>
    <mergeCell ref="E11:E15"/>
    <mergeCell ref="F11:F15"/>
    <mergeCell ref="G11:G15"/>
    <mergeCell ref="H11:H15"/>
    <mergeCell ref="D4:H4"/>
    <mergeCell ref="A5:B5"/>
    <mergeCell ref="A6:A9"/>
    <mergeCell ref="B6:B7"/>
    <mergeCell ref="C6:C7"/>
    <mergeCell ref="D6:D9"/>
    <mergeCell ref="E6:E9"/>
    <mergeCell ref="F6:F9"/>
    <mergeCell ref="G6:G9"/>
    <mergeCell ref="H6:H9"/>
  </mergeCells>
  <pageMargins left="0.59055118110236227" right="0.59055118110236227" top="0.19685039370078741" bottom="0.19685039370078741" header="0" footer="0"/>
  <pageSetup paperSize="9" scale="21" firstPageNumber="0" fitToHeight="5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229"/>
  <sheetViews>
    <sheetView view="pageBreakPreview" zoomScale="40" zoomScaleNormal="60" zoomScaleSheetLayoutView="40" workbookViewId="0">
      <pane ySplit="4" topLeftCell="A181" activePane="bottomLeft" state="frozen"/>
      <selection activeCell="A181" sqref="A181:B181"/>
      <selection pane="bottomLeft" activeCell="A181" sqref="A181:B181"/>
    </sheetView>
  </sheetViews>
  <sheetFormatPr defaultColWidth="9.140625" defaultRowHeight="12.75" outlineLevelRow="1" x14ac:dyDescent="0.2"/>
  <cols>
    <col min="1" max="1" width="45.7109375" style="216" customWidth="1"/>
    <col min="2" max="2" width="80.7109375" style="217" customWidth="1"/>
    <col min="3" max="3" width="120.7109375" style="218" customWidth="1"/>
    <col min="4" max="7" width="30.7109375" style="217" customWidth="1"/>
    <col min="8" max="8" width="30.7109375" style="219" customWidth="1"/>
    <col min="9" max="16384" width="9.140625" style="219"/>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июня 2024 г.</v>
      </c>
      <c r="B2" s="6" t="s">
        <v>2</v>
      </c>
      <c r="C2" s="7" t="s">
        <v>170</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s="16" customFormat="1" ht="24.95" customHeight="1" thickBot="1" x14ac:dyDescent="0.25">
      <c r="A6" s="81"/>
      <c r="B6" s="129"/>
      <c r="C6" s="130"/>
      <c r="D6" s="267" t="s">
        <v>171</v>
      </c>
      <c r="E6" s="268" t="s">
        <v>172</v>
      </c>
      <c r="F6" s="269" t="s">
        <v>173</v>
      </c>
      <c r="G6" s="268" t="s">
        <v>174</v>
      </c>
      <c r="H6" s="270" t="s">
        <v>175</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"2ГИС.АБХАЗИЯ" (версия для ПК); 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Интернет-площадки и Веб-приложения на основе Cправочника организаций "2ГИС.АБХАЗИЯ", http://api.2gis.ru/</v>
      </c>
      <c r="D7" s="31">
        <f>F7*1.2</f>
        <v>7257.5999999999995</v>
      </c>
      <c r="E7" s="32">
        <f>F7*1.1</f>
        <v>6652.8</v>
      </c>
      <c r="F7" s="32">
        <v>6048</v>
      </c>
      <c r="G7" s="32">
        <f>F7*0.75</f>
        <v>4536</v>
      </c>
      <c r="H7" s="33">
        <f>F7*0.5</f>
        <v>3024</v>
      </c>
    </row>
    <row r="8" spans="1:8" s="16" customFormat="1" ht="132" customHeight="1" x14ac:dyDescent="0.2">
      <c r="A8" s="34"/>
      <c r="B8" s="35"/>
      <c r="C8" s="35"/>
      <c r="D8" s="36"/>
      <c r="E8" s="37"/>
      <c r="F8" s="37"/>
      <c r="G8" s="37"/>
      <c r="H8" s="38"/>
    </row>
    <row r="9" spans="1:8" s="16" customFormat="1" ht="12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"2ГИС.АБХАЗИЯ" (версия для ПК); 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Интернет-площадки и Веб-приложения на основе Cправочника организаций "2ГИС.АБХАЗИЯ",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"2ГИС.АБХАЗИЯ" (версия для ПК); 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Интернет-площадки и Веб-приложения на основе Cправочника организаций "2ГИС.АБХАЗИЯ", http://api.2gis.ru/</v>
      </c>
      <c r="D12" s="54">
        <f>F12*1.2</f>
        <v>10656</v>
      </c>
      <c r="E12" s="32">
        <f>F12*1.1</f>
        <v>9768</v>
      </c>
      <c r="F12" s="32">
        <v>8880</v>
      </c>
      <c r="G12" s="32">
        <f>F12*0.75</f>
        <v>6660</v>
      </c>
      <c r="H12" s="33">
        <f>F12*0.5</f>
        <v>4440</v>
      </c>
    </row>
    <row r="13" spans="1:8" s="16" customFormat="1" ht="132" customHeight="1" x14ac:dyDescent="0.2">
      <c r="A13" s="55"/>
      <c r="B13" s="35"/>
      <c r="C13" s="35"/>
      <c r="D13" s="56"/>
      <c r="E13" s="37"/>
      <c r="F13" s="37"/>
      <c r="G13" s="37"/>
      <c r="H13" s="38"/>
    </row>
    <row r="14" spans="1:8" s="16" customFormat="1" ht="131.2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"2ГИС.АБХАЗИЯ" (версия для ПК); 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Интернет-площадки и Веб-приложения на основе Cправочника организаций "2ГИС.АБХАЗИЯ",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1320</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"2ГИС.АБХАЗИЯ"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"2ГИС.АБХАЗИЯ"; Электронный справочник "2ГИС.АБХАЗИЯ"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Интернет-площадки и Веб-приложения на основе Cправочника организаций "2ГИС.АБХАЗИЯ", http://api.2gis.ru/</v>
      </c>
      <c r="D23" s="271">
        <v>360</v>
      </c>
      <c r="E23" s="272"/>
      <c r="F23" s="272"/>
      <c r="G23" s="272"/>
      <c r="H23" s="273"/>
    </row>
    <row r="24" spans="1:8" s="16" customFormat="1" ht="94.5" customHeight="1" x14ac:dyDescent="0.2">
      <c r="A24" s="71"/>
      <c r="B24" s="92"/>
      <c r="C24" s="93"/>
      <c r="D24" s="94"/>
      <c r="E24" s="95"/>
      <c r="F24" s="95"/>
      <c r="G24" s="95"/>
      <c r="H24" s="274"/>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2ГИС 4.0 и выше)</v>
      </c>
      <c r="D25" s="275"/>
      <c r="E25" s="276"/>
      <c r="F25" s="276"/>
      <c r="G25" s="276"/>
      <c r="H25" s="277"/>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"2ГИС.АБХАЗИЯ" (версия для ПК); 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v>
      </c>
      <c r="D27" s="31">
        <f>F27*1.2</f>
        <v>13075.199999999999</v>
      </c>
      <c r="E27" s="32">
        <f>F27*1.1</f>
        <v>11985.6</v>
      </c>
      <c r="F27" s="32">
        <v>10896</v>
      </c>
      <c r="G27" s="32">
        <f>F27*0.75</f>
        <v>8172</v>
      </c>
      <c r="H27" s="33">
        <f>F27*0.5</f>
        <v>5448</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"2ГИС.АБХАЗИЯ" (версия для ПК); 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v>
      </c>
      <c r="D32" s="54">
        <f>F32*1.2</f>
        <v>19180.8</v>
      </c>
      <c r="E32" s="32">
        <f>F32*1.1</f>
        <v>17582.400000000001</v>
      </c>
      <c r="F32" s="32">
        <v>15984</v>
      </c>
      <c r="G32" s="32">
        <f>F32*0.75</f>
        <v>11988</v>
      </c>
      <c r="H32" s="33">
        <f>F32*0.5</f>
        <v>7992</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2400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"2ГИС.АБХАЗИЯ"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"2ГИС.АБХАЗИЯ"; Электронный справочник "2ГИС.АБХАЗИЯ"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v>
      </c>
      <c r="D43" s="90">
        <v>648</v>
      </c>
      <c r="E43" s="90"/>
      <c r="F43" s="90"/>
      <c r="G43" s="90"/>
      <c r="H43" s="91"/>
    </row>
    <row r="44" spans="1:8" s="16" customFormat="1" ht="69.75" customHeight="1" x14ac:dyDescent="0.2">
      <c r="A44" s="71"/>
      <c r="B44" s="92"/>
      <c r="C44" s="93"/>
      <c r="D44" s="95"/>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2ГИС 4.0 и выше)</v>
      </c>
      <c r="D45" s="95"/>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2ГИС 4.0 и выше)</v>
      </c>
      <c r="D46" s="100"/>
      <c r="E46" s="100"/>
      <c r="F46" s="100"/>
      <c r="G46" s="100"/>
      <c r="H46" s="101"/>
    </row>
    <row r="47" spans="1:8" s="16" customFormat="1" ht="24.95" customHeight="1" thickBot="1" x14ac:dyDescent="0.25">
      <c r="A47" s="81"/>
      <c r="B47" s="129"/>
      <c r="C47" s="130"/>
      <c r="D47" s="113"/>
      <c r="E47" s="114"/>
      <c r="F47" s="114"/>
      <c r="G47" s="114"/>
      <c r="H47" s="115"/>
    </row>
    <row r="48" spans="1:8" s="16" customFormat="1" ht="50.1" customHeight="1" thickBot="1" x14ac:dyDescent="0.25">
      <c r="A48" s="278" t="s">
        <v>176</v>
      </c>
      <c r="B48" s="66" t="s">
        <v>177</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"2ГИС.АБХАЗИЯ" (версия для ПК)</v>
      </c>
      <c r="D48" s="279">
        <f>F48*1.2</f>
        <v>4320</v>
      </c>
      <c r="E48" s="279">
        <f>F48*1.1</f>
        <v>3960.0000000000005</v>
      </c>
      <c r="F48" s="279">
        <v>3600</v>
      </c>
      <c r="G48" s="279">
        <f>F48*0.75</f>
        <v>2700</v>
      </c>
      <c r="H48" s="279">
        <f>F48*0.5</f>
        <v>1800</v>
      </c>
    </row>
    <row r="49" spans="1:8" s="16" customFormat="1" ht="99.95" customHeight="1" thickBot="1" x14ac:dyDescent="0.25">
      <c r="A49" s="278"/>
      <c r="B49" s="72" t="s">
        <v>178</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"2ГИС.АБХАЗИЯ" (версия для ПК); 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v>
      </c>
      <c r="D49" s="280"/>
      <c r="E49" s="280"/>
      <c r="F49" s="280"/>
      <c r="G49" s="280"/>
      <c r="H49" s="280"/>
    </row>
    <row r="50" spans="1:8" s="16" customFormat="1" ht="99.95" customHeight="1" thickBot="1" x14ac:dyDescent="0.25">
      <c r="A50" s="278"/>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v>
      </c>
      <c r="D50" s="280"/>
      <c r="E50" s="280"/>
      <c r="F50" s="280"/>
      <c r="G50" s="280"/>
      <c r="H50" s="280"/>
    </row>
    <row r="51" spans="1:8" s="16" customFormat="1" ht="24.95" customHeight="1" thickBot="1" x14ac:dyDescent="0.25">
      <c r="A51" s="81"/>
      <c r="B51" s="129"/>
      <c r="C51" s="130"/>
      <c r="D51" s="113"/>
      <c r="E51" s="114"/>
      <c r="F51" s="114"/>
      <c r="G51" s="114"/>
      <c r="H51" s="115"/>
    </row>
    <row r="52" spans="1:8" s="16" customFormat="1" ht="50.1" customHeight="1" x14ac:dyDescent="0.2">
      <c r="A52" s="281" t="s">
        <v>179</v>
      </c>
      <c r="B52" s="66" t="s">
        <v>180</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"2ГИС.АБХАЗИЯ" (версия для ПК)</v>
      </c>
      <c r="D52" s="89">
        <v>180</v>
      </c>
      <c r="E52" s="90"/>
      <c r="F52" s="90"/>
      <c r="G52" s="90"/>
      <c r="H52" s="91"/>
    </row>
    <row r="53" spans="1:8" s="16" customFormat="1" ht="99.95" customHeight="1"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v>
      </c>
      <c r="D53" s="99"/>
      <c r="E53" s="100"/>
      <c r="F53" s="100"/>
      <c r="G53" s="100"/>
      <c r="H53" s="101"/>
    </row>
    <row r="54" spans="1:8" s="16" customFormat="1" ht="24.95" customHeight="1" thickBot="1" x14ac:dyDescent="0.25">
      <c r="A54" s="81"/>
      <c r="B54" s="82"/>
      <c r="C54" s="83"/>
      <c r="D54" s="113"/>
      <c r="E54" s="114"/>
      <c r="F54" s="114"/>
      <c r="G54" s="114"/>
      <c r="H54" s="115"/>
    </row>
    <row r="55" spans="1:8" s="16" customFormat="1" ht="48" customHeight="1" x14ac:dyDescent="0.2">
      <c r="A55" s="29" t="s">
        <v>31</v>
      </c>
      <c r="B55" s="30" t="s">
        <v>27</v>
      </c>
      <c r="C5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"2ГИС.АБХАЗИЯ" (версия для ПК); 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Интернет-площадки и Веб-приложения на основе Cправочника организаций "2ГИС.АБХАЗИЯ", http://api.2gis.ru/</v>
      </c>
      <c r="D55" s="31">
        <f>F55*1.2</f>
        <v>8712</v>
      </c>
      <c r="E55" s="32">
        <f>F55*1.1</f>
        <v>7986.0000000000009</v>
      </c>
      <c r="F55" s="32">
        <v>7260</v>
      </c>
      <c r="G55" s="32">
        <f>F55*0.75</f>
        <v>5445</v>
      </c>
      <c r="H55" s="33">
        <f>F55*0.5</f>
        <v>3630</v>
      </c>
    </row>
    <row r="56" spans="1:8" s="16" customFormat="1" ht="132" customHeight="1" x14ac:dyDescent="0.2">
      <c r="A56" s="34"/>
      <c r="B56" s="35"/>
      <c r="C56" s="35"/>
      <c r="D56" s="36"/>
      <c r="E56" s="37"/>
      <c r="F56" s="37"/>
      <c r="G56" s="37"/>
      <c r="H56" s="38"/>
    </row>
    <row r="57" spans="1:8" s="16" customFormat="1" ht="127.5" customHeight="1" x14ac:dyDescent="0.2">
      <c r="A57" s="34"/>
      <c r="B57" s="39" t="s">
        <v>12</v>
      </c>
      <c r="C5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"2ГИС.АБХАЗИЯ" (версия для ПК); 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Интернет-площадки и Веб-приложения на основе Cправочника организаций "2ГИС.АБХАЗИЯ", http://api.2gis.ru/</v>
      </c>
      <c r="D57" s="36"/>
      <c r="E57" s="37"/>
      <c r="F57" s="37"/>
      <c r="G57" s="37"/>
      <c r="H57" s="38"/>
    </row>
    <row r="58" spans="1:8" s="16" customFormat="1" ht="127.5" customHeight="1" thickBot="1" x14ac:dyDescent="0.25">
      <c r="A58" s="119"/>
      <c r="B58" s="120" t="s">
        <v>33</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2ГИС 4.0 и выше)</v>
      </c>
      <c r="D58" s="121"/>
      <c r="E58" s="122"/>
      <c r="F58" s="122"/>
      <c r="G58" s="122"/>
      <c r="H58" s="123"/>
    </row>
    <row r="59" spans="1:8" s="16" customFormat="1" ht="166.5" customHeight="1" thickBot="1" x14ac:dyDescent="0.25">
      <c r="A59" s="41"/>
      <c r="B59" s="42" t="s">
        <v>13</v>
      </c>
      <c r="C5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2ГИС 4.0 и выше)</v>
      </c>
      <c r="D59" s="44"/>
      <c r="E59" s="45"/>
      <c r="F59" s="45"/>
      <c r="G59" s="45"/>
      <c r="H59" s="46"/>
    </row>
    <row r="60" spans="1:8" s="16" customFormat="1" ht="24.95" customHeight="1" thickBot="1" x14ac:dyDescent="0.25">
      <c r="A60" s="47"/>
      <c r="B60" s="48"/>
      <c r="C60" s="49"/>
      <c r="D60" s="50"/>
      <c r="E60" s="51"/>
      <c r="F60" s="51"/>
      <c r="G60" s="51"/>
      <c r="H60" s="52"/>
    </row>
    <row r="61" spans="1:8" s="16" customFormat="1" ht="48" customHeight="1" x14ac:dyDescent="0.2">
      <c r="A61" s="53" t="s">
        <v>35</v>
      </c>
      <c r="B61" s="30" t="s">
        <v>27</v>
      </c>
      <c r="C61"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"2ГИС.АБХАЗИЯ" (версия для ПК); 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Интернет-площадки и Веб-приложения на основе Cправочника организаций "2ГИС.АБХАЗИЯ", http://api.2gis.ru/</v>
      </c>
      <c r="D61" s="54">
        <f>F61*1.2</f>
        <v>10166.4</v>
      </c>
      <c r="E61" s="32">
        <f>F61*1.1</f>
        <v>9319.2000000000007</v>
      </c>
      <c r="F61" s="32">
        <v>8472</v>
      </c>
      <c r="G61" s="32">
        <f>F61*0.75</f>
        <v>6354</v>
      </c>
      <c r="H61" s="33">
        <f>F61*0.5</f>
        <v>4236</v>
      </c>
    </row>
    <row r="62" spans="1:8" s="16" customFormat="1" ht="132" customHeight="1" x14ac:dyDescent="0.2">
      <c r="A62" s="55"/>
      <c r="B62" s="35"/>
      <c r="C62" s="35"/>
      <c r="D62" s="56"/>
      <c r="E62" s="37"/>
      <c r="F62" s="37"/>
      <c r="G62" s="37"/>
      <c r="H62" s="38"/>
    </row>
    <row r="63" spans="1:8" s="16" customFormat="1" ht="138.94999999999999" customHeight="1" x14ac:dyDescent="0.2">
      <c r="A63" s="55"/>
      <c r="B63" s="39" t="s">
        <v>12</v>
      </c>
      <c r="C63"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"2ГИС.АБХАЗИЯ" (версия для ПК); 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Интернет-площадки и Веб-приложения на основе Cправочника организаций "2ГИС.АБХАЗИЯ", http://api.2gis.ru/</v>
      </c>
      <c r="D63" s="56"/>
      <c r="E63" s="37"/>
      <c r="F63" s="37"/>
      <c r="G63" s="37"/>
      <c r="H63" s="38"/>
    </row>
    <row r="64" spans="1:8" s="16" customFormat="1" ht="166.5" customHeight="1" x14ac:dyDescent="0.2">
      <c r="A64" s="55"/>
      <c r="B64" s="57" t="s">
        <v>13</v>
      </c>
      <c r="C64"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2ГИС 4.0 и выше)</v>
      </c>
      <c r="D64" s="56"/>
      <c r="E64" s="37"/>
      <c r="F64" s="37"/>
      <c r="G64" s="37"/>
      <c r="H64" s="38"/>
    </row>
    <row r="65" spans="1:8" s="16" customFormat="1" ht="92.25" customHeight="1" thickBot="1" x14ac:dyDescent="0.25">
      <c r="A65" s="59"/>
      <c r="B65" s="42" t="s">
        <v>36</v>
      </c>
      <c r="C65"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2ГИС 4.0 и выше)</v>
      </c>
      <c r="D65" s="61"/>
      <c r="E65" s="45"/>
      <c r="F65" s="45"/>
      <c r="G65" s="45"/>
      <c r="H65" s="46"/>
    </row>
    <row r="66" spans="1:8" s="16" customFormat="1" ht="24.95" customHeight="1" thickBot="1" x14ac:dyDescent="0.25">
      <c r="A66" s="81"/>
      <c r="B66" s="82"/>
      <c r="C66" s="83"/>
      <c r="D66" s="84"/>
      <c r="E66" s="85"/>
      <c r="F66" s="85"/>
      <c r="G66" s="85"/>
      <c r="H66" s="86"/>
    </row>
    <row r="67" spans="1:8" s="16" customFormat="1" ht="50.1" customHeight="1" x14ac:dyDescent="0.2">
      <c r="A67" s="65" t="s">
        <v>37</v>
      </c>
      <c r="B67" s="87" t="s">
        <v>23</v>
      </c>
      <c r="C67"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Интернет-площадки и Веб-приложения на основе Cправочника организаций "2ГИС.АБХАЗИЯ", http://api.2gis.ru/</v>
      </c>
      <c r="D67" s="271">
        <v>180</v>
      </c>
      <c r="E67" s="272"/>
      <c r="F67" s="272"/>
      <c r="G67" s="272"/>
      <c r="H67" s="273"/>
    </row>
    <row r="68" spans="1:8" s="16" customFormat="1" ht="94.5" customHeight="1" x14ac:dyDescent="0.2">
      <c r="A68" s="71"/>
      <c r="B68" s="92"/>
      <c r="C68" s="93"/>
      <c r="D68" s="94"/>
      <c r="E68" s="95"/>
      <c r="F68" s="95"/>
      <c r="G68" s="95"/>
      <c r="H68" s="274"/>
    </row>
    <row r="69" spans="1:8" s="16" customFormat="1" ht="163.5" customHeight="1" thickBot="1" x14ac:dyDescent="0.25">
      <c r="A69" s="77"/>
      <c r="B69" s="97" t="s">
        <v>13</v>
      </c>
      <c r="C69"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2ГИС 4.0 и выше)</v>
      </c>
      <c r="D69" s="275"/>
      <c r="E69" s="276"/>
      <c r="F69" s="276"/>
      <c r="G69" s="276"/>
      <c r="H69" s="277"/>
    </row>
    <row r="70" spans="1:8" s="16" customFormat="1" ht="24.95" customHeight="1" thickBot="1" x14ac:dyDescent="0.25">
      <c r="A70" s="81"/>
      <c r="B70" s="129"/>
      <c r="C70" s="130"/>
      <c r="D70" s="113"/>
      <c r="E70" s="114"/>
      <c r="F70" s="114"/>
      <c r="G70" s="114"/>
      <c r="H70" s="115"/>
    </row>
    <row r="71" spans="1:8" s="16" customFormat="1" ht="50.1" customHeight="1" thickBot="1" x14ac:dyDescent="0.25">
      <c r="A71" s="136" t="s">
        <v>38</v>
      </c>
      <c r="B71" s="137"/>
      <c r="C71" s="137"/>
      <c r="D71" s="138" t="str">
        <f>"от "&amp;MIN(D72:D106)&amp;" до "&amp;MAX(D72:D106)</f>
        <v>от 1200 до 42000</v>
      </c>
      <c r="E71" s="139"/>
      <c r="F71" s="139"/>
      <c r="G71" s="139"/>
      <c r="H71" s="140"/>
    </row>
    <row r="72" spans="1:8" s="16" customFormat="1" ht="37.5" customHeight="1" outlineLevel="1" x14ac:dyDescent="0.2">
      <c r="A72" s="141" t="s">
        <v>39</v>
      </c>
      <c r="B72" s="142"/>
      <c r="C72" s="282" t="str">
        <f>"Электронный справочник на основе Справочника организаций"&amp;$C$2&amp;" (версия для ПК)"</f>
        <v>Электронный справочник на основе Справочника организаций"2ГИС.АБХАЗИЯ" (версия для ПК)</v>
      </c>
      <c r="D72" s="144">
        <v>1200</v>
      </c>
      <c r="E72" s="145"/>
      <c r="F72" s="145"/>
      <c r="G72" s="145"/>
      <c r="H72" s="146"/>
    </row>
    <row r="73" spans="1:8" s="16" customFormat="1" ht="37.5" customHeight="1" outlineLevel="1" x14ac:dyDescent="0.2">
      <c r="A73" s="147" t="s">
        <v>40</v>
      </c>
      <c r="B73" s="148"/>
      <c r="C73" s="143"/>
      <c r="D73" s="36">
        <v>2400</v>
      </c>
      <c r="E73" s="37"/>
      <c r="F73" s="37"/>
      <c r="G73" s="37"/>
      <c r="H73" s="38"/>
    </row>
    <row r="74" spans="1:8" s="16" customFormat="1" ht="37.5" customHeight="1" outlineLevel="1" x14ac:dyDescent="0.2">
      <c r="A74" s="147" t="s">
        <v>41</v>
      </c>
      <c r="B74" s="148"/>
      <c r="C74" s="143"/>
      <c r="D74" s="36">
        <v>3600</v>
      </c>
      <c r="E74" s="37"/>
      <c r="F74" s="37"/>
      <c r="G74" s="37"/>
      <c r="H74" s="38"/>
    </row>
    <row r="75" spans="1:8" s="16" customFormat="1" ht="37.5" customHeight="1" outlineLevel="1" x14ac:dyDescent="0.2">
      <c r="A75" s="147" t="s">
        <v>42</v>
      </c>
      <c r="B75" s="148"/>
      <c r="C75" s="143"/>
      <c r="D75" s="36">
        <v>4800</v>
      </c>
      <c r="E75" s="37"/>
      <c r="F75" s="37"/>
      <c r="G75" s="37"/>
      <c r="H75" s="38"/>
    </row>
    <row r="76" spans="1:8" s="16" customFormat="1" ht="37.5" customHeight="1" outlineLevel="1" x14ac:dyDescent="0.2">
      <c r="A76" s="147" t="s">
        <v>43</v>
      </c>
      <c r="B76" s="148"/>
      <c r="C76" s="143"/>
      <c r="D76" s="36">
        <v>6000</v>
      </c>
      <c r="E76" s="37"/>
      <c r="F76" s="37"/>
      <c r="G76" s="37"/>
      <c r="H76" s="38"/>
    </row>
    <row r="77" spans="1:8" s="16" customFormat="1" ht="37.5" customHeight="1" outlineLevel="1" x14ac:dyDescent="0.2">
      <c r="A77" s="147" t="s">
        <v>44</v>
      </c>
      <c r="B77" s="148"/>
      <c r="C77" s="143"/>
      <c r="D77" s="36">
        <v>7200</v>
      </c>
      <c r="E77" s="37"/>
      <c r="F77" s="37"/>
      <c r="G77" s="37"/>
      <c r="H77" s="38"/>
    </row>
    <row r="78" spans="1:8" s="16" customFormat="1" ht="37.5" customHeight="1" outlineLevel="1" x14ac:dyDescent="0.2">
      <c r="A78" s="147" t="s">
        <v>45</v>
      </c>
      <c r="B78" s="148"/>
      <c r="C78" s="143"/>
      <c r="D78" s="36">
        <v>8400</v>
      </c>
      <c r="E78" s="37"/>
      <c r="F78" s="37"/>
      <c r="G78" s="37"/>
      <c r="H78" s="38"/>
    </row>
    <row r="79" spans="1:8" s="16" customFormat="1" ht="37.5" customHeight="1" outlineLevel="1" x14ac:dyDescent="0.2">
      <c r="A79" s="147" t="s">
        <v>46</v>
      </c>
      <c r="B79" s="148"/>
      <c r="C79" s="143"/>
      <c r="D79" s="36">
        <v>9600</v>
      </c>
      <c r="E79" s="37"/>
      <c r="F79" s="37"/>
      <c r="G79" s="37"/>
      <c r="H79" s="38"/>
    </row>
    <row r="80" spans="1:8" s="16" customFormat="1" ht="37.5" customHeight="1" outlineLevel="1" x14ac:dyDescent="0.2">
      <c r="A80" s="147" t="s">
        <v>47</v>
      </c>
      <c r="B80" s="148"/>
      <c r="C80" s="143"/>
      <c r="D80" s="36">
        <v>10800</v>
      </c>
      <c r="E80" s="37"/>
      <c r="F80" s="37"/>
      <c r="G80" s="37"/>
      <c r="H80" s="38"/>
    </row>
    <row r="81" spans="1:8" s="16" customFormat="1" ht="37.5" customHeight="1" outlineLevel="1" x14ac:dyDescent="0.2">
      <c r="A81" s="147" t="s">
        <v>48</v>
      </c>
      <c r="B81" s="148"/>
      <c r="C81" s="143"/>
      <c r="D81" s="36">
        <v>12000</v>
      </c>
      <c r="E81" s="37"/>
      <c r="F81" s="37"/>
      <c r="G81" s="37"/>
      <c r="H81" s="38"/>
    </row>
    <row r="82" spans="1:8" s="16" customFormat="1" ht="37.5" customHeight="1" outlineLevel="1" x14ac:dyDescent="0.2">
      <c r="A82" s="147" t="s">
        <v>49</v>
      </c>
      <c r="B82" s="148"/>
      <c r="C82" s="143"/>
      <c r="D82" s="36">
        <v>13200</v>
      </c>
      <c r="E82" s="37"/>
      <c r="F82" s="37"/>
      <c r="G82" s="37"/>
      <c r="H82" s="38"/>
    </row>
    <row r="83" spans="1:8" s="16" customFormat="1" ht="37.5" customHeight="1" outlineLevel="1" x14ac:dyDescent="0.2">
      <c r="A83" s="147" t="s">
        <v>50</v>
      </c>
      <c r="B83" s="148"/>
      <c r="C83" s="143"/>
      <c r="D83" s="36">
        <v>14400</v>
      </c>
      <c r="E83" s="37"/>
      <c r="F83" s="37"/>
      <c r="G83" s="37"/>
      <c r="H83" s="38"/>
    </row>
    <row r="84" spans="1:8" s="16" customFormat="1" ht="37.5" customHeight="1" outlineLevel="1" x14ac:dyDescent="0.2">
      <c r="A84" s="147" t="s">
        <v>51</v>
      </c>
      <c r="B84" s="148"/>
      <c r="C84" s="143"/>
      <c r="D84" s="36">
        <v>15600</v>
      </c>
      <c r="E84" s="37"/>
      <c r="F84" s="37"/>
      <c r="G84" s="37"/>
      <c r="H84" s="38"/>
    </row>
    <row r="85" spans="1:8" s="16" customFormat="1" ht="37.5" customHeight="1" outlineLevel="1" x14ac:dyDescent="0.2">
      <c r="A85" s="147" t="s">
        <v>52</v>
      </c>
      <c r="B85" s="148"/>
      <c r="C85" s="143"/>
      <c r="D85" s="36">
        <v>16800</v>
      </c>
      <c r="E85" s="37"/>
      <c r="F85" s="37"/>
      <c r="G85" s="37"/>
      <c r="H85" s="38"/>
    </row>
    <row r="86" spans="1:8" s="16" customFormat="1" ht="37.5" customHeight="1" outlineLevel="1" x14ac:dyDescent="0.2">
      <c r="A86" s="147" t="s">
        <v>53</v>
      </c>
      <c r="B86" s="148"/>
      <c r="C86" s="143"/>
      <c r="D86" s="36">
        <v>18000</v>
      </c>
      <c r="E86" s="37"/>
      <c r="F86" s="37"/>
      <c r="G86" s="37"/>
      <c r="H86" s="38"/>
    </row>
    <row r="87" spans="1:8" s="16" customFormat="1" ht="37.5" customHeight="1" outlineLevel="1" x14ac:dyDescent="0.2">
      <c r="A87" s="147" t="s">
        <v>54</v>
      </c>
      <c r="B87" s="148"/>
      <c r="C87" s="143"/>
      <c r="D87" s="36">
        <v>19200</v>
      </c>
      <c r="E87" s="37"/>
      <c r="F87" s="37"/>
      <c r="G87" s="37"/>
      <c r="H87" s="38"/>
    </row>
    <row r="88" spans="1:8" s="16" customFormat="1" ht="37.5" customHeight="1" outlineLevel="1" x14ac:dyDescent="0.2">
      <c r="A88" s="147" t="s">
        <v>55</v>
      </c>
      <c r="B88" s="148"/>
      <c r="C88" s="143"/>
      <c r="D88" s="36">
        <v>20400</v>
      </c>
      <c r="E88" s="37"/>
      <c r="F88" s="37"/>
      <c r="G88" s="37"/>
      <c r="H88" s="38"/>
    </row>
    <row r="89" spans="1:8" s="16" customFormat="1" ht="37.5" customHeight="1" outlineLevel="1" x14ac:dyDescent="0.2">
      <c r="A89" s="147" t="s">
        <v>56</v>
      </c>
      <c r="B89" s="148"/>
      <c r="C89" s="143"/>
      <c r="D89" s="36">
        <v>21600</v>
      </c>
      <c r="E89" s="37"/>
      <c r="F89" s="37"/>
      <c r="G89" s="37"/>
      <c r="H89" s="38"/>
    </row>
    <row r="90" spans="1:8" s="16" customFormat="1" ht="37.5" customHeight="1" outlineLevel="1" x14ac:dyDescent="0.2">
      <c r="A90" s="147" t="s">
        <v>57</v>
      </c>
      <c r="B90" s="148"/>
      <c r="C90" s="143"/>
      <c r="D90" s="36">
        <v>22800</v>
      </c>
      <c r="E90" s="37"/>
      <c r="F90" s="37"/>
      <c r="G90" s="37"/>
      <c r="H90" s="38"/>
    </row>
    <row r="91" spans="1:8" s="16" customFormat="1" ht="37.5" customHeight="1" outlineLevel="1" x14ac:dyDescent="0.2">
      <c r="A91" s="147" t="s">
        <v>58</v>
      </c>
      <c r="B91" s="148"/>
      <c r="C91" s="143"/>
      <c r="D91" s="36">
        <v>24000</v>
      </c>
      <c r="E91" s="37"/>
      <c r="F91" s="37"/>
      <c r="G91" s="37"/>
      <c r="H91" s="38"/>
    </row>
    <row r="92" spans="1:8" s="16" customFormat="1" ht="37.5" customHeight="1" outlineLevel="1" x14ac:dyDescent="0.2">
      <c r="A92" s="147" t="s">
        <v>181</v>
      </c>
      <c r="B92" s="148"/>
      <c r="C92" s="143"/>
      <c r="D92" s="36">
        <v>25200</v>
      </c>
      <c r="E92" s="37"/>
      <c r="F92" s="37"/>
      <c r="G92" s="37"/>
      <c r="H92" s="38"/>
    </row>
    <row r="93" spans="1:8" s="16" customFormat="1" ht="37.5" customHeight="1" outlineLevel="1" x14ac:dyDescent="0.2">
      <c r="A93" s="147" t="s">
        <v>182</v>
      </c>
      <c r="B93" s="148"/>
      <c r="C93" s="143"/>
      <c r="D93" s="36">
        <v>26400</v>
      </c>
      <c r="E93" s="37"/>
      <c r="F93" s="37"/>
      <c r="G93" s="37"/>
      <c r="H93" s="38"/>
    </row>
    <row r="94" spans="1:8" s="16" customFormat="1" ht="37.5" customHeight="1" outlineLevel="1" x14ac:dyDescent="0.2">
      <c r="A94" s="147" t="s">
        <v>183</v>
      </c>
      <c r="B94" s="148"/>
      <c r="C94" s="143"/>
      <c r="D94" s="36">
        <v>27600</v>
      </c>
      <c r="E94" s="37"/>
      <c r="F94" s="37"/>
      <c r="G94" s="37"/>
      <c r="H94" s="38"/>
    </row>
    <row r="95" spans="1:8" s="16" customFormat="1" ht="37.5" customHeight="1" outlineLevel="1" x14ac:dyDescent="0.2">
      <c r="A95" s="147" t="s">
        <v>184</v>
      </c>
      <c r="B95" s="148"/>
      <c r="C95" s="143"/>
      <c r="D95" s="36">
        <v>28800</v>
      </c>
      <c r="E95" s="37"/>
      <c r="F95" s="37"/>
      <c r="G95" s="37"/>
      <c r="H95" s="38"/>
    </row>
    <row r="96" spans="1:8" s="16" customFormat="1" ht="37.5" customHeight="1" outlineLevel="1" x14ac:dyDescent="0.2">
      <c r="A96" s="147" t="s">
        <v>185</v>
      </c>
      <c r="B96" s="148"/>
      <c r="C96" s="143"/>
      <c r="D96" s="36">
        <v>30000</v>
      </c>
      <c r="E96" s="37"/>
      <c r="F96" s="37"/>
      <c r="G96" s="37"/>
      <c r="H96" s="38"/>
    </row>
    <row r="97" spans="1:8" s="16" customFormat="1" ht="37.5" customHeight="1" outlineLevel="1" x14ac:dyDescent="0.2">
      <c r="A97" s="147" t="s">
        <v>186</v>
      </c>
      <c r="B97" s="148"/>
      <c r="C97" s="143"/>
      <c r="D97" s="36">
        <v>31200</v>
      </c>
      <c r="E97" s="37"/>
      <c r="F97" s="37"/>
      <c r="G97" s="37"/>
      <c r="H97" s="38"/>
    </row>
    <row r="98" spans="1:8" s="16" customFormat="1" ht="37.5" customHeight="1" outlineLevel="1" x14ac:dyDescent="0.2">
      <c r="A98" s="147" t="s">
        <v>187</v>
      </c>
      <c r="B98" s="148"/>
      <c r="C98" s="143"/>
      <c r="D98" s="36">
        <v>32400</v>
      </c>
      <c r="E98" s="37"/>
      <c r="F98" s="37"/>
      <c r="G98" s="37"/>
      <c r="H98" s="38"/>
    </row>
    <row r="99" spans="1:8" s="16" customFormat="1" ht="37.5" customHeight="1" outlineLevel="1" x14ac:dyDescent="0.2">
      <c r="A99" s="147" t="s">
        <v>188</v>
      </c>
      <c r="B99" s="148"/>
      <c r="C99" s="143"/>
      <c r="D99" s="36">
        <v>33600</v>
      </c>
      <c r="E99" s="37"/>
      <c r="F99" s="37"/>
      <c r="G99" s="37"/>
      <c r="H99" s="38"/>
    </row>
    <row r="100" spans="1:8" s="16" customFormat="1" ht="37.5" customHeight="1" outlineLevel="1" x14ac:dyDescent="0.2">
      <c r="A100" s="147" t="s">
        <v>189</v>
      </c>
      <c r="B100" s="148"/>
      <c r="C100" s="143"/>
      <c r="D100" s="36">
        <v>34800</v>
      </c>
      <c r="E100" s="37"/>
      <c r="F100" s="37"/>
      <c r="G100" s="37"/>
      <c r="H100" s="38"/>
    </row>
    <row r="101" spans="1:8" s="16" customFormat="1" ht="37.5" customHeight="1" outlineLevel="1" x14ac:dyDescent="0.2">
      <c r="A101" s="147" t="s">
        <v>190</v>
      </c>
      <c r="B101" s="148"/>
      <c r="C101" s="143"/>
      <c r="D101" s="36">
        <v>36000</v>
      </c>
      <c r="E101" s="37"/>
      <c r="F101" s="37"/>
      <c r="G101" s="37"/>
      <c r="H101" s="38"/>
    </row>
    <row r="102" spans="1:8" s="16" customFormat="1" ht="37.5" customHeight="1" outlineLevel="1" x14ac:dyDescent="0.2">
      <c r="A102" s="147" t="s">
        <v>191</v>
      </c>
      <c r="B102" s="148"/>
      <c r="C102" s="143"/>
      <c r="D102" s="36">
        <v>37200</v>
      </c>
      <c r="E102" s="37"/>
      <c r="F102" s="37"/>
      <c r="G102" s="37"/>
      <c r="H102" s="38"/>
    </row>
    <row r="103" spans="1:8" s="16" customFormat="1" ht="37.5" customHeight="1" outlineLevel="1" x14ac:dyDescent="0.2">
      <c r="A103" s="147" t="s">
        <v>192</v>
      </c>
      <c r="B103" s="148"/>
      <c r="C103" s="143"/>
      <c r="D103" s="36">
        <v>38400</v>
      </c>
      <c r="E103" s="37"/>
      <c r="F103" s="37"/>
      <c r="G103" s="37"/>
      <c r="H103" s="38"/>
    </row>
    <row r="104" spans="1:8" s="16" customFormat="1" ht="37.5" customHeight="1" outlineLevel="1" x14ac:dyDescent="0.2">
      <c r="A104" s="147" t="s">
        <v>193</v>
      </c>
      <c r="B104" s="148"/>
      <c r="C104" s="143"/>
      <c r="D104" s="36">
        <v>39600</v>
      </c>
      <c r="E104" s="37"/>
      <c r="F104" s="37"/>
      <c r="G104" s="37"/>
      <c r="H104" s="38"/>
    </row>
    <row r="105" spans="1:8" s="16" customFormat="1" ht="37.5" customHeight="1" outlineLevel="1" x14ac:dyDescent="0.2">
      <c r="A105" s="147" t="s">
        <v>194</v>
      </c>
      <c r="B105" s="148"/>
      <c r="C105" s="143"/>
      <c r="D105" s="36">
        <v>40800</v>
      </c>
      <c r="E105" s="37"/>
      <c r="F105" s="37"/>
      <c r="G105" s="37"/>
      <c r="H105" s="38"/>
    </row>
    <row r="106" spans="1:8" s="16" customFormat="1" ht="37.5" customHeight="1" outlineLevel="1" thickBot="1" x14ac:dyDescent="0.25">
      <c r="A106" s="147" t="s">
        <v>195</v>
      </c>
      <c r="B106" s="148"/>
      <c r="C106" s="143"/>
      <c r="D106" s="36">
        <v>42000</v>
      </c>
      <c r="E106" s="37"/>
      <c r="F106" s="37"/>
      <c r="G106" s="37"/>
      <c r="H106" s="38"/>
    </row>
    <row r="107" spans="1:8" s="16" customFormat="1" ht="50.1" customHeight="1" thickBot="1" x14ac:dyDescent="0.25">
      <c r="A107" s="136" t="s">
        <v>59</v>
      </c>
      <c r="B107" s="137"/>
      <c r="C107" s="137"/>
      <c r="D107" s="138" t="str">
        <f>"от "&amp;MIN(D108:D117)&amp;" до "&amp;MAX(D108:D117)</f>
        <v>от 300 до 7920</v>
      </c>
      <c r="E107" s="139"/>
      <c r="F107" s="139"/>
      <c r="G107" s="139"/>
      <c r="H107" s="140"/>
    </row>
    <row r="108" spans="1:8" s="16" customFormat="1" ht="157.5" customHeight="1" x14ac:dyDescent="0.2">
      <c r="A108" s="283" t="s">
        <v>196</v>
      </c>
      <c r="B108" s="150" t="s">
        <v>197</v>
      </c>
      <c r="C108" s="28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2ГИС 4.0 и выше)</v>
      </c>
      <c r="D108" s="144">
        <v>1008</v>
      </c>
      <c r="E108" s="145"/>
      <c r="F108" s="145"/>
      <c r="G108" s="145"/>
      <c r="H108" s="146"/>
    </row>
    <row r="109" spans="1:8" s="16" customFormat="1" ht="37.5" customHeight="1" x14ac:dyDescent="0.2">
      <c r="A109" s="160" t="s">
        <v>61</v>
      </c>
      <c r="B109" s="161"/>
      <c r="C109" s="156" t="str">
        <f>"Электронный справочник на основе Справочника организаций"&amp;$C$2&amp;" (версия для ПК)"</f>
        <v>Электронный справочник на основе Справочника организаций"2ГИС.АБХАЗИЯ" (версия для ПК)</v>
      </c>
      <c r="D109" s="36">
        <v>360</v>
      </c>
      <c r="E109" s="37"/>
      <c r="F109" s="37"/>
      <c r="G109" s="37"/>
      <c r="H109" s="38"/>
    </row>
    <row r="110" spans="1:8" s="16" customFormat="1" ht="37.5" customHeight="1" x14ac:dyDescent="0.2">
      <c r="A110" s="160" t="s">
        <v>62</v>
      </c>
      <c r="B110" s="161"/>
      <c r="C110" s="159"/>
      <c r="D110" s="36">
        <v>7920</v>
      </c>
      <c r="E110" s="37"/>
      <c r="F110" s="37"/>
      <c r="G110" s="37"/>
      <c r="H110" s="38"/>
    </row>
    <row r="111" spans="1:8" s="16" customFormat="1" ht="37.5" customHeight="1" x14ac:dyDescent="0.2">
      <c r="A111" s="160" t="s">
        <v>63</v>
      </c>
      <c r="B111" s="161"/>
      <c r="C111" s="159"/>
      <c r="D111" s="36">
        <v>1560</v>
      </c>
      <c r="E111" s="37"/>
      <c r="F111" s="37"/>
      <c r="G111" s="37"/>
      <c r="H111" s="38"/>
    </row>
    <row r="112" spans="1:8" s="16" customFormat="1" ht="37.5" customHeight="1" x14ac:dyDescent="0.2">
      <c r="A112" s="160" t="s">
        <v>64</v>
      </c>
      <c r="B112" s="161"/>
      <c r="C112" s="159"/>
      <c r="D112" s="36">
        <v>5280</v>
      </c>
      <c r="E112" s="37"/>
      <c r="F112" s="37"/>
      <c r="G112" s="37"/>
      <c r="H112" s="38"/>
    </row>
    <row r="113" spans="1:8" s="16" customFormat="1" ht="37.5" customHeight="1" x14ac:dyDescent="0.2">
      <c r="A113" s="160" t="s">
        <v>65</v>
      </c>
      <c r="B113" s="285"/>
      <c r="C113" s="159"/>
      <c r="D113" s="36">
        <v>300</v>
      </c>
      <c r="E113" s="37"/>
      <c r="F113" s="37"/>
      <c r="G113" s="37"/>
      <c r="H113" s="38"/>
    </row>
    <row r="114" spans="1:8" s="16" customFormat="1" ht="37.5" customHeight="1" x14ac:dyDescent="0.2">
      <c r="A114" s="160" t="s">
        <v>66</v>
      </c>
      <c r="B114" s="285"/>
      <c r="C114" s="159"/>
      <c r="D114" s="36">
        <v>300</v>
      </c>
      <c r="E114" s="37"/>
      <c r="F114" s="37"/>
      <c r="G114" s="37"/>
      <c r="H114" s="38"/>
    </row>
    <row r="115" spans="1:8" s="16" customFormat="1" ht="37.5" customHeight="1" x14ac:dyDescent="0.2">
      <c r="A115" s="160" t="s">
        <v>67</v>
      </c>
      <c r="B115" s="285"/>
      <c r="C115" s="159"/>
      <c r="D115" s="36">
        <v>600</v>
      </c>
      <c r="E115" s="37"/>
      <c r="F115" s="37"/>
      <c r="G115" s="37"/>
      <c r="H115" s="38"/>
    </row>
    <row r="116" spans="1:8" s="16" customFormat="1" ht="37.5" customHeight="1" x14ac:dyDescent="0.2">
      <c r="A116" s="160" t="s">
        <v>68</v>
      </c>
      <c r="B116" s="285"/>
      <c r="C116" s="159"/>
      <c r="D116" s="36">
        <v>900</v>
      </c>
      <c r="E116" s="37"/>
      <c r="F116" s="37"/>
      <c r="G116" s="37"/>
      <c r="H116" s="38"/>
    </row>
    <row r="117" spans="1:8" s="16" customFormat="1" ht="37.5" customHeight="1" thickBot="1" x14ac:dyDescent="0.25">
      <c r="A117" s="207" t="s">
        <v>69</v>
      </c>
      <c r="B117" s="286"/>
      <c r="C117" s="164"/>
      <c r="D117" s="36">
        <v>4440</v>
      </c>
      <c r="E117" s="37"/>
      <c r="F117" s="37"/>
      <c r="G117" s="37"/>
      <c r="H117" s="38"/>
    </row>
    <row r="118" spans="1:8" s="16" customFormat="1" ht="117.75" customHeight="1" thickBot="1" x14ac:dyDescent="0.25">
      <c r="A118" s="287" t="s">
        <v>71</v>
      </c>
      <c r="B118" s="288"/>
      <c r="C118" s="28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"2ГИС.АБХАЗИЯ" (версия для ПК); 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Интернет-площадки и Веб-приложения на основе Cправочника организаций "2ГИС.АБХАЗИЯ", http://api.2gis.ru/</v>
      </c>
      <c r="D118" s="45">
        <v>30</v>
      </c>
      <c r="E118" s="45"/>
      <c r="F118" s="45"/>
      <c r="G118" s="45"/>
      <c r="H118" s="46"/>
    </row>
    <row r="119" spans="1:8" s="28" customFormat="1" ht="50.1" customHeight="1" thickBot="1" x14ac:dyDescent="0.25">
      <c r="A119" s="24" t="s">
        <v>72</v>
      </c>
      <c r="B119" s="25"/>
      <c r="C119" s="26"/>
      <c r="D119" s="173" t="str">
        <f>"от "&amp;MIN(D121,D141:H142,F181,D143:H157)&amp;" до "&amp;MAX(D121,D141:H142,F181,D143:H157)</f>
        <v>от 540 до 25800</v>
      </c>
      <c r="E119" s="173"/>
      <c r="F119" s="173"/>
      <c r="G119" s="173"/>
      <c r="H119" s="174"/>
    </row>
    <row r="120" spans="1:8" s="16" customFormat="1" ht="24.95" customHeight="1" thickBot="1" x14ac:dyDescent="0.25">
      <c r="A120" s="290"/>
      <c r="B120" s="291"/>
      <c r="C120" s="130"/>
      <c r="D120" s="292"/>
      <c r="E120" s="292"/>
      <c r="F120" s="292"/>
      <c r="G120" s="292"/>
      <c r="H120" s="293"/>
    </row>
    <row r="121" spans="1:8" s="16" customFormat="1" ht="57" customHeight="1" thickBot="1" x14ac:dyDescent="0.25">
      <c r="A121" s="179" t="s">
        <v>73</v>
      </c>
      <c r="B121" s="180"/>
      <c r="C121"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"2ГИС.АБХАЗИЯ" (версия для ПК); Интернет-площадка 2gis.kz на основе Cправочника организаций "2ГИС.АБХАЗИЯ"; Электронный справочник на основе Справочника организаций "2ГИС.АБХАЗИЯ" (мобильная версия); Интернет-площадки и Веб-приложения на основе Cправочника организаций "2ГИС.АБХАЗИЯ", http://api.2gis.kz/</v>
      </c>
      <c r="D121" s="182">
        <v>4200</v>
      </c>
      <c r="E121" s="182"/>
      <c r="F121" s="182"/>
      <c r="G121" s="182"/>
      <c r="H121" s="183"/>
    </row>
    <row r="122" spans="1:8" s="16" customFormat="1" ht="57" customHeight="1" thickBot="1" x14ac:dyDescent="0.25">
      <c r="A122" s="184" t="s">
        <v>74</v>
      </c>
      <c r="B122" s="185"/>
      <c r="C122" s="186"/>
      <c r="D122" s="187" t="s">
        <v>75</v>
      </c>
      <c r="E122" s="188"/>
      <c r="F122" s="188"/>
      <c r="G122" s="188"/>
      <c r="H122" s="189"/>
    </row>
    <row r="123" spans="1:8" s="16" customFormat="1" ht="57" customHeight="1" x14ac:dyDescent="0.2">
      <c r="A123" s="190" t="s">
        <v>76</v>
      </c>
      <c r="B123" s="191"/>
      <c r="C123" s="186"/>
      <c r="D123" s="157">
        <f>D121/4</f>
        <v>1050</v>
      </c>
      <c r="E123" s="157"/>
      <c r="F123" s="157"/>
      <c r="G123" s="157"/>
      <c r="H123" s="158"/>
    </row>
    <row r="124" spans="1:8" s="16" customFormat="1" ht="57" customHeight="1" x14ac:dyDescent="0.2">
      <c r="A124" s="190" t="s">
        <v>77</v>
      </c>
      <c r="B124" s="191"/>
      <c r="C124" s="186"/>
      <c r="D124" s="157">
        <f>D121/5</f>
        <v>840</v>
      </c>
      <c r="E124" s="157"/>
      <c r="F124" s="157"/>
      <c r="G124" s="157"/>
      <c r="H124" s="158"/>
    </row>
    <row r="125" spans="1:8" s="16" customFormat="1" ht="57" customHeight="1" x14ac:dyDescent="0.2">
      <c r="A125" s="190" t="s">
        <v>78</v>
      </c>
      <c r="B125" s="191"/>
      <c r="C125" s="186"/>
      <c r="D125" s="157">
        <f>D121/6</f>
        <v>700</v>
      </c>
      <c r="E125" s="157"/>
      <c r="F125" s="157"/>
      <c r="G125" s="157"/>
      <c r="H125" s="158"/>
    </row>
    <row r="126" spans="1:8" s="16" customFormat="1" ht="57" customHeight="1" x14ac:dyDescent="0.2">
      <c r="A126" s="190" t="s">
        <v>79</v>
      </c>
      <c r="B126" s="191"/>
      <c r="C126" s="186"/>
      <c r="D126" s="157">
        <f>D121/7</f>
        <v>600</v>
      </c>
      <c r="E126" s="157"/>
      <c r="F126" s="157"/>
      <c r="G126" s="157"/>
      <c r="H126" s="158"/>
    </row>
    <row r="127" spans="1:8" s="16" customFormat="1" ht="57" customHeight="1" x14ac:dyDescent="0.2">
      <c r="A127" s="190" t="s">
        <v>80</v>
      </c>
      <c r="B127" s="191"/>
      <c r="C127" s="186"/>
      <c r="D127" s="157">
        <f>D121/8</f>
        <v>525</v>
      </c>
      <c r="E127" s="157"/>
      <c r="F127" s="157"/>
      <c r="G127" s="157"/>
      <c r="H127" s="158"/>
    </row>
    <row r="128" spans="1:8" s="16" customFormat="1" ht="57" customHeight="1" x14ac:dyDescent="0.2">
      <c r="A128" s="190" t="s">
        <v>81</v>
      </c>
      <c r="B128" s="191"/>
      <c r="C128" s="186"/>
      <c r="D128" s="157">
        <f>D121/9</f>
        <v>466.66666666666669</v>
      </c>
      <c r="E128" s="157"/>
      <c r="F128" s="157"/>
      <c r="G128" s="157"/>
      <c r="H128" s="158"/>
    </row>
    <row r="129" spans="1:8" s="16" customFormat="1" ht="57" customHeight="1" x14ac:dyDescent="0.2">
      <c r="A129" s="190" t="s">
        <v>82</v>
      </c>
      <c r="B129" s="191"/>
      <c r="C129" s="186"/>
      <c r="D129" s="157">
        <f>D121/10</f>
        <v>420</v>
      </c>
      <c r="E129" s="157"/>
      <c r="F129" s="157"/>
      <c r="G129" s="157"/>
      <c r="H129" s="158"/>
    </row>
    <row r="130" spans="1:8" s="16" customFormat="1" ht="57" customHeight="1" thickBot="1" x14ac:dyDescent="0.25">
      <c r="A130" s="179" t="s">
        <v>83</v>
      </c>
      <c r="B130" s="180"/>
      <c r="C130" s="186"/>
      <c r="D130" s="182">
        <v>8400</v>
      </c>
      <c r="E130" s="182"/>
      <c r="F130" s="182"/>
      <c r="G130" s="182"/>
      <c r="H130" s="183"/>
    </row>
    <row r="131" spans="1:8" s="16" customFormat="1" ht="57" customHeight="1" thickBot="1" x14ac:dyDescent="0.25">
      <c r="A131" s="184" t="s">
        <v>74</v>
      </c>
      <c r="B131" s="185"/>
      <c r="C131" s="186"/>
      <c r="D131" s="187" t="s">
        <v>75</v>
      </c>
      <c r="E131" s="188"/>
      <c r="F131" s="188"/>
      <c r="G131" s="188"/>
      <c r="H131" s="189"/>
    </row>
    <row r="132" spans="1:8" s="16" customFormat="1" ht="57" customHeight="1" x14ac:dyDescent="0.2">
      <c r="A132" s="190" t="s">
        <v>76</v>
      </c>
      <c r="B132" s="191"/>
      <c r="C132" s="186"/>
      <c r="D132" s="294">
        <v>2100</v>
      </c>
      <c r="E132" s="295"/>
      <c r="F132" s="295"/>
      <c r="G132" s="295"/>
      <c r="H132" s="296"/>
    </row>
    <row r="133" spans="1:8" s="16" customFormat="1" ht="57" customHeight="1" x14ac:dyDescent="0.2">
      <c r="A133" s="190" t="s">
        <v>77</v>
      </c>
      <c r="B133" s="191"/>
      <c r="C133" s="186"/>
      <c r="D133" s="297">
        <v>1680</v>
      </c>
      <c r="E133" s="157"/>
      <c r="F133" s="157"/>
      <c r="G133" s="157"/>
      <c r="H133" s="158"/>
    </row>
    <row r="134" spans="1:8" s="16" customFormat="1" ht="57" customHeight="1" x14ac:dyDescent="0.2">
      <c r="A134" s="190" t="s">
        <v>78</v>
      </c>
      <c r="B134" s="191"/>
      <c r="C134" s="186"/>
      <c r="D134" s="297">
        <v>1400</v>
      </c>
      <c r="E134" s="157"/>
      <c r="F134" s="157"/>
      <c r="G134" s="157"/>
      <c r="H134" s="158"/>
    </row>
    <row r="135" spans="1:8" s="16" customFormat="1" ht="57" customHeight="1" x14ac:dyDescent="0.2">
      <c r="A135" s="190" t="s">
        <v>79</v>
      </c>
      <c r="B135" s="191"/>
      <c r="C135" s="186"/>
      <c r="D135" s="297">
        <v>1200</v>
      </c>
      <c r="E135" s="157"/>
      <c r="F135" s="157"/>
      <c r="G135" s="157"/>
      <c r="H135" s="158"/>
    </row>
    <row r="136" spans="1:8" s="16" customFormat="1" ht="57" customHeight="1" x14ac:dyDescent="0.2">
      <c r="A136" s="190" t="s">
        <v>80</v>
      </c>
      <c r="B136" s="191"/>
      <c r="C136" s="186"/>
      <c r="D136" s="297">
        <v>1050</v>
      </c>
      <c r="E136" s="157"/>
      <c r="F136" s="157"/>
      <c r="G136" s="157"/>
      <c r="H136" s="158"/>
    </row>
    <row r="137" spans="1:8" s="16" customFormat="1" ht="57" customHeight="1" x14ac:dyDescent="0.2">
      <c r="A137" s="190" t="s">
        <v>81</v>
      </c>
      <c r="B137" s="191"/>
      <c r="C137" s="186"/>
      <c r="D137" s="157">
        <v>933.33333333333337</v>
      </c>
      <c r="E137" s="157"/>
      <c r="F137" s="157"/>
      <c r="G137" s="157"/>
      <c r="H137" s="158"/>
    </row>
    <row r="138" spans="1:8" s="16" customFormat="1" ht="57" customHeight="1" thickBot="1" x14ac:dyDescent="0.25">
      <c r="A138" s="190" t="s">
        <v>82</v>
      </c>
      <c r="B138" s="191"/>
      <c r="C138" s="194"/>
      <c r="D138" s="157">
        <v>840</v>
      </c>
      <c r="E138" s="157"/>
      <c r="F138" s="157"/>
      <c r="G138" s="157"/>
      <c r="H138" s="158"/>
    </row>
    <row r="139" spans="1:8" s="16" customFormat="1" ht="62.45" customHeight="1" thickBot="1" x14ac:dyDescent="0.25">
      <c r="A139" s="195" t="s">
        <v>84</v>
      </c>
      <c r="B139" s="196"/>
      <c r="C13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2ГИС 4.0 и выше)</v>
      </c>
      <c r="D139" s="44">
        <v>20016</v>
      </c>
      <c r="E139" s="45"/>
      <c r="F139" s="45"/>
      <c r="G139" s="45"/>
      <c r="H139" s="46"/>
    </row>
    <row r="140" spans="1:8" s="16" customFormat="1" ht="24.95" customHeight="1" thickBot="1" x14ac:dyDescent="0.25">
      <c r="A140" s="290"/>
      <c r="B140" s="291"/>
      <c r="C140" s="125"/>
      <c r="D140" s="292"/>
      <c r="E140" s="292"/>
      <c r="F140" s="292"/>
      <c r="G140" s="292"/>
      <c r="H140" s="293"/>
    </row>
    <row r="141" spans="1:8" s="16" customFormat="1" ht="50.1" customHeight="1" x14ac:dyDescent="0.2">
      <c r="A141" s="160" t="s">
        <v>85</v>
      </c>
      <c r="B141" s="161"/>
      <c r="C141" s="298" t="str">
        <f>"Интернет-площадка 2gis.ru на основе Cправочника организаций "&amp;$C$2&amp;""</f>
        <v>Интернет-площадка 2gis.ru на основе Cправочника организаций "2ГИС.АБХАЗИЯ"</v>
      </c>
      <c r="D141" s="56">
        <v>7680</v>
      </c>
      <c r="E141" s="37"/>
      <c r="F141" s="37"/>
      <c r="G141" s="37"/>
      <c r="H141" s="38"/>
    </row>
    <row r="142" spans="1:8" s="16" customFormat="1" ht="50.1" customHeight="1" x14ac:dyDescent="0.2">
      <c r="A142" s="160" t="s">
        <v>86</v>
      </c>
      <c r="B142" s="161"/>
      <c r="C142" s="203" t="str">
        <f>"Электронный справочник на основе Справочника организаций"&amp;$C$2&amp;" (версия для ПК)"</f>
        <v>Электронный справочник на основе Справочника организаций"2ГИС.АБХАЗИЯ" (версия для ПК)</v>
      </c>
      <c r="D142" s="56">
        <v>5250</v>
      </c>
      <c r="E142" s="37"/>
      <c r="F142" s="37"/>
      <c r="G142" s="37"/>
      <c r="H142" s="38"/>
    </row>
    <row r="143" spans="1:8" s="16" customFormat="1" ht="50.1" customHeight="1" x14ac:dyDescent="0.2">
      <c r="A143" s="154" t="s">
        <v>87</v>
      </c>
      <c r="B143" s="204"/>
      <c r="C143" s="203" t="str">
        <f>"Электронный справочник на основе Справочника организаций"&amp;$C$2&amp;" (версия для ПК)"</f>
        <v>Электронный справочник на основе Справочника организаций"2ГИС.АБХАЗИЯ" (версия для ПК)</v>
      </c>
      <c r="D143" s="56">
        <v>5250</v>
      </c>
      <c r="E143" s="37"/>
      <c r="F143" s="37"/>
      <c r="G143" s="37"/>
      <c r="H143" s="38"/>
    </row>
    <row r="144" spans="1:8" s="16" customFormat="1" ht="50.1" customHeight="1" x14ac:dyDescent="0.2">
      <c r="A144" s="154" t="s">
        <v>88</v>
      </c>
      <c r="B144" s="204"/>
      <c r="C144" s="203" t="str">
        <f>"Интернет-площадка 2gis.ru на основе Cправочника организаций "&amp;$C$2&amp;""</f>
        <v>Интернет-площадка 2gis.ru на основе Cправочника организаций "2ГИС.АБХАЗИЯ"</v>
      </c>
      <c r="D144" s="56">
        <v>20340</v>
      </c>
      <c r="E144" s="37"/>
      <c r="F144" s="37"/>
      <c r="G144" s="37"/>
      <c r="H144" s="38"/>
    </row>
    <row r="145" spans="1:8" s="16" customFormat="1" ht="50.1" customHeight="1" x14ac:dyDescent="0.2">
      <c r="A145" s="160" t="s">
        <v>89</v>
      </c>
      <c r="B145" s="161"/>
      <c r="C145" s="203" t="str">
        <f>"Интернет-площадка 2gis.ru на основе Cправочника организаций "&amp;$C$2&amp;""</f>
        <v>Интернет-площадка 2gis.ru на основе Cправочника организаций "2ГИС.АБХАЗИЯ"</v>
      </c>
      <c r="D145" s="56">
        <v>24408</v>
      </c>
      <c r="E145" s="37"/>
      <c r="F145" s="37"/>
      <c r="G145" s="37"/>
      <c r="H145" s="38"/>
    </row>
    <row r="146" spans="1:8" s="16" customFormat="1" ht="50.1" customHeight="1" x14ac:dyDescent="0.2">
      <c r="A146" s="160" t="s">
        <v>90</v>
      </c>
      <c r="B146" s="161"/>
      <c r="C146" s="203" t="str">
        <f>"Электронный справочник на основе Справочника организаций"&amp;$C$2&amp;" (версия для ПК)"</f>
        <v>Электронный справочник на основе Справочника организаций"2ГИС.АБХАЗИЯ" (версия для ПК)</v>
      </c>
      <c r="D146" s="56">
        <v>5250</v>
      </c>
      <c r="E146" s="37"/>
      <c r="F146" s="37"/>
      <c r="G146" s="37"/>
      <c r="H146" s="38"/>
    </row>
    <row r="147" spans="1:8" s="16" customFormat="1" ht="50.1" customHeight="1" x14ac:dyDescent="0.2">
      <c r="A147" s="160" t="s">
        <v>91</v>
      </c>
      <c r="B147" s="161"/>
      <c r="C147" s="203" t="str">
        <f>"Электронный справочник на основе Справочника организаций"&amp;$C$2&amp;" (версия для ПК)"</f>
        <v>Электронный справочник на основе Справочника организаций"2ГИС.АБХАЗИЯ" (версия для ПК)</v>
      </c>
      <c r="D147" s="56">
        <v>5250</v>
      </c>
      <c r="E147" s="37"/>
      <c r="F147" s="37"/>
      <c r="G147" s="37"/>
      <c r="H147" s="38"/>
    </row>
    <row r="148" spans="1:8" s="16" customFormat="1" ht="50.1" customHeight="1" x14ac:dyDescent="0.2">
      <c r="A148" s="160" t="s">
        <v>92</v>
      </c>
      <c r="B148" s="161"/>
      <c r="C148" s="203" t="str">
        <f>"Электронный справочник на основе Справочника организаций"&amp;$C$2&amp;" (версия для ПК)"</f>
        <v>Электронный справочник на основе Справочника организаций"2ГИС.АБХАЗИЯ" (версия для ПК)</v>
      </c>
      <c r="D148" s="56">
        <v>5250</v>
      </c>
      <c r="E148" s="37"/>
      <c r="F148" s="37"/>
      <c r="G148" s="37"/>
      <c r="H148" s="38"/>
    </row>
    <row r="149" spans="1:8" s="16" customFormat="1" ht="50.1" customHeight="1" x14ac:dyDescent="0.2">
      <c r="A149" s="160" t="s">
        <v>93</v>
      </c>
      <c r="B149" s="161"/>
      <c r="C149" s="203" t="str">
        <f>C181</f>
        <v>электронный справочник на основе Справочника организаций "2ГИС.АБХАЗИЯ" (мобильная версия 2ГИС 4.0 и выше)</v>
      </c>
      <c r="D149" s="56">
        <v>12204</v>
      </c>
      <c r="E149" s="37"/>
      <c r="F149" s="37"/>
      <c r="G149" s="37"/>
      <c r="H149" s="38"/>
    </row>
    <row r="150" spans="1:8" s="16" customFormat="1" ht="50.1" customHeight="1" x14ac:dyDescent="0.2">
      <c r="A150" s="160" t="s">
        <v>94</v>
      </c>
      <c r="B150" s="161"/>
      <c r="C150" s="203" t="s">
        <v>95</v>
      </c>
      <c r="D150" s="56">
        <v>540</v>
      </c>
      <c r="E150" s="37"/>
      <c r="F150" s="37"/>
      <c r="G150" s="37"/>
      <c r="H150" s="38"/>
    </row>
    <row r="151" spans="1:8" s="16" customFormat="1" ht="78" customHeight="1" x14ac:dyDescent="0.2">
      <c r="A151" s="160" t="s">
        <v>96</v>
      </c>
      <c r="B151" s="161"/>
      <c r="C151"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"2ГИС.АБХАЗИЯ" (мобильная версия 2ГИС 4.0 и выше); Интернет-площадка 2gis.ru на основе Cправочника организаций "2ГИС.АБХАЗИЯ"</v>
      </c>
      <c r="D151" s="56">
        <v>4320</v>
      </c>
      <c r="E151" s="37"/>
      <c r="F151" s="37"/>
      <c r="G151" s="37"/>
      <c r="H151" s="38"/>
    </row>
    <row r="152" spans="1:8" s="16" customFormat="1" ht="78" customHeight="1" x14ac:dyDescent="0.2">
      <c r="A152" s="160" t="s">
        <v>97</v>
      </c>
      <c r="B152" s="161"/>
      <c r="C152" s="203" t="str">
        <f t="shared" ref="C152:C154"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"2ГИС.АБХАЗИЯ" (мобильная версия 2ГИС 4.0 и выше); Интернет-площадка 2gis.ru на основе Cправочника организаций "2ГИС.АБХАЗИЯ"</v>
      </c>
      <c r="D152" s="56">
        <v>3456</v>
      </c>
      <c r="E152" s="37"/>
      <c r="F152" s="37"/>
      <c r="G152" s="37"/>
      <c r="H152" s="38"/>
    </row>
    <row r="153" spans="1:8" s="16" customFormat="1" ht="78" customHeight="1" x14ac:dyDescent="0.2">
      <c r="A153" s="160" t="s">
        <v>98</v>
      </c>
      <c r="B153" s="161"/>
      <c r="C153" s="203" t="str">
        <f t="shared" si="0"/>
        <v>электронный справочник на основе Справочника организаций "2ГИС.АБХАЗИЯ" (мобильная версия 2ГИС 4.0 и выше); Интернет-площадка 2gis.ru на основе Cправочника организаций "2ГИС.АБХАЗИЯ"</v>
      </c>
      <c r="D153" s="56">
        <v>3480</v>
      </c>
      <c r="E153" s="37"/>
      <c r="F153" s="37"/>
      <c r="G153" s="37"/>
      <c r="H153" s="38"/>
    </row>
    <row r="154" spans="1:8" s="16" customFormat="1" ht="78" customHeight="1" x14ac:dyDescent="0.2">
      <c r="A154" s="160" t="s">
        <v>99</v>
      </c>
      <c r="B154" s="161"/>
      <c r="C154" s="203" t="str">
        <f t="shared" si="0"/>
        <v>электронный справочник на основе Справочника организаций "2ГИС.АБХАЗИЯ" (мобильная версия 2ГИС 4.0 и выше); Интернет-площадка 2gis.ru на основе Cправочника организаций "2ГИС.АБХАЗИЯ"</v>
      </c>
      <c r="D154" s="56">
        <v>1728</v>
      </c>
      <c r="E154" s="37"/>
      <c r="F154" s="37"/>
      <c r="G154" s="37"/>
      <c r="H154" s="38"/>
    </row>
    <row r="155" spans="1:8" s="16" customFormat="1" ht="78" customHeight="1" x14ac:dyDescent="0.2">
      <c r="A155" s="160" t="s">
        <v>100</v>
      </c>
      <c r="B155" s="161" t="s">
        <v>100</v>
      </c>
      <c r="C155"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"2ГИС.АБХАЗИЯ" (мобильная версия 2ГИС 4.0 и выше); Интернет-площадка 2gis.ru на основе Cправочника организаций "2ГИС.АБХАЗИЯ"</v>
      </c>
      <c r="D155" s="56">
        <v>25800</v>
      </c>
      <c r="E155" s="37"/>
      <c r="F155" s="37"/>
      <c r="G155" s="37"/>
      <c r="H155" s="38"/>
    </row>
    <row r="156" spans="1:8" s="16" customFormat="1" ht="78" customHeight="1" x14ac:dyDescent="0.2">
      <c r="A156" s="160" t="s">
        <v>101</v>
      </c>
      <c r="B156" s="161" t="s">
        <v>101</v>
      </c>
      <c r="C156"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"2ГИС.АБХАЗИЯ" (мобильная версия 2ГИС 4.0 и выше); Интернет-площадка 2gis.ru на основе Cправочника организаций "2ГИС.АБХАЗИЯ"</v>
      </c>
      <c r="D156" s="56">
        <v>10008</v>
      </c>
      <c r="E156" s="37"/>
      <c r="F156" s="37"/>
      <c r="G156" s="37"/>
      <c r="H156" s="38"/>
    </row>
    <row r="157" spans="1:8" s="16" customFormat="1" ht="50.1" customHeight="1" thickBot="1" x14ac:dyDescent="0.25">
      <c r="A157" s="160" t="s">
        <v>102</v>
      </c>
      <c r="B157" s="161"/>
      <c r="C157" s="203" t="str">
        <f>"Электронный справочник на основе Справочника организаций"&amp;$C$2&amp;" (версия для ПК)"</f>
        <v>Электронный справочник на основе Справочника организаций"2ГИС.АБХАЗИЯ" (версия для ПК)</v>
      </c>
      <c r="D157" s="56">
        <v>6360</v>
      </c>
      <c r="E157" s="37"/>
      <c r="F157" s="37"/>
      <c r="G157" s="37"/>
      <c r="H157" s="38"/>
    </row>
    <row r="158" spans="1:8" s="16" customFormat="1" ht="102" customHeight="1" thickBot="1" x14ac:dyDescent="0.25">
      <c r="A158" s="160" t="s">
        <v>16</v>
      </c>
      <c r="B158" s="161"/>
      <c r="C158"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2ГИС 4.0 и выше)</v>
      </c>
      <c r="D158" s="56">
        <v>1008</v>
      </c>
      <c r="E158" s="37"/>
      <c r="F158" s="37"/>
      <c r="G158" s="37"/>
      <c r="H158" s="38"/>
    </row>
    <row r="159" spans="1:8" s="16" customFormat="1" ht="102" customHeight="1" thickBot="1" x14ac:dyDescent="0.25">
      <c r="A159" s="160" t="s">
        <v>103</v>
      </c>
      <c r="B159" s="161"/>
      <c r="C159"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2ГИС 4.0 и выше)</v>
      </c>
      <c r="D159" s="56">
        <v>100002</v>
      </c>
      <c r="E159" s="37"/>
      <c r="F159" s="37"/>
      <c r="G159" s="37"/>
      <c r="H159" s="38"/>
    </row>
    <row r="160" spans="1:8" s="16" customFormat="1" ht="126" customHeight="1" x14ac:dyDescent="0.2">
      <c r="A160" s="160" t="s">
        <v>104</v>
      </c>
      <c r="B160" s="161"/>
      <c r="C160" s="30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"2ГИС.АБХАЗИЯ" (версия для ПК); 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Интернет-площадки и Веб-приложения на основе Cправочника организаций "2ГИС.АБХАЗИЯ", http://api.2gis.ru/</v>
      </c>
      <c r="D160" s="56">
        <v>12000</v>
      </c>
      <c r="E160" s="37"/>
      <c r="F160" s="37"/>
      <c r="G160" s="37"/>
      <c r="H160" s="38"/>
    </row>
    <row r="161" spans="1:8" s="16" customFormat="1" ht="96" customHeight="1" x14ac:dyDescent="0.2">
      <c r="A161" s="154" t="s">
        <v>105</v>
      </c>
      <c r="B161" s="204"/>
      <c r="C161"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Интернет-площадки и Веб-приложения на основе Cправочника организаций "2ГИС.АБХАЗИЯ", http://api.2gis.ru/</v>
      </c>
      <c r="D161" s="56">
        <v>4500</v>
      </c>
      <c r="E161" s="37"/>
      <c r="F161" s="37"/>
      <c r="G161" s="37"/>
      <c r="H161" s="38"/>
    </row>
    <row r="162" spans="1:8" s="16" customFormat="1" ht="96" customHeight="1" x14ac:dyDescent="0.2">
      <c r="A162" s="154" t="s">
        <v>106</v>
      </c>
      <c r="B162" s="204"/>
      <c r="C162"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"2ГИС.АБХАЗИЯ" (мобильная версия 2ГИС 4.0 и выше)</v>
      </c>
      <c r="D162" s="56">
        <v>15003</v>
      </c>
      <c r="E162" s="37"/>
      <c r="F162" s="37"/>
      <c r="G162" s="37"/>
      <c r="H162" s="38"/>
    </row>
    <row r="163" spans="1:8" s="16" customFormat="1" ht="50.1" customHeight="1" x14ac:dyDescent="0.2">
      <c r="A163" s="160" t="s">
        <v>107</v>
      </c>
      <c r="B163" s="161"/>
      <c r="C163" s="203" t="str">
        <f>"Интернет-площадка 2gis.ru на основе Cправочника организаций "&amp;$C$2&amp;""</f>
        <v>Интернет-площадка 2gis.ru на основе Cправочника организаций "2ГИС.АБХАЗИЯ"</v>
      </c>
      <c r="D163" s="56">
        <v>13920</v>
      </c>
      <c r="E163" s="37"/>
      <c r="F163" s="37"/>
      <c r="G163" s="37"/>
      <c r="H163" s="38"/>
    </row>
    <row r="164" spans="1:8" s="16" customFormat="1" ht="50.1" customHeight="1" x14ac:dyDescent="0.2">
      <c r="A164" s="160" t="s">
        <v>108</v>
      </c>
      <c r="B164" s="161"/>
      <c r="C164" s="203" t="str">
        <f>"Электронный справочник на основе Справочника организаций"&amp;$C$2&amp;" (версия для ПК)"</f>
        <v>Электронный справочник на основе Справочника организаций"2ГИС.АБХАЗИЯ" (версия для ПК)</v>
      </c>
      <c r="D164" s="56">
        <v>9480</v>
      </c>
      <c r="E164" s="37"/>
      <c r="F164" s="37"/>
      <c r="G164" s="37"/>
      <c r="H164" s="38"/>
    </row>
    <row r="165" spans="1:8" s="16" customFormat="1" ht="50.1" customHeight="1" x14ac:dyDescent="0.2">
      <c r="A165" s="154" t="s">
        <v>109</v>
      </c>
      <c r="B165" s="204"/>
      <c r="C165" s="203" t="str">
        <f>"Электронный справочник на основе Справочника организаций"&amp;$C$2&amp;" (версия для ПК)"</f>
        <v>Электронный справочник на основе Справочника организаций"2ГИС.АБХАЗИЯ" (версия для ПК)</v>
      </c>
      <c r="D165" s="56">
        <v>9480</v>
      </c>
      <c r="E165" s="37"/>
      <c r="F165" s="37"/>
      <c r="G165" s="37"/>
      <c r="H165" s="38"/>
    </row>
    <row r="166" spans="1:8" s="16" customFormat="1" ht="50.1" customHeight="1" x14ac:dyDescent="0.2">
      <c r="A166" s="154" t="s">
        <v>110</v>
      </c>
      <c r="B166" s="204"/>
      <c r="C166" s="203" t="str">
        <f>"Интернет-площадка 2gis.ru на основе Cправочника организаций "&amp;$C$2&amp;""</f>
        <v>Интернет-площадка 2gis.ru на основе Cправочника организаций "2ГИС.АБХАЗИЯ"</v>
      </c>
      <c r="D166" s="56">
        <v>36720</v>
      </c>
      <c r="E166" s="37"/>
      <c r="F166" s="37"/>
      <c r="G166" s="37"/>
      <c r="H166" s="38"/>
    </row>
    <row r="167" spans="1:8" s="16" customFormat="1" ht="50.1" customHeight="1" x14ac:dyDescent="0.2">
      <c r="A167" s="154" t="s">
        <v>111</v>
      </c>
      <c r="B167" s="204"/>
      <c r="C167" s="203" t="str">
        <f>"Интернет-площадка 2gis.ru на основе Cправочника организаций "&amp;$C$2&amp;""</f>
        <v>Интернет-площадка 2gis.ru на основе Cправочника организаций "2ГИС.АБХАЗИЯ"</v>
      </c>
      <c r="D167" s="56">
        <v>44064</v>
      </c>
      <c r="E167" s="37"/>
      <c r="F167" s="37"/>
      <c r="G167" s="37"/>
      <c r="H167" s="38"/>
    </row>
    <row r="168" spans="1:8" s="16" customFormat="1" ht="50.1" customHeight="1" x14ac:dyDescent="0.2">
      <c r="A168" s="154" t="s">
        <v>112</v>
      </c>
      <c r="B168" s="204"/>
      <c r="C168" s="203" t="str">
        <f>"Электронный справочник на основе Справочника организаций"&amp;$C$2&amp;" (версия для ПК)"</f>
        <v>Электронный справочник на основе Справочника организаций"2ГИС.АБХАЗИЯ" (версия для ПК)</v>
      </c>
      <c r="D168" s="56">
        <v>9480</v>
      </c>
      <c r="E168" s="37"/>
      <c r="F168" s="37"/>
      <c r="G168" s="37"/>
      <c r="H168" s="38"/>
    </row>
    <row r="169" spans="1:8" s="16" customFormat="1" ht="50.1" customHeight="1" x14ac:dyDescent="0.2">
      <c r="A169" s="154" t="s">
        <v>113</v>
      </c>
      <c r="B169" s="204"/>
      <c r="C169" s="203" t="str">
        <f>"Электронный справочник на основе Справочника организаций"&amp;$C$2&amp;" (версия для ПК)"</f>
        <v>Электронный справочник на основе Справочника организаций"2ГИС.АБХАЗИЯ" (версия для ПК)</v>
      </c>
      <c r="D169" s="56">
        <v>9480</v>
      </c>
      <c r="E169" s="37"/>
      <c r="F169" s="37"/>
      <c r="G169" s="37"/>
      <c r="H169" s="38"/>
    </row>
    <row r="170" spans="1:8" s="16" customFormat="1" ht="50.1" customHeight="1" x14ac:dyDescent="0.2">
      <c r="A170" s="160" t="s">
        <v>114</v>
      </c>
      <c r="B170" s="161"/>
      <c r="C170" s="203" t="str">
        <f>"Электронный справочник на основе Справочника организаций"&amp;$C$2&amp;" (версия для ПК)"</f>
        <v>Электронный справочник на основе Справочника организаций"2ГИС.АБХАЗИЯ" (версия для ПК)</v>
      </c>
      <c r="D170" s="56">
        <v>9480</v>
      </c>
      <c r="E170" s="37"/>
      <c r="F170" s="37"/>
      <c r="G170" s="37"/>
      <c r="H170" s="38"/>
    </row>
    <row r="171" spans="1:8" s="16" customFormat="1" ht="50.1" customHeight="1" x14ac:dyDescent="0.2">
      <c r="A171" s="160" t="s">
        <v>115</v>
      </c>
      <c r="B171" s="161"/>
      <c r="C171" s="203" t="s">
        <v>95</v>
      </c>
      <c r="D171" s="56">
        <v>1080</v>
      </c>
      <c r="E171" s="37"/>
      <c r="F171" s="37"/>
      <c r="G171" s="37"/>
      <c r="H171" s="38"/>
    </row>
    <row r="172" spans="1:8" s="16" customFormat="1" ht="75" customHeight="1" x14ac:dyDescent="0.2">
      <c r="A172" s="160" t="s">
        <v>116</v>
      </c>
      <c r="B172" s="161"/>
      <c r="C172"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"2ГИС.АБХАЗИЯ" (мобильная версия 2ГИС 4.0 и выше); Интернет-площадка 2gis.ru на основе Cправочника организаций "2ГИС.АБХАЗИЯ"</v>
      </c>
      <c r="D172" s="56">
        <v>46440</v>
      </c>
      <c r="E172" s="37"/>
      <c r="F172" s="37"/>
      <c r="G172" s="37"/>
      <c r="H172" s="38"/>
    </row>
    <row r="173" spans="1:8" s="16" customFormat="1" ht="50.1" customHeight="1" thickBot="1" x14ac:dyDescent="0.25">
      <c r="A173" s="160" t="s">
        <v>117</v>
      </c>
      <c r="B173" s="161"/>
      <c r="C173" s="203" t="str">
        <f>"Электронный справочник на основе Справочника организаций"&amp;$C$2&amp;" (версия для ПК)"</f>
        <v>Электронный справочник на основе Справочника организаций"2ГИС.АБХАЗИЯ" (версия для ПК)</v>
      </c>
      <c r="D173" s="56">
        <v>11520</v>
      </c>
      <c r="E173" s="37"/>
      <c r="F173" s="37"/>
      <c r="G173" s="37"/>
      <c r="H173" s="38"/>
    </row>
    <row r="174" spans="1:8" s="28" customFormat="1" ht="50.1" customHeight="1" thickBot="1" x14ac:dyDescent="0.25">
      <c r="A174" s="24" t="s">
        <v>118</v>
      </c>
      <c r="B174" s="25"/>
      <c r="C174" s="26"/>
      <c r="D174" s="173"/>
      <c r="E174" s="173"/>
      <c r="F174" s="173"/>
      <c r="G174" s="173"/>
      <c r="H174" s="174"/>
    </row>
    <row r="175" spans="1:8" s="16" customFormat="1" ht="50.1" customHeight="1" x14ac:dyDescent="0.2">
      <c r="A175" s="160" t="s">
        <v>119</v>
      </c>
      <c r="B175" s="161"/>
      <c r="C175" s="206" t="str">
        <f>"Электронный справочник на основе Справочника организаций "&amp;$C$2&amp;" (мобильная версия)"</f>
        <v>Электронный справочник на основе Справочника организаций "2ГИС.АБХАЗИЯ" (мобильная версия)</v>
      </c>
      <c r="D175" s="36">
        <v>10008</v>
      </c>
      <c r="E175" s="37"/>
      <c r="F175" s="37"/>
      <c r="G175" s="37"/>
      <c r="H175" s="38"/>
    </row>
    <row r="176" spans="1:8" s="16" customFormat="1" ht="50.1" customHeight="1" x14ac:dyDescent="0.2">
      <c r="A176" s="160" t="s">
        <v>120</v>
      </c>
      <c r="B176" s="161"/>
      <c r="C176" s="209"/>
      <c r="D176" s="36">
        <v>10008</v>
      </c>
      <c r="E176" s="37"/>
      <c r="F176" s="37"/>
      <c r="G176" s="37"/>
      <c r="H176" s="38"/>
    </row>
    <row r="177" spans="1:8" s="16" customFormat="1" ht="50.1" customHeight="1" x14ac:dyDescent="0.2">
      <c r="A177" s="207" t="s">
        <v>121</v>
      </c>
      <c r="B177" s="208"/>
      <c r="C177" s="209"/>
      <c r="D177" s="297">
        <v>1500</v>
      </c>
      <c r="E177" s="157"/>
      <c r="F177" s="157"/>
      <c r="G177" s="157"/>
      <c r="H177" s="157"/>
    </row>
    <row r="178" spans="1:8" s="16" customFormat="1" ht="50.1" customHeight="1" x14ac:dyDescent="0.2">
      <c r="A178" s="207" t="s">
        <v>122</v>
      </c>
      <c r="B178" s="208"/>
      <c r="C178" s="209"/>
      <c r="D178" s="297">
        <v>150</v>
      </c>
      <c r="E178" s="157"/>
      <c r="F178" s="157"/>
      <c r="G178" s="157"/>
      <c r="H178" s="157"/>
    </row>
    <row r="179" spans="1:8" s="16" customFormat="1" ht="50.1" customHeight="1" thickBot="1" x14ac:dyDescent="0.25">
      <c r="A179" s="207" t="s">
        <v>123</v>
      </c>
      <c r="B179" s="208"/>
      <c r="C179" s="210"/>
      <c r="D179" s="78">
        <v>510</v>
      </c>
      <c r="E179" s="79"/>
      <c r="F179" s="79"/>
      <c r="G179" s="79"/>
      <c r="H179" s="79"/>
    </row>
    <row r="180" spans="1:8" s="16" customFormat="1" ht="50.1" customHeight="1" thickBot="1" x14ac:dyDescent="0.25">
      <c r="A180" s="24" t="s">
        <v>124</v>
      </c>
      <c r="B180" s="25"/>
      <c r="C180" s="26"/>
      <c r="D180" s="173"/>
      <c r="E180" s="173"/>
      <c r="F180" s="173"/>
      <c r="G180" s="173"/>
      <c r="H180" s="174"/>
    </row>
    <row r="181" spans="1:8" s="16" customFormat="1" ht="50.1" customHeight="1" x14ac:dyDescent="0.2">
      <c r="A181" s="160" t="s">
        <v>125</v>
      </c>
      <c r="B181" s="161"/>
      <c r="C181"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"2ГИС.АБХАЗИЯ" (мобильная версия 2ГИС 4.0 и выше)</v>
      </c>
      <c r="D181" s="212">
        <f>F181*1.2</f>
        <v>3600</v>
      </c>
      <c r="E181" s="213">
        <f>F181*1.1</f>
        <v>3300.0000000000005</v>
      </c>
      <c r="F181" s="213">
        <v>3000</v>
      </c>
      <c r="G181" s="213">
        <f>F181*0.75</f>
        <v>2250</v>
      </c>
      <c r="H181" s="214">
        <f>F181*0.5</f>
        <v>1500</v>
      </c>
    </row>
    <row r="182" spans="1:8" s="16" customFormat="1" ht="50.1" customHeight="1" x14ac:dyDescent="0.2">
      <c r="A182" s="160" t="s">
        <v>126</v>
      </c>
      <c r="B182" s="161"/>
      <c r="C182" s="203" t="str">
        <f>"Интернет-площадка 2gis.ru на основе Cправочника организаций "&amp;$C$2&amp;""</f>
        <v>Интернет-площадка 2gis.ru на основе Cправочника организаций "2ГИС.АБХАЗИЯ"</v>
      </c>
      <c r="D182" s="36">
        <v>2040</v>
      </c>
      <c r="E182" s="37"/>
      <c r="F182" s="37"/>
      <c r="G182" s="37"/>
      <c r="H182" s="38"/>
    </row>
    <row r="183" spans="1:8" s="16" customFormat="1" ht="50.1" customHeight="1" x14ac:dyDescent="0.2">
      <c r="A183" s="160" t="s">
        <v>127</v>
      </c>
      <c r="B183" s="161"/>
      <c r="C183" s="203" t="str">
        <f>"Электронный справочник на основе Справочника организаций"&amp;$C$2&amp;" (версия для ПК)"</f>
        <v>Электронный справочник на основе Справочника организаций"2ГИС.АБХАЗИЯ" (версия для ПК)</v>
      </c>
      <c r="D183" s="56">
        <v>6720</v>
      </c>
      <c r="E183" s="37"/>
      <c r="F183" s="37"/>
      <c r="G183" s="37"/>
      <c r="H183" s="38"/>
    </row>
    <row r="184" spans="1:8" s="16" customFormat="1" ht="50.1" customHeight="1" x14ac:dyDescent="0.2">
      <c r="A184" s="154" t="s">
        <v>198</v>
      </c>
      <c r="B184" s="204"/>
      <c r="C184"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"2ГИС.АБХАЗИЯ" (мобильная версия 2ГИС 4.0 и выше)</v>
      </c>
      <c r="D184" s="212">
        <f>F184*1.2</f>
        <v>6480</v>
      </c>
      <c r="E184" s="213">
        <f>F184*1.1</f>
        <v>5940.0000000000009</v>
      </c>
      <c r="F184" s="213">
        <v>5400</v>
      </c>
      <c r="G184" s="213">
        <f>F184*0.75</f>
        <v>4050</v>
      </c>
      <c r="H184" s="214">
        <f>F184*0.5</f>
        <v>2700</v>
      </c>
    </row>
    <row r="185" spans="1:8" s="16" customFormat="1" ht="50.1" customHeight="1" x14ac:dyDescent="0.2">
      <c r="A185" s="154" t="s">
        <v>199</v>
      </c>
      <c r="B185" s="204"/>
      <c r="C185" s="203" t="str">
        <f>"Интернет-площадка 2gis.ru на основе Cправочника организаций "&amp;$C$2&amp;""</f>
        <v>Интернет-площадка 2gis.ru на основе Cправочника организаций "2ГИС.АБХАЗИЯ"</v>
      </c>
      <c r="D185" s="36">
        <v>3720</v>
      </c>
      <c r="E185" s="37"/>
      <c r="F185" s="37"/>
      <c r="G185" s="37"/>
      <c r="H185" s="38"/>
    </row>
    <row r="186" spans="1:8" s="16" customFormat="1" ht="50.1" customHeight="1" x14ac:dyDescent="0.2">
      <c r="A186" s="154" t="s">
        <v>130</v>
      </c>
      <c r="B186" s="204"/>
      <c r="C186" s="203" t="str">
        <f>"Электронный справочник на основе Справочника организаций"&amp;$C$2&amp;" (версия для ПК)"</f>
        <v>Электронный справочник на основе Справочника организаций"2ГИС.АБХАЗИЯ" (версия для ПК)</v>
      </c>
      <c r="D186" s="36">
        <v>12120</v>
      </c>
      <c r="E186" s="37"/>
      <c r="F186" s="37"/>
      <c r="G186" s="37"/>
      <c r="H186" s="38"/>
    </row>
    <row r="187" spans="1:8" s="16" customFormat="1" ht="126" customHeight="1" x14ac:dyDescent="0.2">
      <c r="A187" s="160" t="s">
        <v>131</v>
      </c>
      <c r="B187" s="161"/>
      <c r="C187" s="301" t="str">
        <f>C182</f>
        <v>Интернет-площадка 2gis.ru на основе Cправочника организаций "2ГИС.АБХАЗИЯ"</v>
      </c>
      <c r="D187" s="56">
        <v>2040</v>
      </c>
      <c r="E187" s="37"/>
      <c r="F187" s="37"/>
      <c r="G187" s="37"/>
      <c r="H187" s="38"/>
    </row>
    <row r="188" spans="1:8" s="16" customFormat="1" ht="126" customHeight="1" thickBot="1" x14ac:dyDescent="0.25">
      <c r="A188" s="160" t="s">
        <v>132</v>
      </c>
      <c r="B188" s="161"/>
      <c r="C188"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2ГИС 4.0 и выше)</v>
      </c>
      <c r="D188" s="56">
        <v>4398</v>
      </c>
      <c r="E188" s="37"/>
      <c r="F188" s="37"/>
      <c r="G188" s="37"/>
      <c r="H188" s="38"/>
    </row>
    <row r="189" spans="1:8" ht="50.1" customHeight="1" thickBot="1" x14ac:dyDescent="0.25">
      <c r="A189" s="24" t="s">
        <v>200</v>
      </c>
      <c r="B189" s="25"/>
      <c r="C189" s="26"/>
      <c r="D189" s="173"/>
      <c r="E189" s="173"/>
      <c r="F189" s="173"/>
      <c r="G189" s="173"/>
      <c r="H189" s="174"/>
    </row>
    <row r="190" spans="1:8" s="23" customFormat="1" ht="30" customHeight="1" thickBot="1" x14ac:dyDescent="0.25">
      <c r="A190" s="302"/>
      <c r="B190" s="303"/>
      <c r="C190" s="303"/>
      <c r="D190" s="303"/>
      <c r="E190" s="303"/>
      <c r="F190" s="303"/>
      <c r="G190" s="303"/>
      <c r="H190" s="304"/>
    </row>
    <row r="191" spans="1:8" s="16" customFormat="1" ht="83.25" customHeight="1" x14ac:dyDescent="0.2">
      <c r="A191" s="305" t="s">
        <v>201</v>
      </c>
      <c r="B191" s="306"/>
      <c r="C191"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"2ГИС.АБХАЗИЯ" (версия для ПК); 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2ГИС 4.0 и выше)</v>
      </c>
      <c r="D191" s="294">
        <v>11850</v>
      </c>
      <c r="E191" s="295"/>
      <c r="F191" s="295"/>
      <c r="G191" s="295"/>
      <c r="H191" s="296"/>
    </row>
    <row r="192" spans="1:8" s="16" customFormat="1" ht="83.25" customHeight="1" thickBot="1" x14ac:dyDescent="0.25">
      <c r="A192" s="307" t="s">
        <v>202</v>
      </c>
      <c r="B192" s="308"/>
      <c r="C192" s="210"/>
      <c r="D192" s="309">
        <v>11850</v>
      </c>
      <c r="E192" s="165"/>
      <c r="F192" s="165"/>
      <c r="G192" s="165"/>
      <c r="H192" s="166"/>
    </row>
    <row r="193" spans="1:8" s="28" customFormat="1" ht="50.1" customHeight="1" thickBot="1" x14ac:dyDescent="0.25">
      <c r="A193" s="197"/>
      <c r="B193" s="198"/>
      <c r="C193" s="125"/>
      <c r="D193" s="199"/>
      <c r="E193" s="199"/>
      <c r="F193" s="199"/>
      <c r="G193" s="199"/>
      <c r="H193" s="200"/>
    </row>
    <row r="194" spans="1:8" s="23" customFormat="1" ht="26.25" x14ac:dyDescent="0.2">
      <c r="A194" s="216"/>
      <c r="B194" s="217"/>
      <c r="C194" s="218"/>
      <c r="D194" s="217"/>
      <c r="E194" s="217"/>
      <c r="F194" s="217"/>
      <c r="G194" s="217"/>
      <c r="H194" s="219"/>
    </row>
    <row r="195" spans="1:8" s="16" customFormat="1" ht="21" x14ac:dyDescent="0.2">
      <c r="A195" s="220"/>
      <c r="B195" s="221" t="s">
        <v>133</v>
      </c>
      <c r="C195" s="222" t="s">
        <v>203</v>
      </c>
      <c r="D195" s="222"/>
      <c r="E195" s="223"/>
      <c r="F195" s="223"/>
      <c r="G195" s="223"/>
      <c r="H195" s="223"/>
    </row>
    <row r="196" spans="1:8" s="16" customFormat="1" ht="21" x14ac:dyDescent="0.2">
      <c r="A196" s="220"/>
      <c r="B196" s="223"/>
      <c r="C196" s="224" t="s">
        <v>204</v>
      </c>
      <c r="D196" s="224"/>
      <c r="E196" s="223"/>
      <c r="F196" s="223"/>
      <c r="G196" s="223"/>
      <c r="H196" s="223"/>
    </row>
    <row r="197" spans="1:8" s="16" customFormat="1" ht="21" x14ac:dyDescent="0.2">
      <c r="A197" s="220"/>
      <c r="B197" s="223"/>
      <c r="C197" s="224" t="s">
        <v>205</v>
      </c>
      <c r="D197" s="224"/>
      <c r="E197" s="223"/>
      <c r="F197" s="223"/>
      <c r="G197" s="223"/>
      <c r="H197" s="223"/>
    </row>
    <row r="198" spans="1:8" s="16" customFormat="1" ht="21" x14ac:dyDescent="0.2">
      <c r="A198" s="220"/>
      <c r="B198" s="223"/>
      <c r="C198" s="310"/>
      <c r="D198" s="310"/>
      <c r="E198" s="223"/>
      <c r="F198" s="223"/>
      <c r="G198" s="223"/>
      <c r="H198" s="223"/>
    </row>
    <row r="199" spans="1:8" s="16" customFormat="1" ht="21" x14ac:dyDescent="0.2">
      <c r="A199" s="225" t="s">
        <v>206</v>
      </c>
      <c r="B199" s="225"/>
      <c r="C199" s="225"/>
      <c r="D199" s="225"/>
      <c r="E199" s="225"/>
      <c r="F199" s="225"/>
      <c r="G199" s="225"/>
      <c r="H199" s="225"/>
    </row>
    <row r="200" spans="1:8" s="16" customFormat="1" ht="21" x14ac:dyDescent="0.2">
      <c r="A200" s="216"/>
      <c r="B200" s="217"/>
      <c r="C200" s="224"/>
      <c r="D200" s="224"/>
      <c r="E200" s="223"/>
      <c r="F200" s="223"/>
      <c r="G200" s="223"/>
      <c r="H200" s="217"/>
    </row>
    <row r="201" spans="1:8" ht="12.6" customHeight="1" x14ac:dyDescent="0.2">
      <c r="A201" s="227" t="str">
        <f>Абакан_юр!A174</f>
        <v>По соглашению сторон в качестве валюты платежа могут выступать украинские гривны, в этом случае курс следующий: 1 руб. = 0,4408 гривен</v>
      </c>
      <c r="B201" s="227"/>
      <c r="C201" s="227"/>
      <c r="D201" s="228"/>
      <c r="E201" s="228"/>
      <c r="F201" s="229"/>
      <c r="G201" s="230"/>
      <c r="H201" s="230"/>
    </row>
    <row r="202" spans="1:8" s="223" customFormat="1" ht="24.95" customHeight="1" x14ac:dyDescent="0.2">
      <c r="A202" s="227" t="str">
        <f>Абакан_юр!A175</f>
        <v>По соглашению сторон в качестве валюты платежа могут выступать дирхамы ОАЭ, в этом случае курс следующий: 1 руб. = 0,0420 дирхам</v>
      </c>
      <c r="B202" s="227"/>
      <c r="C202" s="227"/>
      <c r="D202" s="228"/>
      <c r="E202" s="228"/>
      <c r="F202" s="229"/>
      <c r="G202" s="232"/>
      <c r="H202" s="232"/>
    </row>
    <row r="203" spans="1:8" s="223" customFormat="1" ht="24.95" customHeight="1" x14ac:dyDescent="0.2">
      <c r="A203" s="227" t="str">
        <f>Абакан_юр!A176</f>
        <v>По соглашению сторон в качестве валюты платежа могут выступать доллары США, в этом случае курс следующий: 1 руб. = 0,0114 доллара</v>
      </c>
      <c r="B203" s="227"/>
      <c r="C203" s="227"/>
      <c r="D203" s="228"/>
      <c r="E203" s="228"/>
      <c r="F203" s="229"/>
      <c r="G203" s="232"/>
      <c r="H203" s="232"/>
    </row>
    <row r="204" spans="1:8" s="223" customFormat="1" ht="24.95" customHeight="1" x14ac:dyDescent="0.2">
      <c r="A204" s="227" t="str">
        <f>Абакан_юр!A177</f>
        <v>По соглашению сторон в качестве валюты платежа могут выступать евро, в этом случае курс следующий: 1 руб. = 0,0105 евро</v>
      </c>
      <c r="B204" s="227"/>
      <c r="C204" s="227"/>
      <c r="D204" s="228"/>
      <c r="E204" s="229"/>
      <c r="F204" s="229"/>
      <c r="G204" s="232"/>
      <c r="H204" s="232"/>
    </row>
    <row r="205" spans="1:8" s="223" customFormat="1" ht="24.75" customHeight="1" x14ac:dyDescent="0.2">
      <c r="A205" s="227" t="str">
        <f>Абакан_юр!A178</f>
        <v>По соглашению сторон в качестве валюты платежа могут выступать чешские кроны, в этом случае курс следующий: 1 руб. = 0,2605 крона</v>
      </c>
      <c r="B205" s="227"/>
      <c r="C205" s="227"/>
      <c r="D205" s="228"/>
      <c r="E205" s="229"/>
      <c r="F205" s="229"/>
      <c r="G205" s="232"/>
      <c r="H205" s="232"/>
    </row>
    <row r="206" spans="1:8" s="226" customFormat="1" ht="26.25" x14ac:dyDescent="0.2">
      <c r="A206" s="227" t="str">
        <f>Абакан_юр!A179</f>
        <v>По соглашению сторон в качестве валюты платежа могут выступать киргизские сомы, в этом случае курс следующий: 1 руб. = 1,0083 сом</v>
      </c>
      <c r="B206" s="227"/>
      <c r="C206" s="227"/>
      <c r="D206" s="228"/>
      <c r="E206" s="228"/>
      <c r="F206" s="229"/>
      <c r="G206" s="232"/>
      <c r="H206" s="232"/>
    </row>
    <row r="207" spans="1:8" s="217" customFormat="1" ht="34.5" customHeight="1" x14ac:dyDescent="0.2">
      <c r="A207" s="227" t="str">
        <f>Абакан_юр!A180</f>
        <v>По соглашению сторон в качестве валюты платежа могут выступать казахстанские тенге, в этом случае курс следующий: 1 руб. = 5,0473 тенге</v>
      </c>
      <c r="B207" s="227"/>
      <c r="C207" s="227"/>
      <c r="D207" s="228"/>
      <c r="E207" s="228"/>
      <c r="F207" s="229"/>
      <c r="G207" s="232"/>
      <c r="H207" s="232"/>
    </row>
    <row r="208" spans="1:8" s="231" customFormat="1" ht="24.95" customHeight="1" x14ac:dyDescent="0.2">
      <c r="A208" s="233"/>
      <c r="B208" s="233"/>
      <c r="C208" s="234"/>
      <c r="D208" s="235"/>
      <c r="E208" s="235"/>
      <c r="F208" s="236"/>
      <c r="G208" s="237"/>
      <c r="H208" s="237"/>
    </row>
    <row r="209" spans="1:8" s="231" customFormat="1" ht="24.95" customHeight="1" x14ac:dyDescent="0.2">
      <c r="A209" s="239" t="s">
        <v>144</v>
      </c>
      <c r="B209" s="239"/>
      <c r="C209" s="239"/>
      <c r="D209" s="239"/>
      <c r="E209" s="239"/>
      <c r="F209" s="239"/>
      <c r="G209" s="239"/>
      <c r="H209" s="239"/>
    </row>
    <row r="210" spans="1:8" s="231" customFormat="1" ht="24.95" customHeight="1" x14ac:dyDescent="0.2">
      <c r="A210" s="239" t="s">
        <v>145</v>
      </c>
      <c r="B210" s="239"/>
      <c r="C210" s="239"/>
      <c r="D210" s="239"/>
      <c r="E210" s="239"/>
      <c r="F210" s="239"/>
      <c r="G210" s="239"/>
      <c r="H210" s="239"/>
    </row>
    <row r="211" spans="1:8" s="231" customFormat="1" ht="24.95" customHeight="1" x14ac:dyDescent="0.2">
      <c r="A211" s="233"/>
      <c r="B211" s="233"/>
      <c r="C211" s="234"/>
      <c r="D211" s="235"/>
      <c r="E211" s="235"/>
      <c r="F211" s="236"/>
      <c r="G211" s="237"/>
      <c r="H211" s="237"/>
    </row>
    <row r="212" spans="1:8" s="231" customFormat="1" ht="24.95" customHeight="1" thickBot="1" x14ac:dyDescent="0.25">
      <c r="A212" s="240" t="s">
        <v>146</v>
      </c>
      <c r="B212" s="240"/>
      <c r="C212" s="240"/>
      <c r="D212" s="240"/>
      <c r="E212" s="240"/>
      <c r="F212" s="241"/>
      <c r="H212" s="242"/>
    </row>
    <row r="213" spans="1:8" s="231" customFormat="1" ht="24.95" customHeight="1" thickBot="1" x14ac:dyDescent="0.25">
      <c r="A213" s="311" t="s">
        <v>147</v>
      </c>
      <c r="B213" s="312"/>
      <c r="C213" s="312"/>
      <c r="D213" s="312"/>
      <c r="E213" s="313"/>
      <c r="F213" s="246"/>
      <c r="G213" s="217"/>
      <c r="H213" s="247"/>
    </row>
    <row r="214" spans="1:8" s="231" customFormat="1" ht="102" customHeight="1" thickBot="1" x14ac:dyDescent="0.25">
      <c r="A214" s="314" t="s">
        <v>148</v>
      </c>
      <c r="B214" s="315"/>
      <c r="C214" s="316" t="s">
        <v>149</v>
      </c>
      <c r="D214" s="317" t="s">
        <v>150</v>
      </c>
      <c r="E214" s="318"/>
      <c r="F214" s="252"/>
      <c r="G214" s="252"/>
      <c r="H214" s="252"/>
    </row>
    <row r="215" spans="1:8" s="238" customFormat="1" ht="38.25" customHeight="1" x14ac:dyDescent="0.2">
      <c r="A215" s="253" t="s">
        <v>207</v>
      </c>
      <c r="B215" s="254"/>
      <c r="C215" s="256" t="s">
        <v>208</v>
      </c>
      <c r="D215" s="256">
        <v>2190</v>
      </c>
      <c r="E215" s="257"/>
      <c r="F215" s="219"/>
      <c r="G215" s="219"/>
      <c r="H215" s="219"/>
    </row>
    <row r="216" spans="1:8" ht="38.25" customHeight="1" x14ac:dyDescent="0.2">
      <c r="A216" s="258" t="s">
        <v>209</v>
      </c>
      <c r="B216" s="259"/>
      <c r="C216" s="261"/>
      <c r="D216" s="261">
        <v>1590</v>
      </c>
      <c r="E216" s="262"/>
      <c r="F216" s="219"/>
      <c r="G216" s="219"/>
    </row>
    <row r="217" spans="1:8" ht="38.25" customHeight="1" x14ac:dyDescent="0.2">
      <c r="A217" s="258" t="s">
        <v>210</v>
      </c>
      <c r="B217" s="259"/>
      <c r="C217" s="261"/>
      <c r="D217" s="261">
        <v>1440</v>
      </c>
      <c r="E217" s="262"/>
      <c r="F217" s="219"/>
      <c r="G217" s="219"/>
    </row>
    <row r="218" spans="1:8" s="238" customFormat="1" ht="38.25" customHeight="1" x14ac:dyDescent="0.2">
      <c r="A218" s="258" t="s">
        <v>211</v>
      </c>
      <c r="B218" s="259"/>
      <c r="C218" s="261"/>
      <c r="D218" s="261">
        <v>1290</v>
      </c>
      <c r="E218" s="262"/>
      <c r="F218" s="219"/>
      <c r="G218" s="219"/>
      <c r="H218" s="219"/>
    </row>
    <row r="219" spans="1:8" s="242" customFormat="1" ht="124.5" customHeight="1" x14ac:dyDescent="0.2">
      <c r="A219" s="258" t="s">
        <v>151</v>
      </c>
      <c r="B219" s="259"/>
      <c r="C219" s="260" t="s">
        <v>152</v>
      </c>
      <c r="D219" s="261" t="s">
        <v>153</v>
      </c>
      <c r="E219" s="262"/>
      <c r="F219" s="252"/>
      <c r="G219" s="252"/>
      <c r="H219" s="252"/>
    </row>
    <row r="220" spans="1:8" s="247" customFormat="1" ht="75.75" customHeight="1" x14ac:dyDescent="0.2">
      <c r="A220" s="258" t="s">
        <v>154</v>
      </c>
      <c r="B220" s="259"/>
      <c r="C220" s="260" t="s">
        <v>155</v>
      </c>
      <c r="D220" s="261" t="s">
        <v>156</v>
      </c>
      <c r="E220" s="262"/>
      <c r="F220" s="252"/>
      <c r="G220" s="252"/>
      <c r="H220" s="252"/>
    </row>
    <row r="221" spans="1:8" ht="75.75" customHeight="1" x14ac:dyDescent="0.2">
      <c r="A221" s="258" t="s">
        <v>157</v>
      </c>
      <c r="B221" s="259"/>
      <c r="C221" s="260" t="s">
        <v>158</v>
      </c>
      <c r="D221" s="261" t="s">
        <v>156</v>
      </c>
      <c r="E221" s="262"/>
      <c r="F221" s="252"/>
      <c r="G221" s="252"/>
      <c r="H221" s="252"/>
    </row>
    <row r="222" spans="1:8" ht="75.75" customHeight="1" x14ac:dyDescent="0.2">
      <c r="A222" s="258" t="s">
        <v>160</v>
      </c>
      <c r="B222" s="259"/>
      <c r="C222" s="319" t="s">
        <v>161</v>
      </c>
      <c r="D222" s="259" t="s">
        <v>156</v>
      </c>
      <c r="E222" s="320"/>
      <c r="F222" s="246"/>
      <c r="G222" s="246"/>
      <c r="H222" s="246"/>
    </row>
    <row r="223" spans="1:8" ht="241.5" customHeight="1" thickBot="1" x14ac:dyDescent="0.25">
      <c r="A223" s="321" t="s">
        <v>162</v>
      </c>
      <c r="B223" s="322"/>
      <c r="C223" s="323" t="s">
        <v>163</v>
      </c>
      <c r="D223" s="324" t="s">
        <v>156</v>
      </c>
      <c r="E223" s="325"/>
      <c r="F223" s="236"/>
      <c r="G223" s="237"/>
      <c r="H223" s="237"/>
    </row>
    <row r="224" spans="1:8" ht="50.1" customHeight="1" x14ac:dyDescent="0.2">
      <c r="A224" s="264" t="s">
        <v>164</v>
      </c>
      <c r="B224" s="264"/>
      <c r="C224" s="264"/>
      <c r="D224" s="264"/>
      <c r="E224" s="264"/>
      <c r="F224" s="264"/>
      <c r="G224" s="264"/>
      <c r="H224" s="264"/>
    </row>
    <row r="225" spans="1:8" ht="50.1" customHeight="1" x14ac:dyDescent="0.2">
      <c r="A225" s="264" t="s">
        <v>165</v>
      </c>
      <c r="B225" s="264"/>
      <c r="C225" s="264"/>
      <c r="D225" s="264"/>
      <c r="E225" s="264"/>
      <c r="F225" s="264"/>
      <c r="G225" s="264"/>
      <c r="H225" s="264"/>
    </row>
    <row r="226" spans="1:8" ht="99.95" customHeight="1" x14ac:dyDescent="0.2">
      <c r="A226" s="326" t="str">
        <f>Абакан_юр!A195</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26" s="326"/>
      <c r="C226" s="326"/>
      <c r="D226" s="326"/>
      <c r="E226" s="326"/>
      <c r="F226" s="326"/>
      <c r="G226" s="326"/>
      <c r="H226" s="326"/>
    </row>
    <row r="227" spans="1:8" ht="75" customHeight="1" x14ac:dyDescent="0.2">
      <c r="A227" s="239" t="s">
        <v>167</v>
      </c>
      <c r="B227" s="239"/>
      <c r="C227" s="239"/>
      <c r="D227" s="239"/>
      <c r="E227" s="239"/>
      <c r="F227" s="239"/>
      <c r="G227" s="239"/>
      <c r="H227" s="239"/>
    </row>
    <row r="228" spans="1:8" ht="64.5" customHeight="1" x14ac:dyDescent="0.2">
      <c r="A228" s="264" t="s">
        <v>168</v>
      </c>
      <c r="B228" s="264"/>
      <c r="C228" s="264"/>
      <c r="D228" s="264"/>
      <c r="E228" s="264"/>
      <c r="F228" s="264"/>
      <c r="G228" s="264"/>
      <c r="H228" s="264"/>
    </row>
    <row r="229" spans="1:8" s="217" customFormat="1" ht="102.75" customHeight="1" x14ac:dyDescent="0.2">
      <c r="A229" s="239" t="s">
        <v>169</v>
      </c>
      <c r="B229" s="239"/>
      <c r="C229" s="239"/>
      <c r="D229" s="239"/>
      <c r="E229" s="239"/>
      <c r="F229" s="239"/>
      <c r="G229" s="239"/>
      <c r="H229" s="239"/>
    </row>
  </sheetData>
  <sheetProtection selectLockedCells="1" selectUnlockedCells="1"/>
  <mergeCells count="380">
    <mergeCell ref="A224:H224"/>
    <mergeCell ref="A225:H225"/>
    <mergeCell ref="A226:H226"/>
    <mergeCell ref="A227:H227"/>
    <mergeCell ref="A228:H228"/>
    <mergeCell ref="A229:E229"/>
    <mergeCell ref="F229:H229"/>
    <mergeCell ref="A221:B221"/>
    <mergeCell ref="D221:E221"/>
    <mergeCell ref="A222:B222"/>
    <mergeCell ref="D222:E222"/>
    <mergeCell ref="A223:B223"/>
    <mergeCell ref="D223:E223"/>
    <mergeCell ref="A218:B218"/>
    <mergeCell ref="D218:E218"/>
    <mergeCell ref="A219:B219"/>
    <mergeCell ref="D219:E219"/>
    <mergeCell ref="A220:B220"/>
    <mergeCell ref="D220:E220"/>
    <mergeCell ref="A213:E213"/>
    <mergeCell ref="A214:B214"/>
    <mergeCell ref="D214:E214"/>
    <mergeCell ref="A215:B215"/>
    <mergeCell ref="C215:C218"/>
    <mergeCell ref="D215:E215"/>
    <mergeCell ref="A216:B216"/>
    <mergeCell ref="D216:E216"/>
    <mergeCell ref="A217:B217"/>
    <mergeCell ref="D217:E217"/>
    <mergeCell ref="A205:C205"/>
    <mergeCell ref="A206:C206"/>
    <mergeCell ref="A207:C207"/>
    <mergeCell ref="A209:H209"/>
    <mergeCell ref="A210:H210"/>
    <mergeCell ref="A212:E212"/>
    <mergeCell ref="C200:D200"/>
    <mergeCell ref="A201:C201"/>
    <mergeCell ref="G201:H201"/>
    <mergeCell ref="A202:C202"/>
    <mergeCell ref="A203:C203"/>
    <mergeCell ref="A204:C204"/>
    <mergeCell ref="A193:B193"/>
    <mergeCell ref="D193:H193"/>
    <mergeCell ref="C195:D195"/>
    <mergeCell ref="C196:D196"/>
    <mergeCell ref="C197:D197"/>
    <mergeCell ref="A199:H199"/>
    <mergeCell ref="A190:C190"/>
    <mergeCell ref="D190:H190"/>
    <mergeCell ref="A191:B191"/>
    <mergeCell ref="C191:C192"/>
    <mergeCell ref="D191:H191"/>
    <mergeCell ref="A192:B192"/>
    <mergeCell ref="D192:H192"/>
    <mergeCell ref="A187:B187"/>
    <mergeCell ref="D187:H187"/>
    <mergeCell ref="A188:B188"/>
    <mergeCell ref="D188:H188"/>
    <mergeCell ref="A189:B189"/>
    <mergeCell ref="D189:H189"/>
    <mergeCell ref="A183:B183"/>
    <mergeCell ref="D183:H183"/>
    <mergeCell ref="A184:B184"/>
    <mergeCell ref="A185:B185"/>
    <mergeCell ref="D185:H185"/>
    <mergeCell ref="A186:B186"/>
    <mergeCell ref="D186:H186"/>
    <mergeCell ref="D179:H179"/>
    <mergeCell ref="A180:B180"/>
    <mergeCell ref="D180:H180"/>
    <mergeCell ref="A181:B181"/>
    <mergeCell ref="A182:B182"/>
    <mergeCell ref="D182:H182"/>
    <mergeCell ref="A175:B175"/>
    <mergeCell ref="C175:C179"/>
    <mergeCell ref="D175:H175"/>
    <mergeCell ref="A176:B176"/>
    <mergeCell ref="D176:H176"/>
    <mergeCell ref="A177:B177"/>
    <mergeCell ref="D177:H177"/>
    <mergeCell ref="A178:B178"/>
    <mergeCell ref="D178:H178"/>
    <mergeCell ref="A179:B179"/>
    <mergeCell ref="A172:B172"/>
    <mergeCell ref="D172:H172"/>
    <mergeCell ref="A173:B173"/>
    <mergeCell ref="D173:H173"/>
    <mergeCell ref="A174:B174"/>
    <mergeCell ref="D174:H174"/>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D123:H123"/>
    <mergeCell ref="A124:B124"/>
    <mergeCell ref="D124:H124"/>
    <mergeCell ref="A125:B125"/>
    <mergeCell ref="D125:H125"/>
    <mergeCell ref="A126:B126"/>
    <mergeCell ref="D126:H126"/>
    <mergeCell ref="A119:B119"/>
    <mergeCell ref="D119:H119"/>
    <mergeCell ref="A120:B120"/>
    <mergeCell ref="D120:H120"/>
    <mergeCell ref="A121:B121"/>
    <mergeCell ref="C121:C138"/>
    <mergeCell ref="D121:H121"/>
    <mergeCell ref="A122:B122"/>
    <mergeCell ref="D122:H122"/>
    <mergeCell ref="A123:B123"/>
    <mergeCell ref="A116:B116"/>
    <mergeCell ref="D116:H116"/>
    <mergeCell ref="A117:B117"/>
    <mergeCell ref="D117:H117"/>
    <mergeCell ref="A118:B118"/>
    <mergeCell ref="D118:H118"/>
    <mergeCell ref="A113:B113"/>
    <mergeCell ref="D113:H113"/>
    <mergeCell ref="A114:B114"/>
    <mergeCell ref="D114:H114"/>
    <mergeCell ref="A115:B115"/>
    <mergeCell ref="D115:H115"/>
    <mergeCell ref="D108:H108"/>
    <mergeCell ref="A109:B109"/>
    <mergeCell ref="C109:C117"/>
    <mergeCell ref="D109:H109"/>
    <mergeCell ref="A110:B110"/>
    <mergeCell ref="D110:H110"/>
    <mergeCell ref="A111:B111"/>
    <mergeCell ref="D111:H111"/>
    <mergeCell ref="A112:B112"/>
    <mergeCell ref="D112:H112"/>
    <mergeCell ref="A105:B105"/>
    <mergeCell ref="D105:H105"/>
    <mergeCell ref="A106:B106"/>
    <mergeCell ref="D106:H106"/>
    <mergeCell ref="A107:C107"/>
    <mergeCell ref="D107:H107"/>
    <mergeCell ref="A102:B102"/>
    <mergeCell ref="D102:H102"/>
    <mergeCell ref="A103:B103"/>
    <mergeCell ref="D103:H103"/>
    <mergeCell ref="A104:B104"/>
    <mergeCell ref="D104:H104"/>
    <mergeCell ref="A99:B99"/>
    <mergeCell ref="D99:H99"/>
    <mergeCell ref="A100:B100"/>
    <mergeCell ref="D100:H100"/>
    <mergeCell ref="A101:B101"/>
    <mergeCell ref="D101:H101"/>
    <mergeCell ref="A96:B96"/>
    <mergeCell ref="D96:H96"/>
    <mergeCell ref="A97:B97"/>
    <mergeCell ref="D97:H97"/>
    <mergeCell ref="A98:B98"/>
    <mergeCell ref="D98:H98"/>
    <mergeCell ref="A93:B93"/>
    <mergeCell ref="D93:H93"/>
    <mergeCell ref="A94:B94"/>
    <mergeCell ref="D94:H94"/>
    <mergeCell ref="A95:B95"/>
    <mergeCell ref="D95:H95"/>
    <mergeCell ref="A90:B90"/>
    <mergeCell ref="D90:H90"/>
    <mergeCell ref="A91:B91"/>
    <mergeCell ref="D91:H91"/>
    <mergeCell ref="A92:B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D70:H70"/>
    <mergeCell ref="A71:C71"/>
    <mergeCell ref="D71:H71"/>
    <mergeCell ref="A72:B72"/>
    <mergeCell ref="C72:C106"/>
    <mergeCell ref="D72:H72"/>
    <mergeCell ref="A73:B73"/>
    <mergeCell ref="D73:H73"/>
    <mergeCell ref="A74:B74"/>
    <mergeCell ref="D74:H74"/>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51:H51"/>
    <mergeCell ref="A52:A53"/>
    <mergeCell ref="D52:H53"/>
    <mergeCell ref="D54:H54"/>
    <mergeCell ref="A55:A59"/>
    <mergeCell ref="B55:B56"/>
    <mergeCell ref="C55:C56"/>
    <mergeCell ref="D55:D59"/>
    <mergeCell ref="E55:E59"/>
    <mergeCell ref="F55:F59"/>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I200"/>
  <sheetViews>
    <sheetView zoomScale="40" zoomScaleNormal="40" zoomScaleSheetLayoutView="50" workbookViewId="0">
      <pane ySplit="4" topLeftCell="A133" activePane="bottomLeft" state="frozen"/>
      <selection activeCell="A181" sqref="A181:B181"/>
      <selection pane="bottomLeft" activeCell="A181" sqref="A181:B181"/>
    </sheetView>
  </sheetViews>
  <sheetFormatPr defaultColWidth="9.140625" defaultRowHeight="12.75" outlineLevelRow="1" x14ac:dyDescent="0.2"/>
  <cols>
    <col min="1" max="1" width="45.7109375" style="216" customWidth="1"/>
    <col min="2" max="2" width="80.7109375" style="217" customWidth="1"/>
    <col min="3" max="3" width="120.7109375" style="218" customWidth="1"/>
    <col min="4" max="4" width="26.7109375" style="218" customWidth="1"/>
    <col min="5" max="5" width="25.7109375" style="218" customWidth="1"/>
    <col min="6" max="6" width="37.28515625" style="217" customWidth="1"/>
    <col min="7" max="7" width="29.5703125" style="219" customWidth="1"/>
    <col min="8" max="8" width="34.85546875" style="219" customWidth="1"/>
    <col min="9" max="16384" width="9.140625" style="219"/>
  </cols>
  <sheetData>
    <row r="1" spans="1:8" s="4" customFormat="1" ht="50.1" customHeight="1" x14ac:dyDescent="0.2">
      <c r="A1" s="1"/>
      <c r="B1" s="2"/>
      <c r="C1" s="3" t="s">
        <v>0</v>
      </c>
      <c r="D1" s="3"/>
      <c r="E1" s="3"/>
      <c r="F1" s="2"/>
    </row>
    <row r="2" spans="1:8" s="10" customFormat="1" ht="50.1" customHeight="1" x14ac:dyDescent="0.2">
      <c r="A2" s="5" t="str">
        <f>Абакан_юр!A2</f>
        <v>Введен в действие с "01" июня 2024 г.</v>
      </c>
      <c r="B2" s="6" t="s">
        <v>2</v>
      </c>
      <c r="C2" s="7" t="s">
        <v>212</v>
      </c>
      <c r="D2" s="7"/>
      <c r="E2" s="7"/>
      <c r="F2" s="327"/>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3"/>
      <c r="E3" s="13"/>
      <c r="F3" s="14"/>
    </row>
    <row r="4" spans="1:8" s="23" customFormat="1" ht="50.1" customHeight="1" thickBot="1" x14ac:dyDescent="0.25">
      <c r="A4" s="328" t="s">
        <v>5</v>
      </c>
      <c r="B4" s="329" t="s">
        <v>6</v>
      </c>
      <c r="C4" s="330" t="s">
        <v>7</v>
      </c>
      <c r="D4" s="331" t="s">
        <v>8</v>
      </c>
      <c r="E4" s="331"/>
      <c r="F4" s="331"/>
      <c r="G4" s="331"/>
      <c r="H4" s="332"/>
    </row>
    <row r="5" spans="1:8" s="28" customFormat="1" ht="50.1" customHeight="1" thickBot="1" x14ac:dyDescent="0.25">
      <c r="A5" s="24" t="s">
        <v>9</v>
      </c>
      <c r="B5" s="25"/>
      <c r="C5" s="26"/>
      <c r="D5" s="26"/>
      <c r="E5" s="333"/>
      <c r="F5" s="333"/>
      <c r="G5" s="333"/>
      <c r="H5" s="334"/>
    </row>
    <row r="6" spans="1:8" s="339" customFormat="1" ht="24.75" customHeight="1" thickBot="1" x14ac:dyDescent="0.25">
      <c r="A6" s="335"/>
      <c r="B6" s="336"/>
      <c r="C6" s="336"/>
      <c r="D6" s="337" t="s">
        <v>171</v>
      </c>
      <c r="E6" s="268" t="s">
        <v>172</v>
      </c>
      <c r="F6" s="337" t="s">
        <v>173</v>
      </c>
      <c r="G6" s="268" t="s">
        <v>174</v>
      </c>
      <c r="H6" s="338" t="s">
        <v>175</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"2ГИС.АЛЬМЕТЬЕВСК" (версия для ПК); 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Интернет-площадки и Веб-приложения на основе Cправочника организаций "2ГИС.АЛЬМЕТЬЕВСК", http://api.2gis.ru/</v>
      </c>
      <c r="D7" s="31">
        <f>F7*1.2</f>
        <v>4824</v>
      </c>
      <c r="E7" s="32">
        <f>F7*1.1</f>
        <v>4422</v>
      </c>
      <c r="F7" s="32">
        <v>4020</v>
      </c>
      <c r="G7" s="32">
        <f>F7*0.75</f>
        <v>3015</v>
      </c>
      <c r="H7" s="33">
        <f>F7*0.5</f>
        <v>2010</v>
      </c>
    </row>
    <row r="8" spans="1:8" s="16" customFormat="1" ht="132" customHeight="1" x14ac:dyDescent="0.2">
      <c r="A8" s="34"/>
      <c r="B8" s="35"/>
      <c r="C8" s="35"/>
      <c r="D8" s="36"/>
      <c r="E8" s="37"/>
      <c r="F8" s="37"/>
      <c r="G8" s="37"/>
      <c r="H8" s="38"/>
    </row>
    <row r="9" spans="1:8" s="16" customFormat="1" ht="12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"2ГИС.АЛЬМЕТЬЕВСК" (версия для ПК); 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Интернет-площадки и Веб-приложения на основе Cправочника организаций "2ГИС.АЛЬМЕТЬЕВСК", http://api.2gis.ru/</v>
      </c>
      <c r="D9" s="36"/>
      <c r="E9" s="37"/>
      <c r="F9" s="37"/>
      <c r="G9" s="37"/>
      <c r="H9" s="38"/>
    </row>
    <row r="10" spans="1:8" s="16" customFormat="1" ht="242.2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10" s="44"/>
      <c r="E10" s="45"/>
      <c r="F10" s="45"/>
      <c r="G10" s="45"/>
      <c r="H10" s="46"/>
    </row>
    <row r="11" spans="1:8" s="16" customFormat="1" ht="24.95" customHeight="1" thickBot="1" x14ac:dyDescent="0.25">
      <c r="A11" s="335"/>
      <c r="B11" s="336"/>
      <c r="C11" s="336"/>
      <c r="D11" s="337" t="s">
        <v>171</v>
      </c>
      <c r="E11" s="268" t="s">
        <v>172</v>
      </c>
      <c r="F11" s="337" t="s">
        <v>173</v>
      </c>
      <c r="G11" s="268" t="s">
        <v>174</v>
      </c>
      <c r="H11" s="338" t="s">
        <v>175</v>
      </c>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"2ГИС.АЛЬМЕТЬЕВСК" (версия для ПК); 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Интернет-площадки и Веб-приложения на основе Cправочника организаций "2ГИС.АЛЬМЕТЬЕВСК", http://api.2gis.ru/</v>
      </c>
      <c r="D12" s="340">
        <f>F12*1.2</f>
        <v>6033.5999999999995</v>
      </c>
      <c r="E12" s="340">
        <f>F12*1.1</f>
        <v>5530.8</v>
      </c>
      <c r="F12" s="341">
        <v>5028</v>
      </c>
      <c r="G12" s="341">
        <f>F12*0.75</f>
        <v>3771</v>
      </c>
      <c r="H12" s="342">
        <f>F12*0.5</f>
        <v>2514</v>
      </c>
    </row>
    <row r="13" spans="1:8" s="16" customFormat="1" ht="132" customHeight="1" x14ac:dyDescent="0.2">
      <c r="A13" s="55"/>
      <c r="B13" s="35"/>
      <c r="C13" s="35"/>
      <c r="D13" s="343"/>
      <c r="E13" s="343"/>
      <c r="F13" s="344"/>
      <c r="G13" s="344"/>
      <c r="H13" s="345"/>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"2ГИС.АЛЬМЕТЬЕВСК" (версия для ПК); 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Интернет-площадки и Веб-приложения на основе Cправочника организаций "2ГИС.АЛЬМЕТЬЕВСК", http://api.2gis.ru/</v>
      </c>
      <c r="D14" s="343"/>
      <c r="E14" s="343"/>
      <c r="F14" s="344"/>
      <c r="G14" s="344"/>
      <c r="H14" s="345"/>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15" s="343"/>
      <c r="E15" s="343"/>
      <c r="F15" s="344"/>
      <c r="G15" s="344"/>
      <c r="H15" s="345"/>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16" s="346"/>
      <c r="E16" s="346"/>
      <c r="F16" s="347"/>
      <c r="G16" s="347"/>
      <c r="H16" s="348"/>
    </row>
    <row r="17" spans="1:8" s="16" customFormat="1" ht="24.95" customHeight="1" thickBot="1" x14ac:dyDescent="0.25">
      <c r="A17" s="349"/>
      <c r="B17" s="350"/>
      <c r="C17" s="350"/>
      <c r="D17" s="350"/>
      <c r="E17" s="350"/>
      <c r="F17" s="350"/>
      <c r="G17" s="350"/>
      <c r="H17" s="351"/>
    </row>
    <row r="18" spans="1:8" s="16" customFormat="1" ht="112.5" customHeight="1" x14ac:dyDescent="0.2">
      <c r="A18" s="71" t="s">
        <v>17</v>
      </c>
      <c r="B18" s="352" t="s">
        <v>18</v>
      </c>
      <c r="C18" s="300"/>
      <c r="D18" s="68">
        <v>1008</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"2ГИС.АЛЬМЕТЬЕВСК"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"2ГИС.АЛЬМЕТЬЕВСК"; Электронный справочник "2ГИС.АЛЬМЕТЬЕВСК" (мобильная версия 2ГИС 4.0 и выше)</v>
      </c>
      <c r="D21" s="78"/>
      <c r="E21" s="79"/>
      <c r="F21" s="79"/>
      <c r="G21" s="79"/>
      <c r="H21" s="80"/>
    </row>
    <row r="22" spans="1:8" s="16" customFormat="1" ht="24.95" customHeight="1" thickBot="1" x14ac:dyDescent="0.25">
      <c r="A22" s="349"/>
      <c r="B22" s="350"/>
      <c r="C22" s="350"/>
      <c r="D22" s="350"/>
      <c r="E22" s="350"/>
      <c r="F22" s="350"/>
      <c r="G22" s="350"/>
      <c r="H22" s="351"/>
    </row>
    <row r="23" spans="1:8" s="16" customFormat="1" ht="50.1" customHeight="1" x14ac:dyDescent="0.2">
      <c r="A23" s="71" t="s">
        <v>22</v>
      </c>
      <c r="B23" s="353" t="s">
        <v>23</v>
      </c>
      <c r="C23" s="35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Интернет-площадки и Веб-приложения на основе Cправочника организаций "2ГИС.АЛЬМЕТЬЕВСК", http://api.2gis.ru/</v>
      </c>
      <c r="D23" s="89">
        <v>60</v>
      </c>
      <c r="E23" s="90"/>
      <c r="F23" s="90"/>
      <c r="G23" s="90"/>
      <c r="H23" s="91"/>
    </row>
    <row r="24" spans="1:8" s="16" customFormat="1" ht="94.5" customHeight="1" x14ac:dyDescent="0.2">
      <c r="A24" s="71"/>
      <c r="B24" s="92"/>
      <c r="C24" s="93"/>
      <c r="D24" s="94"/>
      <c r="E24" s="95"/>
      <c r="F24" s="95"/>
      <c r="G24" s="95"/>
      <c r="H24" s="96"/>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25" s="99"/>
      <c r="E25" s="100"/>
      <c r="F25" s="100"/>
      <c r="G25" s="100"/>
      <c r="H25" s="101"/>
    </row>
    <row r="26" spans="1:8" s="16" customFormat="1" ht="24.95" customHeight="1" thickBot="1" x14ac:dyDescent="0.25">
      <c r="A26" s="349"/>
      <c r="B26" s="350"/>
      <c r="C26" s="350"/>
      <c r="D26" s="350"/>
      <c r="E26" s="350"/>
      <c r="F26" s="350"/>
      <c r="G26" s="350"/>
      <c r="H26" s="351"/>
    </row>
    <row r="27" spans="1:8" s="16" customFormat="1" ht="50.1" customHeight="1" x14ac:dyDescent="0.2">
      <c r="A27" s="71" t="s">
        <v>24</v>
      </c>
      <c r="B27" s="355" t="s">
        <v>27</v>
      </c>
      <c r="C27" s="35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"2ГИС.АЛЬМЕТЬЕВСК" (версия для ПК); 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v>
      </c>
      <c r="D27" s="340">
        <f>F27*1.2</f>
        <v>6753.5999999999995</v>
      </c>
      <c r="E27" s="340">
        <f>F27*1.1</f>
        <v>6190.8</v>
      </c>
      <c r="F27" s="341">
        <v>5628</v>
      </c>
      <c r="G27" s="341">
        <f>F27*0.75</f>
        <v>4221</v>
      </c>
      <c r="H27" s="342">
        <f>F27*0.5</f>
        <v>2814</v>
      </c>
    </row>
    <row r="28" spans="1:8" s="16" customFormat="1" ht="99.95" customHeight="1" x14ac:dyDescent="0.2">
      <c r="A28" s="71"/>
      <c r="B28" s="35"/>
      <c r="C28" s="35"/>
      <c r="D28" s="343"/>
      <c r="E28" s="343"/>
      <c r="F28" s="344"/>
      <c r="G28" s="344"/>
      <c r="H28" s="345"/>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v>
      </c>
      <c r="D29" s="343"/>
      <c r="E29" s="343"/>
      <c r="F29" s="344"/>
      <c r="G29" s="344"/>
      <c r="H29" s="345"/>
    </row>
    <row r="30" spans="1:8" s="16" customFormat="1" ht="156.75" customHeight="1" thickBot="1" x14ac:dyDescent="0.25">
      <c r="A30" s="71"/>
      <c r="B30" s="356" t="s">
        <v>13</v>
      </c>
      <c r="C30" s="35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30" s="343"/>
      <c r="E30" s="343"/>
      <c r="F30" s="344"/>
      <c r="G30" s="344"/>
      <c r="H30" s="345"/>
    </row>
    <row r="31" spans="1:8" s="16" customFormat="1" ht="24.95" customHeight="1" thickBot="1" x14ac:dyDescent="0.25">
      <c r="A31" s="349"/>
      <c r="B31" s="350"/>
      <c r="C31" s="350"/>
      <c r="D31" s="350"/>
      <c r="E31" s="350"/>
      <c r="F31" s="350"/>
      <c r="G31" s="350"/>
      <c r="H31" s="351"/>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"2ГИС.АЛЬМЕТЬЕВСК" (версия для ПК); 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v>
      </c>
      <c r="D32" s="279">
        <f>F32*1.2</f>
        <v>8452.7999999999993</v>
      </c>
      <c r="E32" s="340">
        <f>F32*1.1</f>
        <v>7748.4000000000005</v>
      </c>
      <c r="F32" s="341">
        <v>7044</v>
      </c>
      <c r="G32" s="341">
        <f>F32*0.75</f>
        <v>5283</v>
      </c>
      <c r="H32" s="342">
        <f>F32*0.5</f>
        <v>3522</v>
      </c>
    </row>
    <row r="33" spans="1:8" s="16" customFormat="1" ht="99.95" customHeight="1" x14ac:dyDescent="0.2">
      <c r="A33" s="71"/>
      <c r="B33" s="35"/>
      <c r="C33" s="35"/>
      <c r="D33" s="280"/>
      <c r="E33" s="343"/>
      <c r="F33" s="344"/>
      <c r="G33" s="344"/>
      <c r="H33" s="345"/>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v>
      </c>
      <c r="D34" s="280"/>
      <c r="E34" s="343"/>
      <c r="F34" s="344"/>
      <c r="G34" s="344"/>
      <c r="H34" s="345"/>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35" s="280"/>
      <c r="E35" s="343"/>
      <c r="F35" s="344"/>
      <c r="G35" s="344"/>
      <c r="H35" s="345"/>
    </row>
    <row r="36" spans="1:8" s="16" customFormat="1" ht="92.25" customHeight="1" thickBot="1" x14ac:dyDescent="0.25">
      <c r="A36" s="71"/>
      <c r="B36" s="126" t="s">
        <v>16</v>
      </c>
      <c r="C36" s="3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36" s="359"/>
      <c r="E36" s="346"/>
      <c r="F36" s="347"/>
      <c r="G36" s="347"/>
      <c r="H36" s="348"/>
    </row>
    <row r="37" spans="1:8" s="16" customFormat="1" ht="24.95" customHeight="1" thickBot="1" x14ac:dyDescent="0.25">
      <c r="A37" s="349"/>
      <c r="B37" s="350"/>
      <c r="C37" s="350"/>
      <c r="D37" s="360"/>
      <c r="E37" s="360"/>
      <c r="F37" s="360"/>
      <c r="G37" s="360"/>
      <c r="H37" s="361"/>
    </row>
    <row r="38" spans="1:8" s="16" customFormat="1" ht="125.1" customHeight="1" x14ac:dyDescent="0.2">
      <c r="A38" s="71" t="s">
        <v>28</v>
      </c>
      <c r="B38" s="352" t="s">
        <v>29</v>
      </c>
      <c r="C38" s="300"/>
      <c r="D38" s="68">
        <v>1440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"2ГИС.АЛЬМЕТЬЕВСК"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"2ГИС.АЛЬМЕТЬЕВСК"; Электронный справочник "2ГИС.АЛЬМЕТЬЕВСК" (мобильная версия 2ГИС 4.0 и выше)</v>
      </c>
      <c r="D41" s="78"/>
      <c r="E41" s="79"/>
      <c r="F41" s="79"/>
      <c r="G41" s="79"/>
      <c r="H41" s="80"/>
    </row>
    <row r="42" spans="1:8" s="16" customFormat="1" ht="24.95" customHeight="1" thickBot="1" x14ac:dyDescent="0.25">
      <c r="A42" s="349"/>
      <c r="B42" s="350"/>
      <c r="C42" s="350"/>
      <c r="D42" s="360"/>
      <c r="E42" s="360"/>
      <c r="F42" s="360"/>
      <c r="G42" s="360"/>
      <c r="H42" s="361"/>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v>
      </c>
      <c r="D43" s="89">
        <v>60</v>
      </c>
      <c r="E43" s="90"/>
      <c r="F43" s="90"/>
      <c r="G43" s="90"/>
      <c r="H43" s="91"/>
    </row>
    <row r="44" spans="1:8" s="16" customFormat="1" ht="69.75" customHeight="1" x14ac:dyDescent="0.2">
      <c r="A44" s="71"/>
      <c r="B44" s="92"/>
      <c r="C44" s="93"/>
      <c r="D44" s="94"/>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45" s="94"/>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46" s="99"/>
      <c r="E46" s="100"/>
      <c r="F46" s="100"/>
      <c r="G46" s="100"/>
      <c r="H46" s="101"/>
    </row>
    <row r="47" spans="1:8" s="16" customFormat="1" ht="24.95" customHeight="1" thickBot="1" x14ac:dyDescent="0.25">
      <c r="A47" s="349"/>
      <c r="B47" s="350"/>
      <c r="C47" s="350"/>
      <c r="D47" s="360"/>
      <c r="E47" s="360"/>
      <c r="F47" s="360"/>
      <c r="G47" s="360"/>
      <c r="H47" s="361"/>
    </row>
    <row r="48" spans="1:8" s="16" customFormat="1" ht="50.1" customHeight="1" x14ac:dyDescent="0.2">
      <c r="A48" s="29" t="s">
        <v>31</v>
      </c>
      <c r="B48" s="30" t="s">
        <v>213</v>
      </c>
      <c r="C4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"2ГИС.АЛЬМЕТЬЕВСК" (версия для ПК); 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Интернет-площадки и Веб-приложения на основе Cправочника организаций "2ГИС.АЛЬМЕТЬЕВСК", http://api.2gis.ru/</v>
      </c>
      <c r="D48" s="279">
        <f>F48*1.2</f>
        <v>5788.8</v>
      </c>
      <c r="E48" s="340">
        <f>F48*1.1</f>
        <v>5306.4000000000005</v>
      </c>
      <c r="F48" s="341">
        <v>4824</v>
      </c>
      <c r="G48" s="341">
        <f>F48*0.75</f>
        <v>3618</v>
      </c>
      <c r="H48" s="342">
        <f>F48*0.5</f>
        <v>2412</v>
      </c>
    </row>
    <row r="49" spans="1:8" s="16" customFormat="1" ht="71.099999999999994" customHeight="1" outlineLevel="1" x14ac:dyDescent="0.2">
      <c r="A49" s="34"/>
      <c r="B49" s="35"/>
      <c r="C49" s="35"/>
      <c r="D49" s="280"/>
      <c r="E49" s="343"/>
      <c r="F49" s="344"/>
      <c r="G49" s="344"/>
      <c r="H49" s="345"/>
    </row>
    <row r="50" spans="1:8" s="16" customFormat="1" ht="71.099999999999994" customHeight="1" outlineLevel="1" thickBot="1" x14ac:dyDescent="0.25">
      <c r="A50" s="34"/>
      <c r="B50" s="39" t="s">
        <v>33</v>
      </c>
      <c r="C50"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50" s="280"/>
      <c r="E50" s="343"/>
      <c r="F50" s="344"/>
      <c r="G50" s="344"/>
      <c r="H50" s="345"/>
    </row>
    <row r="51" spans="1:8" s="16" customFormat="1" ht="108.95" customHeight="1" outlineLevel="1" x14ac:dyDescent="0.2">
      <c r="A51" s="34"/>
      <c r="B51" s="39" t="s">
        <v>12</v>
      </c>
      <c r="C51"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"2ГИС.АЛЬМЕТЬЕВСК" (версия для ПК); 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Интернет-площадки и Веб-приложения на основе Cправочника организаций "2ГИС.АЛЬМЕТЬЕВСК", http://api.2gis.ru/</v>
      </c>
      <c r="D51" s="280"/>
      <c r="E51" s="343"/>
      <c r="F51" s="344"/>
      <c r="G51" s="344"/>
      <c r="H51" s="345"/>
    </row>
    <row r="52" spans="1:8" s="16" customFormat="1" ht="173.1" customHeight="1" outlineLevel="1" thickBot="1" x14ac:dyDescent="0.25">
      <c r="A52" s="41"/>
      <c r="B52" s="42" t="s">
        <v>34</v>
      </c>
      <c r="C52"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52" s="359"/>
      <c r="E52" s="346"/>
      <c r="F52" s="347"/>
      <c r="G52" s="347"/>
      <c r="H52" s="348"/>
    </row>
    <row r="53" spans="1:8" s="16" customFormat="1" ht="17.45" customHeight="1" outlineLevel="1" thickBot="1" x14ac:dyDescent="0.25">
      <c r="A53" s="349"/>
      <c r="B53" s="350"/>
      <c r="C53" s="350"/>
      <c r="D53" s="360"/>
      <c r="E53" s="360"/>
      <c r="F53" s="360"/>
      <c r="G53" s="360"/>
      <c r="H53" s="361"/>
    </row>
    <row r="54" spans="1:8" s="16" customFormat="1" ht="131.1" customHeight="1" outlineLevel="1" x14ac:dyDescent="0.2">
      <c r="A54" s="53" t="s">
        <v>35</v>
      </c>
      <c r="B54" s="30" t="s">
        <v>213</v>
      </c>
      <c r="C54"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"2ГИС.АЛЬМЕТЬЕВСК" (версия для ПК); 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Интернет-площадки и Веб-приложения на основе Cправочника организаций "2ГИС.АЛЬМЕТЬЕВСК", http://api.2gis.ru/</v>
      </c>
      <c r="D54" s="279">
        <f>F54*1.2</f>
        <v>7243.2</v>
      </c>
      <c r="E54" s="340">
        <f>F54*1.1</f>
        <v>6639.6</v>
      </c>
      <c r="F54" s="341">
        <v>6036</v>
      </c>
      <c r="G54" s="341">
        <f>F54*0.75</f>
        <v>4527</v>
      </c>
      <c r="H54" s="342">
        <f>F54*0.5</f>
        <v>3018</v>
      </c>
    </row>
    <row r="55" spans="1:8" s="16" customFormat="1" ht="21" outlineLevel="1" x14ac:dyDescent="0.2">
      <c r="A55" s="55"/>
      <c r="B55" s="35"/>
      <c r="C55" s="35"/>
      <c r="D55" s="280"/>
      <c r="E55" s="343"/>
      <c r="F55" s="344"/>
      <c r="G55" s="344"/>
      <c r="H55" s="345"/>
    </row>
    <row r="56" spans="1:8" s="16" customFormat="1" ht="143.44999999999999" customHeight="1" outlineLevel="1" x14ac:dyDescent="0.2">
      <c r="A56" s="55"/>
      <c r="B56" s="39" t="s">
        <v>12</v>
      </c>
      <c r="C56"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"2ГИС.АЛЬМЕТЬЕВСК" (версия для ПК); 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Интернет-площадки и Веб-приложения на основе Cправочника организаций "2ГИС.АЛЬМЕТЬЕВСК", http://api.2gis.ru/</v>
      </c>
      <c r="D56" s="280"/>
      <c r="E56" s="343"/>
      <c r="F56" s="344"/>
      <c r="G56" s="344"/>
      <c r="H56" s="345"/>
    </row>
    <row r="57" spans="1:8" s="16" customFormat="1" ht="144" customHeight="1" outlineLevel="1" thickBot="1" x14ac:dyDescent="0.25">
      <c r="A57" s="55"/>
      <c r="B57" s="42" t="s">
        <v>34</v>
      </c>
      <c r="C57"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57" s="280"/>
      <c r="E57" s="343"/>
      <c r="F57" s="344"/>
      <c r="G57" s="344"/>
      <c r="H57" s="345"/>
    </row>
    <row r="58" spans="1:8" s="16" customFormat="1" ht="93.95" customHeight="1" outlineLevel="1" thickBot="1" x14ac:dyDescent="0.25">
      <c r="A58" s="59"/>
      <c r="B58" s="42" t="s">
        <v>36</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58" s="359"/>
      <c r="E58" s="346"/>
      <c r="F58" s="347"/>
      <c r="G58" s="347"/>
      <c r="H58" s="348"/>
    </row>
    <row r="59" spans="1:8" s="16" customFormat="1" ht="15.95" customHeight="1" outlineLevel="1" thickBot="1" x14ac:dyDescent="0.25">
      <c r="A59" s="349"/>
      <c r="B59" s="350"/>
      <c r="C59" s="350"/>
      <c r="D59" s="360"/>
      <c r="E59" s="360"/>
      <c r="F59" s="360"/>
      <c r="G59" s="360"/>
      <c r="H59" s="361"/>
    </row>
    <row r="60" spans="1:8" s="16" customFormat="1" ht="63.95" customHeight="1" outlineLevel="1" x14ac:dyDescent="0.2">
      <c r="A60" s="65" t="s">
        <v>37</v>
      </c>
      <c r="B60" s="362" t="s">
        <v>23</v>
      </c>
      <c r="C60" s="131"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Интернет-площадки и Веб-приложения на основе Cправочника организаций "2ГИС.АЛЬМЕТЬЕВСК", http://api.2gis.ru/</v>
      </c>
      <c r="D60" s="89">
        <v>60</v>
      </c>
      <c r="E60" s="90"/>
      <c r="F60" s="90"/>
      <c r="G60" s="90"/>
      <c r="H60" s="91"/>
    </row>
    <row r="61" spans="1:8" s="16" customFormat="1" ht="37.5" customHeight="1" outlineLevel="1" x14ac:dyDescent="0.2">
      <c r="A61" s="71"/>
      <c r="B61" s="363"/>
      <c r="C61" s="133"/>
      <c r="D61" s="94"/>
      <c r="E61" s="95"/>
      <c r="F61" s="95"/>
      <c r="G61" s="95"/>
      <c r="H61" s="96"/>
    </row>
    <row r="62" spans="1:8" s="16" customFormat="1" ht="164.1" customHeight="1" outlineLevel="1" thickBot="1" x14ac:dyDescent="0.25">
      <c r="A62" s="77"/>
      <c r="B62" s="42" t="s">
        <v>34</v>
      </c>
      <c r="C62"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62" s="99"/>
      <c r="E62" s="100"/>
      <c r="F62" s="100"/>
      <c r="G62" s="100"/>
      <c r="H62" s="101"/>
    </row>
    <row r="63" spans="1:8" s="16" customFormat="1" ht="14.1" customHeight="1" outlineLevel="1" thickBot="1" x14ac:dyDescent="0.25">
      <c r="A63" s="349"/>
      <c r="B63" s="350"/>
      <c r="C63" s="360"/>
      <c r="D63" s="360"/>
      <c r="E63" s="360"/>
      <c r="F63" s="360"/>
      <c r="G63" s="360"/>
      <c r="H63" s="361"/>
    </row>
    <row r="64" spans="1:8" s="16" customFormat="1" ht="37.5" customHeight="1" outlineLevel="1" thickBot="1" x14ac:dyDescent="0.25">
      <c r="A64" s="364" t="s">
        <v>38</v>
      </c>
      <c r="B64" s="365"/>
      <c r="C64" s="366"/>
      <c r="D64" s="367" t="str">
        <f>"от "&amp;MIN(F65:F84)&amp;" до "&amp;MAX(F65:F84)</f>
        <v>от 0 до 0</v>
      </c>
      <c r="E64" s="367"/>
      <c r="F64" s="367"/>
      <c r="G64" s="367"/>
      <c r="H64" s="368"/>
    </row>
    <row r="65" spans="1:8" s="16" customFormat="1" ht="37.5" customHeight="1" outlineLevel="1" x14ac:dyDescent="0.2">
      <c r="A65" s="141" t="s">
        <v>39</v>
      </c>
      <c r="B65" s="369"/>
      <c r="C65" s="30" t="str">
        <f>"Электронный справочник на основе Справочника организаций "&amp;$C$2&amp;" (версия для ПК)"</f>
        <v>Электронный справочник на основе Справочника организаций "2ГИС.АЛЬМЕТЬЕВСК" (версия для ПК)</v>
      </c>
      <c r="D65" s="370">
        <v>1002</v>
      </c>
      <c r="E65" s="145"/>
      <c r="F65" s="145"/>
      <c r="G65" s="145"/>
      <c r="H65" s="145"/>
    </row>
    <row r="66" spans="1:8" s="16" customFormat="1" ht="37.5" customHeight="1" outlineLevel="1" x14ac:dyDescent="0.2">
      <c r="A66" s="147" t="s">
        <v>40</v>
      </c>
      <c r="B66" s="371"/>
      <c r="C66" s="355"/>
      <c r="D66" s="56">
        <v>2004</v>
      </c>
      <c r="E66" s="37"/>
      <c r="F66" s="37"/>
      <c r="G66" s="37"/>
      <c r="H66" s="37"/>
    </row>
    <row r="67" spans="1:8" s="16" customFormat="1" ht="37.5" customHeight="1" outlineLevel="1" x14ac:dyDescent="0.2">
      <c r="A67" s="147" t="s">
        <v>41</v>
      </c>
      <c r="B67" s="371"/>
      <c r="C67" s="355"/>
      <c r="D67" s="56">
        <v>3006</v>
      </c>
      <c r="E67" s="37"/>
      <c r="F67" s="37"/>
      <c r="G67" s="37"/>
      <c r="H67" s="37"/>
    </row>
    <row r="68" spans="1:8" s="16" customFormat="1" ht="37.5" customHeight="1" outlineLevel="1" x14ac:dyDescent="0.2">
      <c r="A68" s="147" t="s">
        <v>42</v>
      </c>
      <c r="B68" s="371"/>
      <c r="C68" s="355"/>
      <c r="D68" s="56">
        <v>4008</v>
      </c>
      <c r="E68" s="37"/>
      <c r="F68" s="37"/>
      <c r="G68" s="37"/>
      <c r="H68" s="37"/>
    </row>
    <row r="69" spans="1:8" s="16" customFormat="1" ht="37.5" customHeight="1" outlineLevel="1" x14ac:dyDescent="0.2">
      <c r="A69" s="147" t="s">
        <v>43</v>
      </c>
      <c r="B69" s="371"/>
      <c r="C69" s="355"/>
      <c r="D69" s="56">
        <v>5010</v>
      </c>
      <c r="E69" s="37"/>
      <c r="F69" s="37"/>
      <c r="G69" s="37"/>
      <c r="H69" s="37"/>
    </row>
    <row r="70" spans="1:8" s="16" customFormat="1" ht="50.1" customHeight="1" thickBot="1" x14ac:dyDescent="0.25">
      <c r="A70" s="147" t="s">
        <v>44</v>
      </c>
      <c r="B70" s="371"/>
      <c r="C70" s="355"/>
      <c r="D70" s="128">
        <v>6012</v>
      </c>
      <c r="E70" s="122"/>
      <c r="F70" s="122"/>
      <c r="G70" s="122"/>
      <c r="H70" s="122"/>
    </row>
    <row r="71" spans="1:8" s="16" customFormat="1" ht="159" customHeight="1" x14ac:dyDescent="0.2">
      <c r="A71" s="147" t="s">
        <v>45</v>
      </c>
      <c r="B71" s="371"/>
      <c r="C71" s="355"/>
      <c r="D71" s="31">
        <v>7014</v>
      </c>
      <c r="E71" s="32"/>
      <c r="F71" s="32"/>
      <c r="G71" s="32"/>
      <c r="H71" s="33"/>
    </row>
    <row r="72" spans="1:8" s="16" customFormat="1" ht="37.5" customHeight="1" x14ac:dyDescent="0.2">
      <c r="A72" s="147" t="s">
        <v>46</v>
      </c>
      <c r="B72" s="371"/>
      <c r="C72" s="355"/>
      <c r="D72" s="36">
        <v>8016</v>
      </c>
      <c r="E72" s="37"/>
      <c r="F72" s="37"/>
      <c r="G72" s="37"/>
      <c r="H72" s="38"/>
    </row>
    <row r="73" spans="1:8" s="16" customFormat="1" ht="37.5" customHeight="1" x14ac:dyDescent="0.2">
      <c r="A73" s="147" t="s">
        <v>47</v>
      </c>
      <c r="B73" s="371"/>
      <c r="C73" s="355"/>
      <c r="D73" s="36">
        <v>9018</v>
      </c>
      <c r="E73" s="37"/>
      <c r="F73" s="37"/>
      <c r="G73" s="37"/>
      <c r="H73" s="38"/>
    </row>
    <row r="74" spans="1:8" s="16" customFormat="1" ht="37.5" customHeight="1" x14ac:dyDescent="0.2">
      <c r="A74" s="147" t="s">
        <v>48</v>
      </c>
      <c r="B74" s="371"/>
      <c r="C74" s="355"/>
      <c r="D74" s="36">
        <v>10020</v>
      </c>
      <c r="E74" s="37"/>
      <c r="F74" s="37"/>
      <c r="G74" s="37"/>
      <c r="H74" s="38"/>
    </row>
    <row r="75" spans="1:8" s="16" customFormat="1" ht="37.5" customHeight="1" x14ac:dyDescent="0.2">
      <c r="A75" s="147" t="s">
        <v>49</v>
      </c>
      <c r="B75" s="371"/>
      <c r="C75" s="355"/>
      <c r="D75" s="36">
        <v>11022</v>
      </c>
      <c r="E75" s="37"/>
      <c r="F75" s="37"/>
      <c r="G75" s="37"/>
      <c r="H75" s="38"/>
    </row>
    <row r="76" spans="1:8" s="16" customFormat="1" ht="37.5" customHeight="1" x14ac:dyDescent="0.2">
      <c r="A76" s="147" t="s">
        <v>50</v>
      </c>
      <c r="B76" s="371"/>
      <c r="C76" s="355"/>
      <c r="D76" s="36">
        <v>12024</v>
      </c>
      <c r="E76" s="37"/>
      <c r="F76" s="37"/>
      <c r="G76" s="37"/>
      <c r="H76" s="38"/>
    </row>
    <row r="77" spans="1:8" s="16" customFormat="1" ht="37.5" customHeight="1" x14ac:dyDescent="0.2">
      <c r="A77" s="147" t="s">
        <v>51</v>
      </c>
      <c r="B77" s="371"/>
      <c r="C77" s="355"/>
      <c r="D77" s="36">
        <v>13026</v>
      </c>
      <c r="E77" s="37"/>
      <c r="F77" s="37"/>
      <c r="G77" s="37"/>
      <c r="H77" s="38"/>
    </row>
    <row r="78" spans="1:8" s="16" customFormat="1" ht="37.5" customHeight="1" x14ac:dyDescent="0.2">
      <c r="A78" s="147" t="s">
        <v>52</v>
      </c>
      <c r="B78" s="371"/>
      <c r="C78" s="355"/>
      <c r="D78" s="36">
        <v>14028</v>
      </c>
      <c r="E78" s="37"/>
      <c r="F78" s="37"/>
      <c r="G78" s="37"/>
      <c r="H78" s="38"/>
    </row>
    <row r="79" spans="1:8" s="16" customFormat="1" ht="37.5" customHeight="1" x14ac:dyDescent="0.2">
      <c r="A79" s="147" t="s">
        <v>53</v>
      </c>
      <c r="B79" s="371"/>
      <c r="C79" s="355"/>
      <c r="D79" s="36">
        <v>15030</v>
      </c>
      <c r="E79" s="37"/>
      <c r="F79" s="37"/>
      <c r="G79" s="37"/>
      <c r="H79" s="38"/>
    </row>
    <row r="80" spans="1:8" s="16" customFormat="1" ht="37.5" customHeight="1" x14ac:dyDescent="0.2">
      <c r="A80" s="147" t="s">
        <v>54</v>
      </c>
      <c r="B80" s="371"/>
      <c r="C80" s="355"/>
      <c r="D80" s="36">
        <v>16032</v>
      </c>
      <c r="E80" s="37"/>
      <c r="F80" s="37"/>
      <c r="G80" s="37"/>
      <c r="H80" s="38"/>
    </row>
    <row r="81" spans="1:9" s="16" customFormat="1" ht="27" customHeight="1" x14ac:dyDescent="0.2">
      <c r="A81" s="147" t="s">
        <v>55</v>
      </c>
      <c r="B81" s="371"/>
      <c r="C81" s="355"/>
      <c r="D81" s="36">
        <v>17034</v>
      </c>
      <c r="E81" s="37"/>
      <c r="F81" s="37"/>
      <c r="G81" s="37"/>
      <c r="H81" s="38"/>
    </row>
    <row r="82" spans="1:9" s="16" customFormat="1" ht="117.75" customHeight="1" x14ac:dyDescent="0.2">
      <c r="A82" s="147" t="s">
        <v>56</v>
      </c>
      <c r="B82" s="371"/>
      <c r="C82" s="355"/>
      <c r="D82" s="36">
        <v>18036</v>
      </c>
      <c r="E82" s="37"/>
      <c r="F82" s="37"/>
      <c r="G82" s="37"/>
      <c r="H82" s="38"/>
    </row>
    <row r="83" spans="1:9" s="28" customFormat="1" ht="50.1" customHeight="1" x14ac:dyDescent="0.2">
      <c r="A83" s="147" t="s">
        <v>57</v>
      </c>
      <c r="B83" s="371"/>
      <c r="C83" s="355"/>
      <c r="D83" s="36">
        <v>19038</v>
      </c>
      <c r="E83" s="37"/>
      <c r="F83" s="37"/>
      <c r="G83" s="37"/>
      <c r="H83" s="38"/>
    </row>
    <row r="84" spans="1:9" s="16" customFormat="1" ht="24.95" customHeight="1" thickBot="1" x14ac:dyDescent="0.25">
      <c r="A84" s="147" t="s">
        <v>58</v>
      </c>
      <c r="B84" s="371"/>
      <c r="C84" s="372"/>
      <c r="D84" s="44">
        <v>20040</v>
      </c>
      <c r="E84" s="45"/>
      <c r="F84" s="45"/>
      <c r="G84" s="45"/>
      <c r="H84" s="46"/>
    </row>
    <row r="85" spans="1:9" s="16" customFormat="1" ht="50.1" customHeight="1" thickBot="1" x14ac:dyDescent="0.25">
      <c r="A85" s="136" t="s">
        <v>59</v>
      </c>
      <c r="B85" s="137"/>
      <c r="C85" s="137"/>
      <c r="D85" s="373" t="str">
        <f>"от "&amp;MIN(F86:F95)&amp;" до "&amp;MAX(F86:F95)</f>
        <v>от 0 до 0</v>
      </c>
      <c r="E85" s="374"/>
      <c r="F85" s="374"/>
      <c r="G85" s="374"/>
      <c r="H85" s="375"/>
    </row>
    <row r="86" spans="1:9" s="16" customFormat="1" ht="174" customHeight="1" x14ac:dyDescent="0.2">
      <c r="A86" s="149" t="s">
        <v>60</v>
      </c>
      <c r="B86" s="150" t="s">
        <v>13</v>
      </c>
      <c r="C86" s="376" t="str">
        <f t="shared" ref="C8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86" s="31">
        <v>1008</v>
      </c>
      <c r="E86" s="32"/>
      <c r="F86" s="32"/>
      <c r="G86" s="32"/>
      <c r="H86" s="33"/>
    </row>
    <row r="87" spans="1:9" s="16" customFormat="1" ht="50.1" customHeight="1" x14ac:dyDescent="0.2">
      <c r="A87" s="377" t="s">
        <v>61</v>
      </c>
      <c r="B87" s="378"/>
      <c r="C87" s="379" t="str">
        <f>"Электронный справочник на основе Справочника организаций "&amp;$C$2&amp;" (версия для ПК)"</f>
        <v>Электронный справочник на основе Справочника организаций "2ГИС.АЛЬМЕТЬЕВСК" (версия для ПК)</v>
      </c>
      <c r="D87" s="36">
        <v>120</v>
      </c>
      <c r="E87" s="37"/>
      <c r="F87" s="37"/>
      <c r="G87" s="37"/>
      <c r="H87" s="38"/>
    </row>
    <row r="88" spans="1:9" s="16" customFormat="1" ht="50.1" customHeight="1" x14ac:dyDescent="0.2">
      <c r="A88" s="377" t="s">
        <v>62</v>
      </c>
      <c r="B88" s="378"/>
      <c r="C88" s="380"/>
      <c r="D88" s="36">
        <v>708</v>
      </c>
      <c r="E88" s="37"/>
      <c r="F88" s="37"/>
      <c r="G88" s="37"/>
      <c r="H88" s="38"/>
    </row>
    <row r="89" spans="1:9" s="16" customFormat="1" ht="50.1" customHeight="1" x14ac:dyDescent="0.2">
      <c r="A89" s="381" t="s">
        <v>63</v>
      </c>
      <c r="B89" s="382"/>
      <c r="C89" s="380"/>
      <c r="D89" s="36">
        <v>594</v>
      </c>
      <c r="E89" s="37"/>
      <c r="F89" s="37"/>
      <c r="G89" s="37"/>
      <c r="H89" s="38"/>
    </row>
    <row r="90" spans="1:9" s="16" customFormat="1" ht="50.1" customHeight="1" x14ac:dyDescent="0.2">
      <c r="A90" s="383" t="s">
        <v>64</v>
      </c>
      <c r="B90" s="384"/>
      <c r="C90" s="380"/>
      <c r="D90" s="36">
        <v>1716</v>
      </c>
      <c r="E90" s="37"/>
      <c r="F90" s="37"/>
      <c r="G90" s="37"/>
      <c r="H90" s="38"/>
    </row>
    <row r="91" spans="1:9" s="16" customFormat="1" ht="50.1" customHeight="1" x14ac:dyDescent="0.2">
      <c r="A91" s="377" t="s">
        <v>65</v>
      </c>
      <c r="B91" s="378"/>
      <c r="C91" s="380"/>
      <c r="D91" s="36">
        <v>120</v>
      </c>
      <c r="E91" s="37"/>
      <c r="F91" s="37"/>
      <c r="G91" s="37"/>
      <c r="H91" s="38"/>
    </row>
    <row r="92" spans="1:9" s="16" customFormat="1" ht="50.1" customHeight="1" x14ac:dyDescent="0.2">
      <c r="A92" s="377" t="s">
        <v>66</v>
      </c>
      <c r="B92" s="378"/>
      <c r="C92" s="380"/>
      <c r="D92" s="36">
        <v>120</v>
      </c>
      <c r="E92" s="37"/>
      <c r="F92" s="37"/>
      <c r="G92" s="37"/>
      <c r="H92" s="38"/>
      <c r="I92" s="385"/>
    </row>
    <row r="93" spans="1:9" s="16" customFormat="1" ht="50.1" customHeight="1" x14ac:dyDescent="0.2">
      <c r="A93" s="377" t="s">
        <v>67</v>
      </c>
      <c r="B93" s="378"/>
      <c r="C93" s="380"/>
      <c r="D93" s="36">
        <v>240</v>
      </c>
      <c r="E93" s="37"/>
      <c r="F93" s="37"/>
      <c r="G93" s="37"/>
      <c r="H93" s="38"/>
      <c r="I93" s="385"/>
    </row>
    <row r="94" spans="1:9" s="16" customFormat="1" ht="50.1" customHeight="1" x14ac:dyDescent="0.2">
      <c r="A94" s="377" t="s">
        <v>68</v>
      </c>
      <c r="B94" s="378"/>
      <c r="C94" s="380"/>
      <c r="D94" s="36">
        <v>360</v>
      </c>
      <c r="E94" s="37"/>
      <c r="F94" s="37"/>
      <c r="G94" s="37"/>
      <c r="H94" s="38"/>
    </row>
    <row r="95" spans="1:9" s="16" customFormat="1" ht="50.1" customHeight="1" thickBot="1" x14ac:dyDescent="0.25">
      <c r="A95" s="386" t="s">
        <v>69</v>
      </c>
      <c r="B95" s="387"/>
      <c r="C95" s="388"/>
      <c r="D95" s="44">
        <v>2010</v>
      </c>
      <c r="E95" s="45"/>
      <c r="F95" s="45"/>
      <c r="G95" s="45"/>
      <c r="H95" s="46"/>
    </row>
    <row r="96" spans="1:9" s="16" customFormat="1" ht="50.1" customHeight="1" thickBot="1" x14ac:dyDescent="0.25">
      <c r="A96" s="136"/>
      <c r="B96" s="137"/>
      <c r="C96" s="137"/>
      <c r="D96" s="331" t="s">
        <v>70</v>
      </c>
      <c r="E96" s="331"/>
      <c r="F96" s="331"/>
      <c r="G96" s="331"/>
      <c r="H96" s="332"/>
    </row>
    <row r="97" spans="1:8" s="16" customFormat="1" ht="141.75" customHeight="1" thickBot="1" x14ac:dyDescent="0.25">
      <c r="A97" s="170" t="s">
        <v>71</v>
      </c>
      <c r="B97" s="171"/>
      <c r="C97" s="17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"2ГИС.АЛЬМЕТЬЕВСК" (версия для ПК); 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Интернет-площадки и Веб-приложения на основе Cправочника организаций "2ГИС.АЛЬМЕТЬЕВСК", http://api.2gis.ru/</v>
      </c>
      <c r="D97" s="389">
        <v>30</v>
      </c>
      <c r="E97" s="390"/>
      <c r="F97" s="390"/>
      <c r="G97" s="390"/>
      <c r="H97" s="391"/>
    </row>
    <row r="98" spans="1:8" s="16" customFormat="1" ht="50.1" customHeight="1" thickBot="1" x14ac:dyDescent="0.25">
      <c r="A98" s="24" t="s">
        <v>72</v>
      </c>
      <c r="B98" s="25"/>
      <c r="C98" s="26"/>
      <c r="D98" s="173" t="str">
        <f>"от "&amp;MIN(D100,F120:F136)&amp;" до "&amp;MAX(D100,F120:F136)</f>
        <v>от 3060 до 3060</v>
      </c>
      <c r="E98" s="173"/>
      <c r="F98" s="173"/>
      <c r="G98" s="173"/>
      <c r="H98" s="174"/>
    </row>
    <row r="99" spans="1:8" s="16" customFormat="1" ht="50.1" customHeight="1" thickBot="1" x14ac:dyDescent="0.25">
      <c r="A99" s="290"/>
      <c r="B99" s="291"/>
      <c r="C99" s="291"/>
      <c r="D99" s="176"/>
      <c r="E99" s="176"/>
      <c r="F99" s="176"/>
      <c r="G99" s="176"/>
      <c r="H99" s="392"/>
    </row>
    <row r="100" spans="1:8" s="16" customFormat="1" ht="50.1" customHeight="1" thickBot="1" x14ac:dyDescent="0.25">
      <c r="A100" s="393" t="s">
        <v>73</v>
      </c>
      <c r="B100" s="394"/>
      <c r="C100"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"2ГИС.АЛЬМЕТЬЕВСК" (версия для ПК); Интернет-площадка 2gis.kz на основе Cправочника организаций "2ГИС.АЛЬМЕТЬЕВСК"; Электронный справочник на основе Справочника организаций "2ГИС.АЛЬМЕТЬЕВСК" (мобильная версия); Интернет-площадки и Веб-приложения на основе Cправочника организаций "2ГИС.АЛЬМЕТЬЕВСК", http://api.2gis.kz/</v>
      </c>
      <c r="D100" s="395">
        <v>3060</v>
      </c>
      <c r="E100" s="396"/>
      <c r="F100" s="396"/>
      <c r="G100" s="396"/>
      <c r="H100" s="397"/>
    </row>
    <row r="101" spans="1:8" s="16" customFormat="1" ht="50.1" customHeight="1" x14ac:dyDescent="0.2">
      <c r="A101" s="184" t="s">
        <v>74</v>
      </c>
      <c r="B101" s="185"/>
      <c r="C101" s="186"/>
      <c r="D101" s="398" t="s">
        <v>75</v>
      </c>
      <c r="E101" s="399"/>
      <c r="F101" s="399"/>
      <c r="G101" s="399"/>
      <c r="H101" s="400"/>
    </row>
    <row r="102" spans="1:8" s="16" customFormat="1" ht="50.1" customHeight="1" x14ac:dyDescent="0.2">
      <c r="A102" s="190" t="s">
        <v>76</v>
      </c>
      <c r="B102" s="191"/>
      <c r="C102" s="186"/>
      <c r="D102" s="36">
        <f>D100/4</f>
        <v>765</v>
      </c>
      <c r="E102" s="37"/>
      <c r="F102" s="37"/>
      <c r="G102" s="37"/>
      <c r="H102" s="38"/>
    </row>
    <row r="103" spans="1:8" s="16" customFormat="1" ht="62.45" customHeight="1" x14ac:dyDescent="0.2">
      <c r="A103" s="190" t="s">
        <v>77</v>
      </c>
      <c r="B103" s="191"/>
      <c r="C103" s="186"/>
      <c r="D103" s="36">
        <f>D100/5</f>
        <v>612</v>
      </c>
      <c r="E103" s="37"/>
      <c r="F103" s="37"/>
      <c r="G103" s="37"/>
      <c r="H103" s="38"/>
    </row>
    <row r="104" spans="1:8" s="16" customFormat="1" ht="24.95" customHeight="1" x14ac:dyDescent="0.2">
      <c r="A104" s="190" t="s">
        <v>78</v>
      </c>
      <c r="B104" s="191"/>
      <c r="C104" s="186"/>
      <c r="D104" s="36">
        <f>D100/6</f>
        <v>510</v>
      </c>
      <c r="E104" s="37"/>
      <c r="F104" s="37"/>
      <c r="G104" s="37"/>
      <c r="H104" s="38"/>
    </row>
    <row r="105" spans="1:8" s="16" customFormat="1" ht="50.1" customHeight="1" x14ac:dyDescent="0.2">
      <c r="A105" s="190" t="s">
        <v>79</v>
      </c>
      <c r="B105" s="191"/>
      <c r="C105" s="186"/>
      <c r="D105" s="36">
        <f>D100/7</f>
        <v>437.14285714285717</v>
      </c>
      <c r="E105" s="37"/>
      <c r="F105" s="37"/>
      <c r="G105" s="37"/>
      <c r="H105" s="38"/>
    </row>
    <row r="106" spans="1:8" s="16" customFormat="1" ht="50.1" customHeight="1" x14ac:dyDescent="0.2">
      <c r="A106" s="190" t="s">
        <v>80</v>
      </c>
      <c r="B106" s="191"/>
      <c r="C106" s="186"/>
      <c r="D106" s="36">
        <f>D100/8</f>
        <v>382.5</v>
      </c>
      <c r="E106" s="37"/>
      <c r="F106" s="37"/>
      <c r="G106" s="37"/>
      <c r="H106" s="38"/>
    </row>
    <row r="107" spans="1:8" s="16" customFormat="1" ht="50.1" customHeight="1" x14ac:dyDescent="0.2">
      <c r="A107" s="190" t="s">
        <v>81</v>
      </c>
      <c r="B107" s="191"/>
      <c r="C107" s="186"/>
      <c r="D107" s="36">
        <f>D100/9</f>
        <v>340</v>
      </c>
      <c r="E107" s="37"/>
      <c r="F107" s="37"/>
      <c r="G107" s="37"/>
      <c r="H107" s="38"/>
    </row>
    <row r="108" spans="1:8" s="16" customFormat="1" ht="50.1" customHeight="1" x14ac:dyDescent="0.2">
      <c r="A108" s="190" t="s">
        <v>82</v>
      </c>
      <c r="B108" s="191"/>
      <c r="C108" s="186"/>
      <c r="D108" s="36">
        <f>D100/10</f>
        <v>306</v>
      </c>
      <c r="E108" s="37"/>
      <c r="F108" s="37"/>
      <c r="G108" s="37"/>
      <c r="H108" s="38"/>
    </row>
    <row r="109" spans="1:8" s="16" customFormat="1" ht="50.1" customHeight="1" thickBot="1" x14ac:dyDescent="0.25">
      <c r="A109" s="179" t="s">
        <v>83</v>
      </c>
      <c r="B109" s="180"/>
      <c r="C109" s="186"/>
      <c r="D109" s="401">
        <v>4560</v>
      </c>
      <c r="E109" s="402"/>
      <c r="F109" s="402"/>
      <c r="G109" s="402"/>
      <c r="H109" s="403"/>
    </row>
    <row r="110" spans="1:8" s="16" customFormat="1" ht="50.1" customHeight="1" thickBot="1" x14ac:dyDescent="0.25">
      <c r="A110" s="184" t="s">
        <v>74</v>
      </c>
      <c r="B110" s="185"/>
      <c r="C110" s="186"/>
      <c r="D110" s="398" t="s">
        <v>75</v>
      </c>
      <c r="E110" s="399"/>
      <c r="F110" s="399"/>
      <c r="G110" s="399"/>
      <c r="H110" s="400"/>
    </row>
    <row r="111" spans="1:8" s="16" customFormat="1" ht="50.1" customHeight="1" x14ac:dyDescent="0.2">
      <c r="A111" s="404" t="s">
        <v>76</v>
      </c>
      <c r="B111" s="405"/>
      <c r="C111" s="406"/>
      <c r="D111" s="36">
        <v>1140</v>
      </c>
      <c r="E111" s="37"/>
      <c r="F111" s="37"/>
      <c r="G111" s="37"/>
      <c r="H111" s="38"/>
    </row>
    <row r="112" spans="1:8" s="16" customFormat="1" ht="50.1" customHeight="1" x14ac:dyDescent="0.2">
      <c r="A112" s="407" t="s">
        <v>77</v>
      </c>
      <c r="B112" s="408"/>
      <c r="C112" s="406"/>
      <c r="D112" s="36">
        <v>912</v>
      </c>
      <c r="E112" s="37"/>
      <c r="F112" s="37"/>
      <c r="G112" s="37"/>
      <c r="H112" s="38"/>
    </row>
    <row r="113" spans="1:8" s="16" customFormat="1" ht="50.1" customHeight="1" x14ac:dyDescent="0.2">
      <c r="A113" s="407" t="s">
        <v>78</v>
      </c>
      <c r="B113" s="408"/>
      <c r="C113" s="406"/>
      <c r="D113" s="36">
        <v>760</v>
      </c>
      <c r="E113" s="37"/>
      <c r="F113" s="37"/>
      <c r="G113" s="37"/>
      <c r="H113" s="38"/>
    </row>
    <row r="114" spans="1:8" s="16" customFormat="1" ht="50.1" customHeight="1" x14ac:dyDescent="0.2">
      <c r="A114" s="407" t="s">
        <v>79</v>
      </c>
      <c r="B114" s="408"/>
      <c r="C114" s="406"/>
      <c r="D114" s="36">
        <v>651.42857142857144</v>
      </c>
      <c r="E114" s="37"/>
      <c r="F114" s="37"/>
      <c r="G114" s="37"/>
      <c r="H114" s="38"/>
    </row>
    <row r="115" spans="1:8" s="16" customFormat="1" ht="62.25" customHeight="1" x14ac:dyDescent="0.2">
      <c r="A115" s="407" t="s">
        <v>80</v>
      </c>
      <c r="B115" s="408"/>
      <c r="C115" s="406"/>
      <c r="D115" s="36">
        <v>570</v>
      </c>
      <c r="E115" s="37"/>
      <c r="F115" s="37"/>
      <c r="G115" s="37"/>
      <c r="H115" s="38"/>
    </row>
    <row r="116" spans="1:8" s="16" customFormat="1" ht="62.25" customHeight="1" x14ac:dyDescent="0.2">
      <c r="A116" s="407" t="s">
        <v>81</v>
      </c>
      <c r="B116" s="408"/>
      <c r="C116" s="406"/>
      <c r="D116" s="36">
        <v>506.66666666666663</v>
      </c>
      <c r="E116" s="37"/>
      <c r="F116" s="37"/>
      <c r="G116" s="37"/>
      <c r="H116" s="38"/>
    </row>
    <row r="117" spans="1:8" s="16" customFormat="1" ht="59.25" customHeight="1" thickBot="1" x14ac:dyDescent="0.25">
      <c r="A117" s="407" t="s">
        <v>82</v>
      </c>
      <c r="B117" s="408"/>
      <c r="C117" s="409"/>
      <c r="D117" s="36">
        <v>456</v>
      </c>
      <c r="E117" s="37"/>
      <c r="F117" s="37"/>
      <c r="G117" s="37"/>
      <c r="H117" s="38"/>
    </row>
    <row r="118" spans="1:8" s="16" customFormat="1" ht="59.25" customHeight="1" thickBot="1" x14ac:dyDescent="0.25">
      <c r="A118" s="287" t="s">
        <v>84</v>
      </c>
      <c r="B118" s="410"/>
      <c r="C118" s="4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118" s="61">
        <v>5004</v>
      </c>
      <c r="E118" s="45"/>
      <c r="F118" s="45"/>
      <c r="G118" s="45"/>
      <c r="H118" s="46"/>
    </row>
    <row r="119" spans="1:8" s="16" customFormat="1" ht="75" customHeight="1" thickBot="1" x14ac:dyDescent="0.25">
      <c r="A119" s="197"/>
      <c r="B119" s="198"/>
      <c r="C119" s="125"/>
      <c r="D119" s="176"/>
      <c r="E119" s="176"/>
      <c r="F119" s="176"/>
      <c r="G119" s="176"/>
      <c r="H119" s="176"/>
    </row>
    <row r="120" spans="1:8" s="16" customFormat="1" ht="75" customHeight="1" x14ac:dyDescent="0.2">
      <c r="A120" s="160" t="s">
        <v>85</v>
      </c>
      <c r="B120" s="161"/>
      <c r="C120" s="201" t="str">
        <f>"Интернет-площадка 2gis.ru на основе Cправочника организаций "&amp;$C$2&amp;""</f>
        <v>Интернет-площадка 2gis.ru на основе Cправочника организаций "2ГИС.АЛЬМЕТЬЕВСК"</v>
      </c>
      <c r="D120" s="31">
        <v>5460</v>
      </c>
      <c r="E120" s="32"/>
      <c r="F120" s="32"/>
      <c r="G120" s="32"/>
      <c r="H120" s="33"/>
    </row>
    <row r="121" spans="1:8" s="16" customFormat="1" ht="50.1" customHeight="1" x14ac:dyDescent="0.2">
      <c r="A121" s="160" t="s">
        <v>86</v>
      </c>
      <c r="B121" s="161"/>
      <c r="C121" s="202" t="str">
        <f>"Электронный справочник на основе Справочника организаций "&amp;$C$2&amp;" (версия для ПК)"</f>
        <v>Электронный справочник на основе Справочника организаций "2ГИС.АЛЬМЕТЬЕВСК" (версия для ПК)</v>
      </c>
      <c r="D121" s="36">
        <v>1008</v>
      </c>
      <c r="E121" s="37"/>
      <c r="F121" s="37"/>
      <c r="G121" s="37"/>
      <c r="H121" s="38"/>
    </row>
    <row r="122" spans="1:8" s="16" customFormat="1" ht="102" customHeight="1" x14ac:dyDescent="0.2">
      <c r="A122" s="160" t="s">
        <v>87</v>
      </c>
      <c r="B122" s="161"/>
      <c r="C122" s="202" t="str">
        <f>"Электронный справочник на основе Справочника организаций "&amp;$C$2&amp;" (версия для ПК)"</f>
        <v>Электронный справочник на основе Справочника организаций "2ГИС.АЛЬМЕТЬЕВСК" (версия для ПК)</v>
      </c>
      <c r="D122" s="36">
        <v>6018</v>
      </c>
      <c r="E122" s="37"/>
      <c r="F122" s="37"/>
      <c r="G122" s="37"/>
      <c r="H122" s="38"/>
    </row>
    <row r="123" spans="1:8" s="16" customFormat="1" ht="102" customHeight="1" x14ac:dyDescent="0.2">
      <c r="A123" s="160" t="s">
        <v>88</v>
      </c>
      <c r="B123" s="161"/>
      <c r="C123" s="202" t="str">
        <f>"Интернет-площадка 2gis.ru на основе Cправочника организаций "&amp;$C$2&amp;""</f>
        <v>Интернет-площадка 2gis.ru на основе Cправочника организаций "2ГИС.АЛЬМЕТЬЕВСК"</v>
      </c>
      <c r="D123" s="36">
        <v>7524</v>
      </c>
      <c r="E123" s="37"/>
      <c r="F123" s="37"/>
      <c r="G123" s="37"/>
      <c r="H123" s="38"/>
    </row>
    <row r="124" spans="1:8" s="16" customFormat="1" ht="126" customHeight="1" x14ac:dyDescent="0.2">
      <c r="A124" s="160" t="s">
        <v>89</v>
      </c>
      <c r="B124" s="161"/>
      <c r="C124" s="202" t="str">
        <f>"Интернет-площадка 2gis.ru на основе Cправочника организаций "&amp;$C$2&amp;""</f>
        <v>Интернет-площадка 2gis.ru на основе Cправочника организаций "2ГИС.АЛЬМЕТЬЕВСК"</v>
      </c>
      <c r="D124" s="36">
        <v>9028.7999999999993</v>
      </c>
      <c r="E124" s="37"/>
      <c r="F124" s="37"/>
      <c r="G124" s="37"/>
      <c r="H124" s="38"/>
    </row>
    <row r="125" spans="1:8" ht="146.25" customHeight="1" x14ac:dyDescent="0.2">
      <c r="A125" s="160" t="s">
        <v>90</v>
      </c>
      <c r="B125" s="161"/>
      <c r="C125" s="202" t="str">
        <f>"Электронный справочник на основе Справочника организаций "&amp;$C$2&amp;" (версия для ПК)"</f>
        <v>Электронный справочник на основе Справочника организаций "2ГИС.АЛЬМЕТЬЕВСК" (версия для ПК)</v>
      </c>
      <c r="D125" s="36">
        <v>1008</v>
      </c>
      <c r="E125" s="37"/>
      <c r="F125" s="37"/>
      <c r="G125" s="37"/>
      <c r="H125" s="38"/>
    </row>
    <row r="126" spans="1:8" ht="146.25" customHeight="1" x14ac:dyDescent="0.2">
      <c r="A126" s="160" t="s">
        <v>91</v>
      </c>
      <c r="B126" s="161"/>
      <c r="C126" s="202" t="str">
        <f>"Электронный справочник на основе Справочника организаций "&amp;$C$2&amp;" (версия для ПК)"</f>
        <v>Электронный справочник на основе Справочника организаций "2ГИС.АЛЬМЕТЬЕВСК" (версия для ПК)</v>
      </c>
      <c r="D126" s="36">
        <v>1008</v>
      </c>
      <c r="E126" s="37"/>
      <c r="F126" s="37"/>
      <c r="G126" s="37"/>
      <c r="H126" s="38"/>
    </row>
    <row r="127" spans="1:8" s="16" customFormat="1" ht="50.1" customHeight="1" x14ac:dyDescent="0.2">
      <c r="A127" s="160" t="s">
        <v>92</v>
      </c>
      <c r="B127" s="161"/>
      <c r="C127" s="202" t="str">
        <f>"Электронный справочник на основе Справочника организаций "&amp;$C$2&amp;" (версия для ПК)"</f>
        <v>Электронный справочник на основе Справочника организаций "2ГИС.АЛЬМЕТЬЕВСК" (версия для ПК)</v>
      </c>
      <c r="D127" s="36">
        <v>7020</v>
      </c>
      <c r="E127" s="37"/>
      <c r="F127" s="37"/>
      <c r="G127" s="37"/>
      <c r="H127" s="38"/>
    </row>
    <row r="128" spans="1:8" s="16" customFormat="1" ht="50.1" customHeight="1" x14ac:dyDescent="0.2">
      <c r="A128" s="160" t="s">
        <v>93</v>
      </c>
      <c r="B128" s="161"/>
      <c r="C128"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"2ГИС.АЛЬМЕТЬЕВСК" (мобильная версия 2ГИС 4.0 и выше)</v>
      </c>
      <c r="D128" s="36">
        <v>7002</v>
      </c>
      <c r="E128" s="37"/>
      <c r="F128" s="37"/>
      <c r="G128" s="37"/>
      <c r="H128" s="38"/>
    </row>
    <row r="129" spans="1:8" s="16" customFormat="1" ht="21" x14ac:dyDescent="0.2">
      <c r="A129" s="160" t="s">
        <v>94</v>
      </c>
      <c r="B129" s="161"/>
      <c r="C129" s="202" t="s">
        <v>95</v>
      </c>
      <c r="D129" s="36">
        <v>504</v>
      </c>
      <c r="E129" s="37"/>
      <c r="F129" s="37"/>
      <c r="G129" s="37"/>
      <c r="H129" s="38"/>
    </row>
    <row r="130" spans="1:8" s="16" customFormat="1" ht="63" x14ac:dyDescent="0.2">
      <c r="A130" s="160" t="s">
        <v>96</v>
      </c>
      <c r="B130" s="161"/>
      <c r="C130"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"2ГИС.АЛЬМЕТЬЕВСК" (мобильная версия 2ГИС 4.0 и выше); Интернет-площадка 2gis.ru на основе Cправочника организаций "2ГИС.АЛЬМЕТЬЕВСК"</v>
      </c>
      <c r="D130" s="36">
        <v>1770</v>
      </c>
      <c r="E130" s="37"/>
      <c r="F130" s="37"/>
      <c r="G130" s="37"/>
      <c r="H130" s="38"/>
    </row>
    <row r="131" spans="1:8" s="16" customFormat="1" ht="63" x14ac:dyDescent="0.2">
      <c r="A131" s="160" t="s">
        <v>97</v>
      </c>
      <c r="B131" s="161"/>
      <c r="C131" s="202" t="str">
        <f t="shared" ref="C131:C133"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"2ГИС.АЛЬМЕТЬЕВСК" (мобильная версия 2ГИС 4.0 и выше); Интернет-площадка 2gis.ru на основе Cправочника организаций "2ГИС.АЛЬМЕТЬЕВСК"</v>
      </c>
      <c r="D131" s="297">
        <v>1416</v>
      </c>
      <c r="E131" s="157"/>
      <c r="F131" s="157"/>
      <c r="G131" s="157"/>
      <c r="H131" s="158"/>
    </row>
    <row r="132" spans="1:8" s="16" customFormat="1" ht="63" x14ac:dyDescent="0.2">
      <c r="A132" s="160" t="s">
        <v>98</v>
      </c>
      <c r="B132" s="161"/>
      <c r="C132" s="202" t="str">
        <f t="shared" si="1"/>
        <v>электронный справочник на основе Справочника организаций "2ГИС.АЛЬМЕТЬЕВСК" (мобильная версия 2ГИС 4.0 и выше); Интернет-площадка 2gis.ru на основе Cправочника организаций "2ГИС.АЛЬМЕТЬЕВСК"</v>
      </c>
      <c r="D132" s="297">
        <v>1182</v>
      </c>
      <c r="E132" s="157"/>
      <c r="F132" s="157"/>
      <c r="G132" s="157"/>
      <c r="H132" s="158"/>
    </row>
    <row r="133" spans="1:8" s="16" customFormat="1" ht="63" x14ac:dyDescent="0.2">
      <c r="A133" s="160" t="s">
        <v>99</v>
      </c>
      <c r="B133" s="161"/>
      <c r="C133" s="202" t="str">
        <f t="shared" si="1"/>
        <v>электронный справочник на основе Справочника организаций "2ГИС.АЛЬМЕТЬЕВСК" (мобильная версия 2ГИС 4.0 и выше); Интернет-площадка 2gis.ru на основе Cправочника организаций "2ГИС.АЛЬМЕТЬЕВСК"</v>
      </c>
      <c r="D133" s="297">
        <v>708</v>
      </c>
      <c r="E133" s="157"/>
      <c r="F133" s="157"/>
      <c r="G133" s="157"/>
      <c r="H133" s="158"/>
    </row>
    <row r="134" spans="1:8" s="16" customFormat="1" ht="63" x14ac:dyDescent="0.2">
      <c r="A134" s="160" t="s">
        <v>100</v>
      </c>
      <c r="B134" s="161" t="s">
        <v>100</v>
      </c>
      <c r="C134"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"2ГИС.АЛЬМЕТЬЕВСК" (мобильная версия 2ГИС 4.0 и выше); Интернет-площадка 2gis.ru на основе Cправочника организаций "2ГИС.АЛЬМЕТЬЕВСК"</v>
      </c>
      <c r="D134" s="297">
        <v>5016</v>
      </c>
      <c r="E134" s="157"/>
      <c r="F134" s="157"/>
      <c r="G134" s="157"/>
      <c r="H134" s="158"/>
    </row>
    <row r="135" spans="1:8" s="16" customFormat="1" ht="63" x14ac:dyDescent="0.2">
      <c r="A135" s="160" t="s">
        <v>101</v>
      </c>
      <c r="B135" s="161" t="s">
        <v>101</v>
      </c>
      <c r="C135"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"2ГИС.АЛЬМЕТЬЕВСК" (мобильная версия 2ГИС 4.0 и выше); Интернет-площадка 2gis.ru на основе Cправочника организаций "2ГИС.АЛЬМЕТЬЕВСК"</v>
      </c>
      <c r="D135" s="297">
        <v>4500</v>
      </c>
      <c r="E135" s="157"/>
      <c r="F135" s="157"/>
      <c r="G135" s="157"/>
      <c r="H135" s="158"/>
    </row>
    <row r="136" spans="1:8" s="16" customFormat="1" ht="75" customHeight="1" x14ac:dyDescent="0.2">
      <c r="A136" s="160" t="s">
        <v>102</v>
      </c>
      <c r="B136" s="161"/>
      <c r="C136" s="202" t="str">
        <f>"Электронный справочник на основе Справочника организаций "&amp;$C$2&amp;" (версия для ПК)"</f>
        <v>Электронный справочник на основе Справочника организаций "2ГИС.АЛЬМЕТЬЕВСК" (версия для ПК)</v>
      </c>
      <c r="D136" s="297">
        <v>1536</v>
      </c>
      <c r="E136" s="157"/>
      <c r="F136" s="157"/>
      <c r="G136" s="157"/>
      <c r="H136" s="158"/>
    </row>
    <row r="137" spans="1:8" s="16" customFormat="1" ht="128.25" customHeight="1" x14ac:dyDescent="0.2">
      <c r="A137" s="160" t="s">
        <v>16</v>
      </c>
      <c r="B137" s="161"/>
      <c r="C137" s="41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137" s="297">
        <v>1008</v>
      </c>
      <c r="E137" s="157"/>
      <c r="F137" s="157"/>
      <c r="G137" s="157"/>
      <c r="H137" s="158"/>
    </row>
    <row r="138" spans="1:8" s="16" customFormat="1" ht="120.75" customHeight="1" x14ac:dyDescent="0.2">
      <c r="A138" s="160" t="s">
        <v>103</v>
      </c>
      <c r="B138" s="161"/>
      <c r="C138" s="41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138" s="297">
        <v>100002</v>
      </c>
      <c r="E138" s="157"/>
      <c r="F138" s="157"/>
      <c r="G138" s="157"/>
      <c r="H138" s="158"/>
    </row>
    <row r="139" spans="1:8" s="16" customFormat="1" ht="98.25" customHeight="1" x14ac:dyDescent="0.2">
      <c r="A139" s="160" t="s">
        <v>104</v>
      </c>
      <c r="B139" s="161"/>
      <c r="C139" s="41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139" s="297">
        <v>5850</v>
      </c>
      <c r="E139" s="157"/>
      <c r="F139" s="157"/>
      <c r="G139" s="157"/>
      <c r="H139" s="158"/>
    </row>
    <row r="140" spans="1:8" s="16" customFormat="1" ht="102.75" customHeight="1" x14ac:dyDescent="0.2">
      <c r="A140" s="154" t="s">
        <v>105</v>
      </c>
      <c r="B140" s="204"/>
      <c r="C140" s="41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"2ГИС.АЛЬМЕТЬЕВСК" (версия для ПК); 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Интернет-площадки и Веб-приложения на основе Cправочника организаций "2ГИС.АЛЬМЕТЬЕВСК", http://api.2gis.ru/</v>
      </c>
      <c r="D140" s="297">
        <v>5220</v>
      </c>
      <c r="E140" s="157"/>
      <c r="F140" s="157"/>
      <c r="G140" s="157"/>
      <c r="H140" s="158"/>
    </row>
    <row r="141" spans="1:8" s="16" customFormat="1" ht="50.1" customHeight="1" x14ac:dyDescent="0.2">
      <c r="A141" s="154" t="s">
        <v>106</v>
      </c>
      <c r="B141" s="204"/>
      <c r="C141"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"2ГИС.АЛЬМЕТЬЕВСК" (мобильная версия 2ГИС 4.0 и выше)</v>
      </c>
      <c r="D141" s="297">
        <v>6510</v>
      </c>
      <c r="E141" s="157"/>
      <c r="F141" s="157"/>
      <c r="G141" s="157"/>
      <c r="H141" s="158"/>
    </row>
    <row r="142" spans="1:8" s="16" customFormat="1" ht="50.1" customHeight="1" x14ac:dyDescent="0.2">
      <c r="A142" s="160" t="s">
        <v>107</v>
      </c>
      <c r="B142" s="161"/>
      <c r="C142" s="202" t="str">
        <f>"Интернет-площадка 2gis.ru на основе Cправочника организаций "&amp;$C$2&amp;""</f>
        <v>Интернет-площадка 2gis.ru на основе Cправочника организаций "2ГИС.АЛЬМЕТЬЕВСК"</v>
      </c>
      <c r="D142" s="297">
        <v>7680</v>
      </c>
      <c r="E142" s="157"/>
      <c r="F142" s="157"/>
      <c r="G142" s="157"/>
      <c r="H142" s="158"/>
    </row>
    <row r="143" spans="1:8" s="16" customFormat="1" ht="50.1" customHeight="1" x14ac:dyDescent="0.2">
      <c r="A143" s="160" t="s">
        <v>108</v>
      </c>
      <c r="B143" s="161"/>
      <c r="C143" s="202" t="str">
        <f t="shared" ref="C143:C152" si="2">"Электронный справочник на основе Справочника организаций "&amp;$C$2&amp;" (версия для ПК)"</f>
        <v>Электронный справочник на основе Справочника организаций "2ГИС.АЛЬМЕТЬЕВСК" (версия для ПК)</v>
      </c>
      <c r="D143" s="297">
        <v>1440</v>
      </c>
      <c r="E143" s="157"/>
      <c r="F143" s="157"/>
      <c r="G143" s="157"/>
      <c r="H143" s="158"/>
    </row>
    <row r="144" spans="1:8" s="16" customFormat="1" ht="50.1" customHeight="1" x14ac:dyDescent="0.2">
      <c r="A144" s="160" t="s">
        <v>109</v>
      </c>
      <c r="B144" s="161"/>
      <c r="C144" s="202" t="str">
        <f t="shared" si="2"/>
        <v>Электронный справочник на основе Справочника организаций "2ГИС.АЛЬМЕТЬЕВСК" (версия для ПК)</v>
      </c>
      <c r="D144" s="297">
        <v>8520</v>
      </c>
      <c r="E144" s="157"/>
      <c r="F144" s="157"/>
      <c r="G144" s="157"/>
      <c r="H144" s="158"/>
    </row>
    <row r="145" spans="1:8" s="16" customFormat="1" ht="50.1" customHeight="1" x14ac:dyDescent="0.2">
      <c r="A145" s="160" t="s">
        <v>110</v>
      </c>
      <c r="B145" s="161"/>
      <c r="C145" s="202" t="str">
        <f>"Интернет-площадка 2gis.ru на основе Cправочника организаций "&amp;$C$2&amp;""</f>
        <v>Интернет-площадка 2gis.ru на основе Cправочника организаций "2ГИС.АЛЬМЕТЬЕВСК"</v>
      </c>
      <c r="D145" s="297">
        <v>10560</v>
      </c>
      <c r="E145" s="157"/>
      <c r="F145" s="157"/>
      <c r="G145" s="157"/>
      <c r="H145" s="158"/>
    </row>
    <row r="146" spans="1:8" s="16" customFormat="1" ht="50.1" customHeight="1" x14ac:dyDescent="0.2">
      <c r="A146" s="160" t="s">
        <v>111</v>
      </c>
      <c r="B146" s="161"/>
      <c r="C146" s="202" t="str">
        <f>"Интернет-площадка 2gis.ru на основе Cправочника организаций "&amp;$C$2&amp;""</f>
        <v>Интернет-площадка 2gis.ru на основе Cправочника организаций "2ГИС.АЛЬМЕТЬЕВСК"</v>
      </c>
      <c r="D146" s="297">
        <v>12672</v>
      </c>
      <c r="E146" s="157"/>
      <c r="F146" s="157"/>
      <c r="G146" s="157"/>
      <c r="H146" s="158"/>
    </row>
    <row r="147" spans="1:8" s="16" customFormat="1" ht="50.1" customHeight="1" x14ac:dyDescent="0.2">
      <c r="A147" s="160" t="s">
        <v>112</v>
      </c>
      <c r="B147" s="161"/>
      <c r="C147" s="202" t="str">
        <f t="shared" si="2"/>
        <v>Электронный справочник на основе Справочника организаций "2ГИС.АЛЬМЕТЬЕВСК" (версия для ПК)</v>
      </c>
      <c r="D147" s="297">
        <v>1440</v>
      </c>
      <c r="E147" s="157"/>
      <c r="F147" s="157"/>
      <c r="G147" s="157"/>
      <c r="H147" s="158"/>
    </row>
    <row r="148" spans="1:8" s="16" customFormat="1" ht="50.1" customHeight="1" x14ac:dyDescent="0.2">
      <c r="A148" s="160" t="s">
        <v>113</v>
      </c>
      <c r="B148" s="161"/>
      <c r="C148" s="202" t="str">
        <f t="shared" si="2"/>
        <v>Электронный справочник на основе Справочника организаций "2ГИС.АЛЬМЕТЬЕВСК" (версия для ПК)</v>
      </c>
      <c r="D148" s="297">
        <v>1440</v>
      </c>
      <c r="E148" s="157"/>
      <c r="F148" s="157"/>
      <c r="G148" s="157"/>
      <c r="H148" s="158"/>
    </row>
    <row r="149" spans="1:8" s="16" customFormat="1" ht="55.5" customHeight="1" x14ac:dyDescent="0.2">
      <c r="A149" s="160" t="s">
        <v>114</v>
      </c>
      <c r="B149" s="161"/>
      <c r="C149" s="202" t="str">
        <f t="shared" si="2"/>
        <v>Электронный справочник на основе Справочника организаций "2ГИС.АЛЬМЕТЬЕВСК" (версия для ПК)</v>
      </c>
      <c r="D149" s="297">
        <v>9840</v>
      </c>
      <c r="E149" s="157"/>
      <c r="F149" s="157"/>
      <c r="G149" s="157"/>
      <c r="H149" s="158"/>
    </row>
    <row r="150" spans="1:8" s="16" customFormat="1" ht="50.1" customHeight="1" x14ac:dyDescent="0.2">
      <c r="A150" s="160" t="s">
        <v>115</v>
      </c>
      <c r="B150" s="161"/>
      <c r="C150" s="202" t="s">
        <v>95</v>
      </c>
      <c r="D150" s="297">
        <v>720</v>
      </c>
      <c r="E150" s="157"/>
      <c r="F150" s="157"/>
      <c r="G150" s="157"/>
      <c r="H150" s="158"/>
    </row>
    <row r="151" spans="1:8" s="16" customFormat="1" ht="126" customHeight="1" x14ac:dyDescent="0.2">
      <c r="A151" s="160" t="s">
        <v>116</v>
      </c>
      <c r="B151" s="161"/>
      <c r="C151"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"2ГИС.АЛЬМЕТЬЕВСК" (мобильная версия 2ГИС 4.0 и выше); Интернет-площадка 2gis.ru на основе Cправочника организаций "2ГИС.АЛЬМЕТЬЕВСК"</v>
      </c>
      <c r="D151" s="297">
        <v>7080</v>
      </c>
      <c r="E151" s="157"/>
      <c r="F151" s="157"/>
      <c r="G151" s="157"/>
      <c r="H151" s="158"/>
    </row>
    <row r="152" spans="1:8" s="16" customFormat="1" ht="126" customHeight="1" thickBot="1" x14ac:dyDescent="0.25">
      <c r="A152" s="160" t="s">
        <v>117</v>
      </c>
      <c r="B152" s="161"/>
      <c r="C152" s="202" t="str">
        <f t="shared" si="2"/>
        <v>Электронный справочник на основе Справочника организаций "2ГИС.АЛЬМЕТЬЕВСК" (версия для ПК)</v>
      </c>
      <c r="D152" s="309">
        <v>2160</v>
      </c>
      <c r="E152" s="165"/>
      <c r="F152" s="165"/>
      <c r="G152" s="165"/>
      <c r="H152" s="166"/>
    </row>
    <row r="153" spans="1:8" s="16" customFormat="1" ht="24" thickBot="1" x14ac:dyDescent="0.25">
      <c r="A153" s="24" t="s">
        <v>118</v>
      </c>
      <c r="B153" s="25"/>
      <c r="C153" s="413"/>
      <c r="D153" s="414"/>
      <c r="E153" s="414"/>
      <c r="F153" s="414"/>
      <c r="G153" s="414"/>
      <c r="H153" s="415"/>
    </row>
    <row r="154" spans="1:8" ht="34.5" customHeight="1" x14ac:dyDescent="0.2">
      <c r="A154" s="160" t="s">
        <v>119</v>
      </c>
      <c r="B154" s="161"/>
      <c r="C154" s="416" t="str">
        <f>"Электронный справочник на основе Справочника организаций "&amp;$C$2&amp;" (мобильная версия)"</f>
        <v>Электронный справочник на основе Справочника организаций "2ГИС.АЛЬМЕТЬЕВСК" (мобильная версия)</v>
      </c>
      <c r="D154" s="31">
        <v>4500</v>
      </c>
      <c r="E154" s="32"/>
      <c r="F154" s="32"/>
      <c r="G154" s="32"/>
      <c r="H154" s="33"/>
    </row>
    <row r="155" spans="1:8" s="223" customFormat="1" ht="34.5" customHeight="1" x14ac:dyDescent="0.2">
      <c r="A155" s="160" t="s">
        <v>120</v>
      </c>
      <c r="B155" s="161"/>
      <c r="C155" s="417"/>
      <c r="D155" s="36">
        <v>3000</v>
      </c>
      <c r="E155" s="37"/>
      <c r="F155" s="37"/>
      <c r="G155" s="37"/>
      <c r="H155" s="38"/>
    </row>
    <row r="156" spans="1:8" s="223" customFormat="1" ht="34.5" customHeight="1" x14ac:dyDescent="0.2">
      <c r="A156" s="207" t="s">
        <v>121</v>
      </c>
      <c r="B156" s="208"/>
      <c r="C156" s="417"/>
      <c r="D156" s="36">
        <v>1500</v>
      </c>
      <c r="E156" s="37"/>
      <c r="F156" s="37"/>
      <c r="G156" s="37"/>
      <c r="H156" s="38"/>
    </row>
    <row r="157" spans="1:8" s="223" customFormat="1" ht="34.5" customHeight="1" x14ac:dyDescent="0.2">
      <c r="A157" s="207" t="s">
        <v>122</v>
      </c>
      <c r="B157" s="208"/>
      <c r="C157" s="417"/>
      <c r="D157" s="36">
        <v>150</v>
      </c>
      <c r="E157" s="37"/>
      <c r="F157" s="37"/>
      <c r="G157" s="37"/>
      <c r="H157" s="38"/>
    </row>
    <row r="158" spans="1:8" s="217" customFormat="1" ht="34.5" customHeight="1" thickBot="1" x14ac:dyDescent="0.25">
      <c r="A158" s="207" t="s">
        <v>123</v>
      </c>
      <c r="B158" s="208"/>
      <c r="C158" s="418"/>
      <c r="D158" s="44">
        <v>510</v>
      </c>
      <c r="E158" s="45"/>
      <c r="F158" s="45"/>
      <c r="G158" s="45"/>
      <c r="H158" s="46"/>
    </row>
    <row r="159" spans="1:8" s="231" customFormat="1" ht="24" thickBot="1" x14ac:dyDescent="0.25">
      <c r="A159" s="24" t="s">
        <v>124</v>
      </c>
      <c r="B159" s="25"/>
      <c r="C159" s="413"/>
      <c r="D159" s="419"/>
      <c r="E159" s="419"/>
      <c r="F159" s="419"/>
      <c r="G159" s="419"/>
      <c r="H159" s="420"/>
    </row>
    <row r="160" spans="1:8" s="231" customFormat="1" ht="79.5" customHeight="1" x14ac:dyDescent="0.2">
      <c r="A160" s="160" t="s">
        <v>214</v>
      </c>
      <c r="B160" s="161"/>
      <c r="C160"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"2ГИС.АЛЬМЕТЬЕВСК" (мобильная версия 2ГИС 4.0 и выше)</v>
      </c>
      <c r="D160" s="31">
        <v>3750</v>
      </c>
      <c r="E160" s="32"/>
      <c r="F160" s="32"/>
      <c r="G160" s="32"/>
      <c r="H160" s="33"/>
    </row>
    <row r="161" spans="1:8" s="231" customFormat="1" ht="79.5" customHeight="1" x14ac:dyDescent="0.2">
      <c r="A161" s="160" t="s">
        <v>126</v>
      </c>
      <c r="B161" s="161"/>
      <c r="C161" s="202" t="str">
        <f>"Интернет-площадка 2gis.ru на основе Cправочника организаций "&amp;$C$2&amp;""</f>
        <v>Интернет-площадка 2gis.ru на основе Cправочника организаций "2ГИС.АЛЬМЕТЬЕВСК"</v>
      </c>
      <c r="D161" s="36">
        <v>3750</v>
      </c>
      <c r="E161" s="37"/>
      <c r="F161" s="37"/>
      <c r="G161" s="37"/>
      <c r="H161" s="38"/>
    </row>
    <row r="162" spans="1:8" s="231" customFormat="1" ht="79.5" customHeight="1" x14ac:dyDescent="0.2">
      <c r="A162" s="160" t="s">
        <v>127</v>
      </c>
      <c r="B162" s="161"/>
      <c r="C162" s="202" t="str">
        <f>"Электронный справочник на основе Справочника организаций "&amp;$C$2&amp;" (версия для ПК)"</f>
        <v>Электронный справочник на основе Справочника организаций "2ГИС.АЛЬМЕТЬЕВСК" (версия для ПК)</v>
      </c>
      <c r="D162" s="36">
        <v>1476</v>
      </c>
      <c r="E162" s="37"/>
      <c r="F162" s="37"/>
      <c r="G162" s="37"/>
      <c r="H162" s="38"/>
    </row>
    <row r="163" spans="1:8" s="231" customFormat="1" ht="79.5" customHeight="1" x14ac:dyDescent="0.2">
      <c r="A163" s="160" t="s">
        <v>215</v>
      </c>
      <c r="B163" s="161"/>
      <c r="C163"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"2ГИС.АЛЬМЕТЬЕВСК" (мобильная версия 2ГИС 4.0 и выше)</v>
      </c>
      <c r="D163" s="36">
        <v>5280</v>
      </c>
      <c r="E163" s="37"/>
      <c r="F163" s="37"/>
      <c r="G163" s="37"/>
      <c r="H163" s="38"/>
    </row>
    <row r="164" spans="1:8" s="231" customFormat="1" ht="79.5" customHeight="1" x14ac:dyDescent="0.2">
      <c r="A164" s="160" t="s">
        <v>199</v>
      </c>
      <c r="B164" s="161"/>
      <c r="C164" s="421" t="str">
        <f>"Интернет-площадка 2gis.ru на основе Cправочника организаций "&amp;$C$2&amp;""</f>
        <v>Интернет-площадка 2gis.ru на основе Cправочника организаций "2ГИС.АЛЬМЕТЬЕВСК"</v>
      </c>
      <c r="D164" s="36">
        <v>5280</v>
      </c>
      <c r="E164" s="37"/>
      <c r="F164" s="37"/>
      <c r="G164" s="37"/>
      <c r="H164" s="38"/>
    </row>
    <row r="165" spans="1:8" s="231" customFormat="1" ht="79.5" customHeight="1" x14ac:dyDescent="0.2">
      <c r="A165" s="160" t="s">
        <v>130</v>
      </c>
      <c r="B165" s="161"/>
      <c r="C165" s="202" t="str">
        <f>"Электронный справочник на основе Справочника организаций "&amp;$C$2&amp;" (версия для ПК)"</f>
        <v>Электронный справочник на основе Справочника организаций "2ГИС.АЛЬМЕТЬЕВСК" (версия для ПК)</v>
      </c>
      <c r="D165" s="36">
        <v>2160</v>
      </c>
      <c r="E165" s="37"/>
      <c r="F165" s="37"/>
      <c r="G165" s="37"/>
      <c r="H165" s="38"/>
    </row>
    <row r="166" spans="1:8" s="238" customFormat="1" ht="79.5" customHeight="1" x14ac:dyDescent="0.2">
      <c r="A166" s="160" t="s">
        <v>131</v>
      </c>
      <c r="B166" s="161"/>
      <c r="C166" s="215" t="str">
        <f>C161</f>
        <v>Интернет-площадка 2gis.ru на основе Cправочника организаций "2ГИС.АЛЬМЕТЬЕВСК"</v>
      </c>
      <c r="D166" s="36">
        <v>2892</v>
      </c>
      <c r="E166" s="37"/>
      <c r="F166" s="37"/>
      <c r="G166" s="37"/>
      <c r="H166" s="38"/>
    </row>
    <row r="167" spans="1:8" ht="79.5" customHeight="1" thickBot="1" x14ac:dyDescent="0.25">
      <c r="A167" s="160" t="s">
        <v>132</v>
      </c>
      <c r="B167" s="161"/>
      <c r="C167" s="42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167" s="44">
        <v>2334</v>
      </c>
      <c r="E167" s="45"/>
      <c r="F167" s="45"/>
      <c r="G167" s="45"/>
      <c r="H167" s="46"/>
    </row>
    <row r="168" spans="1:8" s="238" customFormat="1" ht="12" customHeight="1" thickBot="1" x14ac:dyDescent="0.25">
      <c r="A168" s="290"/>
      <c r="B168" s="291"/>
      <c r="C168" s="176"/>
      <c r="D168" s="423"/>
      <c r="E168" s="423"/>
      <c r="F168" s="423"/>
      <c r="G168" s="423"/>
      <c r="H168" s="423"/>
    </row>
    <row r="169" spans="1:8" s="242" customFormat="1" ht="50.1" customHeight="1" x14ac:dyDescent="0.2">
      <c r="A169" s="216"/>
      <c r="B169" s="217"/>
      <c r="C169" s="218"/>
      <c r="D169" s="218"/>
      <c r="E169" s="218"/>
      <c r="F169" s="217"/>
      <c r="G169" s="219"/>
    </row>
    <row r="170" spans="1:8" s="247" customFormat="1" ht="50.1" customHeight="1" x14ac:dyDescent="0.2">
      <c r="A170" s="220"/>
      <c r="B170" s="221" t="s">
        <v>133</v>
      </c>
      <c r="C170" s="222" t="s">
        <v>216</v>
      </c>
      <c r="D170" s="222"/>
      <c r="E170" s="222"/>
      <c r="F170" s="222"/>
      <c r="G170" s="219"/>
    </row>
    <row r="171" spans="1:8" ht="79.5" customHeight="1" x14ac:dyDescent="0.2">
      <c r="A171" s="220"/>
      <c r="B171" s="223"/>
      <c r="C171" s="424" t="s">
        <v>217</v>
      </c>
      <c r="D171" s="424"/>
      <c r="E171" s="424"/>
      <c r="F171" s="224"/>
    </row>
    <row r="172" spans="1:8" ht="50.1" customHeight="1" x14ac:dyDescent="0.2">
      <c r="A172" s="220"/>
      <c r="B172" s="223"/>
      <c r="C172" s="424" t="s">
        <v>218</v>
      </c>
      <c r="D172" s="424"/>
      <c r="E172" s="424"/>
      <c r="F172" s="224"/>
      <c r="G172" s="238"/>
    </row>
    <row r="173" spans="1:8" ht="50.1" customHeight="1" x14ac:dyDescent="0.2">
      <c r="C173" s="224"/>
      <c r="D173" s="224"/>
      <c r="E173" s="224"/>
      <c r="F173" s="224"/>
    </row>
    <row r="174" spans="1:8" ht="23.25" x14ac:dyDescent="0.2">
      <c r="A174" s="227" t="str">
        <f>Абакан_юр!A174</f>
        <v>По соглашению сторон в качестве валюты платежа могут выступать украинские гривны, в этом случае курс следующий: 1 руб. = 0,4408 гривен</v>
      </c>
      <c r="B174" s="227"/>
      <c r="C174" s="227"/>
      <c r="D174" s="233"/>
      <c r="E174" s="233"/>
      <c r="F174" s="228"/>
    </row>
    <row r="175" spans="1:8" ht="23.25" x14ac:dyDescent="0.2">
      <c r="A175" s="227" t="str">
        <f>Абакан_юр!A175</f>
        <v>По соглашению сторон в качестве валюты платежа могут выступать дирхамы ОАЭ, в этом случае курс следующий: 1 руб. = 0,0420 дирхам</v>
      </c>
      <c r="B175" s="227"/>
      <c r="C175" s="227"/>
      <c r="D175" s="233"/>
      <c r="E175" s="233"/>
      <c r="F175" s="228"/>
      <c r="G175" s="16"/>
    </row>
    <row r="176" spans="1:8" ht="23.25" x14ac:dyDescent="0.2">
      <c r="A176" s="227" t="str">
        <f>Абакан_юр!A176</f>
        <v>По соглашению сторон в качестве валюты платежа могут выступать доллары США, в этом случае курс следующий: 1 руб. = 0,0114 доллара</v>
      </c>
      <c r="B176" s="227"/>
      <c r="C176" s="227"/>
      <c r="D176" s="233"/>
      <c r="E176" s="233"/>
      <c r="F176" s="228"/>
    </row>
    <row r="177" spans="1:7" ht="23.25" x14ac:dyDescent="0.2">
      <c r="A177" s="227" t="str">
        <f>Абакан_юр!A177</f>
        <v>По соглашению сторон в качестве валюты платежа могут выступать евро, в этом случае курс следующий: 1 руб. = 0,0105 евро</v>
      </c>
      <c r="B177" s="227"/>
      <c r="C177" s="227"/>
      <c r="D177" s="233"/>
      <c r="E177" s="233"/>
      <c r="F177" s="228"/>
    </row>
    <row r="178" spans="1:7" ht="23.25" x14ac:dyDescent="0.2">
      <c r="A178" s="227" t="str">
        <f>Абакан_юр!A178</f>
        <v>По соглашению сторон в качестве валюты платежа могут выступать чешские кроны, в этом случае курс следующий: 1 руб. = 0,2605 крона</v>
      </c>
      <c r="B178" s="227"/>
      <c r="C178" s="227"/>
      <c r="D178" s="233"/>
      <c r="E178" s="233"/>
      <c r="F178" s="228"/>
      <c r="G178" s="266"/>
    </row>
    <row r="179" spans="1:7" ht="23.25" x14ac:dyDescent="0.2">
      <c r="A179" s="227" t="str">
        <f>Абакан_юр!A179</f>
        <v>По соглашению сторон в качестве валюты платежа могут выступать киргизские сомы, в этом случае курс следующий: 1 руб. = 1,0083 сом</v>
      </c>
      <c r="B179" s="227"/>
      <c r="C179" s="227"/>
      <c r="D179" s="233"/>
      <c r="E179" s="233"/>
      <c r="F179" s="228"/>
    </row>
    <row r="180" spans="1:7" s="238" customFormat="1" ht="23.25" x14ac:dyDescent="0.2">
      <c r="A180" s="227" t="str">
        <f>Абакан_юр!A180</f>
        <v>По соглашению сторон в качестве валюты платежа могут выступать казахстанские тенге, в этом случае курс следующий: 1 руб. = 5,0473 тенге</v>
      </c>
      <c r="B180" s="227"/>
      <c r="C180" s="227"/>
      <c r="D180" s="233"/>
      <c r="E180" s="233"/>
      <c r="F180" s="228"/>
      <c r="G180" s="219"/>
    </row>
    <row r="181" spans="1:7" ht="23.25" x14ac:dyDescent="0.2">
      <c r="A181" s="233"/>
      <c r="B181" s="233"/>
      <c r="C181" s="234"/>
      <c r="D181" s="234"/>
      <c r="E181" s="234"/>
      <c r="F181" s="235"/>
    </row>
    <row r="182" spans="1:7" ht="39" customHeight="1" x14ac:dyDescent="0.2">
      <c r="A182" s="239" t="s">
        <v>145</v>
      </c>
      <c r="B182" s="239"/>
      <c r="C182" s="239"/>
      <c r="D182" s="239"/>
      <c r="E182" s="239"/>
      <c r="F182" s="239"/>
    </row>
    <row r="183" spans="1:7" ht="63.75" customHeight="1" thickBot="1" x14ac:dyDescent="0.25">
      <c r="A183" s="240" t="s">
        <v>146</v>
      </c>
      <c r="B183" s="240"/>
      <c r="C183" s="240"/>
      <c r="D183" s="240"/>
      <c r="E183" s="240"/>
      <c r="F183" s="240"/>
    </row>
    <row r="184" spans="1:7" ht="20.25" customHeight="1" thickBot="1" x14ac:dyDescent="0.25">
      <c r="A184" s="243" t="s">
        <v>147</v>
      </c>
      <c r="B184" s="244"/>
      <c r="C184" s="244"/>
      <c r="D184" s="425"/>
      <c r="E184" s="425"/>
      <c r="F184" s="245"/>
    </row>
    <row r="185" spans="1:7" s="266" customFormat="1" ht="114.75" customHeight="1" thickBot="1" x14ac:dyDescent="0.25">
      <c r="A185" s="426" t="s">
        <v>148</v>
      </c>
      <c r="B185" s="427"/>
      <c r="C185" s="250" t="s">
        <v>149</v>
      </c>
      <c r="D185" s="428"/>
      <c r="E185" s="428"/>
      <c r="F185" s="429" t="s">
        <v>150</v>
      </c>
      <c r="G185" s="219"/>
    </row>
    <row r="186" spans="1:7" ht="21" x14ac:dyDescent="0.2">
      <c r="A186" s="258" t="s">
        <v>207</v>
      </c>
      <c r="B186" s="259"/>
      <c r="C186" s="261" t="s">
        <v>208</v>
      </c>
      <c r="D186" s="260"/>
      <c r="E186" s="260"/>
      <c r="F186" s="430">
        <v>2190</v>
      </c>
    </row>
    <row r="187" spans="1:7" ht="21" x14ac:dyDescent="0.2">
      <c r="A187" s="258" t="s">
        <v>209</v>
      </c>
      <c r="B187" s="259"/>
      <c r="C187" s="261"/>
      <c r="D187" s="260"/>
      <c r="E187" s="260"/>
      <c r="F187" s="430">
        <v>1590</v>
      </c>
    </row>
    <row r="188" spans="1:7" ht="21" x14ac:dyDescent="0.2">
      <c r="A188" s="258" t="s">
        <v>210</v>
      </c>
      <c r="B188" s="259"/>
      <c r="C188" s="261"/>
      <c r="D188" s="260"/>
      <c r="E188" s="260"/>
      <c r="F188" s="430">
        <v>1440</v>
      </c>
    </row>
    <row r="189" spans="1:7" ht="21.75" thickBot="1" x14ac:dyDescent="0.25">
      <c r="A189" s="258" t="s">
        <v>211</v>
      </c>
      <c r="B189" s="259"/>
      <c r="C189" s="261"/>
      <c r="D189" s="260"/>
      <c r="E189" s="260"/>
      <c r="F189" s="430">
        <v>1290</v>
      </c>
    </row>
    <row r="190" spans="1:7" ht="105" x14ac:dyDescent="0.2">
      <c r="A190" s="253" t="s">
        <v>151</v>
      </c>
      <c r="B190" s="254"/>
      <c r="C190" s="255" t="s">
        <v>152</v>
      </c>
      <c r="D190" s="431"/>
      <c r="E190" s="431"/>
      <c r="F190" s="432" t="s">
        <v>153</v>
      </c>
    </row>
    <row r="191" spans="1:7" ht="105" x14ac:dyDescent="0.2">
      <c r="A191" s="258" t="s">
        <v>154</v>
      </c>
      <c r="B191" s="259"/>
      <c r="C191" s="260" t="s">
        <v>155</v>
      </c>
      <c r="D191" s="433"/>
      <c r="E191" s="433"/>
      <c r="F191" s="434" t="s">
        <v>156</v>
      </c>
    </row>
    <row r="192" spans="1:7" ht="105" x14ac:dyDescent="0.2">
      <c r="A192" s="263" t="s">
        <v>157</v>
      </c>
      <c r="B192" s="261"/>
      <c r="C192" s="260" t="s">
        <v>158</v>
      </c>
      <c r="D192" s="433"/>
      <c r="E192" s="433"/>
      <c r="F192" s="434" t="s">
        <v>156</v>
      </c>
    </row>
    <row r="193" spans="1:6" ht="105" x14ac:dyDescent="0.2">
      <c r="A193" s="263" t="s">
        <v>160</v>
      </c>
      <c r="B193" s="261"/>
      <c r="C193" s="260" t="s">
        <v>161</v>
      </c>
      <c r="D193" s="260"/>
      <c r="E193" s="260"/>
      <c r="F193" s="260" t="s">
        <v>156</v>
      </c>
    </row>
    <row r="194" spans="1:6" ht="231" x14ac:dyDescent="0.2">
      <c r="A194" s="263" t="s">
        <v>162</v>
      </c>
      <c r="B194" s="261"/>
      <c r="C194" s="260" t="s">
        <v>163</v>
      </c>
      <c r="D194" s="260"/>
      <c r="E194" s="260"/>
      <c r="F194" s="260" t="s">
        <v>156</v>
      </c>
    </row>
    <row r="195" spans="1:6" ht="23.25" x14ac:dyDescent="0.2">
      <c r="A195" s="264" t="s">
        <v>164</v>
      </c>
      <c r="B195" s="264"/>
      <c r="C195" s="264"/>
      <c r="D195" s="264"/>
      <c r="E195" s="264"/>
      <c r="F195" s="264"/>
    </row>
    <row r="196" spans="1:6" ht="23.25" x14ac:dyDescent="0.2">
      <c r="A196" s="264" t="s">
        <v>165</v>
      </c>
      <c r="B196" s="264"/>
      <c r="C196" s="264"/>
      <c r="D196" s="264"/>
      <c r="E196" s="264"/>
      <c r="F196" s="264"/>
    </row>
    <row r="197" spans="1:6" ht="21" x14ac:dyDescent="0.2">
      <c r="A197" s="326" t="str">
        <f>Абакан_юр!A195</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7" s="326"/>
      <c r="C197" s="326"/>
      <c r="D197" s="326"/>
      <c r="E197" s="326"/>
      <c r="F197" s="326"/>
    </row>
    <row r="198" spans="1:6" ht="21" x14ac:dyDescent="0.2">
      <c r="A198" s="239" t="s">
        <v>167</v>
      </c>
      <c r="B198" s="239"/>
      <c r="C198" s="239"/>
      <c r="D198" s="239"/>
      <c r="E198" s="239"/>
      <c r="F198" s="239"/>
    </row>
    <row r="199" spans="1:6" ht="23.25" x14ac:dyDescent="0.2">
      <c r="A199" s="264" t="s">
        <v>168</v>
      </c>
      <c r="B199" s="264"/>
      <c r="C199" s="264"/>
      <c r="D199" s="264"/>
      <c r="E199" s="264"/>
      <c r="F199" s="264"/>
    </row>
    <row r="200" spans="1:6" ht="21" x14ac:dyDescent="0.2">
      <c r="A200" s="326" t="s">
        <v>169</v>
      </c>
      <c r="B200" s="326"/>
      <c r="C200" s="326"/>
      <c r="D200" s="326"/>
      <c r="E200" s="326"/>
      <c r="F200" s="326"/>
    </row>
  </sheetData>
  <sheetProtection selectLockedCells="1" selectUnlockedCells="1"/>
  <mergeCells count="321">
    <mergeCell ref="A196:F196"/>
    <mergeCell ref="A197:F197"/>
    <mergeCell ref="A198:F198"/>
    <mergeCell ref="A199:F199"/>
    <mergeCell ref="A200:F200"/>
    <mergeCell ref="A190:B190"/>
    <mergeCell ref="A191:B191"/>
    <mergeCell ref="A192:B192"/>
    <mergeCell ref="A193:B193"/>
    <mergeCell ref="A194:B194"/>
    <mergeCell ref="A195:F195"/>
    <mergeCell ref="A185:B185"/>
    <mergeCell ref="A186:B186"/>
    <mergeCell ref="C186:C189"/>
    <mergeCell ref="A187:B187"/>
    <mergeCell ref="A188:B188"/>
    <mergeCell ref="A189:B189"/>
    <mergeCell ref="A178:C178"/>
    <mergeCell ref="A179:C179"/>
    <mergeCell ref="A180:C180"/>
    <mergeCell ref="A182:F182"/>
    <mergeCell ref="A183:F183"/>
    <mergeCell ref="A184:F184"/>
    <mergeCell ref="C172:F172"/>
    <mergeCell ref="C173:F173"/>
    <mergeCell ref="A174:C174"/>
    <mergeCell ref="A175:C175"/>
    <mergeCell ref="A176:C176"/>
    <mergeCell ref="A177:C177"/>
    <mergeCell ref="A167:B167"/>
    <mergeCell ref="D167:H167"/>
    <mergeCell ref="A168:B168"/>
    <mergeCell ref="C168:H168"/>
    <mergeCell ref="C170:F170"/>
    <mergeCell ref="C171:F171"/>
    <mergeCell ref="A164:B164"/>
    <mergeCell ref="D164:H164"/>
    <mergeCell ref="A165:B165"/>
    <mergeCell ref="D165:H165"/>
    <mergeCell ref="A166:B166"/>
    <mergeCell ref="D166:H166"/>
    <mergeCell ref="A161:B161"/>
    <mergeCell ref="D161:H161"/>
    <mergeCell ref="A162:B162"/>
    <mergeCell ref="D162:H162"/>
    <mergeCell ref="A163:B163"/>
    <mergeCell ref="D163:H163"/>
    <mergeCell ref="D157:H157"/>
    <mergeCell ref="A158:B158"/>
    <mergeCell ref="D158:H158"/>
    <mergeCell ref="A159:B159"/>
    <mergeCell ref="C159:H159"/>
    <mergeCell ref="A160:B160"/>
    <mergeCell ref="D160:H160"/>
    <mergeCell ref="A153:B153"/>
    <mergeCell ref="C153:H153"/>
    <mergeCell ref="A154:B154"/>
    <mergeCell ref="C154:C158"/>
    <mergeCell ref="D154:H154"/>
    <mergeCell ref="A155:B155"/>
    <mergeCell ref="D155:H155"/>
    <mergeCell ref="A156:B156"/>
    <mergeCell ref="D156:H156"/>
    <mergeCell ref="A157:B157"/>
    <mergeCell ref="A150:B150"/>
    <mergeCell ref="D150:H150"/>
    <mergeCell ref="A151:B151"/>
    <mergeCell ref="D151:H151"/>
    <mergeCell ref="A152:B152"/>
    <mergeCell ref="D152:H152"/>
    <mergeCell ref="A147:B147"/>
    <mergeCell ref="D147:H147"/>
    <mergeCell ref="A148:B148"/>
    <mergeCell ref="D148:H148"/>
    <mergeCell ref="A149:B149"/>
    <mergeCell ref="D149:H149"/>
    <mergeCell ref="A144:B144"/>
    <mergeCell ref="D144:H144"/>
    <mergeCell ref="A145:B145"/>
    <mergeCell ref="D145:H145"/>
    <mergeCell ref="A146:B146"/>
    <mergeCell ref="D146:H146"/>
    <mergeCell ref="A141:B141"/>
    <mergeCell ref="D141:H141"/>
    <mergeCell ref="A142:B142"/>
    <mergeCell ref="D142:H142"/>
    <mergeCell ref="A143:B143"/>
    <mergeCell ref="D143:H143"/>
    <mergeCell ref="A138:B138"/>
    <mergeCell ref="D138:H138"/>
    <mergeCell ref="A139:B139"/>
    <mergeCell ref="D139:H139"/>
    <mergeCell ref="A140:B140"/>
    <mergeCell ref="D140:H140"/>
    <mergeCell ref="A135:B135"/>
    <mergeCell ref="D135:H135"/>
    <mergeCell ref="A136:B136"/>
    <mergeCell ref="D136:H136"/>
    <mergeCell ref="A137:B137"/>
    <mergeCell ref="D137:H137"/>
    <mergeCell ref="A132:B132"/>
    <mergeCell ref="D132:H132"/>
    <mergeCell ref="A133:B133"/>
    <mergeCell ref="D133:H133"/>
    <mergeCell ref="A134:B134"/>
    <mergeCell ref="D134:H134"/>
    <mergeCell ref="A129:B129"/>
    <mergeCell ref="D129:H129"/>
    <mergeCell ref="A130:B130"/>
    <mergeCell ref="D130:H130"/>
    <mergeCell ref="A131:B131"/>
    <mergeCell ref="D131:H131"/>
    <mergeCell ref="A126:B126"/>
    <mergeCell ref="D126:H126"/>
    <mergeCell ref="A127:B127"/>
    <mergeCell ref="D127:H127"/>
    <mergeCell ref="A128:B128"/>
    <mergeCell ref="D128:H128"/>
    <mergeCell ref="A123:B123"/>
    <mergeCell ref="D123:H123"/>
    <mergeCell ref="A124:B124"/>
    <mergeCell ref="D124:H124"/>
    <mergeCell ref="A125:B125"/>
    <mergeCell ref="D125:H125"/>
    <mergeCell ref="A120:B120"/>
    <mergeCell ref="D120:H120"/>
    <mergeCell ref="A121:B121"/>
    <mergeCell ref="D121:H121"/>
    <mergeCell ref="A122:B122"/>
    <mergeCell ref="D122:H122"/>
    <mergeCell ref="A117:B117"/>
    <mergeCell ref="D117:H117"/>
    <mergeCell ref="A118:B118"/>
    <mergeCell ref="D118:H118"/>
    <mergeCell ref="A119:B119"/>
    <mergeCell ref="D119:H119"/>
    <mergeCell ref="A114:B114"/>
    <mergeCell ref="D114:H114"/>
    <mergeCell ref="A115:B115"/>
    <mergeCell ref="D115:H115"/>
    <mergeCell ref="A116:B116"/>
    <mergeCell ref="D116:H116"/>
    <mergeCell ref="A111:B111"/>
    <mergeCell ref="D111:H111"/>
    <mergeCell ref="A112:B112"/>
    <mergeCell ref="D112:H112"/>
    <mergeCell ref="A113:B113"/>
    <mergeCell ref="D113:H113"/>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02:B102"/>
    <mergeCell ref="D102:H102"/>
    <mergeCell ref="A103:B103"/>
    <mergeCell ref="D103:H103"/>
    <mergeCell ref="A104:B104"/>
    <mergeCell ref="D104:H104"/>
    <mergeCell ref="A97:B97"/>
    <mergeCell ref="D97:H97"/>
    <mergeCell ref="A98:B98"/>
    <mergeCell ref="D98:H98"/>
    <mergeCell ref="A99:H99"/>
    <mergeCell ref="A100:B100"/>
    <mergeCell ref="C100:C117"/>
    <mergeCell ref="D100:H100"/>
    <mergeCell ref="A101:B101"/>
    <mergeCell ref="D101:H101"/>
    <mergeCell ref="A94:B94"/>
    <mergeCell ref="D94:H94"/>
    <mergeCell ref="A95:B95"/>
    <mergeCell ref="D95:H95"/>
    <mergeCell ref="A96:C96"/>
    <mergeCell ref="D96:H96"/>
    <mergeCell ref="A91:B91"/>
    <mergeCell ref="D91:H91"/>
    <mergeCell ref="A92:B92"/>
    <mergeCell ref="D92:H92"/>
    <mergeCell ref="A93:B93"/>
    <mergeCell ref="D93:H93"/>
    <mergeCell ref="D86:H86"/>
    <mergeCell ref="A87:B87"/>
    <mergeCell ref="C87:C95"/>
    <mergeCell ref="D87:H87"/>
    <mergeCell ref="A88:B88"/>
    <mergeCell ref="D88:H88"/>
    <mergeCell ref="A89:B89"/>
    <mergeCell ref="D89:H89"/>
    <mergeCell ref="A90:B90"/>
    <mergeCell ref="D90:H90"/>
    <mergeCell ref="A83:B83"/>
    <mergeCell ref="D83:H83"/>
    <mergeCell ref="A84:B84"/>
    <mergeCell ref="D84:H84"/>
    <mergeCell ref="A85:C85"/>
    <mergeCell ref="D85:H85"/>
    <mergeCell ref="A80:B80"/>
    <mergeCell ref="D80:H80"/>
    <mergeCell ref="A81:B81"/>
    <mergeCell ref="D81:H81"/>
    <mergeCell ref="A82:B82"/>
    <mergeCell ref="D82:H82"/>
    <mergeCell ref="A77:B77"/>
    <mergeCell ref="D77:H77"/>
    <mergeCell ref="A78:B78"/>
    <mergeCell ref="D78:H78"/>
    <mergeCell ref="A79:B79"/>
    <mergeCell ref="D79:H79"/>
    <mergeCell ref="A74:B74"/>
    <mergeCell ref="D74:H74"/>
    <mergeCell ref="A75:B75"/>
    <mergeCell ref="D75:H75"/>
    <mergeCell ref="A76:B76"/>
    <mergeCell ref="D76:H76"/>
    <mergeCell ref="A71:B71"/>
    <mergeCell ref="D71:H71"/>
    <mergeCell ref="A72:B72"/>
    <mergeCell ref="D72:H72"/>
    <mergeCell ref="A73:B73"/>
    <mergeCell ref="D73:H73"/>
    <mergeCell ref="A68:B68"/>
    <mergeCell ref="D68:H68"/>
    <mergeCell ref="A69:B69"/>
    <mergeCell ref="D69:H69"/>
    <mergeCell ref="A70:B70"/>
    <mergeCell ref="D70:H70"/>
    <mergeCell ref="A63:H63"/>
    <mergeCell ref="A64:B64"/>
    <mergeCell ref="D64:H64"/>
    <mergeCell ref="A65:B65"/>
    <mergeCell ref="C65:C84"/>
    <mergeCell ref="D65:H65"/>
    <mergeCell ref="A66:B66"/>
    <mergeCell ref="D66:H66"/>
    <mergeCell ref="A67:B67"/>
    <mergeCell ref="D67:H67"/>
    <mergeCell ref="G54:G58"/>
    <mergeCell ref="H54:H58"/>
    <mergeCell ref="A59:H59"/>
    <mergeCell ref="A60:A62"/>
    <mergeCell ref="B60:B61"/>
    <mergeCell ref="C60:C61"/>
    <mergeCell ref="D60:H62"/>
    <mergeCell ref="F48:F52"/>
    <mergeCell ref="G48:G52"/>
    <mergeCell ref="H48:H52"/>
    <mergeCell ref="A53:H53"/>
    <mergeCell ref="A54:A58"/>
    <mergeCell ref="B54:B55"/>
    <mergeCell ref="C54:C55"/>
    <mergeCell ref="D54:D58"/>
    <mergeCell ref="E54:E58"/>
    <mergeCell ref="F54:F58"/>
    <mergeCell ref="A43:A46"/>
    <mergeCell ref="B43:B44"/>
    <mergeCell ref="C43:C44"/>
    <mergeCell ref="D43:H46"/>
    <mergeCell ref="A47:H47"/>
    <mergeCell ref="A48:A52"/>
    <mergeCell ref="B48:B49"/>
    <mergeCell ref="C48:C49"/>
    <mergeCell ref="D48:D52"/>
    <mergeCell ref="E48:E52"/>
    <mergeCell ref="H32:H36"/>
    <mergeCell ref="A37:H37"/>
    <mergeCell ref="A38:A41"/>
    <mergeCell ref="D38:H41"/>
    <mergeCell ref="C39:C40"/>
    <mergeCell ref="A42:H42"/>
    <mergeCell ref="G27:G30"/>
    <mergeCell ref="H27:H30"/>
    <mergeCell ref="A31:H31"/>
    <mergeCell ref="A32:A36"/>
    <mergeCell ref="B32:B33"/>
    <mergeCell ref="C32:C33"/>
    <mergeCell ref="D32:D36"/>
    <mergeCell ref="E32:E36"/>
    <mergeCell ref="F32:F36"/>
    <mergeCell ref="G32:G36"/>
    <mergeCell ref="A27:A30"/>
    <mergeCell ref="B27:B28"/>
    <mergeCell ref="C27:C28"/>
    <mergeCell ref="D27:D30"/>
    <mergeCell ref="E27:E30"/>
    <mergeCell ref="F27:F30"/>
    <mergeCell ref="A22:H22"/>
    <mergeCell ref="A23:A25"/>
    <mergeCell ref="B23:B24"/>
    <mergeCell ref="C23:C24"/>
    <mergeCell ref="D23:H25"/>
    <mergeCell ref="A26:H26"/>
    <mergeCell ref="G12:G16"/>
    <mergeCell ref="H12:H16"/>
    <mergeCell ref="A17:H17"/>
    <mergeCell ref="A18:A21"/>
    <mergeCell ref="D18:H21"/>
    <mergeCell ref="C19:C20"/>
    <mergeCell ref="A12:A16"/>
    <mergeCell ref="B12:B13"/>
    <mergeCell ref="C12:C13"/>
    <mergeCell ref="D12:D16"/>
    <mergeCell ref="E12:E16"/>
    <mergeCell ref="F12:F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7" firstPageNumber="0" fitToHeight="5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X199"/>
  <sheetViews>
    <sheetView view="pageBreakPreview" zoomScale="50" zoomScaleNormal="60" zoomScaleSheetLayoutView="50" workbookViewId="0">
      <pane ySplit="4" topLeftCell="A157" activePane="bottomLeft" state="frozen"/>
      <selection activeCell="A181" sqref="A181:B181"/>
      <selection pane="bottomLeft" activeCell="A181" sqref="A181:B181"/>
    </sheetView>
  </sheetViews>
  <sheetFormatPr defaultColWidth="9.140625" defaultRowHeight="12.75" outlineLevelRow="1" x14ac:dyDescent="0.2"/>
  <cols>
    <col min="1" max="1" width="49" style="216" customWidth="1"/>
    <col min="2" max="2" width="80.7109375" style="217" customWidth="1"/>
    <col min="3" max="3" width="120.7109375" style="218" customWidth="1"/>
    <col min="4" max="7" width="30.7109375" style="217" customWidth="1"/>
    <col min="8" max="8" width="30.7109375" style="219" customWidth="1"/>
    <col min="9" max="16384" width="9.140625" style="219"/>
  </cols>
  <sheetData>
    <row r="1" spans="1:24" s="4" customFormat="1" ht="50.1" customHeight="1" x14ac:dyDescent="0.2">
      <c r="A1" s="1"/>
      <c r="B1" s="2"/>
      <c r="C1" s="3" t="s">
        <v>0</v>
      </c>
      <c r="D1" s="2"/>
      <c r="E1" s="2"/>
      <c r="F1" s="2"/>
      <c r="G1" s="2"/>
      <c r="H1" s="2"/>
      <c r="X1" s="435"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"2ГИС.АРМАВИР" (мобильная версия 2ГИС 4.0 и выше); Интернет-площадка 2gis.ru на основе Cправочника организаций "2ГИС.АРМАВИР"</v>
      </c>
    </row>
    <row r="2" spans="1:24" s="10" customFormat="1" ht="50.1" customHeight="1" x14ac:dyDescent="0.2">
      <c r="A2" s="5" t="str">
        <f>Абакан_юр!A2</f>
        <v>Введен в действие с "01" июня 2024 г.</v>
      </c>
      <c r="B2" s="6" t="s">
        <v>2</v>
      </c>
      <c r="C2" s="7" t="s">
        <v>219</v>
      </c>
      <c r="D2" s="8"/>
      <c r="E2" s="8"/>
      <c r="F2" s="8"/>
      <c r="G2" s="8"/>
      <c r="H2" s="9"/>
    </row>
    <row r="3" spans="1:24"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24" s="23" customFormat="1" ht="50.1" customHeight="1" thickBot="1" x14ac:dyDescent="0.25">
      <c r="A4" s="17" t="s">
        <v>5</v>
      </c>
      <c r="B4" s="18" t="s">
        <v>6</v>
      </c>
      <c r="C4" s="19" t="s">
        <v>7</v>
      </c>
      <c r="D4" s="20" t="s">
        <v>8</v>
      </c>
      <c r="E4" s="21"/>
      <c r="F4" s="21"/>
      <c r="G4" s="21"/>
      <c r="H4" s="22"/>
    </row>
    <row r="5" spans="1:24" s="28" customFormat="1" ht="49.5" customHeight="1" thickBot="1" x14ac:dyDescent="0.25">
      <c r="A5" s="24" t="s">
        <v>9</v>
      </c>
      <c r="B5" s="25"/>
      <c r="C5" s="26"/>
      <c r="D5" s="26"/>
      <c r="E5" s="26"/>
      <c r="F5" s="26"/>
      <c r="G5" s="26"/>
      <c r="H5" s="27"/>
    </row>
    <row r="6" spans="1:24" ht="31.5" customHeight="1" thickBot="1" x14ac:dyDescent="0.25">
      <c r="A6" s="436"/>
      <c r="B6" s="437"/>
      <c r="C6" s="438"/>
      <c r="D6" s="337" t="s">
        <v>171</v>
      </c>
      <c r="E6" s="268" t="s">
        <v>172</v>
      </c>
      <c r="F6" s="337" t="s">
        <v>173</v>
      </c>
      <c r="G6" s="268" t="s">
        <v>174</v>
      </c>
      <c r="H6" s="338" t="s">
        <v>175</v>
      </c>
    </row>
    <row r="7" spans="1:24"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"2ГИС.АРМАВИР" (версия для ПК); 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Интернет-площадки и Веб-приложения на основе Cправочника организаций "2ГИС.АРМАВИР", http://api.2gis.ru/</v>
      </c>
      <c r="D7" s="31">
        <f>F7*1.2</f>
        <v>4737.5999999999995</v>
      </c>
      <c r="E7" s="32">
        <f>F7*1.1</f>
        <v>4342.8</v>
      </c>
      <c r="F7" s="32">
        <v>3948</v>
      </c>
      <c r="G7" s="32">
        <f>F7*0.75</f>
        <v>2961</v>
      </c>
      <c r="H7" s="33">
        <f>F7*0.5</f>
        <v>1974</v>
      </c>
    </row>
    <row r="8" spans="1:24" s="16" customFormat="1" ht="132" customHeight="1" x14ac:dyDescent="0.2">
      <c r="A8" s="34"/>
      <c r="B8" s="35"/>
      <c r="C8" s="35"/>
      <c r="D8" s="36"/>
      <c r="E8" s="37"/>
      <c r="F8" s="37"/>
      <c r="G8" s="37"/>
      <c r="H8" s="38"/>
    </row>
    <row r="9" spans="1:24"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"2ГИС.АРМАВИР" (версия для ПК); 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Интернет-площадки и Веб-приложения на основе Cправочника организаций "2ГИС.АРМАВИР", http://api.2gis.ru/</v>
      </c>
      <c r="D9" s="36"/>
      <c r="E9" s="37"/>
      <c r="F9" s="37"/>
      <c r="G9" s="37"/>
      <c r="H9" s="38"/>
    </row>
    <row r="10" spans="1:24"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2ГИС 4.0 и выше)</v>
      </c>
      <c r="D10" s="44"/>
      <c r="E10" s="45"/>
      <c r="F10" s="45"/>
      <c r="G10" s="45"/>
      <c r="H10" s="46"/>
    </row>
    <row r="11" spans="1:24" s="16" customFormat="1" ht="24.95" customHeight="1" thickBot="1" x14ac:dyDescent="0.25">
      <c r="A11" s="47"/>
      <c r="B11" s="48"/>
      <c r="C11" s="49"/>
      <c r="D11" s="50"/>
      <c r="E11" s="51"/>
      <c r="F11" s="51"/>
      <c r="G11" s="51"/>
      <c r="H11" s="52"/>
    </row>
    <row r="12" spans="1:24"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"2ГИС.АРМАВИР" (версия для ПК); 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Интернет-площадки и Веб-приложения на основе Cправочника организаций "2ГИС.АРМАВИР", http://api.2gis.ru/</v>
      </c>
      <c r="D12" s="54">
        <f>F12*1.2</f>
        <v>5032.8</v>
      </c>
      <c r="E12" s="32">
        <f>F12*1.1</f>
        <v>4613.4000000000005</v>
      </c>
      <c r="F12" s="32">
        <v>4194</v>
      </c>
      <c r="G12" s="32">
        <f>F12*0.75</f>
        <v>3145.5</v>
      </c>
      <c r="H12" s="33">
        <f>F12*0.5</f>
        <v>2097</v>
      </c>
    </row>
    <row r="13" spans="1:24" s="16" customFormat="1" ht="132" customHeight="1" x14ac:dyDescent="0.2">
      <c r="A13" s="55"/>
      <c r="B13" s="35"/>
      <c r="C13" s="35"/>
      <c r="D13" s="56"/>
      <c r="E13" s="37"/>
      <c r="F13" s="37"/>
      <c r="G13" s="37"/>
      <c r="H13" s="38"/>
    </row>
    <row r="14" spans="1:24"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"2ГИС.АРМАВИР" (версия для ПК); 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Интернет-площадки и Веб-приложения на основе Cправочника организаций "2ГИС.АРМАВИР", http://api.2gis.ru/</v>
      </c>
      <c r="D14" s="56"/>
      <c r="E14" s="37"/>
      <c r="F14" s="37"/>
      <c r="G14" s="37"/>
      <c r="H14" s="38"/>
    </row>
    <row r="15" spans="1:24"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2ГИС 4.0 и выше)</v>
      </c>
      <c r="D15" s="56"/>
      <c r="E15" s="37"/>
      <c r="F15" s="37"/>
      <c r="G15" s="37"/>
      <c r="H15" s="38"/>
    </row>
    <row r="16" spans="1:24"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756</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"2ГИС.АРМАВИР"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"2ГИС.АРМАВИР"; Электронный справочник "2ГИС.АРМАВИР"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Интернет-площадки и Веб-приложения на основе Cправочника организаций "2ГИС.АРМАВИР", http://api.2gis.ru/</v>
      </c>
      <c r="D23" s="271">
        <v>48</v>
      </c>
      <c r="E23" s="272"/>
      <c r="F23" s="272"/>
      <c r="G23" s="272"/>
      <c r="H23" s="273"/>
    </row>
    <row r="24" spans="1:8" s="16" customFormat="1" ht="94.5" customHeight="1" x14ac:dyDescent="0.2">
      <c r="A24" s="71"/>
      <c r="B24" s="92"/>
      <c r="C24" s="93"/>
      <c r="D24" s="94"/>
      <c r="E24" s="95"/>
      <c r="F24" s="95"/>
      <c r="G24" s="95"/>
      <c r="H24" s="274"/>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2ГИС 4.0 и выше)</v>
      </c>
      <c r="D25" s="275"/>
      <c r="E25" s="276"/>
      <c r="F25" s="276"/>
      <c r="G25" s="276"/>
      <c r="H25" s="277"/>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"2ГИС.АРМАВИР" (версия для ПК); 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v>
      </c>
      <c r="D27" s="31">
        <f>F27*1.2</f>
        <v>6638.4</v>
      </c>
      <c r="E27" s="32">
        <f>F27*1.1</f>
        <v>6085.2000000000007</v>
      </c>
      <c r="F27" s="32">
        <v>5532</v>
      </c>
      <c r="G27" s="32">
        <f>F27*0.75</f>
        <v>4149</v>
      </c>
      <c r="H27" s="33">
        <f>F27*0.5</f>
        <v>2766</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"2ГИС.АРМАВИР" (версия для ПК); 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v>
      </c>
      <c r="D32" s="54">
        <f>F32*1.2</f>
        <v>7056</v>
      </c>
      <c r="E32" s="32">
        <f>F32*1.1</f>
        <v>6468.0000000000009</v>
      </c>
      <c r="F32" s="32">
        <v>5880</v>
      </c>
      <c r="G32" s="32">
        <f>F32*0.75</f>
        <v>4410</v>
      </c>
      <c r="H32" s="33">
        <f>F32*0.5</f>
        <v>2940</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1080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"2ГИС.АРМАВИР"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"2ГИС.АРМАВИР"; Электронный справочник "2ГИС.АРМАВИР"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v>
      </c>
      <c r="D43" s="89">
        <v>48</v>
      </c>
      <c r="E43" s="90"/>
      <c r="F43" s="90"/>
      <c r="G43" s="90"/>
      <c r="H43" s="91"/>
    </row>
    <row r="44" spans="1:8" s="16" customFormat="1" ht="69.75" customHeight="1" x14ac:dyDescent="0.2">
      <c r="A44" s="71"/>
      <c r="B44" s="92"/>
      <c r="C44" s="93"/>
      <c r="D44" s="94"/>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2ГИС 4.0 и выше)</v>
      </c>
      <c r="D45" s="94"/>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2ГИС 4.0 и выше)</v>
      </c>
      <c r="D46" s="99"/>
      <c r="E46" s="100"/>
      <c r="F46" s="100"/>
      <c r="G46" s="100"/>
      <c r="H46" s="101"/>
    </row>
    <row r="47" spans="1:8" s="16" customFormat="1" ht="24.95" customHeight="1" thickBot="1" x14ac:dyDescent="0.25">
      <c r="A47" s="47"/>
      <c r="B47" s="48"/>
      <c r="C47" s="49"/>
      <c r="D47" s="50"/>
      <c r="E47" s="51"/>
      <c r="F47" s="51"/>
      <c r="G47" s="51"/>
      <c r="H47" s="52"/>
    </row>
    <row r="48" spans="1:8" s="16" customFormat="1" ht="48" customHeight="1" x14ac:dyDescent="0.2">
      <c r="A48" s="29" t="s">
        <v>31</v>
      </c>
      <c r="B48" s="30" t="s">
        <v>27</v>
      </c>
      <c r="C4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"2ГИС.АРМАВИР" (версия для ПК); 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Интернет-площадки и Веб-приложения на основе Cправочника организаций "2ГИС.АРМАВИР", http://api.2gis.ru/</v>
      </c>
      <c r="D48" s="31">
        <f>F48*1.2</f>
        <v>5688</v>
      </c>
      <c r="E48" s="32">
        <f>F48*1.1</f>
        <v>5214</v>
      </c>
      <c r="F48" s="32">
        <v>4740</v>
      </c>
      <c r="G48" s="32">
        <f>F48*0.75</f>
        <v>3555</v>
      </c>
      <c r="H48" s="33">
        <f>F48*0.5</f>
        <v>2370</v>
      </c>
    </row>
    <row r="49" spans="1:8" s="16" customFormat="1" ht="132" customHeight="1" x14ac:dyDescent="0.2">
      <c r="A49" s="34"/>
      <c r="B49" s="35"/>
      <c r="C49" s="35"/>
      <c r="D49" s="36"/>
      <c r="E49" s="37"/>
      <c r="F49" s="37"/>
      <c r="G49" s="37"/>
      <c r="H49" s="38"/>
    </row>
    <row r="50" spans="1:8" s="16" customFormat="1" ht="131.1" customHeight="1" x14ac:dyDescent="0.2">
      <c r="A50" s="34"/>
      <c r="B50" s="39" t="s">
        <v>12</v>
      </c>
      <c r="C5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"2ГИС.АРМАВИР" (версия для ПК); 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Интернет-площадки и Веб-приложения на основе Cправочника организаций "2ГИС.АРМАВИР", http://api.2gis.ru/</v>
      </c>
      <c r="D50" s="36"/>
      <c r="E50" s="37"/>
      <c r="F50" s="37"/>
      <c r="G50" s="37"/>
      <c r="H50" s="38"/>
    </row>
    <row r="51" spans="1:8" s="16" customFormat="1" ht="97.5" customHeight="1" thickBot="1" x14ac:dyDescent="0.25">
      <c r="A51" s="119"/>
      <c r="B51" s="120" t="s">
        <v>33</v>
      </c>
      <c r="C51"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2ГИС 4.0 и выше)</v>
      </c>
      <c r="D51" s="121"/>
      <c r="E51" s="122"/>
      <c r="F51" s="122"/>
      <c r="G51" s="122"/>
      <c r="H51" s="123"/>
    </row>
    <row r="52" spans="1:8" s="16" customFormat="1" ht="166.5" customHeight="1" thickBot="1" x14ac:dyDescent="0.25">
      <c r="A52" s="41"/>
      <c r="B52" s="42" t="s">
        <v>13</v>
      </c>
      <c r="C52"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2ГИС 4.0 и выше)</v>
      </c>
      <c r="D52" s="44"/>
      <c r="E52" s="45"/>
      <c r="F52" s="45"/>
      <c r="G52" s="45"/>
      <c r="H52" s="46"/>
    </row>
    <row r="53" spans="1:8" s="16" customFormat="1" ht="24.95" customHeight="1" thickBot="1" x14ac:dyDescent="0.25">
      <c r="A53" s="47"/>
      <c r="B53" s="48"/>
      <c r="C53" s="49"/>
      <c r="D53" s="50"/>
      <c r="E53" s="51"/>
      <c r="F53" s="51"/>
      <c r="G53" s="51"/>
      <c r="H53" s="52"/>
    </row>
    <row r="54" spans="1:8" s="16" customFormat="1" ht="48" customHeight="1" x14ac:dyDescent="0.2">
      <c r="A54" s="53" t="s">
        <v>35</v>
      </c>
      <c r="B54" s="30" t="s">
        <v>27</v>
      </c>
      <c r="C54"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"2ГИС.АРМАВИР" (версия для ПК); 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Интернет-площадки и Веб-приложения на основе Cправочника организаций "2ГИС.АРМАВИР", http://api.2gis.ru/</v>
      </c>
      <c r="D54" s="54">
        <f>F54*1.2</f>
        <v>6040.8</v>
      </c>
      <c r="E54" s="32">
        <f>F54*1.1</f>
        <v>5537.4000000000005</v>
      </c>
      <c r="F54" s="32">
        <v>5034</v>
      </c>
      <c r="G54" s="32">
        <f>F54*0.75</f>
        <v>3775.5</v>
      </c>
      <c r="H54" s="33">
        <f>F54*0.5</f>
        <v>2517</v>
      </c>
    </row>
    <row r="55" spans="1:8" s="16" customFormat="1" ht="132" customHeight="1" x14ac:dyDescent="0.2">
      <c r="A55" s="55"/>
      <c r="B55" s="35"/>
      <c r="C55" s="35"/>
      <c r="D55" s="56"/>
      <c r="E55" s="37"/>
      <c r="F55" s="37"/>
      <c r="G55" s="37"/>
      <c r="H55" s="38"/>
    </row>
    <row r="56" spans="1:8" s="16" customFormat="1" ht="126" customHeight="1" x14ac:dyDescent="0.2">
      <c r="A56" s="55"/>
      <c r="B56" s="39" t="s">
        <v>12</v>
      </c>
      <c r="C56"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"2ГИС.АРМАВИР" (версия для ПК); 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Интернет-площадки и Веб-приложения на основе Cправочника организаций "2ГИС.АРМАВИР", http://api.2gis.ru/</v>
      </c>
      <c r="D56" s="56"/>
      <c r="E56" s="37"/>
      <c r="F56" s="37"/>
      <c r="G56" s="37"/>
      <c r="H56" s="38"/>
    </row>
    <row r="57" spans="1:8" s="16" customFormat="1" ht="166.5" customHeight="1" x14ac:dyDescent="0.2">
      <c r="A57" s="55"/>
      <c r="B57" s="57" t="s">
        <v>13</v>
      </c>
      <c r="C57"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2ГИС 4.0 и выше)</v>
      </c>
      <c r="D57" s="56"/>
      <c r="E57" s="37"/>
      <c r="F57" s="37"/>
      <c r="G57" s="37"/>
      <c r="H57" s="38"/>
    </row>
    <row r="58" spans="1:8" s="16" customFormat="1" ht="92.25" customHeight="1" thickBot="1" x14ac:dyDescent="0.25">
      <c r="A58" s="59"/>
      <c r="B58" s="42" t="s">
        <v>36</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2ГИС 4.0 и выше)</v>
      </c>
      <c r="D58" s="61"/>
      <c r="E58" s="45"/>
      <c r="F58" s="45"/>
      <c r="G58" s="45"/>
      <c r="H58" s="46"/>
    </row>
    <row r="59" spans="1:8" s="16" customFormat="1" ht="24.95" customHeight="1" thickBot="1" x14ac:dyDescent="0.25">
      <c r="A59" s="81"/>
      <c r="B59" s="82"/>
      <c r="C59" s="83"/>
      <c r="D59" s="84"/>
      <c r="E59" s="85"/>
      <c r="F59" s="85"/>
      <c r="G59" s="85"/>
      <c r="H59" s="86"/>
    </row>
    <row r="60" spans="1:8" s="16" customFormat="1" ht="50.1" customHeight="1" x14ac:dyDescent="0.2">
      <c r="A60" s="65" t="s">
        <v>37</v>
      </c>
      <c r="B60" s="362" t="s">
        <v>23</v>
      </c>
      <c r="C60" s="131"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Интернет-площадки и Веб-приложения на основе Cправочника организаций "2ГИС.АРМАВИР", http://api.2gis.ru/</v>
      </c>
      <c r="D60" s="89">
        <v>48</v>
      </c>
      <c r="E60" s="90"/>
      <c r="F60" s="90"/>
      <c r="G60" s="90"/>
      <c r="H60" s="91"/>
    </row>
    <row r="61" spans="1:8" s="16" customFormat="1" ht="94.5" customHeight="1" x14ac:dyDescent="0.2">
      <c r="A61" s="71"/>
      <c r="B61" s="363"/>
      <c r="C61" s="133"/>
      <c r="D61" s="94"/>
      <c r="E61" s="95"/>
      <c r="F61" s="95"/>
      <c r="G61" s="95"/>
      <c r="H61" s="96"/>
    </row>
    <row r="62" spans="1:8" s="16" customFormat="1" ht="163.5" customHeight="1" thickBot="1" x14ac:dyDescent="0.25">
      <c r="A62" s="77"/>
      <c r="B62" s="439" t="s">
        <v>13</v>
      </c>
      <c r="C62"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2ГИС 4.0 и выше)</v>
      </c>
      <c r="D62" s="99"/>
      <c r="E62" s="100"/>
      <c r="F62" s="100"/>
      <c r="G62" s="100"/>
      <c r="H62" s="101"/>
    </row>
    <row r="63" spans="1:8" ht="21.75" thickBot="1" x14ac:dyDescent="0.25">
      <c r="A63" s="81"/>
      <c r="B63" s="124"/>
      <c r="C63" s="125"/>
      <c r="D63" s="113"/>
      <c r="E63" s="114"/>
      <c r="F63" s="114"/>
      <c r="G63" s="114"/>
      <c r="H63" s="115"/>
    </row>
    <row r="64" spans="1:8" ht="50.1" customHeight="1" thickBot="1" x14ac:dyDescent="0.25">
      <c r="A64" s="136" t="s">
        <v>38</v>
      </c>
      <c r="B64" s="137"/>
      <c r="C64" s="137"/>
      <c r="D64" s="138" t="str">
        <f>"от "&amp;MIN(D65:D84)&amp;" до "&amp;MAX(D65:D84)</f>
        <v>от 420 до 15960</v>
      </c>
      <c r="E64" s="139"/>
      <c r="F64" s="139"/>
      <c r="G64" s="139"/>
      <c r="H64" s="140"/>
    </row>
    <row r="65" spans="1:8" ht="37.5" customHeight="1" outlineLevel="1" x14ac:dyDescent="0.2">
      <c r="A65" s="141" t="s">
        <v>39</v>
      </c>
      <c r="B65" s="142"/>
      <c r="C65" s="143" t="str">
        <f>"Электронный справочник на основе Справочника организаций "&amp;$C$2&amp;" (версия для ПК)"</f>
        <v>Электронный справочник на основе Справочника организаций "2ГИС.АРМАВИР" (версия для ПК)</v>
      </c>
      <c r="D65" s="144">
        <v>420</v>
      </c>
      <c r="E65" s="145"/>
      <c r="F65" s="145"/>
      <c r="G65" s="145"/>
      <c r="H65" s="146"/>
    </row>
    <row r="66" spans="1:8" ht="37.5" customHeight="1" outlineLevel="1" x14ac:dyDescent="0.2">
      <c r="A66" s="147" t="s">
        <v>40</v>
      </c>
      <c r="B66" s="148"/>
      <c r="C66" s="143"/>
      <c r="D66" s="36">
        <v>840</v>
      </c>
      <c r="E66" s="37"/>
      <c r="F66" s="37"/>
      <c r="G66" s="37"/>
      <c r="H66" s="38"/>
    </row>
    <row r="67" spans="1:8" ht="37.5" customHeight="1" outlineLevel="1" x14ac:dyDescent="0.2">
      <c r="A67" s="147" t="s">
        <v>41</v>
      </c>
      <c r="B67" s="148"/>
      <c r="C67" s="143"/>
      <c r="D67" s="36">
        <v>1680</v>
      </c>
      <c r="E67" s="37"/>
      <c r="F67" s="37"/>
      <c r="G67" s="37"/>
      <c r="H67" s="38"/>
    </row>
    <row r="68" spans="1:8" ht="37.5" customHeight="1" outlineLevel="1" x14ac:dyDescent="0.2">
      <c r="A68" s="147" t="s">
        <v>42</v>
      </c>
      <c r="B68" s="148"/>
      <c r="C68" s="143"/>
      <c r="D68" s="36">
        <v>2520</v>
      </c>
      <c r="E68" s="37"/>
      <c r="F68" s="37"/>
      <c r="G68" s="37"/>
      <c r="H68" s="38"/>
    </row>
    <row r="69" spans="1:8" ht="37.5" customHeight="1" outlineLevel="1" x14ac:dyDescent="0.2">
      <c r="A69" s="147" t="s">
        <v>43</v>
      </c>
      <c r="B69" s="148"/>
      <c r="C69" s="143"/>
      <c r="D69" s="36">
        <v>3360</v>
      </c>
      <c r="E69" s="37"/>
      <c r="F69" s="37"/>
      <c r="G69" s="37"/>
      <c r="H69" s="38"/>
    </row>
    <row r="70" spans="1:8" ht="37.5" customHeight="1" outlineLevel="1" x14ac:dyDescent="0.2">
      <c r="A70" s="147" t="s">
        <v>44</v>
      </c>
      <c r="B70" s="148"/>
      <c r="C70" s="143"/>
      <c r="D70" s="36">
        <v>4200</v>
      </c>
      <c r="E70" s="37"/>
      <c r="F70" s="37"/>
      <c r="G70" s="37"/>
      <c r="H70" s="38"/>
    </row>
    <row r="71" spans="1:8" ht="37.5" customHeight="1" outlineLevel="1" x14ac:dyDescent="0.2">
      <c r="A71" s="147" t="s">
        <v>45</v>
      </c>
      <c r="B71" s="148"/>
      <c r="C71" s="143"/>
      <c r="D71" s="36">
        <v>5040</v>
      </c>
      <c r="E71" s="37"/>
      <c r="F71" s="37"/>
      <c r="G71" s="37"/>
      <c r="H71" s="38"/>
    </row>
    <row r="72" spans="1:8" ht="37.5" customHeight="1" outlineLevel="1" x14ac:dyDescent="0.2">
      <c r="A72" s="147" t="s">
        <v>46</v>
      </c>
      <c r="B72" s="148"/>
      <c r="C72" s="143"/>
      <c r="D72" s="36">
        <v>5880</v>
      </c>
      <c r="E72" s="37"/>
      <c r="F72" s="37"/>
      <c r="G72" s="37"/>
      <c r="H72" s="38"/>
    </row>
    <row r="73" spans="1:8" ht="37.5" customHeight="1" outlineLevel="1" x14ac:dyDescent="0.2">
      <c r="A73" s="147" t="s">
        <v>47</v>
      </c>
      <c r="B73" s="148"/>
      <c r="C73" s="143"/>
      <c r="D73" s="36">
        <v>6720</v>
      </c>
      <c r="E73" s="37"/>
      <c r="F73" s="37"/>
      <c r="G73" s="37"/>
      <c r="H73" s="38"/>
    </row>
    <row r="74" spans="1:8" ht="37.5" customHeight="1" outlineLevel="1" x14ac:dyDescent="0.2">
      <c r="A74" s="147" t="s">
        <v>48</v>
      </c>
      <c r="B74" s="148"/>
      <c r="C74" s="143"/>
      <c r="D74" s="36">
        <v>7560</v>
      </c>
      <c r="E74" s="37"/>
      <c r="F74" s="37"/>
      <c r="G74" s="37"/>
      <c r="H74" s="38"/>
    </row>
    <row r="75" spans="1:8" ht="37.5" customHeight="1" outlineLevel="1" x14ac:dyDescent="0.2">
      <c r="A75" s="147" t="s">
        <v>49</v>
      </c>
      <c r="B75" s="148"/>
      <c r="C75" s="143"/>
      <c r="D75" s="36">
        <v>8400</v>
      </c>
      <c r="E75" s="37"/>
      <c r="F75" s="37"/>
      <c r="G75" s="37"/>
      <c r="H75" s="38"/>
    </row>
    <row r="76" spans="1:8" ht="37.5" customHeight="1" outlineLevel="1" x14ac:dyDescent="0.2">
      <c r="A76" s="147" t="s">
        <v>50</v>
      </c>
      <c r="B76" s="148"/>
      <c r="C76" s="143"/>
      <c r="D76" s="36">
        <v>9240</v>
      </c>
      <c r="E76" s="37"/>
      <c r="F76" s="37"/>
      <c r="G76" s="37"/>
      <c r="H76" s="38"/>
    </row>
    <row r="77" spans="1:8" ht="37.5" customHeight="1" outlineLevel="1" x14ac:dyDescent="0.2">
      <c r="A77" s="147" t="s">
        <v>51</v>
      </c>
      <c r="B77" s="148"/>
      <c r="C77" s="143"/>
      <c r="D77" s="36">
        <v>10080</v>
      </c>
      <c r="E77" s="37"/>
      <c r="F77" s="37"/>
      <c r="G77" s="37"/>
      <c r="H77" s="38"/>
    </row>
    <row r="78" spans="1:8" ht="37.5" customHeight="1" outlineLevel="1" x14ac:dyDescent="0.2">
      <c r="A78" s="147" t="s">
        <v>52</v>
      </c>
      <c r="B78" s="148"/>
      <c r="C78" s="143"/>
      <c r="D78" s="36">
        <v>10920</v>
      </c>
      <c r="E78" s="37"/>
      <c r="F78" s="37"/>
      <c r="G78" s="37"/>
      <c r="H78" s="38"/>
    </row>
    <row r="79" spans="1:8" ht="37.5" customHeight="1" outlineLevel="1" x14ac:dyDescent="0.2">
      <c r="A79" s="147" t="s">
        <v>53</v>
      </c>
      <c r="B79" s="148"/>
      <c r="C79" s="143"/>
      <c r="D79" s="36">
        <v>11760</v>
      </c>
      <c r="E79" s="37"/>
      <c r="F79" s="37"/>
      <c r="G79" s="37"/>
      <c r="H79" s="38"/>
    </row>
    <row r="80" spans="1:8" ht="37.5" customHeight="1" outlineLevel="1" x14ac:dyDescent="0.2">
      <c r="A80" s="147" t="s">
        <v>54</v>
      </c>
      <c r="B80" s="148"/>
      <c r="C80" s="143"/>
      <c r="D80" s="36">
        <v>12600</v>
      </c>
      <c r="E80" s="37"/>
      <c r="F80" s="37"/>
      <c r="G80" s="37"/>
      <c r="H80" s="38"/>
    </row>
    <row r="81" spans="1:8" ht="37.5" customHeight="1" outlineLevel="1" x14ac:dyDescent="0.2">
      <c r="A81" s="147" t="s">
        <v>55</v>
      </c>
      <c r="B81" s="148"/>
      <c r="C81" s="143"/>
      <c r="D81" s="36">
        <v>13440</v>
      </c>
      <c r="E81" s="37"/>
      <c r="F81" s="37"/>
      <c r="G81" s="37"/>
      <c r="H81" s="38"/>
    </row>
    <row r="82" spans="1:8" ht="37.5" customHeight="1" outlineLevel="1" x14ac:dyDescent="0.2">
      <c r="A82" s="147" t="s">
        <v>56</v>
      </c>
      <c r="B82" s="148"/>
      <c r="C82" s="143"/>
      <c r="D82" s="36">
        <v>14280</v>
      </c>
      <c r="E82" s="37"/>
      <c r="F82" s="37"/>
      <c r="G82" s="37"/>
      <c r="H82" s="38"/>
    </row>
    <row r="83" spans="1:8" ht="37.5" customHeight="1" outlineLevel="1" x14ac:dyDescent="0.2">
      <c r="A83" s="147" t="s">
        <v>57</v>
      </c>
      <c r="B83" s="148"/>
      <c r="C83" s="143"/>
      <c r="D83" s="36">
        <v>15120</v>
      </c>
      <c r="E83" s="37"/>
      <c r="F83" s="37"/>
      <c r="G83" s="37"/>
      <c r="H83" s="38"/>
    </row>
    <row r="84" spans="1:8" ht="37.5" customHeight="1" outlineLevel="1" thickBot="1" x14ac:dyDescent="0.25">
      <c r="A84" s="147" t="s">
        <v>58</v>
      </c>
      <c r="B84" s="148"/>
      <c r="C84" s="143"/>
      <c r="D84" s="36">
        <v>15960</v>
      </c>
      <c r="E84" s="37"/>
      <c r="F84" s="37"/>
      <c r="G84" s="37"/>
      <c r="H84" s="38"/>
    </row>
    <row r="85" spans="1:8" ht="50.1" customHeight="1" thickBot="1" x14ac:dyDescent="0.25">
      <c r="A85" s="136" t="s">
        <v>59</v>
      </c>
      <c r="B85" s="137"/>
      <c r="C85" s="137"/>
      <c r="D85" s="138" t="str">
        <f>"от "&amp;MIN(D86:D95)&amp;" до "&amp;MAX(D86:D95)</f>
        <v>от 231 до 3954</v>
      </c>
      <c r="E85" s="139"/>
      <c r="F85" s="139"/>
      <c r="G85" s="139"/>
      <c r="H85" s="140"/>
    </row>
    <row r="86" spans="1:8" ht="151.5" x14ac:dyDescent="0.2">
      <c r="A86" s="149" t="s">
        <v>60</v>
      </c>
      <c r="B86" s="150" t="s">
        <v>13</v>
      </c>
      <c r="C86" s="300"/>
      <c r="D86" s="152">
        <v>231</v>
      </c>
      <c r="E86" s="152"/>
      <c r="F86" s="152"/>
      <c r="G86" s="152"/>
      <c r="H86" s="153"/>
    </row>
    <row r="87" spans="1:8" ht="37.5" customHeight="1" x14ac:dyDescent="0.2">
      <c r="A87" s="154" t="s">
        <v>61</v>
      </c>
      <c r="B87" s="155"/>
      <c r="C87" s="156" t="str">
        <f>"Электронный справочник на основе Справочника организаций "&amp;$C$2&amp;" (версия для ПК)"</f>
        <v>Электронный справочник на основе Справочника организаций "2ГИС.АРМАВИР" (версия для ПК)</v>
      </c>
      <c r="D87" s="157">
        <v>354</v>
      </c>
      <c r="E87" s="157"/>
      <c r="F87" s="157"/>
      <c r="G87" s="157"/>
      <c r="H87" s="158"/>
    </row>
    <row r="88" spans="1:8" ht="37.5" customHeight="1" x14ac:dyDescent="0.2">
      <c r="A88" s="154" t="s">
        <v>62</v>
      </c>
      <c r="B88" s="155"/>
      <c r="C88" s="159"/>
      <c r="D88" s="157">
        <v>3012</v>
      </c>
      <c r="E88" s="157"/>
      <c r="F88" s="157"/>
      <c r="G88" s="157"/>
      <c r="H88" s="158"/>
    </row>
    <row r="89" spans="1:8" ht="37.5" customHeight="1" x14ac:dyDescent="0.2">
      <c r="A89" s="154" t="s">
        <v>63</v>
      </c>
      <c r="B89" s="155"/>
      <c r="C89" s="159"/>
      <c r="D89" s="157">
        <v>1008</v>
      </c>
      <c r="E89" s="157"/>
      <c r="F89" s="157"/>
      <c r="G89" s="157"/>
      <c r="H89" s="158"/>
    </row>
    <row r="90" spans="1:8" ht="37.5" customHeight="1" x14ac:dyDescent="0.2">
      <c r="A90" s="160" t="s">
        <v>64</v>
      </c>
      <c r="B90" s="161"/>
      <c r="C90" s="159"/>
      <c r="D90" s="157">
        <v>2010</v>
      </c>
      <c r="E90" s="157"/>
      <c r="F90" s="157"/>
      <c r="G90" s="157"/>
      <c r="H90" s="158"/>
    </row>
    <row r="91" spans="1:8" ht="37.5" customHeight="1" x14ac:dyDescent="0.2">
      <c r="A91" s="154" t="s">
        <v>65</v>
      </c>
      <c r="B91" s="155"/>
      <c r="C91" s="159"/>
      <c r="D91" s="157">
        <v>240</v>
      </c>
      <c r="E91" s="157"/>
      <c r="F91" s="157"/>
      <c r="G91" s="157"/>
      <c r="H91" s="158"/>
    </row>
    <row r="92" spans="1:8" ht="37.5" customHeight="1" x14ac:dyDescent="0.2">
      <c r="A92" s="154" t="s">
        <v>66</v>
      </c>
      <c r="B92" s="155"/>
      <c r="C92" s="159"/>
      <c r="D92" s="157">
        <v>240</v>
      </c>
      <c r="E92" s="157"/>
      <c r="F92" s="157"/>
      <c r="G92" s="157"/>
      <c r="H92" s="158"/>
    </row>
    <row r="93" spans="1:8" ht="37.5" customHeight="1" x14ac:dyDescent="0.2">
      <c r="A93" s="154" t="s">
        <v>67</v>
      </c>
      <c r="B93" s="155"/>
      <c r="C93" s="159"/>
      <c r="D93" s="157">
        <v>480</v>
      </c>
      <c r="E93" s="157"/>
      <c r="F93" s="157"/>
      <c r="G93" s="157"/>
      <c r="H93" s="158"/>
    </row>
    <row r="94" spans="1:8" ht="37.5" customHeight="1" x14ac:dyDescent="0.2">
      <c r="A94" s="154" t="s">
        <v>68</v>
      </c>
      <c r="B94" s="155"/>
      <c r="C94" s="159"/>
      <c r="D94" s="157">
        <v>720</v>
      </c>
      <c r="E94" s="157"/>
      <c r="F94" s="157"/>
      <c r="G94" s="157"/>
      <c r="H94" s="158"/>
    </row>
    <row r="95" spans="1:8" ht="37.5" customHeight="1" thickBot="1" x14ac:dyDescent="0.25">
      <c r="A95" s="162" t="s">
        <v>69</v>
      </c>
      <c r="B95" s="163"/>
      <c r="C95" s="164"/>
      <c r="D95" s="165">
        <v>3954</v>
      </c>
      <c r="E95" s="165"/>
      <c r="F95" s="165"/>
      <c r="G95" s="165"/>
      <c r="H95" s="166"/>
    </row>
    <row r="96" spans="1:8" s="16" customFormat="1" ht="117.75" customHeight="1" thickBot="1" x14ac:dyDescent="0.25">
      <c r="A96" s="287" t="s">
        <v>71</v>
      </c>
      <c r="B96" s="288"/>
      <c r="C96" s="28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"2ГИС.АРМАВИР" (версия для ПК); 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Интернет-площадки и Веб-приложения на основе Cправочника организаций "2ГИС.АРМАВИР", http://api.2gis.ru/</v>
      </c>
      <c r="D96" s="45">
        <v>30</v>
      </c>
      <c r="E96" s="45"/>
      <c r="F96" s="45"/>
      <c r="G96" s="45"/>
      <c r="H96" s="46"/>
    </row>
    <row r="97" spans="1:8" ht="50.1" customHeight="1" thickBot="1" x14ac:dyDescent="0.25">
      <c r="A97" s="24" t="s">
        <v>72</v>
      </c>
      <c r="B97" s="25"/>
      <c r="C97" s="26"/>
      <c r="D97" s="173" t="str">
        <f>"от "&amp;MIN(D99,D119:H120,F157,D121:H135)&amp;" до "&amp;MAX(D99,D119:H120,F157,D121:H135)</f>
        <v>от 504 до 8220</v>
      </c>
      <c r="E97" s="173"/>
      <c r="F97" s="173"/>
      <c r="G97" s="173"/>
      <c r="H97" s="174"/>
    </row>
    <row r="98" spans="1:8" ht="21.75" thickBot="1" x14ac:dyDescent="0.25">
      <c r="A98" s="290"/>
      <c r="B98" s="291"/>
      <c r="C98" s="130"/>
      <c r="D98" s="292"/>
      <c r="E98" s="292"/>
      <c r="F98" s="292"/>
      <c r="G98" s="292"/>
      <c r="H98" s="293"/>
    </row>
    <row r="99" spans="1:8" ht="57" customHeight="1" thickBot="1" x14ac:dyDescent="0.25">
      <c r="A99" s="179" t="s">
        <v>73</v>
      </c>
      <c r="B99" s="180"/>
      <c r="C99"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"2ГИС.АРМАВИР" (версия для ПК); Интернет-площадка 2gis.kz на основе Cправочника организаций "2ГИС.АРМАВИР"; Электронный справочник на основе Справочника организаций "2ГИС.АРМАВИР" (мобильная версия); Интернет-площадки и Веб-приложения на основе Cправочника организаций "2ГИС.АРМАВИР", http://api.2gis.kz/</v>
      </c>
      <c r="D99" s="182">
        <v>1470</v>
      </c>
      <c r="E99" s="182"/>
      <c r="F99" s="182"/>
      <c r="G99" s="182"/>
      <c r="H99" s="183"/>
    </row>
    <row r="100" spans="1:8" ht="57" customHeight="1" thickBot="1" x14ac:dyDescent="0.25">
      <c r="A100" s="184" t="s">
        <v>74</v>
      </c>
      <c r="B100" s="185"/>
      <c r="C100" s="186"/>
      <c r="D100" s="187" t="s">
        <v>75</v>
      </c>
      <c r="E100" s="188"/>
      <c r="F100" s="188"/>
      <c r="G100" s="188"/>
      <c r="H100" s="189"/>
    </row>
    <row r="101" spans="1:8" ht="57" customHeight="1" x14ac:dyDescent="0.2">
      <c r="A101" s="190" t="s">
        <v>76</v>
      </c>
      <c r="B101" s="191"/>
      <c r="C101" s="186"/>
      <c r="D101" s="157">
        <f>D99/4</f>
        <v>367.5</v>
      </c>
      <c r="E101" s="157"/>
      <c r="F101" s="157"/>
      <c r="G101" s="157"/>
      <c r="H101" s="158"/>
    </row>
    <row r="102" spans="1:8" ht="57" customHeight="1" x14ac:dyDescent="0.2">
      <c r="A102" s="190" t="s">
        <v>77</v>
      </c>
      <c r="B102" s="191"/>
      <c r="C102" s="186"/>
      <c r="D102" s="157">
        <f>D99/5</f>
        <v>294</v>
      </c>
      <c r="E102" s="157"/>
      <c r="F102" s="157"/>
      <c r="G102" s="157"/>
      <c r="H102" s="158"/>
    </row>
    <row r="103" spans="1:8" ht="57" customHeight="1" x14ac:dyDescent="0.2">
      <c r="A103" s="190" t="s">
        <v>78</v>
      </c>
      <c r="B103" s="191"/>
      <c r="C103" s="186"/>
      <c r="D103" s="157">
        <f>D99/6</f>
        <v>245</v>
      </c>
      <c r="E103" s="157"/>
      <c r="F103" s="157"/>
      <c r="G103" s="157"/>
      <c r="H103" s="158"/>
    </row>
    <row r="104" spans="1:8" ht="57" customHeight="1" x14ac:dyDescent="0.2">
      <c r="A104" s="190" t="s">
        <v>79</v>
      </c>
      <c r="B104" s="191"/>
      <c r="C104" s="186"/>
      <c r="D104" s="157">
        <f>D99/7</f>
        <v>210</v>
      </c>
      <c r="E104" s="157"/>
      <c r="F104" s="157"/>
      <c r="G104" s="157"/>
      <c r="H104" s="158"/>
    </row>
    <row r="105" spans="1:8" ht="57" customHeight="1" x14ac:dyDescent="0.2">
      <c r="A105" s="190" t="s">
        <v>80</v>
      </c>
      <c r="B105" s="191"/>
      <c r="C105" s="186"/>
      <c r="D105" s="157">
        <f>D99/8</f>
        <v>183.75</v>
      </c>
      <c r="E105" s="157"/>
      <c r="F105" s="157"/>
      <c r="G105" s="157"/>
      <c r="H105" s="158"/>
    </row>
    <row r="106" spans="1:8" ht="57" customHeight="1" x14ac:dyDescent="0.2">
      <c r="A106" s="190" t="s">
        <v>81</v>
      </c>
      <c r="B106" s="191"/>
      <c r="C106" s="186"/>
      <c r="D106" s="157">
        <f>D99/9</f>
        <v>163.33333333333334</v>
      </c>
      <c r="E106" s="157"/>
      <c r="F106" s="157"/>
      <c r="G106" s="157"/>
      <c r="H106" s="158"/>
    </row>
    <row r="107" spans="1:8" ht="57" customHeight="1" x14ac:dyDescent="0.2">
      <c r="A107" s="190" t="s">
        <v>82</v>
      </c>
      <c r="B107" s="191"/>
      <c r="C107" s="186"/>
      <c r="D107" s="157">
        <f>D99/10</f>
        <v>147</v>
      </c>
      <c r="E107" s="157"/>
      <c r="F107" s="157"/>
      <c r="G107" s="157"/>
      <c r="H107" s="158"/>
    </row>
    <row r="108" spans="1:8" ht="57" customHeight="1" thickBot="1" x14ac:dyDescent="0.25">
      <c r="A108" s="179" t="s">
        <v>83</v>
      </c>
      <c r="B108" s="180"/>
      <c r="C108" s="186"/>
      <c r="D108" s="182">
        <v>2496</v>
      </c>
      <c r="E108" s="182"/>
      <c r="F108" s="182"/>
      <c r="G108" s="182"/>
      <c r="H108" s="183"/>
    </row>
    <row r="109" spans="1:8" ht="57" customHeight="1" thickBot="1" x14ac:dyDescent="0.25">
      <c r="A109" s="184" t="s">
        <v>74</v>
      </c>
      <c r="B109" s="185"/>
      <c r="C109" s="186"/>
      <c r="D109" s="187" t="s">
        <v>75</v>
      </c>
      <c r="E109" s="188"/>
      <c r="F109" s="188"/>
      <c r="G109" s="188"/>
      <c r="H109" s="189"/>
    </row>
    <row r="110" spans="1:8" ht="57" customHeight="1" x14ac:dyDescent="0.2">
      <c r="A110" s="190" t="s">
        <v>76</v>
      </c>
      <c r="B110" s="191"/>
      <c r="C110" s="186"/>
      <c r="D110" s="157">
        <v>624</v>
      </c>
      <c r="E110" s="157"/>
      <c r="F110" s="157"/>
      <c r="G110" s="157"/>
      <c r="H110" s="158"/>
    </row>
    <row r="111" spans="1:8" ht="57" customHeight="1" x14ac:dyDescent="0.2">
      <c r="A111" s="190" t="s">
        <v>77</v>
      </c>
      <c r="B111" s="191"/>
      <c r="C111" s="186"/>
      <c r="D111" s="157">
        <v>499.2</v>
      </c>
      <c r="E111" s="157"/>
      <c r="F111" s="157"/>
      <c r="G111" s="157"/>
      <c r="H111" s="158"/>
    </row>
    <row r="112" spans="1:8" ht="57" customHeight="1" x14ac:dyDescent="0.2">
      <c r="A112" s="190" t="s">
        <v>78</v>
      </c>
      <c r="B112" s="191"/>
      <c r="C112" s="186"/>
      <c r="D112" s="157">
        <v>416</v>
      </c>
      <c r="E112" s="157"/>
      <c r="F112" s="157"/>
      <c r="G112" s="157"/>
      <c r="H112" s="158"/>
    </row>
    <row r="113" spans="1:8" ht="57" customHeight="1" x14ac:dyDescent="0.2">
      <c r="A113" s="190" t="s">
        <v>79</v>
      </c>
      <c r="B113" s="191"/>
      <c r="C113" s="186"/>
      <c r="D113" s="157">
        <v>356.57142857142861</v>
      </c>
      <c r="E113" s="157"/>
      <c r="F113" s="157"/>
      <c r="G113" s="157"/>
      <c r="H113" s="158"/>
    </row>
    <row r="114" spans="1:8" ht="57" customHeight="1" x14ac:dyDescent="0.2">
      <c r="A114" s="190" t="s">
        <v>80</v>
      </c>
      <c r="B114" s="191"/>
      <c r="C114" s="186"/>
      <c r="D114" s="157">
        <v>312</v>
      </c>
      <c r="E114" s="157"/>
      <c r="F114" s="157"/>
      <c r="G114" s="157"/>
      <c r="H114" s="158"/>
    </row>
    <row r="115" spans="1:8" ht="57" customHeight="1" x14ac:dyDescent="0.2">
      <c r="A115" s="190" t="s">
        <v>81</v>
      </c>
      <c r="B115" s="191"/>
      <c r="C115" s="186"/>
      <c r="D115" s="157">
        <v>277.33333333333331</v>
      </c>
      <c r="E115" s="157"/>
      <c r="F115" s="157"/>
      <c r="G115" s="157"/>
      <c r="H115" s="158"/>
    </row>
    <row r="116" spans="1:8" ht="57" customHeight="1" thickBot="1" x14ac:dyDescent="0.25">
      <c r="A116" s="190" t="s">
        <v>82</v>
      </c>
      <c r="B116" s="191"/>
      <c r="C116" s="194"/>
      <c r="D116" s="157">
        <v>249.6</v>
      </c>
      <c r="E116" s="157"/>
      <c r="F116" s="157"/>
      <c r="G116" s="157"/>
      <c r="H116" s="158"/>
    </row>
    <row r="117" spans="1:8" s="16" customFormat="1" ht="62.45" customHeight="1" thickBot="1" x14ac:dyDescent="0.25">
      <c r="A117" s="195" t="s">
        <v>84</v>
      </c>
      <c r="B117" s="196"/>
      <c r="C117"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2ГИС 4.0 и выше)</v>
      </c>
      <c r="D117" s="309">
        <v>5004</v>
      </c>
      <c r="E117" s="165"/>
      <c r="F117" s="165"/>
      <c r="G117" s="165"/>
      <c r="H117" s="166"/>
    </row>
    <row r="118" spans="1:8" ht="21.75" thickBot="1" x14ac:dyDescent="0.25">
      <c r="A118" s="290"/>
      <c r="B118" s="291"/>
      <c r="C118" s="125"/>
      <c r="D118" s="292"/>
      <c r="E118" s="292"/>
      <c r="F118" s="292"/>
      <c r="G118" s="292"/>
      <c r="H118" s="293"/>
    </row>
    <row r="119" spans="1:8" ht="50.1" customHeight="1" x14ac:dyDescent="0.2">
      <c r="A119" s="160" t="s">
        <v>85</v>
      </c>
      <c r="B119" s="161"/>
      <c r="C119" s="201" t="str">
        <f>"Интернет-площадка 2gis.ru на основе Cправочника организаций "&amp;$C$2&amp;""</f>
        <v>Интернет-площадка 2gis.ru на основе Cправочника организаций "2ГИС.АРМАВИР"</v>
      </c>
      <c r="D119" s="31">
        <v>4500</v>
      </c>
      <c r="E119" s="32"/>
      <c r="F119" s="32"/>
      <c r="G119" s="32"/>
      <c r="H119" s="33"/>
    </row>
    <row r="120" spans="1:8" ht="50.1" customHeight="1" x14ac:dyDescent="0.2">
      <c r="A120" s="160" t="s">
        <v>86</v>
      </c>
      <c r="B120" s="161"/>
      <c r="C120" s="202" t="str">
        <f>"Электронный справочник на основе Справочника организаций "&amp;$C$2&amp;" (версия для ПК)"</f>
        <v>Электронный справочник на основе Справочника организаций "2ГИС.АРМАВИР" (версия для ПК)</v>
      </c>
      <c r="D120" s="121">
        <v>2124</v>
      </c>
      <c r="E120" s="122"/>
      <c r="F120" s="122"/>
      <c r="G120" s="122"/>
      <c r="H120" s="123"/>
    </row>
    <row r="121" spans="1:8" ht="50.1" customHeight="1" x14ac:dyDescent="0.2">
      <c r="A121" s="160" t="s">
        <v>87</v>
      </c>
      <c r="B121" s="161"/>
      <c r="C121" s="202" t="str">
        <f>"Электронный справочник на основе Справочника организаций "&amp;$C$2&amp;" (версия для ПК)"</f>
        <v>Электронный справочник на основе Справочника организаций "2ГИС.АРМАВИР" (версия для ПК)</v>
      </c>
      <c r="D121" s="36">
        <v>1890</v>
      </c>
      <c r="E121" s="37"/>
      <c r="F121" s="37"/>
      <c r="G121" s="37"/>
      <c r="H121" s="38"/>
    </row>
    <row r="122" spans="1:8" ht="50.1" customHeight="1" x14ac:dyDescent="0.2">
      <c r="A122" s="160" t="s">
        <v>88</v>
      </c>
      <c r="B122" s="161"/>
      <c r="C122" s="202" t="str">
        <f>"Интернет-площадка 2gis.ru на основе Cправочника организаций "&amp;$C$2&amp;""</f>
        <v>Интернет-площадка 2gis.ru на основе Cправочника организаций "2ГИС.АРМАВИР"</v>
      </c>
      <c r="D122" s="36">
        <v>4380</v>
      </c>
      <c r="E122" s="37"/>
      <c r="F122" s="37"/>
      <c r="G122" s="37"/>
      <c r="H122" s="38"/>
    </row>
    <row r="123" spans="1:8" ht="50.1" customHeight="1" x14ac:dyDescent="0.2">
      <c r="A123" s="160" t="s">
        <v>89</v>
      </c>
      <c r="B123" s="161"/>
      <c r="C123" s="202" t="str">
        <f>"Интернет-площадка 2gis.ru на основе Cправочника организаций "&amp;$C$2&amp;""</f>
        <v>Интернет-площадка 2gis.ru на основе Cправочника организаций "2ГИС.АРМАВИР"</v>
      </c>
      <c r="D123" s="36">
        <v>5256</v>
      </c>
      <c r="E123" s="37"/>
      <c r="F123" s="37"/>
      <c r="G123" s="37"/>
      <c r="H123" s="38"/>
    </row>
    <row r="124" spans="1:8" ht="50.1" customHeight="1" x14ac:dyDescent="0.2">
      <c r="A124" s="160" t="s">
        <v>90</v>
      </c>
      <c r="B124" s="161"/>
      <c r="C124" s="202" t="str">
        <f>"Электронный справочник на основе Справочника организаций "&amp;$C$2&amp;" (версия для ПК)"</f>
        <v>Электронный справочник на основе Справочника организаций "2ГИС.АРМАВИР" (версия для ПК)</v>
      </c>
      <c r="D124" s="36">
        <v>1182</v>
      </c>
      <c r="E124" s="37"/>
      <c r="F124" s="37"/>
      <c r="G124" s="37"/>
      <c r="H124" s="38"/>
    </row>
    <row r="125" spans="1:8" ht="50.1" customHeight="1" x14ac:dyDescent="0.2">
      <c r="A125" s="160" t="s">
        <v>91</v>
      </c>
      <c r="B125" s="161"/>
      <c r="C125" s="202" t="str">
        <f>"Электронный справочник на основе Справочника организаций "&amp;$C$2&amp;" (версия для ПК)"</f>
        <v>Электронный справочник на основе Справочника организаций "2ГИС.АРМАВИР" (версия для ПК)</v>
      </c>
      <c r="D125" s="36">
        <v>2244</v>
      </c>
      <c r="E125" s="37"/>
      <c r="F125" s="37"/>
      <c r="G125" s="37"/>
      <c r="H125" s="38"/>
    </row>
    <row r="126" spans="1:8" ht="50.1" customHeight="1" x14ac:dyDescent="0.2">
      <c r="A126" s="160" t="s">
        <v>92</v>
      </c>
      <c r="B126" s="161"/>
      <c r="C126" s="202" t="str">
        <f>"Электронный справочник на основе Справочника организаций "&amp;$C$2&amp;" (версия для ПК)"</f>
        <v>Электронный справочник на основе Справочника организаций "2ГИС.АРМАВИР" (версия для ПК)</v>
      </c>
      <c r="D126" s="36">
        <v>2244</v>
      </c>
      <c r="E126" s="37"/>
      <c r="F126" s="37"/>
      <c r="G126" s="37"/>
      <c r="H126" s="38"/>
    </row>
    <row r="127" spans="1:8" ht="50.1" customHeight="1" x14ac:dyDescent="0.2">
      <c r="A127" s="160" t="s">
        <v>93</v>
      </c>
      <c r="B127" s="161"/>
      <c r="C127"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"2ГИС.АРМАВИР" (мобильная версия 2ГИС 4.0 и выше)</v>
      </c>
      <c r="D127" s="36">
        <v>5040</v>
      </c>
      <c r="E127" s="37"/>
      <c r="F127" s="37"/>
      <c r="G127" s="37"/>
      <c r="H127" s="38"/>
    </row>
    <row r="128" spans="1:8" ht="50.1" customHeight="1" x14ac:dyDescent="0.2">
      <c r="A128" s="160" t="s">
        <v>94</v>
      </c>
      <c r="B128" s="161"/>
      <c r="C128" s="202" t="s">
        <v>95</v>
      </c>
      <c r="D128" s="36">
        <v>504</v>
      </c>
      <c r="E128" s="37"/>
      <c r="F128" s="37"/>
      <c r="G128" s="37"/>
      <c r="H128" s="38"/>
    </row>
    <row r="129" spans="1:8" ht="72" customHeight="1" x14ac:dyDescent="0.2">
      <c r="A129" s="160" t="s">
        <v>96</v>
      </c>
      <c r="B129" s="161"/>
      <c r="C129"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"2ГИС.АРМАВИР" (мобильная версия 2ГИС 4.0 и выше); Интернет-площадка 2gis.ru на основе Cправочника организаций "2ГИС.АРМАВИР"</v>
      </c>
      <c r="D129" s="36">
        <v>1860</v>
      </c>
      <c r="E129" s="37"/>
      <c r="F129" s="37"/>
      <c r="G129" s="37"/>
      <c r="H129" s="38"/>
    </row>
    <row r="130" spans="1:8" ht="72" customHeight="1" x14ac:dyDescent="0.2">
      <c r="A130" s="160" t="s">
        <v>97</v>
      </c>
      <c r="B130" s="161"/>
      <c r="C130" s="202" t="str">
        <f t="shared" ref="C130:C132"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"2ГИС.АРМАВИР" (мобильная версия 2ГИС 4.0 и выше); Интернет-площадка 2gis.ru на основе Cправочника организаций "2ГИС.АРМАВИР"</v>
      </c>
      <c r="D130" s="36">
        <v>1488</v>
      </c>
      <c r="E130" s="37"/>
      <c r="F130" s="37"/>
      <c r="G130" s="37"/>
      <c r="H130" s="38"/>
    </row>
    <row r="131" spans="1:8" ht="72" customHeight="1" x14ac:dyDescent="0.2">
      <c r="A131" s="160" t="s">
        <v>98</v>
      </c>
      <c r="B131" s="161"/>
      <c r="C131" s="202" t="str">
        <f t="shared" si="0"/>
        <v>электронный справочник на основе Справочника организаций "2ГИС.АРМАВИР" (мобильная версия 2ГИС 4.0 и выше); Интернет-площадка 2gis.ru на основе Cправочника организаций "2ГИС.АРМАВИР"</v>
      </c>
      <c r="D131" s="36">
        <v>1872</v>
      </c>
      <c r="E131" s="37"/>
      <c r="F131" s="37"/>
      <c r="G131" s="37"/>
      <c r="H131" s="38"/>
    </row>
    <row r="132" spans="1:8" ht="72" customHeight="1" x14ac:dyDescent="0.2">
      <c r="A132" s="160" t="s">
        <v>99</v>
      </c>
      <c r="B132" s="161"/>
      <c r="C132" s="202" t="str">
        <f t="shared" si="0"/>
        <v>электронный справочник на основе Справочника организаций "2ГИС.АРМАВИР" (мобильная версия 2ГИС 4.0 и выше); Интернет-площадка 2gis.ru на основе Cправочника организаций "2ГИС.АРМАВИР"</v>
      </c>
      <c r="D132" s="36">
        <v>744</v>
      </c>
      <c r="E132" s="37"/>
      <c r="F132" s="37"/>
      <c r="G132" s="37"/>
      <c r="H132" s="38"/>
    </row>
    <row r="133" spans="1:8" ht="72" customHeight="1" x14ac:dyDescent="0.2">
      <c r="A133" s="160" t="s">
        <v>100</v>
      </c>
      <c r="B133" s="161" t="s">
        <v>100</v>
      </c>
      <c r="C133"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"2ГИС.АРМАВИР" (мобильная версия 2ГИС 4.0 и выше); Интернет-площадка 2gis.ru на основе Cправочника организаций "2ГИС.АРМАВИР"</v>
      </c>
      <c r="D133" s="36">
        <v>8220</v>
      </c>
      <c r="E133" s="37"/>
      <c r="F133" s="37"/>
      <c r="G133" s="37"/>
      <c r="H133" s="38"/>
    </row>
    <row r="134" spans="1:8" ht="72" customHeight="1" x14ac:dyDescent="0.2">
      <c r="A134" s="160" t="s">
        <v>101</v>
      </c>
      <c r="B134" s="161" t="s">
        <v>101</v>
      </c>
      <c r="C134"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"2ГИС.АРМАВИР" (мобильная версия 2ГИС 4.0 и выше); Интернет-площадка 2gis.ru на основе Cправочника организаций "2ГИС.АРМАВИР"</v>
      </c>
      <c r="D134" s="36">
        <v>4500</v>
      </c>
      <c r="E134" s="37"/>
      <c r="F134" s="37"/>
      <c r="G134" s="37"/>
      <c r="H134" s="38"/>
    </row>
    <row r="135" spans="1:8" ht="50.1" customHeight="1" thickBot="1" x14ac:dyDescent="0.25">
      <c r="A135" s="160" t="s">
        <v>102</v>
      </c>
      <c r="B135" s="161"/>
      <c r="C135" s="202" t="str">
        <f>"Электронный справочник на основе Справочника организаций "&amp;$C$2&amp;" (версия для ПК)"</f>
        <v>Электронный справочник на основе Справочника организаций "2ГИС.АРМАВИР" (версия для ПК)</v>
      </c>
      <c r="D135" s="36">
        <v>1242</v>
      </c>
      <c r="E135" s="37"/>
      <c r="F135" s="37"/>
      <c r="G135" s="37"/>
      <c r="H135" s="38"/>
    </row>
    <row r="136" spans="1:8" s="16" customFormat="1" ht="102" customHeight="1" thickBot="1" x14ac:dyDescent="0.25">
      <c r="A136" s="160" t="s">
        <v>16</v>
      </c>
      <c r="B136" s="161"/>
      <c r="C136"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2ГИС 4.0 и выше)</v>
      </c>
      <c r="D136" s="36">
        <v>230.99999999999994</v>
      </c>
      <c r="E136" s="37"/>
      <c r="F136" s="37"/>
      <c r="G136" s="37"/>
      <c r="H136" s="38"/>
    </row>
    <row r="137" spans="1:8" s="16" customFormat="1" ht="102" customHeight="1" thickBot="1" x14ac:dyDescent="0.25">
      <c r="A137" s="160" t="s">
        <v>103</v>
      </c>
      <c r="B137" s="161"/>
      <c r="C137"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2ГИС 4.0 и выше)</v>
      </c>
      <c r="D137" s="36">
        <v>100002</v>
      </c>
      <c r="E137" s="37"/>
      <c r="F137" s="37"/>
      <c r="G137" s="37"/>
      <c r="H137" s="38"/>
    </row>
    <row r="138" spans="1:8" s="16" customFormat="1" ht="126" customHeight="1" x14ac:dyDescent="0.2">
      <c r="A138" s="160" t="s">
        <v>104</v>
      </c>
      <c r="B138" s="161"/>
      <c r="C138" s="30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"2ГИС.АРМАВИР" (версия для ПК); 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Интернет-площадки и Веб-приложения на основе Cправочника организаций "2ГИС.АРМАВИР", http://api.2gis.ru/</v>
      </c>
      <c r="D138" s="36">
        <v>5502</v>
      </c>
      <c r="E138" s="37"/>
      <c r="F138" s="37"/>
      <c r="G138" s="37"/>
      <c r="H138" s="38"/>
    </row>
    <row r="139" spans="1:8" ht="50.1" customHeight="1" x14ac:dyDescent="0.2">
      <c r="A139" s="160" t="s">
        <v>107</v>
      </c>
      <c r="B139" s="161"/>
      <c r="C139" s="202" t="str">
        <f>"Интернет-площадка 2gis.ru на основе Cправочника организаций "&amp;$C$2&amp;""</f>
        <v>Интернет-площадка 2gis.ru на основе Cправочника организаций "2ГИС.АРМАВИР"</v>
      </c>
      <c r="D139" s="36">
        <v>6360</v>
      </c>
      <c r="E139" s="37"/>
      <c r="F139" s="37"/>
      <c r="G139" s="37"/>
      <c r="H139" s="38"/>
    </row>
    <row r="140" spans="1:8" ht="50.1" customHeight="1" x14ac:dyDescent="0.2">
      <c r="A140" s="160" t="s">
        <v>108</v>
      </c>
      <c r="B140" s="161"/>
      <c r="C140" s="202" t="str">
        <f t="shared" ref="C140:C149" si="1">"Электронный справочник на основе Справочника организаций "&amp;$C$2&amp;" (версия для ПК)"</f>
        <v>Электронный справочник на основе Справочника организаций "2ГИС.АРМАВИР" (версия для ПК)</v>
      </c>
      <c r="D140" s="36">
        <v>3000</v>
      </c>
      <c r="E140" s="37"/>
      <c r="F140" s="37"/>
      <c r="G140" s="37"/>
      <c r="H140" s="38"/>
    </row>
    <row r="141" spans="1:8" ht="50.1" customHeight="1" x14ac:dyDescent="0.2">
      <c r="A141" s="160" t="s">
        <v>109</v>
      </c>
      <c r="B141" s="161"/>
      <c r="C141" s="202" t="str">
        <f t="shared" si="1"/>
        <v>Электронный справочник на основе Справочника организаций "2ГИС.АРМАВИР" (версия для ПК)</v>
      </c>
      <c r="D141" s="36">
        <v>2760</v>
      </c>
      <c r="E141" s="37"/>
      <c r="F141" s="37"/>
      <c r="G141" s="37"/>
      <c r="H141" s="38"/>
    </row>
    <row r="142" spans="1:8" ht="50.1" customHeight="1" x14ac:dyDescent="0.2">
      <c r="A142" s="160" t="s">
        <v>110</v>
      </c>
      <c r="B142" s="161"/>
      <c r="C142" s="202" t="str">
        <f>"Интернет-площадка 2gis.ru на основе Cправочника организаций "&amp;$C$2&amp;""</f>
        <v>Интернет-площадка 2gis.ru на основе Cправочника организаций "2ГИС.АРМАВИР"</v>
      </c>
      <c r="D142" s="36">
        <v>6240</v>
      </c>
      <c r="E142" s="37"/>
      <c r="F142" s="37"/>
      <c r="G142" s="37"/>
      <c r="H142" s="38"/>
    </row>
    <row r="143" spans="1:8" ht="50.1" customHeight="1" x14ac:dyDescent="0.2">
      <c r="A143" s="160" t="s">
        <v>111</v>
      </c>
      <c r="B143" s="161"/>
      <c r="C143" s="202" t="str">
        <f>"Интернет-площадка 2gis.ru на основе Cправочника организаций "&amp;$C$2&amp;""</f>
        <v>Интернет-площадка 2gis.ru на основе Cправочника организаций "2ГИС.АРМАВИР"</v>
      </c>
      <c r="D143" s="36">
        <v>7488</v>
      </c>
      <c r="E143" s="37"/>
      <c r="F143" s="37"/>
      <c r="G143" s="37"/>
      <c r="H143" s="38"/>
    </row>
    <row r="144" spans="1:8" ht="50.1" customHeight="1" x14ac:dyDescent="0.2">
      <c r="A144" s="160" t="s">
        <v>112</v>
      </c>
      <c r="B144" s="161"/>
      <c r="C144" s="202" t="str">
        <f t="shared" si="1"/>
        <v>Электронный справочник на основе Справочника организаций "2ГИС.АРМАВИР" (версия для ПК)</v>
      </c>
      <c r="D144" s="36">
        <v>1680</v>
      </c>
      <c r="E144" s="37"/>
      <c r="F144" s="37"/>
      <c r="G144" s="37"/>
      <c r="H144" s="38"/>
    </row>
    <row r="145" spans="1:8" ht="50.1" customHeight="1" x14ac:dyDescent="0.2">
      <c r="A145" s="160" t="s">
        <v>113</v>
      </c>
      <c r="B145" s="161"/>
      <c r="C145" s="202" t="str">
        <f t="shared" si="1"/>
        <v>Электронный справочник на основе Справочника организаций "2ГИС.АРМАВИР" (версия для ПК)</v>
      </c>
      <c r="D145" s="36">
        <v>3240</v>
      </c>
      <c r="E145" s="37"/>
      <c r="F145" s="37"/>
      <c r="G145" s="37"/>
      <c r="H145" s="38"/>
    </row>
    <row r="146" spans="1:8" ht="50.1" customHeight="1" x14ac:dyDescent="0.2">
      <c r="A146" s="160" t="s">
        <v>114</v>
      </c>
      <c r="B146" s="161"/>
      <c r="C146" s="202" t="str">
        <f t="shared" si="1"/>
        <v>Электронный справочник на основе Справочника организаций "2ГИС.АРМАВИР" (версия для ПК)</v>
      </c>
      <c r="D146" s="36">
        <v>3240</v>
      </c>
      <c r="E146" s="37"/>
      <c r="F146" s="37"/>
      <c r="G146" s="37"/>
      <c r="H146" s="38"/>
    </row>
    <row r="147" spans="1:8" ht="50.1" customHeight="1" x14ac:dyDescent="0.2">
      <c r="A147" s="160" t="s">
        <v>115</v>
      </c>
      <c r="B147" s="161"/>
      <c r="C147" s="202" t="s">
        <v>95</v>
      </c>
      <c r="D147" s="36">
        <v>720</v>
      </c>
      <c r="E147" s="37"/>
      <c r="F147" s="37"/>
      <c r="G147" s="37"/>
      <c r="H147" s="38"/>
    </row>
    <row r="148" spans="1:8" ht="72" customHeight="1" x14ac:dyDescent="0.2">
      <c r="A148" s="160" t="s">
        <v>116</v>
      </c>
      <c r="B148" s="161"/>
      <c r="C148"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"2ГИС.АРМАВИР" (мобильная версия 2ГИС 4.0 и выше); Интернет-площадка 2gis.ru на основе Cправочника организаций "2ГИС.АРМАВИР"</v>
      </c>
      <c r="D148" s="36">
        <v>11520</v>
      </c>
      <c r="E148" s="37"/>
      <c r="F148" s="37"/>
      <c r="G148" s="37"/>
      <c r="H148" s="38"/>
    </row>
    <row r="149" spans="1:8" ht="50.1" customHeight="1" thickBot="1" x14ac:dyDescent="0.25">
      <c r="A149" s="160" t="s">
        <v>117</v>
      </c>
      <c r="B149" s="161"/>
      <c r="C149" s="202" t="str">
        <f t="shared" si="1"/>
        <v>Электронный справочник на основе Справочника организаций "2ГИС.АРМАВИР" (версия для ПК)</v>
      </c>
      <c r="D149" s="44">
        <v>1800</v>
      </c>
      <c r="E149" s="45"/>
      <c r="F149" s="45"/>
      <c r="G149" s="45"/>
      <c r="H149" s="46"/>
    </row>
    <row r="150" spans="1:8" s="28" customFormat="1" ht="50.1" customHeight="1" thickBot="1" x14ac:dyDescent="0.25">
      <c r="A150" s="24" t="s">
        <v>118</v>
      </c>
      <c r="B150" s="25"/>
      <c r="C150" s="26"/>
      <c r="D150" s="173"/>
      <c r="E150" s="173"/>
      <c r="F150" s="173"/>
      <c r="G150" s="173"/>
      <c r="H150" s="174"/>
    </row>
    <row r="151" spans="1:8" s="16" customFormat="1" ht="50.1" customHeight="1" x14ac:dyDescent="0.2">
      <c r="A151" s="160" t="s">
        <v>119</v>
      </c>
      <c r="B151" s="161"/>
      <c r="C151" s="206" t="str">
        <f>"Электронный справочник на основе Справочника организаций "&amp;$C$2&amp;" (мобильная версия)"</f>
        <v>Электронный справочник на основе Справочника организаций "2ГИС.АРМАВИР" (мобильная версия)</v>
      </c>
      <c r="D151" s="36">
        <v>1500</v>
      </c>
      <c r="E151" s="37"/>
      <c r="F151" s="37"/>
      <c r="G151" s="37"/>
      <c r="H151" s="38"/>
    </row>
    <row r="152" spans="1:8" s="16" customFormat="1" ht="50.1" customHeight="1" x14ac:dyDescent="0.2">
      <c r="A152" s="160" t="s">
        <v>120</v>
      </c>
      <c r="B152" s="161"/>
      <c r="C152" s="209"/>
      <c r="D152" s="36">
        <v>1500</v>
      </c>
      <c r="E152" s="37"/>
      <c r="F152" s="37"/>
      <c r="G152" s="37"/>
      <c r="H152" s="38"/>
    </row>
    <row r="153" spans="1:8" s="16" customFormat="1" ht="50.1" customHeight="1" x14ac:dyDescent="0.2">
      <c r="A153" s="207" t="s">
        <v>121</v>
      </c>
      <c r="B153" s="208"/>
      <c r="C153" s="209"/>
      <c r="D153" s="297">
        <v>1500</v>
      </c>
      <c r="E153" s="157"/>
      <c r="F153" s="157"/>
      <c r="G153" s="157"/>
      <c r="H153" s="157"/>
    </row>
    <row r="154" spans="1:8" s="16" customFormat="1" ht="50.1" customHeight="1" x14ac:dyDescent="0.2">
      <c r="A154" s="207" t="s">
        <v>122</v>
      </c>
      <c r="B154" s="208"/>
      <c r="C154" s="209"/>
      <c r="D154" s="297">
        <v>150</v>
      </c>
      <c r="E154" s="157"/>
      <c r="F154" s="157"/>
      <c r="G154" s="157"/>
      <c r="H154" s="157"/>
    </row>
    <row r="155" spans="1:8" s="16" customFormat="1" ht="50.1" customHeight="1" thickBot="1" x14ac:dyDescent="0.25">
      <c r="A155" s="207" t="s">
        <v>123</v>
      </c>
      <c r="B155" s="208"/>
      <c r="C155" s="210"/>
      <c r="D155" s="78">
        <v>510</v>
      </c>
      <c r="E155" s="79"/>
      <c r="F155" s="79"/>
      <c r="G155" s="79"/>
      <c r="H155" s="79"/>
    </row>
    <row r="156" spans="1:8" s="16" customFormat="1" ht="50.1" customHeight="1" thickBot="1" x14ac:dyDescent="0.25">
      <c r="A156" s="24" t="s">
        <v>124</v>
      </c>
      <c r="B156" s="25"/>
      <c r="C156" s="26"/>
      <c r="D156" s="173"/>
      <c r="E156" s="173"/>
      <c r="F156" s="173"/>
      <c r="G156" s="173"/>
      <c r="H156" s="174"/>
    </row>
    <row r="157" spans="1:8" ht="50.1" customHeight="1" x14ac:dyDescent="0.2">
      <c r="A157" s="160" t="s">
        <v>125</v>
      </c>
      <c r="B157" s="161"/>
      <c r="C157"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"2ГИС.АРМАВИР" (мобильная версия 2ГИС 4.0 и выше)</v>
      </c>
      <c r="D157" s="212">
        <f>F157*1.2</f>
        <v>1911.6</v>
      </c>
      <c r="E157" s="213">
        <f>F157*1.1</f>
        <v>1752.3000000000002</v>
      </c>
      <c r="F157" s="213">
        <v>1593</v>
      </c>
      <c r="G157" s="213">
        <f>F157*0.75</f>
        <v>1194.75</v>
      </c>
      <c r="H157" s="214">
        <f>F157*0.5</f>
        <v>796.5</v>
      </c>
    </row>
    <row r="158" spans="1:8" ht="50.1" customHeight="1" x14ac:dyDescent="0.2">
      <c r="A158" s="160" t="s">
        <v>126</v>
      </c>
      <c r="B158" s="161"/>
      <c r="C158" s="202" t="str">
        <f>"Интернет-площадка 2gis.ru на основе Cправочника организаций "&amp;$C$2&amp;""</f>
        <v>Интернет-площадка 2gis.ru на основе Cправочника организаций "2ГИС.АРМАВИР"</v>
      </c>
      <c r="D158" s="36">
        <v>2835</v>
      </c>
      <c r="E158" s="37"/>
      <c r="F158" s="37"/>
      <c r="G158" s="37"/>
      <c r="H158" s="38"/>
    </row>
    <row r="159" spans="1:8" ht="50.1" customHeight="1" x14ac:dyDescent="0.2">
      <c r="A159" s="160" t="s">
        <v>127</v>
      </c>
      <c r="B159" s="161"/>
      <c r="C159" s="202" t="str">
        <f>"Электронный справочник на основе Справочника организаций "&amp;$C$2&amp;" (версия для ПК)"</f>
        <v>Электронный справочник на основе Справочника организаций "2ГИС.АРМАВИР" (версия для ПК)</v>
      </c>
      <c r="D159" s="36">
        <v>1008</v>
      </c>
      <c r="E159" s="37"/>
      <c r="F159" s="37"/>
      <c r="G159" s="37"/>
      <c r="H159" s="38"/>
    </row>
    <row r="160" spans="1:8" ht="50.1" customHeight="1" x14ac:dyDescent="0.2">
      <c r="A160" s="160" t="s">
        <v>128</v>
      </c>
      <c r="B160" s="161"/>
      <c r="C160"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"2ГИС.АРМАВИР" (мобильная версия 2ГИС 4.0 и выше)</v>
      </c>
      <c r="D160" s="212">
        <f>F160*1.2</f>
        <v>2736</v>
      </c>
      <c r="E160" s="213">
        <f>F160*1.1</f>
        <v>2508</v>
      </c>
      <c r="F160" s="213">
        <v>2280</v>
      </c>
      <c r="G160" s="213">
        <f>F160*0.75</f>
        <v>1710</v>
      </c>
      <c r="H160" s="214">
        <f>F160*0.5</f>
        <v>1140</v>
      </c>
    </row>
    <row r="161" spans="1:9" ht="50.1" customHeight="1" x14ac:dyDescent="0.2">
      <c r="A161" s="160" t="s">
        <v>199</v>
      </c>
      <c r="B161" s="161"/>
      <c r="C161" s="202" t="str">
        <f>"Интернет-площадка 2gis.ru на основе Cправочника организаций "&amp;$C$2&amp;""</f>
        <v>Интернет-площадка 2gis.ru на основе Cправочника организаций "2ГИС.АРМАВИР"</v>
      </c>
      <c r="D161" s="36">
        <v>4080</v>
      </c>
      <c r="E161" s="37"/>
      <c r="F161" s="37"/>
      <c r="G161" s="37"/>
      <c r="H161" s="38"/>
    </row>
    <row r="162" spans="1:9" ht="50.1" customHeight="1" x14ac:dyDescent="0.2">
      <c r="A162" s="160" t="s">
        <v>130</v>
      </c>
      <c r="B162" s="161"/>
      <c r="C162" s="202" t="str">
        <f>"Электронный справочник на основе Справочника организаций "&amp;$C$2&amp;" (версия для ПК)"</f>
        <v>Электронный справочник на основе Справочника организаций "2ГИС.АРМАВИР" (версия для ПК)</v>
      </c>
      <c r="D162" s="36">
        <v>1440</v>
      </c>
      <c r="E162" s="37"/>
      <c r="F162" s="37"/>
      <c r="G162" s="37"/>
      <c r="H162" s="38"/>
    </row>
    <row r="163" spans="1:9" ht="75.75" customHeight="1" thickBot="1" x14ac:dyDescent="0.25">
      <c r="A163" s="160" t="s">
        <v>132</v>
      </c>
      <c r="B163" s="161"/>
      <c r="C163"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2ГИС 4.0 и выше)</v>
      </c>
      <c r="D163" s="36">
        <v>1794</v>
      </c>
      <c r="E163" s="37"/>
      <c r="F163" s="37"/>
      <c r="G163" s="37"/>
      <c r="H163" s="38"/>
    </row>
    <row r="164" spans="1:9" ht="50.1" customHeight="1" thickBot="1" x14ac:dyDescent="0.25">
      <c r="A164" s="290"/>
      <c r="B164" s="291"/>
      <c r="C164" s="130"/>
      <c r="D164" s="292"/>
      <c r="E164" s="292"/>
      <c r="F164" s="292"/>
      <c r="G164" s="292"/>
      <c r="H164" s="293"/>
    </row>
    <row r="165" spans="1:9" ht="12.6" customHeight="1" x14ac:dyDescent="0.2">
      <c r="E165" s="231"/>
      <c r="F165" s="231"/>
      <c r="G165" s="231"/>
      <c r="H165" s="231"/>
      <c r="I165" s="231"/>
    </row>
    <row r="166" spans="1:9" s="223" customFormat="1" ht="24.95" customHeight="1" x14ac:dyDescent="0.2">
      <c r="A166" s="220"/>
      <c r="B166" s="221" t="s">
        <v>133</v>
      </c>
      <c r="C166" s="222" t="s">
        <v>220</v>
      </c>
      <c r="D166" s="222"/>
      <c r="E166" s="231"/>
      <c r="F166" s="231"/>
      <c r="G166" s="231"/>
      <c r="H166" s="231"/>
      <c r="I166" s="231"/>
    </row>
    <row r="167" spans="1:9" s="223" customFormat="1" ht="24.95" customHeight="1" x14ac:dyDescent="0.2">
      <c r="A167" s="220"/>
      <c r="C167" s="424" t="s">
        <v>221</v>
      </c>
      <c r="D167" s="224"/>
      <c r="E167" s="231"/>
      <c r="F167" s="231"/>
      <c r="G167" s="231"/>
      <c r="H167" s="231"/>
      <c r="I167" s="231"/>
    </row>
    <row r="168" spans="1:9" s="223" customFormat="1" ht="24.95" customHeight="1" x14ac:dyDescent="0.2">
      <c r="A168" s="220"/>
      <c r="C168" s="424" t="s">
        <v>222</v>
      </c>
      <c r="D168" s="224"/>
      <c r="E168" s="231"/>
      <c r="F168" s="231"/>
      <c r="G168" s="231"/>
      <c r="H168" s="231"/>
      <c r="I168" s="231"/>
    </row>
    <row r="169" spans="1:9" ht="12.6" customHeight="1" x14ac:dyDescent="0.2">
      <c r="E169" s="231"/>
      <c r="F169" s="231"/>
      <c r="G169" s="231"/>
      <c r="H169" s="231"/>
      <c r="I169" s="231"/>
    </row>
    <row r="170" spans="1:9" s="16" customFormat="1" ht="26.25" x14ac:dyDescent="0.2">
      <c r="A170" s="227" t="str">
        <f>Абакан_юр!A174</f>
        <v>По соглашению сторон в качестве валюты платежа могут выступать украинские гривны, в этом случае курс следующий: 1 руб. = 0,4408 гривен</v>
      </c>
      <c r="B170" s="227"/>
      <c r="C170" s="227"/>
      <c r="D170" s="228"/>
      <c r="E170" s="228"/>
      <c r="F170" s="229"/>
      <c r="G170" s="230"/>
      <c r="H170" s="230"/>
    </row>
    <row r="171" spans="1:9" ht="26.25" x14ac:dyDescent="0.2">
      <c r="A171" s="227" t="str">
        <f>Абакан_юр!A175</f>
        <v>По соглашению сторон в качестве валюты платежа могут выступать дирхамы ОАЭ, в этом случае курс следующий: 1 руб. = 0,0420 дирхам</v>
      </c>
      <c r="B171" s="227"/>
      <c r="C171" s="227"/>
      <c r="D171" s="228"/>
      <c r="E171" s="228"/>
      <c r="F171" s="229"/>
      <c r="G171" s="232"/>
      <c r="H171" s="232"/>
    </row>
    <row r="172" spans="1:9" ht="26.25" x14ac:dyDescent="0.2">
      <c r="A172" s="227" t="str">
        <f>Абакан_юр!A176</f>
        <v>По соглашению сторон в качестве валюты платежа могут выступать доллары США, в этом случае курс следующий: 1 руб. = 0,0114 доллара</v>
      </c>
      <c r="B172" s="227"/>
      <c r="C172" s="227"/>
      <c r="D172" s="228"/>
      <c r="E172" s="228"/>
      <c r="F172" s="229"/>
      <c r="G172" s="232"/>
      <c r="H172" s="232"/>
    </row>
    <row r="173" spans="1:9" ht="26.25" x14ac:dyDescent="0.2">
      <c r="A173" s="227" t="str">
        <f>Абакан_юр!A177</f>
        <v>По соглашению сторон в качестве валюты платежа могут выступать евро, в этом случае курс следующий: 1 руб. = 0,0105 евро</v>
      </c>
      <c r="B173" s="227"/>
      <c r="C173" s="227"/>
      <c r="D173" s="228"/>
      <c r="E173" s="229"/>
      <c r="F173" s="229"/>
      <c r="G173" s="232"/>
      <c r="H173" s="232"/>
    </row>
    <row r="174" spans="1:9" ht="26.25" x14ac:dyDescent="0.2">
      <c r="A174" s="227" t="str">
        <f>Абакан_юр!A178</f>
        <v>По соглашению сторон в качестве валюты платежа могут выступать чешские кроны, в этом случае курс следующий: 1 руб. = 0,2605 крона</v>
      </c>
      <c r="B174" s="227"/>
      <c r="C174" s="227"/>
      <c r="D174" s="228"/>
      <c r="E174" s="229"/>
      <c r="F174" s="229"/>
      <c r="G174" s="232"/>
      <c r="H174" s="232"/>
    </row>
    <row r="175" spans="1:9" ht="26.25" x14ac:dyDescent="0.2">
      <c r="A175" s="227" t="str">
        <f>Абакан_юр!A179</f>
        <v>По соглашению сторон в качестве валюты платежа могут выступать киргизские сомы, в этом случае курс следующий: 1 руб. = 1,0083 сом</v>
      </c>
      <c r="B175" s="227"/>
      <c r="C175" s="227"/>
      <c r="D175" s="228"/>
      <c r="E175" s="228"/>
      <c r="F175" s="229"/>
      <c r="G175" s="232"/>
      <c r="H175" s="232"/>
    </row>
    <row r="176" spans="1:9" ht="26.25" x14ac:dyDescent="0.2">
      <c r="A176" s="227" t="str">
        <f>Абакан_юр!A180</f>
        <v>По соглашению сторон в качестве валюты платежа могут выступать казахстанские тенге, в этом случае курс следующий: 1 руб. = 5,0473 тенге</v>
      </c>
      <c r="B176" s="227"/>
      <c r="C176" s="227"/>
      <c r="D176" s="228"/>
      <c r="E176" s="228"/>
      <c r="F176" s="229"/>
      <c r="G176" s="232"/>
      <c r="H176" s="232"/>
    </row>
    <row r="177" spans="1:8" ht="26.25" customHeight="1" x14ac:dyDescent="0.2">
      <c r="A177" s="233"/>
      <c r="B177" s="233"/>
      <c r="C177" s="234"/>
      <c r="D177" s="235"/>
      <c r="E177" s="235"/>
      <c r="F177" s="236"/>
      <c r="G177" s="237"/>
      <c r="H177" s="237"/>
    </row>
    <row r="178" spans="1:8" ht="26.25" customHeight="1" x14ac:dyDescent="0.2">
      <c r="A178" s="239" t="s">
        <v>144</v>
      </c>
      <c r="B178" s="239"/>
      <c r="C178" s="239"/>
      <c r="D178" s="239"/>
      <c r="E178" s="239"/>
      <c r="F178" s="239"/>
      <c r="G178" s="239"/>
      <c r="H178" s="239"/>
    </row>
    <row r="179" spans="1:8" ht="26.25" customHeight="1" x14ac:dyDescent="0.2">
      <c r="A179" s="239" t="s">
        <v>145</v>
      </c>
      <c r="B179" s="239"/>
      <c r="C179" s="239"/>
      <c r="D179" s="239"/>
      <c r="E179" s="239"/>
      <c r="F179" s="239"/>
      <c r="G179" s="239"/>
      <c r="H179" s="239"/>
    </row>
    <row r="180" spans="1:8" ht="26.25" customHeight="1" x14ac:dyDescent="0.2">
      <c r="A180" s="233"/>
      <c r="B180" s="233"/>
      <c r="C180" s="234"/>
      <c r="D180" s="235"/>
      <c r="E180" s="235"/>
      <c r="F180" s="236"/>
      <c r="G180" s="237"/>
      <c r="H180" s="237"/>
    </row>
    <row r="181" spans="1:8" ht="26.25" customHeight="1" thickBot="1" x14ac:dyDescent="0.25">
      <c r="A181" s="240" t="s">
        <v>146</v>
      </c>
      <c r="B181" s="240"/>
      <c r="C181" s="240"/>
      <c r="D181" s="240"/>
      <c r="E181" s="240"/>
      <c r="F181" s="241"/>
      <c r="G181" s="231"/>
      <c r="H181" s="242"/>
    </row>
    <row r="182" spans="1:8" ht="26.25" customHeight="1" thickBot="1" x14ac:dyDescent="0.25">
      <c r="A182" s="243" t="s">
        <v>147</v>
      </c>
      <c r="B182" s="244"/>
      <c r="C182" s="244"/>
      <c r="D182" s="244"/>
      <c r="E182" s="245"/>
      <c r="F182" s="246"/>
      <c r="H182" s="247"/>
    </row>
    <row r="183" spans="1:8" ht="26.25" customHeight="1" thickBot="1" x14ac:dyDescent="0.25">
      <c r="A183" s="426" t="s">
        <v>148</v>
      </c>
      <c r="B183" s="427"/>
      <c r="C183" s="250" t="s">
        <v>149</v>
      </c>
      <c r="D183" s="440" t="s">
        <v>150</v>
      </c>
      <c r="E183" s="441"/>
      <c r="F183" s="252"/>
      <c r="G183" s="252"/>
      <c r="H183" s="252"/>
    </row>
    <row r="184" spans="1:8" ht="84" x14ac:dyDescent="0.2">
      <c r="A184" s="253" t="s">
        <v>151</v>
      </c>
      <c r="B184" s="254"/>
      <c r="C184" s="255" t="s">
        <v>152</v>
      </c>
      <c r="D184" s="256" t="s">
        <v>153</v>
      </c>
      <c r="E184" s="257"/>
      <c r="F184" s="252"/>
      <c r="G184" s="252"/>
      <c r="H184" s="252"/>
    </row>
    <row r="185" spans="1:8" ht="113.25" customHeight="1" x14ac:dyDescent="0.2">
      <c r="A185" s="258" t="s">
        <v>154</v>
      </c>
      <c r="B185" s="259"/>
      <c r="C185" s="260" t="s">
        <v>155</v>
      </c>
      <c r="D185" s="261" t="s">
        <v>156</v>
      </c>
      <c r="E185" s="262"/>
      <c r="F185" s="252"/>
      <c r="G185" s="252"/>
      <c r="H185" s="252"/>
    </row>
    <row r="186" spans="1:8" ht="63.75" thickBot="1" x14ac:dyDescent="0.25">
      <c r="A186" s="321" t="s">
        <v>157</v>
      </c>
      <c r="B186" s="322"/>
      <c r="C186" s="323" t="s">
        <v>158</v>
      </c>
      <c r="D186" s="324" t="s">
        <v>156</v>
      </c>
      <c r="E186" s="325"/>
      <c r="F186" s="236"/>
      <c r="G186" s="237"/>
      <c r="H186" s="237"/>
    </row>
    <row r="187" spans="1:8" ht="107.25" customHeight="1" x14ac:dyDescent="0.2">
      <c r="A187" s="258" t="s">
        <v>160</v>
      </c>
      <c r="B187" s="259"/>
      <c r="C187" s="319" t="s">
        <v>161</v>
      </c>
      <c r="D187" s="259" t="s">
        <v>156</v>
      </c>
      <c r="E187" s="320"/>
      <c r="F187" s="246"/>
      <c r="G187" s="246"/>
      <c r="H187" s="246"/>
    </row>
    <row r="188" spans="1:8" ht="201.75" customHeight="1" thickBot="1" x14ac:dyDescent="0.25">
      <c r="A188" s="442" t="s">
        <v>162</v>
      </c>
      <c r="B188" s="443"/>
      <c r="C188" s="323" t="s">
        <v>163</v>
      </c>
      <c r="D188" s="444" t="s">
        <v>156</v>
      </c>
      <c r="E188" s="445"/>
      <c r="F188" s="236"/>
      <c r="G188" s="237"/>
      <c r="H188" s="237"/>
    </row>
    <row r="189" spans="1:8" ht="192.75" customHeight="1" x14ac:dyDescent="0.2">
      <c r="A189" s="239" t="str">
        <f>Абакан_юр!A195</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89" s="239"/>
      <c r="C189" s="239"/>
      <c r="D189" s="239"/>
      <c r="E189" s="239"/>
      <c r="F189" s="239"/>
      <c r="G189" s="239"/>
      <c r="H189" s="239"/>
    </row>
    <row r="190" spans="1:8" ht="81" customHeight="1" x14ac:dyDescent="0.2">
      <c r="A190" s="239" t="s">
        <v>167</v>
      </c>
      <c r="B190" s="239"/>
      <c r="C190" s="239"/>
      <c r="D190" s="239"/>
      <c r="E190" s="239"/>
      <c r="F190" s="239"/>
      <c r="G190" s="239"/>
      <c r="H190" s="239"/>
    </row>
    <row r="191" spans="1:8" ht="33" customHeight="1" x14ac:dyDescent="0.2">
      <c r="A191" s="264" t="s">
        <v>168</v>
      </c>
      <c r="B191" s="264"/>
      <c r="C191" s="264"/>
      <c r="D191" s="264"/>
      <c r="E191" s="264"/>
      <c r="F191" s="264"/>
      <c r="G191" s="264"/>
      <c r="H191" s="264"/>
    </row>
    <row r="192" spans="1:8" ht="120.75" customHeight="1" x14ac:dyDescent="0.2">
      <c r="A192" s="239" t="s">
        <v>169</v>
      </c>
      <c r="B192" s="239"/>
      <c r="C192" s="239"/>
      <c r="D192" s="239"/>
      <c r="E192" s="239"/>
      <c r="F192" s="239"/>
      <c r="G192" s="239"/>
      <c r="H192" s="239"/>
    </row>
    <row r="193" spans="1:8" ht="90" customHeight="1" x14ac:dyDescent="0.2"/>
    <row r="194" spans="1:8" s="217" customFormat="1" ht="125.25" customHeight="1" x14ac:dyDescent="0.2">
      <c r="A194" s="216"/>
      <c r="C194" s="218"/>
      <c r="H194" s="219"/>
    </row>
    <row r="195" spans="1:8" s="238" customFormat="1" ht="222.75" customHeight="1" x14ac:dyDescent="0.2">
      <c r="A195" s="216"/>
      <c r="B195" s="217"/>
      <c r="C195" s="218"/>
      <c r="D195" s="217"/>
      <c r="E195" s="217"/>
      <c r="F195" s="217"/>
      <c r="G195" s="217"/>
      <c r="H195" s="219"/>
    </row>
    <row r="196" spans="1:8" ht="192.75" customHeight="1" x14ac:dyDescent="0.2"/>
    <row r="197" spans="1:8" ht="66.75" customHeight="1" x14ac:dyDescent="0.2"/>
    <row r="199" spans="1:8" s="266" customFormat="1" ht="114.75" customHeight="1" x14ac:dyDescent="0.2">
      <c r="A199" s="216"/>
      <c r="B199" s="217"/>
      <c r="C199" s="218"/>
      <c r="D199" s="217"/>
      <c r="E199" s="217"/>
      <c r="F199" s="217"/>
      <c r="G199" s="217"/>
      <c r="H199" s="219"/>
    </row>
  </sheetData>
  <sheetProtection selectLockedCells="1" selectUnlockedCells="1"/>
  <mergeCells count="312">
    <mergeCell ref="A189:H189"/>
    <mergeCell ref="A190:H190"/>
    <mergeCell ref="A191:H191"/>
    <mergeCell ref="A192:E192"/>
    <mergeCell ref="F192:H192"/>
    <mergeCell ref="A186:B186"/>
    <mergeCell ref="D186:E186"/>
    <mergeCell ref="A187:B187"/>
    <mergeCell ref="D187:E187"/>
    <mergeCell ref="A188:B188"/>
    <mergeCell ref="D188:E188"/>
    <mergeCell ref="A182:E182"/>
    <mergeCell ref="A183:B183"/>
    <mergeCell ref="D183:E183"/>
    <mergeCell ref="A184:B184"/>
    <mergeCell ref="D184:E184"/>
    <mergeCell ref="A185:B185"/>
    <mergeCell ref="D185:E185"/>
    <mergeCell ref="A174:C174"/>
    <mergeCell ref="A175:C175"/>
    <mergeCell ref="A176:C176"/>
    <mergeCell ref="A178:H178"/>
    <mergeCell ref="A179:H179"/>
    <mergeCell ref="A181:E181"/>
    <mergeCell ref="C168:D168"/>
    <mergeCell ref="A170:C170"/>
    <mergeCell ref="G170:H170"/>
    <mergeCell ref="A171:C171"/>
    <mergeCell ref="A172:C172"/>
    <mergeCell ref="A173:C173"/>
    <mergeCell ref="A163:B163"/>
    <mergeCell ref="D163:H163"/>
    <mergeCell ref="A164:B164"/>
    <mergeCell ref="D164:H164"/>
    <mergeCell ref="C166:D166"/>
    <mergeCell ref="C167:D167"/>
    <mergeCell ref="A159:B159"/>
    <mergeCell ref="D159:H159"/>
    <mergeCell ref="A160:B160"/>
    <mergeCell ref="A161:B161"/>
    <mergeCell ref="D161:H161"/>
    <mergeCell ref="A162:B162"/>
    <mergeCell ref="D162:H162"/>
    <mergeCell ref="D155:H155"/>
    <mergeCell ref="A156:B156"/>
    <mergeCell ref="D156:H156"/>
    <mergeCell ref="A157:B157"/>
    <mergeCell ref="A158:B158"/>
    <mergeCell ref="D158:H158"/>
    <mergeCell ref="A151:B151"/>
    <mergeCell ref="C151:C155"/>
    <mergeCell ref="D151:H151"/>
    <mergeCell ref="A152:B152"/>
    <mergeCell ref="D152:H152"/>
    <mergeCell ref="A153:B153"/>
    <mergeCell ref="D153:H153"/>
    <mergeCell ref="A154:B154"/>
    <mergeCell ref="D154:H154"/>
    <mergeCell ref="A155:B155"/>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06:B106"/>
    <mergeCell ref="D106:H106"/>
    <mergeCell ref="A107:B107"/>
    <mergeCell ref="D107:H107"/>
    <mergeCell ref="A108:B108"/>
    <mergeCell ref="D108:H108"/>
    <mergeCell ref="D102:H102"/>
    <mergeCell ref="A103:B103"/>
    <mergeCell ref="D103:H103"/>
    <mergeCell ref="A104:B104"/>
    <mergeCell ref="D104:H104"/>
    <mergeCell ref="A105:B105"/>
    <mergeCell ref="D105:H105"/>
    <mergeCell ref="A98:B98"/>
    <mergeCell ref="D98:H98"/>
    <mergeCell ref="A99:B99"/>
    <mergeCell ref="C99:C116"/>
    <mergeCell ref="D99:H99"/>
    <mergeCell ref="A100:B100"/>
    <mergeCell ref="D100:H100"/>
    <mergeCell ref="A101:B101"/>
    <mergeCell ref="D101:H101"/>
    <mergeCell ref="A102:B102"/>
    <mergeCell ref="A95:B95"/>
    <mergeCell ref="D95:H95"/>
    <mergeCell ref="A96:B96"/>
    <mergeCell ref="D96:H96"/>
    <mergeCell ref="A97:B97"/>
    <mergeCell ref="D97:H97"/>
    <mergeCell ref="A92:B92"/>
    <mergeCell ref="D92:H92"/>
    <mergeCell ref="A93:B93"/>
    <mergeCell ref="D93:H93"/>
    <mergeCell ref="A94:B94"/>
    <mergeCell ref="D94:H94"/>
    <mergeCell ref="A89:B89"/>
    <mergeCell ref="D89:H89"/>
    <mergeCell ref="A90:B90"/>
    <mergeCell ref="D90:H90"/>
    <mergeCell ref="A91:B91"/>
    <mergeCell ref="D91:H91"/>
    <mergeCell ref="A84:B84"/>
    <mergeCell ref="D84:H84"/>
    <mergeCell ref="A85:C85"/>
    <mergeCell ref="D85:H85"/>
    <mergeCell ref="D86:H86"/>
    <mergeCell ref="A87:B87"/>
    <mergeCell ref="C87:C95"/>
    <mergeCell ref="D87:H87"/>
    <mergeCell ref="A88:B88"/>
    <mergeCell ref="D88:H88"/>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A72:B72"/>
    <mergeCell ref="D72:H72"/>
    <mergeCell ref="A73:B73"/>
    <mergeCell ref="D73:H73"/>
    <mergeCell ref="A74:B74"/>
    <mergeCell ref="D74:H74"/>
    <mergeCell ref="D68:H68"/>
    <mergeCell ref="A69:B69"/>
    <mergeCell ref="D69:H69"/>
    <mergeCell ref="A70:B70"/>
    <mergeCell ref="D70:H70"/>
    <mergeCell ref="A71:B71"/>
    <mergeCell ref="D71:H71"/>
    <mergeCell ref="A64:C64"/>
    <mergeCell ref="D64:H64"/>
    <mergeCell ref="A65:B65"/>
    <mergeCell ref="C65:C84"/>
    <mergeCell ref="D65:H65"/>
    <mergeCell ref="A66:B66"/>
    <mergeCell ref="D66:H66"/>
    <mergeCell ref="A67:B67"/>
    <mergeCell ref="D67:H67"/>
    <mergeCell ref="A68:B68"/>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47:H47"/>
    <mergeCell ref="A48:A52"/>
    <mergeCell ref="B48:B49"/>
    <mergeCell ref="C48:C49"/>
    <mergeCell ref="D48:D52"/>
    <mergeCell ref="E48:E52"/>
    <mergeCell ref="F48:F52"/>
    <mergeCell ref="G48:G52"/>
    <mergeCell ref="H48:H52"/>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16" firstPageNumber="0" fitToHeight="5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01"/>
  <sheetViews>
    <sheetView view="pageBreakPreview" zoomScale="30" zoomScaleNormal="60" zoomScaleSheetLayoutView="30" workbookViewId="0">
      <pane ySplit="4" topLeftCell="A46" activePane="bottomLeft" state="frozen"/>
      <selection activeCell="A181" sqref="A181:B181"/>
      <selection pane="bottomLeft" activeCell="A181" sqref="A181:B181"/>
    </sheetView>
  </sheetViews>
  <sheetFormatPr defaultColWidth="9.140625" defaultRowHeight="12.75" outlineLevelRow="1" x14ac:dyDescent="0.2"/>
  <cols>
    <col min="1" max="1" width="45.7109375" style="216" customWidth="1"/>
    <col min="2" max="2" width="80.7109375" style="217" customWidth="1"/>
    <col min="3" max="3" width="120.7109375" style="218" customWidth="1"/>
    <col min="4" max="7" width="30.7109375" style="217" customWidth="1"/>
    <col min="8" max="8" width="30.7109375" style="219" customWidth="1"/>
    <col min="9" max="16384" width="9.140625" style="219"/>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июня 2024 г.</v>
      </c>
      <c r="B2" s="6" t="s">
        <v>2</v>
      </c>
      <c r="C2" s="7" t="s">
        <v>223</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50.1" customHeight="1" thickBot="1" x14ac:dyDescent="0.25">
      <c r="A5" s="24" t="s">
        <v>9</v>
      </c>
      <c r="B5" s="25"/>
      <c r="C5" s="26"/>
      <c r="D5" s="26"/>
      <c r="E5" s="26"/>
      <c r="F5" s="26"/>
      <c r="G5" s="26"/>
      <c r="H5" s="27"/>
    </row>
    <row r="6" spans="1:8" s="339" customFormat="1" ht="24.95" customHeight="1" thickBot="1" x14ac:dyDescent="0.25">
      <c r="A6" s="436"/>
      <c r="B6" s="437"/>
      <c r="C6" s="438"/>
      <c r="D6" s="337" t="s">
        <v>171</v>
      </c>
      <c r="E6" s="268" t="s">
        <v>172</v>
      </c>
      <c r="F6" s="337" t="s">
        <v>173</v>
      </c>
      <c r="G6" s="268" t="s">
        <v>174</v>
      </c>
      <c r="H6" s="338" t="s">
        <v>175</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"2ГИС.АРХАНГЕЛЬСК" (версия для ПК); 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Интернет-площадки и Веб-приложения на основе Cправочника организаций "2ГИС.АРХАНГЕЛЬСК", http://api.2gis.ru/</v>
      </c>
      <c r="D7" s="31">
        <f>F7*1.2</f>
        <v>9936</v>
      </c>
      <c r="E7" s="32">
        <f>F7*1.1</f>
        <v>9108</v>
      </c>
      <c r="F7" s="32">
        <v>8280</v>
      </c>
      <c r="G7" s="32">
        <f>F7*0.75</f>
        <v>6210</v>
      </c>
      <c r="H7" s="33">
        <f>F7*0.5</f>
        <v>4140</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"2ГИС.АРХАНГЕЛЬСК" (версия для ПК); 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Интернет-площадки и Веб-приложения на основе Cправочника организаций "2ГИС.АРХАНГЕЛЬСК",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"2ГИС.АРХАНГЕЛЬСК" (версия для ПК); 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Интернет-площадки и Веб-приложения на основе Cправочника организаций "2ГИС.АРХАНГЕЛЬСК", http://api.2gis.ru/</v>
      </c>
      <c r="D12" s="54">
        <f>F12*1.2</f>
        <v>10951.199999999999</v>
      </c>
      <c r="E12" s="32">
        <f>F12*1.1</f>
        <v>10038.6</v>
      </c>
      <c r="F12" s="32">
        <v>9126</v>
      </c>
      <c r="G12" s="32">
        <f>F12*0.75</f>
        <v>6844.5</v>
      </c>
      <c r="H12" s="33">
        <f>F12*0.5</f>
        <v>4563</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"2ГИС.АРХАНГЕЛЬСК" (версия для ПК); 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Интернет-площадки и Веб-приложения на основе Cправочника организаций "2ГИС.АРХАНГЕЛЬСК",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2340</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"2ГИС.АРХАНГЕЛЬСК"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"2ГИС.АРХАНГЕЛЬСК"; Электронный справочник "2ГИС.АРХАНГЕЛЬСК"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Интернет-площадки и Веб-приложения на основе Cправочника организаций "2ГИС.АРХАНГЕЛЬСК", http://api.2gis.ru/</v>
      </c>
      <c r="D23" s="271">
        <v>768</v>
      </c>
      <c r="E23" s="272"/>
      <c r="F23" s="272"/>
      <c r="G23" s="272"/>
      <c r="H23" s="273"/>
    </row>
    <row r="24" spans="1:8" s="16" customFormat="1" ht="94.5" customHeight="1" x14ac:dyDescent="0.2">
      <c r="A24" s="71"/>
      <c r="B24" s="92"/>
      <c r="C24" s="93"/>
      <c r="D24" s="94"/>
      <c r="E24" s="95"/>
      <c r="F24" s="95"/>
      <c r="G24" s="95"/>
      <c r="H24" s="274"/>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25" s="275"/>
      <c r="E25" s="276"/>
      <c r="F25" s="276"/>
      <c r="G25" s="276"/>
      <c r="H25" s="277"/>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"2ГИС.АРХАНГЕЛЬСК" (версия для ПК); 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v>
      </c>
      <c r="D27" s="31">
        <f>F27*1.2</f>
        <v>13910.4</v>
      </c>
      <c r="E27" s="32">
        <f>F27*1.1</f>
        <v>12751.2</v>
      </c>
      <c r="F27" s="32">
        <v>11592</v>
      </c>
      <c r="G27" s="32">
        <f>F27*0.75</f>
        <v>8694</v>
      </c>
      <c r="H27" s="33">
        <f>F27*0.5</f>
        <v>5796</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"2ГИС.АРХАНГЕЛЬСК" (версия для ПК); 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v>
      </c>
      <c r="D32" s="54">
        <f>F32*1.2</f>
        <v>15336</v>
      </c>
      <c r="E32" s="32">
        <f>F32*1.1</f>
        <v>14058.000000000002</v>
      </c>
      <c r="F32" s="32">
        <v>12780</v>
      </c>
      <c r="G32" s="32">
        <f>F32*0.75</f>
        <v>9585</v>
      </c>
      <c r="H32" s="33">
        <f>F32*0.5</f>
        <v>6390</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3360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"2ГИС.АРХАНГЕЛЬСК"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"2ГИС.АРХАНГЕЛЬСК"; Электронный справочник "2ГИС.АРХАНГЕЛЬСК"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v>
      </c>
      <c r="D43" s="89">
        <v>768</v>
      </c>
      <c r="E43" s="90"/>
      <c r="F43" s="90"/>
      <c r="G43" s="90"/>
      <c r="H43" s="91"/>
    </row>
    <row r="44" spans="1:8" s="16" customFormat="1" ht="69.75" customHeight="1" x14ac:dyDescent="0.2">
      <c r="A44" s="71"/>
      <c r="B44" s="92"/>
      <c r="C44" s="93"/>
      <c r="D44" s="94"/>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45" s="94"/>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46" s="99"/>
      <c r="E46" s="100"/>
      <c r="F46" s="100"/>
      <c r="G46" s="100"/>
      <c r="H46" s="101"/>
    </row>
    <row r="47" spans="1:8" s="16" customFormat="1" ht="24.95" customHeight="1" thickBot="1" x14ac:dyDescent="0.25">
      <c r="A47" s="81"/>
      <c r="B47" s="82"/>
      <c r="C47" s="83"/>
      <c r="D47" s="113"/>
      <c r="E47" s="114"/>
      <c r="F47" s="114"/>
      <c r="G47" s="114"/>
      <c r="H47" s="115"/>
    </row>
    <row r="48" spans="1:8" s="16" customFormat="1" ht="48" customHeight="1" x14ac:dyDescent="0.2">
      <c r="A48" s="29" t="s">
        <v>31</v>
      </c>
      <c r="B48" s="30" t="s">
        <v>27</v>
      </c>
      <c r="C4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"2ГИС.АРХАНГЕЛЬСК" (версия для ПК); 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Интернет-площадки и Веб-приложения на основе Cправочника организаций "2ГИС.АРХАНГЕЛЬСК", http://api.2gis.ru/</v>
      </c>
      <c r="D48" s="31">
        <f>F48*1.2</f>
        <v>11923.199999999999</v>
      </c>
      <c r="E48" s="32">
        <f>F48*1.1</f>
        <v>10929.6</v>
      </c>
      <c r="F48" s="32">
        <v>9936</v>
      </c>
      <c r="G48" s="32">
        <f>F48*0.75</f>
        <v>7452</v>
      </c>
      <c r="H48" s="33">
        <f>F48*0.5</f>
        <v>4968</v>
      </c>
    </row>
    <row r="49" spans="1:8" s="16" customFormat="1" ht="132" customHeight="1" x14ac:dyDescent="0.2">
      <c r="A49" s="34"/>
      <c r="B49" s="35"/>
      <c r="C49" s="35"/>
      <c r="D49" s="36"/>
      <c r="E49" s="37"/>
      <c r="F49" s="37"/>
      <c r="G49" s="37"/>
      <c r="H49" s="38"/>
    </row>
    <row r="50" spans="1:8" s="16" customFormat="1" ht="127.5" customHeight="1" x14ac:dyDescent="0.2">
      <c r="A50" s="34"/>
      <c r="B50" s="39" t="s">
        <v>12</v>
      </c>
      <c r="C5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"2ГИС.АРХАНГЕЛЬСК" (версия для ПК); 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Интернет-площадки и Веб-приложения на основе Cправочника организаций "2ГИС.АРХАНГЕЛЬСК", http://api.2gis.ru/</v>
      </c>
      <c r="D50" s="36"/>
      <c r="E50" s="37"/>
      <c r="F50" s="37"/>
      <c r="G50" s="37"/>
      <c r="H50" s="38"/>
    </row>
    <row r="51" spans="1:8" s="16" customFormat="1" ht="127.5" customHeight="1" thickBot="1" x14ac:dyDescent="0.25">
      <c r="A51" s="119"/>
      <c r="B51" s="120" t="s">
        <v>33</v>
      </c>
      <c r="C51"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51" s="121"/>
      <c r="E51" s="122"/>
      <c r="F51" s="122"/>
      <c r="G51" s="122"/>
      <c r="H51" s="123"/>
    </row>
    <row r="52" spans="1:8" s="16" customFormat="1" ht="166.5" customHeight="1" thickBot="1" x14ac:dyDescent="0.25">
      <c r="A52" s="41"/>
      <c r="B52" s="42" t="s">
        <v>13</v>
      </c>
      <c r="C52"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52" s="44"/>
      <c r="E52" s="45"/>
      <c r="F52" s="45"/>
      <c r="G52" s="45"/>
      <c r="H52" s="46"/>
    </row>
    <row r="53" spans="1:8" s="16" customFormat="1" ht="24.95" customHeight="1" thickBot="1" x14ac:dyDescent="0.25">
      <c r="A53" s="47"/>
      <c r="B53" s="48"/>
      <c r="C53" s="49"/>
      <c r="D53" s="50"/>
      <c r="E53" s="51"/>
      <c r="F53" s="51"/>
      <c r="G53" s="51"/>
      <c r="H53" s="52"/>
    </row>
    <row r="54" spans="1:8" s="16" customFormat="1" ht="48" customHeight="1" x14ac:dyDescent="0.2">
      <c r="A54" s="53" t="s">
        <v>35</v>
      </c>
      <c r="B54" s="30" t="s">
        <v>27</v>
      </c>
      <c r="C54"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"2ГИС.АРХАНГЕЛЬСК" (версия для ПК); 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Интернет-площадки и Веб-приложения на основе Cправочника организаций "2ГИС.АРХАНГЕЛЬСК", http://api.2gis.ru/</v>
      </c>
      <c r="D54" s="54">
        <f>F54*1.2</f>
        <v>13147.199999999999</v>
      </c>
      <c r="E54" s="32">
        <f>F54*1.1</f>
        <v>12051.6</v>
      </c>
      <c r="F54" s="32">
        <v>10956</v>
      </c>
      <c r="G54" s="32">
        <f>F54*0.75</f>
        <v>8217</v>
      </c>
      <c r="H54" s="33">
        <f>F54*0.5</f>
        <v>5478</v>
      </c>
    </row>
    <row r="55" spans="1:8" s="16" customFormat="1" ht="132" customHeight="1" x14ac:dyDescent="0.2">
      <c r="A55" s="55"/>
      <c r="B55" s="35"/>
      <c r="C55" s="35"/>
      <c r="D55" s="56"/>
      <c r="E55" s="37"/>
      <c r="F55" s="37"/>
      <c r="G55" s="37"/>
      <c r="H55" s="38"/>
    </row>
    <row r="56" spans="1:8" s="16" customFormat="1" ht="138.94999999999999" customHeight="1" x14ac:dyDescent="0.2">
      <c r="A56" s="55"/>
      <c r="B56" s="39" t="s">
        <v>12</v>
      </c>
      <c r="C56"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"2ГИС.АРХАНГЕЛЬСК" (версия для ПК); 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Интернет-площадки и Веб-приложения на основе Cправочника организаций "2ГИС.АРХАНГЕЛЬСК", http://api.2gis.ru/</v>
      </c>
      <c r="D56" s="56"/>
      <c r="E56" s="37"/>
      <c r="F56" s="37"/>
      <c r="G56" s="37"/>
      <c r="H56" s="38"/>
    </row>
    <row r="57" spans="1:8" s="16" customFormat="1" ht="166.5" customHeight="1" x14ac:dyDescent="0.2">
      <c r="A57" s="55"/>
      <c r="B57" s="57" t="s">
        <v>13</v>
      </c>
      <c r="C57"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57" s="56"/>
      <c r="E57" s="37"/>
      <c r="F57" s="37"/>
      <c r="G57" s="37"/>
      <c r="H57" s="38"/>
    </row>
    <row r="58" spans="1:8" s="16" customFormat="1" ht="92.25" customHeight="1" thickBot="1" x14ac:dyDescent="0.25">
      <c r="A58" s="59"/>
      <c r="B58" s="42" t="s">
        <v>36</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58" s="61"/>
      <c r="E58" s="45"/>
      <c r="F58" s="45"/>
      <c r="G58" s="45"/>
      <c r="H58" s="46"/>
    </row>
    <row r="59" spans="1:8" s="16" customFormat="1" ht="24.95" customHeight="1" thickBot="1" x14ac:dyDescent="0.25">
      <c r="A59" s="81"/>
      <c r="B59" s="82"/>
      <c r="C59" s="83"/>
      <c r="D59" s="84"/>
      <c r="E59" s="85"/>
      <c r="F59" s="85"/>
      <c r="G59" s="85"/>
      <c r="H59" s="86"/>
    </row>
    <row r="60" spans="1:8" s="16" customFormat="1" ht="50.1" customHeight="1" x14ac:dyDescent="0.2">
      <c r="A60" s="65" t="s">
        <v>37</v>
      </c>
      <c r="B60" s="87" t="s">
        <v>23</v>
      </c>
      <c r="C60"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Интернет-площадки и Веб-приложения на основе Cправочника организаций "2ГИС.АРХАНГЕЛЬСК", http://api.2gis.ru/</v>
      </c>
      <c r="D60" s="271">
        <v>768</v>
      </c>
      <c r="E60" s="272"/>
      <c r="F60" s="272"/>
      <c r="G60" s="272"/>
      <c r="H60" s="273"/>
    </row>
    <row r="61" spans="1:8" s="16" customFormat="1" ht="94.5" customHeight="1" x14ac:dyDescent="0.2">
      <c r="A61" s="71"/>
      <c r="B61" s="92"/>
      <c r="C61" s="93"/>
      <c r="D61" s="94"/>
      <c r="E61" s="95"/>
      <c r="F61" s="95"/>
      <c r="G61" s="95"/>
      <c r="H61" s="274"/>
    </row>
    <row r="62" spans="1:8" s="16" customFormat="1" ht="163.5" customHeight="1" thickBot="1" x14ac:dyDescent="0.25">
      <c r="A62" s="77"/>
      <c r="B62" s="97" t="s">
        <v>13</v>
      </c>
      <c r="C62"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62" s="275"/>
      <c r="E62" s="276"/>
      <c r="F62" s="276"/>
      <c r="G62" s="276"/>
      <c r="H62" s="277"/>
    </row>
    <row r="63" spans="1:8" ht="21.75" thickBot="1" x14ac:dyDescent="0.25">
      <c r="A63" s="81"/>
      <c r="B63" s="129"/>
      <c r="C63" s="130"/>
      <c r="D63" s="113"/>
      <c r="E63" s="114"/>
      <c r="F63" s="114"/>
      <c r="G63" s="114"/>
      <c r="H63" s="115"/>
    </row>
    <row r="64" spans="1:8" ht="50.1" customHeight="1" thickBot="1" x14ac:dyDescent="0.25">
      <c r="A64" s="136" t="s">
        <v>38</v>
      </c>
      <c r="B64" s="137"/>
      <c r="C64" s="137"/>
      <c r="D64" s="138" t="str">
        <f>"от "&amp;MIN(D65:D84)&amp;" до "&amp;MAX(D65:D84)</f>
        <v>от 1254 до 25080</v>
      </c>
      <c r="E64" s="139"/>
      <c r="F64" s="139"/>
      <c r="G64" s="139"/>
      <c r="H64" s="140"/>
    </row>
    <row r="65" spans="1:8" ht="37.5" customHeight="1" outlineLevel="1" x14ac:dyDescent="0.2">
      <c r="A65" s="141" t="s">
        <v>39</v>
      </c>
      <c r="B65" s="142"/>
      <c r="C65" s="143" t="str">
        <f>"Электронный справочник на основе Справочника организаций "&amp;$C$2&amp;" (версия для ПК)"</f>
        <v>Электронный справочник на основе Справочника организаций "2ГИС.АРХАНГЕЛЬСК" (версия для ПК)</v>
      </c>
      <c r="D65" s="144">
        <v>1254</v>
      </c>
      <c r="E65" s="145"/>
      <c r="F65" s="145"/>
      <c r="G65" s="145"/>
      <c r="H65" s="146"/>
    </row>
    <row r="66" spans="1:8" ht="37.5" customHeight="1" outlineLevel="1" x14ac:dyDescent="0.2">
      <c r="A66" s="147" t="s">
        <v>40</v>
      </c>
      <c r="B66" s="148"/>
      <c r="C66" s="143"/>
      <c r="D66" s="36">
        <v>2508</v>
      </c>
      <c r="E66" s="37"/>
      <c r="F66" s="37"/>
      <c r="G66" s="37"/>
      <c r="H66" s="38"/>
    </row>
    <row r="67" spans="1:8" ht="37.5" customHeight="1" outlineLevel="1" x14ac:dyDescent="0.2">
      <c r="A67" s="147" t="s">
        <v>41</v>
      </c>
      <c r="B67" s="148"/>
      <c r="C67" s="143"/>
      <c r="D67" s="36">
        <v>3762</v>
      </c>
      <c r="E67" s="37"/>
      <c r="F67" s="37"/>
      <c r="G67" s="37"/>
      <c r="H67" s="38"/>
    </row>
    <row r="68" spans="1:8" ht="37.5" customHeight="1" outlineLevel="1" x14ac:dyDescent="0.2">
      <c r="A68" s="147" t="s">
        <v>42</v>
      </c>
      <c r="B68" s="148"/>
      <c r="C68" s="143"/>
      <c r="D68" s="36">
        <v>5016</v>
      </c>
      <c r="E68" s="37"/>
      <c r="F68" s="37"/>
      <c r="G68" s="37"/>
      <c r="H68" s="38"/>
    </row>
    <row r="69" spans="1:8" ht="37.5" customHeight="1" outlineLevel="1" x14ac:dyDescent="0.2">
      <c r="A69" s="147" t="s">
        <v>43</v>
      </c>
      <c r="B69" s="148"/>
      <c r="C69" s="143"/>
      <c r="D69" s="36">
        <v>6270</v>
      </c>
      <c r="E69" s="37"/>
      <c r="F69" s="37"/>
      <c r="G69" s="37"/>
      <c r="H69" s="38"/>
    </row>
    <row r="70" spans="1:8" ht="37.5" customHeight="1" outlineLevel="1" x14ac:dyDescent="0.2">
      <c r="A70" s="147" t="s">
        <v>44</v>
      </c>
      <c r="B70" s="148"/>
      <c r="C70" s="143"/>
      <c r="D70" s="36">
        <v>7524</v>
      </c>
      <c r="E70" s="37"/>
      <c r="F70" s="37"/>
      <c r="G70" s="37"/>
      <c r="H70" s="38"/>
    </row>
    <row r="71" spans="1:8" ht="37.5" customHeight="1" outlineLevel="1" x14ac:dyDescent="0.2">
      <c r="A71" s="147" t="s">
        <v>45</v>
      </c>
      <c r="B71" s="148"/>
      <c r="C71" s="143"/>
      <c r="D71" s="36">
        <v>8778</v>
      </c>
      <c r="E71" s="37"/>
      <c r="F71" s="37"/>
      <c r="G71" s="37"/>
      <c r="H71" s="38"/>
    </row>
    <row r="72" spans="1:8" ht="37.5" customHeight="1" outlineLevel="1" x14ac:dyDescent="0.2">
      <c r="A72" s="147" t="s">
        <v>46</v>
      </c>
      <c r="B72" s="148"/>
      <c r="C72" s="143"/>
      <c r="D72" s="36">
        <v>10032</v>
      </c>
      <c r="E72" s="37"/>
      <c r="F72" s="37"/>
      <c r="G72" s="37"/>
      <c r="H72" s="38"/>
    </row>
    <row r="73" spans="1:8" ht="37.5" customHeight="1" outlineLevel="1" x14ac:dyDescent="0.2">
      <c r="A73" s="147" t="s">
        <v>47</v>
      </c>
      <c r="B73" s="148"/>
      <c r="C73" s="143"/>
      <c r="D73" s="36">
        <v>11286</v>
      </c>
      <c r="E73" s="37"/>
      <c r="F73" s="37"/>
      <c r="G73" s="37"/>
      <c r="H73" s="38"/>
    </row>
    <row r="74" spans="1:8" ht="37.5" customHeight="1" outlineLevel="1" x14ac:dyDescent="0.2">
      <c r="A74" s="147" t="s">
        <v>48</v>
      </c>
      <c r="B74" s="148"/>
      <c r="C74" s="143"/>
      <c r="D74" s="36">
        <v>12540</v>
      </c>
      <c r="E74" s="37"/>
      <c r="F74" s="37"/>
      <c r="G74" s="37"/>
      <c r="H74" s="38"/>
    </row>
    <row r="75" spans="1:8" ht="37.5" customHeight="1" outlineLevel="1" x14ac:dyDescent="0.2">
      <c r="A75" s="147" t="s">
        <v>49</v>
      </c>
      <c r="B75" s="148"/>
      <c r="C75" s="143"/>
      <c r="D75" s="36">
        <v>13794</v>
      </c>
      <c r="E75" s="37"/>
      <c r="F75" s="37"/>
      <c r="G75" s="37"/>
      <c r="H75" s="38"/>
    </row>
    <row r="76" spans="1:8" ht="37.5" customHeight="1" outlineLevel="1" x14ac:dyDescent="0.2">
      <c r="A76" s="147" t="s">
        <v>50</v>
      </c>
      <c r="B76" s="148"/>
      <c r="C76" s="143"/>
      <c r="D76" s="36">
        <v>15048</v>
      </c>
      <c r="E76" s="37"/>
      <c r="F76" s="37"/>
      <c r="G76" s="37"/>
      <c r="H76" s="38"/>
    </row>
    <row r="77" spans="1:8" ht="37.5" customHeight="1" outlineLevel="1" x14ac:dyDescent="0.2">
      <c r="A77" s="147" t="s">
        <v>51</v>
      </c>
      <c r="B77" s="148"/>
      <c r="C77" s="143"/>
      <c r="D77" s="36">
        <v>16302</v>
      </c>
      <c r="E77" s="37"/>
      <c r="F77" s="37"/>
      <c r="G77" s="37"/>
      <c r="H77" s="38"/>
    </row>
    <row r="78" spans="1:8" ht="37.5" customHeight="1" outlineLevel="1" x14ac:dyDescent="0.2">
      <c r="A78" s="147" t="s">
        <v>52</v>
      </c>
      <c r="B78" s="148"/>
      <c r="C78" s="143"/>
      <c r="D78" s="36">
        <v>17556</v>
      </c>
      <c r="E78" s="37"/>
      <c r="F78" s="37"/>
      <c r="G78" s="37"/>
      <c r="H78" s="38"/>
    </row>
    <row r="79" spans="1:8" ht="37.5" customHeight="1" outlineLevel="1" x14ac:dyDescent="0.2">
      <c r="A79" s="147" t="s">
        <v>53</v>
      </c>
      <c r="B79" s="148"/>
      <c r="C79" s="143"/>
      <c r="D79" s="36">
        <v>18810</v>
      </c>
      <c r="E79" s="37"/>
      <c r="F79" s="37"/>
      <c r="G79" s="37"/>
      <c r="H79" s="38"/>
    </row>
    <row r="80" spans="1:8" ht="37.5" customHeight="1" outlineLevel="1" x14ac:dyDescent="0.2">
      <c r="A80" s="147" t="s">
        <v>54</v>
      </c>
      <c r="B80" s="148"/>
      <c r="C80" s="143"/>
      <c r="D80" s="36">
        <v>20064</v>
      </c>
      <c r="E80" s="37"/>
      <c r="F80" s="37"/>
      <c r="G80" s="37"/>
      <c r="H80" s="38"/>
    </row>
    <row r="81" spans="1:8" ht="37.5" customHeight="1" outlineLevel="1" x14ac:dyDescent="0.2">
      <c r="A81" s="147" t="s">
        <v>55</v>
      </c>
      <c r="B81" s="148"/>
      <c r="C81" s="143"/>
      <c r="D81" s="36">
        <v>21318</v>
      </c>
      <c r="E81" s="37"/>
      <c r="F81" s="37"/>
      <c r="G81" s="37"/>
      <c r="H81" s="38"/>
    </row>
    <row r="82" spans="1:8" ht="37.5" customHeight="1" outlineLevel="1" x14ac:dyDescent="0.2">
      <c r="A82" s="147" t="s">
        <v>56</v>
      </c>
      <c r="B82" s="148"/>
      <c r="C82" s="143"/>
      <c r="D82" s="36">
        <v>22572</v>
      </c>
      <c r="E82" s="37"/>
      <c r="F82" s="37"/>
      <c r="G82" s="37"/>
      <c r="H82" s="38"/>
    </row>
    <row r="83" spans="1:8" ht="37.5" customHeight="1" outlineLevel="1" x14ac:dyDescent="0.2">
      <c r="A83" s="147" t="s">
        <v>57</v>
      </c>
      <c r="B83" s="148"/>
      <c r="C83" s="143"/>
      <c r="D83" s="36">
        <v>23826</v>
      </c>
      <c r="E83" s="37"/>
      <c r="F83" s="37"/>
      <c r="G83" s="37"/>
      <c r="H83" s="38"/>
    </row>
    <row r="84" spans="1:8" ht="37.5" customHeight="1" outlineLevel="1" thickBot="1" x14ac:dyDescent="0.25">
      <c r="A84" s="147" t="s">
        <v>58</v>
      </c>
      <c r="B84" s="148"/>
      <c r="C84" s="143"/>
      <c r="D84" s="36">
        <v>25080</v>
      </c>
      <c r="E84" s="37"/>
      <c r="F84" s="37"/>
      <c r="G84" s="37"/>
      <c r="H84" s="38"/>
    </row>
    <row r="85" spans="1:8" ht="50.1" customHeight="1" thickBot="1" x14ac:dyDescent="0.25">
      <c r="A85" s="446" t="s">
        <v>59</v>
      </c>
      <c r="B85" s="447"/>
      <c r="C85" s="447"/>
      <c r="D85" s="448" t="str">
        <f>"от "&amp;MIN(D86:D95)&amp;" до "&amp;MAX(D86:D95)</f>
        <v>от 360 до 6300</v>
      </c>
      <c r="E85" s="449"/>
      <c r="F85" s="449"/>
      <c r="G85" s="449"/>
      <c r="H85" s="450"/>
    </row>
    <row r="86" spans="1:8" s="16" customFormat="1" ht="159" customHeight="1" x14ac:dyDescent="0.2">
      <c r="A86" s="451" t="s">
        <v>60</v>
      </c>
      <c r="B86" s="452" t="s">
        <v>13</v>
      </c>
      <c r="C86" s="453" t="str">
        <f t="shared" ref="C8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86" s="32">
        <v>600</v>
      </c>
      <c r="E86" s="32"/>
      <c r="F86" s="32"/>
      <c r="G86" s="32"/>
      <c r="H86" s="33"/>
    </row>
    <row r="87" spans="1:8" ht="37.5" customHeight="1" x14ac:dyDescent="0.2">
      <c r="A87" s="454" t="s">
        <v>61</v>
      </c>
      <c r="B87" s="195"/>
      <c r="C87" s="455" t="str">
        <f>"Электронный справочник на основе Справочника организаций "&amp;$C$2&amp;" (версия для ПК)"</f>
        <v>Электронный справочник на основе Справочника организаций "2ГИС.АРХАНГЕЛЬСК" (версия для ПК)</v>
      </c>
      <c r="D87" s="37">
        <v>414</v>
      </c>
      <c r="E87" s="37"/>
      <c r="F87" s="37"/>
      <c r="G87" s="37"/>
      <c r="H87" s="38"/>
    </row>
    <row r="88" spans="1:8" ht="37.5" customHeight="1" x14ac:dyDescent="0.2">
      <c r="A88" s="454" t="s">
        <v>62</v>
      </c>
      <c r="B88" s="195"/>
      <c r="C88" s="455"/>
      <c r="D88" s="37">
        <v>6300</v>
      </c>
      <c r="E88" s="37"/>
      <c r="F88" s="37"/>
      <c r="G88" s="37"/>
      <c r="H88" s="38"/>
    </row>
    <row r="89" spans="1:8" ht="37.5" customHeight="1" x14ac:dyDescent="0.2">
      <c r="A89" s="454" t="s">
        <v>63</v>
      </c>
      <c r="B89" s="195"/>
      <c r="C89" s="455"/>
      <c r="D89" s="37">
        <v>1212</v>
      </c>
      <c r="E89" s="37"/>
      <c r="F89" s="37"/>
      <c r="G89" s="37"/>
      <c r="H89" s="38"/>
    </row>
    <row r="90" spans="1:8" ht="37.5" customHeight="1" x14ac:dyDescent="0.2">
      <c r="A90" s="454" t="s">
        <v>64</v>
      </c>
      <c r="B90" s="195"/>
      <c r="C90" s="455"/>
      <c r="D90" s="37">
        <v>5100</v>
      </c>
      <c r="E90" s="37"/>
      <c r="F90" s="37"/>
      <c r="G90" s="37"/>
      <c r="H90" s="38"/>
    </row>
    <row r="91" spans="1:8" ht="37.5" customHeight="1" x14ac:dyDescent="0.2">
      <c r="A91" s="454" t="s">
        <v>65</v>
      </c>
      <c r="B91" s="195"/>
      <c r="C91" s="455"/>
      <c r="D91" s="37">
        <v>360</v>
      </c>
      <c r="E91" s="37"/>
      <c r="F91" s="37"/>
      <c r="G91" s="37"/>
      <c r="H91" s="38"/>
    </row>
    <row r="92" spans="1:8" ht="37.5" customHeight="1" x14ac:dyDescent="0.2">
      <c r="A92" s="454" t="s">
        <v>66</v>
      </c>
      <c r="B92" s="195"/>
      <c r="C92" s="455"/>
      <c r="D92" s="37">
        <v>360</v>
      </c>
      <c r="E92" s="37"/>
      <c r="F92" s="37"/>
      <c r="G92" s="37"/>
      <c r="H92" s="38"/>
    </row>
    <row r="93" spans="1:8" ht="37.5" customHeight="1" x14ac:dyDescent="0.2">
      <c r="A93" s="454" t="s">
        <v>67</v>
      </c>
      <c r="B93" s="195"/>
      <c r="C93" s="455"/>
      <c r="D93" s="37">
        <v>720</v>
      </c>
      <c r="E93" s="37"/>
      <c r="F93" s="37"/>
      <c r="G93" s="37"/>
      <c r="H93" s="38"/>
    </row>
    <row r="94" spans="1:8" ht="37.5" customHeight="1" x14ac:dyDescent="0.2">
      <c r="A94" s="454" t="s">
        <v>68</v>
      </c>
      <c r="B94" s="195"/>
      <c r="C94" s="455"/>
      <c r="D94" s="37">
        <v>1080</v>
      </c>
      <c r="E94" s="37"/>
      <c r="F94" s="37"/>
      <c r="G94" s="37"/>
      <c r="H94" s="38"/>
    </row>
    <row r="95" spans="1:8" ht="37.5" customHeight="1" x14ac:dyDescent="0.2">
      <c r="A95" s="454" t="s">
        <v>69</v>
      </c>
      <c r="B95" s="195"/>
      <c r="C95" s="455"/>
      <c r="D95" s="37">
        <v>5100</v>
      </c>
      <c r="E95" s="37"/>
      <c r="F95" s="37"/>
      <c r="G95" s="37"/>
      <c r="H95" s="38"/>
    </row>
    <row r="96" spans="1:8" s="16" customFormat="1" ht="117.75" customHeight="1" thickBot="1" x14ac:dyDescent="0.25">
      <c r="A96" s="287" t="s">
        <v>71</v>
      </c>
      <c r="B96" s="288"/>
      <c r="C96" s="28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"2ГИС.АРХАНГЕЛЬСК" (версия для ПК); 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Интернет-площадки и Веб-приложения на основе Cправочника организаций "2ГИС.АРХАНГЕЛЬСК", http://api.2gis.ru/</v>
      </c>
      <c r="D96" s="45">
        <v>30</v>
      </c>
      <c r="E96" s="45"/>
      <c r="F96" s="45"/>
      <c r="G96" s="45"/>
      <c r="H96" s="46"/>
    </row>
    <row r="97" spans="1:8" ht="50.1" customHeight="1" thickBot="1" x14ac:dyDescent="0.25">
      <c r="A97" s="456" t="s">
        <v>72</v>
      </c>
      <c r="B97" s="457"/>
      <c r="C97" s="211"/>
      <c r="D97" s="458" t="str">
        <f>"от "&amp;MIN(D99,D119:H120,F159,D121:H135)&amp;" до "&amp;MAX(D99,D119:H120,F159,D121:H135)</f>
        <v>от 606 до 11898</v>
      </c>
      <c r="E97" s="458"/>
      <c r="F97" s="458"/>
      <c r="G97" s="458"/>
      <c r="H97" s="459"/>
    </row>
    <row r="98" spans="1:8" ht="21.75" thickBot="1" x14ac:dyDescent="0.25">
      <c r="A98" s="290"/>
      <c r="B98" s="291"/>
      <c r="C98" s="130"/>
      <c r="D98" s="292"/>
      <c r="E98" s="292"/>
      <c r="F98" s="292"/>
      <c r="G98" s="292"/>
      <c r="H98" s="293"/>
    </row>
    <row r="99" spans="1:8" ht="60" customHeight="1" thickBot="1" x14ac:dyDescent="0.25">
      <c r="A99" s="179" t="s">
        <v>73</v>
      </c>
      <c r="B99" s="180"/>
      <c r="C99"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"2ГИС.АРХАНГЕЛЬСК" (версия для ПК); Интернет-площадка 2gis.kz на основе Cправочника организаций "2ГИС.АРХАНГЕЛЬСК"; Электронный справочник на основе Справочника организаций "2ГИС.АРХАНГЕЛЬСК" (мобильная версия); Интернет-площадки и Веб-приложения на основе Cправочника организаций "2ГИС.АРХАНГЕЛЬСК", http://api.2gis.kz/</v>
      </c>
      <c r="D99" s="182">
        <v>4320</v>
      </c>
      <c r="E99" s="182"/>
      <c r="F99" s="182"/>
      <c r="G99" s="182"/>
      <c r="H99" s="183"/>
    </row>
    <row r="100" spans="1:8" ht="60" customHeight="1" thickBot="1" x14ac:dyDescent="0.25">
      <c r="A100" s="184" t="s">
        <v>74</v>
      </c>
      <c r="B100" s="185"/>
      <c r="C100" s="186"/>
      <c r="D100" s="187" t="s">
        <v>75</v>
      </c>
      <c r="E100" s="188"/>
      <c r="F100" s="188"/>
      <c r="G100" s="188"/>
      <c r="H100" s="189"/>
    </row>
    <row r="101" spans="1:8" ht="60" customHeight="1" x14ac:dyDescent="0.2">
      <c r="A101" s="190" t="s">
        <v>76</v>
      </c>
      <c r="B101" s="191"/>
      <c r="C101" s="186"/>
      <c r="D101" s="157">
        <f>D99/4</f>
        <v>1080</v>
      </c>
      <c r="E101" s="157"/>
      <c r="F101" s="157"/>
      <c r="G101" s="157"/>
      <c r="H101" s="158"/>
    </row>
    <row r="102" spans="1:8" ht="60" customHeight="1" x14ac:dyDescent="0.2">
      <c r="A102" s="190" t="s">
        <v>77</v>
      </c>
      <c r="B102" s="191"/>
      <c r="C102" s="186"/>
      <c r="D102" s="157">
        <f>D99/5</f>
        <v>864</v>
      </c>
      <c r="E102" s="157"/>
      <c r="F102" s="157"/>
      <c r="G102" s="157"/>
      <c r="H102" s="158"/>
    </row>
    <row r="103" spans="1:8" ht="60" customHeight="1" x14ac:dyDescent="0.2">
      <c r="A103" s="190" t="s">
        <v>78</v>
      </c>
      <c r="B103" s="191"/>
      <c r="C103" s="186"/>
      <c r="D103" s="157">
        <f>D99/6</f>
        <v>720</v>
      </c>
      <c r="E103" s="157"/>
      <c r="F103" s="157"/>
      <c r="G103" s="157"/>
      <c r="H103" s="158"/>
    </row>
    <row r="104" spans="1:8" ht="60" customHeight="1" x14ac:dyDescent="0.2">
      <c r="A104" s="190" t="s">
        <v>79</v>
      </c>
      <c r="B104" s="191"/>
      <c r="C104" s="186"/>
      <c r="D104" s="157">
        <f>D99/7</f>
        <v>617.14285714285711</v>
      </c>
      <c r="E104" s="157"/>
      <c r="F104" s="157"/>
      <c r="G104" s="157"/>
      <c r="H104" s="158"/>
    </row>
    <row r="105" spans="1:8" ht="60" customHeight="1" x14ac:dyDescent="0.2">
      <c r="A105" s="190" t="s">
        <v>80</v>
      </c>
      <c r="B105" s="191"/>
      <c r="C105" s="186"/>
      <c r="D105" s="157">
        <f>D99/8</f>
        <v>540</v>
      </c>
      <c r="E105" s="157"/>
      <c r="F105" s="157"/>
      <c r="G105" s="157"/>
      <c r="H105" s="158"/>
    </row>
    <row r="106" spans="1:8" ht="60" customHeight="1" x14ac:dyDescent="0.2">
      <c r="A106" s="190" t="s">
        <v>81</v>
      </c>
      <c r="B106" s="191"/>
      <c r="C106" s="186"/>
      <c r="D106" s="157">
        <f>D99/9</f>
        <v>480</v>
      </c>
      <c r="E106" s="157"/>
      <c r="F106" s="157"/>
      <c r="G106" s="157"/>
      <c r="H106" s="158"/>
    </row>
    <row r="107" spans="1:8" ht="60" customHeight="1" x14ac:dyDescent="0.2">
      <c r="A107" s="190" t="s">
        <v>82</v>
      </c>
      <c r="B107" s="191"/>
      <c r="C107" s="186"/>
      <c r="D107" s="157">
        <f>D99/10</f>
        <v>432</v>
      </c>
      <c r="E107" s="157"/>
      <c r="F107" s="157"/>
      <c r="G107" s="157"/>
      <c r="H107" s="158"/>
    </row>
    <row r="108" spans="1:8" ht="60" customHeight="1" thickBot="1" x14ac:dyDescent="0.25">
      <c r="A108" s="179" t="s">
        <v>83</v>
      </c>
      <c r="B108" s="180"/>
      <c r="C108" s="186"/>
      <c r="D108" s="182">
        <v>6480</v>
      </c>
      <c r="E108" s="182"/>
      <c r="F108" s="182"/>
      <c r="G108" s="182"/>
      <c r="H108" s="183"/>
    </row>
    <row r="109" spans="1:8" ht="60" customHeight="1" thickBot="1" x14ac:dyDescent="0.25">
      <c r="A109" s="184" t="s">
        <v>74</v>
      </c>
      <c r="B109" s="185"/>
      <c r="C109" s="186"/>
      <c r="D109" s="187" t="s">
        <v>75</v>
      </c>
      <c r="E109" s="188"/>
      <c r="F109" s="188"/>
      <c r="G109" s="188"/>
      <c r="H109" s="189"/>
    </row>
    <row r="110" spans="1:8" ht="60" customHeight="1" x14ac:dyDescent="0.2">
      <c r="A110" s="190" t="s">
        <v>76</v>
      </c>
      <c r="B110" s="191"/>
      <c r="C110" s="186"/>
      <c r="D110" s="157">
        <v>1620</v>
      </c>
      <c r="E110" s="157"/>
      <c r="F110" s="157"/>
      <c r="G110" s="157"/>
      <c r="H110" s="158"/>
    </row>
    <row r="111" spans="1:8" ht="60" customHeight="1" x14ac:dyDescent="0.2">
      <c r="A111" s="190" t="s">
        <v>77</v>
      </c>
      <c r="B111" s="191"/>
      <c r="C111" s="186"/>
      <c r="D111" s="157">
        <v>1296</v>
      </c>
      <c r="E111" s="157"/>
      <c r="F111" s="157"/>
      <c r="G111" s="157"/>
      <c r="H111" s="158"/>
    </row>
    <row r="112" spans="1:8" ht="60" customHeight="1" x14ac:dyDescent="0.2">
      <c r="A112" s="190" t="s">
        <v>78</v>
      </c>
      <c r="B112" s="191"/>
      <c r="C112" s="186"/>
      <c r="D112" s="157">
        <v>1080</v>
      </c>
      <c r="E112" s="157"/>
      <c r="F112" s="157"/>
      <c r="G112" s="157"/>
      <c r="H112" s="158"/>
    </row>
    <row r="113" spans="1:8" ht="60" customHeight="1" x14ac:dyDescent="0.2">
      <c r="A113" s="190" t="s">
        <v>79</v>
      </c>
      <c r="B113" s="191"/>
      <c r="C113" s="186"/>
      <c r="D113" s="157">
        <v>925.71428571428567</v>
      </c>
      <c r="E113" s="157"/>
      <c r="F113" s="157"/>
      <c r="G113" s="157"/>
      <c r="H113" s="158"/>
    </row>
    <row r="114" spans="1:8" ht="60" customHeight="1" x14ac:dyDescent="0.2">
      <c r="A114" s="190" t="s">
        <v>80</v>
      </c>
      <c r="B114" s="191"/>
      <c r="C114" s="186"/>
      <c r="D114" s="157">
        <v>810</v>
      </c>
      <c r="E114" s="157"/>
      <c r="F114" s="157"/>
      <c r="G114" s="157"/>
      <c r="H114" s="158"/>
    </row>
    <row r="115" spans="1:8" ht="60" customHeight="1" x14ac:dyDescent="0.2">
      <c r="A115" s="190" t="s">
        <v>81</v>
      </c>
      <c r="B115" s="191"/>
      <c r="C115" s="186"/>
      <c r="D115" s="157">
        <v>720</v>
      </c>
      <c r="E115" s="157"/>
      <c r="F115" s="157"/>
      <c r="G115" s="157"/>
      <c r="H115" s="158"/>
    </row>
    <row r="116" spans="1:8" ht="60" customHeight="1" thickBot="1" x14ac:dyDescent="0.25">
      <c r="A116" s="190" t="s">
        <v>82</v>
      </c>
      <c r="B116" s="191"/>
      <c r="C116" s="194"/>
      <c r="D116" s="157">
        <v>648</v>
      </c>
      <c r="E116" s="157"/>
      <c r="F116" s="157"/>
      <c r="G116" s="157"/>
      <c r="H116" s="158"/>
    </row>
    <row r="117" spans="1:8" s="16" customFormat="1" ht="62.45" customHeight="1" thickBot="1" x14ac:dyDescent="0.25">
      <c r="A117" s="195" t="s">
        <v>84</v>
      </c>
      <c r="B117" s="196"/>
      <c r="C117"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117" s="44">
        <v>12012</v>
      </c>
      <c r="E117" s="45"/>
      <c r="F117" s="45"/>
      <c r="G117" s="45"/>
      <c r="H117" s="46"/>
    </row>
    <row r="118" spans="1:8" ht="21.75" thickBot="1" x14ac:dyDescent="0.25">
      <c r="A118" s="290"/>
      <c r="B118" s="291"/>
      <c r="C118" s="125"/>
      <c r="D118" s="292"/>
      <c r="E118" s="292"/>
      <c r="F118" s="292"/>
      <c r="G118" s="292"/>
      <c r="H118" s="293"/>
    </row>
    <row r="119" spans="1:8" ht="50.1" customHeight="1" x14ac:dyDescent="0.2">
      <c r="A119" s="160" t="s">
        <v>85</v>
      </c>
      <c r="B119" s="161"/>
      <c r="C119" s="201" t="str">
        <f>"Интернет-площадка 2gis.ru на основе Cправочника организаций "&amp;$C$2&amp;""</f>
        <v>Интернет-площадка 2gis.ru на основе Cправочника организаций "2ГИС.АРХАНГЕЛЬСК"</v>
      </c>
      <c r="D119" s="31">
        <v>2832</v>
      </c>
      <c r="E119" s="32"/>
      <c r="F119" s="32"/>
      <c r="G119" s="32"/>
      <c r="H119" s="33"/>
    </row>
    <row r="120" spans="1:8" ht="50.1" customHeight="1" x14ac:dyDescent="0.2">
      <c r="A120" s="160" t="s">
        <v>86</v>
      </c>
      <c r="B120" s="161"/>
      <c r="C120" s="202" t="str">
        <f>"Электронный справочник на основе Справочника организаций "&amp;$C$2&amp;" (версия для ПК)"</f>
        <v>Электронный справочник на основе Справочника организаций "2ГИС.АРХАНГЕЛЬСК" (версия для ПК)</v>
      </c>
      <c r="D120" s="121">
        <v>4824</v>
      </c>
      <c r="E120" s="122"/>
      <c r="F120" s="122"/>
      <c r="G120" s="122"/>
      <c r="H120" s="123"/>
    </row>
    <row r="121" spans="1:8" ht="50.1" customHeight="1" x14ac:dyDescent="0.2">
      <c r="A121" s="160" t="s">
        <v>87</v>
      </c>
      <c r="B121" s="161"/>
      <c r="C121" s="202" t="str">
        <f>"Электронный справочник на основе Справочника организаций "&amp;$C$2&amp;" (версия для ПК)"</f>
        <v>Электронный справочник на основе Справочника организаций "2ГИС.АРХАНГЕЛЬСК" (версия для ПК)</v>
      </c>
      <c r="D121" s="36">
        <v>4824</v>
      </c>
      <c r="E121" s="37"/>
      <c r="F121" s="37"/>
      <c r="G121" s="37"/>
      <c r="H121" s="38"/>
    </row>
    <row r="122" spans="1:8" ht="50.1" customHeight="1" x14ac:dyDescent="0.2">
      <c r="A122" s="160" t="s">
        <v>88</v>
      </c>
      <c r="B122" s="161"/>
      <c r="C122" s="202" t="str">
        <f>"Интернет-площадка 2gis.ru на основе Cправочника организаций "&amp;$C$2&amp;""</f>
        <v>Интернет-площадка 2gis.ru на основе Cправочника организаций "2ГИС.АРХАНГЕЛЬСК"</v>
      </c>
      <c r="D122" s="36">
        <v>8478</v>
      </c>
      <c r="E122" s="37"/>
      <c r="F122" s="37"/>
      <c r="G122" s="37"/>
      <c r="H122" s="38"/>
    </row>
    <row r="123" spans="1:8" ht="50.1" customHeight="1" x14ac:dyDescent="0.2">
      <c r="A123" s="160" t="s">
        <v>89</v>
      </c>
      <c r="B123" s="161"/>
      <c r="C123" s="202" t="str">
        <f>"Интернет-площадка 2gis.ru на основе Cправочника организаций "&amp;$C$2&amp;""</f>
        <v>Интернет-площадка 2gis.ru на основе Cправочника организаций "2ГИС.АРХАНГЕЛЬСК"</v>
      </c>
      <c r="D123" s="36">
        <v>8478</v>
      </c>
      <c r="E123" s="37"/>
      <c r="F123" s="37"/>
      <c r="G123" s="37"/>
      <c r="H123" s="38"/>
    </row>
    <row r="124" spans="1:8" ht="50.1" customHeight="1" x14ac:dyDescent="0.2">
      <c r="A124" s="160" t="s">
        <v>90</v>
      </c>
      <c r="B124" s="161"/>
      <c r="C124" s="202" t="str">
        <f>"Электронный справочник на основе Справочника организаций "&amp;$C$2&amp;" (версия для ПК)"</f>
        <v>Электронный справочник на основе Справочника организаций "2ГИС.АРХАНГЕЛЬСК" (версия для ПК)</v>
      </c>
      <c r="D124" s="36">
        <v>2976</v>
      </c>
      <c r="E124" s="37"/>
      <c r="F124" s="37"/>
      <c r="G124" s="37"/>
      <c r="H124" s="38"/>
    </row>
    <row r="125" spans="1:8" ht="50.1" customHeight="1" x14ac:dyDescent="0.2">
      <c r="A125" s="160" t="s">
        <v>91</v>
      </c>
      <c r="B125" s="161"/>
      <c r="C125" s="202" t="str">
        <f>"Электронный справочник на основе Справочника организаций "&amp;$C$2&amp;" (версия для ПК)"</f>
        <v>Электронный справочник на основе Справочника организаций "2ГИС.АРХАНГЕЛЬСК" (версия для ПК)</v>
      </c>
      <c r="D125" s="36">
        <v>3618</v>
      </c>
      <c r="E125" s="37"/>
      <c r="F125" s="37"/>
      <c r="G125" s="37"/>
      <c r="H125" s="38"/>
    </row>
    <row r="126" spans="1:8" ht="50.1" customHeight="1" x14ac:dyDescent="0.2">
      <c r="A126" s="160" t="s">
        <v>92</v>
      </c>
      <c r="B126" s="161"/>
      <c r="C126" s="202" t="str">
        <f>"Электронный справочник на основе Справочника организаций "&amp;$C$2&amp;" (версия для ПК)"</f>
        <v>Электронный справочник на основе Справочника организаций "2ГИС.АРХАНГЕЛЬСК" (версия для ПК)</v>
      </c>
      <c r="D126" s="36">
        <v>5388</v>
      </c>
      <c r="E126" s="37"/>
      <c r="F126" s="37"/>
      <c r="G126" s="37"/>
      <c r="H126" s="38"/>
    </row>
    <row r="127" spans="1:8" ht="50.1" customHeight="1" x14ac:dyDescent="0.2">
      <c r="A127" s="160" t="s">
        <v>93</v>
      </c>
      <c r="B127" s="161"/>
      <c r="C127"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"2ГИС.АРХАНГЕЛЬСК" (мобильная версия 2ГИС 4.0 и выше)</v>
      </c>
      <c r="D127" s="36">
        <v>7470</v>
      </c>
      <c r="E127" s="37"/>
      <c r="F127" s="37"/>
      <c r="G127" s="37"/>
      <c r="H127" s="38"/>
    </row>
    <row r="128" spans="1:8" ht="50.1" customHeight="1" x14ac:dyDescent="0.2">
      <c r="A128" s="160" t="s">
        <v>94</v>
      </c>
      <c r="B128" s="161"/>
      <c r="C128" s="202" t="s">
        <v>95</v>
      </c>
      <c r="D128" s="36">
        <v>606</v>
      </c>
      <c r="E128" s="37"/>
      <c r="F128" s="37"/>
      <c r="G128" s="37"/>
      <c r="H128" s="38"/>
    </row>
    <row r="129" spans="1:8" ht="69" customHeight="1" x14ac:dyDescent="0.2">
      <c r="A129" s="160" t="s">
        <v>96</v>
      </c>
      <c r="B129" s="161"/>
      <c r="C129"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"2ГИС.АРХАНГЕЛЬСК" (мобильная версия 2ГИС 4.0 и выше); Интернет-площадка 2gis.ru на основе Cправочника организаций "2ГИС.АРХАНГЕЛЬСК"</v>
      </c>
      <c r="D129" s="36">
        <v>2772</v>
      </c>
      <c r="E129" s="37"/>
      <c r="F129" s="37"/>
      <c r="G129" s="37"/>
      <c r="H129" s="38"/>
    </row>
    <row r="130" spans="1:8" ht="69" customHeight="1" x14ac:dyDescent="0.2">
      <c r="A130" s="160" t="s">
        <v>97</v>
      </c>
      <c r="B130" s="161"/>
      <c r="C130" s="202" t="str">
        <f t="shared" ref="C130:C13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"2ГИС.АРХАНГЕЛЬСК" (мобильная версия 2ГИС 4.0 и выше); Интернет-площадка 2gis.ru на основе Cправочника организаций "2ГИС.АРХАНГЕЛЬСК"</v>
      </c>
      <c r="D130" s="36">
        <v>2220</v>
      </c>
      <c r="E130" s="37"/>
      <c r="F130" s="37"/>
      <c r="G130" s="37"/>
      <c r="H130" s="38"/>
    </row>
    <row r="131" spans="1:8" ht="69" customHeight="1" x14ac:dyDescent="0.2">
      <c r="A131" s="160" t="s">
        <v>98</v>
      </c>
      <c r="B131" s="161"/>
      <c r="C131" s="202" t="str">
        <f t="shared" si="1"/>
        <v>электронный справочник на основе Справочника организаций "2ГИС.АРХАНГЕЛЬСК" (мобильная версия 2ГИС 4.0 и выше); Интернет-площадка 2gis.ru на основе Cправочника организаций "2ГИС.АРХАНГЕЛЬСК"</v>
      </c>
      <c r="D131" s="36">
        <v>2184</v>
      </c>
      <c r="E131" s="37"/>
      <c r="F131" s="37"/>
      <c r="G131" s="37"/>
      <c r="H131" s="38"/>
    </row>
    <row r="132" spans="1:8" ht="69" customHeight="1" x14ac:dyDescent="0.2">
      <c r="A132" s="160" t="s">
        <v>99</v>
      </c>
      <c r="B132" s="161"/>
      <c r="C132" s="202" t="str">
        <f t="shared" si="1"/>
        <v>электронный справочник на основе Справочника организаций "2ГИС.АРХАНГЕЛЬСК" (мобильная версия 2ГИС 4.0 и выше); Интернет-площадка 2gis.ru на основе Cправочника организаций "2ГИС.АРХАНГЕЛЬСК"</v>
      </c>
      <c r="D132" s="36">
        <v>1110</v>
      </c>
      <c r="E132" s="37"/>
      <c r="F132" s="37"/>
      <c r="G132" s="37"/>
      <c r="H132" s="38"/>
    </row>
    <row r="133" spans="1:8" ht="69" customHeight="1" x14ac:dyDescent="0.2">
      <c r="A133" s="160" t="s">
        <v>100</v>
      </c>
      <c r="B133" s="161" t="s">
        <v>100</v>
      </c>
      <c r="C133"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"2ГИС.АРХАНГЕЛЬСК" (мобильная версия 2ГИС 4.0 и выше); Интернет-площадка 2gis.ru на основе Cправочника организаций "2ГИС.АРХАНГЕЛЬСК"</v>
      </c>
      <c r="D133" s="36">
        <v>11898</v>
      </c>
      <c r="E133" s="37"/>
      <c r="F133" s="37"/>
      <c r="G133" s="37"/>
      <c r="H133" s="38"/>
    </row>
    <row r="134" spans="1:8" ht="69" customHeight="1" x14ac:dyDescent="0.2">
      <c r="A134" s="160" t="s">
        <v>101</v>
      </c>
      <c r="B134" s="161" t="s">
        <v>101</v>
      </c>
      <c r="C134"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"2ГИС.АРХАНГЕЛЬСК" (мобильная версия 2ГИС 4.0 и выше); Интернет-площадка 2gis.ru на основе Cправочника организаций "2ГИС.АРХАНГЕЛЬСК"</v>
      </c>
      <c r="D134" s="36">
        <v>6006</v>
      </c>
      <c r="E134" s="37"/>
      <c r="F134" s="37"/>
      <c r="G134" s="37"/>
      <c r="H134" s="38"/>
    </row>
    <row r="135" spans="1:8" ht="50.1" customHeight="1" x14ac:dyDescent="0.2">
      <c r="A135" s="160" t="s">
        <v>102</v>
      </c>
      <c r="B135" s="161"/>
      <c r="C135" s="202" t="str">
        <f>"Электронный справочник на основе Справочника организаций "&amp;$C$2&amp;" (версия для ПК)"</f>
        <v>Электронный справочник на основе Справочника организаций "2ГИС.АРХАНГЕЛЬСК" (версия для ПК)</v>
      </c>
      <c r="D135" s="297">
        <v>1140</v>
      </c>
      <c r="E135" s="157"/>
      <c r="F135" s="157"/>
      <c r="G135" s="157"/>
      <c r="H135" s="158"/>
    </row>
    <row r="136" spans="1:8" s="16" customFormat="1" ht="102" customHeight="1" x14ac:dyDescent="0.2">
      <c r="A136" s="160" t="s">
        <v>16</v>
      </c>
      <c r="B136" s="161"/>
      <c r="C136" s="20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136" s="297">
        <v>756</v>
      </c>
      <c r="E136" s="157"/>
      <c r="F136" s="157"/>
      <c r="G136" s="157"/>
      <c r="H136" s="158"/>
    </row>
    <row r="137" spans="1:8" s="16" customFormat="1" ht="102" customHeight="1" x14ac:dyDescent="0.2">
      <c r="A137" s="160" t="s">
        <v>103</v>
      </c>
      <c r="B137" s="161"/>
      <c r="C137" s="20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137" s="297">
        <v>100002</v>
      </c>
      <c r="E137" s="157"/>
      <c r="F137" s="157"/>
      <c r="G137" s="157"/>
      <c r="H137" s="158"/>
    </row>
    <row r="138" spans="1:8" s="16" customFormat="1" ht="126" customHeight="1" x14ac:dyDescent="0.2">
      <c r="A138" s="160" t="s">
        <v>104</v>
      </c>
      <c r="B138" s="161"/>
      <c r="C138"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"2ГИС.АРХАНГЕЛЬСК" (версия для ПК); 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Интернет-площадки и Веб-приложения на основе Cправочника организаций "2ГИС.АРХАНГЕЛЬСК", http://api.2gis.ru/</v>
      </c>
      <c r="D138" s="36">
        <v>11412</v>
      </c>
      <c r="E138" s="37"/>
      <c r="F138" s="37"/>
      <c r="G138" s="37"/>
      <c r="H138" s="38"/>
    </row>
    <row r="139" spans="1:8" s="16" customFormat="1" ht="126" customHeight="1" x14ac:dyDescent="0.2">
      <c r="A139" s="160" t="s">
        <v>105</v>
      </c>
      <c r="B139" s="161"/>
      <c r="C13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Интернет-площадки и Веб-приложения на основе Cправочника организаций "2ГИС.АРХАНГЕЛЬСК", http://api.2gis.ru/</v>
      </c>
      <c r="D139" s="36">
        <v>4212</v>
      </c>
      <c r="E139" s="37"/>
      <c r="F139" s="37"/>
      <c r="G139" s="37"/>
      <c r="H139" s="38"/>
    </row>
    <row r="140" spans="1:8" s="16" customFormat="1" ht="126" customHeight="1" x14ac:dyDescent="0.2">
      <c r="A140" s="154" t="s">
        <v>106</v>
      </c>
      <c r="B140" s="204"/>
      <c r="C140"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"2ГИС.АРХАНГЕЛЬСК" (мобильная версия 2ГИС 4.0 и выше)</v>
      </c>
      <c r="D140" s="36">
        <v>6012</v>
      </c>
      <c r="E140" s="37"/>
      <c r="F140" s="37"/>
      <c r="G140" s="37"/>
      <c r="H140" s="38"/>
    </row>
    <row r="141" spans="1:8" ht="50.1" customHeight="1" x14ac:dyDescent="0.2">
      <c r="A141" s="160" t="s">
        <v>107</v>
      </c>
      <c r="B141" s="161"/>
      <c r="C141" s="202" t="str">
        <f>"Интернет-площадка 2gis.ru на основе Cправочника организаций "&amp;$C$2&amp;""</f>
        <v>Интернет-площадка 2gis.ru на основе Cправочника организаций "2ГИС.АРХАНГЕЛЬСК"</v>
      </c>
      <c r="D141" s="36">
        <v>4080</v>
      </c>
      <c r="E141" s="37"/>
      <c r="F141" s="37"/>
      <c r="G141" s="37"/>
      <c r="H141" s="38"/>
    </row>
    <row r="142" spans="1:8" ht="50.1" customHeight="1" x14ac:dyDescent="0.2">
      <c r="A142" s="160" t="s">
        <v>108</v>
      </c>
      <c r="B142" s="161"/>
      <c r="C142" s="202" t="str">
        <f t="shared" ref="C142:C151" si="2">"Электронный справочник на основе Справочника организаций "&amp;$C$2&amp;" (версия для ПК)"</f>
        <v>Электронный справочник на основе Справочника организаций "2ГИС.АРХАНГЕЛЬСК" (версия для ПК)</v>
      </c>
      <c r="D142" s="36">
        <v>6840</v>
      </c>
      <c r="E142" s="37"/>
      <c r="F142" s="37"/>
      <c r="G142" s="37"/>
      <c r="H142" s="38"/>
    </row>
    <row r="143" spans="1:8" ht="50.1" customHeight="1" x14ac:dyDescent="0.2">
      <c r="A143" s="160" t="s">
        <v>109</v>
      </c>
      <c r="B143" s="161"/>
      <c r="C143" s="202" t="str">
        <f t="shared" si="2"/>
        <v>Электронный справочник на основе Справочника организаций "2ГИС.АРХАНГЕЛЬСК" (версия для ПК)</v>
      </c>
      <c r="D143" s="36">
        <v>6840</v>
      </c>
      <c r="E143" s="37"/>
      <c r="F143" s="37"/>
      <c r="G143" s="37"/>
      <c r="H143" s="38"/>
    </row>
    <row r="144" spans="1:8" ht="50.1" customHeight="1" x14ac:dyDescent="0.2">
      <c r="A144" s="160" t="s">
        <v>110</v>
      </c>
      <c r="B144" s="161"/>
      <c r="C144" s="202" t="str">
        <f>"Интернет-площадка 2gis.ru на основе Cправочника организаций "&amp;$C$2&amp;""</f>
        <v>Интернет-площадка 2gis.ru на основе Cправочника организаций "2ГИС.АРХАНГЕЛЬСК"</v>
      </c>
      <c r="D144" s="36">
        <v>11880</v>
      </c>
      <c r="E144" s="37"/>
      <c r="F144" s="37"/>
      <c r="G144" s="37"/>
      <c r="H144" s="38"/>
    </row>
    <row r="145" spans="1:8" ht="50.1" customHeight="1" x14ac:dyDescent="0.2">
      <c r="A145" s="160" t="s">
        <v>111</v>
      </c>
      <c r="B145" s="161"/>
      <c r="C145" s="202" t="str">
        <f>"Интернет-площадка 2gis.ru на основе Cправочника организаций "&amp;$C$2&amp;""</f>
        <v>Интернет-площадка 2gis.ru на основе Cправочника организаций "2ГИС.АРХАНГЕЛЬСК"</v>
      </c>
      <c r="D145" s="36">
        <v>14256</v>
      </c>
      <c r="E145" s="37"/>
      <c r="F145" s="37"/>
      <c r="G145" s="37"/>
      <c r="H145" s="38"/>
    </row>
    <row r="146" spans="1:8" ht="50.1" customHeight="1" x14ac:dyDescent="0.2">
      <c r="A146" s="160" t="s">
        <v>112</v>
      </c>
      <c r="B146" s="161"/>
      <c r="C146" s="202" t="str">
        <f t="shared" si="2"/>
        <v>Электронный справочник на основе Справочника организаций "2ГИС.АРХАНГЕЛЬСК" (версия для ПК)</v>
      </c>
      <c r="D146" s="36">
        <v>4200</v>
      </c>
      <c r="E146" s="37"/>
      <c r="F146" s="37"/>
      <c r="G146" s="37"/>
      <c r="H146" s="38"/>
    </row>
    <row r="147" spans="1:8" ht="50.1" customHeight="1" x14ac:dyDescent="0.2">
      <c r="A147" s="160" t="s">
        <v>113</v>
      </c>
      <c r="B147" s="161"/>
      <c r="C147" s="202" t="str">
        <f t="shared" si="2"/>
        <v>Электронный справочник на основе Справочника организаций "2ГИС.АРХАНГЕЛЬСК" (версия для ПК)</v>
      </c>
      <c r="D147" s="36">
        <v>5160</v>
      </c>
      <c r="E147" s="37"/>
      <c r="F147" s="37"/>
      <c r="G147" s="37"/>
      <c r="H147" s="38"/>
    </row>
    <row r="148" spans="1:8" ht="50.1" customHeight="1" x14ac:dyDescent="0.2">
      <c r="A148" s="160" t="s">
        <v>114</v>
      </c>
      <c r="B148" s="161"/>
      <c r="C148" s="202" t="str">
        <f t="shared" si="2"/>
        <v>Электронный справочник на основе Справочника организаций "2ГИС.АРХАНГЕЛЬСК" (версия для ПК)</v>
      </c>
      <c r="D148" s="36">
        <v>7560</v>
      </c>
      <c r="E148" s="37"/>
      <c r="F148" s="37"/>
      <c r="G148" s="37"/>
      <c r="H148" s="38"/>
    </row>
    <row r="149" spans="1:8" ht="50.1" customHeight="1" x14ac:dyDescent="0.2">
      <c r="A149" s="160" t="s">
        <v>115</v>
      </c>
      <c r="B149" s="161"/>
      <c r="C149" s="202" t="s">
        <v>95</v>
      </c>
      <c r="D149" s="36">
        <v>960</v>
      </c>
      <c r="E149" s="37"/>
      <c r="F149" s="37"/>
      <c r="G149" s="37"/>
      <c r="H149" s="38"/>
    </row>
    <row r="150" spans="1:8" ht="72" customHeight="1" x14ac:dyDescent="0.2">
      <c r="A150" s="160" t="s">
        <v>116</v>
      </c>
      <c r="B150" s="161"/>
      <c r="C150"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"2ГИС.АРХАНГЕЛЬСК" (мобильная версия 2ГИС 4.0 и выше); Интернет-площадка 2gis.ru на основе Cправочника организаций "2ГИС.АРХАНГЕЛЬСК"</v>
      </c>
      <c r="D150" s="36">
        <v>16680</v>
      </c>
      <c r="E150" s="37"/>
      <c r="F150" s="37"/>
      <c r="G150" s="37"/>
      <c r="H150" s="38"/>
    </row>
    <row r="151" spans="1:8" ht="50.1" customHeight="1" thickBot="1" x14ac:dyDescent="0.25">
      <c r="A151" s="160" t="s">
        <v>117</v>
      </c>
      <c r="B151" s="161"/>
      <c r="C151" s="202" t="str">
        <f t="shared" si="2"/>
        <v>Электронный справочник на основе Справочника организаций "2ГИС.АРХАНГЕЛЬСК" (версия для ПК)</v>
      </c>
      <c r="D151" s="44">
        <v>1680</v>
      </c>
      <c r="E151" s="45"/>
      <c r="F151" s="45"/>
      <c r="G151" s="45"/>
      <c r="H151" s="46"/>
    </row>
    <row r="152" spans="1:8" s="28" customFormat="1" ht="50.1" customHeight="1" thickBot="1" x14ac:dyDescent="0.25">
      <c r="A152" s="24" t="s">
        <v>118</v>
      </c>
      <c r="B152" s="25"/>
      <c r="C152" s="26"/>
      <c r="D152" s="173"/>
      <c r="E152" s="173"/>
      <c r="F152" s="173"/>
      <c r="G152" s="173"/>
      <c r="H152" s="174"/>
    </row>
    <row r="153" spans="1:8" s="16" customFormat="1" ht="50.1" customHeight="1" x14ac:dyDescent="0.2">
      <c r="A153" s="160" t="s">
        <v>119</v>
      </c>
      <c r="B153" s="161"/>
      <c r="C153" s="206" t="str">
        <f>"Электронный справочник на основе Справочника организаций "&amp;$C$2&amp;" (мобильная версия)"</f>
        <v>Электронный справочник на основе Справочника организаций "2ГИС.АРХАНГЕЛЬСК" (мобильная версия)</v>
      </c>
      <c r="D153" s="36">
        <v>6006</v>
      </c>
      <c r="E153" s="37"/>
      <c r="F153" s="37"/>
      <c r="G153" s="37"/>
      <c r="H153" s="38"/>
    </row>
    <row r="154" spans="1:8" s="16" customFormat="1" ht="50.1" customHeight="1" x14ac:dyDescent="0.2">
      <c r="A154" s="160" t="s">
        <v>120</v>
      </c>
      <c r="B154" s="161"/>
      <c r="C154" s="209"/>
      <c r="D154" s="36">
        <v>3600</v>
      </c>
      <c r="E154" s="37"/>
      <c r="F154" s="37"/>
      <c r="G154" s="37"/>
      <c r="H154" s="38"/>
    </row>
    <row r="155" spans="1:8" s="16" customFormat="1" ht="50.1" customHeight="1" x14ac:dyDescent="0.2">
      <c r="A155" s="207" t="s">
        <v>121</v>
      </c>
      <c r="B155" s="208"/>
      <c r="C155" s="209"/>
      <c r="D155" s="297">
        <v>1800</v>
      </c>
      <c r="E155" s="157"/>
      <c r="F155" s="157"/>
      <c r="G155" s="157"/>
      <c r="H155" s="157"/>
    </row>
    <row r="156" spans="1:8" s="16" customFormat="1" ht="50.1" customHeight="1" x14ac:dyDescent="0.2">
      <c r="A156" s="207" t="s">
        <v>122</v>
      </c>
      <c r="B156" s="208"/>
      <c r="C156" s="209"/>
      <c r="D156" s="297">
        <v>180</v>
      </c>
      <c r="E156" s="157"/>
      <c r="F156" s="157"/>
      <c r="G156" s="157"/>
      <c r="H156" s="157"/>
    </row>
    <row r="157" spans="1:8" s="16" customFormat="1" ht="50.1" customHeight="1" thickBot="1" x14ac:dyDescent="0.25">
      <c r="A157" s="207" t="s">
        <v>123</v>
      </c>
      <c r="B157" s="208"/>
      <c r="C157" s="210"/>
      <c r="D157" s="78">
        <v>612</v>
      </c>
      <c r="E157" s="79"/>
      <c r="F157" s="79"/>
      <c r="G157" s="79"/>
      <c r="H157" s="79"/>
    </row>
    <row r="158" spans="1:8" s="16" customFormat="1" ht="50.1" customHeight="1" thickBot="1" x14ac:dyDescent="0.25">
      <c r="A158" s="24" t="s">
        <v>124</v>
      </c>
      <c r="B158" s="25"/>
      <c r="C158" s="26"/>
      <c r="D158" s="173"/>
      <c r="E158" s="173"/>
      <c r="F158" s="173"/>
      <c r="G158" s="173"/>
      <c r="H158" s="174"/>
    </row>
    <row r="159" spans="1:8" ht="50.1" customHeight="1" x14ac:dyDescent="0.2">
      <c r="A159" s="160" t="s">
        <v>125</v>
      </c>
      <c r="B159" s="161"/>
      <c r="C159"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"2ГИС.АРХАНГЕЛЬСК" (мобильная версия 2ГИС 4.0 и выше)</v>
      </c>
      <c r="D159" s="212">
        <f>F159*1.2</f>
        <v>4500</v>
      </c>
      <c r="E159" s="213">
        <f>F159*1.1</f>
        <v>4125</v>
      </c>
      <c r="F159" s="213">
        <v>3750</v>
      </c>
      <c r="G159" s="213">
        <f>F159*0.75</f>
        <v>2812.5</v>
      </c>
      <c r="H159" s="214">
        <f>F159*0.5</f>
        <v>1875</v>
      </c>
    </row>
    <row r="160" spans="1:8" ht="49.5" customHeight="1" x14ac:dyDescent="0.2">
      <c r="A160" s="160" t="s">
        <v>126</v>
      </c>
      <c r="B160" s="161"/>
      <c r="C160" s="202" t="str">
        <f>"Интернет-площадка 2gis.ru на основе Cправочника организаций "&amp;$C$2&amp;""</f>
        <v>Интернет-площадка 2gis.ru на основе Cправочника организаций "2ГИС.АРХАНГЕЛЬСК"</v>
      </c>
      <c r="D160" s="36">
        <v>2784</v>
      </c>
      <c r="E160" s="37"/>
      <c r="F160" s="37"/>
      <c r="G160" s="37"/>
      <c r="H160" s="38"/>
    </row>
    <row r="161" spans="1:8" ht="50.1" customHeight="1" x14ac:dyDescent="0.2">
      <c r="A161" s="160" t="s">
        <v>127</v>
      </c>
      <c r="B161" s="161"/>
      <c r="C161" s="202" t="str">
        <f>"Электронный справочник на основе Справочника организаций "&amp;$C$2&amp;" (версия для ПК)"</f>
        <v>Электронный справочник на основе Справочника организаций "2ГИС.АРХАНГЕЛЬСК" (версия для ПК)</v>
      </c>
      <c r="D161" s="36">
        <v>2496</v>
      </c>
      <c r="E161" s="37"/>
      <c r="F161" s="37"/>
      <c r="G161" s="37"/>
      <c r="H161" s="38"/>
    </row>
    <row r="162" spans="1:8" ht="50.1" customHeight="1" x14ac:dyDescent="0.2">
      <c r="A162" s="160" t="s">
        <v>128</v>
      </c>
      <c r="B162" s="161"/>
      <c r="C162"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"2ГИС.АРХАНГЕЛЬСК" (мобильная версия 2ГИС 4.0 и выше)</v>
      </c>
      <c r="D162" s="212">
        <f>F162*1.2</f>
        <v>6336</v>
      </c>
      <c r="E162" s="213">
        <f>F162*1.1</f>
        <v>5808.0000000000009</v>
      </c>
      <c r="F162" s="213">
        <v>5280</v>
      </c>
      <c r="G162" s="213">
        <f>F162*0.75</f>
        <v>3960</v>
      </c>
      <c r="H162" s="214">
        <f>F162*0.5</f>
        <v>2640</v>
      </c>
    </row>
    <row r="163" spans="1:8" ht="49.5" customHeight="1" x14ac:dyDescent="0.2">
      <c r="A163" s="160" t="s">
        <v>199</v>
      </c>
      <c r="B163" s="161"/>
      <c r="C163" s="202" t="str">
        <f>"Интернет-площадка 2gis.ru на основе Cправочника организаций "&amp;$C$2&amp;""</f>
        <v>Интернет-площадка 2gis.ru на основе Cправочника организаций "2ГИС.АРХАНГЕЛЬСК"</v>
      </c>
      <c r="D163" s="36">
        <v>3960</v>
      </c>
      <c r="E163" s="37"/>
      <c r="F163" s="37"/>
      <c r="G163" s="37"/>
      <c r="H163" s="38"/>
    </row>
    <row r="164" spans="1:8" ht="50.1" customHeight="1" x14ac:dyDescent="0.2">
      <c r="A164" s="160" t="s">
        <v>130</v>
      </c>
      <c r="B164" s="161"/>
      <c r="C164" s="202" t="str">
        <f>"Электронный справочник на основе Справочника организаций "&amp;$C$2&amp;" (версия для ПК)"</f>
        <v>Электронный справочник на основе Справочника организаций "2ГИС.АРХАНГЕЛЬСК" (версия для ПК)</v>
      </c>
      <c r="D164" s="36">
        <v>3600</v>
      </c>
      <c r="E164" s="37"/>
      <c r="F164" s="37"/>
      <c r="G164" s="37"/>
      <c r="H164" s="38"/>
    </row>
    <row r="165" spans="1:8" s="16" customFormat="1" ht="126" customHeight="1" thickBot="1" x14ac:dyDescent="0.25">
      <c r="A165" s="160" t="s">
        <v>131</v>
      </c>
      <c r="B165" s="161"/>
      <c r="C165" s="215" t="str">
        <f>C160</f>
        <v>Интернет-площадка 2gis.ru на основе Cправочника организаций "2ГИС.АРХАНГЕЛЬСК"</v>
      </c>
      <c r="D165" s="212">
        <f>F165*1.2</f>
        <v>4219.2</v>
      </c>
      <c r="E165" s="213">
        <f>F165*1.1</f>
        <v>3867.6000000000004</v>
      </c>
      <c r="F165" s="213">
        <v>3516</v>
      </c>
      <c r="G165" s="213">
        <f>F165*0.75</f>
        <v>2637</v>
      </c>
      <c r="H165" s="214">
        <f>F165*0.5</f>
        <v>1758</v>
      </c>
    </row>
    <row r="166" spans="1:8" ht="50.1" customHeight="1" thickBot="1" x14ac:dyDescent="0.25">
      <c r="A166" s="24" t="s">
        <v>200</v>
      </c>
      <c r="B166" s="25"/>
      <c r="C166" s="26"/>
      <c r="D166" s="173"/>
      <c r="E166" s="173"/>
      <c r="F166" s="173"/>
      <c r="G166" s="173"/>
      <c r="H166" s="174"/>
    </row>
    <row r="167" spans="1:8" s="23" customFormat="1" ht="30" customHeight="1" thickBot="1" x14ac:dyDescent="0.25">
      <c r="A167" s="303"/>
      <c r="B167" s="303"/>
      <c r="C167" s="460"/>
      <c r="D167" s="303"/>
      <c r="E167" s="303"/>
      <c r="F167" s="303"/>
      <c r="G167" s="303"/>
      <c r="H167" s="304"/>
    </row>
    <row r="168" spans="1:8" s="16" customFormat="1" ht="83.25" customHeight="1" x14ac:dyDescent="0.2">
      <c r="A168" s="160" t="s">
        <v>201</v>
      </c>
      <c r="B168" s="161"/>
      <c r="C168"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"2ГИС.АРХАНГЕЛЬСК" (версия для ПК); 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168" s="31">
        <v>9828</v>
      </c>
      <c r="E168" s="32"/>
      <c r="F168" s="32"/>
      <c r="G168" s="32"/>
      <c r="H168" s="33"/>
    </row>
    <row r="169" spans="1:8" s="16" customFormat="1" ht="83.25" customHeight="1" thickBot="1" x14ac:dyDescent="0.25">
      <c r="A169" s="160" t="s">
        <v>202</v>
      </c>
      <c r="B169" s="161"/>
      <c r="C169" s="210"/>
      <c r="D169" s="297">
        <v>9828</v>
      </c>
      <c r="E169" s="157"/>
      <c r="F169" s="157"/>
      <c r="G169" s="157"/>
      <c r="H169" s="158"/>
    </row>
    <row r="170" spans="1:8" ht="21.75" thickBot="1" x14ac:dyDescent="0.25">
      <c r="A170" s="290"/>
      <c r="B170" s="291"/>
      <c r="C170" s="125"/>
      <c r="D170" s="292"/>
      <c r="E170" s="292"/>
      <c r="F170" s="292"/>
      <c r="G170" s="292"/>
      <c r="H170" s="293"/>
    </row>
    <row r="172" spans="1:8" ht="21" x14ac:dyDescent="0.2">
      <c r="A172" s="220"/>
      <c r="B172" s="221" t="s">
        <v>133</v>
      </c>
      <c r="C172" s="222" t="s">
        <v>224</v>
      </c>
      <c r="D172" s="222"/>
      <c r="E172" s="223"/>
      <c r="F172" s="223"/>
      <c r="G172" s="223"/>
      <c r="H172" s="223"/>
    </row>
    <row r="173" spans="1:8" ht="21" x14ac:dyDescent="0.2">
      <c r="A173" s="220"/>
      <c r="B173" s="223"/>
      <c r="C173" s="222" t="s">
        <v>225</v>
      </c>
      <c r="D173" s="224"/>
      <c r="E173" s="223"/>
      <c r="F173" s="223"/>
      <c r="G173" s="223"/>
      <c r="H173" s="223"/>
    </row>
    <row r="174" spans="1:8" ht="21" x14ac:dyDescent="0.2">
      <c r="A174" s="220"/>
      <c r="B174" s="223"/>
      <c r="C174" s="224" t="s">
        <v>226</v>
      </c>
      <c r="D174" s="224"/>
      <c r="E174" s="223"/>
      <c r="F174" s="223"/>
      <c r="G174" s="223"/>
      <c r="H174" s="223"/>
    </row>
    <row r="175" spans="1:8" ht="21" x14ac:dyDescent="0.2">
      <c r="C175" s="224"/>
      <c r="D175" s="224"/>
      <c r="E175" s="223"/>
      <c r="F175" s="223"/>
      <c r="G175" s="223"/>
      <c r="H175" s="217"/>
    </row>
    <row r="176" spans="1:8" ht="26.25" customHeight="1" x14ac:dyDescent="0.2">
      <c r="A176" s="227" t="str">
        <f>Абакан_юр!A174</f>
        <v>По соглашению сторон в качестве валюты платежа могут выступать украинские гривны, в этом случае курс следующий: 1 руб. = 0,4408 гривен</v>
      </c>
      <c r="B176" s="227"/>
      <c r="C176" s="227"/>
      <c r="D176" s="228"/>
      <c r="E176" s="228"/>
      <c r="F176" s="229"/>
      <c r="G176" s="230"/>
      <c r="H176" s="230"/>
    </row>
    <row r="177" spans="1:8" ht="26.25" customHeight="1" x14ac:dyDescent="0.2">
      <c r="A177" s="227" t="str">
        <f>Абакан_юр!A175</f>
        <v>По соглашению сторон в качестве валюты платежа могут выступать дирхамы ОАЭ, в этом случае курс следующий: 1 руб. = 0,0420 дирхам</v>
      </c>
      <c r="B177" s="227"/>
      <c r="C177" s="227"/>
      <c r="D177" s="228"/>
      <c r="E177" s="228"/>
      <c r="F177" s="229"/>
      <c r="G177" s="232"/>
      <c r="H177" s="232"/>
    </row>
    <row r="178" spans="1:8" ht="26.25" customHeight="1" x14ac:dyDescent="0.2">
      <c r="A178" s="227" t="str">
        <f>Абакан_юр!A176</f>
        <v>По соглашению сторон в качестве валюты платежа могут выступать доллары США, в этом случае курс следующий: 1 руб. = 0,0114 доллара</v>
      </c>
      <c r="B178" s="227"/>
      <c r="C178" s="227"/>
      <c r="D178" s="228"/>
      <c r="E178" s="228"/>
      <c r="F178" s="229"/>
      <c r="G178" s="232"/>
      <c r="H178" s="232"/>
    </row>
    <row r="179" spans="1:8" ht="26.25" customHeight="1" x14ac:dyDescent="0.2">
      <c r="A179" s="227" t="str">
        <f>Абакан_юр!A177</f>
        <v>По соглашению сторон в качестве валюты платежа могут выступать евро, в этом случае курс следующий: 1 руб. = 0,0105 евро</v>
      </c>
      <c r="B179" s="227"/>
      <c r="C179" s="227"/>
      <c r="D179" s="228"/>
      <c r="E179" s="229"/>
      <c r="F179" s="229"/>
      <c r="G179" s="232"/>
      <c r="H179" s="232"/>
    </row>
    <row r="180" spans="1:8" ht="26.25" customHeight="1" x14ac:dyDescent="0.2">
      <c r="A180" s="227" t="str">
        <f>Абакан_юр!A178</f>
        <v>По соглашению сторон в качестве валюты платежа могут выступать чешские кроны, в этом случае курс следующий: 1 руб. = 0,2605 крона</v>
      </c>
      <c r="B180" s="227"/>
      <c r="C180" s="227"/>
      <c r="D180" s="228"/>
      <c r="E180" s="229"/>
      <c r="F180" s="229"/>
      <c r="G180" s="232"/>
      <c r="H180" s="232"/>
    </row>
    <row r="181" spans="1:8" ht="26.25" customHeight="1" x14ac:dyDescent="0.2">
      <c r="A181" s="227" t="str">
        <f>Абакан_юр!A179</f>
        <v>По соглашению сторон в качестве валюты платежа могут выступать киргизские сомы, в этом случае курс следующий: 1 руб. = 1,0083 сом</v>
      </c>
      <c r="B181" s="227"/>
      <c r="C181" s="227"/>
      <c r="D181" s="228"/>
      <c r="E181" s="228"/>
      <c r="F181" s="229"/>
      <c r="G181" s="232"/>
      <c r="H181" s="232"/>
    </row>
    <row r="182" spans="1:8" ht="26.25" customHeight="1" x14ac:dyDescent="0.2">
      <c r="A182" s="227" t="str">
        <f>Абакан_юр!A180</f>
        <v>По соглашению сторон в качестве валюты платежа могут выступать казахстанские тенге, в этом случае курс следующий: 1 руб. = 5,0473 тенге</v>
      </c>
      <c r="B182" s="227"/>
      <c r="C182" s="227"/>
      <c r="D182" s="228"/>
      <c r="E182" s="228"/>
      <c r="F182" s="229"/>
      <c r="G182" s="232"/>
      <c r="H182" s="232"/>
    </row>
    <row r="183" spans="1:8" ht="26.25" x14ac:dyDescent="0.2">
      <c r="A183" s="233"/>
      <c r="B183" s="233"/>
      <c r="C183" s="234"/>
      <c r="D183" s="235"/>
      <c r="E183" s="235"/>
      <c r="F183" s="236"/>
      <c r="G183" s="237"/>
      <c r="H183" s="237"/>
    </row>
    <row r="184" spans="1:8" ht="21" x14ac:dyDescent="0.2">
      <c r="A184" s="239" t="s">
        <v>144</v>
      </c>
      <c r="B184" s="239"/>
      <c r="C184" s="239"/>
      <c r="D184" s="239"/>
      <c r="E184" s="239"/>
      <c r="F184" s="239"/>
      <c r="G184" s="239"/>
      <c r="H184" s="239"/>
    </row>
    <row r="185" spans="1:8" ht="21" x14ac:dyDescent="0.2">
      <c r="A185" s="239" t="s">
        <v>145</v>
      </c>
      <c r="B185" s="239"/>
      <c r="C185" s="239"/>
      <c r="D185" s="239"/>
      <c r="E185" s="239"/>
      <c r="F185" s="239"/>
      <c r="G185" s="239"/>
      <c r="H185" s="239"/>
    </row>
    <row r="186" spans="1:8" ht="26.25" x14ac:dyDescent="0.2">
      <c r="A186" s="233"/>
      <c r="B186" s="233"/>
      <c r="C186" s="234"/>
      <c r="D186" s="235"/>
      <c r="E186" s="235"/>
      <c r="F186" s="236"/>
      <c r="G186" s="237"/>
      <c r="H186" s="237"/>
    </row>
    <row r="187" spans="1:8" ht="24" thickBot="1" x14ac:dyDescent="0.25">
      <c r="A187" s="240" t="s">
        <v>146</v>
      </c>
      <c r="B187" s="240"/>
      <c r="C187" s="240"/>
      <c r="D187" s="240"/>
      <c r="E187" s="240"/>
      <c r="F187" s="241"/>
      <c r="G187" s="231"/>
      <c r="H187" s="242"/>
    </row>
    <row r="188" spans="1:8" ht="50.1" customHeight="1" thickBot="1" x14ac:dyDescent="0.25">
      <c r="A188" s="243" t="s">
        <v>147</v>
      </c>
      <c r="B188" s="244"/>
      <c r="C188" s="244"/>
      <c r="D188" s="244"/>
      <c r="E188" s="245"/>
      <c r="F188" s="246"/>
      <c r="H188" s="247"/>
    </row>
    <row r="189" spans="1:8" ht="82.5" customHeight="1" thickBot="1" x14ac:dyDescent="0.25">
      <c r="A189" s="248" t="s">
        <v>148</v>
      </c>
      <c r="B189" s="249"/>
      <c r="C189" s="250" t="s">
        <v>149</v>
      </c>
      <c r="D189" s="249" t="s">
        <v>150</v>
      </c>
      <c r="E189" s="251"/>
      <c r="F189" s="252"/>
      <c r="G189" s="252"/>
      <c r="H189" s="252"/>
    </row>
    <row r="190" spans="1:8" ht="106.5" customHeight="1" x14ac:dyDescent="0.2">
      <c r="A190" s="253" t="s">
        <v>151</v>
      </c>
      <c r="B190" s="254"/>
      <c r="C190" s="255" t="s">
        <v>152</v>
      </c>
      <c r="D190" s="256" t="s">
        <v>153</v>
      </c>
      <c r="E190" s="257"/>
      <c r="F190" s="252"/>
      <c r="G190" s="252"/>
      <c r="H190" s="252"/>
    </row>
    <row r="191" spans="1:8" ht="76.5" customHeight="1" x14ac:dyDescent="0.2">
      <c r="A191" s="258" t="s">
        <v>154</v>
      </c>
      <c r="B191" s="259"/>
      <c r="C191" s="260" t="s">
        <v>155</v>
      </c>
      <c r="D191" s="261" t="s">
        <v>156</v>
      </c>
      <c r="E191" s="262"/>
      <c r="F191" s="252"/>
      <c r="G191" s="252"/>
      <c r="H191" s="252"/>
    </row>
    <row r="192" spans="1:8" ht="180.75" customHeight="1" x14ac:dyDescent="0.2">
      <c r="A192" s="258" t="s">
        <v>157</v>
      </c>
      <c r="B192" s="259"/>
      <c r="C192" s="260" t="s">
        <v>158</v>
      </c>
      <c r="D192" s="261" t="s">
        <v>156</v>
      </c>
      <c r="E192" s="262"/>
      <c r="F192" s="252"/>
      <c r="G192" s="252"/>
      <c r="H192" s="252"/>
    </row>
    <row r="193" spans="1:8" ht="125.25" customHeight="1" x14ac:dyDescent="0.2">
      <c r="A193" s="263" t="s">
        <v>160</v>
      </c>
      <c r="B193" s="261"/>
      <c r="C193" s="260" t="s">
        <v>161</v>
      </c>
      <c r="D193" s="261" t="s">
        <v>156</v>
      </c>
      <c r="E193" s="262"/>
      <c r="F193" s="252"/>
      <c r="G193" s="252"/>
      <c r="H193" s="252"/>
    </row>
    <row r="194" spans="1:8" s="238" customFormat="1" ht="222.75" customHeight="1" x14ac:dyDescent="0.2">
      <c r="A194" s="258" t="s">
        <v>162</v>
      </c>
      <c r="B194" s="259"/>
      <c r="C194" s="260" t="s">
        <v>163</v>
      </c>
      <c r="D194" s="261" t="s">
        <v>156</v>
      </c>
      <c r="E194" s="262"/>
      <c r="F194" s="236"/>
      <c r="G194" s="237"/>
      <c r="H194" s="237"/>
    </row>
    <row r="195" spans="1:8" ht="24.95" customHeight="1" x14ac:dyDescent="0.2">
      <c r="A195" s="264" t="s">
        <v>164</v>
      </c>
      <c r="B195" s="264"/>
      <c r="C195" s="264"/>
      <c r="D195" s="264"/>
      <c r="E195" s="264"/>
      <c r="F195" s="264"/>
      <c r="G195" s="264"/>
      <c r="H195" s="264"/>
    </row>
    <row r="196" spans="1:8" ht="24.95" customHeight="1" x14ac:dyDescent="0.2">
      <c r="A196" s="264" t="s">
        <v>165</v>
      </c>
      <c r="B196" s="264"/>
      <c r="C196" s="264"/>
      <c r="D196" s="264"/>
      <c r="E196" s="264"/>
      <c r="F196" s="264"/>
      <c r="G196" s="264"/>
      <c r="H196" s="264"/>
    </row>
    <row r="197" spans="1:8" ht="177.75" customHeight="1" x14ac:dyDescent="0.2">
      <c r="A197" s="239" t="str">
        <f>Абакан_юр!A195</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7" s="239"/>
      <c r="C197" s="239"/>
      <c r="D197" s="239"/>
      <c r="E197" s="239"/>
      <c r="F197" s="239"/>
      <c r="G197" s="239"/>
      <c r="H197" s="239"/>
    </row>
    <row r="198" spans="1:8" ht="78" customHeight="1" x14ac:dyDescent="0.2">
      <c r="A198" s="239" t="s">
        <v>167</v>
      </c>
      <c r="B198" s="239"/>
      <c r="C198" s="239"/>
      <c r="D198" s="239"/>
      <c r="E198" s="239"/>
      <c r="F198" s="239"/>
      <c r="G198" s="239"/>
      <c r="H198" s="239"/>
    </row>
    <row r="199" spans="1:8" ht="23.25" x14ac:dyDescent="0.2">
      <c r="A199" s="264" t="s">
        <v>168</v>
      </c>
      <c r="B199" s="264"/>
      <c r="C199" s="264"/>
      <c r="D199" s="264"/>
      <c r="E199" s="264"/>
      <c r="F199" s="264"/>
      <c r="G199" s="264"/>
      <c r="H199" s="264"/>
    </row>
    <row r="201" spans="1:8" s="266" customFormat="1" ht="128.25" customHeight="1" x14ac:dyDescent="0.2">
      <c r="A201" s="239" t="s">
        <v>169</v>
      </c>
      <c r="B201" s="239"/>
      <c r="C201" s="239"/>
      <c r="D201" s="239"/>
      <c r="E201" s="239"/>
      <c r="F201" s="239"/>
      <c r="G201" s="239"/>
      <c r="H201" s="239"/>
    </row>
  </sheetData>
  <sheetProtection selectLockedCells="1" selectUnlockedCells="1"/>
  <mergeCells count="327">
    <mergeCell ref="A195:H195"/>
    <mergeCell ref="A196:H196"/>
    <mergeCell ref="A197:H197"/>
    <mergeCell ref="A198:H198"/>
    <mergeCell ref="A199:H199"/>
    <mergeCell ref="A201:E201"/>
    <mergeCell ref="F201:H201"/>
    <mergeCell ref="A192:B192"/>
    <mergeCell ref="D192:E192"/>
    <mergeCell ref="A193:B193"/>
    <mergeCell ref="D193:E193"/>
    <mergeCell ref="A194:B194"/>
    <mergeCell ref="D194:E194"/>
    <mergeCell ref="A189:B189"/>
    <mergeCell ref="D189:E189"/>
    <mergeCell ref="A190:B190"/>
    <mergeCell ref="D190:E190"/>
    <mergeCell ref="A191:B191"/>
    <mergeCell ref="D191:E191"/>
    <mergeCell ref="A181:C181"/>
    <mergeCell ref="A182:C182"/>
    <mergeCell ref="A184:H184"/>
    <mergeCell ref="A185:H185"/>
    <mergeCell ref="A187:E187"/>
    <mergeCell ref="A188:E188"/>
    <mergeCell ref="A176:C176"/>
    <mergeCell ref="G176:H176"/>
    <mergeCell ref="A177:C177"/>
    <mergeCell ref="A178:C178"/>
    <mergeCell ref="A179:C179"/>
    <mergeCell ref="A180:C180"/>
    <mergeCell ref="A170:B170"/>
    <mergeCell ref="D170:H170"/>
    <mergeCell ref="C172:D172"/>
    <mergeCell ref="C173:D173"/>
    <mergeCell ref="C174:D174"/>
    <mergeCell ref="C175:D175"/>
    <mergeCell ref="A167:C167"/>
    <mergeCell ref="D167:H167"/>
    <mergeCell ref="A168:B168"/>
    <mergeCell ref="C168:C169"/>
    <mergeCell ref="D168:H168"/>
    <mergeCell ref="A169:B169"/>
    <mergeCell ref="D169:H169"/>
    <mergeCell ref="A163:B163"/>
    <mergeCell ref="D163:H163"/>
    <mergeCell ref="A164:B164"/>
    <mergeCell ref="D164:H164"/>
    <mergeCell ref="A165:B165"/>
    <mergeCell ref="A166:B166"/>
    <mergeCell ref="D166:H166"/>
    <mergeCell ref="A159:B159"/>
    <mergeCell ref="A160:B160"/>
    <mergeCell ref="D160:H160"/>
    <mergeCell ref="A161:B161"/>
    <mergeCell ref="D161:H161"/>
    <mergeCell ref="A162:B162"/>
    <mergeCell ref="D155:H155"/>
    <mergeCell ref="A156:B156"/>
    <mergeCell ref="D156:H156"/>
    <mergeCell ref="A157:B157"/>
    <mergeCell ref="D157:H157"/>
    <mergeCell ref="A158:B158"/>
    <mergeCell ref="D158:H158"/>
    <mergeCell ref="A151:B151"/>
    <mergeCell ref="D151:H151"/>
    <mergeCell ref="A152:B152"/>
    <mergeCell ref="D152:H152"/>
    <mergeCell ref="A153:B153"/>
    <mergeCell ref="C153:C157"/>
    <mergeCell ref="D153:H153"/>
    <mergeCell ref="A154:B154"/>
    <mergeCell ref="D154:H154"/>
    <mergeCell ref="A155:B155"/>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06:B106"/>
    <mergeCell ref="D106:H106"/>
    <mergeCell ref="A107:B107"/>
    <mergeCell ref="D107:H107"/>
    <mergeCell ref="A108:B108"/>
    <mergeCell ref="D108:H108"/>
    <mergeCell ref="D102:H102"/>
    <mergeCell ref="A103:B103"/>
    <mergeCell ref="D103:H103"/>
    <mergeCell ref="A104:B104"/>
    <mergeCell ref="D104:H104"/>
    <mergeCell ref="A105:B105"/>
    <mergeCell ref="D105:H105"/>
    <mergeCell ref="A98:B98"/>
    <mergeCell ref="D98:H98"/>
    <mergeCell ref="A99:B99"/>
    <mergeCell ref="C99:C116"/>
    <mergeCell ref="D99:H99"/>
    <mergeCell ref="A100:B100"/>
    <mergeCell ref="D100:H100"/>
    <mergeCell ref="A101:B101"/>
    <mergeCell ref="D101:H101"/>
    <mergeCell ref="A102:B102"/>
    <mergeCell ref="A95:B95"/>
    <mergeCell ref="D95:H95"/>
    <mergeCell ref="A96:B96"/>
    <mergeCell ref="D96:H96"/>
    <mergeCell ref="A97:B97"/>
    <mergeCell ref="D97:H97"/>
    <mergeCell ref="A92:B92"/>
    <mergeCell ref="D92:H92"/>
    <mergeCell ref="A93:B93"/>
    <mergeCell ref="D93:H93"/>
    <mergeCell ref="A94:B94"/>
    <mergeCell ref="D94:H94"/>
    <mergeCell ref="A89:B89"/>
    <mergeCell ref="D89:H89"/>
    <mergeCell ref="A90:B90"/>
    <mergeCell ref="D90:H90"/>
    <mergeCell ref="A91:B91"/>
    <mergeCell ref="D91:H91"/>
    <mergeCell ref="A84:B84"/>
    <mergeCell ref="D84:H84"/>
    <mergeCell ref="A85:C85"/>
    <mergeCell ref="D85:H85"/>
    <mergeCell ref="D86:H86"/>
    <mergeCell ref="A87:B87"/>
    <mergeCell ref="C87:C95"/>
    <mergeCell ref="D87:H87"/>
    <mergeCell ref="A88:B88"/>
    <mergeCell ref="D88:H88"/>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A72:B72"/>
    <mergeCell ref="D72:H72"/>
    <mergeCell ref="A73:B73"/>
    <mergeCell ref="D73:H73"/>
    <mergeCell ref="A74:B74"/>
    <mergeCell ref="D74:H74"/>
    <mergeCell ref="D68:H68"/>
    <mergeCell ref="A69:B69"/>
    <mergeCell ref="D69:H69"/>
    <mergeCell ref="A70:B70"/>
    <mergeCell ref="D70:H70"/>
    <mergeCell ref="A71:B71"/>
    <mergeCell ref="D71:H71"/>
    <mergeCell ref="A64:C64"/>
    <mergeCell ref="D64:H64"/>
    <mergeCell ref="A65:B65"/>
    <mergeCell ref="C65:C84"/>
    <mergeCell ref="D65:H65"/>
    <mergeCell ref="A66:B66"/>
    <mergeCell ref="D66:H66"/>
    <mergeCell ref="A67:B67"/>
    <mergeCell ref="D67:H67"/>
    <mergeCell ref="A68:B68"/>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47:H47"/>
    <mergeCell ref="A48:A52"/>
    <mergeCell ref="B48:B49"/>
    <mergeCell ref="C48:C49"/>
    <mergeCell ref="D48:D52"/>
    <mergeCell ref="E48:E52"/>
    <mergeCell ref="F48:F52"/>
    <mergeCell ref="G48:G52"/>
    <mergeCell ref="H48:H52"/>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221"/>
  <sheetViews>
    <sheetView view="pageBreakPreview" zoomScale="30" zoomScaleNormal="60" zoomScaleSheetLayoutView="30" workbookViewId="0">
      <pane ySplit="4" topLeftCell="A172" activePane="bottomLeft" state="frozen"/>
      <selection activeCell="A181" sqref="A181:B181"/>
      <selection pane="bottomLeft" activeCell="A181" sqref="A181:B181"/>
    </sheetView>
  </sheetViews>
  <sheetFormatPr defaultColWidth="9.140625" defaultRowHeight="12.75" outlineLevelRow="1" x14ac:dyDescent="0.2"/>
  <cols>
    <col min="1" max="1" width="45.7109375" style="216" customWidth="1"/>
    <col min="2" max="2" width="80.7109375" style="217" customWidth="1"/>
    <col min="3" max="3" width="120.7109375" style="218" customWidth="1"/>
    <col min="4" max="7" width="30.7109375" style="217" customWidth="1"/>
    <col min="8" max="8" width="30.7109375" style="219" customWidth="1"/>
    <col min="9" max="16384" width="9.140625" style="219"/>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июня 2024 г.</v>
      </c>
      <c r="B2" s="6" t="s">
        <v>2</v>
      </c>
      <c r="C2" s="7" t="s">
        <v>227</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50.1" customHeight="1" thickBot="1" x14ac:dyDescent="0.25">
      <c r="A5" s="24" t="s">
        <v>9</v>
      </c>
      <c r="B5" s="25"/>
      <c r="C5" s="26"/>
      <c r="D5" s="26"/>
      <c r="E5" s="26"/>
      <c r="F5" s="26"/>
      <c r="G5" s="26"/>
      <c r="H5" s="27"/>
    </row>
    <row r="6" spans="1:8" ht="44.25" customHeight="1" thickBot="1" x14ac:dyDescent="0.25">
      <c r="A6" s="436"/>
      <c r="B6" s="437"/>
      <c r="C6" s="438"/>
      <c r="D6" s="337" t="s">
        <v>171</v>
      </c>
      <c r="E6" s="268" t="s">
        <v>172</v>
      </c>
      <c r="F6" s="337" t="s">
        <v>173</v>
      </c>
      <c r="G6" s="268" t="s">
        <v>174</v>
      </c>
      <c r="H6" s="338" t="s">
        <v>175</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"2ГИС.АСТРАХАНЬ" (версия для ПК); 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Интернет-площадки и Веб-приложения на основе Cправочника организаций "2ГИС.АСТРАХАНЬ", http://api.2gis.ru/</v>
      </c>
      <c r="D7" s="31">
        <f>F7*1.2</f>
        <v>6580.8</v>
      </c>
      <c r="E7" s="32">
        <f>F7*1.1</f>
        <v>6032.4000000000005</v>
      </c>
      <c r="F7" s="32">
        <v>5484</v>
      </c>
      <c r="G7" s="32">
        <f>F7*0.75</f>
        <v>4113</v>
      </c>
      <c r="H7" s="33">
        <f>F7*0.5</f>
        <v>2742</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"2ГИС.АСТРАХАНЬ" (версия для ПК); 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Интернет-площадки и Веб-приложения на основе Cправочника организаций "2ГИС.АСТРАХАНЬ",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"2ГИС.АСТРАХАНЬ" (версия для ПК); 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Интернет-площадки и Веб-приложения на основе Cправочника организаций "2ГИС.АСТРАХАНЬ", http://api.2gis.ru/</v>
      </c>
      <c r="D12" s="54">
        <f>F12*1.2</f>
        <v>8352</v>
      </c>
      <c r="E12" s="32">
        <f>F12*1.1</f>
        <v>7656.0000000000009</v>
      </c>
      <c r="F12" s="32">
        <v>6960</v>
      </c>
      <c r="G12" s="32">
        <f>F12*0.75</f>
        <v>5220</v>
      </c>
      <c r="H12" s="33">
        <f>F12*0.5</f>
        <v>3480</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"2ГИС.АСТРАХАНЬ" (версия для ПК); 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Интернет-площадки и Веб-приложения на основе Cправочника организаций "2ГИС.АСТРАХАНЬ",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1440</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"2ГИС.АСТРАХАНЬ"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"2ГИС.АСТРАХАНЬ"; Электронный справочник "2ГИС.АСТРАХАНЬ"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Интернет-площадки и Веб-приложения на основе Cправочника организаций "2ГИС.АСТРАХАНЬ", http://api.2gis.ru/</v>
      </c>
      <c r="D23" s="271">
        <v>102</v>
      </c>
      <c r="E23" s="272"/>
      <c r="F23" s="272"/>
      <c r="G23" s="272"/>
      <c r="H23" s="273"/>
    </row>
    <row r="24" spans="1:8" s="16" customFormat="1" ht="94.5" customHeight="1" x14ac:dyDescent="0.2">
      <c r="A24" s="71"/>
      <c r="B24" s="92"/>
      <c r="C24" s="93"/>
      <c r="D24" s="94"/>
      <c r="E24" s="95"/>
      <c r="F24" s="95"/>
      <c r="G24" s="95"/>
      <c r="H24" s="274"/>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25" s="275"/>
      <c r="E25" s="276"/>
      <c r="F25" s="276"/>
      <c r="G25" s="276"/>
      <c r="H25" s="277"/>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"2ГИС.АСТРАХАНЬ" (версия для ПК); 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v>
      </c>
      <c r="D27" s="31">
        <f>F27*1.2</f>
        <v>11851.199999999999</v>
      </c>
      <c r="E27" s="32">
        <f>F27*1.1</f>
        <v>10863.6</v>
      </c>
      <c r="F27" s="32">
        <v>9876</v>
      </c>
      <c r="G27" s="32">
        <f>F27*0.75</f>
        <v>7407</v>
      </c>
      <c r="H27" s="33">
        <f>F27*0.5</f>
        <v>4938</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"2ГИС.АСТРАХАНЬ" (версия для ПК); 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v>
      </c>
      <c r="D32" s="54">
        <f>F32*1.2</f>
        <v>15033.599999999999</v>
      </c>
      <c r="E32" s="32">
        <f>F32*1.1</f>
        <v>13780.800000000001</v>
      </c>
      <c r="F32" s="32">
        <v>12528</v>
      </c>
      <c r="G32" s="32">
        <f>F32*0.75</f>
        <v>9396</v>
      </c>
      <c r="H32" s="33">
        <f>F32*0.5</f>
        <v>6264</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2640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"2ГИС.АСТРАХАНЬ"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"2ГИС.АСТРАХАНЬ"; Электронный справочник "2ГИС.АСТРАХАНЬ"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v>
      </c>
      <c r="D43" s="90">
        <v>192</v>
      </c>
      <c r="E43" s="90"/>
      <c r="F43" s="90"/>
      <c r="G43" s="90"/>
      <c r="H43" s="91"/>
    </row>
    <row r="44" spans="1:8" s="16" customFormat="1" ht="69.75" customHeight="1" x14ac:dyDescent="0.2">
      <c r="A44" s="71"/>
      <c r="B44" s="92"/>
      <c r="C44" s="93"/>
      <c r="D44" s="95"/>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45" s="95"/>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46" s="100"/>
      <c r="E46" s="100"/>
      <c r="F46" s="100"/>
      <c r="G46" s="100"/>
      <c r="H46" s="101"/>
    </row>
    <row r="47" spans="1:8" ht="21.75" thickBot="1" x14ac:dyDescent="0.25">
      <c r="A47" s="81"/>
      <c r="B47" s="129"/>
      <c r="C47" s="130"/>
      <c r="D47" s="113"/>
      <c r="E47" s="114"/>
      <c r="F47" s="114"/>
      <c r="G47" s="114"/>
      <c r="H47" s="115"/>
    </row>
    <row r="48" spans="1:8" ht="42.75" thickBot="1" x14ac:dyDescent="0.25">
      <c r="A48" s="278" t="s">
        <v>176</v>
      </c>
      <c r="B48" s="66" t="s">
        <v>177</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"2ГИС.АСТРАХАНЬ" (версия для ПК)</v>
      </c>
      <c r="D48" s="279">
        <f>F48*1.2</f>
        <v>576</v>
      </c>
      <c r="E48" s="279">
        <f>F48*1.1</f>
        <v>528</v>
      </c>
      <c r="F48" s="279">
        <v>480</v>
      </c>
      <c r="G48" s="279">
        <f>F48*0.75</f>
        <v>360</v>
      </c>
      <c r="H48" s="279">
        <f>F48*0.5</f>
        <v>240</v>
      </c>
    </row>
    <row r="49" spans="1:8" ht="84.75" thickBot="1" x14ac:dyDescent="0.25">
      <c r="A49" s="278"/>
      <c r="B49" s="72" t="s">
        <v>178</v>
      </c>
      <c r="C49" s="40" t="str">
        <f>"Электронный справочник на основе Справочника организаций "&amp;$C$2&amp;" (версия для ПК); Интернет-площадка 2Fis.ru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"2ГИС.АСТРАХАНЬ" (версия для ПК); Интернет-площадка 2Fis.ru на основе Cправочника организаций "2ГИС.АСТРАХАНЬ"; Электронный справочник на основе Справочника организаций "2ГИС.АСТРАХАНЬ" (мобильная версия)</v>
      </c>
      <c r="D49" s="280"/>
      <c r="E49" s="280"/>
      <c r="F49" s="280"/>
      <c r="G49" s="280"/>
      <c r="H49" s="280"/>
    </row>
    <row r="50" spans="1:8" ht="63.75" thickBot="1" x14ac:dyDescent="0.25">
      <c r="A50" s="278"/>
      <c r="B50" s="72" t="s">
        <v>12</v>
      </c>
      <c r="C50" s="40" t="str">
        <f>"Интернет-площадка 2Fis.ru на основе Cправочника организаций "&amp;$C$2&amp;"; Электронный справочник на основе Справочника организаций "&amp;$C$2&amp;" (мобильная версия)"</f>
        <v>Интернет-площадка 2Fis.ru на основе Cправочника организаций "2ГИС.АСТРАХАНЬ"; Электронный справочник на основе Справочника организаций "2ГИС.АСТРАХАНЬ" (мобильная версия)</v>
      </c>
      <c r="D50" s="280"/>
      <c r="E50" s="280"/>
      <c r="F50" s="280"/>
      <c r="G50" s="280"/>
      <c r="H50" s="280"/>
    </row>
    <row r="51" spans="1:8" ht="21.75" thickBot="1" x14ac:dyDescent="0.25">
      <c r="A51" s="81"/>
      <c r="B51" s="129"/>
      <c r="C51" s="130"/>
      <c r="D51" s="113"/>
      <c r="E51" s="114"/>
      <c r="F51" s="114"/>
      <c r="G51" s="114"/>
      <c r="H51" s="115"/>
    </row>
    <row r="52" spans="1:8" ht="42" x14ac:dyDescent="0.2">
      <c r="A52" s="281" t="s">
        <v>179</v>
      </c>
      <c r="B52" s="66" t="s">
        <v>180</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"2ГИС.АСТРАХАНЬ" (версия для ПК)</v>
      </c>
      <c r="D52" s="89">
        <v>960</v>
      </c>
      <c r="E52" s="90"/>
      <c r="F52" s="90"/>
      <c r="G52" s="90"/>
      <c r="H52" s="91"/>
    </row>
    <row r="53" spans="1:8" ht="63.75" thickBot="1" x14ac:dyDescent="0.25">
      <c r="A53" s="71"/>
      <c r="B53" s="72" t="s">
        <v>23</v>
      </c>
      <c r="C53" s="40" t="str">
        <f>"Интернет-площадка 2Fis.ru на основе Cправочника организаций "&amp;$C$2&amp;"; Электронный справочник на основе Справочника организаций "&amp;$C$2&amp;" (мобильная версия)"</f>
        <v>Интернет-площадка 2Fis.ru на основе Cправочника организаций "2ГИС.АСТРАХАНЬ"; Электронный справочник на основе Справочника организаций "2ГИС.АСТРАХАНЬ" (мобильная версия)</v>
      </c>
      <c r="D53" s="99"/>
      <c r="E53" s="100"/>
      <c r="F53" s="100"/>
      <c r="G53" s="100"/>
      <c r="H53" s="101"/>
    </row>
    <row r="54" spans="1:8" s="16" customFormat="1" ht="24.95" customHeight="1" thickBot="1" x14ac:dyDescent="0.25">
      <c r="A54" s="81"/>
      <c r="B54" s="82"/>
      <c r="C54" s="83"/>
      <c r="D54" s="113"/>
      <c r="E54" s="114"/>
      <c r="F54" s="114"/>
      <c r="G54" s="114"/>
      <c r="H54" s="115"/>
    </row>
    <row r="55" spans="1:8" s="16" customFormat="1" ht="48" customHeight="1" x14ac:dyDescent="0.2">
      <c r="A55" s="29" t="s">
        <v>31</v>
      </c>
      <c r="B55" s="30" t="s">
        <v>27</v>
      </c>
      <c r="C5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"2ГИС.АСТРАХАНЬ" (версия для ПК); 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Интернет-площадки и Веб-приложения на основе Cправочника организаций "2ГИС.АСТРАХАНЬ", http://api.2gis.ru/</v>
      </c>
      <c r="D55" s="31">
        <f>F55*1.2</f>
        <v>7898.4</v>
      </c>
      <c r="E55" s="32">
        <f>F55*1.1</f>
        <v>7240.2000000000007</v>
      </c>
      <c r="F55" s="32">
        <v>6582</v>
      </c>
      <c r="G55" s="32">
        <f>F55*0.75</f>
        <v>4936.5</v>
      </c>
      <c r="H55" s="33">
        <f>F55*0.5</f>
        <v>3291</v>
      </c>
    </row>
    <row r="56" spans="1:8" s="16" customFormat="1" ht="132" customHeight="1" x14ac:dyDescent="0.2">
      <c r="A56" s="34"/>
      <c r="B56" s="35"/>
      <c r="C56" s="35"/>
      <c r="D56" s="36"/>
      <c r="E56" s="37"/>
      <c r="F56" s="37"/>
      <c r="G56" s="37"/>
      <c r="H56" s="38"/>
    </row>
    <row r="57" spans="1:8" s="16" customFormat="1" ht="127.5" customHeight="1" x14ac:dyDescent="0.2">
      <c r="A57" s="34"/>
      <c r="B57" s="39" t="s">
        <v>12</v>
      </c>
      <c r="C5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"2ГИС.АСТРАХАНЬ" (версия для ПК); 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Интернет-площадки и Веб-приложения на основе Cправочника организаций "2ГИС.АСТРАХАНЬ", http://api.2gis.ru/</v>
      </c>
      <c r="D57" s="36"/>
      <c r="E57" s="37"/>
      <c r="F57" s="37"/>
      <c r="G57" s="37"/>
      <c r="H57" s="38"/>
    </row>
    <row r="58" spans="1:8" s="16" customFormat="1" ht="127.5" customHeight="1" thickBot="1" x14ac:dyDescent="0.25">
      <c r="A58" s="119"/>
      <c r="B58" s="120" t="s">
        <v>33</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58" s="121"/>
      <c r="E58" s="122"/>
      <c r="F58" s="122"/>
      <c r="G58" s="122"/>
      <c r="H58" s="123"/>
    </row>
    <row r="59" spans="1:8" s="16" customFormat="1" ht="166.5" customHeight="1" thickBot="1" x14ac:dyDescent="0.25">
      <c r="A59" s="41"/>
      <c r="B59" s="42" t="s">
        <v>13</v>
      </c>
      <c r="C5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59" s="44"/>
      <c r="E59" s="45"/>
      <c r="F59" s="45"/>
      <c r="G59" s="45"/>
      <c r="H59" s="46"/>
    </row>
    <row r="60" spans="1:8" s="16" customFormat="1" ht="24.95" customHeight="1" thickBot="1" x14ac:dyDescent="0.25">
      <c r="A60" s="47"/>
      <c r="B60" s="48"/>
      <c r="C60" s="49"/>
      <c r="D60" s="50"/>
      <c r="E60" s="51"/>
      <c r="F60" s="51"/>
      <c r="G60" s="51"/>
      <c r="H60" s="52"/>
    </row>
    <row r="61" spans="1:8" s="16" customFormat="1" ht="48" customHeight="1" x14ac:dyDescent="0.2">
      <c r="A61" s="53" t="s">
        <v>35</v>
      </c>
      <c r="B61" s="30" t="s">
        <v>27</v>
      </c>
      <c r="C61"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"2ГИС.АСТРАХАНЬ" (версия для ПК); 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Интернет-площадки и Веб-приложения на основе Cправочника организаций "2ГИС.АСТРАХАНЬ", http://api.2gis.ru/</v>
      </c>
      <c r="D61" s="54">
        <f>F61*1.2</f>
        <v>9108</v>
      </c>
      <c r="E61" s="32">
        <f>F61*1.1</f>
        <v>8349</v>
      </c>
      <c r="F61" s="32">
        <v>7590</v>
      </c>
      <c r="G61" s="32">
        <f>F61*0.75</f>
        <v>5692.5</v>
      </c>
      <c r="H61" s="33">
        <f>F61*0.5</f>
        <v>3795</v>
      </c>
    </row>
    <row r="62" spans="1:8" s="16" customFormat="1" ht="132" customHeight="1" x14ac:dyDescent="0.2">
      <c r="A62" s="55"/>
      <c r="B62" s="35"/>
      <c r="C62" s="35"/>
      <c r="D62" s="56"/>
      <c r="E62" s="37"/>
      <c r="F62" s="37"/>
      <c r="G62" s="37"/>
      <c r="H62" s="38"/>
    </row>
    <row r="63" spans="1:8" s="16" customFormat="1" ht="138.94999999999999" customHeight="1" x14ac:dyDescent="0.2">
      <c r="A63" s="55"/>
      <c r="B63" s="39" t="s">
        <v>12</v>
      </c>
      <c r="C63"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"2ГИС.АСТРАХАНЬ" (версия для ПК); 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Интернет-площадки и Веб-приложения на основе Cправочника организаций "2ГИС.АСТРАХАНЬ", http://api.2gis.ru/</v>
      </c>
      <c r="D63" s="56"/>
      <c r="E63" s="37"/>
      <c r="F63" s="37"/>
      <c r="G63" s="37"/>
      <c r="H63" s="38"/>
    </row>
    <row r="64" spans="1:8" s="16" customFormat="1" ht="166.5" customHeight="1" x14ac:dyDescent="0.2">
      <c r="A64" s="55"/>
      <c r="B64" s="57" t="s">
        <v>13</v>
      </c>
      <c r="C64"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64" s="56"/>
      <c r="E64" s="37"/>
      <c r="F64" s="37"/>
      <c r="G64" s="37"/>
      <c r="H64" s="38"/>
    </row>
    <row r="65" spans="1:8" s="16" customFormat="1" ht="92.25" customHeight="1" thickBot="1" x14ac:dyDescent="0.25">
      <c r="A65" s="59"/>
      <c r="B65" s="42" t="s">
        <v>36</v>
      </c>
      <c r="C65"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65" s="61"/>
      <c r="E65" s="45"/>
      <c r="F65" s="45"/>
      <c r="G65" s="45"/>
      <c r="H65" s="46"/>
    </row>
    <row r="66" spans="1:8" s="16" customFormat="1" ht="24.95" customHeight="1" thickBot="1" x14ac:dyDescent="0.25">
      <c r="A66" s="81"/>
      <c r="B66" s="82"/>
      <c r="C66" s="83"/>
      <c r="D66" s="84"/>
      <c r="E66" s="85"/>
      <c r="F66" s="85"/>
      <c r="G66" s="85"/>
      <c r="H66" s="86"/>
    </row>
    <row r="67" spans="1:8" s="16" customFormat="1" ht="50.1" customHeight="1" x14ac:dyDescent="0.2">
      <c r="A67" s="65" t="s">
        <v>37</v>
      </c>
      <c r="B67" s="87" t="s">
        <v>23</v>
      </c>
      <c r="C67"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Интернет-площадки и Веб-приложения на основе Cправочника организаций "2ГИС.АСТРАХАНЬ", http://api.2gis.ru/</v>
      </c>
      <c r="D67" s="271">
        <v>102</v>
      </c>
      <c r="E67" s="272"/>
      <c r="F67" s="272"/>
      <c r="G67" s="272"/>
      <c r="H67" s="273"/>
    </row>
    <row r="68" spans="1:8" s="16" customFormat="1" ht="94.5" customHeight="1" x14ac:dyDescent="0.2">
      <c r="A68" s="71"/>
      <c r="B68" s="92"/>
      <c r="C68" s="93"/>
      <c r="D68" s="94"/>
      <c r="E68" s="95"/>
      <c r="F68" s="95"/>
      <c r="G68" s="95"/>
      <c r="H68" s="274"/>
    </row>
    <row r="69" spans="1:8" s="16" customFormat="1" ht="163.5" customHeight="1" thickBot="1" x14ac:dyDescent="0.25">
      <c r="A69" s="77"/>
      <c r="B69" s="97" t="s">
        <v>13</v>
      </c>
      <c r="C69"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69" s="275"/>
      <c r="E69" s="276"/>
      <c r="F69" s="276"/>
      <c r="G69" s="276"/>
      <c r="H69" s="277"/>
    </row>
    <row r="70" spans="1:8" ht="21.75" thickBot="1" x14ac:dyDescent="0.25">
      <c r="A70" s="81"/>
      <c r="B70" s="129"/>
      <c r="C70" s="130"/>
      <c r="D70" s="113"/>
      <c r="E70" s="114"/>
      <c r="F70" s="114"/>
      <c r="G70" s="114"/>
      <c r="H70" s="115"/>
    </row>
    <row r="71" spans="1:8" ht="37.5" customHeight="1" outlineLevel="1" x14ac:dyDescent="0.2">
      <c r="A71" s="141" t="s">
        <v>39</v>
      </c>
      <c r="B71" s="369"/>
      <c r="C71" s="30" t="str">
        <f>"Электронный справочник на основе Справочника организаций "&amp;$C$2&amp;" (версия для ПК)"</f>
        <v>Электронный справочник на основе Справочника организаций "2ГИС.АСТРАХАНЬ" (версия для ПК)</v>
      </c>
      <c r="D71" s="370">
        <v>1200</v>
      </c>
      <c r="E71" s="145"/>
      <c r="F71" s="145"/>
      <c r="G71" s="145"/>
      <c r="H71" s="146"/>
    </row>
    <row r="72" spans="1:8" ht="37.5" customHeight="1" outlineLevel="1" x14ac:dyDescent="0.2">
      <c r="A72" s="147" t="s">
        <v>40</v>
      </c>
      <c r="B72" s="371"/>
      <c r="C72" s="355"/>
      <c r="D72" s="56">
        <v>2400</v>
      </c>
      <c r="E72" s="37"/>
      <c r="F72" s="37"/>
      <c r="G72" s="37"/>
      <c r="H72" s="38"/>
    </row>
    <row r="73" spans="1:8" ht="37.5" customHeight="1" outlineLevel="1" x14ac:dyDescent="0.2">
      <c r="A73" s="147" t="s">
        <v>41</v>
      </c>
      <c r="B73" s="371"/>
      <c r="C73" s="355"/>
      <c r="D73" s="56">
        <v>3600</v>
      </c>
      <c r="E73" s="37"/>
      <c r="F73" s="37"/>
      <c r="G73" s="37"/>
      <c r="H73" s="38"/>
    </row>
    <row r="74" spans="1:8" ht="37.5" customHeight="1" outlineLevel="1" x14ac:dyDescent="0.2">
      <c r="A74" s="147" t="s">
        <v>42</v>
      </c>
      <c r="B74" s="371"/>
      <c r="C74" s="355"/>
      <c r="D74" s="56">
        <v>4800</v>
      </c>
      <c r="E74" s="37"/>
      <c r="F74" s="37"/>
      <c r="G74" s="37"/>
      <c r="H74" s="38"/>
    </row>
    <row r="75" spans="1:8" ht="37.5" customHeight="1" outlineLevel="1" x14ac:dyDescent="0.2">
      <c r="A75" s="147" t="s">
        <v>43</v>
      </c>
      <c r="B75" s="371"/>
      <c r="C75" s="355"/>
      <c r="D75" s="56">
        <v>6000</v>
      </c>
      <c r="E75" s="37"/>
      <c r="F75" s="37"/>
      <c r="G75" s="37"/>
      <c r="H75" s="38"/>
    </row>
    <row r="76" spans="1:8" ht="37.5" customHeight="1" outlineLevel="1" x14ac:dyDescent="0.2">
      <c r="A76" s="147" t="s">
        <v>44</v>
      </c>
      <c r="B76" s="371"/>
      <c r="C76" s="355"/>
      <c r="D76" s="56">
        <v>7200</v>
      </c>
      <c r="E76" s="37"/>
      <c r="F76" s="37"/>
      <c r="G76" s="37"/>
      <c r="H76" s="38"/>
    </row>
    <row r="77" spans="1:8" ht="37.5" customHeight="1" outlineLevel="1" x14ac:dyDescent="0.2">
      <c r="A77" s="147" t="s">
        <v>45</v>
      </c>
      <c r="B77" s="371"/>
      <c r="C77" s="355"/>
      <c r="D77" s="56">
        <v>8400</v>
      </c>
      <c r="E77" s="37"/>
      <c r="F77" s="37"/>
      <c r="G77" s="37"/>
      <c r="H77" s="38"/>
    </row>
    <row r="78" spans="1:8" ht="37.5" customHeight="1" outlineLevel="1" x14ac:dyDescent="0.2">
      <c r="A78" s="147" t="s">
        <v>46</v>
      </c>
      <c r="B78" s="371"/>
      <c r="C78" s="355"/>
      <c r="D78" s="56">
        <v>9600</v>
      </c>
      <c r="E78" s="37"/>
      <c r="F78" s="37"/>
      <c r="G78" s="37"/>
      <c r="H78" s="38"/>
    </row>
    <row r="79" spans="1:8" ht="37.5" customHeight="1" outlineLevel="1" x14ac:dyDescent="0.2">
      <c r="A79" s="147" t="s">
        <v>47</v>
      </c>
      <c r="B79" s="371"/>
      <c r="C79" s="355"/>
      <c r="D79" s="56">
        <v>10800</v>
      </c>
      <c r="E79" s="37"/>
      <c r="F79" s="37"/>
      <c r="G79" s="37"/>
      <c r="H79" s="38"/>
    </row>
    <row r="80" spans="1:8" ht="37.5" customHeight="1" outlineLevel="1" x14ac:dyDescent="0.2">
      <c r="A80" s="147" t="s">
        <v>48</v>
      </c>
      <c r="B80" s="371"/>
      <c r="C80" s="355"/>
      <c r="D80" s="56">
        <v>12000</v>
      </c>
      <c r="E80" s="37"/>
      <c r="F80" s="37"/>
      <c r="G80" s="37"/>
      <c r="H80" s="38"/>
    </row>
    <row r="81" spans="1:8" ht="37.5" customHeight="1" outlineLevel="1" x14ac:dyDescent="0.2">
      <c r="A81" s="147" t="s">
        <v>49</v>
      </c>
      <c r="B81" s="371"/>
      <c r="C81" s="355"/>
      <c r="D81" s="56">
        <v>13200</v>
      </c>
      <c r="E81" s="37"/>
      <c r="F81" s="37"/>
      <c r="G81" s="37"/>
      <c r="H81" s="38"/>
    </row>
    <row r="82" spans="1:8" ht="37.5" customHeight="1" outlineLevel="1" x14ac:dyDescent="0.2">
      <c r="A82" s="147" t="s">
        <v>50</v>
      </c>
      <c r="B82" s="371"/>
      <c r="C82" s="355"/>
      <c r="D82" s="56">
        <v>14400</v>
      </c>
      <c r="E82" s="37"/>
      <c r="F82" s="37"/>
      <c r="G82" s="37"/>
      <c r="H82" s="38"/>
    </row>
    <row r="83" spans="1:8" ht="37.5" customHeight="1" outlineLevel="1" x14ac:dyDescent="0.2">
      <c r="A83" s="147" t="s">
        <v>51</v>
      </c>
      <c r="B83" s="371"/>
      <c r="C83" s="355"/>
      <c r="D83" s="56">
        <v>15600</v>
      </c>
      <c r="E83" s="37"/>
      <c r="F83" s="37"/>
      <c r="G83" s="37"/>
      <c r="H83" s="38"/>
    </row>
    <row r="84" spans="1:8" ht="37.5" customHeight="1" outlineLevel="1" x14ac:dyDescent="0.2">
      <c r="A84" s="147" t="s">
        <v>52</v>
      </c>
      <c r="B84" s="371"/>
      <c r="C84" s="355"/>
      <c r="D84" s="56">
        <v>16800</v>
      </c>
      <c r="E84" s="37"/>
      <c r="F84" s="37"/>
      <c r="G84" s="37"/>
      <c r="H84" s="38"/>
    </row>
    <row r="85" spans="1:8" ht="37.5" customHeight="1" outlineLevel="1" x14ac:dyDescent="0.2">
      <c r="A85" s="147" t="s">
        <v>53</v>
      </c>
      <c r="B85" s="371"/>
      <c r="C85" s="355"/>
      <c r="D85" s="56">
        <v>18000</v>
      </c>
      <c r="E85" s="37"/>
      <c r="F85" s="37"/>
      <c r="G85" s="37"/>
      <c r="H85" s="38"/>
    </row>
    <row r="86" spans="1:8" ht="37.5" customHeight="1" outlineLevel="1" x14ac:dyDescent="0.2">
      <c r="A86" s="147" t="s">
        <v>54</v>
      </c>
      <c r="B86" s="371"/>
      <c r="C86" s="355"/>
      <c r="D86" s="56">
        <v>19200</v>
      </c>
      <c r="E86" s="37"/>
      <c r="F86" s="37"/>
      <c r="G86" s="37"/>
      <c r="H86" s="38"/>
    </row>
    <row r="87" spans="1:8" ht="37.5" customHeight="1" outlineLevel="1" x14ac:dyDescent="0.2">
      <c r="A87" s="147" t="s">
        <v>55</v>
      </c>
      <c r="B87" s="371"/>
      <c r="C87" s="355"/>
      <c r="D87" s="56">
        <v>20400</v>
      </c>
      <c r="E87" s="37"/>
      <c r="F87" s="37"/>
      <c r="G87" s="37"/>
      <c r="H87" s="38"/>
    </row>
    <row r="88" spans="1:8" ht="37.5" customHeight="1" outlineLevel="1" x14ac:dyDescent="0.2">
      <c r="A88" s="147" t="s">
        <v>56</v>
      </c>
      <c r="B88" s="371"/>
      <c r="C88" s="355"/>
      <c r="D88" s="56">
        <v>21600</v>
      </c>
      <c r="E88" s="37"/>
      <c r="F88" s="37"/>
      <c r="G88" s="37"/>
      <c r="H88" s="38"/>
    </row>
    <row r="89" spans="1:8" ht="37.5" customHeight="1" outlineLevel="1" x14ac:dyDescent="0.2">
      <c r="A89" s="147" t="s">
        <v>57</v>
      </c>
      <c r="B89" s="371"/>
      <c r="C89" s="355"/>
      <c r="D89" s="56">
        <v>22800</v>
      </c>
      <c r="E89" s="37"/>
      <c r="F89" s="37"/>
      <c r="G89" s="37"/>
      <c r="H89" s="38"/>
    </row>
    <row r="90" spans="1:8" ht="37.5" customHeight="1" outlineLevel="1" x14ac:dyDescent="0.2">
      <c r="A90" s="147" t="s">
        <v>58</v>
      </c>
      <c r="B90" s="371"/>
      <c r="C90" s="355"/>
      <c r="D90" s="56">
        <v>24000</v>
      </c>
      <c r="E90" s="37"/>
      <c r="F90" s="37"/>
      <c r="G90" s="37"/>
      <c r="H90" s="38"/>
    </row>
    <row r="91" spans="1:8" ht="37.5" customHeight="1" outlineLevel="1" x14ac:dyDescent="0.2">
      <c r="A91" s="147" t="s">
        <v>181</v>
      </c>
      <c r="B91" s="371"/>
      <c r="C91" s="355"/>
      <c r="D91" s="56">
        <v>25200</v>
      </c>
      <c r="E91" s="37"/>
      <c r="F91" s="37"/>
      <c r="G91" s="37"/>
      <c r="H91" s="38"/>
    </row>
    <row r="92" spans="1:8" ht="37.5" customHeight="1" outlineLevel="1" x14ac:dyDescent="0.2">
      <c r="A92" s="147" t="s">
        <v>182</v>
      </c>
      <c r="B92" s="371"/>
      <c r="C92" s="355"/>
      <c r="D92" s="56">
        <v>26400</v>
      </c>
      <c r="E92" s="37"/>
      <c r="F92" s="37"/>
      <c r="G92" s="37"/>
      <c r="H92" s="38"/>
    </row>
    <row r="93" spans="1:8" ht="37.5" customHeight="1" outlineLevel="1" x14ac:dyDescent="0.2">
      <c r="A93" s="147" t="s">
        <v>183</v>
      </c>
      <c r="B93" s="371"/>
      <c r="C93" s="355"/>
      <c r="D93" s="56">
        <v>27600</v>
      </c>
      <c r="E93" s="37"/>
      <c r="F93" s="37"/>
      <c r="G93" s="37"/>
      <c r="H93" s="38"/>
    </row>
    <row r="94" spans="1:8" ht="37.5" customHeight="1" outlineLevel="1" x14ac:dyDescent="0.2">
      <c r="A94" s="147" t="s">
        <v>184</v>
      </c>
      <c r="B94" s="371"/>
      <c r="C94" s="355"/>
      <c r="D94" s="56">
        <v>28800</v>
      </c>
      <c r="E94" s="37"/>
      <c r="F94" s="37"/>
      <c r="G94" s="37"/>
      <c r="H94" s="38"/>
    </row>
    <row r="95" spans="1:8" ht="37.5" customHeight="1" outlineLevel="1" x14ac:dyDescent="0.2">
      <c r="A95" s="147" t="s">
        <v>185</v>
      </c>
      <c r="B95" s="371"/>
      <c r="C95" s="355"/>
      <c r="D95" s="56">
        <v>30000</v>
      </c>
      <c r="E95" s="37"/>
      <c r="F95" s="37"/>
      <c r="G95" s="37"/>
      <c r="H95" s="38"/>
    </row>
    <row r="96" spans="1:8" ht="37.5" customHeight="1" outlineLevel="1" x14ac:dyDescent="0.2">
      <c r="A96" s="147" t="s">
        <v>186</v>
      </c>
      <c r="B96" s="148"/>
      <c r="C96" s="355"/>
      <c r="D96" s="56">
        <v>31200</v>
      </c>
      <c r="E96" s="37"/>
      <c r="F96" s="37"/>
      <c r="G96" s="37"/>
      <c r="H96" s="38"/>
    </row>
    <row r="97" spans="1:8" ht="37.5" customHeight="1" outlineLevel="1" x14ac:dyDescent="0.2">
      <c r="A97" s="147" t="s">
        <v>187</v>
      </c>
      <c r="B97" s="148"/>
      <c r="C97" s="355"/>
      <c r="D97" s="56">
        <v>32400</v>
      </c>
      <c r="E97" s="37"/>
      <c r="F97" s="37"/>
      <c r="G97" s="37"/>
      <c r="H97" s="38"/>
    </row>
    <row r="98" spans="1:8" ht="37.5" customHeight="1" outlineLevel="1" x14ac:dyDescent="0.2">
      <c r="A98" s="147" t="s">
        <v>188</v>
      </c>
      <c r="B98" s="148"/>
      <c r="C98" s="355"/>
      <c r="D98" s="56">
        <v>33600</v>
      </c>
      <c r="E98" s="37"/>
      <c r="F98" s="37"/>
      <c r="G98" s="37"/>
      <c r="H98" s="38"/>
    </row>
    <row r="99" spans="1:8" ht="37.5" customHeight="1" outlineLevel="1" x14ac:dyDescent="0.2">
      <c r="A99" s="147" t="s">
        <v>189</v>
      </c>
      <c r="B99" s="148"/>
      <c r="C99" s="355"/>
      <c r="D99" s="56">
        <v>34800</v>
      </c>
      <c r="E99" s="37"/>
      <c r="F99" s="37"/>
      <c r="G99" s="37"/>
      <c r="H99" s="38"/>
    </row>
    <row r="100" spans="1:8" ht="37.5" customHeight="1" outlineLevel="1" thickBot="1" x14ac:dyDescent="0.25">
      <c r="A100" s="147" t="s">
        <v>190</v>
      </c>
      <c r="B100" s="148"/>
      <c r="C100" s="372"/>
      <c r="D100" s="56">
        <v>36000</v>
      </c>
      <c r="E100" s="37"/>
      <c r="F100" s="37"/>
      <c r="G100" s="37"/>
      <c r="H100" s="38"/>
    </row>
    <row r="101" spans="1:8" ht="50.1" customHeight="1" thickBot="1" x14ac:dyDescent="0.25">
      <c r="A101" s="446" t="s">
        <v>59</v>
      </c>
      <c r="B101" s="447"/>
      <c r="C101" s="447"/>
      <c r="D101" s="448" t="str">
        <f>"от "&amp;MIN(D102:D111)&amp;" до "&amp;MAX(D102:D111)</f>
        <v>от 420 до 7320</v>
      </c>
      <c r="E101" s="449"/>
      <c r="F101" s="449"/>
      <c r="G101" s="449"/>
      <c r="H101" s="450"/>
    </row>
    <row r="102" spans="1:8" s="16" customFormat="1" ht="159" customHeight="1" x14ac:dyDescent="0.2">
      <c r="A102" s="451" t="s">
        <v>60</v>
      </c>
      <c r="B102" s="452" t="s">
        <v>13</v>
      </c>
      <c r="C102" s="461"/>
      <c r="D102" s="32">
        <v>768</v>
      </c>
      <c r="E102" s="32"/>
      <c r="F102" s="32"/>
      <c r="G102" s="32"/>
      <c r="H102" s="33"/>
    </row>
    <row r="103" spans="1:8" ht="37.5" customHeight="1" x14ac:dyDescent="0.2">
      <c r="A103" s="454" t="s">
        <v>61</v>
      </c>
      <c r="B103" s="195"/>
      <c r="C103" s="455" t="str">
        <f>"Электронный справочник на основе Справочника организаций "&amp;$C$2&amp;" (версия для ПК)"</f>
        <v>Электронный справочник на основе Справочника организаций "2ГИС.АСТРАХАНЬ" (версия для ПК)</v>
      </c>
      <c r="D103" s="37">
        <v>420</v>
      </c>
      <c r="E103" s="37"/>
      <c r="F103" s="37"/>
      <c r="G103" s="37"/>
      <c r="H103" s="38"/>
    </row>
    <row r="104" spans="1:8" ht="37.5" customHeight="1" x14ac:dyDescent="0.2">
      <c r="A104" s="454" t="s">
        <v>62</v>
      </c>
      <c r="B104" s="195"/>
      <c r="C104" s="455"/>
      <c r="D104" s="37">
        <v>7320</v>
      </c>
      <c r="E104" s="37"/>
      <c r="F104" s="37"/>
      <c r="G104" s="37"/>
      <c r="H104" s="38"/>
    </row>
    <row r="105" spans="1:8" ht="37.5" customHeight="1" x14ac:dyDescent="0.2">
      <c r="A105" s="454" t="s">
        <v>63</v>
      </c>
      <c r="B105" s="195"/>
      <c r="C105" s="455"/>
      <c r="D105" s="37">
        <v>1440</v>
      </c>
      <c r="E105" s="37"/>
      <c r="F105" s="37"/>
      <c r="G105" s="37"/>
      <c r="H105" s="38"/>
    </row>
    <row r="106" spans="1:8" ht="37.5" customHeight="1" x14ac:dyDescent="0.2">
      <c r="A106" s="454" t="s">
        <v>64</v>
      </c>
      <c r="B106" s="195"/>
      <c r="C106" s="455"/>
      <c r="D106" s="37">
        <v>4440</v>
      </c>
      <c r="E106" s="37"/>
      <c r="F106" s="37"/>
      <c r="G106" s="37"/>
      <c r="H106" s="38"/>
    </row>
    <row r="107" spans="1:8" ht="37.5" customHeight="1" x14ac:dyDescent="0.2">
      <c r="A107" s="454" t="s">
        <v>65</v>
      </c>
      <c r="B107" s="195"/>
      <c r="C107" s="455"/>
      <c r="D107" s="37">
        <v>480</v>
      </c>
      <c r="E107" s="37"/>
      <c r="F107" s="37"/>
      <c r="G107" s="37"/>
      <c r="H107" s="38"/>
    </row>
    <row r="108" spans="1:8" ht="37.5" customHeight="1" x14ac:dyDescent="0.2">
      <c r="A108" s="454" t="s">
        <v>66</v>
      </c>
      <c r="B108" s="195"/>
      <c r="C108" s="455"/>
      <c r="D108" s="37">
        <v>480</v>
      </c>
      <c r="E108" s="37"/>
      <c r="F108" s="37"/>
      <c r="G108" s="37"/>
      <c r="H108" s="38"/>
    </row>
    <row r="109" spans="1:8" ht="37.5" customHeight="1" x14ac:dyDescent="0.2">
      <c r="A109" s="454" t="s">
        <v>67</v>
      </c>
      <c r="B109" s="195"/>
      <c r="C109" s="455"/>
      <c r="D109" s="37">
        <v>960</v>
      </c>
      <c r="E109" s="37"/>
      <c r="F109" s="37"/>
      <c r="G109" s="37"/>
      <c r="H109" s="38"/>
    </row>
    <row r="110" spans="1:8" ht="37.5" customHeight="1" x14ac:dyDescent="0.2">
      <c r="A110" s="454" t="s">
        <v>68</v>
      </c>
      <c r="B110" s="195"/>
      <c r="C110" s="455"/>
      <c r="D110" s="37">
        <v>1440</v>
      </c>
      <c r="E110" s="37"/>
      <c r="F110" s="37"/>
      <c r="G110" s="37"/>
      <c r="H110" s="38"/>
    </row>
    <row r="111" spans="1:8" ht="37.5" customHeight="1" x14ac:dyDescent="0.2">
      <c r="A111" s="454" t="s">
        <v>69</v>
      </c>
      <c r="B111" s="195"/>
      <c r="C111" s="455"/>
      <c r="D111" s="37">
        <v>4800</v>
      </c>
      <c r="E111" s="37"/>
      <c r="F111" s="37"/>
      <c r="G111" s="37"/>
      <c r="H111" s="38"/>
    </row>
    <row r="112" spans="1:8" s="16" customFormat="1" ht="117.75" customHeight="1" thickBot="1" x14ac:dyDescent="0.25">
      <c r="A112" s="287" t="s">
        <v>71</v>
      </c>
      <c r="B112" s="288"/>
      <c r="C112" s="28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"2ГИС.АСТРАХАНЬ" (версия для ПК); 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Интернет-площадки и Веб-приложения на основе Cправочника организаций "2ГИС.АСТРАХАНЬ", http://api.2gis.ru/</v>
      </c>
      <c r="D112" s="45">
        <v>30</v>
      </c>
      <c r="E112" s="45"/>
      <c r="F112" s="45"/>
      <c r="G112" s="45"/>
      <c r="H112" s="46"/>
    </row>
    <row r="113" spans="1:8" ht="50.1" customHeight="1" thickBot="1" x14ac:dyDescent="0.25">
      <c r="A113" s="456" t="s">
        <v>72</v>
      </c>
      <c r="B113" s="457"/>
      <c r="C113" s="211"/>
      <c r="D113" s="458" t="str">
        <f>"от "&amp;MIN(D115,D135:H136,F175,D137:H151)&amp;" до "&amp;MAX(D115,D135:H136,F175,D137:H151)</f>
        <v>от 540 до 15000</v>
      </c>
      <c r="E113" s="458"/>
      <c r="F113" s="458"/>
      <c r="G113" s="458"/>
      <c r="H113" s="459"/>
    </row>
    <row r="114" spans="1:8" ht="21.75" thickBot="1" x14ac:dyDescent="0.25">
      <c r="A114" s="290"/>
      <c r="B114" s="291"/>
      <c r="C114" s="130"/>
      <c r="D114" s="292"/>
      <c r="E114" s="292"/>
      <c r="F114" s="292"/>
      <c r="G114" s="292"/>
      <c r="H114" s="293"/>
    </row>
    <row r="115" spans="1:8" ht="59.25" customHeight="1" thickBot="1" x14ac:dyDescent="0.25">
      <c r="A115" s="179" t="s">
        <v>73</v>
      </c>
      <c r="B115" s="180"/>
      <c r="C115"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"2ГИС.АСТРАХАНЬ" (версия для ПК); Интернет-площадка 2gis.kz на основе Cправочника организаций "2ГИС.АСТРАХАНЬ"; Электронный справочник на основе Справочника организаций "2ГИС.АСТРАХАНЬ" (мобильная версия); Интернет-площадки и Веб-приложения на основе Cправочника организаций "2ГИС.АСТРАХАНЬ", http://api.2gis.kz/</v>
      </c>
      <c r="D115" s="182">
        <v>6000</v>
      </c>
      <c r="E115" s="182"/>
      <c r="F115" s="182"/>
      <c r="G115" s="182"/>
      <c r="H115" s="183"/>
    </row>
    <row r="116" spans="1:8" ht="59.25" customHeight="1" thickBot="1" x14ac:dyDescent="0.25">
      <c r="A116" s="184" t="s">
        <v>74</v>
      </c>
      <c r="B116" s="185"/>
      <c r="C116" s="186"/>
      <c r="D116" s="187" t="s">
        <v>75</v>
      </c>
      <c r="E116" s="188"/>
      <c r="F116" s="188"/>
      <c r="G116" s="188"/>
      <c r="H116" s="189"/>
    </row>
    <row r="117" spans="1:8" ht="59.25" customHeight="1" x14ac:dyDescent="0.2">
      <c r="A117" s="190" t="s">
        <v>76</v>
      </c>
      <c r="B117" s="191"/>
      <c r="C117" s="186"/>
      <c r="D117" s="157">
        <f>D115/4</f>
        <v>1500</v>
      </c>
      <c r="E117" s="157"/>
      <c r="F117" s="157"/>
      <c r="G117" s="157"/>
      <c r="H117" s="158"/>
    </row>
    <row r="118" spans="1:8" ht="59.25" customHeight="1" x14ac:dyDescent="0.2">
      <c r="A118" s="190" t="s">
        <v>77</v>
      </c>
      <c r="B118" s="191"/>
      <c r="C118" s="186"/>
      <c r="D118" s="157">
        <f>D115/5</f>
        <v>1200</v>
      </c>
      <c r="E118" s="157"/>
      <c r="F118" s="157"/>
      <c r="G118" s="157"/>
      <c r="H118" s="158"/>
    </row>
    <row r="119" spans="1:8" ht="59.25" customHeight="1" x14ac:dyDescent="0.2">
      <c r="A119" s="190" t="s">
        <v>78</v>
      </c>
      <c r="B119" s="191"/>
      <c r="C119" s="186"/>
      <c r="D119" s="157">
        <f>D115/6</f>
        <v>1000</v>
      </c>
      <c r="E119" s="157"/>
      <c r="F119" s="157"/>
      <c r="G119" s="157"/>
      <c r="H119" s="158"/>
    </row>
    <row r="120" spans="1:8" ht="59.25" customHeight="1" x14ac:dyDescent="0.2">
      <c r="A120" s="190" t="s">
        <v>79</v>
      </c>
      <c r="B120" s="191"/>
      <c r="C120" s="186"/>
      <c r="D120" s="157">
        <f>D115/7</f>
        <v>857.14285714285711</v>
      </c>
      <c r="E120" s="157"/>
      <c r="F120" s="157"/>
      <c r="G120" s="157"/>
      <c r="H120" s="158"/>
    </row>
    <row r="121" spans="1:8" ht="59.25" customHeight="1" x14ac:dyDescent="0.2">
      <c r="A121" s="190" t="s">
        <v>80</v>
      </c>
      <c r="B121" s="191"/>
      <c r="C121" s="186"/>
      <c r="D121" s="157">
        <f>D115/8</f>
        <v>750</v>
      </c>
      <c r="E121" s="157"/>
      <c r="F121" s="157"/>
      <c r="G121" s="157"/>
      <c r="H121" s="158"/>
    </row>
    <row r="122" spans="1:8" ht="59.25" customHeight="1" x14ac:dyDescent="0.2">
      <c r="A122" s="190" t="s">
        <v>81</v>
      </c>
      <c r="B122" s="191"/>
      <c r="C122" s="186"/>
      <c r="D122" s="157">
        <f>D115/9</f>
        <v>666.66666666666663</v>
      </c>
      <c r="E122" s="157"/>
      <c r="F122" s="157"/>
      <c r="G122" s="157"/>
      <c r="H122" s="158"/>
    </row>
    <row r="123" spans="1:8" ht="59.25" customHeight="1" x14ac:dyDescent="0.2">
      <c r="A123" s="190" t="s">
        <v>82</v>
      </c>
      <c r="B123" s="191"/>
      <c r="C123" s="186"/>
      <c r="D123" s="157">
        <f>D115/10</f>
        <v>600</v>
      </c>
      <c r="E123" s="157"/>
      <c r="F123" s="157"/>
      <c r="G123" s="157"/>
      <c r="H123" s="158"/>
    </row>
    <row r="124" spans="1:8" ht="59.25" customHeight="1" thickBot="1" x14ac:dyDescent="0.25">
      <c r="A124" s="179" t="s">
        <v>83</v>
      </c>
      <c r="B124" s="180"/>
      <c r="C124" s="186"/>
      <c r="D124" s="182">
        <v>8040</v>
      </c>
      <c r="E124" s="182"/>
      <c r="F124" s="182"/>
      <c r="G124" s="182"/>
      <c r="H124" s="183"/>
    </row>
    <row r="125" spans="1:8" ht="59.25" customHeight="1" thickBot="1" x14ac:dyDescent="0.25">
      <c r="A125" s="184" t="s">
        <v>74</v>
      </c>
      <c r="B125" s="185"/>
      <c r="C125" s="186"/>
      <c r="D125" s="187" t="s">
        <v>75</v>
      </c>
      <c r="E125" s="188"/>
      <c r="F125" s="188"/>
      <c r="G125" s="188"/>
      <c r="H125" s="189"/>
    </row>
    <row r="126" spans="1:8" ht="59.25" customHeight="1" x14ac:dyDescent="0.2">
      <c r="A126" s="190" t="s">
        <v>76</v>
      </c>
      <c r="B126" s="191"/>
      <c r="C126" s="186"/>
      <c r="D126" s="157">
        <v>2010</v>
      </c>
      <c r="E126" s="157"/>
      <c r="F126" s="157"/>
      <c r="G126" s="157"/>
      <c r="H126" s="158"/>
    </row>
    <row r="127" spans="1:8" ht="59.25" customHeight="1" x14ac:dyDescent="0.2">
      <c r="A127" s="190" t="s">
        <v>77</v>
      </c>
      <c r="B127" s="191"/>
      <c r="C127" s="186"/>
      <c r="D127" s="157">
        <v>1608</v>
      </c>
      <c r="E127" s="157"/>
      <c r="F127" s="157"/>
      <c r="G127" s="157"/>
      <c r="H127" s="158"/>
    </row>
    <row r="128" spans="1:8" ht="59.25" customHeight="1" x14ac:dyDescent="0.2">
      <c r="A128" s="190" t="s">
        <v>78</v>
      </c>
      <c r="B128" s="191"/>
      <c r="C128" s="186"/>
      <c r="D128" s="157">
        <v>1340</v>
      </c>
      <c r="E128" s="157"/>
      <c r="F128" s="157"/>
      <c r="G128" s="157"/>
      <c r="H128" s="158"/>
    </row>
    <row r="129" spans="1:8" ht="59.25" customHeight="1" x14ac:dyDescent="0.2">
      <c r="A129" s="190" t="s">
        <v>79</v>
      </c>
      <c r="B129" s="191"/>
      <c r="C129" s="186"/>
      <c r="D129" s="157">
        <v>1148.5714285714284</v>
      </c>
      <c r="E129" s="157"/>
      <c r="F129" s="157"/>
      <c r="G129" s="157"/>
      <c r="H129" s="158"/>
    </row>
    <row r="130" spans="1:8" ht="59.25" customHeight="1" x14ac:dyDescent="0.2">
      <c r="A130" s="190" t="s">
        <v>80</v>
      </c>
      <c r="B130" s="191"/>
      <c r="C130" s="186"/>
      <c r="D130" s="157">
        <v>1005</v>
      </c>
      <c r="E130" s="157"/>
      <c r="F130" s="157"/>
      <c r="G130" s="157"/>
      <c r="H130" s="158"/>
    </row>
    <row r="131" spans="1:8" ht="59.25" customHeight="1" x14ac:dyDescent="0.2">
      <c r="A131" s="190" t="s">
        <v>81</v>
      </c>
      <c r="B131" s="191"/>
      <c r="C131" s="186"/>
      <c r="D131" s="157">
        <v>893.33333333333337</v>
      </c>
      <c r="E131" s="157"/>
      <c r="F131" s="157"/>
      <c r="G131" s="157"/>
      <c r="H131" s="158"/>
    </row>
    <row r="132" spans="1:8" ht="59.25" customHeight="1" thickBot="1" x14ac:dyDescent="0.25">
      <c r="A132" s="190" t="s">
        <v>82</v>
      </c>
      <c r="B132" s="191"/>
      <c r="C132" s="194"/>
      <c r="D132" s="157">
        <v>804</v>
      </c>
      <c r="E132" s="157"/>
      <c r="F132" s="157"/>
      <c r="G132" s="157"/>
      <c r="H132" s="158"/>
    </row>
    <row r="133" spans="1:8" s="16" customFormat="1" ht="62.45" customHeight="1" thickBot="1" x14ac:dyDescent="0.25">
      <c r="A133" s="195" t="s">
        <v>84</v>
      </c>
      <c r="B133" s="196"/>
      <c r="C133"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133" s="309">
        <v>10008</v>
      </c>
      <c r="E133" s="165"/>
      <c r="F133" s="165"/>
      <c r="G133" s="165"/>
      <c r="H133" s="166"/>
    </row>
    <row r="134" spans="1:8" ht="21.75" thickBot="1" x14ac:dyDescent="0.25">
      <c r="A134" s="290"/>
      <c r="B134" s="291"/>
      <c r="C134" s="125"/>
      <c r="D134" s="292"/>
      <c r="E134" s="292"/>
      <c r="F134" s="292"/>
      <c r="G134" s="292"/>
      <c r="H134" s="293"/>
    </row>
    <row r="135" spans="1:8" ht="50.1" customHeight="1" x14ac:dyDescent="0.2">
      <c r="A135" s="160" t="s">
        <v>85</v>
      </c>
      <c r="B135" s="161"/>
      <c r="C135" s="201" t="str">
        <f>"Интернет-площадка 2Fis.ru на основе Cправочника организаций "&amp;$C$2&amp;""</f>
        <v>Интернет-площадка 2Fis.ru на основе Cправочника организаций "2ГИС.АСТРАХАНЬ"</v>
      </c>
      <c r="D135" s="31">
        <v>6000</v>
      </c>
      <c r="E135" s="32"/>
      <c r="F135" s="32"/>
      <c r="G135" s="32"/>
      <c r="H135" s="33"/>
    </row>
    <row r="136" spans="1:8" ht="50.1" customHeight="1" x14ac:dyDescent="0.2">
      <c r="A136" s="160" t="s">
        <v>86</v>
      </c>
      <c r="B136" s="161"/>
      <c r="C136" s="202" t="str">
        <f>"Электронный справочник на основе Справочника организаций "&amp;$C$2&amp;" (версия для ПК)"</f>
        <v>Электронный справочник на основе Справочника организаций "2ГИС.АСТРАХАНЬ" (версия для ПК)</v>
      </c>
      <c r="D136" s="121">
        <v>5460</v>
      </c>
      <c r="E136" s="122"/>
      <c r="F136" s="122"/>
      <c r="G136" s="122"/>
      <c r="H136" s="123"/>
    </row>
    <row r="137" spans="1:8" ht="50.1" customHeight="1" x14ac:dyDescent="0.2">
      <c r="A137" s="160" t="s">
        <v>87</v>
      </c>
      <c r="B137" s="161"/>
      <c r="C137" s="202" t="str">
        <f>"Электронный справочник на основе Справочника организаций "&amp;$C$2&amp;" (версия для ПК)"</f>
        <v>Электронный справочник на основе Справочника организаций "2ГИС.АСТРАХАНЬ" (версия для ПК)</v>
      </c>
      <c r="D137" s="36">
        <v>9576</v>
      </c>
      <c r="E137" s="37"/>
      <c r="F137" s="37"/>
      <c r="G137" s="37"/>
      <c r="H137" s="38"/>
    </row>
    <row r="138" spans="1:8" ht="50.1" customHeight="1" x14ac:dyDescent="0.2">
      <c r="A138" s="160" t="s">
        <v>88</v>
      </c>
      <c r="B138" s="161"/>
      <c r="C138" s="202" t="str">
        <f>"Интернет-площадка 2Fis.ru на основе Cправочника организаций "&amp;$C$2&amp;""</f>
        <v>Интернет-площадка 2Fis.ru на основе Cправочника организаций "2ГИС.АСТРАХАНЬ"</v>
      </c>
      <c r="D138" s="36">
        <v>12000</v>
      </c>
      <c r="E138" s="37"/>
      <c r="F138" s="37"/>
      <c r="G138" s="37"/>
      <c r="H138" s="38"/>
    </row>
    <row r="139" spans="1:8" ht="50.1" customHeight="1" x14ac:dyDescent="0.2">
      <c r="A139" s="160" t="s">
        <v>89</v>
      </c>
      <c r="B139" s="161"/>
      <c r="C139" s="202" t="str">
        <f>"Интернет-площадка 2Fis.ru на основе Cправочника организаций "&amp;$C$2&amp;""</f>
        <v>Интернет-площадка 2Fis.ru на основе Cправочника организаций "2ГИС.АСТРАХАНЬ"</v>
      </c>
      <c r="D139" s="36">
        <v>14400</v>
      </c>
      <c r="E139" s="37"/>
      <c r="F139" s="37"/>
      <c r="G139" s="37"/>
      <c r="H139" s="38"/>
    </row>
    <row r="140" spans="1:8" ht="50.1" customHeight="1" x14ac:dyDescent="0.2">
      <c r="A140" s="160" t="s">
        <v>90</v>
      </c>
      <c r="B140" s="161"/>
      <c r="C140" s="202" t="str">
        <f>"Электронный справочник на основе Справочника организаций "&amp;$C$2&amp;" (версия для ПК)"</f>
        <v>Электронный справочник на основе Справочника организаций "2ГИС.АСТРАХАНЬ" (версия для ПК)</v>
      </c>
      <c r="D140" s="36">
        <v>4788</v>
      </c>
      <c r="E140" s="37"/>
      <c r="F140" s="37"/>
      <c r="G140" s="37"/>
      <c r="H140" s="38"/>
    </row>
    <row r="141" spans="1:8" ht="50.1" customHeight="1" x14ac:dyDescent="0.2">
      <c r="A141" s="160" t="s">
        <v>91</v>
      </c>
      <c r="B141" s="161"/>
      <c r="C141" s="202" t="str">
        <f>"Электронный справочник на основе Справочника организаций "&amp;$C$2&amp;" (версия для ПК)"</f>
        <v>Электронный справочник на основе Справочника организаций "2ГИС.АСТРАХАНЬ" (версия для ПК)</v>
      </c>
      <c r="D141" s="36">
        <v>5250</v>
      </c>
      <c r="E141" s="37"/>
      <c r="F141" s="37"/>
      <c r="G141" s="37"/>
      <c r="H141" s="38"/>
    </row>
    <row r="142" spans="1:8" ht="50.1" customHeight="1" x14ac:dyDescent="0.2">
      <c r="A142" s="160" t="s">
        <v>92</v>
      </c>
      <c r="B142" s="161"/>
      <c r="C142" s="202" t="str">
        <f>"Электронный справочник на основе Справочника организаций "&amp;$C$2&amp;" (версия для ПК)"</f>
        <v>Электронный справочник на основе Справочника организаций "2ГИС.АСТРАХАНЬ" (версия для ПК)</v>
      </c>
      <c r="D142" s="36">
        <v>10878</v>
      </c>
      <c r="E142" s="37"/>
      <c r="F142" s="37"/>
      <c r="G142" s="37"/>
      <c r="H142" s="38"/>
    </row>
    <row r="143" spans="1:8" ht="50.1" customHeight="1" x14ac:dyDescent="0.2">
      <c r="A143" s="160" t="s">
        <v>93</v>
      </c>
      <c r="B143" s="161"/>
      <c r="C143"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"2ГИС.АСТРАХАНЬ" (мобильная версия 2ГИС 4.0 и выше)</v>
      </c>
      <c r="D143" s="36">
        <v>7002</v>
      </c>
      <c r="E143" s="37"/>
      <c r="F143" s="37"/>
      <c r="G143" s="37"/>
      <c r="H143" s="38"/>
    </row>
    <row r="144" spans="1:8" ht="50.1" customHeight="1" x14ac:dyDescent="0.2">
      <c r="A144" s="160" t="s">
        <v>94</v>
      </c>
      <c r="B144" s="161"/>
      <c r="C144" s="202" t="s">
        <v>228</v>
      </c>
      <c r="D144" s="36">
        <v>540</v>
      </c>
      <c r="E144" s="37"/>
      <c r="F144" s="37"/>
      <c r="G144" s="37"/>
      <c r="H144" s="38"/>
    </row>
    <row r="145" spans="1:8" ht="66" customHeight="1" x14ac:dyDescent="0.2">
      <c r="A145" s="160" t="s">
        <v>96</v>
      </c>
      <c r="B145" s="161"/>
      <c r="C145" s="202" t="str">
        <f>"электронный справочник на основе Справочника организаций "&amp;$C$2&amp;" (мобильная версия 2ГИС 4.0 и выше); Интернет-площадка 2Fis.ru на основе Cправочника организаций "&amp;$C$2&amp;""</f>
        <v>электронный справочник на основе Справочника организаций "2ГИС.АСТРАХАНЬ" (мобильная версия 2ГИС 4.0 и выше); Интернет-площадка 2Fis.ru на основе Cправочника организаций "2ГИС.АСТРАХАНЬ"</v>
      </c>
      <c r="D145" s="36">
        <v>5400</v>
      </c>
      <c r="E145" s="37"/>
      <c r="F145" s="37"/>
      <c r="G145" s="37"/>
      <c r="H145" s="38"/>
    </row>
    <row r="146" spans="1:8" ht="66" customHeight="1" x14ac:dyDescent="0.2">
      <c r="A146" s="160" t="s">
        <v>97</v>
      </c>
      <c r="B146" s="161"/>
      <c r="C146" s="202" t="str">
        <f t="shared" ref="C146:C148" si="0">"электронный справочник на основе Справочника организаций "&amp;$C$2&amp;" (мобильная версия 2ГИС 4.0 и выше); Интернет-площадка 2Fis.ru на основе Cправочника организаций "&amp;$C$2&amp;""</f>
        <v>электронный справочник на основе Справочника организаций "2ГИС.АСТРАХАНЬ" (мобильная версия 2ГИС 4.0 и выше); Интернет-площадка 2Fis.ru на основе Cправочника организаций "2ГИС.АСТРАХАНЬ"</v>
      </c>
      <c r="D146" s="36">
        <v>4320</v>
      </c>
      <c r="E146" s="37"/>
      <c r="F146" s="37"/>
      <c r="G146" s="37"/>
      <c r="H146" s="38"/>
    </row>
    <row r="147" spans="1:8" ht="66" customHeight="1" x14ac:dyDescent="0.2">
      <c r="A147" s="160" t="s">
        <v>98</v>
      </c>
      <c r="B147" s="161"/>
      <c r="C147" s="202" t="str">
        <f t="shared" si="0"/>
        <v>электронный справочник на основе Справочника организаций "2ГИС.АСТРАХАНЬ" (мобильная версия 2ГИС 4.0 и выше); Интернет-площадка 2Fis.ru на основе Cправочника организаций "2ГИС.АСТРАХАНЬ"</v>
      </c>
      <c r="D147" s="36">
        <v>4560</v>
      </c>
      <c r="E147" s="37"/>
      <c r="F147" s="37"/>
      <c r="G147" s="37"/>
      <c r="H147" s="38"/>
    </row>
    <row r="148" spans="1:8" ht="66" customHeight="1" x14ac:dyDescent="0.2">
      <c r="A148" s="160" t="s">
        <v>99</v>
      </c>
      <c r="B148" s="161"/>
      <c r="C148" s="202" t="str">
        <f t="shared" si="0"/>
        <v>электронный справочник на основе Справочника организаций "2ГИС.АСТРАХАНЬ" (мобильная версия 2ГИС 4.0 и выше); Интернет-площадка 2Fis.ru на основе Cправочника организаций "2ГИС.АСТРАХАНЬ"</v>
      </c>
      <c r="D148" s="36">
        <v>2160</v>
      </c>
      <c r="E148" s="37"/>
      <c r="F148" s="37"/>
      <c r="G148" s="37"/>
      <c r="H148" s="38"/>
    </row>
    <row r="149" spans="1:8" ht="66" customHeight="1" x14ac:dyDescent="0.2">
      <c r="A149" s="160" t="s">
        <v>100</v>
      </c>
      <c r="B149" s="161" t="s">
        <v>100</v>
      </c>
      <c r="C149" s="202" t="str">
        <f>"электронный справочник на основе Справочника организаций "&amp;$C$2&amp;" (мобильная версия 2ГИС 4.0 и выше); Интернет-площадка 2Fis.ru на основе Cправочника организаций "&amp;$C$2&amp;""</f>
        <v>электронный справочник на основе Справочника организаций "2ГИС.АСТРАХАНЬ" (мобильная версия 2ГИС 4.0 и выше); Интернет-площадка 2Fis.ru на основе Cправочника организаций "2ГИС.АСТРАХАНЬ"</v>
      </c>
      <c r="D149" s="36">
        <v>15000</v>
      </c>
      <c r="E149" s="37"/>
      <c r="F149" s="37"/>
      <c r="G149" s="37"/>
      <c r="H149" s="38"/>
    </row>
    <row r="150" spans="1:8" ht="66" customHeight="1" x14ac:dyDescent="0.2">
      <c r="A150" s="160" t="s">
        <v>101</v>
      </c>
      <c r="B150" s="161" t="s">
        <v>101</v>
      </c>
      <c r="C150" s="202" t="str">
        <f>"электронный справочник на основе Справочника организаций "&amp;$C$2&amp;" (мобильная версия 2ГИС 4.0 и выше); Интернет-площадка 2Fis.ru на основе Cправочника организаций "&amp;$C$2&amp;""</f>
        <v>электронный справочник на основе Справочника организаций "2ГИС.АСТРАХАНЬ" (мобильная версия 2ГИС 4.0 и выше); Интернет-площадка 2Fis.ru на основе Cправочника организаций "2ГИС.АСТРАХАНЬ"</v>
      </c>
      <c r="D150" s="36">
        <v>5004</v>
      </c>
      <c r="E150" s="37"/>
      <c r="F150" s="37"/>
      <c r="G150" s="37"/>
      <c r="H150" s="38"/>
    </row>
    <row r="151" spans="1:8" ht="50.1" customHeight="1" x14ac:dyDescent="0.2">
      <c r="A151" s="160" t="s">
        <v>102</v>
      </c>
      <c r="B151" s="161"/>
      <c r="C151" s="202" t="str">
        <f>"Электронный справочник на основе Справочника организаций "&amp;$C$2&amp;" (версия для ПК)"</f>
        <v>Электронный справочник на основе Справочника организаций "2ГИС.АСТРАХАНЬ" (версия для ПК)</v>
      </c>
      <c r="D151" s="36">
        <v>7320</v>
      </c>
      <c r="E151" s="37"/>
      <c r="F151" s="37"/>
      <c r="G151" s="37"/>
      <c r="H151" s="38"/>
    </row>
    <row r="152" spans="1:8" s="16" customFormat="1" ht="102" customHeight="1" x14ac:dyDescent="0.2">
      <c r="A152" s="160" t="s">
        <v>16</v>
      </c>
      <c r="B152" s="161"/>
      <c r="C152" s="202" t="str">
        <f>"Интернет-площадка 2Fis.ru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2Fis.ru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152" s="36">
        <v>840</v>
      </c>
      <c r="E152" s="37"/>
      <c r="F152" s="37"/>
      <c r="G152" s="37"/>
      <c r="H152" s="38"/>
    </row>
    <row r="153" spans="1:8" s="16" customFormat="1" ht="102" customHeight="1" x14ac:dyDescent="0.2">
      <c r="A153" s="160" t="s">
        <v>103</v>
      </c>
      <c r="B153" s="161"/>
      <c r="C153" s="202" t="str">
        <f>"Интернет-площадка 2Fis.ru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2Fis.ru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153" s="36">
        <v>100002</v>
      </c>
      <c r="E153" s="37"/>
      <c r="F153" s="37"/>
      <c r="G153" s="37"/>
      <c r="H153" s="38"/>
    </row>
    <row r="154" spans="1:8" s="16" customFormat="1" ht="126" customHeight="1" x14ac:dyDescent="0.2">
      <c r="A154" s="160" t="s">
        <v>104</v>
      </c>
      <c r="B154" s="161"/>
      <c r="C154" s="40" t="str">
        <f>"Электронный справочник на основе Справочника организаций "&amp;$C$2&amp;" (версия для ПК); Интернет-площадка 2Fis.ru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http://api.2Fis.ru/"</f>
        <v>Электронный справочник на основе Справочника организаций "2ГИС.АСТРАХАНЬ" (версия для ПК); Интернет-площадка 2Fis.ru на основе Cправочника организаций "2ГИС.АСТРАХАНЬ"; Электронный справочник на основе Справочника организаций "2ГИС.АСТРАХАНЬ" (мобильная версия); Интернет-площадки и Веб-приложения на основе Cправочника организаций "2ГИС.АСТРАХАНЬ", http://api.2Fis.ru/</v>
      </c>
      <c r="D154" s="36">
        <v>10005</v>
      </c>
      <c r="E154" s="37"/>
      <c r="F154" s="37"/>
      <c r="G154" s="37"/>
      <c r="H154" s="38"/>
    </row>
    <row r="155" spans="1:8" s="16" customFormat="1" ht="126" customHeight="1" x14ac:dyDescent="0.2">
      <c r="A155" s="160" t="s">
        <v>105</v>
      </c>
      <c r="B155" s="161"/>
      <c r="C155" s="40" t="str">
        <f>"Интернет-площадка 2Fis.ru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http://api.2Fis.ru/"</f>
        <v>Интернет-площадка 2Fis.ru на основе Cправочника организаций "2ГИС.АСТРАХАНЬ"; Электронный справочник на основе Справочника организаций "2ГИС.АСТРАХАНЬ" (мобильная версия); Интернет-площадки и Веб-приложения на основе Cправочника организаций "2ГИС.АСТРАХАНЬ", http://api.2Fis.ru/</v>
      </c>
      <c r="D155" s="36">
        <v>5505</v>
      </c>
      <c r="E155" s="37"/>
      <c r="F155" s="37"/>
      <c r="G155" s="37"/>
      <c r="H155" s="38"/>
    </row>
    <row r="156" spans="1:8" s="16" customFormat="1" ht="126" customHeight="1" x14ac:dyDescent="0.2">
      <c r="A156" s="154" t="s">
        <v>106</v>
      </c>
      <c r="B156" s="204"/>
      <c r="C156"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"2ГИС.АСТРАХАНЬ" (мобильная версия 2ГИС 4.0 и выше)</v>
      </c>
      <c r="D156" s="36">
        <v>12000</v>
      </c>
      <c r="E156" s="37"/>
      <c r="F156" s="37"/>
      <c r="G156" s="37"/>
      <c r="H156" s="38"/>
    </row>
    <row r="157" spans="1:8" ht="50.1" customHeight="1" x14ac:dyDescent="0.2">
      <c r="A157" s="160" t="s">
        <v>107</v>
      </c>
      <c r="B157" s="161"/>
      <c r="C157" s="202" t="str">
        <f>"Интернет-площадка 2Fis.ru на основе Cправочника организаций "&amp;$C$2&amp;""</f>
        <v>Интернет-площадка 2Fis.ru на основе Cправочника организаций "2ГИС.АСТРАХАНЬ"</v>
      </c>
      <c r="D157" s="36">
        <v>10800</v>
      </c>
      <c r="E157" s="37"/>
      <c r="F157" s="37"/>
      <c r="G157" s="37"/>
      <c r="H157" s="38"/>
    </row>
    <row r="158" spans="1:8" ht="50.1" customHeight="1" x14ac:dyDescent="0.2">
      <c r="A158" s="160" t="s">
        <v>108</v>
      </c>
      <c r="B158" s="161"/>
      <c r="C158" s="202" t="str">
        <f t="shared" ref="C158:C167" si="1">"Электронный справочник на основе Справочника организаций "&amp;$C$2&amp;" (версия для ПК)"</f>
        <v>Электронный справочник на основе Справочника организаций "2ГИС.АСТРАХАНЬ" (версия для ПК)</v>
      </c>
      <c r="D158" s="36">
        <v>9840</v>
      </c>
      <c r="E158" s="37"/>
      <c r="F158" s="37"/>
      <c r="G158" s="37"/>
      <c r="H158" s="38"/>
    </row>
    <row r="159" spans="1:8" ht="50.1" customHeight="1" x14ac:dyDescent="0.2">
      <c r="A159" s="160" t="s">
        <v>109</v>
      </c>
      <c r="B159" s="161"/>
      <c r="C159" s="202" t="str">
        <f t="shared" si="1"/>
        <v>Электронный справочник на основе Справочника организаций "2ГИС.АСТРАХАНЬ" (версия для ПК)</v>
      </c>
      <c r="D159" s="36">
        <v>17280</v>
      </c>
      <c r="E159" s="37"/>
      <c r="F159" s="37"/>
      <c r="G159" s="37"/>
      <c r="H159" s="38"/>
    </row>
    <row r="160" spans="1:8" ht="50.1" customHeight="1" x14ac:dyDescent="0.2">
      <c r="A160" s="160" t="s">
        <v>110</v>
      </c>
      <c r="B160" s="161"/>
      <c r="C160" s="202" t="str">
        <f>"Интернет-площадка 2Fis.ru на основе Cправочника организаций "&amp;$C$2&amp;""</f>
        <v>Интернет-площадка 2Fis.ru на основе Cправочника организаций "2ГИС.АСТРАХАНЬ"</v>
      </c>
      <c r="D160" s="36">
        <v>21600</v>
      </c>
      <c r="E160" s="37"/>
      <c r="F160" s="37"/>
      <c r="G160" s="37"/>
      <c r="H160" s="38"/>
    </row>
    <row r="161" spans="1:8" ht="50.1" customHeight="1" x14ac:dyDescent="0.2">
      <c r="A161" s="160" t="s">
        <v>111</v>
      </c>
      <c r="B161" s="161"/>
      <c r="C161" s="202" t="str">
        <f>"Интернет-площадка 2Fis.ru на основе Cправочника организаций "&amp;$C$2&amp;""</f>
        <v>Интернет-площадка 2Fis.ru на основе Cправочника организаций "2ГИС.АСТРАХАНЬ"</v>
      </c>
      <c r="D161" s="36">
        <v>25920</v>
      </c>
      <c r="E161" s="37"/>
      <c r="F161" s="37"/>
      <c r="G161" s="37"/>
      <c r="H161" s="38"/>
    </row>
    <row r="162" spans="1:8" ht="50.1" customHeight="1" x14ac:dyDescent="0.2">
      <c r="A162" s="160" t="s">
        <v>112</v>
      </c>
      <c r="B162" s="161"/>
      <c r="C162" s="202" t="str">
        <f t="shared" si="1"/>
        <v>Электронный справочник на основе Справочника организаций "2ГИС.АСТРАХАНЬ" (версия для ПК)</v>
      </c>
      <c r="D162" s="36">
        <v>8640</v>
      </c>
      <c r="E162" s="37"/>
      <c r="F162" s="37"/>
      <c r="G162" s="37"/>
      <c r="H162" s="38"/>
    </row>
    <row r="163" spans="1:8" ht="50.1" customHeight="1" x14ac:dyDescent="0.2">
      <c r="A163" s="160" t="s">
        <v>113</v>
      </c>
      <c r="B163" s="161"/>
      <c r="C163" s="202" t="str">
        <f t="shared" si="1"/>
        <v>Электронный справочник на основе Справочника организаций "2ГИС.АСТРАХАНЬ" (версия для ПК)</v>
      </c>
      <c r="D163" s="36">
        <v>9480</v>
      </c>
      <c r="E163" s="37"/>
      <c r="F163" s="37"/>
      <c r="G163" s="37"/>
      <c r="H163" s="38"/>
    </row>
    <row r="164" spans="1:8" ht="50.1" customHeight="1" x14ac:dyDescent="0.2">
      <c r="A164" s="160" t="s">
        <v>114</v>
      </c>
      <c r="B164" s="161"/>
      <c r="C164" s="202" t="str">
        <f t="shared" si="1"/>
        <v>Электронный справочник на основе Справочника организаций "2ГИС.АСТРАХАНЬ" (версия для ПК)</v>
      </c>
      <c r="D164" s="36">
        <v>19680</v>
      </c>
      <c r="E164" s="37"/>
      <c r="F164" s="37"/>
      <c r="G164" s="37"/>
      <c r="H164" s="38"/>
    </row>
    <row r="165" spans="1:8" ht="50.1" customHeight="1" x14ac:dyDescent="0.2">
      <c r="A165" s="160" t="s">
        <v>115</v>
      </c>
      <c r="B165" s="161"/>
      <c r="C165" s="202" t="s">
        <v>228</v>
      </c>
      <c r="D165" s="36">
        <v>1080</v>
      </c>
      <c r="E165" s="37"/>
      <c r="F165" s="37"/>
      <c r="G165" s="37"/>
      <c r="H165" s="38"/>
    </row>
    <row r="166" spans="1:8" ht="66" customHeight="1" x14ac:dyDescent="0.2">
      <c r="A166" s="160" t="s">
        <v>116</v>
      </c>
      <c r="B166" s="161"/>
      <c r="C166" s="202" t="str">
        <f>"электронный справочник на основе Справочника организаций "&amp;$C$2&amp;" (мобильная версия 2ГИС 4.0 и выше); Интернет-площадка 2Fis.ru на основе Cправочника организаций "&amp;$C$2&amp;""</f>
        <v>электронный справочник на основе Справочника организаций "2ГИС.АСТРАХАНЬ" (мобильная версия 2ГИС 4.0 и выше); Интернет-площадка 2Fis.ru на основе Cправочника организаций "2ГИС.АСТРАХАНЬ"</v>
      </c>
      <c r="D166" s="36">
        <v>27000</v>
      </c>
      <c r="E166" s="37"/>
      <c r="F166" s="37"/>
      <c r="G166" s="37"/>
      <c r="H166" s="38"/>
    </row>
    <row r="167" spans="1:8" ht="50.1" customHeight="1" thickBot="1" x14ac:dyDescent="0.25">
      <c r="A167" s="160" t="s">
        <v>117</v>
      </c>
      <c r="B167" s="161"/>
      <c r="C167" s="202" t="str">
        <f t="shared" si="1"/>
        <v>Электронный справочник на основе Справочника организаций "2ГИС.АСТРАХАНЬ" (версия для ПК)</v>
      </c>
      <c r="D167" s="44">
        <v>13200</v>
      </c>
      <c r="E167" s="45"/>
      <c r="F167" s="45"/>
      <c r="G167" s="45"/>
      <c r="H167" s="46"/>
    </row>
    <row r="168" spans="1:8" s="28" customFormat="1" ht="50.1" customHeight="1" thickBot="1" x14ac:dyDescent="0.25">
      <c r="A168" s="24" t="s">
        <v>118</v>
      </c>
      <c r="B168" s="25"/>
      <c r="C168" s="26"/>
      <c r="D168" s="173"/>
      <c r="E168" s="173"/>
      <c r="F168" s="173"/>
      <c r="G168" s="173"/>
      <c r="H168" s="174"/>
    </row>
    <row r="169" spans="1:8" s="16" customFormat="1" ht="50.1" customHeight="1" x14ac:dyDescent="0.2">
      <c r="A169" s="160" t="s">
        <v>119</v>
      </c>
      <c r="B169" s="161"/>
      <c r="C169" s="206" t="str">
        <f>"Электронный справочник на основе Справочника организаций "&amp;$C$2&amp;" (мобильная версия)"</f>
        <v>Электронный справочник на основе Справочника организаций "2ГИС.АСТРАХАНЬ" (мобильная версия)</v>
      </c>
      <c r="D169" s="36">
        <v>8004</v>
      </c>
      <c r="E169" s="37"/>
      <c r="F169" s="37"/>
      <c r="G169" s="37"/>
      <c r="H169" s="38"/>
    </row>
    <row r="170" spans="1:8" s="16" customFormat="1" ht="50.1" customHeight="1" x14ac:dyDescent="0.2">
      <c r="A170" s="160" t="s">
        <v>120</v>
      </c>
      <c r="B170" s="161"/>
      <c r="C170" s="209"/>
      <c r="D170" s="36">
        <v>8004</v>
      </c>
      <c r="E170" s="37"/>
      <c r="F170" s="37"/>
      <c r="G170" s="37"/>
      <c r="H170" s="38"/>
    </row>
    <row r="171" spans="1:8" s="16" customFormat="1" ht="50.1" customHeight="1" x14ac:dyDescent="0.2">
      <c r="A171" s="207" t="s">
        <v>121</v>
      </c>
      <c r="B171" s="208"/>
      <c r="C171" s="209"/>
      <c r="D171" s="297">
        <v>3000</v>
      </c>
      <c r="E171" s="157"/>
      <c r="F171" s="157"/>
      <c r="G171" s="157"/>
      <c r="H171" s="157"/>
    </row>
    <row r="172" spans="1:8" s="16" customFormat="1" ht="50.1" customHeight="1" x14ac:dyDescent="0.2">
      <c r="A172" s="207" t="s">
        <v>122</v>
      </c>
      <c r="B172" s="208"/>
      <c r="C172" s="209"/>
      <c r="D172" s="297">
        <v>300</v>
      </c>
      <c r="E172" s="157"/>
      <c r="F172" s="157"/>
      <c r="G172" s="157"/>
      <c r="H172" s="157"/>
    </row>
    <row r="173" spans="1:8" s="16" customFormat="1" ht="50.1" customHeight="1" thickBot="1" x14ac:dyDescent="0.25">
      <c r="A173" s="207" t="s">
        <v>123</v>
      </c>
      <c r="B173" s="208"/>
      <c r="C173" s="210"/>
      <c r="D173" s="78">
        <v>1002</v>
      </c>
      <c r="E173" s="79"/>
      <c r="F173" s="79"/>
      <c r="G173" s="79"/>
      <c r="H173" s="79"/>
    </row>
    <row r="174" spans="1:8" s="16" customFormat="1" ht="50.1" customHeight="1" thickBot="1" x14ac:dyDescent="0.25">
      <c r="A174" s="24" t="s">
        <v>124</v>
      </c>
      <c r="B174" s="25"/>
      <c r="C174" s="26"/>
      <c r="D174" s="173"/>
      <c r="E174" s="173"/>
      <c r="F174" s="173"/>
      <c r="G174" s="173"/>
      <c r="H174" s="174"/>
    </row>
    <row r="175" spans="1:8" ht="55.5" customHeight="1" x14ac:dyDescent="0.2">
      <c r="A175" s="160" t="s">
        <v>125</v>
      </c>
      <c r="B175" s="161"/>
      <c r="C175"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"2ГИС.АСТРАХАНЬ" (мобильная версия 2ГИС 4.0 и выше)</v>
      </c>
      <c r="D175" s="212">
        <f>F175*1.2</f>
        <v>2736</v>
      </c>
      <c r="E175" s="213">
        <f>F175*1.1</f>
        <v>2508</v>
      </c>
      <c r="F175" s="213">
        <v>2280</v>
      </c>
      <c r="G175" s="213">
        <f>F175*0.75</f>
        <v>1710</v>
      </c>
      <c r="H175" s="214">
        <f>F175*0.5</f>
        <v>1140</v>
      </c>
    </row>
    <row r="176" spans="1:8" ht="55.5" customHeight="1" x14ac:dyDescent="0.2">
      <c r="A176" s="160" t="s">
        <v>126</v>
      </c>
      <c r="B176" s="161"/>
      <c r="C176" s="202" t="str">
        <f>"Интернет-площадка 2Fis.ru на основе Cправочника организаций "&amp;$C$2&amp;""</f>
        <v>Интернет-площадка 2Fis.ru на основе Cправочника организаций "2ГИС.АСТРАХАНЬ"</v>
      </c>
      <c r="D176" s="36">
        <v>2280</v>
      </c>
      <c r="E176" s="37"/>
      <c r="F176" s="37"/>
      <c r="G176" s="37"/>
      <c r="H176" s="38"/>
    </row>
    <row r="177" spans="1:8" ht="50.1" customHeight="1" x14ac:dyDescent="0.2">
      <c r="A177" s="160" t="s">
        <v>127</v>
      </c>
      <c r="B177" s="161"/>
      <c r="C177" s="202" t="str">
        <f>"Электронный справочник на основе Справочника организаций "&amp;$C$2&amp;" (версия для ПК)"</f>
        <v>Электронный справочник на основе Справочника организаций "2ГИС.АСТРАХАНЬ" (версия для ПК)</v>
      </c>
      <c r="D177" s="36">
        <v>1980</v>
      </c>
      <c r="E177" s="37"/>
      <c r="F177" s="37"/>
      <c r="G177" s="37"/>
      <c r="H177" s="38"/>
    </row>
    <row r="178" spans="1:8" ht="50.1" customHeight="1" x14ac:dyDescent="0.2">
      <c r="A178" s="160" t="s">
        <v>128</v>
      </c>
      <c r="B178" s="161"/>
      <c r="C178"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"2ГИС.АСТРАХАНЬ" (мобильная версия 2ГИС 4.0 и выше)</v>
      </c>
      <c r="D178" s="212">
        <f>F178*1.2</f>
        <v>5040</v>
      </c>
      <c r="E178" s="213">
        <f>F178*1.1</f>
        <v>4620</v>
      </c>
      <c r="F178" s="213">
        <v>4200</v>
      </c>
      <c r="G178" s="213">
        <f>F178*0.75</f>
        <v>3150</v>
      </c>
      <c r="H178" s="214">
        <f>F178*0.5</f>
        <v>2100</v>
      </c>
    </row>
    <row r="179" spans="1:8" ht="50.1" customHeight="1" x14ac:dyDescent="0.2">
      <c r="A179" s="160" t="s">
        <v>199</v>
      </c>
      <c r="B179" s="161"/>
      <c r="C179" s="202" t="str">
        <f>"Интернет-площадка 2Fis.ru на основе Cправочника организаций "&amp;$C$2&amp;""</f>
        <v>Интернет-площадка 2Fis.ru на основе Cправочника организаций "2ГИС.АСТРАХАНЬ"</v>
      </c>
      <c r="D179" s="36">
        <v>4200</v>
      </c>
      <c r="E179" s="37"/>
      <c r="F179" s="37"/>
      <c r="G179" s="37"/>
      <c r="H179" s="38"/>
    </row>
    <row r="180" spans="1:8" ht="50.1" customHeight="1" x14ac:dyDescent="0.2">
      <c r="A180" s="160" t="s">
        <v>130</v>
      </c>
      <c r="B180" s="161"/>
      <c r="C180" s="202" t="str">
        <f>"Электронный справочник на основе Справочника организаций "&amp;$C$2&amp;" (версия для ПК)"</f>
        <v>Электронный справочник на основе Справочника организаций "2ГИС.АСТРАХАНЬ" (версия для ПК)</v>
      </c>
      <c r="D180" s="36">
        <v>3600</v>
      </c>
      <c r="E180" s="37"/>
      <c r="F180" s="37"/>
      <c r="G180" s="37"/>
      <c r="H180" s="38"/>
    </row>
    <row r="181" spans="1:8" s="16" customFormat="1" ht="126" customHeight="1" x14ac:dyDescent="0.2">
      <c r="A181" s="160" t="s">
        <v>131</v>
      </c>
      <c r="B181" s="161"/>
      <c r="C181" s="301" t="str">
        <f>C176</f>
        <v>Интернет-площадка 2Fis.ru на основе Cправочника организаций "2ГИС.АСТРАХАНЬ"</v>
      </c>
      <c r="D181" s="36">
        <v>2280</v>
      </c>
      <c r="E181" s="37"/>
      <c r="F181" s="37"/>
      <c r="G181" s="37"/>
      <c r="H181" s="38"/>
    </row>
    <row r="182" spans="1:8" s="16" customFormat="1" ht="126" customHeight="1" thickBot="1" x14ac:dyDescent="0.25">
      <c r="A182" s="160" t="s">
        <v>132</v>
      </c>
      <c r="B182" s="161"/>
      <c r="C182"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182" s="36">
        <v>3936</v>
      </c>
      <c r="E182" s="37"/>
      <c r="F182" s="37"/>
      <c r="G182" s="37"/>
      <c r="H182" s="38"/>
    </row>
    <row r="183" spans="1:8" ht="48" customHeight="1" thickBot="1" x14ac:dyDescent="0.25">
      <c r="A183" s="290"/>
      <c r="B183" s="291"/>
      <c r="C183" s="125"/>
      <c r="D183" s="292"/>
      <c r="E183" s="292"/>
      <c r="F183" s="292"/>
      <c r="G183" s="292"/>
      <c r="H183" s="293"/>
    </row>
    <row r="184" spans="1:8" s="23" customFormat="1" ht="26.25" x14ac:dyDescent="0.2">
      <c r="A184" s="216"/>
      <c r="B184" s="217"/>
      <c r="C184" s="218"/>
      <c r="D184" s="217"/>
      <c r="E184" s="217"/>
      <c r="F184" s="217"/>
      <c r="G184" s="217"/>
      <c r="H184" s="219"/>
    </row>
    <row r="185" spans="1:8" s="16" customFormat="1" ht="21" x14ac:dyDescent="0.2">
      <c r="A185" s="220"/>
      <c r="B185" s="221" t="s">
        <v>133</v>
      </c>
      <c r="C185" s="222" t="s">
        <v>203</v>
      </c>
      <c r="D185" s="222"/>
      <c r="E185" s="223"/>
      <c r="F185" s="223"/>
      <c r="G185" s="223"/>
      <c r="H185" s="223"/>
    </row>
    <row r="186" spans="1:8" s="16" customFormat="1" ht="21" x14ac:dyDescent="0.2">
      <c r="A186" s="220"/>
      <c r="B186" s="223"/>
      <c r="C186" s="224" t="s">
        <v>204</v>
      </c>
      <c r="D186" s="224"/>
      <c r="E186" s="223"/>
      <c r="F186" s="223"/>
      <c r="G186" s="223"/>
      <c r="H186" s="223"/>
    </row>
    <row r="187" spans="1:8" s="16" customFormat="1" ht="21" x14ac:dyDescent="0.2">
      <c r="A187" s="220"/>
      <c r="B187" s="223"/>
      <c r="C187" s="224" t="s">
        <v>205</v>
      </c>
      <c r="D187" s="224"/>
      <c r="E187" s="223"/>
      <c r="F187" s="223"/>
      <c r="G187" s="223"/>
      <c r="H187" s="223"/>
    </row>
    <row r="188" spans="1:8" s="16" customFormat="1" ht="21" x14ac:dyDescent="0.2">
      <c r="A188" s="216"/>
      <c r="B188" s="217"/>
      <c r="C188" s="224"/>
      <c r="D188" s="224"/>
      <c r="E188" s="223"/>
      <c r="F188" s="223"/>
      <c r="G188" s="223"/>
      <c r="H188" s="217"/>
    </row>
    <row r="189" spans="1:8" s="16" customFormat="1" ht="26.25" x14ac:dyDescent="0.2">
      <c r="A189" s="227" t="str">
        <f>Абакан_юр!A174</f>
        <v>По соглашению сторон в качестве валюты платежа могут выступать украинские гривны, в этом случае курс следующий: 1 руб. = 0,4408 гривен</v>
      </c>
      <c r="B189" s="227"/>
      <c r="C189" s="227"/>
      <c r="D189" s="228"/>
      <c r="E189" s="228"/>
      <c r="F189" s="229"/>
      <c r="G189" s="230"/>
      <c r="H189" s="230"/>
    </row>
    <row r="190" spans="1:8" ht="26.25" x14ac:dyDescent="0.2">
      <c r="A190" s="227" t="str">
        <f>Абакан_юр!A175</f>
        <v>По соглашению сторон в качестве валюты платежа могут выступать дирхамы ОАЭ, в этом случае курс следующий: 1 руб. = 0,0420 дирхам</v>
      </c>
      <c r="B190" s="227"/>
      <c r="C190" s="227"/>
      <c r="D190" s="228"/>
      <c r="E190" s="228"/>
      <c r="F190" s="229"/>
      <c r="G190" s="232"/>
      <c r="H190" s="232"/>
    </row>
    <row r="191" spans="1:8" ht="26.25" x14ac:dyDescent="0.2">
      <c r="A191" s="227" t="str">
        <f>Абакан_юр!A176</f>
        <v>По соглашению сторон в качестве валюты платежа могут выступать доллары США, в этом случае курс следующий: 1 руб. = 0,0114 доллара</v>
      </c>
      <c r="B191" s="227"/>
      <c r="C191" s="227"/>
      <c r="D191" s="228"/>
      <c r="E191" s="228"/>
      <c r="F191" s="229"/>
      <c r="G191" s="232"/>
      <c r="H191" s="232"/>
    </row>
    <row r="192" spans="1:8" ht="26.25" x14ac:dyDescent="0.2">
      <c r="A192" s="227" t="str">
        <f>Абакан_юр!A177</f>
        <v>По соглашению сторон в качестве валюты платежа могут выступать евро, в этом случае курс следующий: 1 руб. = 0,0105 евро</v>
      </c>
      <c r="B192" s="227"/>
      <c r="C192" s="227"/>
      <c r="D192" s="228"/>
      <c r="E192" s="229"/>
      <c r="F192" s="229"/>
      <c r="G192" s="232"/>
      <c r="H192" s="232"/>
    </row>
    <row r="193" spans="1:8" ht="26.25" x14ac:dyDescent="0.2">
      <c r="A193" s="227" t="str">
        <f>Абакан_юр!A178</f>
        <v>По соглашению сторон в качестве валюты платежа могут выступать чешские кроны, в этом случае курс следующий: 1 руб. = 0,2605 крона</v>
      </c>
      <c r="B193" s="227"/>
      <c r="C193" s="227"/>
      <c r="D193" s="228"/>
      <c r="E193" s="229"/>
      <c r="F193" s="229"/>
      <c r="G193" s="232"/>
      <c r="H193" s="232"/>
    </row>
    <row r="194" spans="1:8" ht="26.25" x14ac:dyDescent="0.2">
      <c r="A194" s="227" t="str">
        <f>Абакан_юр!A179</f>
        <v>По соглашению сторон в качестве валюты платежа могут выступать киргизские сомы, в этом случае курс следующий: 1 руб. = 1,0083 сом</v>
      </c>
      <c r="B194" s="227"/>
      <c r="C194" s="227"/>
      <c r="D194" s="228"/>
      <c r="E194" s="228"/>
      <c r="F194" s="229"/>
      <c r="G194" s="232"/>
      <c r="H194" s="232"/>
    </row>
    <row r="195" spans="1:8" ht="26.25" x14ac:dyDescent="0.2">
      <c r="A195" s="227" t="str">
        <f>Абакан_юр!A180</f>
        <v>По соглашению сторон в качестве валюты платежа могут выступать казахстанские тенге, в этом случае курс следующий: 1 руб. = 5,0473 тенге</v>
      </c>
      <c r="B195" s="227"/>
      <c r="C195" s="227"/>
      <c r="D195" s="228"/>
      <c r="E195" s="228"/>
      <c r="F195" s="229"/>
      <c r="G195" s="232"/>
      <c r="H195" s="232"/>
    </row>
    <row r="196" spans="1:8" ht="26.25" customHeight="1" x14ac:dyDescent="0.2">
      <c r="A196" s="233"/>
      <c r="B196" s="233"/>
      <c r="C196" s="234"/>
      <c r="D196" s="235"/>
      <c r="E196" s="235"/>
      <c r="F196" s="236"/>
      <c r="G196" s="237"/>
      <c r="H196" s="237"/>
    </row>
    <row r="197" spans="1:8" ht="26.25" customHeight="1" x14ac:dyDescent="0.2">
      <c r="A197" s="239" t="s">
        <v>229</v>
      </c>
      <c r="B197" s="239"/>
      <c r="C197" s="239"/>
      <c r="D197" s="239"/>
      <c r="E197" s="239"/>
      <c r="F197" s="239"/>
      <c r="G197" s="239"/>
      <c r="H197" s="239"/>
    </row>
    <row r="198" spans="1:8" ht="26.25" customHeight="1" x14ac:dyDescent="0.2">
      <c r="A198" s="239" t="s">
        <v>230</v>
      </c>
      <c r="B198" s="239"/>
      <c r="C198" s="239"/>
      <c r="D198" s="239"/>
      <c r="E198" s="239"/>
      <c r="F198" s="239"/>
      <c r="G198" s="239"/>
      <c r="H198" s="239"/>
    </row>
    <row r="199" spans="1:8" ht="26.25" customHeight="1" x14ac:dyDescent="0.2">
      <c r="A199" s="233"/>
      <c r="B199" s="233"/>
      <c r="C199" s="234"/>
      <c r="D199" s="235"/>
      <c r="E199" s="235"/>
      <c r="F199" s="236"/>
      <c r="G199" s="237"/>
      <c r="H199" s="237"/>
    </row>
    <row r="200" spans="1:8" ht="26.25" customHeight="1" thickBot="1" x14ac:dyDescent="0.25">
      <c r="A200" s="240" t="s">
        <v>146</v>
      </c>
      <c r="B200" s="240"/>
      <c r="C200" s="240"/>
      <c r="D200" s="240"/>
      <c r="E200" s="240"/>
      <c r="F200" s="241"/>
      <c r="G200" s="231"/>
      <c r="H200" s="242"/>
    </row>
    <row r="201" spans="1:8" ht="26.25" customHeight="1" thickBot="1" x14ac:dyDescent="0.25">
      <c r="A201" s="243" t="s">
        <v>147</v>
      </c>
      <c r="B201" s="244"/>
      <c r="C201" s="244"/>
      <c r="D201" s="244"/>
      <c r="E201" s="245"/>
      <c r="F201" s="246"/>
      <c r="H201" s="247"/>
    </row>
    <row r="202" spans="1:8" ht="26.25" customHeight="1" thickBot="1" x14ac:dyDescent="0.25">
      <c r="A202" s="248" t="s">
        <v>148</v>
      </c>
      <c r="B202" s="249"/>
      <c r="C202" s="250" t="s">
        <v>149</v>
      </c>
      <c r="D202" s="249" t="s">
        <v>150</v>
      </c>
      <c r="E202" s="251"/>
      <c r="F202" s="252"/>
      <c r="G202" s="252"/>
      <c r="H202" s="252"/>
    </row>
    <row r="203" spans="1:8" ht="84" x14ac:dyDescent="0.2">
      <c r="A203" s="253" t="s">
        <v>151</v>
      </c>
      <c r="B203" s="254"/>
      <c r="C203" s="255" t="s">
        <v>152</v>
      </c>
      <c r="D203" s="256" t="s">
        <v>153</v>
      </c>
      <c r="E203" s="257"/>
      <c r="F203" s="252"/>
      <c r="G203" s="252"/>
      <c r="H203" s="252"/>
    </row>
    <row r="204" spans="1:8" ht="21" x14ac:dyDescent="0.2">
      <c r="A204" s="258" t="s">
        <v>154</v>
      </c>
      <c r="B204" s="259"/>
      <c r="C204" s="260" t="s">
        <v>155</v>
      </c>
      <c r="D204" s="261" t="s">
        <v>156</v>
      </c>
      <c r="E204" s="262"/>
      <c r="F204" s="252"/>
      <c r="G204" s="252"/>
      <c r="H204" s="252"/>
    </row>
    <row r="205" spans="1:8" ht="63.75" thickBot="1" x14ac:dyDescent="0.25">
      <c r="A205" s="321" t="s">
        <v>157</v>
      </c>
      <c r="B205" s="322"/>
      <c r="C205" s="323" t="s">
        <v>158</v>
      </c>
      <c r="D205" s="324" t="s">
        <v>156</v>
      </c>
      <c r="E205" s="325"/>
      <c r="F205" s="252"/>
      <c r="G205" s="252"/>
      <c r="H205" s="252"/>
    </row>
    <row r="206" spans="1:8" ht="42" x14ac:dyDescent="0.2">
      <c r="A206" s="258" t="s">
        <v>160</v>
      </c>
      <c r="B206" s="259"/>
      <c r="C206" s="319" t="s">
        <v>161</v>
      </c>
      <c r="D206" s="259" t="s">
        <v>156</v>
      </c>
      <c r="E206" s="320"/>
      <c r="F206" s="246"/>
      <c r="G206" s="246"/>
      <c r="H206" s="246"/>
    </row>
    <row r="207" spans="1:8" ht="36.75" customHeight="1" x14ac:dyDescent="0.2">
      <c r="A207" s="258" t="s">
        <v>162</v>
      </c>
      <c r="B207" s="259"/>
      <c r="C207" s="260" t="s">
        <v>163</v>
      </c>
      <c r="D207" s="261" t="s">
        <v>156</v>
      </c>
      <c r="E207" s="262"/>
      <c r="F207" s="236"/>
      <c r="G207" s="237"/>
      <c r="H207" s="237"/>
    </row>
    <row r="208" spans="1:8" ht="50.1" customHeight="1" x14ac:dyDescent="0.2">
      <c r="A208" s="264" t="s">
        <v>231</v>
      </c>
      <c r="B208" s="264"/>
      <c r="C208" s="264"/>
      <c r="D208" s="264"/>
      <c r="E208" s="264"/>
      <c r="F208" s="264"/>
      <c r="G208" s="264"/>
      <c r="H208" s="264"/>
    </row>
    <row r="209" spans="1:8" ht="88.5" customHeight="1" x14ac:dyDescent="0.2">
      <c r="A209" s="264" t="s">
        <v>232</v>
      </c>
      <c r="B209" s="264"/>
      <c r="C209" s="264"/>
      <c r="D209" s="264"/>
      <c r="E209" s="264"/>
      <c r="F209" s="264"/>
      <c r="G209" s="264"/>
      <c r="H209" s="264"/>
    </row>
    <row r="210" spans="1:8" ht="177.75" customHeight="1" x14ac:dyDescent="0.2">
      <c r="A210" s="239" t="str">
        <f>Абакан_юр!A195</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10" s="239"/>
      <c r="C210" s="239"/>
      <c r="D210" s="239"/>
      <c r="E210" s="239"/>
      <c r="F210" s="239"/>
      <c r="G210" s="239"/>
      <c r="H210" s="239"/>
    </row>
    <row r="211" spans="1:8" ht="78.75" customHeight="1" x14ac:dyDescent="0.2">
      <c r="A211" s="239" t="s">
        <v>167</v>
      </c>
      <c r="B211" s="239"/>
      <c r="C211" s="239"/>
      <c r="D211" s="239"/>
      <c r="E211" s="239"/>
      <c r="F211" s="239"/>
      <c r="G211" s="239"/>
      <c r="H211" s="239"/>
    </row>
    <row r="212" spans="1:8" ht="116.25" customHeight="1" x14ac:dyDescent="0.2">
      <c r="A212" s="264" t="s">
        <v>168</v>
      </c>
      <c r="B212" s="264"/>
      <c r="C212" s="264"/>
      <c r="D212" s="264"/>
      <c r="E212" s="264"/>
      <c r="F212" s="264"/>
      <c r="G212" s="264"/>
      <c r="H212" s="264"/>
    </row>
    <row r="213" spans="1:8" s="217" customFormat="1" ht="125.25" customHeight="1" x14ac:dyDescent="0.2">
      <c r="A213" s="216"/>
      <c r="C213" s="218"/>
      <c r="H213" s="219"/>
    </row>
    <row r="214" spans="1:8" s="238" customFormat="1" ht="222.75" customHeight="1" x14ac:dyDescent="0.2">
      <c r="A214" s="239" t="s">
        <v>169</v>
      </c>
      <c r="B214" s="239"/>
      <c r="C214" s="239"/>
      <c r="D214" s="239"/>
      <c r="E214" s="239"/>
      <c r="F214" s="239"/>
      <c r="G214" s="239"/>
      <c r="H214" s="239"/>
    </row>
    <row r="215" spans="1:8" ht="24.95" customHeight="1" x14ac:dyDescent="0.2"/>
    <row r="217" spans="1:8" ht="197.25" customHeight="1" x14ac:dyDescent="0.2"/>
    <row r="218" spans="1:8" ht="72.75" customHeight="1" x14ac:dyDescent="0.2"/>
    <row r="221" spans="1:8" s="266" customFormat="1" ht="114.75" customHeight="1" x14ac:dyDescent="0.2">
      <c r="A221" s="216"/>
      <c r="B221" s="217"/>
      <c r="C221" s="218"/>
      <c r="D221" s="217"/>
      <c r="E221" s="217"/>
      <c r="F221" s="217"/>
      <c r="G221" s="217"/>
      <c r="H221" s="219"/>
    </row>
  </sheetData>
  <sheetProtection selectLockedCells="1" selectUnlockedCells="1"/>
  <mergeCells count="349">
    <mergeCell ref="A210:H210"/>
    <mergeCell ref="A211:H211"/>
    <mergeCell ref="A212:H212"/>
    <mergeCell ref="A214:E214"/>
    <mergeCell ref="F214:H214"/>
    <mergeCell ref="A206:B206"/>
    <mergeCell ref="D206:E206"/>
    <mergeCell ref="A207:B207"/>
    <mergeCell ref="D207:E207"/>
    <mergeCell ref="A208:H208"/>
    <mergeCell ref="A209:H209"/>
    <mergeCell ref="A203:B203"/>
    <mergeCell ref="D203:E203"/>
    <mergeCell ref="A204:B204"/>
    <mergeCell ref="D204:E204"/>
    <mergeCell ref="A205:B205"/>
    <mergeCell ref="D205:E205"/>
    <mergeCell ref="A197:H197"/>
    <mergeCell ref="A198:H198"/>
    <mergeCell ref="A200:E200"/>
    <mergeCell ref="A201:E201"/>
    <mergeCell ref="A202:B202"/>
    <mergeCell ref="D202:E202"/>
    <mergeCell ref="A190:C190"/>
    <mergeCell ref="A191:C191"/>
    <mergeCell ref="A192:C192"/>
    <mergeCell ref="A193:C193"/>
    <mergeCell ref="A194:C194"/>
    <mergeCell ref="A195:C195"/>
    <mergeCell ref="C185:D185"/>
    <mergeCell ref="C186:D186"/>
    <mergeCell ref="C187:D187"/>
    <mergeCell ref="C188:D188"/>
    <mergeCell ref="A189:C189"/>
    <mergeCell ref="G189:H189"/>
    <mergeCell ref="A181:B181"/>
    <mergeCell ref="D181:H181"/>
    <mergeCell ref="A182:B182"/>
    <mergeCell ref="D182:H182"/>
    <mergeCell ref="A183:B183"/>
    <mergeCell ref="D183:H183"/>
    <mergeCell ref="A177:B177"/>
    <mergeCell ref="D177:H177"/>
    <mergeCell ref="A178:B178"/>
    <mergeCell ref="A179:B179"/>
    <mergeCell ref="D179:H179"/>
    <mergeCell ref="A180:B180"/>
    <mergeCell ref="D180:H180"/>
    <mergeCell ref="D173:H173"/>
    <mergeCell ref="A174:B174"/>
    <mergeCell ref="D174:H174"/>
    <mergeCell ref="A175:B175"/>
    <mergeCell ref="A176:B176"/>
    <mergeCell ref="D176:H176"/>
    <mergeCell ref="A169:B169"/>
    <mergeCell ref="C169:C173"/>
    <mergeCell ref="D169:H169"/>
    <mergeCell ref="A170:B170"/>
    <mergeCell ref="D170:H170"/>
    <mergeCell ref="A171:B171"/>
    <mergeCell ref="D171:H171"/>
    <mergeCell ref="A172:B172"/>
    <mergeCell ref="D172:H172"/>
    <mergeCell ref="A173:B173"/>
    <mergeCell ref="A166:B166"/>
    <mergeCell ref="D166:H166"/>
    <mergeCell ref="A167:B167"/>
    <mergeCell ref="D167:H167"/>
    <mergeCell ref="A168:B168"/>
    <mergeCell ref="D168:H168"/>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21:B121"/>
    <mergeCell ref="D121:H121"/>
    <mergeCell ref="A122:B122"/>
    <mergeCell ref="D122:H122"/>
    <mergeCell ref="A123:B123"/>
    <mergeCell ref="D123:H123"/>
    <mergeCell ref="D117:H117"/>
    <mergeCell ref="A118:B118"/>
    <mergeCell ref="D118:H118"/>
    <mergeCell ref="A119:B119"/>
    <mergeCell ref="D119:H119"/>
    <mergeCell ref="A120:B120"/>
    <mergeCell ref="D120:H120"/>
    <mergeCell ref="A113:B113"/>
    <mergeCell ref="D113:H113"/>
    <mergeCell ref="A114:B114"/>
    <mergeCell ref="D114:H114"/>
    <mergeCell ref="A115:B115"/>
    <mergeCell ref="C115:C132"/>
    <mergeCell ref="D115:H115"/>
    <mergeCell ref="A116:B116"/>
    <mergeCell ref="D116:H116"/>
    <mergeCell ref="A117:B117"/>
    <mergeCell ref="A110:B110"/>
    <mergeCell ref="D110:H110"/>
    <mergeCell ref="A111:B111"/>
    <mergeCell ref="D111:H111"/>
    <mergeCell ref="A112:B112"/>
    <mergeCell ref="D112:H112"/>
    <mergeCell ref="A107:B107"/>
    <mergeCell ref="D107:H107"/>
    <mergeCell ref="A108:B108"/>
    <mergeCell ref="D108:H108"/>
    <mergeCell ref="A109:B109"/>
    <mergeCell ref="D109:H109"/>
    <mergeCell ref="D102:H102"/>
    <mergeCell ref="A103:B103"/>
    <mergeCell ref="C103:C111"/>
    <mergeCell ref="D103:H103"/>
    <mergeCell ref="A104:B104"/>
    <mergeCell ref="D104:H104"/>
    <mergeCell ref="A105:B105"/>
    <mergeCell ref="D105:H105"/>
    <mergeCell ref="A106:B106"/>
    <mergeCell ref="D106:H106"/>
    <mergeCell ref="A99:B99"/>
    <mergeCell ref="D99:H99"/>
    <mergeCell ref="A100:B100"/>
    <mergeCell ref="D100:H100"/>
    <mergeCell ref="A101:C101"/>
    <mergeCell ref="D101:H101"/>
    <mergeCell ref="A96:B96"/>
    <mergeCell ref="D96:H96"/>
    <mergeCell ref="A97:B97"/>
    <mergeCell ref="D97:H97"/>
    <mergeCell ref="A98:B98"/>
    <mergeCell ref="D98:H98"/>
    <mergeCell ref="A93:B93"/>
    <mergeCell ref="D93:H93"/>
    <mergeCell ref="A94:B94"/>
    <mergeCell ref="D94:H94"/>
    <mergeCell ref="A95:B95"/>
    <mergeCell ref="D95:H95"/>
    <mergeCell ref="A90:B90"/>
    <mergeCell ref="D90:H90"/>
    <mergeCell ref="A91:B91"/>
    <mergeCell ref="D91:H91"/>
    <mergeCell ref="A92:B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D70:H70"/>
    <mergeCell ref="A71:B71"/>
    <mergeCell ref="C71:C100"/>
    <mergeCell ref="D71:H71"/>
    <mergeCell ref="A72:B72"/>
    <mergeCell ref="D72:H72"/>
    <mergeCell ref="A73:B73"/>
    <mergeCell ref="D73:H73"/>
    <mergeCell ref="A74:B74"/>
    <mergeCell ref="D74:H74"/>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51:H51"/>
    <mergeCell ref="A52:A53"/>
    <mergeCell ref="D52:H53"/>
    <mergeCell ref="D54:H54"/>
    <mergeCell ref="A55:A59"/>
    <mergeCell ref="B55:B56"/>
    <mergeCell ref="C55:C56"/>
    <mergeCell ref="D55:D59"/>
    <mergeCell ref="E55:E59"/>
    <mergeCell ref="F55:F59"/>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97"/>
  <sheetViews>
    <sheetView view="pageBreakPreview" zoomScale="40" zoomScaleNormal="60" zoomScaleSheetLayoutView="40" workbookViewId="0">
      <pane ySplit="4" topLeftCell="A238" activePane="bottomLeft" state="frozen"/>
      <selection activeCell="A181" sqref="A181:B181"/>
      <selection pane="bottomLeft" activeCell="A181" sqref="A181:B181"/>
    </sheetView>
  </sheetViews>
  <sheetFormatPr defaultColWidth="9.140625" defaultRowHeight="12.75" outlineLevelRow="1" x14ac:dyDescent="0.2"/>
  <cols>
    <col min="1" max="1" width="45.7109375" style="216" customWidth="1"/>
    <col min="2" max="2" width="80.7109375" style="217" customWidth="1"/>
    <col min="3" max="3" width="120.7109375" style="218" customWidth="1"/>
    <col min="4" max="7" width="30.7109375" style="217" customWidth="1"/>
    <col min="8" max="8" width="30.7109375" style="219" customWidth="1"/>
    <col min="9" max="16384" width="9.140625" style="219"/>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июня 2024 г.</v>
      </c>
      <c r="B2" s="6" t="s">
        <v>2</v>
      </c>
      <c r="C2" s="7" t="s">
        <v>233</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50.1" customHeight="1" thickBot="1" x14ac:dyDescent="0.25">
      <c r="A5" s="24" t="s">
        <v>9</v>
      </c>
      <c r="B5" s="25"/>
      <c r="C5" s="26"/>
      <c r="D5" s="26"/>
      <c r="E5" s="26"/>
      <c r="F5" s="26"/>
      <c r="G5" s="26"/>
      <c r="H5" s="27"/>
    </row>
    <row r="6" spans="1:8" s="16" customFormat="1" ht="24.95" customHeight="1" thickBot="1" x14ac:dyDescent="0.25">
      <c r="A6" s="47"/>
      <c r="B6" s="462"/>
      <c r="C6" s="49"/>
      <c r="D6" s="291" t="s">
        <v>234</v>
      </c>
      <c r="E6" s="291"/>
      <c r="F6" s="291"/>
      <c r="G6" s="291"/>
      <c r="H6" s="463"/>
    </row>
    <row r="7" spans="1:8" ht="42.75" customHeight="1" thickBot="1" x14ac:dyDescent="0.25">
      <c r="A7" s="349"/>
      <c r="B7" s="350"/>
      <c r="C7" s="351"/>
      <c r="D7" s="337" t="s">
        <v>171</v>
      </c>
      <c r="E7" s="268" t="s">
        <v>172</v>
      </c>
      <c r="F7" s="337" t="s">
        <v>173</v>
      </c>
      <c r="G7" s="268" t="s">
        <v>174</v>
      </c>
      <c r="H7" s="338" t="s">
        <v>175</v>
      </c>
    </row>
    <row r="8" spans="1:8" s="16" customFormat="1" ht="48" customHeight="1" x14ac:dyDescent="0.2">
      <c r="A8" s="29" t="s">
        <v>10</v>
      </c>
      <c r="B8" s="30" t="s">
        <v>27</v>
      </c>
      <c r="C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"2ГИС.БАРНАУЛ" (версия для ПК); 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Интернет-площадки и Веб-приложения на основе Cправочника организаций "2ГИС.БАРНАУЛ", http://api.2gis.ru/</v>
      </c>
      <c r="D8" s="31">
        <f>F8*1.2</f>
        <v>14400</v>
      </c>
      <c r="E8" s="32">
        <f>F8*1.1</f>
        <v>13200.000000000002</v>
      </c>
      <c r="F8" s="32">
        <v>12000</v>
      </c>
      <c r="G8" s="32">
        <f>F8*0.75</f>
        <v>9000</v>
      </c>
      <c r="H8" s="33">
        <f>F8*0.5</f>
        <v>6000</v>
      </c>
    </row>
    <row r="9" spans="1:8" s="16" customFormat="1" ht="132" customHeight="1" x14ac:dyDescent="0.2">
      <c r="A9" s="34"/>
      <c r="B9" s="35"/>
      <c r="C9" s="35"/>
      <c r="D9" s="36"/>
      <c r="E9" s="37"/>
      <c r="F9" s="37"/>
      <c r="G9" s="37"/>
      <c r="H9" s="38"/>
    </row>
    <row r="10" spans="1:8" s="16" customFormat="1" ht="131.25" customHeight="1" x14ac:dyDescent="0.2">
      <c r="A10" s="34"/>
      <c r="B10" s="39" t="s">
        <v>12</v>
      </c>
      <c r="C1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"2ГИС.БАРНАУЛ" (версия для ПК); 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Интернет-площадки и Веб-приложения на основе Cправочника организаций "2ГИС.БАРНАУЛ", http://api.2gis.ru/</v>
      </c>
      <c r="D10" s="36"/>
      <c r="E10" s="37"/>
      <c r="F10" s="37"/>
      <c r="G10" s="37"/>
      <c r="H10" s="38"/>
    </row>
    <row r="11" spans="1:8" s="16" customFormat="1" ht="166.5" customHeight="1" thickBot="1" x14ac:dyDescent="0.25">
      <c r="A11" s="41"/>
      <c r="B11" s="42" t="s">
        <v>13</v>
      </c>
      <c r="C1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11" s="44"/>
      <c r="E11" s="45"/>
      <c r="F11" s="45"/>
      <c r="G11" s="45"/>
      <c r="H11" s="46"/>
    </row>
    <row r="12" spans="1:8" s="16" customFormat="1" ht="24.95" customHeight="1" thickBot="1" x14ac:dyDescent="0.25">
      <c r="A12" s="47"/>
      <c r="B12" s="48"/>
      <c r="C12" s="49"/>
      <c r="D12" s="291" t="s">
        <v>234</v>
      </c>
      <c r="E12" s="291"/>
      <c r="F12" s="291"/>
      <c r="G12" s="291"/>
      <c r="H12" s="463"/>
    </row>
    <row r="13" spans="1:8" s="16" customFormat="1" ht="48" customHeight="1" x14ac:dyDescent="0.2">
      <c r="A13" s="53" t="s">
        <v>14</v>
      </c>
      <c r="B13" s="30" t="s">
        <v>27</v>
      </c>
      <c r="C1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"2ГИС.БАРНАУЛ" (версия для ПК); 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Интернет-площадки и Веб-приложения на основе Cправочника организаций "2ГИС.БАРНАУЛ", http://api.2gis.ru/</v>
      </c>
      <c r="D13" s="54">
        <f>F13*1.2</f>
        <v>16200</v>
      </c>
      <c r="E13" s="32">
        <f>F13*1.1</f>
        <v>14850.000000000002</v>
      </c>
      <c r="F13" s="32">
        <v>13500</v>
      </c>
      <c r="G13" s="32">
        <f>F13*0.75</f>
        <v>10125</v>
      </c>
      <c r="H13" s="33">
        <f>F13*0.5</f>
        <v>6750</v>
      </c>
    </row>
    <row r="14" spans="1:8" s="16" customFormat="1" ht="132" customHeight="1" x14ac:dyDescent="0.2">
      <c r="A14" s="55"/>
      <c r="B14" s="35"/>
      <c r="C14" s="35"/>
      <c r="D14" s="56"/>
      <c r="E14" s="37"/>
      <c r="F14" s="37"/>
      <c r="G14" s="37"/>
      <c r="H14" s="38"/>
    </row>
    <row r="15" spans="1:8" s="16" customFormat="1" ht="97.5" customHeight="1" x14ac:dyDescent="0.2">
      <c r="A15" s="55"/>
      <c r="B15" s="39" t="s">
        <v>12</v>
      </c>
      <c r="C15"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"2ГИС.БАРНАУЛ" (версия для ПК); 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Интернет-площадки и Веб-приложения на основе Cправочника организаций "2ГИС.БАРНАУЛ", http://api.2gis.ru/</v>
      </c>
      <c r="D15" s="56"/>
      <c r="E15" s="37"/>
      <c r="F15" s="37"/>
      <c r="G15" s="37"/>
      <c r="H15" s="38"/>
    </row>
    <row r="16" spans="1:8" s="16" customFormat="1" ht="166.5" customHeight="1" x14ac:dyDescent="0.2">
      <c r="A16" s="55"/>
      <c r="B16" s="57" t="s">
        <v>13</v>
      </c>
      <c r="C16"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16" s="56"/>
      <c r="E16" s="37"/>
      <c r="F16" s="37"/>
      <c r="G16" s="37"/>
      <c r="H16" s="38"/>
    </row>
    <row r="17" spans="1:8" s="16" customFormat="1" ht="92.25" customHeight="1" thickBot="1" x14ac:dyDescent="0.25">
      <c r="A17" s="59"/>
      <c r="B17" s="42" t="s">
        <v>16</v>
      </c>
      <c r="C17"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17" s="61"/>
      <c r="E17" s="45"/>
      <c r="F17" s="45"/>
      <c r="G17" s="45"/>
      <c r="H17" s="46"/>
    </row>
    <row r="18" spans="1:8" s="16" customFormat="1" ht="24.95" customHeight="1" thickBot="1" x14ac:dyDescent="0.25">
      <c r="A18" s="47"/>
      <c r="B18" s="62"/>
      <c r="C18" s="49"/>
      <c r="D18" s="63"/>
      <c r="E18" s="63"/>
      <c r="F18" s="63"/>
      <c r="G18" s="63"/>
      <c r="H18" s="64"/>
    </row>
    <row r="19" spans="1:8" s="16" customFormat="1" ht="112.5" customHeight="1" x14ac:dyDescent="0.2">
      <c r="A19" s="65" t="s">
        <v>17</v>
      </c>
      <c r="B19" s="66" t="s">
        <v>18</v>
      </c>
      <c r="C19" s="67"/>
      <c r="D19" s="68">
        <v>3090</v>
      </c>
      <c r="E19" s="69"/>
      <c r="F19" s="69"/>
      <c r="G19" s="69"/>
      <c r="H19" s="70"/>
    </row>
    <row r="20" spans="1:8" s="16" customFormat="1" ht="50.1" customHeight="1" x14ac:dyDescent="0.2">
      <c r="A20" s="71"/>
      <c r="B20" s="72" t="s">
        <v>19</v>
      </c>
      <c r="C20" s="73" t="str">
        <f>"Электронный справочник "&amp;$C$2&amp;" (версия для ПК)"</f>
        <v>Электронный справочник "2ГИС.БАРНАУЛ" (версия для ПК)</v>
      </c>
      <c r="D20" s="74"/>
      <c r="E20" s="75"/>
      <c r="F20" s="75"/>
      <c r="G20" s="75"/>
      <c r="H20" s="76"/>
    </row>
    <row r="21" spans="1:8" s="16" customFormat="1" ht="40.5" customHeight="1" x14ac:dyDescent="0.2">
      <c r="A21" s="71"/>
      <c r="B21" s="72" t="s">
        <v>20</v>
      </c>
      <c r="C21" s="35"/>
      <c r="D21" s="74"/>
      <c r="E21" s="75"/>
      <c r="F21" s="75"/>
      <c r="G21" s="75"/>
      <c r="H21" s="76"/>
    </row>
    <row r="22" spans="1:8" s="16" customFormat="1" ht="75" customHeight="1" thickBot="1" x14ac:dyDescent="0.25">
      <c r="A22" s="77"/>
      <c r="B22" s="72" t="s">
        <v>21</v>
      </c>
      <c r="C22"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"2ГИС.БАРНАУЛ"; Электронный справочник "2ГИС.БАРНАУЛ" (мобильная версия 2ГИС 4.0 и выше)</v>
      </c>
      <c r="D22" s="78"/>
      <c r="E22" s="79"/>
      <c r="F22" s="79"/>
      <c r="G22" s="79"/>
      <c r="H22" s="80"/>
    </row>
    <row r="23" spans="1:8" s="16" customFormat="1" ht="24.95" customHeight="1" thickBot="1" x14ac:dyDescent="0.25">
      <c r="A23" s="81"/>
      <c r="B23" s="82"/>
      <c r="C23" s="83"/>
      <c r="D23" s="291" t="s">
        <v>234</v>
      </c>
      <c r="E23" s="291"/>
      <c r="F23" s="291"/>
      <c r="G23" s="291"/>
      <c r="H23" s="463"/>
    </row>
    <row r="24" spans="1:8" s="16" customFormat="1" ht="50.1" customHeight="1" x14ac:dyDescent="0.2">
      <c r="A24" s="65" t="s">
        <v>22</v>
      </c>
      <c r="B24" s="87" t="s">
        <v>23</v>
      </c>
      <c r="C24"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Интернет-площадки и Веб-приложения на основе Cправочника организаций "2ГИС.БАРНАУЛ", http://api.2gis.ru/</v>
      </c>
      <c r="D24" s="271">
        <v>480</v>
      </c>
      <c r="E24" s="272"/>
      <c r="F24" s="272"/>
      <c r="G24" s="272"/>
      <c r="H24" s="273"/>
    </row>
    <row r="25" spans="1:8" s="16" customFormat="1" ht="94.5" customHeight="1" x14ac:dyDescent="0.2">
      <c r="A25" s="71"/>
      <c r="B25" s="92"/>
      <c r="C25" s="93"/>
      <c r="D25" s="94"/>
      <c r="E25" s="95"/>
      <c r="F25" s="95"/>
      <c r="G25" s="95"/>
      <c r="H25" s="274"/>
    </row>
    <row r="26" spans="1:8" s="16" customFormat="1" ht="163.5" customHeight="1" thickBot="1" x14ac:dyDescent="0.25">
      <c r="A26" s="77"/>
      <c r="B26" s="97" t="s">
        <v>13</v>
      </c>
      <c r="C2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26" s="275"/>
      <c r="E26" s="276"/>
      <c r="F26" s="276"/>
      <c r="G26" s="276"/>
      <c r="H26" s="277"/>
    </row>
    <row r="27" spans="1:8" s="16" customFormat="1" ht="24.95" customHeight="1" thickBot="1" x14ac:dyDescent="0.25">
      <c r="A27" s="81"/>
      <c r="B27" s="48"/>
      <c r="C27" s="49"/>
      <c r="D27" s="291" t="s">
        <v>234</v>
      </c>
      <c r="E27" s="291"/>
      <c r="F27" s="291"/>
      <c r="G27" s="291"/>
      <c r="H27" s="463"/>
    </row>
    <row r="28" spans="1:8" s="16" customFormat="1" ht="50.1" customHeight="1" x14ac:dyDescent="0.2">
      <c r="A28" s="65" t="s">
        <v>24</v>
      </c>
      <c r="B28" s="30" t="s">
        <v>27</v>
      </c>
      <c r="C2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"2ГИС.БАРНАУЛ" (версия для ПК); 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v>
      </c>
      <c r="D28" s="31">
        <f>F28*1.2</f>
        <v>20664</v>
      </c>
      <c r="E28" s="32">
        <f>F28*1.1</f>
        <v>18942</v>
      </c>
      <c r="F28" s="32">
        <v>17220</v>
      </c>
      <c r="G28" s="32">
        <f>F28*0.75</f>
        <v>12915</v>
      </c>
      <c r="H28" s="33">
        <f>F28*0.5</f>
        <v>8610</v>
      </c>
    </row>
    <row r="29" spans="1:8" s="16" customFormat="1" ht="99.95" customHeight="1" x14ac:dyDescent="0.2">
      <c r="A29" s="71"/>
      <c r="B29" s="35"/>
      <c r="C29" s="35"/>
      <c r="D29" s="36"/>
      <c r="E29" s="37"/>
      <c r="F29" s="37"/>
      <c r="G29" s="37"/>
      <c r="H29" s="38"/>
    </row>
    <row r="30" spans="1:8" s="16" customFormat="1" ht="99.95" customHeight="1" x14ac:dyDescent="0.2">
      <c r="A30" s="71"/>
      <c r="B30" s="105" t="s">
        <v>12</v>
      </c>
      <c r="C30"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v>
      </c>
      <c r="D30" s="36"/>
      <c r="E30" s="37"/>
      <c r="F30" s="37"/>
      <c r="G30" s="37"/>
      <c r="H30" s="38"/>
    </row>
    <row r="31" spans="1:8" s="16" customFormat="1" ht="156.75" customHeight="1" thickBot="1" x14ac:dyDescent="0.25">
      <c r="A31" s="77"/>
      <c r="B31" s="107" t="s">
        <v>13</v>
      </c>
      <c r="C31"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31" s="44"/>
      <c r="E31" s="45"/>
      <c r="F31" s="45"/>
      <c r="G31" s="45"/>
      <c r="H31" s="46"/>
    </row>
    <row r="32" spans="1:8" s="16" customFormat="1" ht="24.95" customHeight="1" thickBot="1" x14ac:dyDescent="0.25">
      <c r="A32" s="81"/>
      <c r="B32" s="48"/>
      <c r="C32" s="49"/>
      <c r="D32" s="291" t="s">
        <v>234</v>
      </c>
      <c r="E32" s="291"/>
      <c r="F32" s="291"/>
      <c r="G32" s="291"/>
      <c r="H32" s="463"/>
    </row>
    <row r="33" spans="1:8" s="16" customFormat="1" ht="50.1" customHeight="1" x14ac:dyDescent="0.2">
      <c r="A33" s="65" t="s">
        <v>26</v>
      </c>
      <c r="B33" s="30" t="s">
        <v>27</v>
      </c>
      <c r="C3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"2ГИС.БАРНАУЛ" (версия для ПК); 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v>
      </c>
      <c r="D33" s="54">
        <f>F33*1.2</f>
        <v>23184</v>
      </c>
      <c r="E33" s="32">
        <f>F33*1.1</f>
        <v>21252</v>
      </c>
      <c r="F33" s="32">
        <v>19320</v>
      </c>
      <c r="G33" s="32">
        <f>F33*0.75</f>
        <v>14490</v>
      </c>
      <c r="H33" s="33">
        <f>F33*0.5</f>
        <v>9660</v>
      </c>
    </row>
    <row r="34" spans="1:8" s="16" customFormat="1" ht="99.95" customHeight="1" x14ac:dyDescent="0.2">
      <c r="A34" s="71"/>
      <c r="B34" s="35"/>
      <c r="C34" s="35"/>
      <c r="D34" s="56"/>
      <c r="E34" s="37"/>
      <c r="F34" s="37"/>
      <c r="G34" s="37"/>
      <c r="H34" s="38"/>
    </row>
    <row r="35" spans="1:8" s="16" customFormat="1" ht="99.95" customHeight="1" x14ac:dyDescent="0.2">
      <c r="A35" s="71"/>
      <c r="B35" s="39" t="s">
        <v>12</v>
      </c>
      <c r="C35"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v>
      </c>
      <c r="D35" s="56"/>
      <c r="E35" s="37"/>
      <c r="F35" s="37"/>
      <c r="G35" s="37"/>
      <c r="H35" s="38"/>
    </row>
    <row r="36" spans="1:8" s="16" customFormat="1" ht="156.75" customHeight="1" x14ac:dyDescent="0.2">
      <c r="A36" s="71"/>
      <c r="B36" s="57" t="s">
        <v>13</v>
      </c>
      <c r="C36"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36" s="56"/>
      <c r="E36" s="37"/>
      <c r="F36" s="37"/>
      <c r="G36" s="37"/>
      <c r="H36" s="38"/>
    </row>
    <row r="37" spans="1:8" s="16" customFormat="1" ht="92.25" customHeight="1" thickBot="1" x14ac:dyDescent="0.25">
      <c r="A37" s="77"/>
      <c r="B37" s="42" t="s">
        <v>16</v>
      </c>
      <c r="C37"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37" s="61"/>
      <c r="E37" s="45"/>
      <c r="F37" s="45"/>
      <c r="G37" s="45"/>
      <c r="H37" s="46"/>
    </row>
    <row r="38" spans="1:8" s="16" customFormat="1" ht="24.95" customHeight="1" thickBot="1" x14ac:dyDescent="0.25">
      <c r="A38" s="112"/>
      <c r="B38" s="62"/>
      <c r="C38" s="49"/>
      <c r="D38" s="63"/>
      <c r="E38" s="63"/>
      <c r="F38" s="63"/>
      <c r="G38" s="63"/>
      <c r="H38" s="64"/>
    </row>
    <row r="39" spans="1:8" s="16" customFormat="1" ht="125.1" customHeight="1" x14ac:dyDescent="0.2">
      <c r="A39" s="65" t="s">
        <v>28</v>
      </c>
      <c r="B39" s="66" t="s">
        <v>29</v>
      </c>
      <c r="C39" s="67"/>
      <c r="D39" s="68">
        <v>4440</v>
      </c>
      <c r="E39" s="69"/>
      <c r="F39" s="69"/>
      <c r="G39" s="69"/>
      <c r="H39" s="70"/>
    </row>
    <row r="40" spans="1:8" s="16" customFormat="1" ht="50.1" customHeight="1" x14ac:dyDescent="0.2">
      <c r="A40" s="71"/>
      <c r="B40" s="72" t="s">
        <v>19</v>
      </c>
      <c r="C40" s="73" t="str">
        <f>"Электронный справочник "&amp;$C$2&amp;" (версия для ПК)"</f>
        <v>Электронный справочник "2ГИС.БАРНАУЛ" (версия для ПК)</v>
      </c>
      <c r="D40" s="74"/>
      <c r="E40" s="75"/>
      <c r="F40" s="75"/>
      <c r="G40" s="75"/>
      <c r="H40" s="76"/>
    </row>
    <row r="41" spans="1:8" s="16" customFormat="1" ht="50.1" customHeight="1" x14ac:dyDescent="0.2">
      <c r="A41" s="71"/>
      <c r="B41" s="72" t="s">
        <v>20</v>
      </c>
      <c r="C41" s="35"/>
      <c r="D41" s="74"/>
      <c r="E41" s="75"/>
      <c r="F41" s="75"/>
      <c r="G41" s="75"/>
      <c r="H41" s="76"/>
    </row>
    <row r="42" spans="1:8" s="16" customFormat="1" ht="75" customHeight="1" thickBot="1" x14ac:dyDescent="0.25">
      <c r="A42" s="77"/>
      <c r="B42" s="72" t="s">
        <v>21</v>
      </c>
      <c r="C42"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"2ГИС.БАРНАУЛ"; Электронный справочник "2ГИС.БАРНАУЛ" (мобильная версия 2ГИС 4.0 и выше)</v>
      </c>
      <c r="D42" s="78"/>
      <c r="E42" s="79"/>
      <c r="F42" s="79"/>
      <c r="G42" s="79"/>
      <c r="H42" s="80"/>
    </row>
    <row r="43" spans="1:8" s="16" customFormat="1" ht="24.95" customHeight="1" thickBot="1" x14ac:dyDescent="0.25">
      <c r="A43" s="81"/>
      <c r="B43" s="82"/>
      <c r="C43" s="83"/>
      <c r="D43" s="291" t="s">
        <v>234</v>
      </c>
      <c r="E43" s="291"/>
      <c r="F43" s="291"/>
      <c r="G43" s="291"/>
      <c r="H43" s="463"/>
    </row>
    <row r="44" spans="1:8" s="16" customFormat="1" ht="50.1" customHeight="1" x14ac:dyDescent="0.2">
      <c r="A44" s="65" t="s">
        <v>30</v>
      </c>
      <c r="B44" s="87" t="s">
        <v>23</v>
      </c>
      <c r="C44"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v>
      </c>
      <c r="D44" s="89">
        <v>324</v>
      </c>
      <c r="E44" s="90"/>
      <c r="F44" s="90"/>
      <c r="G44" s="90"/>
      <c r="H44" s="91"/>
    </row>
    <row r="45" spans="1:8" s="16" customFormat="1" ht="69.75" customHeight="1" x14ac:dyDescent="0.2">
      <c r="A45" s="71"/>
      <c r="B45" s="92"/>
      <c r="C45" s="93"/>
      <c r="D45" s="94"/>
      <c r="E45" s="95"/>
      <c r="F45" s="95"/>
      <c r="G45" s="95"/>
      <c r="H45" s="96"/>
    </row>
    <row r="46" spans="1:8" s="16" customFormat="1" ht="155.25" customHeight="1" x14ac:dyDescent="0.2">
      <c r="A46" s="71"/>
      <c r="B46" s="105" t="s">
        <v>13</v>
      </c>
      <c r="C46"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46" s="94"/>
      <c r="E46" s="95"/>
      <c r="F46" s="95"/>
      <c r="G46" s="95"/>
      <c r="H46" s="96"/>
    </row>
    <row r="47" spans="1:8" s="16" customFormat="1" ht="168.75" customHeight="1" thickBot="1" x14ac:dyDescent="0.25">
      <c r="A47" s="77"/>
      <c r="B47" s="107" t="s">
        <v>13</v>
      </c>
      <c r="C47"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47" s="99"/>
      <c r="E47" s="100"/>
      <c r="F47" s="100"/>
      <c r="G47" s="100"/>
      <c r="H47" s="101"/>
    </row>
    <row r="48" spans="1:8" s="16" customFormat="1" ht="24.95" customHeight="1" thickBot="1" x14ac:dyDescent="0.25">
      <c r="A48" s="81"/>
      <c r="B48" s="82"/>
      <c r="C48" s="83"/>
      <c r="D48" s="291" t="s">
        <v>234</v>
      </c>
      <c r="E48" s="291"/>
      <c r="F48" s="291"/>
      <c r="G48" s="291"/>
      <c r="H48" s="463"/>
    </row>
    <row r="49" spans="1:8" s="16" customFormat="1" ht="48" customHeight="1" x14ac:dyDescent="0.2">
      <c r="A49" s="29" t="s">
        <v>31</v>
      </c>
      <c r="B49" s="30" t="s">
        <v>27</v>
      </c>
      <c r="C49"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"2ГИС.БАРНАУЛ" (версия для ПК); 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Интернет-площадки и Веб-приложения на основе Cправочника организаций "2ГИС.БАРНАУЛ", http://api.2gis.ru/</v>
      </c>
      <c r="D49" s="31">
        <f>F49*1.2</f>
        <v>17280</v>
      </c>
      <c r="E49" s="32">
        <f>F49*1.1</f>
        <v>15840.000000000002</v>
      </c>
      <c r="F49" s="32">
        <v>14400</v>
      </c>
      <c r="G49" s="32">
        <f>F49*0.75</f>
        <v>10800</v>
      </c>
      <c r="H49" s="33">
        <f>F49*0.5</f>
        <v>7200</v>
      </c>
    </row>
    <row r="50" spans="1:8" s="16" customFormat="1" ht="132" customHeight="1" x14ac:dyDescent="0.2">
      <c r="A50" s="34"/>
      <c r="B50" s="35"/>
      <c r="C50" s="35"/>
      <c r="D50" s="36"/>
      <c r="E50" s="37"/>
      <c r="F50" s="37"/>
      <c r="G50" s="37"/>
      <c r="H50" s="38"/>
    </row>
    <row r="51" spans="1:8" s="16" customFormat="1" ht="127.5" customHeight="1" x14ac:dyDescent="0.2">
      <c r="A51" s="34"/>
      <c r="B51" s="39" t="s">
        <v>12</v>
      </c>
      <c r="C51"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"2ГИС.БАРНАУЛ" (версия для ПК); 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Интернет-площадки и Веб-приложения на основе Cправочника организаций "2ГИС.БАРНАУЛ", http://api.2gis.ru/</v>
      </c>
      <c r="D51" s="36"/>
      <c r="E51" s="37"/>
      <c r="F51" s="37"/>
      <c r="G51" s="37"/>
      <c r="H51" s="38"/>
    </row>
    <row r="52" spans="1:8" s="16" customFormat="1" ht="127.5" customHeight="1" thickBot="1" x14ac:dyDescent="0.25">
      <c r="A52" s="119"/>
      <c r="B52" s="120" t="s">
        <v>33</v>
      </c>
      <c r="C52"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52" s="121"/>
      <c r="E52" s="122"/>
      <c r="F52" s="122"/>
      <c r="G52" s="122"/>
      <c r="H52" s="123"/>
    </row>
    <row r="53" spans="1:8" s="16" customFormat="1" ht="166.5" customHeight="1" thickBot="1" x14ac:dyDescent="0.25">
      <c r="A53" s="41"/>
      <c r="B53" s="42" t="s">
        <v>13</v>
      </c>
      <c r="C53"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53" s="44"/>
      <c r="E53" s="45"/>
      <c r="F53" s="45"/>
      <c r="G53" s="45"/>
      <c r="H53" s="46"/>
    </row>
    <row r="54" spans="1:8" s="16" customFormat="1" ht="24.95" customHeight="1" thickBot="1" x14ac:dyDescent="0.25">
      <c r="A54" s="47"/>
      <c r="B54" s="48"/>
      <c r="C54" s="49"/>
      <c r="D54" s="291" t="s">
        <v>234</v>
      </c>
      <c r="E54" s="291"/>
      <c r="F54" s="291"/>
      <c r="G54" s="291"/>
      <c r="H54" s="463"/>
    </row>
    <row r="55" spans="1:8" s="16" customFormat="1" ht="48" customHeight="1" x14ac:dyDescent="0.2">
      <c r="A55" s="53" t="s">
        <v>35</v>
      </c>
      <c r="B55" s="30" t="s">
        <v>27</v>
      </c>
      <c r="C5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"2ГИС.БАРНАУЛ" (версия для ПК); 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Интернет-площадки и Веб-приложения на основе Cправочника организаций "2ГИС.БАРНАУЛ", http://api.2gis.ru/</v>
      </c>
      <c r="D55" s="54">
        <f>F55*1.2</f>
        <v>19440</v>
      </c>
      <c r="E55" s="32">
        <f>F55*1.1</f>
        <v>17820</v>
      </c>
      <c r="F55" s="32">
        <v>16200</v>
      </c>
      <c r="G55" s="32">
        <f>F55*0.75</f>
        <v>12150</v>
      </c>
      <c r="H55" s="33">
        <f>F55*0.5</f>
        <v>8100</v>
      </c>
    </row>
    <row r="56" spans="1:8" s="16" customFormat="1" ht="132" customHeight="1" x14ac:dyDescent="0.2">
      <c r="A56" s="55"/>
      <c r="B56" s="35"/>
      <c r="C56" s="35"/>
      <c r="D56" s="56"/>
      <c r="E56" s="37"/>
      <c r="F56" s="37"/>
      <c r="G56" s="37"/>
      <c r="H56" s="38"/>
    </row>
    <row r="57" spans="1:8" s="16" customFormat="1" ht="138.94999999999999" customHeight="1" x14ac:dyDescent="0.2">
      <c r="A57" s="55"/>
      <c r="B57" s="39" t="s">
        <v>12</v>
      </c>
      <c r="C5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"2ГИС.БАРНАУЛ" (версия для ПК); 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Интернет-площадки и Веб-приложения на основе Cправочника организаций "2ГИС.БАРНАУЛ", http://api.2gis.ru/</v>
      </c>
      <c r="D57" s="56"/>
      <c r="E57" s="37"/>
      <c r="F57" s="37"/>
      <c r="G57" s="37"/>
      <c r="H57" s="38"/>
    </row>
    <row r="58" spans="1:8" s="16" customFormat="1" ht="166.5" customHeight="1" x14ac:dyDescent="0.2">
      <c r="A58" s="55"/>
      <c r="B58" s="57" t="s">
        <v>13</v>
      </c>
      <c r="C58"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58" s="56"/>
      <c r="E58" s="37"/>
      <c r="F58" s="37"/>
      <c r="G58" s="37"/>
      <c r="H58" s="38"/>
    </row>
    <row r="59" spans="1:8" s="16" customFormat="1" ht="92.25" customHeight="1" thickBot="1" x14ac:dyDescent="0.25">
      <c r="A59" s="59"/>
      <c r="B59" s="42" t="s">
        <v>36</v>
      </c>
      <c r="C59"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59" s="61"/>
      <c r="E59" s="45"/>
      <c r="F59" s="45"/>
      <c r="G59" s="45"/>
      <c r="H59" s="46"/>
    </row>
    <row r="60" spans="1:8" s="16" customFormat="1" ht="24.95" customHeight="1" thickBot="1" x14ac:dyDescent="0.25">
      <c r="A60" s="81"/>
      <c r="B60" s="82"/>
      <c r="C60" s="83"/>
      <c r="D60" s="291" t="s">
        <v>234</v>
      </c>
      <c r="E60" s="291"/>
      <c r="F60" s="291"/>
      <c r="G60" s="291"/>
      <c r="H60" s="463"/>
    </row>
    <row r="61" spans="1:8" s="16" customFormat="1" ht="50.1" customHeight="1" x14ac:dyDescent="0.2">
      <c r="A61" s="65" t="s">
        <v>37</v>
      </c>
      <c r="B61" s="87" t="s">
        <v>23</v>
      </c>
      <c r="C61"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Интернет-площадки и Веб-приложения на основе Cправочника организаций "2ГИС.БАРНАУЛ", http://api.2gis.ru/</v>
      </c>
      <c r="D61" s="271">
        <v>375</v>
      </c>
      <c r="E61" s="272"/>
      <c r="F61" s="272"/>
      <c r="G61" s="272"/>
      <c r="H61" s="273"/>
    </row>
    <row r="62" spans="1:8" s="16" customFormat="1" ht="94.5" customHeight="1" x14ac:dyDescent="0.2">
      <c r="A62" s="71"/>
      <c r="B62" s="92"/>
      <c r="C62" s="93"/>
      <c r="D62" s="94"/>
      <c r="E62" s="95"/>
      <c r="F62" s="95"/>
      <c r="G62" s="95"/>
      <c r="H62" s="274"/>
    </row>
    <row r="63" spans="1:8" s="16" customFormat="1" ht="163.5" customHeight="1" thickBot="1" x14ac:dyDescent="0.25">
      <c r="A63" s="77"/>
      <c r="B63" s="97" t="s">
        <v>13</v>
      </c>
      <c r="C63"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63" s="275"/>
      <c r="E63" s="276"/>
      <c r="F63" s="276"/>
      <c r="G63" s="276"/>
      <c r="H63" s="277"/>
    </row>
    <row r="64" spans="1:8" ht="21.75" thickBot="1" x14ac:dyDescent="0.25">
      <c r="A64" s="81"/>
      <c r="B64" s="129"/>
      <c r="C64" s="130"/>
      <c r="D64" s="291" t="s">
        <v>234</v>
      </c>
      <c r="E64" s="291"/>
      <c r="F64" s="291"/>
      <c r="G64" s="291"/>
      <c r="H64" s="463"/>
    </row>
    <row r="65" spans="1:8" ht="50.1" customHeight="1" thickBot="1" x14ac:dyDescent="0.25">
      <c r="A65" s="136" t="s">
        <v>38</v>
      </c>
      <c r="B65" s="137"/>
      <c r="C65" s="137"/>
      <c r="D65" s="138" t="str">
        <f>"от "&amp;MIN(D66:D85)&amp;" до "&amp;MAX(D66:D85)</f>
        <v>от 3000 до 114000</v>
      </c>
      <c r="E65" s="139"/>
      <c r="F65" s="139"/>
      <c r="G65" s="139"/>
      <c r="H65" s="140"/>
    </row>
    <row r="66" spans="1:8" ht="37.5" customHeight="1" outlineLevel="1" x14ac:dyDescent="0.2">
      <c r="A66" s="141" t="s">
        <v>39</v>
      </c>
      <c r="B66" s="369"/>
      <c r="C66" s="30" t="str">
        <f>"Электронный справочник на основе Справочника организаций "&amp;$C$2&amp;" (версия для ПК)"</f>
        <v>Электронный справочник на основе Справочника организаций "2ГИС.БАРНАУЛ" (версия для ПК)</v>
      </c>
      <c r="D66" s="370">
        <v>3000</v>
      </c>
      <c r="E66" s="145"/>
      <c r="F66" s="145"/>
      <c r="G66" s="145"/>
      <c r="H66" s="146"/>
    </row>
    <row r="67" spans="1:8" ht="37.5" customHeight="1" outlineLevel="1" x14ac:dyDescent="0.2">
      <c r="A67" s="147" t="s">
        <v>40</v>
      </c>
      <c r="B67" s="371"/>
      <c r="C67" s="355"/>
      <c r="D67" s="56">
        <v>6000</v>
      </c>
      <c r="E67" s="37"/>
      <c r="F67" s="37"/>
      <c r="G67" s="37"/>
      <c r="H67" s="38"/>
    </row>
    <row r="68" spans="1:8" ht="37.5" customHeight="1" outlineLevel="1" x14ac:dyDescent="0.2">
      <c r="A68" s="147" t="s">
        <v>41</v>
      </c>
      <c r="B68" s="371"/>
      <c r="C68" s="355"/>
      <c r="D68" s="56">
        <v>12000</v>
      </c>
      <c r="E68" s="37"/>
      <c r="F68" s="37"/>
      <c r="G68" s="37"/>
      <c r="H68" s="38"/>
    </row>
    <row r="69" spans="1:8" ht="37.5" customHeight="1" outlineLevel="1" x14ac:dyDescent="0.2">
      <c r="A69" s="147" t="s">
        <v>42</v>
      </c>
      <c r="B69" s="371"/>
      <c r="C69" s="355"/>
      <c r="D69" s="56">
        <v>18000</v>
      </c>
      <c r="E69" s="37"/>
      <c r="F69" s="37"/>
      <c r="G69" s="37"/>
      <c r="H69" s="38"/>
    </row>
    <row r="70" spans="1:8" ht="37.5" customHeight="1" outlineLevel="1" x14ac:dyDescent="0.2">
      <c r="A70" s="147" t="s">
        <v>43</v>
      </c>
      <c r="B70" s="371"/>
      <c r="C70" s="355"/>
      <c r="D70" s="56">
        <v>24000</v>
      </c>
      <c r="E70" s="37"/>
      <c r="F70" s="37"/>
      <c r="G70" s="37"/>
      <c r="H70" s="38"/>
    </row>
    <row r="71" spans="1:8" ht="37.5" customHeight="1" outlineLevel="1" x14ac:dyDescent="0.2">
      <c r="A71" s="147" t="s">
        <v>44</v>
      </c>
      <c r="B71" s="371"/>
      <c r="C71" s="355"/>
      <c r="D71" s="56">
        <v>30000</v>
      </c>
      <c r="E71" s="37"/>
      <c r="F71" s="37"/>
      <c r="G71" s="37"/>
      <c r="H71" s="38"/>
    </row>
    <row r="72" spans="1:8" ht="37.5" customHeight="1" outlineLevel="1" x14ac:dyDescent="0.2">
      <c r="A72" s="147" t="s">
        <v>45</v>
      </c>
      <c r="B72" s="371"/>
      <c r="C72" s="355"/>
      <c r="D72" s="56">
        <v>36000</v>
      </c>
      <c r="E72" s="37"/>
      <c r="F72" s="37"/>
      <c r="G72" s="37"/>
      <c r="H72" s="38"/>
    </row>
    <row r="73" spans="1:8" ht="37.5" customHeight="1" outlineLevel="1" x14ac:dyDescent="0.2">
      <c r="A73" s="147" t="s">
        <v>46</v>
      </c>
      <c r="B73" s="371"/>
      <c r="C73" s="355"/>
      <c r="D73" s="56">
        <v>42000</v>
      </c>
      <c r="E73" s="37"/>
      <c r="F73" s="37"/>
      <c r="G73" s="37"/>
      <c r="H73" s="38"/>
    </row>
    <row r="74" spans="1:8" ht="37.5" customHeight="1" outlineLevel="1" x14ac:dyDescent="0.2">
      <c r="A74" s="147" t="s">
        <v>47</v>
      </c>
      <c r="B74" s="371"/>
      <c r="C74" s="355"/>
      <c r="D74" s="56">
        <v>48000</v>
      </c>
      <c r="E74" s="37"/>
      <c r="F74" s="37"/>
      <c r="G74" s="37"/>
      <c r="H74" s="38"/>
    </row>
    <row r="75" spans="1:8" ht="37.5" customHeight="1" outlineLevel="1" x14ac:dyDescent="0.2">
      <c r="A75" s="147" t="s">
        <v>48</v>
      </c>
      <c r="B75" s="371"/>
      <c r="C75" s="355"/>
      <c r="D75" s="56">
        <v>54000</v>
      </c>
      <c r="E75" s="37"/>
      <c r="F75" s="37"/>
      <c r="G75" s="37"/>
      <c r="H75" s="38"/>
    </row>
    <row r="76" spans="1:8" ht="37.5" customHeight="1" outlineLevel="1" x14ac:dyDescent="0.2">
      <c r="A76" s="147" t="s">
        <v>49</v>
      </c>
      <c r="B76" s="371"/>
      <c r="C76" s="355"/>
      <c r="D76" s="56">
        <v>60000</v>
      </c>
      <c r="E76" s="37"/>
      <c r="F76" s="37"/>
      <c r="G76" s="37"/>
      <c r="H76" s="38"/>
    </row>
    <row r="77" spans="1:8" ht="37.5" customHeight="1" outlineLevel="1" x14ac:dyDescent="0.2">
      <c r="A77" s="147" t="s">
        <v>50</v>
      </c>
      <c r="B77" s="371"/>
      <c r="C77" s="355"/>
      <c r="D77" s="56">
        <v>66000</v>
      </c>
      <c r="E77" s="37"/>
      <c r="F77" s="37"/>
      <c r="G77" s="37"/>
      <c r="H77" s="38"/>
    </row>
    <row r="78" spans="1:8" ht="37.5" customHeight="1" outlineLevel="1" x14ac:dyDescent="0.2">
      <c r="A78" s="147" t="s">
        <v>51</v>
      </c>
      <c r="B78" s="371"/>
      <c r="C78" s="355"/>
      <c r="D78" s="56">
        <v>72000</v>
      </c>
      <c r="E78" s="37"/>
      <c r="F78" s="37"/>
      <c r="G78" s="37"/>
      <c r="H78" s="38"/>
    </row>
    <row r="79" spans="1:8" ht="37.5" customHeight="1" outlineLevel="1" x14ac:dyDescent="0.2">
      <c r="A79" s="147" t="s">
        <v>52</v>
      </c>
      <c r="B79" s="371"/>
      <c r="C79" s="355"/>
      <c r="D79" s="56">
        <v>78000</v>
      </c>
      <c r="E79" s="37"/>
      <c r="F79" s="37"/>
      <c r="G79" s="37"/>
      <c r="H79" s="38"/>
    </row>
    <row r="80" spans="1:8" ht="37.5" customHeight="1" outlineLevel="1" x14ac:dyDescent="0.2">
      <c r="A80" s="147" t="s">
        <v>53</v>
      </c>
      <c r="B80" s="371"/>
      <c r="C80" s="355"/>
      <c r="D80" s="56">
        <v>84000</v>
      </c>
      <c r="E80" s="37"/>
      <c r="F80" s="37"/>
      <c r="G80" s="37"/>
      <c r="H80" s="38"/>
    </row>
    <row r="81" spans="1:8" ht="37.5" customHeight="1" outlineLevel="1" x14ac:dyDescent="0.2">
      <c r="A81" s="147" t="s">
        <v>54</v>
      </c>
      <c r="B81" s="371"/>
      <c r="C81" s="355"/>
      <c r="D81" s="56">
        <v>90000</v>
      </c>
      <c r="E81" s="37"/>
      <c r="F81" s="37"/>
      <c r="G81" s="37"/>
      <c r="H81" s="38"/>
    </row>
    <row r="82" spans="1:8" ht="37.5" customHeight="1" outlineLevel="1" x14ac:dyDescent="0.2">
      <c r="A82" s="147" t="s">
        <v>55</v>
      </c>
      <c r="B82" s="371"/>
      <c r="C82" s="355"/>
      <c r="D82" s="56">
        <v>96000</v>
      </c>
      <c r="E82" s="37"/>
      <c r="F82" s="37"/>
      <c r="G82" s="37"/>
      <c r="H82" s="38"/>
    </row>
    <row r="83" spans="1:8" ht="37.5" customHeight="1" outlineLevel="1" x14ac:dyDescent="0.2">
      <c r="A83" s="147" t="s">
        <v>56</v>
      </c>
      <c r="B83" s="371"/>
      <c r="C83" s="355"/>
      <c r="D83" s="56">
        <v>102000</v>
      </c>
      <c r="E83" s="37"/>
      <c r="F83" s="37"/>
      <c r="G83" s="37"/>
      <c r="H83" s="38"/>
    </row>
    <row r="84" spans="1:8" ht="37.5" customHeight="1" outlineLevel="1" x14ac:dyDescent="0.2">
      <c r="A84" s="147" t="s">
        <v>57</v>
      </c>
      <c r="B84" s="371"/>
      <c r="C84" s="355"/>
      <c r="D84" s="56">
        <v>108000</v>
      </c>
      <c r="E84" s="37"/>
      <c r="F84" s="37"/>
      <c r="G84" s="37"/>
      <c r="H84" s="38"/>
    </row>
    <row r="85" spans="1:8" ht="37.5" customHeight="1" outlineLevel="1" x14ac:dyDescent="0.2">
      <c r="A85" s="147" t="s">
        <v>58</v>
      </c>
      <c r="B85" s="371"/>
      <c r="C85" s="355"/>
      <c r="D85" s="56">
        <v>114000</v>
      </c>
      <c r="E85" s="37"/>
      <c r="F85" s="37"/>
      <c r="G85" s="37"/>
      <c r="H85" s="38"/>
    </row>
    <row r="86" spans="1:8" ht="37.5" customHeight="1" outlineLevel="1" x14ac:dyDescent="0.2">
      <c r="A86" s="147" t="s">
        <v>181</v>
      </c>
      <c r="B86" s="371"/>
      <c r="C86" s="355"/>
      <c r="D86" s="56">
        <v>120000</v>
      </c>
      <c r="E86" s="37"/>
      <c r="F86" s="37"/>
      <c r="G86" s="37"/>
      <c r="H86" s="38"/>
    </row>
    <row r="87" spans="1:8" ht="37.5" customHeight="1" outlineLevel="1" x14ac:dyDescent="0.2">
      <c r="A87" s="147" t="s">
        <v>182</v>
      </c>
      <c r="B87" s="371"/>
      <c r="C87" s="355"/>
      <c r="D87" s="56">
        <v>126000</v>
      </c>
      <c r="E87" s="37"/>
      <c r="F87" s="37"/>
      <c r="G87" s="37"/>
      <c r="H87" s="38"/>
    </row>
    <row r="88" spans="1:8" ht="37.5" customHeight="1" outlineLevel="1" x14ac:dyDescent="0.2">
      <c r="A88" s="147" t="s">
        <v>183</v>
      </c>
      <c r="B88" s="371"/>
      <c r="C88" s="355"/>
      <c r="D88" s="56">
        <v>132000</v>
      </c>
      <c r="E88" s="37"/>
      <c r="F88" s="37"/>
      <c r="G88" s="37"/>
      <c r="H88" s="38"/>
    </row>
    <row r="89" spans="1:8" ht="37.5" customHeight="1" outlineLevel="1" x14ac:dyDescent="0.2">
      <c r="A89" s="147" t="s">
        <v>184</v>
      </c>
      <c r="B89" s="371"/>
      <c r="C89" s="355"/>
      <c r="D89" s="56">
        <v>138000</v>
      </c>
      <c r="E89" s="37"/>
      <c r="F89" s="37"/>
      <c r="G89" s="37"/>
      <c r="H89" s="38"/>
    </row>
    <row r="90" spans="1:8" ht="37.5" customHeight="1" outlineLevel="1" x14ac:dyDescent="0.2">
      <c r="A90" s="147" t="s">
        <v>185</v>
      </c>
      <c r="B90" s="371"/>
      <c r="C90" s="355"/>
      <c r="D90" s="56">
        <v>144000</v>
      </c>
      <c r="E90" s="37"/>
      <c r="F90" s="37"/>
      <c r="G90" s="37"/>
      <c r="H90" s="38"/>
    </row>
    <row r="91" spans="1:8" ht="37.5" customHeight="1" outlineLevel="1" x14ac:dyDescent="0.2">
      <c r="A91" s="147" t="s">
        <v>186</v>
      </c>
      <c r="B91" s="148"/>
      <c r="C91" s="355"/>
      <c r="D91" s="56">
        <v>150000</v>
      </c>
      <c r="E91" s="37"/>
      <c r="F91" s="37"/>
      <c r="G91" s="37"/>
      <c r="H91" s="38"/>
    </row>
    <row r="92" spans="1:8" ht="37.5" customHeight="1" outlineLevel="1" x14ac:dyDescent="0.2">
      <c r="A92" s="147" t="s">
        <v>187</v>
      </c>
      <c r="B92" s="148"/>
      <c r="C92" s="355"/>
      <c r="D92" s="56">
        <v>156000</v>
      </c>
      <c r="E92" s="37"/>
      <c r="F92" s="37"/>
      <c r="G92" s="37"/>
      <c r="H92" s="38"/>
    </row>
    <row r="93" spans="1:8" ht="37.5" customHeight="1" outlineLevel="1" x14ac:dyDescent="0.2">
      <c r="A93" s="147" t="s">
        <v>188</v>
      </c>
      <c r="B93" s="148"/>
      <c r="C93" s="355"/>
      <c r="D93" s="56">
        <v>162000</v>
      </c>
      <c r="E93" s="37"/>
      <c r="F93" s="37"/>
      <c r="G93" s="37"/>
      <c r="H93" s="38"/>
    </row>
    <row r="94" spans="1:8" ht="37.5" customHeight="1" outlineLevel="1" x14ac:dyDescent="0.2">
      <c r="A94" s="147" t="s">
        <v>189</v>
      </c>
      <c r="B94" s="148"/>
      <c r="C94" s="355"/>
      <c r="D94" s="56">
        <v>168000</v>
      </c>
      <c r="E94" s="37"/>
      <c r="F94" s="37"/>
      <c r="G94" s="37"/>
      <c r="H94" s="38"/>
    </row>
    <row r="95" spans="1:8" ht="37.5" customHeight="1" outlineLevel="1" x14ac:dyDescent="0.2">
      <c r="A95" s="147" t="s">
        <v>190</v>
      </c>
      <c r="B95" s="148"/>
      <c r="C95" s="355"/>
      <c r="D95" s="56">
        <v>174000</v>
      </c>
      <c r="E95" s="37"/>
      <c r="F95" s="37"/>
      <c r="G95" s="37"/>
      <c r="H95" s="38"/>
    </row>
    <row r="96" spans="1:8" ht="37.5" customHeight="1" outlineLevel="1" x14ac:dyDescent="0.2">
      <c r="A96" s="147" t="s">
        <v>191</v>
      </c>
      <c r="B96" s="148"/>
      <c r="C96" s="355"/>
      <c r="D96" s="56">
        <v>180000</v>
      </c>
      <c r="E96" s="37"/>
      <c r="F96" s="37"/>
      <c r="G96" s="37"/>
      <c r="H96" s="38"/>
    </row>
    <row r="97" spans="1:8" ht="37.5" customHeight="1" outlineLevel="1" x14ac:dyDescent="0.2">
      <c r="A97" s="147" t="s">
        <v>192</v>
      </c>
      <c r="B97" s="148"/>
      <c r="C97" s="355"/>
      <c r="D97" s="56">
        <v>186000</v>
      </c>
      <c r="E97" s="37"/>
      <c r="F97" s="37"/>
      <c r="G97" s="37"/>
      <c r="H97" s="38"/>
    </row>
    <row r="98" spans="1:8" ht="37.5" customHeight="1" outlineLevel="1" x14ac:dyDescent="0.2">
      <c r="A98" s="147" t="s">
        <v>193</v>
      </c>
      <c r="B98" s="148"/>
      <c r="C98" s="355"/>
      <c r="D98" s="56">
        <v>192000</v>
      </c>
      <c r="E98" s="37"/>
      <c r="F98" s="37"/>
      <c r="G98" s="37"/>
      <c r="H98" s="38"/>
    </row>
    <row r="99" spans="1:8" ht="37.5" customHeight="1" outlineLevel="1" x14ac:dyDescent="0.2">
      <c r="A99" s="147" t="s">
        <v>194</v>
      </c>
      <c r="B99" s="148"/>
      <c r="C99" s="355"/>
      <c r="D99" s="56">
        <v>198000</v>
      </c>
      <c r="E99" s="37"/>
      <c r="F99" s="37"/>
      <c r="G99" s="37"/>
      <c r="H99" s="38"/>
    </row>
    <row r="100" spans="1:8" ht="37.5" customHeight="1" outlineLevel="1" x14ac:dyDescent="0.2">
      <c r="A100" s="147" t="s">
        <v>195</v>
      </c>
      <c r="B100" s="148"/>
      <c r="C100" s="355"/>
      <c r="D100" s="56">
        <v>204000</v>
      </c>
      <c r="E100" s="37"/>
      <c r="F100" s="37"/>
      <c r="G100" s="37"/>
      <c r="H100" s="38"/>
    </row>
    <row r="101" spans="1:8" ht="37.5" customHeight="1" outlineLevel="1" x14ac:dyDescent="0.2">
      <c r="A101" s="147" t="s">
        <v>235</v>
      </c>
      <c r="B101" s="148"/>
      <c r="C101" s="355"/>
      <c r="D101" s="56">
        <v>210000</v>
      </c>
      <c r="E101" s="37"/>
      <c r="F101" s="37"/>
      <c r="G101" s="37"/>
      <c r="H101" s="38"/>
    </row>
    <row r="102" spans="1:8" ht="37.5" customHeight="1" outlineLevel="1" x14ac:dyDescent="0.2">
      <c r="A102" s="147" t="s">
        <v>236</v>
      </c>
      <c r="B102" s="148"/>
      <c r="C102" s="355"/>
      <c r="D102" s="56">
        <v>216000</v>
      </c>
      <c r="E102" s="37"/>
      <c r="F102" s="37"/>
      <c r="G102" s="37"/>
      <c r="H102" s="38"/>
    </row>
    <row r="103" spans="1:8" ht="37.5" customHeight="1" outlineLevel="1" x14ac:dyDescent="0.2">
      <c r="A103" s="147" t="s">
        <v>237</v>
      </c>
      <c r="B103" s="148"/>
      <c r="C103" s="355"/>
      <c r="D103" s="56">
        <v>222000</v>
      </c>
      <c r="E103" s="37"/>
      <c r="F103" s="37"/>
      <c r="G103" s="37"/>
      <c r="H103" s="38"/>
    </row>
    <row r="104" spans="1:8" ht="37.5" customHeight="1" outlineLevel="1" x14ac:dyDescent="0.2">
      <c r="A104" s="147" t="s">
        <v>238</v>
      </c>
      <c r="B104" s="148"/>
      <c r="C104" s="355"/>
      <c r="D104" s="56">
        <v>228000</v>
      </c>
      <c r="E104" s="37"/>
      <c r="F104" s="37"/>
      <c r="G104" s="37"/>
      <c r="H104" s="38"/>
    </row>
    <row r="105" spans="1:8" ht="37.5" customHeight="1" outlineLevel="1" thickBot="1" x14ac:dyDescent="0.25">
      <c r="A105" s="147" t="s">
        <v>239</v>
      </c>
      <c r="B105" s="148"/>
      <c r="C105" s="372"/>
      <c r="D105" s="56">
        <v>234000</v>
      </c>
      <c r="E105" s="37"/>
      <c r="F105" s="37"/>
      <c r="G105" s="37"/>
      <c r="H105" s="38"/>
    </row>
    <row r="106" spans="1:8" s="16" customFormat="1" ht="32.25" customHeight="1" thickBot="1" x14ac:dyDescent="0.25">
      <c r="A106" s="81"/>
      <c r="B106" s="464"/>
      <c r="C106" s="130"/>
      <c r="D106" s="350" t="s">
        <v>240</v>
      </c>
      <c r="E106" s="350"/>
      <c r="F106" s="350"/>
      <c r="G106" s="350"/>
      <c r="H106" s="351"/>
    </row>
    <row r="107" spans="1:8" s="16" customFormat="1" ht="24.95" customHeight="1" thickBot="1" x14ac:dyDescent="0.25">
      <c r="A107" s="465"/>
      <c r="B107" s="124"/>
      <c r="C107" s="125"/>
      <c r="D107" s="466" t="s">
        <v>171</v>
      </c>
      <c r="E107" s="467" t="s">
        <v>172</v>
      </c>
      <c r="F107" s="468" t="s">
        <v>173</v>
      </c>
      <c r="G107" s="467" t="s">
        <v>174</v>
      </c>
      <c r="H107" s="469" t="s">
        <v>175</v>
      </c>
    </row>
    <row r="108" spans="1:8" s="16" customFormat="1" ht="48" customHeight="1" x14ac:dyDescent="0.2">
      <c r="A108" s="29" t="s">
        <v>241</v>
      </c>
      <c r="B108" s="30" t="s">
        <v>27</v>
      </c>
      <c r="C10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"2ГИС.БАРНАУЛ" (версия для ПК); 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Интернет-площадки и Веб-приложения на основе Cправочника организаций "2ГИС.БАРНАУЛ", http://api.2gis.ru/</v>
      </c>
      <c r="D108" s="31">
        <f>F108*1.2</f>
        <v>14400</v>
      </c>
      <c r="E108" s="32">
        <f>F108*1.1</f>
        <v>13200.000000000002</v>
      </c>
      <c r="F108" s="32">
        <v>12000</v>
      </c>
      <c r="G108" s="32">
        <f>F108*0.75</f>
        <v>9000</v>
      </c>
      <c r="H108" s="33">
        <f>F108*0.5</f>
        <v>6000</v>
      </c>
    </row>
    <row r="109" spans="1:8" s="16" customFormat="1" ht="132" customHeight="1" x14ac:dyDescent="0.2">
      <c r="A109" s="34"/>
      <c r="B109" s="35"/>
      <c r="C109" s="35"/>
      <c r="D109" s="36"/>
      <c r="E109" s="37"/>
      <c r="F109" s="37"/>
      <c r="G109" s="37"/>
      <c r="H109" s="38"/>
    </row>
    <row r="110" spans="1:8" s="16" customFormat="1" ht="97.5" customHeight="1" x14ac:dyDescent="0.2">
      <c r="A110" s="34"/>
      <c r="B110" s="39" t="s">
        <v>12</v>
      </c>
      <c r="C110"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Интернет-площадки и Веб-приложения на основе Cправочника организаций "2ГИС.БАРНАУЛ", http://api.2gis.ru/</v>
      </c>
      <c r="D110" s="36"/>
      <c r="E110" s="37"/>
      <c r="F110" s="37"/>
      <c r="G110" s="37"/>
      <c r="H110" s="38"/>
    </row>
    <row r="111" spans="1:8" s="16" customFormat="1" ht="166.5" customHeight="1" thickBot="1" x14ac:dyDescent="0.25">
      <c r="A111" s="41"/>
      <c r="B111" s="42" t="s">
        <v>13</v>
      </c>
      <c r="C11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111" s="44"/>
      <c r="E111" s="45"/>
      <c r="F111" s="45"/>
      <c r="G111" s="45"/>
      <c r="H111" s="46"/>
    </row>
    <row r="112" spans="1:8" s="16" customFormat="1" ht="24.95" customHeight="1" thickBot="1" x14ac:dyDescent="0.25">
      <c r="A112" s="47"/>
      <c r="B112" s="48"/>
      <c r="C112" s="49"/>
      <c r="D112" s="350" t="s">
        <v>240</v>
      </c>
      <c r="E112" s="350"/>
      <c r="F112" s="350"/>
      <c r="G112" s="350"/>
      <c r="H112" s="351"/>
    </row>
    <row r="113" spans="1:8" s="16" customFormat="1" ht="48" customHeight="1" x14ac:dyDescent="0.2">
      <c r="A113" s="53" t="s">
        <v>242</v>
      </c>
      <c r="B113" s="30" t="s">
        <v>27</v>
      </c>
      <c r="C11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"2ГИС.БАРНАУЛ" (версия для ПК); 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Интернет-площадки и Веб-приложения на основе Cправочника организаций "2ГИС.БАРНАУЛ", http://api.2gis.ru/</v>
      </c>
      <c r="D113" s="54">
        <f>F113*1.2</f>
        <v>16200</v>
      </c>
      <c r="E113" s="32">
        <f>F113*1.1</f>
        <v>14850.000000000002</v>
      </c>
      <c r="F113" s="32">
        <v>13500</v>
      </c>
      <c r="G113" s="32">
        <f>F113*0.75</f>
        <v>10125</v>
      </c>
      <c r="H113" s="33">
        <f>F113*0.5</f>
        <v>6750</v>
      </c>
    </row>
    <row r="114" spans="1:8" s="16" customFormat="1" ht="132" customHeight="1" x14ac:dyDescent="0.2">
      <c r="A114" s="55"/>
      <c r="B114" s="35"/>
      <c r="C114" s="35"/>
      <c r="D114" s="56"/>
      <c r="E114" s="37"/>
      <c r="F114" s="37"/>
      <c r="G114" s="37"/>
      <c r="H114" s="38"/>
    </row>
    <row r="115" spans="1:8" s="16" customFormat="1" ht="97.5" customHeight="1" x14ac:dyDescent="0.2">
      <c r="A115" s="55"/>
      <c r="B115" s="39" t="s">
        <v>12</v>
      </c>
      <c r="C115"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Интернет-площадки и Веб-приложения на основе Cправочника организаций "2ГИС.БАРНАУЛ", http://api.2gis.ru/</v>
      </c>
      <c r="D115" s="56"/>
      <c r="E115" s="37"/>
      <c r="F115" s="37"/>
      <c r="G115" s="37"/>
      <c r="H115" s="38"/>
    </row>
    <row r="116" spans="1:8" s="16" customFormat="1" ht="166.5" customHeight="1" x14ac:dyDescent="0.2">
      <c r="A116" s="55"/>
      <c r="B116" s="57" t="s">
        <v>13</v>
      </c>
      <c r="C116"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116" s="56"/>
      <c r="E116" s="37"/>
      <c r="F116" s="37"/>
      <c r="G116" s="37"/>
      <c r="H116" s="38"/>
    </row>
    <row r="117" spans="1:8" s="16" customFormat="1" ht="92.25" customHeight="1" thickBot="1" x14ac:dyDescent="0.25">
      <c r="A117" s="59"/>
      <c r="B117" s="42" t="s">
        <v>16</v>
      </c>
      <c r="C117"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117" s="61"/>
      <c r="E117" s="45"/>
      <c r="F117" s="45"/>
      <c r="G117" s="45"/>
      <c r="H117" s="46"/>
    </row>
    <row r="118" spans="1:8" s="16" customFormat="1" ht="24.95" customHeight="1" thickBot="1" x14ac:dyDescent="0.25">
      <c r="A118" s="81"/>
      <c r="B118" s="82"/>
      <c r="C118" s="83"/>
      <c r="D118" s="350" t="s">
        <v>240</v>
      </c>
      <c r="E118" s="350"/>
      <c r="F118" s="350"/>
      <c r="G118" s="350"/>
      <c r="H118" s="351"/>
    </row>
    <row r="119" spans="1:8" s="16" customFormat="1" ht="50.1" customHeight="1" x14ac:dyDescent="0.2">
      <c r="A119" s="65" t="s">
        <v>243</v>
      </c>
      <c r="B119" s="87" t="s">
        <v>23</v>
      </c>
      <c r="C119"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Интернет-площадки и Веб-приложения на основе Cправочника организаций "2ГИС.БАРНАУЛ", http://api.2gis.ru/</v>
      </c>
      <c r="D119" s="271">
        <v>480</v>
      </c>
      <c r="E119" s="272"/>
      <c r="F119" s="272"/>
      <c r="G119" s="272"/>
      <c r="H119" s="273"/>
    </row>
    <row r="120" spans="1:8" s="16" customFormat="1" ht="94.5" customHeight="1" x14ac:dyDescent="0.2">
      <c r="A120" s="71"/>
      <c r="B120" s="92"/>
      <c r="C120" s="93"/>
      <c r="D120" s="94"/>
      <c r="E120" s="95"/>
      <c r="F120" s="95"/>
      <c r="G120" s="95"/>
      <c r="H120" s="274"/>
    </row>
    <row r="121" spans="1:8" s="16" customFormat="1" ht="163.5" customHeight="1" thickBot="1" x14ac:dyDescent="0.25">
      <c r="A121" s="77"/>
      <c r="B121" s="97" t="s">
        <v>13</v>
      </c>
      <c r="C121"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121" s="275"/>
      <c r="E121" s="276"/>
      <c r="F121" s="276"/>
      <c r="G121" s="276"/>
      <c r="H121" s="277"/>
    </row>
    <row r="122" spans="1:8" s="16" customFormat="1" ht="24.95" customHeight="1" thickBot="1" x14ac:dyDescent="0.25">
      <c r="A122" s="81"/>
      <c r="B122" s="129"/>
      <c r="C122" s="130"/>
      <c r="D122" s="350" t="s">
        <v>240</v>
      </c>
      <c r="E122" s="350"/>
      <c r="F122" s="350"/>
      <c r="G122" s="350"/>
      <c r="H122" s="351"/>
    </row>
    <row r="123" spans="1:8" s="16" customFormat="1" ht="50.1" customHeight="1" thickBot="1" x14ac:dyDescent="0.25">
      <c r="A123" s="136" t="s">
        <v>38</v>
      </c>
      <c r="B123" s="137"/>
      <c r="C123" s="137"/>
      <c r="D123" s="470" t="str">
        <f>"от "&amp;MIN(D124:D163)&amp;" до "&amp;MAX(D124:D163)</f>
        <v>от 3000 до 234000</v>
      </c>
      <c r="E123" s="471"/>
      <c r="F123" s="471"/>
      <c r="G123" s="471"/>
      <c r="H123" s="472"/>
    </row>
    <row r="124" spans="1:8" ht="37.5" customHeight="1" outlineLevel="1" x14ac:dyDescent="0.2">
      <c r="A124" s="141" t="s">
        <v>244</v>
      </c>
      <c r="B124" s="369"/>
      <c r="C124" s="30" t="str">
        <f>"Электронный справочник на основе Справочника организаций "&amp;$C$2&amp;" (версия для ПК)"</f>
        <v>Электронный справочник на основе Справочника организаций "2ГИС.БАРНАУЛ" (версия для ПК)</v>
      </c>
      <c r="D124" s="370">
        <v>3000</v>
      </c>
      <c r="E124" s="145"/>
      <c r="F124" s="145"/>
      <c r="G124" s="145"/>
      <c r="H124" s="146"/>
    </row>
    <row r="125" spans="1:8" ht="37.5" customHeight="1" outlineLevel="1" x14ac:dyDescent="0.2">
      <c r="A125" s="147" t="s">
        <v>245</v>
      </c>
      <c r="B125" s="371"/>
      <c r="C125" s="355"/>
      <c r="D125" s="370">
        <v>6000</v>
      </c>
      <c r="E125" s="145"/>
      <c r="F125" s="145"/>
      <c r="G125" s="145"/>
      <c r="H125" s="146"/>
    </row>
    <row r="126" spans="1:8" ht="37.5" customHeight="1" outlineLevel="1" x14ac:dyDescent="0.2">
      <c r="A126" s="147" t="s">
        <v>246</v>
      </c>
      <c r="B126" s="371"/>
      <c r="C126" s="355"/>
      <c r="D126" s="370">
        <v>12000</v>
      </c>
      <c r="E126" s="145"/>
      <c r="F126" s="145"/>
      <c r="G126" s="145"/>
      <c r="H126" s="146"/>
    </row>
    <row r="127" spans="1:8" ht="37.5" customHeight="1" outlineLevel="1" x14ac:dyDescent="0.2">
      <c r="A127" s="147" t="s">
        <v>247</v>
      </c>
      <c r="B127" s="371"/>
      <c r="C127" s="355"/>
      <c r="D127" s="370">
        <v>18000</v>
      </c>
      <c r="E127" s="145"/>
      <c r="F127" s="145"/>
      <c r="G127" s="145"/>
      <c r="H127" s="146"/>
    </row>
    <row r="128" spans="1:8" ht="37.5" customHeight="1" outlineLevel="1" x14ac:dyDescent="0.2">
      <c r="A128" s="147" t="s">
        <v>248</v>
      </c>
      <c r="B128" s="371"/>
      <c r="C128" s="355"/>
      <c r="D128" s="370">
        <v>24000</v>
      </c>
      <c r="E128" s="145"/>
      <c r="F128" s="145"/>
      <c r="G128" s="145"/>
      <c r="H128" s="146"/>
    </row>
    <row r="129" spans="1:8" ht="37.5" customHeight="1" outlineLevel="1" x14ac:dyDescent="0.2">
      <c r="A129" s="147" t="s">
        <v>249</v>
      </c>
      <c r="B129" s="371"/>
      <c r="C129" s="355"/>
      <c r="D129" s="370">
        <v>30000</v>
      </c>
      <c r="E129" s="145"/>
      <c r="F129" s="145"/>
      <c r="G129" s="145"/>
      <c r="H129" s="146"/>
    </row>
    <row r="130" spans="1:8" ht="37.5" customHeight="1" outlineLevel="1" x14ac:dyDescent="0.2">
      <c r="A130" s="147" t="s">
        <v>250</v>
      </c>
      <c r="B130" s="371"/>
      <c r="C130" s="355"/>
      <c r="D130" s="370">
        <v>36000</v>
      </c>
      <c r="E130" s="145"/>
      <c r="F130" s="145"/>
      <c r="G130" s="145"/>
      <c r="H130" s="146"/>
    </row>
    <row r="131" spans="1:8" ht="37.5" customHeight="1" outlineLevel="1" x14ac:dyDescent="0.2">
      <c r="A131" s="147" t="s">
        <v>251</v>
      </c>
      <c r="B131" s="371"/>
      <c r="C131" s="355"/>
      <c r="D131" s="370">
        <v>42000</v>
      </c>
      <c r="E131" s="145"/>
      <c r="F131" s="145"/>
      <c r="G131" s="145"/>
      <c r="H131" s="146"/>
    </row>
    <row r="132" spans="1:8" ht="37.5" customHeight="1" outlineLevel="1" x14ac:dyDescent="0.2">
      <c r="A132" s="147" t="s">
        <v>252</v>
      </c>
      <c r="B132" s="371"/>
      <c r="C132" s="355"/>
      <c r="D132" s="370">
        <v>48000</v>
      </c>
      <c r="E132" s="145"/>
      <c r="F132" s="145"/>
      <c r="G132" s="145"/>
      <c r="H132" s="146"/>
    </row>
    <row r="133" spans="1:8" ht="37.5" customHeight="1" outlineLevel="1" x14ac:dyDescent="0.2">
      <c r="A133" s="147" t="s">
        <v>253</v>
      </c>
      <c r="B133" s="371"/>
      <c r="C133" s="355"/>
      <c r="D133" s="370">
        <v>54000</v>
      </c>
      <c r="E133" s="145"/>
      <c r="F133" s="145"/>
      <c r="G133" s="145"/>
      <c r="H133" s="146"/>
    </row>
    <row r="134" spans="1:8" ht="37.5" customHeight="1" outlineLevel="1" x14ac:dyDescent="0.2">
      <c r="A134" s="147" t="s">
        <v>254</v>
      </c>
      <c r="B134" s="371"/>
      <c r="C134" s="355"/>
      <c r="D134" s="370">
        <v>60000</v>
      </c>
      <c r="E134" s="145"/>
      <c r="F134" s="145"/>
      <c r="G134" s="145"/>
      <c r="H134" s="146"/>
    </row>
    <row r="135" spans="1:8" ht="37.5" customHeight="1" outlineLevel="1" x14ac:dyDescent="0.2">
      <c r="A135" s="147" t="s">
        <v>255</v>
      </c>
      <c r="B135" s="371"/>
      <c r="C135" s="355"/>
      <c r="D135" s="370">
        <v>66000</v>
      </c>
      <c r="E135" s="145"/>
      <c r="F135" s="145"/>
      <c r="G135" s="145"/>
      <c r="H135" s="146"/>
    </row>
    <row r="136" spans="1:8" ht="37.5" customHeight="1" outlineLevel="1" x14ac:dyDescent="0.2">
      <c r="A136" s="147" t="s">
        <v>256</v>
      </c>
      <c r="B136" s="371"/>
      <c r="C136" s="355"/>
      <c r="D136" s="370">
        <v>72000</v>
      </c>
      <c r="E136" s="145"/>
      <c r="F136" s="145"/>
      <c r="G136" s="145"/>
      <c r="H136" s="146"/>
    </row>
    <row r="137" spans="1:8" ht="37.5" customHeight="1" outlineLevel="1" x14ac:dyDescent="0.2">
      <c r="A137" s="147" t="s">
        <v>257</v>
      </c>
      <c r="B137" s="371"/>
      <c r="C137" s="355"/>
      <c r="D137" s="370">
        <v>78000</v>
      </c>
      <c r="E137" s="145"/>
      <c r="F137" s="145"/>
      <c r="G137" s="145"/>
      <c r="H137" s="146"/>
    </row>
    <row r="138" spans="1:8" ht="37.5" customHeight="1" outlineLevel="1" x14ac:dyDescent="0.2">
      <c r="A138" s="147" t="s">
        <v>258</v>
      </c>
      <c r="B138" s="371"/>
      <c r="C138" s="355"/>
      <c r="D138" s="370">
        <v>84000</v>
      </c>
      <c r="E138" s="145"/>
      <c r="F138" s="145"/>
      <c r="G138" s="145"/>
      <c r="H138" s="146"/>
    </row>
    <row r="139" spans="1:8" ht="37.5" customHeight="1" outlineLevel="1" x14ac:dyDescent="0.2">
      <c r="A139" s="147" t="s">
        <v>259</v>
      </c>
      <c r="B139" s="371"/>
      <c r="C139" s="355"/>
      <c r="D139" s="370">
        <v>90000</v>
      </c>
      <c r="E139" s="145"/>
      <c r="F139" s="145"/>
      <c r="G139" s="145"/>
      <c r="H139" s="146"/>
    </row>
    <row r="140" spans="1:8" ht="37.5" customHeight="1" outlineLevel="1" x14ac:dyDescent="0.2">
      <c r="A140" s="147" t="s">
        <v>260</v>
      </c>
      <c r="B140" s="371"/>
      <c r="C140" s="355"/>
      <c r="D140" s="370">
        <v>96000</v>
      </c>
      <c r="E140" s="145"/>
      <c r="F140" s="145"/>
      <c r="G140" s="145"/>
      <c r="H140" s="146"/>
    </row>
    <row r="141" spans="1:8" ht="37.5" customHeight="1" outlineLevel="1" x14ac:dyDescent="0.2">
      <c r="A141" s="147" t="s">
        <v>261</v>
      </c>
      <c r="B141" s="371"/>
      <c r="C141" s="355"/>
      <c r="D141" s="370">
        <v>102000</v>
      </c>
      <c r="E141" s="145"/>
      <c r="F141" s="145"/>
      <c r="G141" s="145"/>
      <c r="H141" s="146"/>
    </row>
    <row r="142" spans="1:8" ht="37.5" customHeight="1" outlineLevel="1" x14ac:dyDescent="0.2">
      <c r="A142" s="147" t="s">
        <v>262</v>
      </c>
      <c r="B142" s="371"/>
      <c r="C142" s="355"/>
      <c r="D142" s="370">
        <v>108000</v>
      </c>
      <c r="E142" s="145"/>
      <c r="F142" s="145"/>
      <c r="G142" s="145"/>
      <c r="H142" s="146"/>
    </row>
    <row r="143" spans="1:8" ht="37.5" customHeight="1" outlineLevel="1" x14ac:dyDescent="0.2">
      <c r="A143" s="147" t="s">
        <v>263</v>
      </c>
      <c r="B143" s="371"/>
      <c r="C143" s="355"/>
      <c r="D143" s="370">
        <v>114000</v>
      </c>
      <c r="E143" s="145"/>
      <c r="F143" s="145"/>
      <c r="G143" s="145"/>
      <c r="H143" s="146"/>
    </row>
    <row r="144" spans="1:8" ht="37.5" customHeight="1" outlineLevel="1" x14ac:dyDescent="0.2">
      <c r="A144" s="147" t="s">
        <v>264</v>
      </c>
      <c r="B144" s="371"/>
      <c r="C144" s="355"/>
      <c r="D144" s="370">
        <v>120000</v>
      </c>
      <c r="E144" s="145"/>
      <c r="F144" s="145"/>
      <c r="G144" s="145"/>
      <c r="H144" s="146"/>
    </row>
    <row r="145" spans="1:8" ht="37.5" customHeight="1" outlineLevel="1" x14ac:dyDescent="0.2">
      <c r="A145" s="147" t="s">
        <v>265</v>
      </c>
      <c r="B145" s="371"/>
      <c r="C145" s="355"/>
      <c r="D145" s="370">
        <v>126000</v>
      </c>
      <c r="E145" s="145"/>
      <c r="F145" s="145"/>
      <c r="G145" s="145"/>
      <c r="H145" s="146"/>
    </row>
    <row r="146" spans="1:8" ht="37.5" customHeight="1" outlineLevel="1" x14ac:dyDescent="0.2">
      <c r="A146" s="147" t="s">
        <v>266</v>
      </c>
      <c r="B146" s="371"/>
      <c r="C146" s="355"/>
      <c r="D146" s="370">
        <v>132000</v>
      </c>
      <c r="E146" s="145"/>
      <c r="F146" s="145"/>
      <c r="G146" s="145"/>
      <c r="H146" s="146"/>
    </row>
    <row r="147" spans="1:8" ht="37.5" customHeight="1" outlineLevel="1" x14ac:dyDescent="0.2">
      <c r="A147" s="147" t="s">
        <v>267</v>
      </c>
      <c r="B147" s="371"/>
      <c r="C147" s="355"/>
      <c r="D147" s="370">
        <v>138000</v>
      </c>
      <c r="E147" s="145"/>
      <c r="F147" s="145"/>
      <c r="G147" s="145"/>
      <c r="H147" s="146"/>
    </row>
    <row r="148" spans="1:8" ht="37.5" customHeight="1" outlineLevel="1" x14ac:dyDescent="0.2">
      <c r="A148" s="147" t="s">
        <v>268</v>
      </c>
      <c r="B148" s="371"/>
      <c r="C148" s="355"/>
      <c r="D148" s="370">
        <v>144000</v>
      </c>
      <c r="E148" s="145"/>
      <c r="F148" s="145"/>
      <c r="G148" s="145"/>
      <c r="H148" s="146"/>
    </row>
    <row r="149" spans="1:8" ht="37.5" customHeight="1" outlineLevel="1" x14ac:dyDescent="0.2">
      <c r="A149" s="147" t="s">
        <v>269</v>
      </c>
      <c r="B149" s="148"/>
      <c r="C149" s="355"/>
      <c r="D149" s="370">
        <v>150000</v>
      </c>
      <c r="E149" s="145"/>
      <c r="F149" s="145"/>
      <c r="G149" s="145"/>
      <c r="H149" s="146"/>
    </row>
    <row r="150" spans="1:8" ht="37.5" customHeight="1" outlineLevel="1" x14ac:dyDescent="0.2">
      <c r="A150" s="147" t="s">
        <v>270</v>
      </c>
      <c r="B150" s="148"/>
      <c r="C150" s="355"/>
      <c r="D150" s="370">
        <v>156000</v>
      </c>
      <c r="E150" s="145"/>
      <c r="F150" s="145"/>
      <c r="G150" s="145"/>
      <c r="H150" s="146"/>
    </row>
    <row r="151" spans="1:8" ht="37.5" customHeight="1" outlineLevel="1" x14ac:dyDescent="0.2">
      <c r="A151" s="147" t="s">
        <v>271</v>
      </c>
      <c r="B151" s="148"/>
      <c r="C151" s="355"/>
      <c r="D151" s="370">
        <v>162000</v>
      </c>
      <c r="E151" s="145"/>
      <c r="F151" s="145"/>
      <c r="G151" s="145"/>
      <c r="H151" s="146"/>
    </row>
    <row r="152" spans="1:8" ht="37.5" customHeight="1" outlineLevel="1" x14ac:dyDescent="0.2">
      <c r="A152" s="147" t="s">
        <v>272</v>
      </c>
      <c r="B152" s="148"/>
      <c r="C152" s="355"/>
      <c r="D152" s="370">
        <v>168000</v>
      </c>
      <c r="E152" s="145"/>
      <c r="F152" s="145"/>
      <c r="G152" s="145"/>
      <c r="H152" s="146"/>
    </row>
    <row r="153" spans="1:8" ht="37.5" customHeight="1" outlineLevel="1" x14ac:dyDescent="0.2">
      <c r="A153" s="147" t="s">
        <v>273</v>
      </c>
      <c r="B153" s="148"/>
      <c r="C153" s="355"/>
      <c r="D153" s="370">
        <v>174000</v>
      </c>
      <c r="E153" s="145"/>
      <c r="F153" s="145"/>
      <c r="G153" s="145"/>
      <c r="H153" s="146"/>
    </row>
    <row r="154" spans="1:8" ht="37.5" customHeight="1" outlineLevel="1" x14ac:dyDescent="0.2">
      <c r="A154" s="147" t="s">
        <v>274</v>
      </c>
      <c r="B154" s="148"/>
      <c r="C154" s="355"/>
      <c r="D154" s="370">
        <v>180000</v>
      </c>
      <c r="E154" s="145"/>
      <c r="F154" s="145"/>
      <c r="G154" s="145"/>
      <c r="H154" s="146"/>
    </row>
    <row r="155" spans="1:8" ht="37.5" customHeight="1" outlineLevel="1" x14ac:dyDescent="0.2">
      <c r="A155" s="147" t="s">
        <v>275</v>
      </c>
      <c r="B155" s="148"/>
      <c r="C155" s="355"/>
      <c r="D155" s="370">
        <v>186000</v>
      </c>
      <c r="E155" s="145"/>
      <c r="F155" s="145"/>
      <c r="G155" s="145"/>
      <c r="H155" s="146"/>
    </row>
    <row r="156" spans="1:8" ht="37.5" customHeight="1" outlineLevel="1" x14ac:dyDescent="0.2">
      <c r="A156" s="147" t="s">
        <v>276</v>
      </c>
      <c r="B156" s="148"/>
      <c r="C156" s="355"/>
      <c r="D156" s="370">
        <v>192000</v>
      </c>
      <c r="E156" s="145"/>
      <c r="F156" s="145"/>
      <c r="G156" s="145"/>
      <c r="H156" s="146"/>
    </row>
    <row r="157" spans="1:8" ht="37.5" customHeight="1" outlineLevel="1" x14ac:dyDescent="0.2">
      <c r="A157" s="147" t="s">
        <v>277</v>
      </c>
      <c r="B157" s="148"/>
      <c r="C157" s="355"/>
      <c r="D157" s="370">
        <v>198000</v>
      </c>
      <c r="E157" s="145"/>
      <c r="F157" s="145"/>
      <c r="G157" s="145"/>
      <c r="H157" s="146"/>
    </row>
    <row r="158" spans="1:8" ht="37.5" customHeight="1" outlineLevel="1" x14ac:dyDescent="0.2">
      <c r="A158" s="147" t="s">
        <v>278</v>
      </c>
      <c r="B158" s="148"/>
      <c r="C158" s="355"/>
      <c r="D158" s="370">
        <v>204000</v>
      </c>
      <c r="E158" s="145"/>
      <c r="F158" s="145"/>
      <c r="G158" s="145"/>
      <c r="H158" s="146"/>
    </row>
    <row r="159" spans="1:8" ht="37.5" customHeight="1" outlineLevel="1" x14ac:dyDescent="0.2">
      <c r="A159" s="147" t="s">
        <v>279</v>
      </c>
      <c r="B159" s="148"/>
      <c r="C159" s="355"/>
      <c r="D159" s="370">
        <v>210000</v>
      </c>
      <c r="E159" s="145"/>
      <c r="F159" s="145"/>
      <c r="G159" s="145"/>
      <c r="H159" s="146"/>
    </row>
    <row r="160" spans="1:8" ht="37.5" customHeight="1" outlineLevel="1" x14ac:dyDescent="0.2">
      <c r="A160" s="147" t="s">
        <v>280</v>
      </c>
      <c r="B160" s="148"/>
      <c r="C160" s="355"/>
      <c r="D160" s="370">
        <v>216000</v>
      </c>
      <c r="E160" s="145"/>
      <c r="F160" s="145"/>
      <c r="G160" s="145"/>
      <c r="H160" s="146"/>
    </row>
    <row r="161" spans="1:8" ht="37.5" customHeight="1" outlineLevel="1" x14ac:dyDescent="0.2">
      <c r="A161" s="147" t="s">
        <v>281</v>
      </c>
      <c r="B161" s="148"/>
      <c r="C161" s="355"/>
      <c r="D161" s="370">
        <v>222000</v>
      </c>
      <c r="E161" s="145"/>
      <c r="F161" s="145"/>
      <c r="G161" s="145"/>
      <c r="H161" s="146"/>
    </row>
    <row r="162" spans="1:8" ht="37.5" customHeight="1" outlineLevel="1" x14ac:dyDescent="0.2">
      <c r="A162" s="147" t="s">
        <v>282</v>
      </c>
      <c r="B162" s="148"/>
      <c r="C162" s="355"/>
      <c r="D162" s="370">
        <v>228000</v>
      </c>
      <c r="E162" s="145"/>
      <c r="F162" s="145"/>
      <c r="G162" s="145"/>
      <c r="H162" s="146"/>
    </row>
    <row r="163" spans="1:8" ht="37.5" customHeight="1" outlineLevel="1" thickBot="1" x14ac:dyDescent="0.25">
      <c r="A163" s="147" t="s">
        <v>283</v>
      </c>
      <c r="B163" s="148"/>
      <c r="C163" s="372"/>
      <c r="D163" s="370">
        <v>234000</v>
      </c>
      <c r="E163" s="145"/>
      <c r="F163" s="145"/>
      <c r="G163" s="145"/>
      <c r="H163" s="146"/>
    </row>
    <row r="164" spans="1:8" ht="50.1" customHeight="1" thickBot="1" x14ac:dyDescent="0.25">
      <c r="A164" s="136" t="s">
        <v>59</v>
      </c>
      <c r="B164" s="137"/>
      <c r="C164" s="137"/>
      <c r="D164" s="138" t="str">
        <f>"от "&amp;MIN(D165:D174)&amp;" до "&amp;MAX(D165:D174)</f>
        <v>от 420 до 7980</v>
      </c>
      <c r="E164" s="139"/>
      <c r="F164" s="139"/>
      <c r="G164" s="139"/>
      <c r="H164" s="140"/>
    </row>
    <row r="165" spans="1:8" s="16" customFormat="1" ht="159" customHeight="1" x14ac:dyDescent="0.2">
      <c r="A165" s="149" t="s">
        <v>60</v>
      </c>
      <c r="B165" s="150" t="s">
        <v>13</v>
      </c>
      <c r="C165" s="151" t="str">
        <f t="shared" ref="C165"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165" s="152">
        <v>1380</v>
      </c>
      <c r="E165" s="152"/>
      <c r="F165" s="152"/>
      <c r="G165" s="152"/>
      <c r="H165" s="153"/>
    </row>
    <row r="166" spans="1:8" ht="37.5" customHeight="1" x14ac:dyDescent="0.2">
      <c r="A166" s="154" t="s">
        <v>61</v>
      </c>
      <c r="B166" s="155"/>
      <c r="C166" s="156" t="str">
        <f>"Электронный справочник на основе Справочника организаций "&amp;$C$2&amp;" (версия для ПК)"</f>
        <v>Электронный справочник на основе Справочника организаций "2ГИС.БАРНАУЛ" (версия для ПК)</v>
      </c>
      <c r="D166" s="157">
        <v>720</v>
      </c>
      <c r="E166" s="157"/>
      <c r="F166" s="157"/>
      <c r="G166" s="157"/>
      <c r="H166" s="158"/>
    </row>
    <row r="167" spans="1:8" ht="37.5" customHeight="1" x14ac:dyDescent="0.2">
      <c r="A167" s="154" t="s">
        <v>62</v>
      </c>
      <c r="B167" s="155"/>
      <c r="C167" s="159"/>
      <c r="D167" s="157">
        <v>6240</v>
      </c>
      <c r="E167" s="157"/>
      <c r="F167" s="157"/>
      <c r="G167" s="157"/>
      <c r="H167" s="158"/>
    </row>
    <row r="168" spans="1:8" ht="37.5" customHeight="1" x14ac:dyDescent="0.2">
      <c r="A168" s="154" t="s">
        <v>63</v>
      </c>
      <c r="B168" s="155"/>
      <c r="C168" s="159"/>
      <c r="D168" s="157">
        <v>2520</v>
      </c>
      <c r="E168" s="157"/>
      <c r="F168" s="157"/>
      <c r="G168" s="157"/>
      <c r="H168" s="158"/>
    </row>
    <row r="169" spans="1:8" ht="37.5" customHeight="1" x14ac:dyDescent="0.2">
      <c r="A169" s="160" t="s">
        <v>64</v>
      </c>
      <c r="B169" s="161"/>
      <c r="C169" s="159"/>
      <c r="D169" s="157">
        <v>7452</v>
      </c>
      <c r="E169" s="157"/>
      <c r="F169" s="157"/>
      <c r="G169" s="157"/>
      <c r="H169" s="158"/>
    </row>
    <row r="170" spans="1:8" ht="37.5" customHeight="1" x14ac:dyDescent="0.2">
      <c r="A170" s="154" t="s">
        <v>65</v>
      </c>
      <c r="B170" s="155"/>
      <c r="C170" s="159"/>
      <c r="D170" s="157">
        <v>420</v>
      </c>
      <c r="E170" s="157"/>
      <c r="F170" s="157"/>
      <c r="G170" s="157"/>
      <c r="H170" s="158"/>
    </row>
    <row r="171" spans="1:8" ht="37.5" customHeight="1" x14ac:dyDescent="0.2">
      <c r="A171" s="154" t="s">
        <v>66</v>
      </c>
      <c r="B171" s="155"/>
      <c r="C171" s="159"/>
      <c r="D171" s="157">
        <v>420</v>
      </c>
      <c r="E171" s="157"/>
      <c r="F171" s="157"/>
      <c r="G171" s="157"/>
      <c r="H171" s="158"/>
    </row>
    <row r="172" spans="1:8" ht="37.5" customHeight="1" x14ac:dyDescent="0.2">
      <c r="A172" s="154" t="s">
        <v>67</v>
      </c>
      <c r="B172" s="155"/>
      <c r="C172" s="159"/>
      <c r="D172" s="157">
        <v>840</v>
      </c>
      <c r="E172" s="157"/>
      <c r="F172" s="157"/>
      <c r="G172" s="157"/>
      <c r="H172" s="158"/>
    </row>
    <row r="173" spans="1:8" ht="37.5" customHeight="1" x14ac:dyDescent="0.2">
      <c r="A173" s="154" t="s">
        <v>68</v>
      </c>
      <c r="B173" s="155"/>
      <c r="C173" s="159"/>
      <c r="D173" s="157">
        <v>1260</v>
      </c>
      <c r="E173" s="157"/>
      <c r="F173" s="157"/>
      <c r="G173" s="157"/>
      <c r="H173" s="158"/>
    </row>
    <row r="174" spans="1:8" ht="37.5" customHeight="1" thickBot="1" x14ac:dyDescent="0.25">
      <c r="A174" s="162" t="s">
        <v>69</v>
      </c>
      <c r="B174" s="163"/>
      <c r="C174" s="164"/>
      <c r="D174" s="165">
        <v>7980</v>
      </c>
      <c r="E174" s="165"/>
      <c r="F174" s="165"/>
      <c r="G174" s="165"/>
      <c r="H174" s="166"/>
    </row>
    <row r="175" spans="1:8" s="16" customFormat="1" ht="117.75" customHeight="1" thickBot="1" x14ac:dyDescent="0.25">
      <c r="A175" s="287" t="s">
        <v>71</v>
      </c>
      <c r="B175" s="288"/>
      <c r="C175" s="28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"2ГИС.БАРНАУЛ" (версия для ПК); 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Интернет-площадки и Веб-приложения на основе Cправочника организаций "2ГИС.БАРНАУЛ", http://api.2gis.ru/</v>
      </c>
      <c r="D175" s="45">
        <v>30</v>
      </c>
      <c r="E175" s="45"/>
      <c r="F175" s="45"/>
      <c r="G175" s="45"/>
      <c r="H175" s="46"/>
    </row>
    <row r="176" spans="1:8" ht="50.1" customHeight="1" thickBot="1" x14ac:dyDescent="0.25">
      <c r="A176" s="24" t="s">
        <v>72</v>
      </c>
      <c r="B176" s="25"/>
      <c r="C176" s="26"/>
      <c r="D176" s="173" t="str">
        <f>"от "&amp;MIN(D178,D198:H199,F238,D200:H214)&amp;" до "&amp;MAX(D178,D198:H199,F238,D200:H214)</f>
        <v>от 540 до 31860</v>
      </c>
      <c r="E176" s="173"/>
      <c r="F176" s="173"/>
      <c r="G176" s="173"/>
      <c r="H176" s="174"/>
    </row>
    <row r="177" spans="1:8" ht="21.75" thickBot="1" x14ac:dyDescent="0.25">
      <c r="A177" s="290"/>
      <c r="B177" s="291"/>
      <c r="C177" s="130"/>
      <c r="D177" s="292"/>
      <c r="E177" s="292"/>
      <c r="F177" s="292"/>
      <c r="G177" s="292"/>
      <c r="H177" s="293"/>
    </row>
    <row r="178" spans="1:8" ht="63" customHeight="1" thickBot="1" x14ac:dyDescent="0.25">
      <c r="A178" s="179" t="s">
        <v>73</v>
      </c>
      <c r="B178" s="180"/>
      <c r="C178"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"2ГИС.БАРНАУЛ" (версия для ПК); Интернет-площадка 2gis.kz на основе Cправочника организаций "2ГИС.БАРНАУЛ"; Электронный справочник на основе Справочника организаций "2ГИС.БАРНАУЛ" (мобильная версия); Интернет-площадки и Веб-приложения на основе Cправочника организаций "2ГИС.БАРНАУЛ", http://api.2gis.kz/</v>
      </c>
      <c r="D178" s="182">
        <v>9960</v>
      </c>
      <c r="E178" s="182"/>
      <c r="F178" s="182"/>
      <c r="G178" s="182"/>
      <c r="H178" s="183"/>
    </row>
    <row r="179" spans="1:8" ht="63" customHeight="1" thickBot="1" x14ac:dyDescent="0.25">
      <c r="A179" s="184" t="s">
        <v>74</v>
      </c>
      <c r="B179" s="185"/>
      <c r="C179" s="186"/>
      <c r="D179" s="187" t="s">
        <v>75</v>
      </c>
      <c r="E179" s="188"/>
      <c r="F179" s="188"/>
      <c r="G179" s="188"/>
      <c r="H179" s="189"/>
    </row>
    <row r="180" spans="1:8" ht="63" customHeight="1" x14ac:dyDescent="0.2">
      <c r="A180" s="190" t="s">
        <v>76</v>
      </c>
      <c r="B180" s="191"/>
      <c r="C180" s="186"/>
      <c r="D180" s="157">
        <f>D178/4</f>
        <v>2490</v>
      </c>
      <c r="E180" s="157"/>
      <c r="F180" s="157"/>
      <c r="G180" s="157"/>
      <c r="H180" s="158"/>
    </row>
    <row r="181" spans="1:8" ht="63" customHeight="1" x14ac:dyDescent="0.2">
      <c r="A181" s="190" t="s">
        <v>77</v>
      </c>
      <c r="B181" s="191"/>
      <c r="C181" s="186"/>
      <c r="D181" s="157">
        <f>D178/5</f>
        <v>1992</v>
      </c>
      <c r="E181" s="157"/>
      <c r="F181" s="157"/>
      <c r="G181" s="157"/>
      <c r="H181" s="158"/>
    </row>
    <row r="182" spans="1:8" ht="63" customHeight="1" x14ac:dyDescent="0.2">
      <c r="A182" s="190" t="s">
        <v>78</v>
      </c>
      <c r="B182" s="191"/>
      <c r="C182" s="186"/>
      <c r="D182" s="157">
        <f>D178/6</f>
        <v>1660</v>
      </c>
      <c r="E182" s="157"/>
      <c r="F182" s="157"/>
      <c r="G182" s="157"/>
      <c r="H182" s="158"/>
    </row>
    <row r="183" spans="1:8" ht="63" customHeight="1" x14ac:dyDescent="0.2">
      <c r="A183" s="190" t="s">
        <v>79</v>
      </c>
      <c r="B183" s="191"/>
      <c r="C183" s="186"/>
      <c r="D183" s="157">
        <f>D178/7</f>
        <v>1422.8571428571429</v>
      </c>
      <c r="E183" s="157"/>
      <c r="F183" s="157"/>
      <c r="G183" s="157"/>
      <c r="H183" s="158"/>
    </row>
    <row r="184" spans="1:8" ht="63" customHeight="1" x14ac:dyDescent="0.2">
      <c r="A184" s="190" t="s">
        <v>80</v>
      </c>
      <c r="B184" s="191"/>
      <c r="C184" s="186"/>
      <c r="D184" s="157">
        <f>D178/8</f>
        <v>1245</v>
      </c>
      <c r="E184" s="157"/>
      <c r="F184" s="157"/>
      <c r="G184" s="157"/>
      <c r="H184" s="158"/>
    </row>
    <row r="185" spans="1:8" ht="63" customHeight="1" x14ac:dyDescent="0.2">
      <c r="A185" s="190" t="s">
        <v>81</v>
      </c>
      <c r="B185" s="191"/>
      <c r="C185" s="186"/>
      <c r="D185" s="157">
        <f>D178/9</f>
        <v>1106.6666666666667</v>
      </c>
      <c r="E185" s="157"/>
      <c r="F185" s="157"/>
      <c r="G185" s="157"/>
      <c r="H185" s="158"/>
    </row>
    <row r="186" spans="1:8" ht="63" customHeight="1" x14ac:dyDescent="0.2">
      <c r="A186" s="190" t="s">
        <v>82</v>
      </c>
      <c r="B186" s="191"/>
      <c r="C186" s="186"/>
      <c r="D186" s="157">
        <f>D178/10</f>
        <v>996</v>
      </c>
      <c r="E186" s="157"/>
      <c r="F186" s="157"/>
      <c r="G186" s="157"/>
      <c r="H186" s="158"/>
    </row>
    <row r="187" spans="1:8" ht="63" customHeight="1" thickBot="1" x14ac:dyDescent="0.25">
      <c r="A187" s="179" t="s">
        <v>83</v>
      </c>
      <c r="B187" s="180"/>
      <c r="C187" s="186"/>
      <c r="D187" s="182">
        <v>14400</v>
      </c>
      <c r="E187" s="182"/>
      <c r="F187" s="182"/>
      <c r="G187" s="182"/>
      <c r="H187" s="183"/>
    </row>
    <row r="188" spans="1:8" ht="63" customHeight="1" thickBot="1" x14ac:dyDescent="0.25">
      <c r="A188" s="184" t="s">
        <v>74</v>
      </c>
      <c r="B188" s="185"/>
      <c r="C188" s="186"/>
      <c r="D188" s="187" t="s">
        <v>75</v>
      </c>
      <c r="E188" s="188"/>
      <c r="F188" s="188"/>
      <c r="G188" s="188"/>
      <c r="H188" s="189"/>
    </row>
    <row r="189" spans="1:8" ht="63" customHeight="1" x14ac:dyDescent="0.2">
      <c r="A189" s="190" t="s">
        <v>76</v>
      </c>
      <c r="B189" s="191"/>
      <c r="C189" s="186"/>
      <c r="D189" s="157">
        <v>3600</v>
      </c>
      <c r="E189" s="157"/>
      <c r="F189" s="157"/>
      <c r="G189" s="157"/>
      <c r="H189" s="158"/>
    </row>
    <row r="190" spans="1:8" ht="63" customHeight="1" x14ac:dyDescent="0.2">
      <c r="A190" s="190" t="s">
        <v>77</v>
      </c>
      <c r="B190" s="191"/>
      <c r="C190" s="186"/>
      <c r="D190" s="157">
        <v>2880</v>
      </c>
      <c r="E190" s="157"/>
      <c r="F190" s="157"/>
      <c r="G190" s="157"/>
      <c r="H190" s="158"/>
    </row>
    <row r="191" spans="1:8" ht="63" customHeight="1" x14ac:dyDescent="0.2">
      <c r="A191" s="190" t="s">
        <v>78</v>
      </c>
      <c r="B191" s="191"/>
      <c r="C191" s="186"/>
      <c r="D191" s="157">
        <v>2400</v>
      </c>
      <c r="E191" s="157"/>
      <c r="F191" s="157"/>
      <c r="G191" s="157"/>
      <c r="H191" s="158"/>
    </row>
    <row r="192" spans="1:8" ht="63" customHeight="1" x14ac:dyDescent="0.2">
      <c r="A192" s="190" t="s">
        <v>79</v>
      </c>
      <c r="B192" s="191"/>
      <c r="C192" s="186"/>
      <c r="D192" s="157">
        <v>2057.1428571428569</v>
      </c>
      <c r="E192" s="157"/>
      <c r="F192" s="157"/>
      <c r="G192" s="157"/>
      <c r="H192" s="158"/>
    </row>
    <row r="193" spans="1:8" ht="63" customHeight="1" x14ac:dyDescent="0.2">
      <c r="A193" s="190" t="s">
        <v>80</v>
      </c>
      <c r="B193" s="191"/>
      <c r="C193" s="186"/>
      <c r="D193" s="157">
        <v>1800</v>
      </c>
      <c r="E193" s="157"/>
      <c r="F193" s="157"/>
      <c r="G193" s="157"/>
      <c r="H193" s="158"/>
    </row>
    <row r="194" spans="1:8" ht="63" customHeight="1" x14ac:dyDescent="0.2">
      <c r="A194" s="190" t="s">
        <v>81</v>
      </c>
      <c r="B194" s="191"/>
      <c r="C194" s="186"/>
      <c r="D194" s="157">
        <v>1599.9999999999998</v>
      </c>
      <c r="E194" s="157"/>
      <c r="F194" s="157"/>
      <c r="G194" s="157"/>
      <c r="H194" s="158"/>
    </row>
    <row r="195" spans="1:8" ht="63" customHeight="1" thickBot="1" x14ac:dyDescent="0.25">
      <c r="A195" s="190" t="s">
        <v>82</v>
      </c>
      <c r="B195" s="191"/>
      <c r="C195" s="194"/>
      <c r="D195" s="157">
        <v>1440</v>
      </c>
      <c r="E195" s="157"/>
      <c r="F195" s="157"/>
      <c r="G195" s="157"/>
      <c r="H195" s="158"/>
    </row>
    <row r="196" spans="1:8" s="16" customFormat="1" ht="62.45" customHeight="1" thickBot="1" x14ac:dyDescent="0.25">
      <c r="A196" s="195" t="s">
        <v>84</v>
      </c>
      <c r="B196" s="196"/>
      <c r="C196"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196" s="44">
        <v>12000</v>
      </c>
      <c r="E196" s="45"/>
      <c r="F196" s="45"/>
      <c r="G196" s="45"/>
      <c r="H196" s="46"/>
    </row>
    <row r="197" spans="1:8" ht="21.75" thickBot="1" x14ac:dyDescent="0.25">
      <c r="A197" s="290"/>
      <c r="B197" s="291"/>
      <c r="C197" s="125"/>
      <c r="D197" s="292"/>
      <c r="E197" s="292"/>
      <c r="F197" s="292"/>
      <c r="G197" s="292"/>
      <c r="H197" s="293"/>
    </row>
    <row r="198" spans="1:8" ht="50.1" customHeight="1" x14ac:dyDescent="0.2">
      <c r="A198" s="160" t="s">
        <v>85</v>
      </c>
      <c r="B198" s="161"/>
      <c r="C198" s="201" t="str">
        <f>"Интернет-площадка 2gis.ru на основе Cправочника организаций "&amp;$C$2&amp;""</f>
        <v>Интернет-площадка 2gis.ru на основе Cправочника организаций "2ГИС.БАРНАУЛ"</v>
      </c>
      <c r="D198" s="31">
        <v>17160</v>
      </c>
      <c r="E198" s="32"/>
      <c r="F198" s="32"/>
      <c r="G198" s="32"/>
      <c r="H198" s="33"/>
    </row>
    <row r="199" spans="1:8" ht="50.1" customHeight="1" x14ac:dyDescent="0.2">
      <c r="A199" s="160" t="s">
        <v>86</v>
      </c>
      <c r="B199" s="161"/>
      <c r="C199" s="202" t="str">
        <f>"Электронный справочник на основе Справочника организаций "&amp;$C$2&amp;" (версия для ПК)"</f>
        <v>Электронный справочник на основе Справочника организаций "2ГИС.БАРНАУЛ" (версия для ПК)</v>
      </c>
      <c r="D199" s="121">
        <v>10380</v>
      </c>
      <c r="E199" s="122"/>
      <c r="F199" s="122"/>
      <c r="G199" s="122"/>
      <c r="H199" s="123"/>
    </row>
    <row r="200" spans="1:8" ht="50.1" customHeight="1" x14ac:dyDescent="0.2">
      <c r="A200" s="160" t="s">
        <v>87</v>
      </c>
      <c r="B200" s="161"/>
      <c r="C200" s="202" t="str">
        <f>"Электронный справочник на основе Справочника организаций "&amp;$C$2&amp;" (версия для ПК)"</f>
        <v>Электронный справочник на основе Справочника организаций "2ГИС.БАРНАУЛ" (версия для ПК)</v>
      </c>
      <c r="D200" s="36">
        <v>5580</v>
      </c>
      <c r="E200" s="37"/>
      <c r="F200" s="37"/>
      <c r="G200" s="37"/>
      <c r="H200" s="38"/>
    </row>
    <row r="201" spans="1:8" ht="50.1" customHeight="1" x14ac:dyDescent="0.2">
      <c r="A201" s="160" t="s">
        <v>88</v>
      </c>
      <c r="B201" s="161"/>
      <c r="C201" s="202" t="str">
        <f>"Интернет-площадка 2gis.ru на основе Cправочника организаций "&amp;$C$2&amp;""</f>
        <v>Интернет-площадка 2gis.ru на основе Cправочника организаций "2ГИС.БАРНАУЛ"</v>
      </c>
      <c r="D201" s="36">
        <v>15900</v>
      </c>
      <c r="E201" s="37"/>
      <c r="F201" s="37"/>
      <c r="G201" s="37"/>
      <c r="H201" s="38"/>
    </row>
    <row r="202" spans="1:8" ht="50.1" customHeight="1" x14ac:dyDescent="0.2">
      <c r="A202" s="160" t="s">
        <v>89</v>
      </c>
      <c r="B202" s="161"/>
      <c r="C202" s="202" t="str">
        <f>"Интернет-площадка 2gis.ru на основе Cправочника организаций "&amp;$C$2&amp;""</f>
        <v>Интернет-площадка 2gis.ru на основе Cправочника организаций "2ГИС.БАРНАУЛ"</v>
      </c>
      <c r="D202" s="36">
        <v>19080</v>
      </c>
      <c r="E202" s="37"/>
      <c r="F202" s="37"/>
      <c r="G202" s="37"/>
      <c r="H202" s="38"/>
    </row>
    <row r="203" spans="1:8" ht="50.1" customHeight="1" x14ac:dyDescent="0.2">
      <c r="A203" s="160" t="s">
        <v>90</v>
      </c>
      <c r="B203" s="161"/>
      <c r="C203" s="202" t="str">
        <f>"Электронный справочник на основе Справочника организаций "&amp;$C$2&amp;" (версия для ПК)"</f>
        <v>Электронный справочник на основе Справочника организаций "2ГИС.БАРНАУЛ" (версия для ПК)</v>
      </c>
      <c r="D203" s="36">
        <v>3708</v>
      </c>
      <c r="E203" s="37"/>
      <c r="F203" s="37"/>
      <c r="G203" s="37"/>
      <c r="H203" s="38"/>
    </row>
    <row r="204" spans="1:8" ht="50.1" customHeight="1" x14ac:dyDescent="0.2">
      <c r="A204" s="160" t="s">
        <v>91</v>
      </c>
      <c r="B204" s="161"/>
      <c r="C204" s="202" t="str">
        <f>"Электронный справочник на основе Справочника организаций "&amp;$C$2&amp;" (версия для ПК)"</f>
        <v>Электронный справочник на основе Справочника организаций "2ГИС.БАРНАУЛ" (версия для ПК)</v>
      </c>
      <c r="D204" s="36">
        <v>3006</v>
      </c>
      <c r="E204" s="37"/>
      <c r="F204" s="37"/>
      <c r="G204" s="37"/>
      <c r="H204" s="38"/>
    </row>
    <row r="205" spans="1:8" ht="50.1" customHeight="1" x14ac:dyDescent="0.2">
      <c r="A205" s="160" t="s">
        <v>92</v>
      </c>
      <c r="B205" s="161"/>
      <c r="C205" s="202" t="str">
        <f>"Электронный справочник на основе Справочника организаций "&amp;$C$2&amp;" (версия для ПК)"</f>
        <v>Электронный справочник на основе Справочника организаций "2ГИС.БАРНАУЛ" (версия для ПК)</v>
      </c>
      <c r="D205" s="36">
        <v>7452</v>
      </c>
      <c r="E205" s="37"/>
      <c r="F205" s="37"/>
      <c r="G205" s="37"/>
      <c r="H205" s="38"/>
    </row>
    <row r="206" spans="1:8" ht="50.1" customHeight="1" x14ac:dyDescent="0.2">
      <c r="A206" s="160" t="s">
        <v>93</v>
      </c>
      <c r="B206" s="161"/>
      <c r="C206" s="202" t="str">
        <f>C238</f>
        <v>электронный справочник на основе Справочника организаций "2ГИС.БАРНАУЛ" (мобильная версия 2ГИС 4.0 и выше)</v>
      </c>
      <c r="D206" s="36">
        <v>22440</v>
      </c>
      <c r="E206" s="37"/>
      <c r="F206" s="37"/>
      <c r="G206" s="37"/>
      <c r="H206" s="38"/>
    </row>
    <row r="207" spans="1:8" ht="50.1" customHeight="1" x14ac:dyDescent="0.2">
      <c r="A207" s="160" t="s">
        <v>94</v>
      </c>
      <c r="B207" s="161"/>
      <c r="C207" s="202" t="s">
        <v>95</v>
      </c>
      <c r="D207" s="36">
        <v>540</v>
      </c>
      <c r="E207" s="37"/>
      <c r="F207" s="37"/>
      <c r="G207" s="37"/>
      <c r="H207" s="38"/>
    </row>
    <row r="208" spans="1:8" ht="75.75" customHeight="1" x14ac:dyDescent="0.2">
      <c r="A208" s="160" t="s">
        <v>96</v>
      </c>
      <c r="B208" s="161"/>
      <c r="C208"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"2ГИС.БАРНАУЛ" (мобильная версия 2ГИС 4.0 и выше); Интернет-площадка 2gis.ru на основе Cправочника организаций "2ГИС.БАРНАУЛ"</v>
      </c>
      <c r="D208" s="36">
        <v>6420</v>
      </c>
      <c r="E208" s="37"/>
      <c r="F208" s="37"/>
      <c r="G208" s="37"/>
      <c r="H208" s="38"/>
    </row>
    <row r="209" spans="1:8" ht="75.75" customHeight="1" x14ac:dyDescent="0.2">
      <c r="A209" s="160" t="s">
        <v>97</v>
      </c>
      <c r="B209" s="161"/>
      <c r="C209" s="202" t="str">
        <f t="shared" ref="C209:C211"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"2ГИС.БАРНАУЛ" (мобильная версия 2ГИС 4.0 и выше); Интернет-площадка 2gis.ru на основе Cправочника организаций "2ГИС.БАРНАУЛ"</v>
      </c>
      <c r="D209" s="36">
        <v>5136</v>
      </c>
      <c r="E209" s="37"/>
      <c r="F209" s="37"/>
      <c r="G209" s="37"/>
      <c r="H209" s="38"/>
    </row>
    <row r="210" spans="1:8" ht="75.75" customHeight="1" x14ac:dyDescent="0.2">
      <c r="A210" s="160" t="s">
        <v>98</v>
      </c>
      <c r="B210" s="161"/>
      <c r="C210" s="202" t="str">
        <f t="shared" si="1"/>
        <v>электронный справочник на основе Справочника организаций "2ГИС.БАРНАУЛ" (мобильная версия 2ГИС 4.0 и выше); Интернет-площадка 2gis.ru на основе Cправочника организаций "2ГИС.БАРНАУЛ"</v>
      </c>
      <c r="D210" s="36">
        <v>5340</v>
      </c>
      <c r="E210" s="37"/>
      <c r="F210" s="37"/>
      <c r="G210" s="37"/>
      <c r="H210" s="38"/>
    </row>
    <row r="211" spans="1:8" ht="75.75" customHeight="1" x14ac:dyDescent="0.2">
      <c r="A211" s="160" t="s">
        <v>99</v>
      </c>
      <c r="B211" s="161"/>
      <c r="C211" s="202" t="str">
        <f t="shared" si="1"/>
        <v>электронный справочник на основе Справочника организаций "2ГИС.БАРНАУЛ" (мобильная версия 2ГИС 4.0 и выше); Интернет-площадка 2gis.ru на основе Cправочника организаций "2ГИС.БАРНАУЛ"</v>
      </c>
      <c r="D211" s="36">
        <v>2568</v>
      </c>
      <c r="E211" s="37"/>
      <c r="F211" s="37"/>
      <c r="G211" s="37"/>
      <c r="H211" s="38"/>
    </row>
    <row r="212" spans="1:8" ht="75.75" customHeight="1" x14ac:dyDescent="0.2">
      <c r="A212" s="160" t="s">
        <v>100</v>
      </c>
      <c r="B212" s="161" t="s">
        <v>100</v>
      </c>
      <c r="C212"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"2ГИС.БАРНАУЛ" (мобильная версия 2ГИС 4.0 и выше); Интернет-площадка 2gis.ru на основе Cправочника организаций "2ГИС.БАРНАУЛ"</v>
      </c>
      <c r="D212" s="36">
        <v>31860</v>
      </c>
      <c r="E212" s="37"/>
      <c r="F212" s="37"/>
      <c r="G212" s="37"/>
      <c r="H212" s="38"/>
    </row>
    <row r="213" spans="1:8" ht="75.75" customHeight="1" x14ac:dyDescent="0.2">
      <c r="A213" s="160" t="s">
        <v>101</v>
      </c>
      <c r="B213" s="161" t="s">
        <v>101</v>
      </c>
      <c r="C213"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"2ГИС.БАРНАУЛ" (мобильная версия 2ГИС 4.0 и выше); Интернет-площадка 2gis.ru на основе Cправочника организаций "2ГИС.БАРНАУЛ"</v>
      </c>
      <c r="D213" s="36">
        <v>10902</v>
      </c>
      <c r="E213" s="37"/>
      <c r="F213" s="37"/>
      <c r="G213" s="37"/>
      <c r="H213" s="38"/>
    </row>
    <row r="214" spans="1:8" ht="50.1" customHeight="1" x14ac:dyDescent="0.2">
      <c r="A214" s="160" t="s">
        <v>102</v>
      </c>
      <c r="B214" s="161"/>
      <c r="C214" s="202" t="str">
        <f>"Электронный справочник на основе Справочника организаций "&amp;$C$2&amp;" (версия для ПК)"</f>
        <v>Электронный справочник на основе Справочника организаций "2ГИС.БАРНАУЛ" (версия для ПК)</v>
      </c>
      <c r="D214" s="36">
        <v>10200</v>
      </c>
      <c r="E214" s="37"/>
      <c r="F214" s="37"/>
      <c r="G214" s="37"/>
      <c r="H214" s="38"/>
    </row>
    <row r="215" spans="1:8" s="16" customFormat="1" ht="102" customHeight="1" x14ac:dyDescent="0.2">
      <c r="A215" s="160" t="s">
        <v>16</v>
      </c>
      <c r="B215" s="161"/>
      <c r="C215" s="20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215" s="36">
        <v>1380</v>
      </c>
      <c r="E215" s="37"/>
      <c r="F215" s="37"/>
      <c r="G215" s="37"/>
      <c r="H215" s="38"/>
    </row>
    <row r="216" spans="1:8" s="16" customFormat="1" ht="102" customHeight="1" x14ac:dyDescent="0.2">
      <c r="A216" s="160" t="s">
        <v>103</v>
      </c>
      <c r="B216" s="161"/>
      <c r="C216" s="20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216" s="36">
        <v>100002</v>
      </c>
      <c r="E216" s="37"/>
      <c r="F216" s="37"/>
      <c r="G216" s="37"/>
      <c r="H216" s="38"/>
    </row>
    <row r="217" spans="1:8" s="16" customFormat="1" ht="126" customHeight="1" x14ac:dyDescent="0.2">
      <c r="A217" s="160" t="s">
        <v>104</v>
      </c>
      <c r="B217" s="161"/>
      <c r="C21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"2ГИС.БАРНАУЛ" (версия для ПК); 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Интернет-площадки и Веб-приложения на основе Cправочника организаций "2ГИС.БАРНАУЛ", http://api.2gis.ru/</v>
      </c>
      <c r="D217" s="36">
        <v>15000</v>
      </c>
      <c r="E217" s="37"/>
      <c r="F217" s="37"/>
      <c r="G217" s="37"/>
      <c r="H217" s="38"/>
    </row>
    <row r="218" spans="1:8" s="16" customFormat="1" ht="126" customHeight="1" x14ac:dyDescent="0.2">
      <c r="A218" s="160" t="s">
        <v>105</v>
      </c>
      <c r="B218" s="161"/>
      <c r="C218"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Интернет-площадки и Веб-приложения на основе Cправочника организаций "2ГИС.БАРНАУЛ", http://api.2gis.ru/</v>
      </c>
      <c r="D218" s="36">
        <v>7500</v>
      </c>
      <c r="E218" s="37"/>
      <c r="F218" s="37"/>
      <c r="G218" s="37"/>
      <c r="H218" s="38"/>
    </row>
    <row r="219" spans="1:8" s="16" customFormat="1" ht="126" customHeight="1" x14ac:dyDescent="0.2">
      <c r="A219" s="154" t="s">
        <v>106</v>
      </c>
      <c r="B219" s="204"/>
      <c r="C219"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"2ГИС.БАРНАУЛ" (мобильная версия 2ГИС 4.0 и выше)</v>
      </c>
      <c r="D219" s="36">
        <v>10002</v>
      </c>
      <c r="E219" s="37"/>
      <c r="F219" s="37"/>
      <c r="G219" s="37"/>
      <c r="H219" s="38"/>
    </row>
    <row r="220" spans="1:8" ht="50.1" customHeight="1" x14ac:dyDescent="0.2">
      <c r="A220" s="160" t="s">
        <v>107</v>
      </c>
      <c r="B220" s="161"/>
      <c r="C220" s="202" t="str">
        <f>"Интернет-площадка 2gis.ru на основе Cправочника организаций "&amp;$C$2&amp;""</f>
        <v>Интернет-площадка 2gis.ru на основе Cправочника организаций "2ГИС.БАРНАУЛ"</v>
      </c>
      <c r="D220" s="36">
        <v>24120</v>
      </c>
      <c r="E220" s="37"/>
      <c r="F220" s="37"/>
      <c r="G220" s="37"/>
      <c r="H220" s="38"/>
    </row>
    <row r="221" spans="1:8" ht="50.1" customHeight="1" x14ac:dyDescent="0.2">
      <c r="A221" s="160" t="s">
        <v>108</v>
      </c>
      <c r="B221" s="161"/>
      <c r="C221" s="202" t="str">
        <f t="shared" ref="C221:C230" si="2">"Электронный справочник на основе Справочника организаций "&amp;$C$2&amp;" (версия для ПК)"</f>
        <v>Электронный справочник на основе Справочника организаций "2ГИС.БАРНАУЛ" (версия для ПК)</v>
      </c>
      <c r="D221" s="36">
        <v>14640</v>
      </c>
      <c r="E221" s="37"/>
      <c r="F221" s="37"/>
      <c r="G221" s="37"/>
      <c r="H221" s="38"/>
    </row>
    <row r="222" spans="1:8" ht="50.1" customHeight="1" x14ac:dyDescent="0.2">
      <c r="A222" s="160" t="s">
        <v>109</v>
      </c>
      <c r="B222" s="161"/>
      <c r="C222" s="202" t="str">
        <f t="shared" si="2"/>
        <v>Электронный справочник на основе Справочника организаций "2ГИС.БАРНАУЛ" (версия для ПК)</v>
      </c>
      <c r="D222" s="36">
        <v>7920</v>
      </c>
      <c r="E222" s="37"/>
      <c r="F222" s="37"/>
      <c r="G222" s="37"/>
      <c r="H222" s="38"/>
    </row>
    <row r="223" spans="1:8" ht="50.1" customHeight="1" x14ac:dyDescent="0.2">
      <c r="A223" s="160" t="s">
        <v>110</v>
      </c>
      <c r="B223" s="161"/>
      <c r="C223" s="202" t="str">
        <f>"Интернет-площадка 2gis.ru на основе Cправочника организаций "&amp;$C$2&amp;""</f>
        <v>Интернет-площадка 2gis.ru на основе Cправочника организаций "2ГИС.БАРНАУЛ"</v>
      </c>
      <c r="D223" s="36">
        <v>22320</v>
      </c>
      <c r="E223" s="37"/>
      <c r="F223" s="37"/>
      <c r="G223" s="37"/>
      <c r="H223" s="38"/>
    </row>
    <row r="224" spans="1:8" ht="50.1" customHeight="1" x14ac:dyDescent="0.2">
      <c r="A224" s="160" t="s">
        <v>111</v>
      </c>
      <c r="B224" s="161"/>
      <c r="C224" s="202" t="str">
        <f>"Интернет-площадка 2gis.ru на основе Cправочника организаций "&amp;$C$2&amp;""</f>
        <v>Интернет-площадка 2gis.ru на основе Cправочника организаций "2ГИС.БАРНАУЛ"</v>
      </c>
      <c r="D224" s="36">
        <v>26784</v>
      </c>
      <c r="E224" s="37"/>
      <c r="F224" s="37"/>
      <c r="G224" s="37"/>
      <c r="H224" s="38"/>
    </row>
    <row r="225" spans="1:8" ht="50.1" customHeight="1" x14ac:dyDescent="0.2">
      <c r="A225" s="160" t="s">
        <v>112</v>
      </c>
      <c r="B225" s="161"/>
      <c r="C225" s="202" t="str">
        <f t="shared" si="2"/>
        <v>Электронный справочник на основе Справочника организаций "2ГИС.БАРНАУЛ" (версия для ПК)</v>
      </c>
      <c r="D225" s="36">
        <v>5280</v>
      </c>
      <c r="E225" s="37"/>
      <c r="F225" s="37"/>
      <c r="G225" s="37"/>
      <c r="H225" s="38"/>
    </row>
    <row r="226" spans="1:8" ht="50.1" customHeight="1" x14ac:dyDescent="0.2">
      <c r="A226" s="160" t="s">
        <v>113</v>
      </c>
      <c r="B226" s="161"/>
      <c r="C226" s="202" t="str">
        <f t="shared" si="2"/>
        <v>Электронный справочник на основе Справочника организаций "2ГИС.БАРНАУЛ" (версия для ПК)</v>
      </c>
      <c r="D226" s="36">
        <v>4320</v>
      </c>
      <c r="E226" s="37"/>
      <c r="F226" s="37"/>
      <c r="G226" s="37"/>
      <c r="H226" s="38"/>
    </row>
    <row r="227" spans="1:8" ht="50.1" customHeight="1" x14ac:dyDescent="0.2">
      <c r="A227" s="160" t="s">
        <v>114</v>
      </c>
      <c r="B227" s="161"/>
      <c r="C227" s="202" t="str">
        <f t="shared" si="2"/>
        <v>Электронный справочник на основе Справочника организаций "2ГИС.БАРНАУЛ" (версия для ПК)</v>
      </c>
      <c r="D227" s="36">
        <v>10440</v>
      </c>
      <c r="E227" s="37"/>
      <c r="F227" s="37"/>
      <c r="G227" s="37"/>
      <c r="H227" s="38"/>
    </row>
    <row r="228" spans="1:8" ht="50.1" customHeight="1" x14ac:dyDescent="0.2">
      <c r="A228" s="160" t="s">
        <v>115</v>
      </c>
      <c r="B228" s="161"/>
      <c r="C228" s="202" t="s">
        <v>95</v>
      </c>
      <c r="D228" s="36">
        <v>840</v>
      </c>
      <c r="E228" s="37"/>
      <c r="F228" s="37"/>
      <c r="G228" s="37"/>
      <c r="H228" s="38"/>
    </row>
    <row r="229" spans="1:8" ht="68.25" customHeight="1" x14ac:dyDescent="0.2">
      <c r="A229" s="160" t="s">
        <v>116</v>
      </c>
      <c r="B229" s="161"/>
      <c r="C229"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"2ГИС.БАРНАУЛ" (мобильная версия 2ГИС 4.0 и выше); Интернет-площадка 2gis.ru на основе Cправочника организаций "2ГИС.БАРНАУЛ"</v>
      </c>
      <c r="D229" s="36">
        <v>44640</v>
      </c>
      <c r="E229" s="37"/>
      <c r="F229" s="37"/>
      <c r="G229" s="37"/>
      <c r="H229" s="38"/>
    </row>
    <row r="230" spans="1:8" ht="50.1" customHeight="1" thickBot="1" x14ac:dyDescent="0.25">
      <c r="A230" s="160" t="s">
        <v>117</v>
      </c>
      <c r="B230" s="161"/>
      <c r="C230" s="202" t="str">
        <f t="shared" si="2"/>
        <v>Электронный справочник на основе Справочника организаций "2ГИС.БАРНАУЛ" (версия для ПК)</v>
      </c>
      <c r="D230" s="44">
        <v>14280</v>
      </c>
      <c r="E230" s="45"/>
      <c r="F230" s="45"/>
      <c r="G230" s="45"/>
      <c r="H230" s="46"/>
    </row>
    <row r="231" spans="1:8" s="28" customFormat="1" ht="50.1" customHeight="1" thickBot="1" x14ac:dyDescent="0.25">
      <c r="A231" s="24" t="s">
        <v>118</v>
      </c>
      <c r="B231" s="25"/>
      <c r="C231" s="26"/>
      <c r="D231" s="173"/>
      <c r="E231" s="173"/>
      <c r="F231" s="173"/>
      <c r="G231" s="173"/>
      <c r="H231" s="174"/>
    </row>
    <row r="232" spans="1:8" s="16" customFormat="1" ht="50.1" customHeight="1" x14ac:dyDescent="0.2">
      <c r="A232" s="160" t="s">
        <v>119</v>
      </c>
      <c r="B232" s="161"/>
      <c r="C232" s="206" t="str">
        <f>"Электронный справочник на основе Справочника организаций "&amp;$C$2&amp;" (мобильная версия)"</f>
        <v>Электронный справочник на основе Справочника организаций "2ГИС.БАРНАУЛ" (мобильная версия)</v>
      </c>
      <c r="D232" s="36">
        <v>9000</v>
      </c>
      <c r="E232" s="37"/>
      <c r="F232" s="37"/>
      <c r="G232" s="37"/>
      <c r="H232" s="38"/>
    </row>
    <row r="233" spans="1:8" s="16" customFormat="1" ht="50.1" customHeight="1" x14ac:dyDescent="0.2">
      <c r="A233" s="160" t="s">
        <v>120</v>
      </c>
      <c r="B233" s="161"/>
      <c r="C233" s="209"/>
      <c r="D233" s="36">
        <v>9000</v>
      </c>
      <c r="E233" s="37"/>
      <c r="F233" s="37"/>
      <c r="G233" s="37"/>
      <c r="H233" s="38"/>
    </row>
    <row r="234" spans="1:8" s="16" customFormat="1" ht="50.1" customHeight="1" x14ac:dyDescent="0.2">
      <c r="A234" s="207" t="s">
        <v>121</v>
      </c>
      <c r="B234" s="208"/>
      <c r="C234" s="209"/>
      <c r="D234" s="297">
        <v>4500</v>
      </c>
      <c r="E234" s="157"/>
      <c r="F234" s="157"/>
      <c r="G234" s="157"/>
      <c r="H234" s="157"/>
    </row>
    <row r="235" spans="1:8" s="16" customFormat="1" ht="50.1" customHeight="1" x14ac:dyDescent="0.2">
      <c r="A235" s="207" t="s">
        <v>122</v>
      </c>
      <c r="B235" s="208"/>
      <c r="C235" s="209"/>
      <c r="D235" s="297">
        <v>450</v>
      </c>
      <c r="E235" s="157"/>
      <c r="F235" s="157"/>
      <c r="G235" s="157"/>
      <c r="H235" s="157"/>
    </row>
    <row r="236" spans="1:8" s="16" customFormat="1" ht="50.1" customHeight="1" thickBot="1" x14ac:dyDescent="0.25">
      <c r="A236" s="207" t="s">
        <v>123</v>
      </c>
      <c r="B236" s="208"/>
      <c r="C236" s="210"/>
      <c r="D236" s="78">
        <v>1800</v>
      </c>
      <c r="E236" s="79"/>
      <c r="F236" s="79"/>
      <c r="G236" s="79"/>
      <c r="H236" s="79"/>
    </row>
    <row r="237" spans="1:8" s="16" customFormat="1" ht="50.1" customHeight="1" thickBot="1" x14ac:dyDescent="0.25">
      <c r="A237" s="24" t="s">
        <v>124</v>
      </c>
      <c r="B237" s="25"/>
      <c r="C237" s="26"/>
      <c r="D237" s="173"/>
      <c r="E237" s="173"/>
      <c r="F237" s="173"/>
      <c r="G237" s="173"/>
      <c r="H237" s="174"/>
    </row>
    <row r="238" spans="1:8" ht="50.1" customHeight="1" x14ac:dyDescent="0.2">
      <c r="A238" s="160" t="s">
        <v>125</v>
      </c>
      <c r="B238" s="161"/>
      <c r="C238"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"2ГИС.БАРНАУЛ" (мобильная версия 2ГИС 4.0 и выше)</v>
      </c>
      <c r="D238" s="212">
        <f>F238*1.2</f>
        <v>9612</v>
      </c>
      <c r="E238" s="213">
        <f>F238*1.1</f>
        <v>8811</v>
      </c>
      <c r="F238" s="213">
        <v>8010</v>
      </c>
      <c r="G238" s="213">
        <f>F238*0.75</f>
        <v>6007.5</v>
      </c>
      <c r="H238" s="214">
        <f>F238*0.5</f>
        <v>4005</v>
      </c>
    </row>
    <row r="239" spans="1:8" ht="50.1" customHeight="1" x14ac:dyDescent="0.2">
      <c r="A239" s="160" t="s">
        <v>126</v>
      </c>
      <c r="B239" s="161"/>
      <c r="C239" s="202" t="str">
        <f>"Интернет-площадка 2gis.ru на основе Cправочника организаций "&amp;$C$2&amp;""</f>
        <v>Интернет-площадка 2gis.ru на основе Cправочника организаций "2ГИС.БАРНАУЛ"</v>
      </c>
      <c r="D239" s="36">
        <v>3540</v>
      </c>
      <c r="E239" s="37"/>
      <c r="F239" s="37"/>
      <c r="G239" s="37"/>
      <c r="H239" s="38"/>
    </row>
    <row r="240" spans="1:8" ht="50.1" customHeight="1" x14ac:dyDescent="0.2">
      <c r="A240" s="160" t="s">
        <v>127</v>
      </c>
      <c r="B240" s="161"/>
      <c r="C240" s="202" t="str">
        <f>"Электронный справочник на основе Справочника организаций "&amp;$C$2&amp;" (версия для ПК)"</f>
        <v>Электронный справочник на основе Справочника организаций "2ГИС.БАРНАУЛ" (версия для ПК)</v>
      </c>
      <c r="D240" s="36">
        <v>1728</v>
      </c>
      <c r="E240" s="37"/>
      <c r="F240" s="37"/>
      <c r="G240" s="37"/>
      <c r="H240" s="38"/>
    </row>
    <row r="241" spans="1:8" ht="50.1" customHeight="1" x14ac:dyDescent="0.2">
      <c r="A241" s="160" t="s">
        <v>128</v>
      </c>
      <c r="B241" s="161"/>
      <c r="C241"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"2ГИС.БАРНАУЛ" (мобильная версия 2ГИС 4.0 и выше)</v>
      </c>
      <c r="D241" s="212">
        <f>F241*1.2</f>
        <v>13536</v>
      </c>
      <c r="E241" s="213">
        <f>F241*1.1</f>
        <v>12408.000000000002</v>
      </c>
      <c r="F241" s="213">
        <v>11280</v>
      </c>
      <c r="G241" s="213">
        <f>F241*0.75</f>
        <v>8460</v>
      </c>
      <c r="H241" s="214">
        <f>F241*0.5</f>
        <v>5640</v>
      </c>
    </row>
    <row r="242" spans="1:8" ht="50.1" customHeight="1" x14ac:dyDescent="0.2">
      <c r="A242" s="160" t="s">
        <v>199</v>
      </c>
      <c r="B242" s="161"/>
      <c r="C242" s="202" t="str">
        <f>"Интернет-площадка 2gis.ru на основе Cправочника организаций "&amp;$C$2&amp;""</f>
        <v>Интернет-площадка 2gis.ru на основе Cправочника организаций "2ГИС.БАРНАУЛ"</v>
      </c>
      <c r="D242" s="36">
        <v>5040</v>
      </c>
      <c r="E242" s="37"/>
      <c r="F242" s="37"/>
      <c r="G242" s="37"/>
      <c r="H242" s="38"/>
    </row>
    <row r="243" spans="1:8" ht="50.1" customHeight="1" x14ac:dyDescent="0.2">
      <c r="A243" s="160" t="s">
        <v>130</v>
      </c>
      <c r="B243" s="161"/>
      <c r="C243" s="202" t="str">
        <f>"Электронный справочник на основе Справочника организаций "&amp;$C$2&amp;" (версия для ПК)"</f>
        <v>Электронный справочник на основе Справочника организаций "2ГИС.БАРНАУЛ" (версия для ПК)</v>
      </c>
      <c r="D243" s="36">
        <v>2520</v>
      </c>
      <c r="E243" s="37"/>
      <c r="F243" s="37"/>
      <c r="G243" s="37"/>
      <c r="H243" s="38"/>
    </row>
    <row r="244" spans="1:8" s="16" customFormat="1" ht="126" customHeight="1" x14ac:dyDescent="0.2">
      <c r="A244" s="160" t="s">
        <v>131</v>
      </c>
      <c r="B244" s="161"/>
      <c r="C244" s="215" t="str">
        <f>C239</f>
        <v>Интернет-площадка 2gis.ru на основе Cправочника организаций "2ГИС.БАРНАУЛ"</v>
      </c>
      <c r="D244" s="212">
        <f>F244*1.2</f>
        <v>7704</v>
      </c>
      <c r="E244" s="213">
        <f>F244*1.1</f>
        <v>7062.0000000000009</v>
      </c>
      <c r="F244" s="213">
        <v>6420</v>
      </c>
      <c r="G244" s="213">
        <f>F244*0.75</f>
        <v>4815</v>
      </c>
      <c r="H244" s="214">
        <f>F244*0.5</f>
        <v>3210</v>
      </c>
    </row>
    <row r="245" spans="1:8" s="16" customFormat="1" ht="126" customHeight="1" thickBot="1" x14ac:dyDescent="0.25">
      <c r="A245" s="160" t="s">
        <v>132</v>
      </c>
      <c r="B245" s="161"/>
      <c r="C245"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245" s="36">
        <v>6552</v>
      </c>
      <c r="E245" s="37"/>
      <c r="F245" s="37"/>
      <c r="G245" s="37"/>
      <c r="H245" s="38"/>
    </row>
    <row r="246" spans="1:8" ht="50.1" customHeight="1" thickBot="1" x14ac:dyDescent="0.25">
      <c r="A246" s="24" t="s">
        <v>200</v>
      </c>
      <c r="B246" s="25"/>
      <c r="C246" s="26"/>
      <c r="D246" s="173"/>
      <c r="E246" s="173"/>
      <c r="F246" s="173"/>
      <c r="G246" s="173"/>
      <c r="H246" s="174"/>
    </row>
    <row r="247" spans="1:8" s="23" customFormat="1" ht="30" customHeight="1" thickBot="1" x14ac:dyDescent="0.25">
      <c r="A247" s="303"/>
      <c r="B247" s="303"/>
      <c r="C247" s="460"/>
      <c r="D247" s="303"/>
      <c r="E247" s="303"/>
      <c r="F247" s="303"/>
      <c r="G247" s="303"/>
      <c r="H247" s="304"/>
    </row>
    <row r="248" spans="1:8" s="16" customFormat="1" ht="83.25" customHeight="1" thickBot="1" x14ac:dyDescent="0.25">
      <c r="A248" s="160" t="s">
        <v>201</v>
      </c>
      <c r="B248" s="161"/>
      <c r="C248"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"2ГИС.БАРНАУЛ" (версия для ПК); 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248" s="31">
        <v>17610</v>
      </c>
      <c r="E248" s="32"/>
      <c r="F248" s="32"/>
      <c r="G248" s="32"/>
      <c r="H248" s="33"/>
    </row>
    <row r="249" spans="1:8" s="16" customFormat="1" ht="83.25" customHeight="1" thickBot="1" x14ac:dyDescent="0.25">
      <c r="A249" s="160" t="s">
        <v>202</v>
      </c>
      <c r="B249" s="161"/>
      <c r="C249" s="209"/>
      <c r="D249" s="31">
        <v>17610</v>
      </c>
      <c r="E249" s="32"/>
      <c r="F249" s="32"/>
      <c r="G249" s="32"/>
      <c r="H249" s="33"/>
    </row>
    <row r="250" spans="1:8" ht="50.1" customHeight="1" thickBot="1" x14ac:dyDescent="0.25">
      <c r="A250" s="290"/>
      <c r="B250" s="291"/>
      <c r="C250" s="125"/>
      <c r="D250" s="292"/>
      <c r="E250" s="292"/>
      <c r="F250" s="292"/>
      <c r="G250" s="292"/>
      <c r="H250" s="293"/>
    </row>
    <row r="251" spans="1:8" s="23" customFormat="1" ht="26.25" x14ac:dyDescent="0.2">
      <c r="A251" s="216"/>
      <c r="B251" s="217"/>
      <c r="C251" s="218"/>
      <c r="D251" s="217"/>
      <c r="E251" s="217"/>
      <c r="F251" s="217"/>
      <c r="G251" s="217"/>
      <c r="H251" s="219"/>
    </row>
    <row r="252" spans="1:8" s="16" customFormat="1" ht="21" x14ac:dyDescent="0.2">
      <c r="A252" s="220"/>
      <c r="B252" s="221" t="s">
        <v>133</v>
      </c>
      <c r="C252" s="222" t="s">
        <v>284</v>
      </c>
      <c r="D252" s="222"/>
      <c r="E252" s="223"/>
      <c r="F252" s="223"/>
      <c r="G252" s="223"/>
      <c r="H252" s="223"/>
    </row>
    <row r="253" spans="1:8" s="16" customFormat="1" ht="21" x14ac:dyDescent="0.2">
      <c r="A253" s="220"/>
      <c r="B253" s="223"/>
      <c r="C253" s="224" t="s">
        <v>285</v>
      </c>
      <c r="D253" s="224"/>
      <c r="E253" s="223"/>
      <c r="F253" s="223"/>
      <c r="G253" s="223"/>
      <c r="H253" s="223"/>
    </row>
    <row r="254" spans="1:8" s="16" customFormat="1" ht="21" x14ac:dyDescent="0.2">
      <c r="A254" s="220"/>
      <c r="B254" s="223"/>
      <c r="C254" s="224" t="s">
        <v>286</v>
      </c>
      <c r="D254" s="224"/>
      <c r="E254" s="223"/>
      <c r="F254" s="223"/>
      <c r="G254" s="223"/>
      <c r="H254" s="223"/>
    </row>
    <row r="255" spans="1:8" s="16" customFormat="1" ht="21" x14ac:dyDescent="0.2">
      <c r="A255" s="216"/>
      <c r="B255" s="217"/>
      <c r="C255" s="224"/>
      <c r="D255" s="224"/>
      <c r="E255" s="223"/>
      <c r="F255" s="223"/>
      <c r="G255" s="223"/>
      <c r="H255" s="217"/>
    </row>
    <row r="256" spans="1:8" s="16" customFormat="1" ht="26.25" x14ac:dyDescent="0.2">
      <c r="A256" s="227" t="str">
        <f>Абакан_юр!A174</f>
        <v>По соглашению сторон в качестве валюты платежа могут выступать украинские гривны, в этом случае курс следующий: 1 руб. = 0,4408 гривен</v>
      </c>
      <c r="B256" s="227"/>
      <c r="C256" s="227"/>
      <c r="D256" s="228"/>
      <c r="E256" s="228"/>
      <c r="F256" s="229"/>
      <c r="G256" s="230"/>
      <c r="H256" s="230"/>
    </row>
    <row r="257" spans="1:8" ht="26.25" x14ac:dyDescent="0.2">
      <c r="A257" s="227" t="str">
        <f>Абакан_юр!A175</f>
        <v>По соглашению сторон в качестве валюты платежа могут выступать дирхамы ОАЭ, в этом случае курс следующий: 1 руб. = 0,0420 дирхам</v>
      </c>
      <c r="B257" s="227"/>
      <c r="C257" s="227"/>
      <c r="D257" s="228"/>
      <c r="E257" s="228"/>
      <c r="F257" s="229"/>
      <c r="G257" s="232"/>
      <c r="H257" s="232"/>
    </row>
    <row r="258" spans="1:8" ht="26.25" x14ac:dyDescent="0.2">
      <c r="A258" s="227" t="str">
        <f>Абакан_юр!A176</f>
        <v>По соглашению сторон в качестве валюты платежа могут выступать доллары США, в этом случае курс следующий: 1 руб. = 0,0114 доллара</v>
      </c>
      <c r="B258" s="227"/>
      <c r="C258" s="227"/>
      <c r="D258" s="228"/>
      <c r="E258" s="228"/>
      <c r="F258" s="229"/>
      <c r="G258" s="232"/>
      <c r="H258" s="232"/>
    </row>
    <row r="259" spans="1:8" ht="26.25" x14ac:dyDescent="0.2">
      <c r="A259" s="227" t="str">
        <f>Абакан_юр!A177</f>
        <v>По соглашению сторон в качестве валюты платежа могут выступать евро, в этом случае курс следующий: 1 руб. = 0,0105 евро</v>
      </c>
      <c r="B259" s="227"/>
      <c r="C259" s="227"/>
      <c r="D259" s="228"/>
      <c r="E259" s="229"/>
      <c r="F259" s="229"/>
      <c r="G259" s="232"/>
      <c r="H259" s="232"/>
    </row>
    <row r="260" spans="1:8" ht="26.25" x14ac:dyDescent="0.2">
      <c r="A260" s="227" t="str">
        <f>Абакан_юр!A178</f>
        <v>По соглашению сторон в качестве валюты платежа могут выступать чешские кроны, в этом случае курс следующий: 1 руб. = 0,2605 крона</v>
      </c>
      <c r="B260" s="227"/>
      <c r="C260" s="227"/>
      <c r="D260" s="228"/>
      <c r="E260" s="229"/>
      <c r="F260" s="229"/>
      <c r="G260" s="232"/>
      <c r="H260" s="232"/>
    </row>
    <row r="261" spans="1:8" ht="26.25" x14ac:dyDescent="0.2">
      <c r="A261" s="227" t="str">
        <f>Абакан_юр!A179</f>
        <v>По соглашению сторон в качестве валюты платежа могут выступать киргизские сомы, в этом случае курс следующий: 1 руб. = 1,0083 сом</v>
      </c>
      <c r="B261" s="227"/>
      <c r="C261" s="227"/>
      <c r="D261" s="228"/>
      <c r="E261" s="228"/>
      <c r="F261" s="229"/>
      <c r="G261" s="232"/>
      <c r="H261" s="232"/>
    </row>
    <row r="262" spans="1:8" ht="26.25" x14ac:dyDescent="0.2">
      <c r="A262" s="227" t="str">
        <f>Абакан_юр!A180</f>
        <v>По соглашению сторон в качестве валюты платежа могут выступать казахстанские тенге, в этом случае курс следующий: 1 руб. = 5,0473 тенге</v>
      </c>
      <c r="B262" s="227"/>
      <c r="C262" s="227"/>
      <c r="D262" s="228"/>
      <c r="E262" s="228"/>
      <c r="F262" s="229"/>
      <c r="G262" s="232"/>
      <c r="H262" s="232"/>
    </row>
    <row r="263" spans="1:8" ht="26.25" customHeight="1" x14ac:dyDescent="0.2">
      <c r="A263" s="233"/>
      <c r="B263" s="233"/>
      <c r="C263" s="234"/>
      <c r="D263" s="235"/>
      <c r="E263" s="235"/>
      <c r="F263" s="236"/>
      <c r="G263" s="237"/>
      <c r="H263" s="237"/>
    </row>
    <row r="264" spans="1:8" ht="26.25" customHeight="1" x14ac:dyDescent="0.2">
      <c r="A264" s="239" t="s">
        <v>144</v>
      </c>
      <c r="B264" s="239"/>
      <c r="C264" s="239"/>
      <c r="D264" s="239"/>
      <c r="E264" s="239"/>
      <c r="F264" s="239"/>
      <c r="G264" s="239"/>
      <c r="H264" s="239"/>
    </row>
    <row r="265" spans="1:8" ht="26.25" customHeight="1" x14ac:dyDescent="0.2">
      <c r="A265" s="239" t="s">
        <v>145</v>
      </c>
      <c r="B265" s="239"/>
      <c r="C265" s="239"/>
      <c r="D265" s="239"/>
      <c r="E265" s="239"/>
      <c r="F265" s="239"/>
      <c r="G265" s="239"/>
      <c r="H265" s="239"/>
    </row>
    <row r="266" spans="1:8" ht="26.25" customHeight="1" x14ac:dyDescent="0.2">
      <c r="A266" s="233"/>
      <c r="B266" s="233"/>
      <c r="C266" s="234"/>
      <c r="D266" s="235"/>
      <c r="E266" s="235"/>
      <c r="F266" s="236"/>
      <c r="G266" s="237"/>
      <c r="H266" s="237"/>
    </row>
    <row r="267" spans="1:8" ht="26.25" customHeight="1" thickBot="1" x14ac:dyDescent="0.25">
      <c r="A267" s="240" t="s">
        <v>146</v>
      </c>
      <c r="B267" s="240"/>
      <c r="C267" s="240"/>
      <c r="D267" s="240"/>
      <c r="E267" s="240"/>
      <c r="F267" s="241"/>
      <c r="G267" s="231"/>
      <c r="H267" s="242"/>
    </row>
    <row r="268" spans="1:8" ht="26.25" customHeight="1" thickBot="1" x14ac:dyDescent="0.25">
      <c r="A268" s="243" t="s">
        <v>147</v>
      </c>
      <c r="B268" s="244"/>
      <c r="C268" s="244"/>
      <c r="D268" s="244"/>
      <c r="E268" s="245"/>
      <c r="F268" s="246"/>
      <c r="H268" s="247"/>
    </row>
    <row r="269" spans="1:8" ht="102" customHeight="1" thickBot="1" x14ac:dyDescent="0.25">
      <c r="A269" s="248" t="s">
        <v>148</v>
      </c>
      <c r="B269" s="249"/>
      <c r="C269" s="250" t="s">
        <v>149</v>
      </c>
      <c r="D269" s="249" t="s">
        <v>150</v>
      </c>
      <c r="E269" s="251"/>
      <c r="F269" s="252"/>
      <c r="G269" s="252"/>
      <c r="H269" s="252"/>
    </row>
    <row r="270" spans="1:8" ht="21" x14ac:dyDescent="0.2">
      <c r="A270" s="253" t="s">
        <v>207</v>
      </c>
      <c r="B270" s="254"/>
      <c r="C270" s="256" t="s">
        <v>208</v>
      </c>
      <c r="D270" s="473">
        <v>2190</v>
      </c>
      <c r="E270" s="257"/>
      <c r="F270" s="252"/>
      <c r="G270" s="252"/>
      <c r="H270" s="252"/>
    </row>
    <row r="271" spans="1:8" ht="21" x14ac:dyDescent="0.2">
      <c r="A271" s="258" t="s">
        <v>209</v>
      </c>
      <c r="B271" s="259"/>
      <c r="C271" s="261"/>
      <c r="D271" s="474">
        <v>1590</v>
      </c>
      <c r="E271" s="262"/>
      <c r="F271" s="252"/>
      <c r="G271" s="252"/>
      <c r="H271" s="252"/>
    </row>
    <row r="272" spans="1:8" ht="21" x14ac:dyDescent="0.2">
      <c r="A272" s="258" t="s">
        <v>210</v>
      </c>
      <c r="B272" s="259"/>
      <c r="C272" s="261"/>
      <c r="D272" s="474">
        <v>1440</v>
      </c>
      <c r="E272" s="262"/>
      <c r="F272" s="252"/>
      <c r="G272" s="252"/>
      <c r="H272" s="252"/>
    </row>
    <row r="273" spans="1:8" ht="21.75" thickBot="1" x14ac:dyDescent="0.25">
      <c r="A273" s="258" t="s">
        <v>211</v>
      </c>
      <c r="B273" s="259"/>
      <c r="C273" s="261"/>
      <c r="D273" s="474">
        <v>1290</v>
      </c>
      <c r="E273" s="262"/>
      <c r="F273" s="252"/>
      <c r="G273" s="252"/>
      <c r="H273" s="252"/>
    </row>
    <row r="274" spans="1:8" ht="97.5" customHeight="1" x14ac:dyDescent="0.2">
      <c r="A274" s="253" t="s">
        <v>151</v>
      </c>
      <c r="B274" s="254"/>
      <c r="C274" s="255" t="s">
        <v>152</v>
      </c>
      <c r="D274" s="256" t="s">
        <v>153</v>
      </c>
      <c r="E274" s="257"/>
      <c r="F274" s="252"/>
      <c r="G274" s="252"/>
      <c r="H274" s="252"/>
    </row>
    <row r="275" spans="1:8" ht="92.25" customHeight="1" x14ac:dyDescent="0.2">
      <c r="A275" s="258" t="s">
        <v>154</v>
      </c>
      <c r="B275" s="259"/>
      <c r="C275" s="260" t="s">
        <v>155</v>
      </c>
      <c r="D275" s="261" t="s">
        <v>156</v>
      </c>
      <c r="E275" s="262"/>
      <c r="F275" s="252"/>
      <c r="G275" s="252"/>
      <c r="H275" s="252"/>
    </row>
    <row r="276" spans="1:8" ht="94.5" customHeight="1" x14ac:dyDescent="0.2">
      <c r="A276" s="259" t="s">
        <v>157</v>
      </c>
      <c r="B276" s="259"/>
      <c r="C276" s="260" t="s">
        <v>158</v>
      </c>
      <c r="D276" s="261" t="s">
        <v>156</v>
      </c>
      <c r="E276" s="261"/>
      <c r="F276" s="252"/>
      <c r="G276" s="252"/>
      <c r="H276" s="252"/>
    </row>
    <row r="277" spans="1:8" ht="94.5" customHeight="1" x14ac:dyDescent="0.2">
      <c r="A277" s="258" t="s">
        <v>160</v>
      </c>
      <c r="B277" s="259"/>
      <c r="C277" s="319" t="s">
        <v>161</v>
      </c>
      <c r="D277" s="259" t="s">
        <v>156</v>
      </c>
      <c r="E277" s="320"/>
      <c r="F277" s="246"/>
      <c r="G277" s="246"/>
      <c r="H277" s="246"/>
    </row>
    <row r="278" spans="1:8" ht="94.5" customHeight="1" x14ac:dyDescent="0.2">
      <c r="A278" s="258" t="s">
        <v>162</v>
      </c>
      <c r="B278" s="259"/>
      <c r="C278" s="260" t="s">
        <v>163</v>
      </c>
      <c r="D278" s="261" t="s">
        <v>156</v>
      </c>
      <c r="E278" s="262"/>
      <c r="F278" s="236"/>
      <c r="G278" s="237"/>
      <c r="H278" s="237"/>
    </row>
    <row r="279" spans="1:8" ht="94.5" customHeight="1" x14ac:dyDescent="0.2">
      <c r="A279" s="264" t="s">
        <v>164</v>
      </c>
      <c r="B279" s="264"/>
      <c r="C279" s="264"/>
      <c r="D279" s="264"/>
      <c r="E279" s="264"/>
      <c r="F279" s="264"/>
      <c r="G279" s="264"/>
      <c r="H279" s="264"/>
    </row>
    <row r="280" spans="1:8" ht="90.75" customHeight="1" x14ac:dyDescent="0.2">
      <c r="A280" s="264" t="s">
        <v>165</v>
      </c>
      <c r="B280" s="264"/>
      <c r="C280" s="264"/>
      <c r="D280" s="264"/>
      <c r="E280" s="264"/>
      <c r="F280" s="264"/>
      <c r="G280" s="264"/>
      <c r="H280" s="264"/>
    </row>
    <row r="281" spans="1:8" ht="195" customHeight="1" x14ac:dyDescent="0.2">
      <c r="A281" s="239" t="str">
        <f>Абакан_юр!A195</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81" s="239"/>
      <c r="C281" s="239"/>
      <c r="D281" s="239"/>
      <c r="E281" s="239"/>
      <c r="F281" s="239"/>
      <c r="G281" s="239"/>
      <c r="H281" s="239"/>
    </row>
    <row r="282" spans="1:8" ht="105.75" customHeight="1" x14ac:dyDescent="0.2">
      <c r="A282" s="239" t="s">
        <v>167</v>
      </c>
      <c r="B282" s="239"/>
      <c r="C282" s="239"/>
      <c r="D282" s="239"/>
      <c r="E282" s="239"/>
      <c r="F282" s="239"/>
      <c r="G282" s="239"/>
      <c r="H282" s="239"/>
    </row>
    <row r="283" spans="1:8" ht="69.75" customHeight="1" x14ac:dyDescent="0.2">
      <c r="A283" s="264" t="s">
        <v>168</v>
      </c>
      <c r="B283" s="264"/>
      <c r="C283" s="264"/>
      <c r="D283" s="264"/>
      <c r="E283" s="264"/>
      <c r="F283" s="264"/>
      <c r="G283" s="264"/>
      <c r="H283" s="264"/>
    </row>
    <row r="284" spans="1:8" s="217" customFormat="1" ht="125.25" customHeight="1" x14ac:dyDescent="0.2">
      <c r="A284" s="239" t="s">
        <v>169</v>
      </c>
      <c r="B284" s="239"/>
      <c r="C284" s="239"/>
      <c r="D284" s="239"/>
      <c r="E284" s="239"/>
      <c r="F284" s="239"/>
      <c r="G284" s="239"/>
      <c r="H284" s="239"/>
    </row>
    <row r="285" spans="1:8" s="217" customFormat="1" ht="125.25" customHeight="1" x14ac:dyDescent="0.2">
      <c r="A285" s="475" t="s">
        <v>287</v>
      </c>
      <c r="B285" s="475"/>
      <c r="C285" s="475"/>
      <c r="D285" s="475"/>
      <c r="E285" s="475"/>
      <c r="F285" s="475"/>
      <c r="G285" s="475"/>
      <c r="H285" s="475"/>
    </row>
    <row r="286" spans="1:8" ht="25.5" x14ac:dyDescent="0.35">
      <c r="A286" s="476" t="s">
        <v>288</v>
      </c>
      <c r="B286" s="477"/>
      <c r="C286" s="478" t="s">
        <v>289</v>
      </c>
    </row>
    <row r="287" spans="1:8" ht="25.5" x14ac:dyDescent="0.35">
      <c r="A287" s="479" t="s">
        <v>290</v>
      </c>
      <c r="B287" s="480"/>
      <c r="C287" s="481">
        <v>1</v>
      </c>
    </row>
    <row r="288" spans="1:8" ht="25.5" x14ac:dyDescent="0.35">
      <c r="A288" s="479">
        <v>2</v>
      </c>
      <c r="B288" s="480"/>
      <c r="C288" s="481">
        <v>1.1000000000000001</v>
      </c>
    </row>
    <row r="289" spans="1:8" ht="25.5" x14ac:dyDescent="0.35">
      <c r="A289" s="479">
        <v>3</v>
      </c>
      <c r="B289" s="480"/>
      <c r="C289" s="481">
        <v>1.2</v>
      </c>
    </row>
    <row r="290" spans="1:8" ht="25.5" x14ac:dyDescent="0.35">
      <c r="A290" s="479" t="s">
        <v>291</v>
      </c>
      <c r="B290" s="480"/>
      <c r="C290" s="481">
        <v>1.25</v>
      </c>
    </row>
    <row r="291" spans="1:8" ht="25.5" x14ac:dyDescent="0.35">
      <c r="A291" s="479" t="s">
        <v>292</v>
      </c>
      <c r="B291" s="480"/>
      <c r="C291" s="481">
        <v>1.3</v>
      </c>
    </row>
    <row r="292" spans="1:8" ht="25.5" x14ac:dyDescent="0.35">
      <c r="A292" s="479" t="s">
        <v>293</v>
      </c>
      <c r="B292" s="480"/>
      <c r="C292" s="481">
        <v>1.35</v>
      </c>
    </row>
    <row r="293" spans="1:8" ht="25.5" x14ac:dyDescent="0.35">
      <c r="A293" s="479" t="s">
        <v>294</v>
      </c>
      <c r="B293" s="480"/>
      <c r="C293" s="481">
        <v>1.4</v>
      </c>
    </row>
    <row r="294" spans="1:8" ht="25.5" x14ac:dyDescent="0.35">
      <c r="A294" s="479" t="s">
        <v>295</v>
      </c>
      <c r="B294" s="480"/>
      <c r="C294" s="481">
        <v>1.45</v>
      </c>
    </row>
    <row r="295" spans="1:8" ht="25.5" x14ac:dyDescent="0.35">
      <c r="A295" s="479" t="s">
        <v>296</v>
      </c>
      <c r="B295" s="480"/>
      <c r="C295" s="481">
        <v>1.5</v>
      </c>
    </row>
    <row r="296" spans="1:8" ht="25.5" x14ac:dyDescent="0.35">
      <c r="A296" s="479" t="s">
        <v>297</v>
      </c>
      <c r="B296" s="480"/>
      <c r="C296" s="481">
        <v>2</v>
      </c>
    </row>
    <row r="297" spans="1:8" ht="23.25" x14ac:dyDescent="0.2">
      <c r="A297" s="264" t="s">
        <v>298</v>
      </c>
      <c r="B297" s="264"/>
      <c r="C297" s="264"/>
      <c r="D297" s="264"/>
      <c r="E297" s="264"/>
      <c r="F297" s="264"/>
      <c r="G297" s="264"/>
      <c r="H297" s="264"/>
    </row>
  </sheetData>
  <sheetProtection selectLockedCells="1" selectUnlockedCells="1"/>
  <mergeCells count="500">
    <mergeCell ref="A292:B292"/>
    <mergeCell ref="A293:B293"/>
    <mergeCell ref="A294:B294"/>
    <mergeCell ref="A295:B295"/>
    <mergeCell ref="A296:B296"/>
    <mergeCell ref="A297:H297"/>
    <mergeCell ref="A286:B286"/>
    <mergeCell ref="A287:B287"/>
    <mergeCell ref="A288:B288"/>
    <mergeCell ref="A289:B289"/>
    <mergeCell ref="A290:B290"/>
    <mergeCell ref="A291:B291"/>
    <mergeCell ref="A281:H281"/>
    <mergeCell ref="A282:H282"/>
    <mergeCell ref="A283:H283"/>
    <mergeCell ref="A284:E284"/>
    <mergeCell ref="F284:H284"/>
    <mergeCell ref="A285:H285"/>
    <mergeCell ref="A277:B277"/>
    <mergeCell ref="D277:E277"/>
    <mergeCell ref="A278:B278"/>
    <mergeCell ref="D278:E278"/>
    <mergeCell ref="A279:H279"/>
    <mergeCell ref="A280:H280"/>
    <mergeCell ref="D273:E273"/>
    <mergeCell ref="A274:B274"/>
    <mergeCell ref="D274:E274"/>
    <mergeCell ref="A275:B275"/>
    <mergeCell ref="D275:E275"/>
    <mergeCell ref="A276:B276"/>
    <mergeCell ref="D276:E276"/>
    <mergeCell ref="A269:B269"/>
    <mergeCell ref="D269:E269"/>
    <mergeCell ref="A270:B270"/>
    <mergeCell ref="C270:C273"/>
    <mergeCell ref="D270:E270"/>
    <mergeCell ref="A271:B271"/>
    <mergeCell ref="D271:E271"/>
    <mergeCell ref="A272:B272"/>
    <mergeCell ref="D272:E272"/>
    <mergeCell ref="A273:B273"/>
    <mergeCell ref="A261:C261"/>
    <mergeCell ref="A262:C262"/>
    <mergeCell ref="A264:H264"/>
    <mergeCell ref="A265:H265"/>
    <mergeCell ref="A267:E267"/>
    <mergeCell ref="A268:E268"/>
    <mergeCell ref="A256:C256"/>
    <mergeCell ref="G256:H256"/>
    <mergeCell ref="A257:C257"/>
    <mergeCell ref="A258:C258"/>
    <mergeCell ref="A259:C259"/>
    <mergeCell ref="A260:C260"/>
    <mergeCell ref="A250:B250"/>
    <mergeCell ref="D250:H250"/>
    <mergeCell ref="C252:D252"/>
    <mergeCell ref="C253:D253"/>
    <mergeCell ref="C254:D254"/>
    <mergeCell ref="C255:D255"/>
    <mergeCell ref="A247:C247"/>
    <mergeCell ref="D247:H247"/>
    <mergeCell ref="A248:B248"/>
    <mergeCell ref="C248:C249"/>
    <mergeCell ref="D248:H248"/>
    <mergeCell ref="A249:B249"/>
    <mergeCell ref="D249:H249"/>
    <mergeCell ref="A243:B243"/>
    <mergeCell ref="D243:H243"/>
    <mergeCell ref="A244:B244"/>
    <mergeCell ref="A245:B245"/>
    <mergeCell ref="D245:H245"/>
    <mergeCell ref="A246:B246"/>
    <mergeCell ref="D246:H246"/>
    <mergeCell ref="A239:B239"/>
    <mergeCell ref="D239:H239"/>
    <mergeCell ref="A240:B240"/>
    <mergeCell ref="D240:H240"/>
    <mergeCell ref="A241:B241"/>
    <mergeCell ref="A242:B242"/>
    <mergeCell ref="D242:H242"/>
    <mergeCell ref="D235:H235"/>
    <mergeCell ref="A236:B236"/>
    <mergeCell ref="D236:H236"/>
    <mergeCell ref="A237:B237"/>
    <mergeCell ref="D237:H237"/>
    <mergeCell ref="A238:B238"/>
    <mergeCell ref="A231:B231"/>
    <mergeCell ref="D231:H231"/>
    <mergeCell ref="A232:B232"/>
    <mergeCell ref="C232:C236"/>
    <mergeCell ref="D232:H232"/>
    <mergeCell ref="A233:B233"/>
    <mergeCell ref="D233:H233"/>
    <mergeCell ref="A234:B234"/>
    <mergeCell ref="D234:H234"/>
    <mergeCell ref="A235:B235"/>
    <mergeCell ref="A228:B228"/>
    <mergeCell ref="D228:H228"/>
    <mergeCell ref="A229:B229"/>
    <mergeCell ref="D229:H229"/>
    <mergeCell ref="A230:B230"/>
    <mergeCell ref="D230:H230"/>
    <mergeCell ref="A225:B225"/>
    <mergeCell ref="D225:H225"/>
    <mergeCell ref="A226:B226"/>
    <mergeCell ref="D226:H226"/>
    <mergeCell ref="A227:B227"/>
    <mergeCell ref="D227:H227"/>
    <mergeCell ref="A222:B222"/>
    <mergeCell ref="D222:H222"/>
    <mergeCell ref="A223:B223"/>
    <mergeCell ref="D223:H223"/>
    <mergeCell ref="A224:B224"/>
    <mergeCell ref="D224:H224"/>
    <mergeCell ref="A219:B219"/>
    <mergeCell ref="D219:H219"/>
    <mergeCell ref="A220:B220"/>
    <mergeCell ref="D220:H220"/>
    <mergeCell ref="A221:B221"/>
    <mergeCell ref="D221:H221"/>
    <mergeCell ref="A216:B216"/>
    <mergeCell ref="D216:H216"/>
    <mergeCell ref="A217:B217"/>
    <mergeCell ref="D217:H217"/>
    <mergeCell ref="A218:B218"/>
    <mergeCell ref="D218:H218"/>
    <mergeCell ref="A213:B213"/>
    <mergeCell ref="D213:H213"/>
    <mergeCell ref="A214:B214"/>
    <mergeCell ref="D214:H214"/>
    <mergeCell ref="A215:B215"/>
    <mergeCell ref="D215:H215"/>
    <mergeCell ref="A210:B210"/>
    <mergeCell ref="D210:H210"/>
    <mergeCell ref="A211:B211"/>
    <mergeCell ref="D211:H211"/>
    <mergeCell ref="A212:B212"/>
    <mergeCell ref="D212:H212"/>
    <mergeCell ref="A207:B207"/>
    <mergeCell ref="D207:H207"/>
    <mergeCell ref="A208:B208"/>
    <mergeCell ref="D208:H208"/>
    <mergeCell ref="A209:B209"/>
    <mergeCell ref="D209:H209"/>
    <mergeCell ref="A204:B204"/>
    <mergeCell ref="D204:H204"/>
    <mergeCell ref="A205:B205"/>
    <mergeCell ref="D205:H205"/>
    <mergeCell ref="A206:B206"/>
    <mergeCell ref="D206:H206"/>
    <mergeCell ref="A201:B201"/>
    <mergeCell ref="D201:H201"/>
    <mergeCell ref="A202:B202"/>
    <mergeCell ref="D202:H202"/>
    <mergeCell ref="A203:B203"/>
    <mergeCell ref="D203:H203"/>
    <mergeCell ref="A198:B198"/>
    <mergeCell ref="D198:H198"/>
    <mergeCell ref="A199:B199"/>
    <mergeCell ref="D199:H199"/>
    <mergeCell ref="A200:B200"/>
    <mergeCell ref="D200:H200"/>
    <mergeCell ref="A195:B195"/>
    <mergeCell ref="D195:H195"/>
    <mergeCell ref="A196:B196"/>
    <mergeCell ref="D196:H196"/>
    <mergeCell ref="A197:B197"/>
    <mergeCell ref="D197:H197"/>
    <mergeCell ref="A192:B192"/>
    <mergeCell ref="D192:H192"/>
    <mergeCell ref="A193:B193"/>
    <mergeCell ref="D193:H193"/>
    <mergeCell ref="A194:B194"/>
    <mergeCell ref="D194:H194"/>
    <mergeCell ref="A189:B189"/>
    <mergeCell ref="D189:H189"/>
    <mergeCell ref="A190:B190"/>
    <mergeCell ref="D190:H190"/>
    <mergeCell ref="A191:B191"/>
    <mergeCell ref="D191:H191"/>
    <mergeCell ref="A186:B186"/>
    <mergeCell ref="D186:H186"/>
    <mergeCell ref="A187:B187"/>
    <mergeCell ref="D187:H187"/>
    <mergeCell ref="A188:B188"/>
    <mergeCell ref="D188:H188"/>
    <mergeCell ref="D182:H182"/>
    <mergeCell ref="A183:B183"/>
    <mergeCell ref="D183:H183"/>
    <mergeCell ref="A184:B184"/>
    <mergeCell ref="D184:H184"/>
    <mergeCell ref="A185:B185"/>
    <mergeCell ref="D185:H185"/>
    <mergeCell ref="A178:B178"/>
    <mergeCell ref="C178:C195"/>
    <mergeCell ref="D178:H178"/>
    <mergeCell ref="A179:B179"/>
    <mergeCell ref="D179:H179"/>
    <mergeCell ref="A180:B180"/>
    <mergeCell ref="D180:H180"/>
    <mergeCell ref="A181:B181"/>
    <mergeCell ref="D181:H181"/>
    <mergeCell ref="A182:B182"/>
    <mergeCell ref="A175:B175"/>
    <mergeCell ref="D175:H175"/>
    <mergeCell ref="A176:B176"/>
    <mergeCell ref="D176:H176"/>
    <mergeCell ref="A177:B177"/>
    <mergeCell ref="D177:H177"/>
    <mergeCell ref="A172:B172"/>
    <mergeCell ref="D172:H172"/>
    <mergeCell ref="A173:B173"/>
    <mergeCell ref="D173:H173"/>
    <mergeCell ref="A174:B174"/>
    <mergeCell ref="D174:H174"/>
    <mergeCell ref="A169:B169"/>
    <mergeCell ref="D169:H169"/>
    <mergeCell ref="A170:B170"/>
    <mergeCell ref="D170:H170"/>
    <mergeCell ref="A171:B171"/>
    <mergeCell ref="D171:H171"/>
    <mergeCell ref="A164:C164"/>
    <mergeCell ref="D164:H164"/>
    <mergeCell ref="D165:H165"/>
    <mergeCell ref="A166:B166"/>
    <mergeCell ref="C166:C174"/>
    <mergeCell ref="D166:H166"/>
    <mergeCell ref="A167:B167"/>
    <mergeCell ref="D167:H167"/>
    <mergeCell ref="A168:B168"/>
    <mergeCell ref="D168:H168"/>
    <mergeCell ref="A161:B161"/>
    <mergeCell ref="D161:H161"/>
    <mergeCell ref="A162:B162"/>
    <mergeCell ref="D162:H162"/>
    <mergeCell ref="A163:B163"/>
    <mergeCell ref="D163:H163"/>
    <mergeCell ref="A158:B158"/>
    <mergeCell ref="D158:H158"/>
    <mergeCell ref="A159:B159"/>
    <mergeCell ref="D159:H159"/>
    <mergeCell ref="A160:B160"/>
    <mergeCell ref="D160:H160"/>
    <mergeCell ref="A155:B155"/>
    <mergeCell ref="D155:H155"/>
    <mergeCell ref="A156:B156"/>
    <mergeCell ref="D156:H156"/>
    <mergeCell ref="A157:B157"/>
    <mergeCell ref="D157:H157"/>
    <mergeCell ref="A152:B152"/>
    <mergeCell ref="D152:H152"/>
    <mergeCell ref="A153:B153"/>
    <mergeCell ref="D153:H153"/>
    <mergeCell ref="A154:B154"/>
    <mergeCell ref="D154:H154"/>
    <mergeCell ref="A149:B149"/>
    <mergeCell ref="D149:H149"/>
    <mergeCell ref="A150:B150"/>
    <mergeCell ref="D150:H150"/>
    <mergeCell ref="A151:B151"/>
    <mergeCell ref="D151:H151"/>
    <mergeCell ref="A146:B146"/>
    <mergeCell ref="D146:H146"/>
    <mergeCell ref="A147:B147"/>
    <mergeCell ref="D147:H147"/>
    <mergeCell ref="A148:B148"/>
    <mergeCell ref="D148:H148"/>
    <mergeCell ref="A143:B143"/>
    <mergeCell ref="D143:H143"/>
    <mergeCell ref="A144:B144"/>
    <mergeCell ref="D144:H144"/>
    <mergeCell ref="A145:B145"/>
    <mergeCell ref="D145:H145"/>
    <mergeCell ref="A140:B140"/>
    <mergeCell ref="D140:H140"/>
    <mergeCell ref="A141:B141"/>
    <mergeCell ref="D141:H141"/>
    <mergeCell ref="A142:B142"/>
    <mergeCell ref="D142:H142"/>
    <mergeCell ref="A137:B137"/>
    <mergeCell ref="D137:H137"/>
    <mergeCell ref="A138:B138"/>
    <mergeCell ref="D138:H138"/>
    <mergeCell ref="A139:B139"/>
    <mergeCell ref="D139:H139"/>
    <mergeCell ref="A134:B134"/>
    <mergeCell ref="D134:H134"/>
    <mergeCell ref="A135:B135"/>
    <mergeCell ref="D135:H135"/>
    <mergeCell ref="A136:B136"/>
    <mergeCell ref="D136:H136"/>
    <mergeCell ref="A131:B131"/>
    <mergeCell ref="D131:H131"/>
    <mergeCell ref="A132:B132"/>
    <mergeCell ref="D132:H132"/>
    <mergeCell ref="A133:B133"/>
    <mergeCell ref="D133:H133"/>
    <mergeCell ref="D127:H127"/>
    <mergeCell ref="A128:B128"/>
    <mergeCell ref="D128:H128"/>
    <mergeCell ref="A129:B129"/>
    <mergeCell ref="D129:H129"/>
    <mergeCell ref="A130:B130"/>
    <mergeCell ref="D130:H130"/>
    <mergeCell ref="A123:C123"/>
    <mergeCell ref="D123:H123"/>
    <mergeCell ref="A124:B124"/>
    <mergeCell ref="C124:C163"/>
    <mergeCell ref="D124:H124"/>
    <mergeCell ref="A125:B125"/>
    <mergeCell ref="D125:H125"/>
    <mergeCell ref="A126:B126"/>
    <mergeCell ref="D126:H126"/>
    <mergeCell ref="A127:B127"/>
    <mergeCell ref="D118:H118"/>
    <mergeCell ref="A119:A121"/>
    <mergeCell ref="B119:B120"/>
    <mergeCell ref="C119:C120"/>
    <mergeCell ref="D119:H121"/>
    <mergeCell ref="D122:H122"/>
    <mergeCell ref="D112:H112"/>
    <mergeCell ref="A113:A117"/>
    <mergeCell ref="B113:B114"/>
    <mergeCell ref="C113:C114"/>
    <mergeCell ref="D113:D117"/>
    <mergeCell ref="E113:E117"/>
    <mergeCell ref="F113:F117"/>
    <mergeCell ref="G113:G117"/>
    <mergeCell ref="H113:H117"/>
    <mergeCell ref="D106:H106"/>
    <mergeCell ref="A108:A111"/>
    <mergeCell ref="B108:B109"/>
    <mergeCell ref="C108:C109"/>
    <mergeCell ref="D108:D111"/>
    <mergeCell ref="E108:E111"/>
    <mergeCell ref="F108:F111"/>
    <mergeCell ref="G108:G111"/>
    <mergeCell ref="H108:H111"/>
    <mergeCell ref="A103:B103"/>
    <mergeCell ref="D103:H103"/>
    <mergeCell ref="A104:B104"/>
    <mergeCell ref="D104:H104"/>
    <mergeCell ref="A105:B105"/>
    <mergeCell ref="D105:H105"/>
    <mergeCell ref="A100:B100"/>
    <mergeCell ref="D100:H100"/>
    <mergeCell ref="A101:B101"/>
    <mergeCell ref="D101:H101"/>
    <mergeCell ref="A102:B102"/>
    <mergeCell ref="D102:H102"/>
    <mergeCell ref="A97:B97"/>
    <mergeCell ref="D97:H97"/>
    <mergeCell ref="A98:B98"/>
    <mergeCell ref="D98:H98"/>
    <mergeCell ref="A99:B99"/>
    <mergeCell ref="D99:H99"/>
    <mergeCell ref="A94:B94"/>
    <mergeCell ref="D94:H94"/>
    <mergeCell ref="A95:B95"/>
    <mergeCell ref="D95:H95"/>
    <mergeCell ref="A96:B96"/>
    <mergeCell ref="D96:H96"/>
    <mergeCell ref="A91:B91"/>
    <mergeCell ref="D91:H91"/>
    <mergeCell ref="A92:B92"/>
    <mergeCell ref="D92:H92"/>
    <mergeCell ref="A93:B93"/>
    <mergeCell ref="D93:H93"/>
    <mergeCell ref="A88:B88"/>
    <mergeCell ref="D88:H88"/>
    <mergeCell ref="A89:B89"/>
    <mergeCell ref="D89:H89"/>
    <mergeCell ref="A90:B90"/>
    <mergeCell ref="D90:H90"/>
    <mergeCell ref="A85:B85"/>
    <mergeCell ref="D85:H85"/>
    <mergeCell ref="A86:B86"/>
    <mergeCell ref="D86:H86"/>
    <mergeCell ref="A87:B87"/>
    <mergeCell ref="D87:H87"/>
    <mergeCell ref="A82:B82"/>
    <mergeCell ref="D82:H82"/>
    <mergeCell ref="A83:B83"/>
    <mergeCell ref="D83:H83"/>
    <mergeCell ref="A84:B84"/>
    <mergeCell ref="D84:H84"/>
    <mergeCell ref="A79:B79"/>
    <mergeCell ref="D79:H79"/>
    <mergeCell ref="A80:B80"/>
    <mergeCell ref="D80:H80"/>
    <mergeCell ref="A81:B81"/>
    <mergeCell ref="D81:H81"/>
    <mergeCell ref="A76:B76"/>
    <mergeCell ref="D76:H76"/>
    <mergeCell ref="A77:B77"/>
    <mergeCell ref="D77:H77"/>
    <mergeCell ref="A78:B78"/>
    <mergeCell ref="D78:H78"/>
    <mergeCell ref="A73:B73"/>
    <mergeCell ref="D73:H73"/>
    <mergeCell ref="A74:B74"/>
    <mergeCell ref="D74:H74"/>
    <mergeCell ref="A75:B75"/>
    <mergeCell ref="D75:H75"/>
    <mergeCell ref="D69:H69"/>
    <mergeCell ref="A70:B70"/>
    <mergeCell ref="D70:H70"/>
    <mergeCell ref="A71:B71"/>
    <mergeCell ref="D71:H71"/>
    <mergeCell ref="A72:B72"/>
    <mergeCell ref="D72:H72"/>
    <mergeCell ref="A65:C65"/>
    <mergeCell ref="D65:H65"/>
    <mergeCell ref="A66:B66"/>
    <mergeCell ref="C66:C105"/>
    <mergeCell ref="D66:H66"/>
    <mergeCell ref="A67:B67"/>
    <mergeCell ref="D67:H67"/>
    <mergeCell ref="A68:B68"/>
    <mergeCell ref="D68:H68"/>
    <mergeCell ref="A69:B69"/>
    <mergeCell ref="D60:H60"/>
    <mergeCell ref="A61:A63"/>
    <mergeCell ref="B61:B62"/>
    <mergeCell ref="C61:C62"/>
    <mergeCell ref="D61:H63"/>
    <mergeCell ref="D64:H64"/>
    <mergeCell ref="D54:H54"/>
    <mergeCell ref="A55:A59"/>
    <mergeCell ref="B55:B56"/>
    <mergeCell ref="C55:C56"/>
    <mergeCell ref="D55:D59"/>
    <mergeCell ref="E55:E59"/>
    <mergeCell ref="F55:F59"/>
    <mergeCell ref="G55:G59"/>
    <mergeCell ref="H55:H59"/>
    <mergeCell ref="D48:H48"/>
    <mergeCell ref="A49:A53"/>
    <mergeCell ref="B49:B50"/>
    <mergeCell ref="C49:C50"/>
    <mergeCell ref="D49:D53"/>
    <mergeCell ref="E49:E53"/>
    <mergeCell ref="F49:F53"/>
    <mergeCell ref="G49:G53"/>
    <mergeCell ref="H49:H53"/>
    <mergeCell ref="A39:A42"/>
    <mergeCell ref="D39:H42"/>
    <mergeCell ref="C40:C41"/>
    <mergeCell ref="D43:H43"/>
    <mergeCell ref="A44:A47"/>
    <mergeCell ref="B44:B45"/>
    <mergeCell ref="C44:C45"/>
    <mergeCell ref="D44:H47"/>
    <mergeCell ref="D32:H32"/>
    <mergeCell ref="A33:A37"/>
    <mergeCell ref="B33:B34"/>
    <mergeCell ref="C33:C34"/>
    <mergeCell ref="D33:D37"/>
    <mergeCell ref="E33:E37"/>
    <mergeCell ref="F33:F37"/>
    <mergeCell ref="G33:G37"/>
    <mergeCell ref="H33:H37"/>
    <mergeCell ref="D27:H27"/>
    <mergeCell ref="A28:A31"/>
    <mergeCell ref="B28:B29"/>
    <mergeCell ref="C28:C29"/>
    <mergeCell ref="D28:D31"/>
    <mergeCell ref="E28:E31"/>
    <mergeCell ref="F28:F31"/>
    <mergeCell ref="G28:G31"/>
    <mergeCell ref="H28:H31"/>
    <mergeCell ref="H13:H17"/>
    <mergeCell ref="A19:A22"/>
    <mergeCell ref="D19:H22"/>
    <mergeCell ref="C20:C21"/>
    <mergeCell ref="D23:H23"/>
    <mergeCell ref="A24:A26"/>
    <mergeCell ref="B24:B25"/>
    <mergeCell ref="C24:C25"/>
    <mergeCell ref="D24:H26"/>
    <mergeCell ref="G8:G11"/>
    <mergeCell ref="H8:H11"/>
    <mergeCell ref="D12:H12"/>
    <mergeCell ref="A13:A17"/>
    <mergeCell ref="B13:B14"/>
    <mergeCell ref="C13:C14"/>
    <mergeCell ref="D13:D17"/>
    <mergeCell ref="E13:E17"/>
    <mergeCell ref="F13:F17"/>
    <mergeCell ref="G13:G17"/>
    <mergeCell ref="D4:H4"/>
    <mergeCell ref="A5:B5"/>
    <mergeCell ref="D6:H6"/>
    <mergeCell ref="A7:C7"/>
    <mergeCell ref="A8:A11"/>
    <mergeCell ref="B8:B9"/>
    <mergeCell ref="C8:C9"/>
    <mergeCell ref="D8:D11"/>
    <mergeCell ref="E8:E11"/>
    <mergeCell ref="F8:F11"/>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11"/>
  <sheetViews>
    <sheetView view="pageBreakPreview" zoomScale="30" zoomScaleNormal="60" zoomScaleSheetLayoutView="30" workbookViewId="0">
      <pane ySplit="4" topLeftCell="A46" activePane="bottomLeft" state="frozen"/>
      <selection activeCell="A181" sqref="A181:B181"/>
      <selection pane="bottomLeft" activeCell="A181" sqref="A181:B181"/>
    </sheetView>
  </sheetViews>
  <sheetFormatPr defaultColWidth="9.140625" defaultRowHeight="12.75" outlineLevelRow="1" x14ac:dyDescent="0.2"/>
  <cols>
    <col min="1" max="1" width="45.7109375" style="216" customWidth="1"/>
    <col min="2" max="2" width="80.7109375" style="217" customWidth="1"/>
    <col min="3" max="3" width="120.7109375" style="218" customWidth="1"/>
    <col min="4" max="7" width="30.7109375" style="217" customWidth="1"/>
    <col min="8" max="8" width="30.7109375" style="219" customWidth="1"/>
    <col min="9" max="16384" width="9.140625" style="219"/>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июня 2024 г.</v>
      </c>
      <c r="B2" s="6" t="s">
        <v>2</v>
      </c>
      <c r="C2" s="7" t="s">
        <v>299</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50.1" customHeight="1" thickBot="1" x14ac:dyDescent="0.25">
      <c r="A5" s="24" t="s">
        <v>9</v>
      </c>
      <c r="B5" s="25"/>
      <c r="C5" s="26"/>
      <c r="D5" s="26"/>
      <c r="E5" s="26"/>
      <c r="F5" s="26"/>
      <c r="G5" s="26"/>
      <c r="H5" s="27"/>
    </row>
    <row r="6" spans="1:8" s="339" customFormat="1" ht="24.95" customHeight="1" thickBot="1" x14ac:dyDescent="0.25">
      <c r="A6" s="436"/>
      <c r="B6" s="437"/>
      <c r="C6" s="438"/>
      <c r="D6" s="337" t="s">
        <v>171</v>
      </c>
      <c r="E6" s="268" t="s">
        <v>172</v>
      </c>
      <c r="F6" s="337" t="s">
        <v>173</v>
      </c>
      <c r="G6" s="268" t="s">
        <v>174</v>
      </c>
      <c r="H6" s="338" t="s">
        <v>175</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"2ГИС.БЕЛГОРОД" (версия для ПК); 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Интернет-площадки и Веб-приложения на основе Cправочника организаций "2ГИС.БЕЛГОРОД", http://api.2gis.ru/</v>
      </c>
      <c r="D7" s="31">
        <f>F7*1.2</f>
        <v>9079.1999999999989</v>
      </c>
      <c r="E7" s="32">
        <f>F7*1.1</f>
        <v>8322.6</v>
      </c>
      <c r="F7" s="32">
        <v>7566</v>
      </c>
      <c r="G7" s="32">
        <f>F7*0.75</f>
        <v>5674.5</v>
      </c>
      <c r="H7" s="33">
        <f>F7*0.5</f>
        <v>3783</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"2ГИС.БЕЛГОРОД" (версия для ПК); 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Интернет-площадки и Веб-приложения на основе Cправочника организаций "2ГИС.БЕЛГОРОД",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"2ГИС.БЕЛГОРОД" (версия для ПК); 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Интернет-площадки и Веб-приложения на основе Cправочника организаций "2ГИС.БЕЛГОРОД", http://api.2gis.ru/</v>
      </c>
      <c r="D12" s="54">
        <f>F12*1.2</f>
        <v>10324.799999999999</v>
      </c>
      <c r="E12" s="32">
        <f>F12*1.1</f>
        <v>9464.4000000000015</v>
      </c>
      <c r="F12" s="32">
        <v>8604</v>
      </c>
      <c r="G12" s="32">
        <f>F12*0.75</f>
        <v>6453</v>
      </c>
      <c r="H12" s="33">
        <f>F12*0.5</f>
        <v>4302</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"2ГИС.БЕЛГОРОД" (версия для ПК); 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Интернет-площадки и Веб-приложения на основе Cправочника организаций "2ГИС.БЕЛГОРОД",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2160</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"2ГИС.БЕЛГОРОД"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"2ГИС.БЕЛГОРОД"; Электронный справочник "2ГИС.БЕЛГОРОД"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Интернет-площадки и Веб-приложения на основе Cправочника организаций "2ГИС.БЕЛГОРОД", http://api.2gis.ru/</v>
      </c>
      <c r="D23" s="271">
        <v>102</v>
      </c>
      <c r="E23" s="272"/>
      <c r="F23" s="272"/>
      <c r="G23" s="272"/>
      <c r="H23" s="273"/>
    </row>
    <row r="24" spans="1:8" s="16" customFormat="1" ht="94.5" customHeight="1" x14ac:dyDescent="0.2">
      <c r="A24" s="71"/>
      <c r="B24" s="92"/>
      <c r="C24" s="93"/>
      <c r="D24" s="94"/>
      <c r="E24" s="95"/>
      <c r="F24" s="95"/>
      <c r="G24" s="95"/>
      <c r="H24" s="274"/>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25" s="275"/>
      <c r="E25" s="276"/>
      <c r="F25" s="276"/>
      <c r="G25" s="276"/>
      <c r="H25" s="277"/>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"2ГИС.БЕЛГОРОД" (версия для ПК); 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v>
      </c>
      <c r="D27" s="31">
        <f>F27*1.2</f>
        <v>14990.4</v>
      </c>
      <c r="E27" s="32">
        <f>F27*1.1</f>
        <v>13741.2</v>
      </c>
      <c r="F27" s="32">
        <v>12492</v>
      </c>
      <c r="G27" s="32">
        <f>F27*0.75</f>
        <v>9369</v>
      </c>
      <c r="H27" s="33">
        <f>F27*0.5</f>
        <v>6246</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"2ГИС.БЕЛГОРОД" (версия для ПК); 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v>
      </c>
      <c r="D32" s="54">
        <f>F32*1.2</f>
        <v>17049.599999999999</v>
      </c>
      <c r="E32" s="32">
        <f>F32*1.1</f>
        <v>15628.800000000001</v>
      </c>
      <c r="F32" s="32">
        <v>14208</v>
      </c>
      <c r="G32" s="32">
        <f>F32*0.75</f>
        <v>10656</v>
      </c>
      <c r="H32" s="33">
        <f>F32*0.5</f>
        <v>7104</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3600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"2ГИС.БЕЛГОРОД"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"2ГИС.БЕЛГОРОД"; Электронный справочник "2ГИС.БЕЛГОРОД"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v>
      </c>
      <c r="D43" s="89">
        <v>180</v>
      </c>
      <c r="E43" s="90"/>
      <c r="F43" s="90"/>
      <c r="G43" s="90"/>
      <c r="H43" s="91"/>
    </row>
    <row r="44" spans="1:8" s="16" customFormat="1" ht="69.75" customHeight="1" x14ac:dyDescent="0.2">
      <c r="A44" s="71"/>
      <c r="B44" s="92"/>
      <c r="C44" s="93"/>
      <c r="D44" s="94"/>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45" s="94"/>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46" s="99"/>
      <c r="E46" s="100"/>
      <c r="F46" s="100"/>
      <c r="G46" s="100"/>
      <c r="H46" s="101"/>
    </row>
    <row r="47" spans="1:8" s="16" customFormat="1" ht="24.95" customHeight="1" thickBot="1" x14ac:dyDescent="0.25">
      <c r="A47" s="81"/>
      <c r="B47" s="82"/>
      <c r="C47" s="83"/>
      <c r="D47" s="113"/>
      <c r="E47" s="114"/>
      <c r="F47" s="114"/>
      <c r="G47" s="114"/>
      <c r="H47" s="115"/>
    </row>
    <row r="48" spans="1:8" s="16" customFormat="1" ht="48" customHeight="1" x14ac:dyDescent="0.2">
      <c r="A48" s="29" t="s">
        <v>31</v>
      </c>
      <c r="B48" s="30" t="s">
        <v>27</v>
      </c>
      <c r="C4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"2ГИС.БЕЛГОРОД" (версия для ПК); 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Интернет-площадки и Веб-приложения на основе Cправочника организаций "2ГИС.БЕЛГОРОД", http://api.2gis.ru/</v>
      </c>
      <c r="D48" s="31">
        <f>F48*1.2</f>
        <v>10900.8</v>
      </c>
      <c r="E48" s="32">
        <f>F48*1.1</f>
        <v>9992.4000000000015</v>
      </c>
      <c r="F48" s="32">
        <v>9084</v>
      </c>
      <c r="G48" s="32">
        <f>F48*0.75</f>
        <v>6813</v>
      </c>
      <c r="H48" s="33">
        <f>F48*0.5</f>
        <v>4542</v>
      </c>
    </row>
    <row r="49" spans="1:8" s="16" customFormat="1" ht="132" customHeight="1" x14ac:dyDescent="0.2">
      <c r="A49" s="34"/>
      <c r="B49" s="35"/>
      <c r="C49" s="35"/>
      <c r="D49" s="36"/>
      <c r="E49" s="37"/>
      <c r="F49" s="37"/>
      <c r="G49" s="37"/>
      <c r="H49" s="38"/>
    </row>
    <row r="50" spans="1:8" s="16" customFormat="1" ht="127.5" customHeight="1" x14ac:dyDescent="0.2">
      <c r="A50" s="34"/>
      <c r="B50" s="39" t="s">
        <v>12</v>
      </c>
      <c r="C5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"2ГИС.БЕЛГОРОД" (версия для ПК); 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Интернет-площадки и Веб-приложения на основе Cправочника организаций "2ГИС.БЕЛГОРОД", http://api.2gis.ru/</v>
      </c>
      <c r="D50" s="36"/>
      <c r="E50" s="37"/>
      <c r="F50" s="37"/>
      <c r="G50" s="37"/>
      <c r="H50" s="38"/>
    </row>
    <row r="51" spans="1:8" s="16" customFormat="1" ht="127.5" customHeight="1" thickBot="1" x14ac:dyDescent="0.25">
      <c r="A51" s="119"/>
      <c r="B51" s="120" t="s">
        <v>33</v>
      </c>
      <c r="C51"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51" s="121"/>
      <c r="E51" s="122"/>
      <c r="F51" s="122"/>
      <c r="G51" s="122"/>
      <c r="H51" s="123"/>
    </row>
    <row r="52" spans="1:8" s="16" customFormat="1" ht="166.5" customHeight="1" thickBot="1" x14ac:dyDescent="0.25">
      <c r="A52" s="41"/>
      <c r="B52" s="42" t="s">
        <v>13</v>
      </c>
      <c r="C52"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52" s="44"/>
      <c r="E52" s="45"/>
      <c r="F52" s="45"/>
      <c r="G52" s="45"/>
      <c r="H52" s="46"/>
    </row>
    <row r="53" spans="1:8" s="16" customFormat="1" ht="24.95" customHeight="1" thickBot="1" x14ac:dyDescent="0.25">
      <c r="A53" s="47"/>
      <c r="B53" s="48"/>
      <c r="C53" s="49"/>
      <c r="D53" s="50"/>
      <c r="E53" s="51"/>
      <c r="F53" s="51"/>
      <c r="G53" s="51"/>
      <c r="H53" s="52"/>
    </row>
    <row r="54" spans="1:8" s="16" customFormat="1" ht="48" customHeight="1" x14ac:dyDescent="0.2">
      <c r="A54" s="53" t="s">
        <v>35</v>
      </c>
      <c r="B54" s="30" t="s">
        <v>27</v>
      </c>
      <c r="C54"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"2ГИС.БЕЛГОРОД" (версия для ПК); 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Интернет-площадки и Веб-приложения на основе Cправочника организаций "2ГИС.БЕЛГОРОД", http://api.2gis.ru/</v>
      </c>
      <c r="D54" s="54">
        <f>F54*1.2</f>
        <v>12391.199999999999</v>
      </c>
      <c r="E54" s="32">
        <f>F54*1.1</f>
        <v>11358.6</v>
      </c>
      <c r="F54" s="32">
        <v>10326</v>
      </c>
      <c r="G54" s="32">
        <f>F54*0.75</f>
        <v>7744.5</v>
      </c>
      <c r="H54" s="33">
        <f>F54*0.5</f>
        <v>5163</v>
      </c>
    </row>
    <row r="55" spans="1:8" s="16" customFormat="1" ht="132" customHeight="1" x14ac:dyDescent="0.2">
      <c r="A55" s="55"/>
      <c r="B55" s="35"/>
      <c r="C55" s="35"/>
      <c r="D55" s="56"/>
      <c r="E55" s="37"/>
      <c r="F55" s="37"/>
      <c r="G55" s="37"/>
      <c r="H55" s="38"/>
    </row>
    <row r="56" spans="1:8" s="16" customFormat="1" ht="138.94999999999999" customHeight="1" x14ac:dyDescent="0.2">
      <c r="A56" s="55"/>
      <c r="B56" s="39" t="s">
        <v>12</v>
      </c>
      <c r="C56"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"2ГИС.БЕЛГОРОД" (версия для ПК); 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Интернет-площадки и Веб-приложения на основе Cправочника организаций "2ГИС.БЕЛГОРОД", http://api.2gis.ru/</v>
      </c>
      <c r="D56" s="56"/>
      <c r="E56" s="37"/>
      <c r="F56" s="37"/>
      <c r="G56" s="37"/>
      <c r="H56" s="38"/>
    </row>
    <row r="57" spans="1:8" s="16" customFormat="1" ht="166.5" customHeight="1" x14ac:dyDescent="0.2">
      <c r="A57" s="55"/>
      <c r="B57" s="57" t="s">
        <v>13</v>
      </c>
      <c r="C57"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57" s="56"/>
      <c r="E57" s="37"/>
      <c r="F57" s="37"/>
      <c r="G57" s="37"/>
      <c r="H57" s="38"/>
    </row>
    <row r="58" spans="1:8" s="16" customFormat="1" ht="92.25" customHeight="1" thickBot="1" x14ac:dyDescent="0.25">
      <c r="A58" s="59"/>
      <c r="B58" s="42" t="s">
        <v>36</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58" s="61"/>
      <c r="E58" s="45"/>
      <c r="F58" s="45"/>
      <c r="G58" s="45"/>
      <c r="H58" s="46"/>
    </row>
    <row r="59" spans="1:8" s="16" customFormat="1" ht="24.95" customHeight="1" thickBot="1" x14ac:dyDescent="0.25">
      <c r="A59" s="81"/>
      <c r="B59" s="82"/>
      <c r="C59" s="83"/>
      <c r="D59" s="84"/>
      <c r="E59" s="85"/>
      <c r="F59" s="85"/>
      <c r="G59" s="85"/>
      <c r="H59" s="86"/>
    </row>
    <row r="60" spans="1:8" s="16" customFormat="1" ht="50.1" customHeight="1" x14ac:dyDescent="0.2">
      <c r="A60" s="65" t="s">
        <v>37</v>
      </c>
      <c r="B60" s="87" t="s">
        <v>23</v>
      </c>
      <c r="C60"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Интернет-площадки и Веб-приложения на основе Cправочника организаций "2ГИС.БЕЛГОРОД", http://api.2gis.ru/</v>
      </c>
      <c r="D60" s="271">
        <v>102</v>
      </c>
      <c r="E60" s="272"/>
      <c r="F60" s="272"/>
      <c r="G60" s="272"/>
      <c r="H60" s="273"/>
    </row>
    <row r="61" spans="1:8" s="16" customFormat="1" ht="94.5" customHeight="1" x14ac:dyDescent="0.2">
      <c r="A61" s="71"/>
      <c r="B61" s="92"/>
      <c r="C61" s="93"/>
      <c r="D61" s="94"/>
      <c r="E61" s="95"/>
      <c r="F61" s="95"/>
      <c r="G61" s="95"/>
      <c r="H61" s="274"/>
    </row>
    <row r="62" spans="1:8" s="16" customFormat="1" ht="163.5" customHeight="1" thickBot="1" x14ac:dyDescent="0.25">
      <c r="A62" s="77"/>
      <c r="B62" s="97" t="s">
        <v>13</v>
      </c>
      <c r="C62"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62" s="275"/>
      <c r="E62" s="276"/>
      <c r="F62" s="276"/>
      <c r="G62" s="276"/>
      <c r="H62" s="277"/>
    </row>
    <row r="63" spans="1:8" s="16" customFormat="1" ht="24.95" customHeight="1" thickBot="1" x14ac:dyDescent="0.25">
      <c r="A63" s="81"/>
      <c r="B63" s="129"/>
      <c r="C63" s="130"/>
      <c r="D63" s="113"/>
      <c r="E63" s="114"/>
      <c r="F63" s="114"/>
      <c r="G63" s="114"/>
      <c r="H63" s="115"/>
    </row>
    <row r="64" spans="1:8" s="16" customFormat="1" ht="50.1" customHeight="1" thickBot="1" x14ac:dyDescent="0.25">
      <c r="A64" s="136" t="s">
        <v>38</v>
      </c>
      <c r="B64" s="137"/>
      <c r="C64" s="137"/>
      <c r="D64" s="138" t="str">
        <f>"от "&amp;MIN(D65:D94)&amp;" до "&amp;MAX(D65:D94)</f>
        <v>от 1860 до 55800</v>
      </c>
      <c r="E64" s="139"/>
      <c r="F64" s="139"/>
      <c r="G64" s="139"/>
      <c r="H64" s="140"/>
    </row>
    <row r="65" spans="1:8" s="16" customFormat="1" ht="37.5" customHeight="1" outlineLevel="1" x14ac:dyDescent="0.2">
      <c r="A65" s="141" t="s">
        <v>39</v>
      </c>
      <c r="B65" s="142"/>
      <c r="C65" s="282" t="str">
        <f>"Электронный справочник на основе Справочника организаций "&amp;$C$2&amp;" (версия для ПК)"</f>
        <v>Электронный справочник на основе Справочника организаций "2ГИС.БЕЛГОРОД" (версия для ПК)</v>
      </c>
      <c r="D65" s="144">
        <v>1860</v>
      </c>
      <c r="E65" s="145"/>
      <c r="F65" s="145"/>
      <c r="G65" s="145"/>
      <c r="H65" s="146"/>
    </row>
    <row r="66" spans="1:8" s="16" customFormat="1" ht="37.5" customHeight="1" outlineLevel="1" x14ac:dyDescent="0.2">
      <c r="A66" s="147" t="s">
        <v>40</v>
      </c>
      <c r="B66" s="148"/>
      <c r="C66" s="143"/>
      <c r="D66" s="36">
        <v>3720</v>
      </c>
      <c r="E66" s="37"/>
      <c r="F66" s="37"/>
      <c r="G66" s="37"/>
      <c r="H66" s="38"/>
    </row>
    <row r="67" spans="1:8" s="16" customFormat="1" ht="37.5" customHeight="1" outlineLevel="1" x14ac:dyDescent="0.2">
      <c r="A67" s="147" t="s">
        <v>41</v>
      </c>
      <c r="B67" s="148"/>
      <c r="C67" s="143"/>
      <c r="D67" s="36">
        <v>5580</v>
      </c>
      <c r="E67" s="37"/>
      <c r="F67" s="37"/>
      <c r="G67" s="37"/>
      <c r="H67" s="38"/>
    </row>
    <row r="68" spans="1:8" s="16" customFormat="1" ht="37.5" customHeight="1" outlineLevel="1" x14ac:dyDescent="0.2">
      <c r="A68" s="147" t="s">
        <v>42</v>
      </c>
      <c r="B68" s="148"/>
      <c r="C68" s="143"/>
      <c r="D68" s="36">
        <v>7440</v>
      </c>
      <c r="E68" s="37"/>
      <c r="F68" s="37"/>
      <c r="G68" s="37"/>
      <c r="H68" s="38"/>
    </row>
    <row r="69" spans="1:8" s="16" customFormat="1" ht="37.5" customHeight="1" outlineLevel="1" x14ac:dyDescent="0.2">
      <c r="A69" s="147" t="s">
        <v>43</v>
      </c>
      <c r="B69" s="148"/>
      <c r="C69" s="143"/>
      <c r="D69" s="36">
        <v>9300</v>
      </c>
      <c r="E69" s="37"/>
      <c r="F69" s="37"/>
      <c r="G69" s="37"/>
      <c r="H69" s="38"/>
    </row>
    <row r="70" spans="1:8" s="16" customFormat="1" ht="37.5" customHeight="1" outlineLevel="1" x14ac:dyDescent="0.2">
      <c r="A70" s="147" t="s">
        <v>44</v>
      </c>
      <c r="B70" s="148"/>
      <c r="C70" s="143"/>
      <c r="D70" s="36">
        <v>11160</v>
      </c>
      <c r="E70" s="37"/>
      <c r="F70" s="37"/>
      <c r="G70" s="37"/>
      <c r="H70" s="38"/>
    </row>
    <row r="71" spans="1:8" s="16" customFormat="1" ht="37.5" customHeight="1" outlineLevel="1" x14ac:dyDescent="0.2">
      <c r="A71" s="147" t="s">
        <v>45</v>
      </c>
      <c r="B71" s="148"/>
      <c r="C71" s="143"/>
      <c r="D71" s="36">
        <v>13020</v>
      </c>
      <c r="E71" s="37"/>
      <c r="F71" s="37"/>
      <c r="G71" s="37"/>
      <c r="H71" s="38"/>
    </row>
    <row r="72" spans="1:8" s="16" customFormat="1" ht="37.5" customHeight="1" outlineLevel="1" x14ac:dyDescent="0.2">
      <c r="A72" s="147" t="s">
        <v>46</v>
      </c>
      <c r="B72" s="148"/>
      <c r="C72" s="143"/>
      <c r="D72" s="36">
        <v>14880</v>
      </c>
      <c r="E72" s="37"/>
      <c r="F72" s="37"/>
      <c r="G72" s="37"/>
      <c r="H72" s="38"/>
    </row>
    <row r="73" spans="1:8" s="16" customFormat="1" ht="37.5" customHeight="1" outlineLevel="1" x14ac:dyDescent="0.2">
      <c r="A73" s="147" t="s">
        <v>47</v>
      </c>
      <c r="B73" s="148"/>
      <c r="C73" s="143"/>
      <c r="D73" s="36">
        <v>16740</v>
      </c>
      <c r="E73" s="37"/>
      <c r="F73" s="37"/>
      <c r="G73" s="37"/>
      <c r="H73" s="38"/>
    </row>
    <row r="74" spans="1:8" s="16" customFormat="1" ht="37.5" customHeight="1" outlineLevel="1" x14ac:dyDescent="0.2">
      <c r="A74" s="147" t="s">
        <v>48</v>
      </c>
      <c r="B74" s="148"/>
      <c r="C74" s="143"/>
      <c r="D74" s="36">
        <v>18600</v>
      </c>
      <c r="E74" s="37"/>
      <c r="F74" s="37"/>
      <c r="G74" s="37"/>
      <c r="H74" s="38"/>
    </row>
    <row r="75" spans="1:8" s="16" customFormat="1" ht="37.5" customHeight="1" outlineLevel="1" x14ac:dyDescent="0.2">
      <c r="A75" s="147" t="s">
        <v>49</v>
      </c>
      <c r="B75" s="148"/>
      <c r="C75" s="143"/>
      <c r="D75" s="36">
        <v>20460</v>
      </c>
      <c r="E75" s="37"/>
      <c r="F75" s="37"/>
      <c r="G75" s="37"/>
      <c r="H75" s="38"/>
    </row>
    <row r="76" spans="1:8" s="16" customFormat="1" ht="37.5" customHeight="1" outlineLevel="1" x14ac:dyDescent="0.2">
      <c r="A76" s="147" t="s">
        <v>50</v>
      </c>
      <c r="B76" s="148"/>
      <c r="C76" s="143"/>
      <c r="D76" s="36">
        <v>22320</v>
      </c>
      <c r="E76" s="37"/>
      <c r="F76" s="37"/>
      <c r="G76" s="37"/>
      <c r="H76" s="38"/>
    </row>
    <row r="77" spans="1:8" s="16" customFormat="1" ht="37.5" customHeight="1" outlineLevel="1" x14ac:dyDescent="0.2">
      <c r="A77" s="147" t="s">
        <v>51</v>
      </c>
      <c r="B77" s="148"/>
      <c r="C77" s="143"/>
      <c r="D77" s="36">
        <v>24180</v>
      </c>
      <c r="E77" s="37"/>
      <c r="F77" s="37"/>
      <c r="G77" s="37"/>
      <c r="H77" s="38"/>
    </row>
    <row r="78" spans="1:8" s="16" customFormat="1" ht="37.5" customHeight="1" outlineLevel="1" x14ac:dyDescent="0.2">
      <c r="A78" s="147" t="s">
        <v>52</v>
      </c>
      <c r="B78" s="148"/>
      <c r="C78" s="143"/>
      <c r="D78" s="36">
        <v>26040</v>
      </c>
      <c r="E78" s="37"/>
      <c r="F78" s="37"/>
      <c r="G78" s="37"/>
      <c r="H78" s="38"/>
    </row>
    <row r="79" spans="1:8" s="16" customFormat="1" ht="37.5" customHeight="1" outlineLevel="1" x14ac:dyDescent="0.2">
      <c r="A79" s="147" t="s">
        <v>53</v>
      </c>
      <c r="B79" s="148"/>
      <c r="C79" s="143"/>
      <c r="D79" s="36">
        <v>27900</v>
      </c>
      <c r="E79" s="37"/>
      <c r="F79" s="37"/>
      <c r="G79" s="37"/>
      <c r="H79" s="38"/>
    </row>
    <row r="80" spans="1:8" s="16" customFormat="1" ht="37.5" customHeight="1" outlineLevel="1" x14ac:dyDescent="0.2">
      <c r="A80" s="147" t="s">
        <v>54</v>
      </c>
      <c r="B80" s="148"/>
      <c r="C80" s="143"/>
      <c r="D80" s="36">
        <v>29760</v>
      </c>
      <c r="E80" s="37"/>
      <c r="F80" s="37"/>
      <c r="G80" s="37"/>
      <c r="H80" s="38"/>
    </row>
    <row r="81" spans="1:8" s="16" customFormat="1" ht="37.5" customHeight="1" outlineLevel="1" x14ac:dyDescent="0.2">
      <c r="A81" s="147" t="s">
        <v>55</v>
      </c>
      <c r="B81" s="148"/>
      <c r="C81" s="143"/>
      <c r="D81" s="36">
        <v>31620</v>
      </c>
      <c r="E81" s="37"/>
      <c r="F81" s="37"/>
      <c r="G81" s="37"/>
      <c r="H81" s="38"/>
    </row>
    <row r="82" spans="1:8" s="16" customFormat="1" ht="37.5" customHeight="1" outlineLevel="1" x14ac:dyDescent="0.2">
      <c r="A82" s="147" t="s">
        <v>56</v>
      </c>
      <c r="B82" s="148"/>
      <c r="C82" s="143"/>
      <c r="D82" s="36">
        <v>33480</v>
      </c>
      <c r="E82" s="37"/>
      <c r="F82" s="37"/>
      <c r="G82" s="37"/>
      <c r="H82" s="38"/>
    </row>
    <row r="83" spans="1:8" s="16" customFormat="1" ht="37.5" customHeight="1" outlineLevel="1" x14ac:dyDescent="0.2">
      <c r="A83" s="147" t="s">
        <v>57</v>
      </c>
      <c r="B83" s="148"/>
      <c r="C83" s="143"/>
      <c r="D83" s="36">
        <v>35340</v>
      </c>
      <c r="E83" s="37"/>
      <c r="F83" s="37"/>
      <c r="G83" s="37"/>
      <c r="H83" s="38"/>
    </row>
    <row r="84" spans="1:8" s="16" customFormat="1" ht="37.5" customHeight="1" outlineLevel="1" x14ac:dyDescent="0.2">
      <c r="A84" s="147" t="s">
        <v>58</v>
      </c>
      <c r="B84" s="148"/>
      <c r="C84" s="143"/>
      <c r="D84" s="36">
        <v>37200</v>
      </c>
      <c r="E84" s="37"/>
      <c r="F84" s="37"/>
      <c r="G84" s="37"/>
      <c r="H84" s="38"/>
    </row>
    <row r="85" spans="1:8" s="16" customFormat="1" ht="37.5" customHeight="1" outlineLevel="1" x14ac:dyDescent="0.2">
      <c r="A85" s="147" t="s">
        <v>181</v>
      </c>
      <c r="B85" s="148"/>
      <c r="C85" s="143"/>
      <c r="D85" s="36">
        <v>39060</v>
      </c>
      <c r="E85" s="37"/>
      <c r="F85" s="37"/>
      <c r="G85" s="37"/>
      <c r="H85" s="38"/>
    </row>
    <row r="86" spans="1:8" s="16" customFormat="1" ht="37.5" customHeight="1" outlineLevel="1" x14ac:dyDescent="0.2">
      <c r="A86" s="147" t="s">
        <v>182</v>
      </c>
      <c r="B86" s="148"/>
      <c r="C86" s="143"/>
      <c r="D86" s="36">
        <v>40920</v>
      </c>
      <c r="E86" s="37"/>
      <c r="F86" s="37"/>
      <c r="G86" s="37"/>
      <c r="H86" s="38"/>
    </row>
    <row r="87" spans="1:8" s="16" customFormat="1" ht="37.5" customHeight="1" outlineLevel="1" x14ac:dyDescent="0.2">
      <c r="A87" s="147" t="s">
        <v>183</v>
      </c>
      <c r="B87" s="148"/>
      <c r="C87" s="143"/>
      <c r="D87" s="36">
        <v>42780</v>
      </c>
      <c r="E87" s="37"/>
      <c r="F87" s="37"/>
      <c r="G87" s="37"/>
      <c r="H87" s="38"/>
    </row>
    <row r="88" spans="1:8" s="16" customFormat="1" ht="37.5" customHeight="1" outlineLevel="1" x14ac:dyDescent="0.2">
      <c r="A88" s="147" t="s">
        <v>184</v>
      </c>
      <c r="B88" s="148"/>
      <c r="C88" s="143"/>
      <c r="D88" s="36">
        <v>44640</v>
      </c>
      <c r="E88" s="37"/>
      <c r="F88" s="37"/>
      <c r="G88" s="37"/>
      <c r="H88" s="38"/>
    </row>
    <row r="89" spans="1:8" s="16" customFormat="1" ht="37.5" customHeight="1" outlineLevel="1" x14ac:dyDescent="0.2">
      <c r="A89" s="147" t="s">
        <v>185</v>
      </c>
      <c r="B89" s="148"/>
      <c r="C89" s="143"/>
      <c r="D89" s="36">
        <v>46500</v>
      </c>
      <c r="E89" s="37"/>
      <c r="F89" s="37"/>
      <c r="G89" s="37"/>
      <c r="H89" s="38"/>
    </row>
    <row r="90" spans="1:8" s="16" customFormat="1" ht="37.5" customHeight="1" outlineLevel="1" x14ac:dyDescent="0.2">
      <c r="A90" s="147" t="s">
        <v>186</v>
      </c>
      <c r="B90" s="148"/>
      <c r="C90" s="143"/>
      <c r="D90" s="36">
        <v>48360</v>
      </c>
      <c r="E90" s="37"/>
      <c r="F90" s="37"/>
      <c r="G90" s="37"/>
      <c r="H90" s="38"/>
    </row>
    <row r="91" spans="1:8" s="16" customFormat="1" ht="37.5" customHeight="1" outlineLevel="1" x14ac:dyDescent="0.2">
      <c r="A91" s="147" t="s">
        <v>187</v>
      </c>
      <c r="B91" s="148"/>
      <c r="C91" s="143"/>
      <c r="D91" s="36">
        <v>50220</v>
      </c>
      <c r="E91" s="37"/>
      <c r="F91" s="37"/>
      <c r="G91" s="37"/>
      <c r="H91" s="38"/>
    </row>
    <row r="92" spans="1:8" s="16" customFormat="1" ht="37.5" customHeight="1" outlineLevel="1" x14ac:dyDescent="0.2">
      <c r="A92" s="147" t="s">
        <v>188</v>
      </c>
      <c r="B92" s="148"/>
      <c r="C92" s="143"/>
      <c r="D92" s="36">
        <v>52080</v>
      </c>
      <c r="E92" s="37"/>
      <c r="F92" s="37"/>
      <c r="G92" s="37"/>
      <c r="H92" s="38"/>
    </row>
    <row r="93" spans="1:8" s="16" customFormat="1" ht="37.5" customHeight="1" outlineLevel="1" x14ac:dyDescent="0.2">
      <c r="A93" s="147" t="s">
        <v>189</v>
      </c>
      <c r="B93" s="148"/>
      <c r="C93" s="143"/>
      <c r="D93" s="36">
        <v>53940</v>
      </c>
      <c r="E93" s="37"/>
      <c r="F93" s="37"/>
      <c r="G93" s="37"/>
      <c r="H93" s="38"/>
    </row>
    <row r="94" spans="1:8" s="16" customFormat="1" ht="37.5" customHeight="1" outlineLevel="1" thickBot="1" x14ac:dyDescent="0.25">
      <c r="A94" s="147" t="s">
        <v>190</v>
      </c>
      <c r="B94" s="148"/>
      <c r="C94" s="143"/>
      <c r="D94" s="36">
        <v>55800</v>
      </c>
      <c r="E94" s="37"/>
      <c r="F94" s="37"/>
      <c r="G94" s="37"/>
      <c r="H94" s="38"/>
    </row>
    <row r="95" spans="1:8" s="16" customFormat="1" ht="50.1" customHeight="1" thickBot="1" x14ac:dyDescent="0.25">
      <c r="A95" s="136" t="s">
        <v>59</v>
      </c>
      <c r="B95" s="137"/>
      <c r="C95" s="137"/>
      <c r="D95" s="138" t="str">
        <f>"от "&amp;MIN(D96:D105)&amp;" до "&amp;MAX(D96:D105)</f>
        <v>от 210 до 7002</v>
      </c>
      <c r="E95" s="139"/>
      <c r="F95" s="139"/>
      <c r="G95" s="139"/>
      <c r="H95" s="140"/>
    </row>
    <row r="96" spans="1:8" s="16" customFormat="1" ht="159" customHeight="1" x14ac:dyDescent="0.2">
      <c r="A96" s="149" t="s">
        <v>60</v>
      </c>
      <c r="B96" s="150" t="s">
        <v>13</v>
      </c>
      <c r="C96" s="151" t="str">
        <f t="shared" ref="C9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96" s="152">
        <v>1038</v>
      </c>
      <c r="E96" s="152"/>
      <c r="F96" s="152"/>
      <c r="G96" s="152"/>
      <c r="H96" s="153"/>
    </row>
    <row r="97" spans="1:8" s="16" customFormat="1" ht="37.5" customHeight="1" x14ac:dyDescent="0.2">
      <c r="A97" s="154" t="s">
        <v>61</v>
      </c>
      <c r="B97" s="155"/>
      <c r="C97" s="156" t="str">
        <f>"Электронный справочник на основе Справочника организаций "&amp;$C$2&amp;" (версия для ПК)"</f>
        <v>Электронный справочник на основе Справочника организаций "2ГИС.БЕЛГОРОД" (версия для ПК)</v>
      </c>
      <c r="D97" s="157">
        <v>210</v>
      </c>
      <c r="E97" s="157"/>
      <c r="F97" s="157"/>
      <c r="G97" s="157"/>
      <c r="H97" s="158"/>
    </row>
    <row r="98" spans="1:8" s="16" customFormat="1" ht="37.5" customHeight="1" x14ac:dyDescent="0.2">
      <c r="A98" s="154" t="s">
        <v>62</v>
      </c>
      <c r="B98" s="155"/>
      <c r="C98" s="159"/>
      <c r="D98" s="157">
        <v>2160</v>
      </c>
      <c r="E98" s="157"/>
      <c r="F98" s="157"/>
      <c r="G98" s="157"/>
      <c r="H98" s="158"/>
    </row>
    <row r="99" spans="1:8" s="16" customFormat="1" ht="37.5" customHeight="1" x14ac:dyDescent="0.2">
      <c r="A99" s="154" t="s">
        <v>63</v>
      </c>
      <c r="B99" s="155"/>
      <c r="C99" s="159"/>
      <c r="D99" s="36">
        <v>1038</v>
      </c>
      <c r="E99" s="37"/>
      <c r="F99" s="37"/>
      <c r="G99" s="37"/>
      <c r="H99" s="38"/>
    </row>
    <row r="100" spans="1:8" s="16" customFormat="1" ht="37.5" customHeight="1" x14ac:dyDescent="0.2">
      <c r="A100" s="160" t="s">
        <v>64</v>
      </c>
      <c r="B100" s="161"/>
      <c r="C100" s="159"/>
      <c r="D100" s="36">
        <v>1428</v>
      </c>
      <c r="E100" s="37"/>
      <c r="F100" s="37"/>
      <c r="G100" s="37"/>
      <c r="H100" s="38"/>
    </row>
    <row r="101" spans="1:8" s="16" customFormat="1" ht="37.5" customHeight="1" x14ac:dyDescent="0.2">
      <c r="A101" s="154" t="s">
        <v>65</v>
      </c>
      <c r="B101" s="155"/>
      <c r="C101" s="159"/>
      <c r="D101" s="157">
        <v>414</v>
      </c>
      <c r="E101" s="157"/>
      <c r="F101" s="157"/>
      <c r="G101" s="157"/>
      <c r="H101" s="158"/>
    </row>
    <row r="102" spans="1:8" s="16" customFormat="1" ht="37.5" customHeight="1" x14ac:dyDescent="0.2">
      <c r="A102" s="154" t="s">
        <v>66</v>
      </c>
      <c r="B102" s="155"/>
      <c r="C102" s="159"/>
      <c r="D102" s="157">
        <v>414</v>
      </c>
      <c r="E102" s="157"/>
      <c r="F102" s="157"/>
      <c r="G102" s="157"/>
      <c r="H102" s="158"/>
    </row>
    <row r="103" spans="1:8" s="16" customFormat="1" ht="37.5" customHeight="1" x14ac:dyDescent="0.2">
      <c r="A103" s="154" t="s">
        <v>67</v>
      </c>
      <c r="B103" s="155"/>
      <c r="C103" s="159"/>
      <c r="D103" s="157">
        <v>828</v>
      </c>
      <c r="E103" s="157"/>
      <c r="F103" s="157"/>
      <c r="G103" s="157"/>
      <c r="H103" s="158"/>
    </row>
    <row r="104" spans="1:8" s="16" customFormat="1" ht="37.5" customHeight="1" x14ac:dyDescent="0.2">
      <c r="A104" s="154" t="s">
        <v>68</v>
      </c>
      <c r="B104" s="155"/>
      <c r="C104" s="159"/>
      <c r="D104" s="157">
        <v>1248</v>
      </c>
      <c r="E104" s="157"/>
      <c r="F104" s="157"/>
      <c r="G104" s="157"/>
      <c r="H104" s="158"/>
    </row>
    <row r="105" spans="1:8" s="16" customFormat="1" ht="37.5" customHeight="1" thickBot="1" x14ac:dyDescent="0.25">
      <c r="A105" s="162" t="s">
        <v>69</v>
      </c>
      <c r="B105" s="163"/>
      <c r="C105" s="164"/>
      <c r="D105" s="165">
        <v>7002</v>
      </c>
      <c r="E105" s="165"/>
      <c r="F105" s="165"/>
      <c r="G105" s="165"/>
      <c r="H105" s="166"/>
    </row>
    <row r="106" spans="1:8" s="16" customFormat="1" ht="117.75" customHeight="1" thickBot="1" x14ac:dyDescent="0.25">
      <c r="A106" s="287" t="s">
        <v>71</v>
      </c>
      <c r="B106" s="288"/>
      <c r="C106" s="28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"2ГИС.БЕЛГОРОД" (версия для ПК); 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Интернет-площадки и Веб-приложения на основе Cправочника организаций "2ГИС.БЕЛГОРОД", http://api.2gis.ru/</v>
      </c>
      <c r="D106" s="45">
        <v>30</v>
      </c>
      <c r="E106" s="45"/>
      <c r="F106" s="45"/>
      <c r="G106" s="45"/>
      <c r="H106" s="46"/>
    </row>
    <row r="107" spans="1:8" s="28" customFormat="1" ht="50.1" customHeight="1" thickBot="1" x14ac:dyDescent="0.25">
      <c r="A107" s="24" t="s">
        <v>72</v>
      </c>
      <c r="B107" s="25"/>
      <c r="C107" s="26"/>
      <c r="D107" s="173" t="str">
        <f>"от "&amp;MIN(D109,D129:H130,F169,D131:H145)&amp;" до "&amp;MAX(D109,D129:H130,F169,D131:H145)</f>
        <v>от 906 до 9384</v>
      </c>
      <c r="E107" s="173"/>
      <c r="F107" s="173"/>
      <c r="G107" s="173"/>
      <c r="H107" s="174"/>
    </row>
    <row r="108" spans="1:8" s="16" customFormat="1" ht="24.95" customHeight="1" thickBot="1" x14ac:dyDescent="0.25">
      <c r="A108" s="175"/>
      <c r="B108" s="176"/>
      <c r="C108" s="83"/>
      <c r="D108" s="177"/>
      <c r="E108" s="177"/>
      <c r="F108" s="177"/>
      <c r="G108" s="177"/>
      <c r="H108" s="178"/>
    </row>
    <row r="109" spans="1:8" s="16" customFormat="1" ht="60.75" customHeight="1" thickBot="1" x14ac:dyDescent="0.25">
      <c r="A109" s="179" t="s">
        <v>73</v>
      </c>
      <c r="B109" s="180"/>
      <c r="C109"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"2ГИС.БЕЛГОРОД" (версия для ПК); Интернет-площадка 2gis.kz на основе Cправочника организаций "2ГИС.БЕЛГОРОД"; Электронный справочник на основе Справочника организаций "2ГИС.БЕЛГОРОД" (мобильная версия); Интернет-площадки и Веб-приложения на основе Cправочника организаций "2ГИС.БЕЛГОРОД", http://api.2gis.kz/</v>
      </c>
      <c r="D109" s="182">
        <v>3720</v>
      </c>
      <c r="E109" s="182"/>
      <c r="F109" s="182"/>
      <c r="G109" s="182"/>
      <c r="H109" s="183"/>
    </row>
    <row r="110" spans="1:8" s="16" customFormat="1" ht="60.75" customHeight="1" thickBot="1" x14ac:dyDescent="0.25">
      <c r="A110" s="184" t="s">
        <v>74</v>
      </c>
      <c r="B110" s="185"/>
      <c r="C110" s="186"/>
      <c r="D110" s="187" t="s">
        <v>75</v>
      </c>
      <c r="E110" s="188"/>
      <c r="F110" s="188"/>
      <c r="G110" s="188"/>
      <c r="H110" s="189"/>
    </row>
    <row r="111" spans="1:8" s="16" customFormat="1" ht="60.75" customHeight="1" x14ac:dyDescent="0.2">
      <c r="A111" s="190" t="s">
        <v>76</v>
      </c>
      <c r="B111" s="191"/>
      <c r="C111" s="186"/>
      <c r="D111" s="157">
        <f>D109/4</f>
        <v>930</v>
      </c>
      <c r="E111" s="157"/>
      <c r="F111" s="157"/>
      <c r="G111" s="157"/>
      <c r="H111" s="158"/>
    </row>
    <row r="112" spans="1:8" s="16" customFormat="1" ht="60.75" customHeight="1" x14ac:dyDescent="0.2">
      <c r="A112" s="190" t="s">
        <v>77</v>
      </c>
      <c r="B112" s="191"/>
      <c r="C112" s="186"/>
      <c r="D112" s="157">
        <f>D109/5</f>
        <v>744</v>
      </c>
      <c r="E112" s="157"/>
      <c r="F112" s="157"/>
      <c r="G112" s="157"/>
      <c r="H112" s="158"/>
    </row>
    <row r="113" spans="1:8" s="16" customFormat="1" ht="60.75" customHeight="1" x14ac:dyDescent="0.2">
      <c r="A113" s="190" t="s">
        <v>78</v>
      </c>
      <c r="B113" s="191"/>
      <c r="C113" s="186"/>
      <c r="D113" s="157">
        <f>D109/6</f>
        <v>620</v>
      </c>
      <c r="E113" s="157"/>
      <c r="F113" s="157"/>
      <c r="G113" s="157"/>
      <c r="H113" s="158"/>
    </row>
    <row r="114" spans="1:8" s="16" customFormat="1" ht="60.75" customHeight="1" x14ac:dyDescent="0.2">
      <c r="A114" s="190" t="s">
        <v>79</v>
      </c>
      <c r="B114" s="191"/>
      <c r="C114" s="186"/>
      <c r="D114" s="157">
        <f>D109/7</f>
        <v>531.42857142857144</v>
      </c>
      <c r="E114" s="157"/>
      <c r="F114" s="157"/>
      <c r="G114" s="157"/>
      <c r="H114" s="158"/>
    </row>
    <row r="115" spans="1:8" s="16" customFormat="1" ht="60.75" customHeight="1" x14ac:dyDescent="0.2">
      <c r="A115" s="190" t="s">
        <v>80</v>
      </c>
      <c r="B115" s="191"/>
      <c r="C115" s="186"/>
      <c r="D115" s="157">
        <f>D109/8</f>
        <v>465</v>
      </c>
      <c r="E115" s="157"/>
      <c r="F115" s="157"/>
      <c r="G115" s="157"/>
      <c r="H115" s="158"/>
    </row>
    <row r="116" spans="1:8" s="16" customFormat="1" ht="60.75" customHeight="1" x14ac:dyDescent="0.2">
      <c r="A116" s="190" t="s">
        <v>81</v>
      </c>
      <c r="B116" s="191"/>
      <c r="C116" s="186"/>
      <c r="D116" s="157">
        <f>D109/9</f>
        <v>413.33333333333331</v>
      </c>
      <c r="E116" s="157"/>
      <c r="F116" s="157"/>
      <c r="G116" s="157"/>
      <c r="H116" s="158"/>
    </row>
    <row r="117" spans="1:8" s="16" customFormat="1" ht="60.75" customHeight="1" x14ac:dyDescent="0.2">
      <c r="A117" s="190" t="s">
        <v>82</v>
      </c>
      <c r="B117" s="191"/>
      <c r="C117" s="186"/>
      <c r="D117" s="157">
        <f>D109/10</f>
        <v>372</v>
      </c>
      <c r="E117" s="157"/>
      <c r="F117" s="157"/>
      <c r="G117" s="157"/>
      <c r="H117" s="158"/>
    </row>
    <row r="118" spans="1:8" s="16" customFormat="1" ht="60.75" customHeight="1" thickBot="1" x14ac:dyDescent="0.25">
      <c r="A118" s="179" t="s">
        <v>83</v>
      </c>
      <c r="B118" s="180"/>
      <c r="C118" s="186"/>
      <c r="D118" s="182">
        <v>5568</v>
      </c>
      <c r="E118" s="182"/>
      <c r="F118" s="182"/>
      <c r="G118" s="182"/>
      <c r="H118" s="183"/>
    </row>
    <row r="119" spans="1:8" s="16" customFormat="1" ht="60.75" customHeight="1" thickBot="1" x14ac:dyDescent="0.25">
      <c r="A119" s="184" t="s">
        <v>74</v>
      </c>
      <c r="B119" s="185"/>
      <c r="C119" s="186"/>
      <c r="D119" s="187" t="s">
        <v>75</v>
      </c>
      <c r="E119" s="188"/>
      <c r="F119" s="188"/>
      <c r="G119" s="188"/>
      <c r="H119" s="189"/>
    </row>
    <row r="120" spans="1:8" s="16" customFormat="1" ht="60.75" customHeight="1" x14ac:dyDescent="0.2">
      <c r="A120" s="190" t="s">
        <v>76</v>
      </c>
      <c r="B120" s="191"/>
      <c r="C120" s="186"/>
      <c r="D120" s="157">
        <v>1392</v>
      </c>
      <c r="E120" s="157"/>
      <c r="F120" s="157"/>
      <c r="G120" s="157"/>
      <c r="H120" s="158"/>
    </row>
    <row r="121" spans="1:8" s="16" customFormat="1" ht="60.75" customHeight="1" x14ac:dyDescent="0.2">
      <c r="A121" s="190" t="s">
        <v>77</v>
      </c>
      <c r="B121" s="191"/>
      <c r="C121" s="186"/>
      <c r="D121" s="157">
        <v>1113.5999999999999</v>
      </c>
      <c r="E121" s="157"/>
      <c r="F121" s="157"/>
      <c r="G121" s="157"/>
      <c r="H121" s="158"/>
    </row>
    <row r="122" spans="1:8" s="16" customFormat="1" ht="60.75" customHeight="1" x14ac:dyDescent="0.2">
      <c r="A122" s="190" t="s">
        <v>78</v>
      </c>
      <c r="B122" s="191"/>
      <c r="C122" s="186"/>
      <c r="D122" s="157">
        <v>928</v>
      </c>
      <c r="E122" s="157"/>
      <c r="F122" s="157"/>
      <c r="G122" s="157"/>
      <c r="H122" s="158"/>
    </row>
    <row r="123" spans="1:8" s="16" customFormat="1" ht="60.75" customHeight="1" x14ac:dyDescent="0.2">
      <c r="A123" s="190" t="s">
        <v>79</v>
      </c>
      <c r="B123" s="191"/>
      <c r="C123" s="186"/>
      <c r="D123" s="157">
        <v>795.42857142857144</v>
      </c>
      <c r="E123" s="157"/>
      <c r="F123" s="157"/>
      <c r="G123" s="157"/>
      <c r="H123" s="158"/>
    </row>
    <row r="124" spans="1:8" s="16" customFormat="1" ht="60.75" customHeight="1" x14ac:dyDescent="0.2">
      <c r="A124" s="190" t="s">
        <v>80</v>
      </c>
      <c r="B124" s="191"/>
      <c r="C124" s="186"/>
      <c r="D124" s="157">
        <v>696</v>
      </c>
      <c r="E124" s="157"/>
      <c r="F124" s="157"/>
      <c r="G124" s="157"/>
      <c r="H124" s="158"/>
    </row>
    <row r="125" spans="1:8" s="16" customFormat="1" ht="60.75" customHeight="1" x14ac:dyDescent="0.2">
      <c r="A125" s="190" t="s">
        <v>81</v>
      </c>
      <c r="B125" s="191"/>
      <c r="C125" s="186"/>
      <c r="D125" s="157">
        <v>618.66666666666663</v>
      </c>
      <c r="E125" s="157"/>
      <c r="F125" s="157"/>
      <c r="G125" s="157"/>
      <c r="H125" s="158"/>
    </row>
    <row r="126" spans="1:8" s="16" customFormat="1" ht="60.75" customHeight="1" thickBot="1" x14ac:dyDescent="0.25">
      <c r="A126" s="190" t="s">
        <v>82</v>
      </c>
      <c r="B126" s="191"/>
      <c r="C126" s="194"/>
      <c r="D126" s="157">
        <v>556.79999999999995</v>
      </c>
      <c r="E126" s="157"/>
      <c r="F126" s="157"/>
      <c r="G126" s="157"/>
      <c r="H126" s="158"/>
    </row>
    <row r="127" spans="1:8" s="16" customFormat="1" ht="62.45" customHeight="1" thickBot="1" x14ac:dyDescent="0.25">
      <c r="A127" s="195" t="s">
        <v>84</v>
      </c>
      <c r="B127" s="196"/>
      <c r="C127"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127" s="44">
        <v>12012</v>
      </c>
      <c r="E127" s="45"/>
      <c r="F127" s="45"/>
      <c r="G127" s="45"/>
      <c r="H127" s="46"/>
    </row>
    <row r="128" spans="1:8" s="16" customFormat="1" ht="24.75" customHeight="1" thickBot="1" x14ac:dyDescent="0.25">
      <c r="A128" s="290"/>
      <c r="B128" s="291"/>
      <c r="C128" s="125"/>
      <c r="D128" s="292"/>
      <c r="E128" s="292"/>
      <c r="F128" s="292"/>
      <c r="G128" s="292"/>
      <c r="H128" s="293"/>
    </row>
    <row r="129" spans="1:8" s="16" customFormat="1" ht="50.1" customHeight="1" x14ac:dyDescent="0.2">
      <c r="A129" s="160" t="s">
        <v>85</v>
      </c>
      <c r="B129" s="161"/>
      <c r="C129" s="298" t="str">
        <f>"Интернет-площадка 2gis.ru на основе Cправочника организаций "&amp;$C$2&amp;""</f>
        <v>Интернет-площадка 2gis.ru на основе Cправочника организаций "2ГИС.БЕЛГОРОД"</v>
      </c>
      <c r="D129" s="56">
        <v>4536</v>
      </c>
      <c r="E129" s="37"/>
      <c r="F129" s="37"/>
      <c r="G129" s="37"/>
      <c r="H129" s="38"/>
    </row>
    <row r="130" spans="1:8" s="16" customFormat="1" ht="50.1" customHeight="1" x14ac:dyDescent="0.2">
      <c r="A130" s="160" t="s">
        <v>86</v>
      </c>
      <c r="B130" s="161"/>
      <c r="C130" s="203" t="str">
        <f>"Электронный справочник на основе Справочника организаций "&amp;$C$2&amp;" (версия для ПК)"</f>
        <v>Электронный справочник на основе Справочника организаций "2ГИС.БЕЛГОРОД" (версия для ПК)</v>
      </c>
      <c r="D130" s="56">
        <v>2634</v>
      </c>
      <c r="E130" s="37"/>
      <c r="F130" s="37"/>
      <c r="G130" s="37"/>
      <c r="H130" s="38"/>
    </row>
    <row r="131" spans="1:8" s="16" customFormat="1" ht="50.1" customHeight="1" x14ac:dyDescent="0.2">
      <c r="A131" s="160" t="s">
        <v>87</v>
      </c>
      <c r="B131" s="161"/>
      <c r="C131" s="203" t="str">
        <f>"Электронный справочник на основе Справочника организаций "&amp;$C$2&amp;" (версия для ПК)"</f>
        <v>Электронный справочник на основе Справочника организаций "2ГИС.БЕЛГОРОД" (версия для ПК)</v>
      </c>
      <c r="D131" s="56">
        <v>2982</v>
      </c>
      <c r="E131" s="37"/>
      <c r="F131" s="37"/>
      <c r="G131" s="37"/>
      <c r="H131" s="38"/>
    </row>
    <row r="132" spans="1:8" s="16" customFormat="1" ht="50.1" customHeight="1" x14ac:dyDescent="0.2">
      <c r="A132" s="160" t="s">
        <v>88</v>
      </c>
      <c r="B132" s="161"/>
      <c r="C132" s="203" t="str">
        <f>"Интернет-площадка 2gis.ru на основе Cправочника организаций "&amp;$C$2&amp;""</f>
        <v>Интернет-площадка 2gis.ru на основе Cправочника организаций "2ГИС.БЕЛГОРОД"</v>
      </c>
      <c r="D132" s="56">
        <v>6534</v>
      </c>
      <c r="E132" s="37"/>
      <c r="F132" s="37"/>
      <c r="G132" s="37"/>
      <c r="H132" s="38"/>
    </row>
    <row r="133" spans="1:8" s="16" customFormat="1" ht="50.1" customHeight="1" x14ac:dyDescent="0.2">
      <c r="A133" s="160" t="s">
        <v>89</v>
      </c>
      <c r="B133" s="161"/>
      <c r="C133" s="203" t="str">
        <f>"Интернет-площадка 2gis.ru на основе Cправочника организаций "&amp;$C$2&amp;""</f>
        <v>Интернет-площадка 2gis.ru на основе Cправочника организаций "2ГИС.БЕЛГОРОД"</v>
      </c>
      <c r="D133" s="56">
        <v>7842</v>
      </c>
      <c r="E133" s="37"/>
      <c r="F133" s="37"/>
      <c r="G133" s="37"/>
      <c r="H133" s="38"/>
    </row>
    <row r="134" spans="1:8" s="16" customFormat="1" ht="50.1" customHeight="1" x14ac:dyDescent="0.2">
      <c r="A134" s="160" t="s">
        <v>90</v>
      </c>
      <c r="B134" s="161"/>
      <c r="C134" s="203" t="str">
        <f>"Электронный справочник на основе Справочника организаций "&amp;$C$2&amp;" (версия для ПК)"</f>
        <v>Электронный справочник на основе Справочника организаций "2ГИС.БЕЛГОРОД" (версия для ПК)</v>
      </c>
      <c r="D134" s="56">
        <v>2982</v>
      </c>
      <c r="E134" s="37"/>
      <c r="F134" s="37"/>
      <c r="G134" s="37"/>
      <c r="H134" s="38"/>
    </row>
    <row r="135" spans="1:8" s="16" customFormat="1" ht="50.1" customHeight="1" x14ac:dyDescent="0.2">
      <c r="A135" s="160" t="s">
        <v>91</v>
      </c>
      <c r="B135" s="161"/>
      <c r="C135" s="203" t="str">
        <f>"Электронный справочник на основе Справочника организаций "&amp;$C$2&amp;" (версия для ПК)"</f>
        <v>Электронный справочник на основе Справочника организаций "2ГИС.БЕЛГОРОД" (версия для ПК)</v>
      </c>
      <c r="D135" s="56">
        <v>2550</v>
      </c>
      <c r="E135" s="37"/>
      <c r="F135" s="37"/>
      <c r="G135" s="37"/>
      <c r="H135" s="38"/>
    </row>
    <row r="136" spans="1:8" s="16" customFormat="1" ht="50.1" customHeight="1" x14ac:dyDescent="0.2">
      <c r="A136" s="160" t="s">
        <v>92</v>
      </c>
      <c r="B136" s="161"/>
      <c r="C136" s="203" t="str">
        <f>"Электронный справочник на основе Справочника организаций "&amp;$C$2&amp;" (версия для ПК)"</f>
        <v>Электронный справочник на основе Справочника организаций "2ГИС.БЕЛГОРОД" (версия для ПК)</v>
      </c>
      <c r="D136" s="56">
        <v>3846</v>
      </c>
      <c r="E136" s="37"/>
      <c r="F136" s="37"/>
      <c r="G136" s="37"/>
      <c r="H136" s="38"/>
    </row>
    <row r="137" spans="1:8" s="16" customFormat="1" ht="50.1" customHeight="1" x14ac:dyDescent="0.2">
      <c r="A137" s="160" t="s">
        <v>93</v>
      </c>
      <c r="B137" s="161"/>
      <c r="C137"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"2ГИС.БЕЛГОРОД" (мобильная версия 2ГИС 4.0 и выше)</v>
      </c>
      <c r="D137" s="56">
        <v>4896</v>
      </c>
      <c r="E137" s="37"/>
      <c r="F137" s="37"/>
      <c r="G137" s="37"/>
      <c r="H137" s="38"/>
    </row>
    <row r="138" spans="1:8" s="16" customFormat="1" ht="50.1" customHeight="1" x14ac:dyDescent="0.2">
      <c r="A138" s="160" t="s">
        <v>94</v>
      </c>
      <c r="B138" s="161"/>
      <c r="C138" s="203" t="s">
        <v>95</v>
      </c>
      <c r="D138" s="56">
        <v>906</v>
      </c>
      <c r="E138" s="37"/>
      <c r="F138" s="37"/>
      <c r="G138" s="37"/>
      <c r="H138" s="38"/>
    </row>
    <row r="139" spans="1:8" s="16" customFormat="1" ht="75" customHeight="1" x14ac:dyDescent="0.2">
      <c r="A139" s="160" t="s">
        <v>96</v>
      </c>
      <c r="B139" s="161"/>
      <c r="C139"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"2ГИС.БЕЛГОРОД" (мобильная версия 2ГИС 4.0 и выше); Интернет-площадка 2gis.ru на основе Cправочника организаций "2ГИС.БЕЛГОРОД"</v>
      </c>
      <c r="D139" s="56">
        <v>3060</v>
      </c>
      <c r="E139" s="37"/>
      <c r="F139" s="37"/>
      <c r="G139" s="37"/>
      <c r="H139" s="38"/>
    </row>
    <row r="140" spans="1:8" s="16" customFormat="1" ht="75" customHeight="1" x14ac:dyDescent="0.2">
      <c r="A140" s="160" t="s">
        <v>97</v>
      </c>
      <c r="B140" s="161"/>
      <c r="C140" s="203" t="str">
        <f t="shared" ref="C140:C14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"2ГИС.БЕЛГОРОД" (мобильная версия 2ГИС 4.0 и выше); Интернет-площадка 2gis.ru на основе Cправочника организаций "2ГИС.БЕЛГОРОД"</v>
      </c>
      <c r="D140" s="56">
        <v>2040</v>
      </c>
      <c r="E140" s="37"/>
      <c r="F140" s="37"/>
      <c r="G140" s="37"/>
      <c r="H140" s="38"/>
    </row>
    <row r="141" spans="1:8" s="16" customFormat="1" ht="75" customHeight="1" x14ac:dyDescent="0.2">
      <c r="A141" s="160" t="s">
        <v>98</v>
      </c>
      <c r="B141" s="161"/>
      <c r="C141" s="203" t="str">
        <f t="shared" si="1"/>
        <v>электронный справочник на основе Справочника организаций "2ГИС.БЕЛГОРОД" (мобильная версия 2ГИС 4.0 и выше); Интернет-площадка 2gis.ru на основе Cправочника организаций "2ГИС.БЕЛГОРОД"</v>
      </c>
      <c r="D141" s="56">
        <v>2118</v>
      </c>
      <c r="E141" s="37"/>
      <c r="F141" s="37"/>
      <c r="G141" s="37"/>
      <c r="H141" s="38"/>
    </row>
    <row r="142" spans="1:8" s="16" customFormat="1" ht="75" customHeight="1" x14ac:dyDescent="0.2">
      <c r="A142" s="160" t="s">
        <v>99</v>
      </c>
      <c r="B142" s="161"/>
      <c r="C142" s="203" t="str">
        <f t="shared" si="1"/>
        <v>электронный справочник на основе Справочника организаций "2ГИС.БЕЛГОРОД" (мобильная версия 2ГИС 4.0 и выше); Интернет-площадка 2gis.ru на основе Cправочника организаций "2ГИС.БЕЛГОРОД"</v>
      </c>
      <c r="D142" s="56">
        <v>1020</v>
      </c>
      <c r="E142" s="37"/>
      <c r="F142" s="37"/>
      <c r="G142" s="37"/>
      <c r="H142" s="38"/>
    </row>
    <row r="143" spans="1:8" s="16" customFormat="1" ht="75" customHeight="1" x14ac:dyDescent="0.2">
      <c r="A143" s="160" t="s">
        <v>100</v>
      </c>
      <c r="B143" s="161" t="s">
        <v>100</v>
      </c>
      <c r="C143"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"2ГИС.БЕЛГОРОД" (мобильная версия 2ГИС 4.0 и выше); Интернет-площадка 2gis.ru на основе Cправочника организаций "2ГИС.БЕЛГОРОД"</v>
      </c>
      <c r="D143" s="56">
        <v>9384</v>
      </c>
      <c r="E143" s="37"/>
      <c r="F143" s="37"/>
      <c r="G143" s="37"/>
      <c r="H143" s="38"/>
    </row>
    <row r="144" spans="1:8" s="16" customFormat="1" ht="75" customHeight="1" x14ac:dyDescent="0.2">
      <c r="A144" s="160" t="s">
        <v>101</v>
      </c>
      <c r="B144" s="161" t="s">
        <v>101</v>
      </c>
      <c r="C144"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"2ГИС.БЕЛГОРОД" (мобильная версия 2ГИС 4.0 и выше); Интернет-площадка 2gis.ru на основе Cправочника организаций "2ГИС.БЕЛГОРОД"</v>
      </c>
      <c r="D144" s="56">
        <v>3000</v>
      </c>
      <c r="E144" s="37"/>
      <c r="F144" s="37"/>
      <c r="G144" s="37"/>
      <c r="H144" s="38"/>
    </row>
    <row r="145" spans="1:8" s="16" customFormat="1" ht="50.1" customHeight="1" x14ac:dyDescent="0.2">
      <c r="A145" s="160" t="s">
        <v>102</v>
      </c>
      <c r="B145" s="161"/>
      <c r="C145" s="203" t="str">
        <f>"Электронный справочник на основе Справочника организаций "&amp;$C$2&amp;" (версия для ПК)"</f>
        <v>Электронный справочник на основе Справочника организаций "2ГИС.БЕЛГОРОД" (версия для ПК)</v>
      </c>
      <c r="D145" s="56">
        <v>2682</v>
      </c>
      <c r="E145" s="37"/>
      <c r="F145" s="37"/>
      <c r="G145" s="37"/>
      <c r="H145" s="38"/>
    </row>
    <row r="146" spans="1:8" s="16" customFormat="1" ht="102" customHeight="1" x14ac:dyDescent="0.2">
      <c r="A146" s="160" t="s">
        <v>16</v>
      </c>
      <c r="B146" s="161"/>
      <c r="C146"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146" s="56">
        <v>1038</v>
      </c>
      <c r="E146" s="37"/>
      <c r="F146" s="37"/>
      <c r="G146" s="37"/>
      <c r="H146" s="38"/>
    </row>
    <row r="147" spans="1:8" s="16" customFormat="1" ht="102" customHeight="1" x14ac:dyDescent="0.2">
      <c r="A147" s="160" t="s">
        <v>103</v>
      </c>
      <c r="B147" s="161"/>
      <c r="C147"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147" s="56">
        <v>100002</v>
      </c>
      <c r="E147" s="37"/>
      <c r="F147" s="37"/>
      <c r="G147" s="37"/>
      <c r="H147" s="38"/>
    </row>
    <row r="148" spans="1:8" s="16" customFormat="1" ht="126" customHeight="1" x14ac:dyDescent="0.2">
      <c r="A148" s="160" t="s">
        <v>104</v>
      </c>
      <c r="B148" s="161"/>
      <c r="C148"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"2ГИС.БЕЛГОРОД" (версия для ПК); 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Интернет-площадки и Веб-приложения на основе Cправочника организаций "2ГИС.БЕЛГОРОД", http://api.2gis.ru/</v>
      </c>
      <c r="D148" s="56">
        <v>7218</v>
      </c>
      <c r="E148" s="37"/>
      <c r="F148" s="37"/>
      <c r="G148" s="37"/>
      <c r="H148" s="38"/>
    </row>
    <row r="149" spans="1:8" s="16" customFormat="1" ht="126" customHeight="1" x14ac:dyDescent="0.2">
      <c r="A149" s="160" t="s">
        <v>105</v>
      </c>
      <c r="B149" s="161"/>
      <c r="C14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Интернет-площадки и Веб-приложения на основе Cправочника организаций "2ГИС.БЕЛГОРОД", http://api.2gis.ru/</v>
      </c>
      <c r="D149" s="56">
        <v>7218</v>
      </c>
      <c r="E149" s="37"/>
      <c r="F149" s="37"/>
      <c r="G149" s="37"/>
      <c r="H149" s="38"/>
    </row>
    <row r="150" spans="1:8" s="16" customFormat="1" ht="126" customHeight="1" x14ac:dyDescent="0.2">
      <c r="A150" s="154" t="s">
        <v>106</v>
      </c>
      <c r="B150" s="204"/>
      <c r="C150"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"2ГИС.БЕЛГОРОД" (мобильная версия 2ГИС 4.0 и выше)</v>
      </c>
      <c r="D150" s="56">
        <v>6012</v>
      </c>
      <c r="E150" s="37"/>
      <c r="F150" s="37"/>
      <c r="G150" s="37"/>
      <c r="H150" s="38"/>
    </row>
    <row r="151" spans="1:8" s="16" customFormat="1" ht="50.1" customHeight="1" x14ac:dyDescent="0.2">
      <c r="A151" s="160" t="s">
        <v>107</v>
      </c>
      <c r="B151" s="161"/>
      <c r="C151" s="203" t="str">
        <f>"Интернет-площадка 2gis.ru на основе Cправочника организаций "&amp;$C$2&amp;""</f>
        <v>Интернет-площадка 2gis.ru на основе Cправочника организаций "2ГИС.БЕЛГОРОД"</v>
      </c>
      <c r="D151" s="56">
        <v>7560</v>
      </c>
      <c r="E151" s="37"/>
      <c r="F151" s="37"/>
      <c r="G151" s="37"/>
      <c r="H151" s="38"/>
    </row>
    <row r="152" spans="1:8" s="16" customFormat="1" ht="50.1" customHeight="1" x14ac:dyDescent="0.2">
      <c r="A152" s="160" t="s">
        <v>108</v>
      </c>
      <c r="B152" s="161"/>
      <c r="C152" s="203" t="str">
        <f t="shared" ref="C152:C161" si="2">"Электронный справочник на основе Справочника организаций "&amp;$C$2&amp;" (версия для ПК)"</f>
        <v>Электронный справочник на основе Справочника организаций "2ГИС.БЕЛГОРОД" (версия для ПК)</v>
      </c>
      <c r="D152" s="56">
        <v>4440</v>
      </c>
      <c r="E152" s="37"/>
      <c r="F152" s="37"/>
      <c r="G152" s="37"/>
      <c r="H152" s="38"/>
    </row>
    <row r="153" spans="1:8" s="16" customFormat="1" ht="50.1" customHeight="1" x14ac:dyDescent="0.2">
      <c r="A153" s="160" t="s">
        <v>109</v>
      </c>
      <c r="B153" s="161"/>
      <c r="C153" s="203" t="str">
        <f t="shared" si="2"/>
        <v>Электронный справочник на основе Справочника организаций "2ГИС.БЕЛГОРОД" (версия для ПК)</v>
      </c>
      <c r="D153" s="56">
        <v>5040</v>
      </c>
      <c r="E153" s="37"/>
      <c r="F153" s="37"/>
      <c r="G153" s="37"/>
      <c r="H153" s="38"/>
    </row>
    <row r="154" spans="1:8" s="16" customFormat="1" ht="50.1" customHeight="1" x14ac:dyDescent="0.2">
      <c r="A154" s="160" t="s">
        <v>110</v>
      </c>
      <c r="B154" s="161"/>
      <c r="C154" s="203" t="str">
        <f>"Интернет-площадка 2gis.ru на основе Cправочника организаций "&amp;$C$2&amp;""</f>
        <v>Интернет-площадка 2gis.ru на основе Cправочника организаций "2ГИС.БЕЛГОРОД"</v>
      </c>
      <c r="D154" s="56">
        <v>10800</v>
      </c>
      <c r="E154" s="37"/>
      <c r="F154" s="37"/>
      <c r="G154" s="37"/>
      <c r="H154" s="38"/>
    </row>
    <row r="155" spans="1:8" s="16" customFormat="1" ht="50.1" customHeight="1" x14ac:dyDescent="0.2">
      <c r="A155" s="160" t="s">
        <v>111</v>
      </c>
      <c r="B155" s="161"/>
      <c r="C155" s="203" t="str">
        <f>"Интернет-площадка 2gis.ru на основе Cправочника организаций "&amp;$C$2&amp;""</f>
        <v>Интернет-площадка 2gis.ru на основе Cправочника организаций "2ГИС.БЕЛГОРОД"</v>
      </c>
      <c r="D155" s="56">
        <v>12960</v>
      </c>
      <c r="E155" s="37"/>
      <c r="F155" s="37"/>
      <c r="G155" s="37"/>
      <c r="H155" s="38"/>
    </row>
    <row r="156" spans="1:8" s="16" customFormat="1" ht="50.1" customHeight="1" x14ac:dyDescent="0.2">
      <c r="A156" s="160" t="s">
        <v>112</v>
      </c>
      <c r="B156" s="161"/>
      <c r="C156" s="203" t="str">
        <f t="shared" si="2"/>
        <v>Электронный справочник на основе Справочника организаций "2ГИС.БЕЛГОРОД" (версия для ПК)</v>
      </c>
      <c r="D156" s="56">
        <v>5040</v>
      </c>
      <c r="E156" s="37"/>
      <c r="F156" s="37"/>
      <c r="G156" s="37"/>
      <c r="H156" s="38"/>
    </row>
    <row r="157" spans="1:8" s="16" customFormat="1" ht="50.1" customHeight="1" x14ac:dyDescent="0.2">
      <c r="A157" s="160" t="s">
        <v>113</v>
      </c>
      <c r="B157" s="161"/>
      <c r="C157" s="203" t="str">
        <f t="shared" si="2"/>
        <v>Электронный справочник на основе Справочника организаций "2ГИС.БЕЛГОРОД" (версия для ПК)</v>
      </c>
      <c r="D157" s="56">
        <v>4320</v>
      </c>
      <c r="E157" s="37"/>
      <c r="F157" s="37"/>
      <c r="G157" s="37"/>
      <c r="H157" s="38"/>
    </row>
    <row r="158" spans="1:8" s="16" customFormat="1" ht="50.1" customHeight="1" x14ac:dyDescent="0.2">
      <c r="A158" s="160" t="s">
        <v>114</v>
      </c>
      <c r="B158" s="161"/>
      <c r="C158" s="203" t="str">
        <f t="shared" si="2"/>
        <v>Электронный справочник на основе Справочника организаций "2ГИС.БЕЛГОРОД" (версия для ПК)</v>
      </c>
      <c r="D158" s="56">
        <v>6360</v>
      </c>
      <c r="E158" s="37"/>
      <c r="F158" s="37"/>
      <c r="G158" s="37"/>
      <c r="H158" s="38"/>
    </row>
    <row r="159" spans="1:8" s="16" customFormat="1" ht="50.1" customHeight="1" x14ac:dyDescent="0.2">
      <c r="A159" s="160" t="s">
        <v>115</v>
      </c>
      <c r="B159" s="161"/>
      <c r="C159" s="203" t="s">
        <v>95</v>
      </c>
      <c r="D159" s="56">
        <v>1560</v>
      </c>
      <c r="E159" s="37"/>
      <c r="F159" s="37"/>
      <c r="G159" s="37"/>
      <c r="H159" s="38"/>
    </row>
    <row r="160" spans="1:8" s="16" customFormat="1" ht="75" customHeight="1" x14ac:dyDescent="0.2">
      <c r="A160" s="160" t="s">
        <v>116</v>
      </c>
      <c r="B160" s="161"/>
      <c r="C160"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"2ГИС.БЕЛГОРОД" (мобильная версия 2ГИС 4.0 и выше); Интернет-площадка 2gis.ru на основе Cправочника организаций "2ГИС.БЕЛГОРОД"</v>
      </c>
      <c r="D160" s="56">
        <v>15600</v>
      </c>
      <c r="E160" s="37"/>
      <c r="F160" s="37"/>
      <c r="G160" s="37"/>
      <c r="H160" s="38"/>
    </row>
    <row r="161" spans="1:8" s="16" customFormat="1" ht="50.1" customHeight="1" thickBot="1" x14ac:dyDescent="0.25">
      <c r="A161" s="160" t="s">
        <v>117</v>
      </c>
      <c r="B161" s="161"/>
      <c r="C161" s="60" t="str">
        <f t="shared" si="2"/>
        <v>Электронный справочник на основе Справочника организаций "2ГИС.БЕЛГОРОД" (версия для ПК)</v>
      </c>
      <c r="D161" s="56">
        <v>4440</v>
      </c>
      <c r="E161" s="37"/>
      <c r="F161" s="37"/>
      <c r="G161" s="37"/>
      <c r="H161" s="38"/>
    </row>
    <row r="162" spans="1:8" s="28" customFormat="1" ht="50.1" customHeight="1" thickBot="1" x14ac:dyDescent="0.25">
      <c r="A162" s="24" t="s">
        <v>118</v>
      </c>
      <c r="B162" s="25"/>
      <c r="C162" s="26"/>
      <c r="D162" s="173"/>
      <c r="E162" s="173"/>
      <c r="F162" s="173"/>
      <c r="G162" s="173"/>
      <c r="H162" s="174"/>
    </row>
    <row r="163" spans="1:8" s="16" customFormat="1" ht="50.1" customHeight="1" x14ac:dyDescent="0.2">
      <c r="A163" s="160" t="s">
        <v>119</v>
      </c>
      <c r="B163" s="161"/>
      <c r="C163" s="206" t="str">
        <f>"Электронный справочник на основе Справочника организаций "&amp;$C$2&amp;" (мобильная версия)"</f>
        <v>Электронный справочник на основе Справочника организаций "2ГИС.БЕЛГОРОД" (мобильная версия)</v>
      </c>
      <c r="D163" s="36">
        <v>3600</v>
      </c>
      <c r="E163" s="37"/>
      <c r="F163" s="37"/>
      <c r="G163" s="37"/>
      <c r="H163" s="38"/>
    </row>
    <row r="164" spans="1:8" s="16" customFormat="1" ht="50.1" customHeight="1" x14ac:dyDescent="0.2">
      <c r="A164" s="160" t="s">
        <v>120</v>
      </c>
      <c r="B164" s="161"/>
      <c r="C164" s="209"/>
      <c r="D164" s="36">
        <v>3600</v>
      </c>
      <c r="E164" s="37"/>
      <c r="F164" s="37"/>
      <c r="G164" s="37"/>
      <c r="H164" s="38"/>
    </row>
    <row r="165" spans="1:8" s="16" customFormat="1" ht="50.1" customHeight="1" x14ac:dyDescent="0.2">
      <c r="A165" s="207" t="s">
        <v>121</v>
      </c>
      <c r="B165" s="208"/>
      <c r="C165" s="209"/>
      <c r="D165" s="297">
        <v>1800</v>
      </c>
      <c r="E165" s="157"/>
      <c r="F165" s="157"/>
      <c r="G165" s="157"/>
      <c r="H165" s="157"/>
    </row>
    <row r="166" spans="1:8" s="16" customFormat="1" ht="50.1" customHeight="1" x14ac:dyDescent="0.2">
      <c r="A166" s="207" t="s">
        <v>122</v>
      </c>
      <c r="B166" s="208"/>
      <c r="C166" s="209"/>
      <c r="D166" s="297">
        <v>180</v>
      </c>
      <c r="E166" s="157"/>
      <c r="F166" s="157"/>
      <c r="G166" s="157"/>
      <c r="H166" s="157"/>
    </row>
    <row r="167" spans="1:8" s="16" customFormat="1" ht="50.1" customHeight="1" thickBot="1" x14ac:dyDescent="0.25">
      <c r="A167" s="207" t="s">
        <v>123</v>
      </c>
      <c r="B167" s="208"/>
      <c r="C167" s="210"/>
      <c r="D167" s="78">
        <v>612</v>
      </c>
      <c r="E167" s="79"/>
      <c r="F167" s="79"/>
      <c r="G167" s="79"/>
      <c r="H167" s="79"/>
    </row>
    <row r="168" spans="1:8" s="16" customFormat="1" ht="50.1" customHeight="1" thickBot="1" x14ac:dyDescent="0.25">
      <c r="A168" s="24" t="s">
        <v>124</v>
      </c>
      <c r="B168" s="25"/>
      <c r="C168" s="26"/>
      <c r="D168" s="173"/>
      <c r="E168" s="173"/>
      <c r="F168" s="173"/>
      <c r="G168" s="173"/>
      <c r="H168" s="174"/>
    </row>
    <row r="169" spans="1:8" s="16" customFormat="1" ht="50.1" customHeight="1" x14ac:dyDescent="0.2">
      <c r="A169" s="154" t="s">
        <v>125</v>
      </c>
      <c r="B169" s="204"/>
      <c r="C169"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"2ГИС.БЕЛГОРОД" (мобильная версия 2ГИС 4.0 и выше)</v>
      </c>
      <c r="D169" s="212">
        <f>F169*1.2</f>
        <v>6480</v>
      </c>
      <c r="E169" s="213">
        <f>F169*1.1</f>
        <v>5940.0000000000009</v>
      </c>
      <c r="F169" s="213">
        <v>5400</v>
      </c>
      <c r="G169" s="213">
        <f>F169*0.75</f>
        <v>4050</v>
      </c>
      <c r="H169" s="214">
        <f>F169*0.5</f>
        <v>2700</v>
      </c>
    </row>
    <row r="170" spans="1:8" s="16" customFormat="1" ht="50.1" customHeight="1" x14ac:dyDescent="0.2">
      <c r="A170" s="160" t="s">
        <v>126</v>
      </c>
      <c r="B170" s="161"/>
      <c r="C170" s="203" t="str">
        <f>"Интернет-площадка 2gis.ru на основе Cправочника организаций "&amp;$C$2&amp;""</f>
        <v>Интернет-площадка 2gis.ru на основе Cправочника организаций "2ГИС.БЕЛГОРОД"</v>
      </c>
      <c r="D170" s="36">
        <v>4536</v>
      </c>
      <c r="E170" s="37"/>
      <c r="F170" s="37"/>
      <c r="G170" s="37"/>
      <c r="H170" s="38"/>
    </row>
    <row r="171" spans="1:8" s="16" customFormat="1" ht="50.1" customHeight="1" x14ac:dyDescent="0.2">
      <c r="A171" s="160" t="s">
        <v>127</v>
      </c>
      <c r="B171" s="161"/>
      <c r="C171" s="203" t="str">
        <f>"Электронный справочник на основе Справочника организаций "&amp;$C$2&amp;" (версия для ПК)"</f>
        <v>Электронный справочник на основе Справочника организаций "2ГИС.БЕЛГОРОД" (версия для ПК)</v>
      </c>
      <c r="D171" s="56">
        <v>1296</v>
      </c>
      <c r="E171" s="37"/>
      <c r="F171" s="37"/>
      <c r="G171" s="37"/>
      <c r="H171" s="38"/>
    </row>
    <row r="172" spans="1:8" s="16" customFormat="1" ht="50.1" customHeight="1" x14ac:dyDescent="0.2">
      <c r="A172" s="160" t="s">
        <v>215</v>
      </c>
      <c r="B172" s="161"/>
      <c r="C172"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"2ГИС.БЕЛГОРОД" (мобильная версия 2ГИС 4.0 и выше)</v>
      </c>
      <c r="D172" s="212">
        <f>F172*1.2</f>
        <v>10800</v>
      </c>
      <c r="E172" s="213">
        <f>F172*1.1</f>
        <v>9900</v>
      </c>
      <c r="F172" s="213">
        <v>9000</v>
      </c>
      <c r="G172" s="213">
        <f>F172*0.75</f>
        <v>6750</v>
      </c>
      <c r="H172" s="214">
        <f>F172*0.5</f>
        <v>4500</v>
      </c>
    </row>
    <row r="173" spans="1:8" s="16" customFormat="1" ht="50.1" customHeight="1" x14ac:dyDescent="0.2">
      <c r="A173" s="160" t="s">
        <v>199</v>
      </c>
      <c r="B173" s="161"/>
      <c r="C173" s="203" t="str">
        <f>"Интернет-площадка 2gis.ru на основе Cправочника организаций "&amp;$C$2&amp;""</f>
        <v>Интернет-площадка 2gis.ru на основе Cправочника организаций "2ГИС.БЕЛГОРОД"</v>
      </c>
      <c r="D173" s="36">
        <v>7560</v>
      </c>
      <c r="E173" s="37"/>
      <c r="F173" s="37"/>
      <c r="G173" s="37"/>
      <c r="H173" s="38"/>
    </row>
    <row r="174" spans="1:8" s="16" customFormat="1" ht="50.1" customHeight="1" x14ac:dyDescent="0.2">
      <c r="A174" s="160" t="s">
        <v>130</v>
      </c>
      <c r="B174" s="161"/>
      <c r="C174" s="203" t="str">
        <f>"Электронный справочник на основе Справочника организаций "&amp;$C$2&amp;" (версия для ПК)"</f>
        <v>Электронный справочник на основе Справочника организаций "2ГИС.БЕЛГОРОД" (версия для ПК)</v>
      </c>
      <c r="D174" s="36">
        <v>2160</v>
      </c>
      <c r="E174" s="37"/>
      <c r="F174" s="37"/>
      <c r="G174" s="37"/>
      <c r="H174" s="38"/>
    </row>
    <row r="175" spans="1:8" s="16" customFormat="1" ht="126" customHeight="1" thickBot="1" x14ac:dyDescent="0.25">
      <c r="A175" s="160" t="s">
        <v>131</v>
      </c>
      <c r="B175" s="161"/>
      <c r="C175" s="301" t="str">
        <f>C170</f>
        <v>Интернет-площадка 2gis.ru на основе Cправочника организаций "2ГИС.БЕЛГОРОД"</v>
      </c>
      <c r="D175" s="56">
        <v>5400</v>
      </c>
      <c r="E175" s="37"/>
      <c r="F175" s="37"/>
      <c r="G175" s="37"/>
      <c r="H175" s="38"/>
    </row>
    <row r="176" spans="1:8" ht="50.1" customHeight="1" thickBot="1" x14ac:dyDescent="0.25">
      <c r="A176" s="24" t="s">
        <v>200</v>
      </c>
      <c r="B176" s="25"/>
      <c r="C176" s="26"/>
      <c r="D176" s="173"/>
      <c r="E176" s="173"/>
      <c r="F176" s="173"/>
      <c r="G176" s="173"/>
      <c r="H176" s="174"/>
    </row>
    <row r="177" spans="1:8" s="23" customFormat="1" ht="30" customHeight="1" thickBot="1" x14ac:dyDescent="0.25">
      <c r="A177" s="303"/>
      <c r="B177" s="303"/>
      <c r="C177" s="460"/>
      <c r="D177" s="303"/>
      <c r="E177" s="303"/>
      <c r="F177" s="303"/>
      <c r="G177" s="303"/>
      <c r="H177" s="304"/>
    </row>
    <row r="178" spans="1:8" s="16" customFormat="1" ht="83.25" customHeight="1" x14ac:dyDescent="0.2">
      <c r="A178" s="160" t="s">
        <v>201</v>
      </c>
      <c r="B178" s="161"/>
      <c r="C178"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"2ГИС.БЕЛГОРОД" (версия для ПК); 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178" s="31">
        <v>7200</v>
      </c>
      <c r="E178" s="32"/>
      <c r="F178" s="32"/>
      <c r="G178" s="32"/>
      <c r="H178" s="33"/>
    </row>
    <row r="179" spans="1:8" s="16" customFormat="1" ht="83.25" customHeight="1" thickBot="1" x14ac:dyDescent="0.25">
      <c r="A179" s="160" t="s">
        <v>202</v>
      </c>
      <c r="B179" s="161"/>
      <c r="C179" s="209"/>
      <c r="D179" s="36">
        <v>7200</v>
      </c>
      <c r="E179" s="37"/>
      <c r="F179" s="37"/>
      <c r="G179" s="37"/>
      <c r="H179" s="38"/>
    </row>
    <row r="180" spans="1:8" s="16" customFormat="1" ht="21.75" thickBot="1" x14ac:dyDescent="0.25">
      <c r="A180" s="290"/>
      <c r="B180" s="291"/>
      <c r="C180" s="125"/>
      <c r="D180" s="292"/>
      <c r="E180" s="292"/>
      <c r="F180" s="292"/>
      <c r="G180" s="292"/>
      <c r="H180" s="293"/>
    </row>
    <row r="181" spans="1:8" ht="12.6" customHeight="1" x14ac:dyDescent="0.2"/>
    <row r="182" spans="1:8" s="223" customFormat="1" ht="24.95" customHeight="1" x14ac:dyDescent="0.2">
      <c r="A182" s="220"/>
      <c r="B182" s="221" t="s">
        <v>133</v>
      </c>
      <c r="C182" s="222" t="s">
        <v>300</v>
      </c>
      <c r="D182" s="222"/>
    </row>
    <row r="183" spans="1:8" s="223" customFormat="1" ht="24.95" customHeight="1" x14ac:dyDescent="0.2">
      <c r="A183" s="220"/>
      <c r="C183" s="224" t="s">
        <v>301</v>
      </c>
      <c r="D183" s="224"/>
    </row>
    <row r="184" spans="1:8" s="223" customFormat="1" ht="24.95" customHeight="1" x14ac:dyDescent="0.2">
      <c r="A184" s="220"/>
      <c r="C184" s="224" t="s">
        <v>302</v>
      </c>
      <c r="D184" s="224"/>
    </row>
    <row r="185" spans="1:8" s="217" customFormat="1" ht="12" customHeight="1" x14ac:dyDescent="0.2">
      <c r="A185" s="216"/>
      <c r="C185" s="224"/>
      <c r="D185" s="224"/>
      <c r="E185" s="223"/>
      <c r="F185" s="223"/>
      <c r="G185" s="223"/>
    </row>
    <row r="186" spans="1:8" s="231" customFormat="1" ht="24.95" customHeight="1" x14ac:dyDescent="0.2">
      <c r="A186" s="227" t="str">
        <f>Абакан_юр!A174</f>
        <v>По соглашению сторон в качестве валюты платежа могут выступать украинские гривны, в этом случае курс следующий: 1 руб. = 0,4408 гривен</v>
      </c>
      <c r="B186" s="227"/>
      <c r="C186" s="227"/>
      <c r="D186" s="228"/>
      <c r="E186" s="228"/>
      <c r="F186" s="229"/>
      <c r="G186" s="230"/>
      <c r="H186" s="230"/>
    </row>
    <row r="187" spans="1:8" s="231" customFormat="1" ht="24.95" customHeight="1" x14ac:dyDescent="0.2">
      <c r="A187" s="227" t="str">
        <f>Абакан_юр!A175</f>
        <v>По соглашению сторон в качестве валюты платежа могут выступать дирхамы ОАЭ, в этом случае курс следующий: 1 руб. = 0,0420 дирхам</v>
      </c>
      <c r="B187" s="227"/>
      <c r="C187" s="227"/>
      <c r="D187" s="228"/>
      <c r="E187" s="228"/>
      <c r="F187" s="229"/>
      <c r="G187" s="232"/>
      <c r="H187" s="232"/>
    </row>
    <row r="188" spans="1:8" s="231" customFormat="1" ht="24.95" customHeight="1" x14ac:dyDescent="0.2">
      <c r="A188" s="227" t="str">
        <f>Абакан_юр!A176</f>
        <v>По соглашению сторон в качестве валюты платежа могут выступать доллары США, в этом случае курс следующий: 1 руб. = 0,0114 доллара</v>
      </c>
      <c r="B188" s="227"/>
      <c r="C188" s="227"/>
      <c r="D188" s="228"/>
      <c r="E188" s="228"/>
      <c r="F188" s="229"/>
      <c r="G188" s="232"/>
      <c r="H188" s="232"/>
    </row>
    <row r="189" spans="1:8" s="231" customFormat="1" ht="24.95" customHeight="1" x14ac:dyDescent="0.2">
      <c r="A189" s="227" t="str">
        <f>Абакан_юр!A177</f>
        <v>По соглашению сторон в качестве валюты платежа могут выступать евро, в этом случае курс следующий: 1 руб. = 0,0105 евро</v>
      </c>
      <c r="B189" s="227"/>
      <c r="C189" s="227"/>
      <c r="D189" s="228"/>
      <c r="E189" s="229"/>
      <c r="F189" s="229"/>
      <c r="G189" s="232"/>
      <c r="H189" s="232"/>
    </row>
    <row r="190" spans="1:8" s="231" customFormat="1" ht="24.95" customHeight="1" x14ac:dyDescent="0.2">
      <c r="A190" s="227" t="str">
        <f>Абакан_юр!A178</f>
        <v>По соглашению сторон в качестве валюты платежа могут выступать чешские кроны, в этом случае курс следующий: 1 руб. = 0,2605 крона</v>
      </c>
      <c r="B190" s="227"/>
      <c r="C190" s="227"/>
      <c r="D190" s="228"/>
      <c r="E190" s="229"/>
      <c r="F190" s="229"/>
      <c r="G190" s="232"/>
      <c r="H190" s="232"/>
    </row>
    <row r="191" spans="1:8" s="231" customFormat="1" ht="24.95" customHeight="1" x14ac:dyDescent="0.2">
      <c r="A191" s="227" t="str">
        <f>Абакан_юр!A179</f>
        <v>По соглашению сторон в качестве валюты платежа могут выступать киргизские сомы, в этом случае курс следующий: 1 руб. = 1,0083 сом</v>
      </c>
      <c r="B191" s="227"/>
      <c r="C191" s="227"/>
      <c r="D191" s="228"/>
      <c r="E191" s="228"/>
      <c r="F191" s="229"/>
      <c r="G191" s="232"/>
      <c r="H191" s="232"/>
    </row>
    <row r="192" spans="1:8" s="231" customFormat="1" ht="24.95" customHeight="1" x14ac:dyDescent="0.2">
      <c r="A192" s="227" t="str">
        <f>Абакан_юр!A180</f>
        <v>По соглашению сторон в качестве валюты платежа могут выступать казахстанские тенге, в этом случае курс следующий: 1 руб. = 5,0473 тенге</v>
      </c>
      <c r="B192" s="227"/>
      <c r="C192" s="227"/>
      <c r="D192" s="228"/>
      <c r="E192" s="228"/>
      <c r="F192" s="229"/>
      <c r="G192" s="232"/>
      <c r="H192" s="232"/>
    </row>
    <row r="193" spans="1:8" s="238" customFormat="1" ht="12.6" customHeight="1" x14ac:dyDescent="0.2">
      <c r="A193" s="233"/>
      <c r="B193" s="233"/>
      <c r="C193" s="234"/>
      <c r="D193" s="235"/>
      <c r="E193" s="235"/>
      <c r="F193" s="236"/>
      <c r="G193" s="237"/>
      <c r="H193" s="237"/>
    </row>
    <row r="194" spans="1:8" ht="24.95" customHeight="1" x14ac:dyDescent="0.2">
      <c r="A194" s="239" t="s">
        <v>144</v>
      </c>
      <c r="B194" s="239"/>
      <c r="C194" s="239"/>
      <c r="D194" s="239"/>
      <c r="E194" s="239"/>
      <c r="F194" s="239"/>
      <c r="G194" s="239"/>
      <c r="H194" s="239"/>
    </row>
    <row r="195" spans="1:8" ht="24.95" customHeight="1" x14ac:dyDescent="0.2">
      <c r="A195" s="239" t="s">
        <v>145</v>
      </c>
      <c r="B195" s="239"/>
      <c r="C195" s="239"/>
      <c r="D195" s="239"/>
      <c r="E195" s="239"/>
      <c r="F195" s="239"/>
      <c r="G195" s="239"/>
      <c r="H195" s="239"/>
    </row>
    <row r="196" spans="1:8" s="238" customFormat="1" ht="12" customHeight="1" x14ac:dyDescent="0.2">
      <c r="A196" s="233"/>
      <c r="B196" s="233"/>
      <c r="C196" s="234"/>
      <c r="D196" s="235"/>
      <c r="E196" s="235"/>
      <c r="F196" s="236"/>
      <c r="G196" s="237"/>
      <c r="H196" s="237"/>
    </row>
    <row r="197" spans="1:8" s="242" customFormat="1" ht="50.1" customHeight="1" thickBot="1" x14ac:dyDescent="0.25">
      <c r="A197" s="240" t="s">
        <v>146</v>
      </c>
      <c r="B197" s="240"/>
      <c r="C197" s="240"/>
      <c r="D197" s="240"/>
      <c r="E197" s="240"/>
      <c r="F197" s="241"/>
      <c r="G197" s="231"/>
    </row>
    <row r="198" spans="1:8" s="247" customFormat="1" ht="50.1" customHeight="1" thickBot="1" x14ac:dyDescent="0.25">
      <c r="A198" s="243" t="s">
        <v>147</v>
      </c>
      <c r="B198" s="244"/>
      <c r="C198" s="244"/>
      <c r="D198" s="244"/>
      <c r="E198" s="245"/>
      <c r="F198" s="246"/>
      <c r="G198" s="217"/>
    </row>
    <row r="199" spans="1:8" ht="84" customHeight="1" thickBot="1" x14ac:dyDescent="0.25">
      <c r="A199" s="248" t="s">
        <v>148</v>
      </c>
      <c r="B199" s="249"/>
      <c r="C199" s="250" t="s">
        <v>149</v>
      </c>
      <c r="D199" s="249" t="s">
        <v>150</v>
      </c>
      <c r="E199" s="251"/>
      <c r="F199" s="252"/>
      <c r="G199" s="252"/>
      <c r="H199" s="252"/>
    </row>
    <row r="200" spans="1:8" ht="99.95" customHeight="1" x14ac:dyDescent="0.2">
      <c r="A200" s="253" t="s">
        <v>151</v>
      </c>
      <c r="B200" s="254"/>
      <c r="C200" s="255" t="s">
        <v>152</v>
      </c>
      <c r="D200" s="256" t="s">
        <v>153</v>
      </c>
      <c r="E200" s="257"/>
      <c r="F200" s="252"/>
      <c r="G200" s="252"/>
      <c r="H200" s="252"/>
    </row>
    <row r="201" spans="1:8" ht="75" customHeight="1" x14ac:dyDescent="0.2">
      <c r="A201" s="482" t="s">
        <v>154</v>
      </c>
      <c r="B201" s="483"/>
      <c r="C201" s="484" t="s">
        <v>155</v>
      </c>
      <c r="D201" s="485" t="s">
        <v>156</v>
      </c>
      <c r="E201" s="486"/>
      <c r="F201" s="252"/>
      <c r="G201" s="252"/>
      <c r="H201" s="252"/>
    </row>
    <row r="202" spans="1:8" ht="119.25" customHeight="1" thickBot="1" x14ac:dyDescent="0.25">
      <c r="A202" s="321" t="s">
        <v>157</v>
      </c>
      <c r="B202" s="322"/>
      <c r="C202" s="323" t="s">
        <v>158</v>
      </c>
      <c r="D202" s="324" t="s">
        <v>156</v>
      </c>
      <c r="E202" s="325"/>
      <c r="F202" s="252"/>
      <c r="G202" s="252"/>
      <c r="H202" s="252"/>
    </row>
    <row r="203" spans="1:8" s="217" customFormat="1" ht="125.25" customHeight="1" x14ac:dyDescent="0.2">
      <c r="A203" s="258" t="s">
        <v>160</v>
      </c>
      <c r="B203" s="259"/>
      <c r="C203" s="319" t="s">
        <v>161</v>
      </c>
      <c r="D203" s="259" t="s">
        <v>156</v>
      </c>
      <c r="E203" s="320"/>
      <c r="F203" s="246"/>
      <c r="G203" s="246"/>
      <c r="H203" s="246"/>
    </row>
    <row r="204" spans="1:8" s="238" customFormat="1" ht="222.75" customHeight="1" x14ac:dyDescent="0.2">
      <c r="A204" s="487" t="s">
        <v>162</v>
      </c>
      <c r="B204" s="488"/>
      <c r="C204" s="260" t="s">
        <v>163</v>
      </c>
      <c r="D204" s="489" t="s">
        <v>156</v>
      </c>
      <c r="E204" s="490"/>
      <c r="F204" s="236"/>
      <c r="G204" s="237"/>
      <c r="H204" s="237"/>
    </row>
    <row r="205" spans="1:8" ht="24.95" customHeight="1" x14ac:dyDescent="0.2">
      <c r="A205" s="264" t="s">
        <v>164</v>
      </c>
      <c r="B205" s="264"/>
      <c r="C205" s="264"/>
      <c r="D205" s="264"/>
      <c r="E205" s="264"/>
      <c r="F205" s="264"/>
      <c r="G205" s="264"/>
      <c r="H205" s="264"/>
    </row>
    <row r="206" spans="1:8" ht="35.25" customHeight="1" x14ac:dyDescent="0.2">
      <c r="A206" s="264" t="s">
        <v>165</v>
      </c>
      <c r="B206" s="264"/>
      <c r="C206" s="264"/>
      <c r="D206" s="264"/>
      <c r="E206" s="264"/>
      <c r="F206" s="264"/>
      <c r="G206" s="264"/>
      <c r="H206" s="264"/>
    </row>
    <row r="207" spans="1:8" ht="184.5" customHeight="1" x14ac:dyDescent="0.2">
      <c r="A207" s="326" t="str">
        <f>Абакан_юр!A195</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7" s="326"/>
      <c r="C207" s="326"/>
      <c r="D207" s="326"/>
      <c r="E207" s="326"/>
      <c r="F207" s="326"/>
      <c r="G207" s="326"/>
      <c r="H207" s="326"/>
    </row>
    <row r="208" spans="1:8" s="16" customFormat="1" ht="81" customHeight="1" x14ac:dyDescent="0.2">
      <c r="A208" s="239" t="s">
        <v>167</v>
      </c>
      <c r="B208" s="239"/>
      <c r="C208" s="239"/>
      <c r="D208" s="239"/>
      <c r="E208" s="239"/>
      <c r="F208" s="239"/>
      <c r="G208" s="239"/>
      <c r="H208" s="239"/>
    </row>
    <row r="209" spans="1:8" ht="24.95" customHeight="1" x14ac:dyDescent="0.2">
      <c r="A209" s="264" t="s">
        <v>168</v>
      </c>
      <c r="B209" s="264"/>
      <c r="C209" s="264"/>
      <c r="D209" s="264"/>
      <c r="E209" s="264"/>
      <c r="F209" s="264"/>
      <c r="G209" s="264"/>
      <c r="H209" s="264"/>
    </row>
    <row r="210" spans="1:8" ht="12" customHeight="1" x14ac:dyDescent="0.2"/>
    <row r="211" spans="1:8" s="266" customFormat="1" ht="128.25" customHeight="1" x14ac:dyDescent="0.2">
      <c r="A211" s="239" t="s">
        <v>169</v>
      </c>
      <c r="B211" s="239"/>
      <c r="C211" s="239"/>
      <c r="D211" s="239"/>
      <c r="E211" s="239"/>
      <c r="F211" s="239"/>
      <c r="G211" s="239"/>
      <c r="H211" s="239"/>
    </row>
  </sheetData>
  <sheetProtection selectLockedCells="1" selectUnlockedCells="1"/>
  <mergeCells count="348">
    <mergeCell ref="A207:H207"/>
    <mergeCell ref="A208:H208"/>
    <mergeCell ref="A209:H209"/>
    <mergeCell ref="A211:E211"/>
    <mergeCell ref="F211:H211"/>
    <mergeCell ref="A203:B203"/>
    <mergeCell ref="D203:E203"/>
    <mergeCell ref="A204:B204"/>
    <mergeCell ref="D204:E204"/>
    <mergeCell ref="A205:H205"/>
    <mergeCell ref="A206:H206"/>
    <mergeCell ref="A200:B200"/>
    <mergeCell ref="D200:E200"/>
    <mergeCell ref="A201:B201"/>
    <mergeCell ref="D201:E201"/>
    <mergeCell ref="A202:B202"/>
    <mergeCell ref="D202:E202"/>
    <mergeCell ref="A194:H194"/>
    <mergeCell ref="A195:H195"/>
    <mergeCell ref="A197:E197"/>
    <mergeCell ref="A198:E198"/>
    <mergeCell ref="A199:B199"/>
    <mergeCell ref="D199:E199"/>
    <mergeCell ref="A187:C187"/>
    <mergeCell ref="A188:C188"/>
    <mergeCell ref="A189:C189"/>
    <mergeCell ref="A190:C190"/>
    <mergeCell ref="A191:C191"/>
    <mergeCell ref="A192:C192"/>
    <mergeCell ref="C182:D182"/>
    <mergeCell ref="C183:D183"/>
    <mergeCell ref="C184:D184"/>
    <mergeCell ref="C185:D185"/>
    <mergeCell ref="A186:C186"/>
    <mergeCell ref="G186:H186"/>
    <mergeCell ref="A178:B178"/>
    <mergeCell ref="C178:C179"/>
    <mergeCell ref="D178:H178"/>
    <mergeCell ref="A179:B179"/>
    <mergeCell ref="D179:H179"/>
    <mergeCell ref="A180:B180"/>
    <mergeCell ref="D180:H180"/>
    <mergeCell ref="A175:B175"/>
    <mergeCell ref="D175:H175"/>
    <mergeCell ref="A176:B176"/>
    <mergeCell ref="D176:H176"/>
    <mergeCell ref="A177:C177"/>
    <mergeCell ref="D177:H177"/>
    <mergeCell ref="A171:B171"/>
    <mergeCell ref="D171:H171"/>
    <mergeCell ref="A172:B172"/>
    <mergeCell ref="A173:B173"/>
    <mergeCell ref="D173:H173"/>
    <mergeCell ref="A174:B174"/>
    <mergeCell ref="D174:H174"/>
    <mergeCell ref="D167:H167"/>
    <mergeCell ref="A168:B168"/>
    <mergeCell ref="D168:H168"/>
    <mergeCell ref="A169:B169"/>
    <mergeCell ref="A170:B170"/>
    <mergeCell ref="D170:H170"/>
    <mergeCell ref="A163:B163"/>
    <mergeCell ref="C163:C167"/>
    <mergeCell ref="D163:H163"/>
    <mergeCell ref="A164:B164"/>
    <mergeCell ref="D164:H164"/>
    <mergeCell ref="A165:B165"/>
    <mergeCell ref="D165:H165"/>
    <mergeCell ref="A166:B166"/>
    <mergeCell ref="D166:H166"/>
    <mergeCell ref="A167:B167"/>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15:B115"/>
    <mergeCell ref="D115:H115"/>
    <mergeCell ref="A116:B116"/>
    <mergeCell ref="D116:H116"/>
    <mergeCell ref="A117:B117"/>
    <mergeCell ref="D117:H117"/>
    <mergeCell ref="D111:H111"/>
    <mergeCell ref="A112:B112"/>
    <mergeCell ref="D112:H112"/>
    <mergeCell ref="A113:B113"/>
    <mergeCell ref="D113:H113"/>
    <mergeCell ref="A114:B114"/>
    <mergeCell ref="D114:H114"/>
    <mergeCell ref="A107:B107"/>
    <mergeCell ref="D107:H107"/>
    <mergeCell ref="A108:B108"/>
    <mergeCell ref="D108:H108"/>
    <mergeCell ref="A109:B109"/>
    <mergeCell ref="C109:C126"/>
    <mergeCell ref="D109:H109"/>
    <mergeCell ref="A110:B110"/>
    <mergeCell ref="D110:H110"/>
    <mergeCell ref="A111:B111"/>
    <mergeCell ref="A104:B104"/>
    <mergeCell ref="D104:H104"/>
    <mergeCell ref="A105:B105"/>
    <mergeCell ref="D105:H105"/>
    <mergeCell ref="A106:B106"/>
    <mergeCell ref="D106:H106"/>
    <mergeCell ref="A101:B101"/>
    <mergeCell ref="D101:H101"/>
    <mergeCell ref="A102:B102"/>
    <mergeCell ref="D102:H102"/>
    <mergeCell ref="A103:B103"/>
    <mergeCell ref="D103:H103"/>
    <mergeCell ref="D96:H96"/>
    <mergeCell ref="A97:B97"/>
    <mergeCell ref="C97:C105"/>
    <mergeCell ref="D97:H97"/>
    <mergeCell ref="A98:B98"/>
    <mergeCell ref="D98:H98"/>
    <mergeCell ref="A99:B99"/>
    <mergeCell ref="D99:H99"/>
    <mergeCell ref="A100:B100"/>
    <mergeCell ref="D100:H100"/>
    <mergeCell ref="A93:B93"/>
    <mergeCell ref="D93:H93"/>
    <mergeCell ref="A94:B94"/>
    <mergeCell ref="D94:H94"/>
    <mergeCell ref="A95:C95"/>
    <mergeCell ref="D95:H95"/>
    <mergeCell ref="A90:B90"/>
    <mergeCell ref="D90:H90"/>
    <mergeCell ref="A91:B91"/>
    <mergeCell ref="D91:H91"/>
    <mergeCell ref="A92:B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A72:B72"/>
    <mergeCell ref="D72:H72"/>
    <mergeCell ref="A73:B73"/>
    <mergeCell ref="D73:H73"/>
    <mergeCell ref="A74:B74"/>
    <mergeCell ref="D74:H74"/>
    <mergeCell ref="D68:H68"/>
    <mergeCell ref="A69:B69"/>
    <mergeCell ref="D69:H69"/>
    <mergeCell ref="A70:B70"/>
    <mergeCell ref="D70:H70"/>
    <mergeCell ref="A71:B71"/>
    <mergeCell ref="D71:H71"/>
    <mergeCell ref="A64:C64"/>
    <mergeCell ref="D64:H64"/>
    <mergeCell ref="A65:B65"/>
    <mergeCell ref="C65:C94"/>
    <mergeCell ref="D65:H65"/>
    <mergeCell ref="A66:B66"/>
    <mergeCell ref="D66:H66"/>
    <mergeCell ref="A67:B67"/>
    <mergeCell ref="D67:H67"/>
    <mergeCell ref="A68:B68"/>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47:H47"/>
    <mergeCell ref="A48:A52"/>
    <mergeCell ref="B48:B49"/>
    <mergeCell ref="C48:C49"/>
    <mergeCell ref="D48:D52"/>
    <mergeCell ref="E48:E52"/>
    <mergeCell ref="F48:F52"/>
    <mergeCell ref="G48:G52"/>
    <mergeCell ref="H48:H52"/>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10"/>
  <sheetViews>
    <sheetView view="pageBreakPreview" zoomScale="30" zoomScaleNormal="60" zoomScaleSheetLayoutView="30" workbookViewId="0">
      <pane ySplit="4" topLeftCell="A46" activePane="bottomLeft" state="frozen"/>
      <selection activeCell="A181" sqref="A181:B181"/>
      <selection pane="bottomLeft" activeCell="A181" sqref="A181:B181"/>
    </sheetView>
  </sheetViews>
  <sheetFormatPr defaultColWidth="9.140625" defaultRowHeight="12.75" outlineLevelRow="1" x14ac:dyDescent="0.2"/>
  <cols>
    <col min="1" max="1" width="45.7109375" style="216" customWidth="1"/>
    <col min="2" max="2" width="80.7109375" style="217" customWidth="1"/>
    <col min="3" max="3" width="120.7109375" style="218" customWidth="1"/>
    <col min="4" max="7" width="30.7109375" style="217" customWidth="1"/>
    <col min="8" max="8" width="30.7109375" style="219" customWidth="1"/>
    <col min="9" max="16384" width="9.140625" style="219"/>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июня 2024 г.</v>
      </c>
      <c r="B2" s="6" t="s">
        <v>2</v>
      </c>
      <c r="C2" s="7" t="s">
        <v>303</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491" t="s">
        <v>8</v>
      </c>
      <c r="E4" s="331"/>
      <c r="F4" s="331"/>
      <c r="G4" s="331"/>
      <c r="H4" s="332"/>
    </row>
    <row r="5" spans="1:8" s="28" customFormat="1" ht="50.1" customHeight="1" thickBot="1" x14ac:dyDescent="0.25">
      <c r="A5" s="24" t="s">
        <v>9</v>
      </c>
      <c r="B5" s="25"/>
      <c r="C5" s="26"/>
      <c r="D5" s="26"/>
      <c r="E5" s="26"/>
      <c r="F5" s="26"/>
      <c r="G5" s="26"/>
      <c r="H5" s="27"/>
    </row>
    <row r="6" spans="1:8" ht="24" thickBot="1" x14ac:dyDescent="0.25">
      <c r="A6" s="436"/>
      <c r="B6" s="437"/>
      <c r="C6" s="438"/>
      <c r="D6" s="337" t="s">
        <v>171</v>
      </c>
      <c r="E6" s="268" t="s">
        <v>172</v>
      </c>
      <c r="F6" s="337" t="s">
        <v>173</v>
      </c>
      <c r="G6" s="268" t="s">
        <v>174</v>
      </c>
      <c r="H6" s="338" t="s">
        <v>175</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"2ГИС.БИЙСК" (версия для ПК); Интернет-площадка 2gis.ru на основе Cправочника организаций "2ГИС.БИЙСК"; Электронный справочник на основе Справочника организаций "2ГИС.БИЙСК" (мобильная версия); Интернет-площадки и Веб-приложения на основе Cправочника организаций "2ГИС.БИЙСК", http://api.2gis.ru/</v>
      </c>
      <c r="D7" s="31">
        <f>F7*1.2</f>
        <v>8856</v>
      </c>
      <c r="E7" s="32">
        <f>F7*1.1</f>
        <v>8118.0000000000009</v>
      </c>
      <c r="F7" s="32">
        <v>7380</v>
      </c>
      <c r="G7" s="32">
        <f>F7*0.75</f>
        <v>5535</v>
      </c>
      <c r="H7" s="33">
        <f>F7*0.5</f>
        <v>3690</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"2ГИС.БИЙСК" (версия для ПК); Интернет-площадка 2gis.ru на основе Cправочника организаций "2ГИС.БИЙСК"; Электронный справочник на основе Справочника организаций "2ГИС.БИЙСК" (мобильная версия); Интернет-площадки и Веб-приложения на основе Cправочника организаций "2ГИС.БИЙСК",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"2ГИС.БИЙСК" (версия для ПК); Интернет-площадка 2gis.ru на основе Cправочника организаций "2ГИС.БИЙСК"; Электронный справочник на основе Справочника организаций "2ГИС.БИЙСК" (мобильная версия); Интернет-площадки и Веб-приложения на основе Cправочника организаций "2ГИС.БИЙСК", http://api.2gis.ru/</v>
      </c>
      <c r="D12" s="54">
        <f>F12*1.2</f>
        <v>10152</v>
      </c>
      <c r="E12" s="32">
        <f>F12*1.1</f>
        <v>9306</v>
      </c>
      <c r="F12" s="32">
        <v>8460</v>
      </c>
      <c r="G12" s="32">
        <f>F12*0.75</f>
        <v>6345</v>
      </c>
      <c r="H12" s="33">
        <f>F12*0.5</f>
        <v>4230</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"2ГИС.БИЙСК" (версия для ПК); Интернет-площадка 2gis.ru на основе Cправочника организаций "2ГИС.БИЙСК"; Электронный справочник на основе Справочника организаций "2ГИС.БИЙСК" (мобильная версия); Интернет-площадки и Веб-приложения на основе Cправочника организаций "2ГИС.БИЙСК",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1656</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"2ГИС.БИЙСК"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"2ГИС.БИЙСК"; Электронный справочник "2ГИС.БИЙСК"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Интернет-площадки и Веб-приложения на основе Cправочника организаций "2ГИС.БИЙСК", http://api.2gis.ru/</v>
      </c>
      <c r="D23" s="271">
        <v>288</v>
      </c>
      <c r="E23" s="272"/>
      <c r="F23" s="272"/>
      <c r="G23" s="272"/>
      <c r="H23" s="273"/>
    </row>
    <row r="24" spans="1:8" s="16" customFormat="1" ht="94.5" customHeight="1" x14ac:dyDescent="0.2">
      <c r="A24" s="71"/>
      <c r="B24" s="92"/>
      <c r="C24" s="93"/>
      <c r="D24" s="94"/>
      <c r="E24" s="95"/>
      <c r="F24" s="95"/>
      <c r="G24" s="95"/>
      <c r="H24" s="274"/>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25" s="275"/>
      <c r="E25" s="276"/>
      <c r="F25" s="276"/>
      <c r="G25" s="276"/>
      <c r="H25" s="277"/>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"2ГИС.БИЙСК" (версия для ПК); Интернет-площадка 2gis.ru на основе Cправочника организаций "2ГИС.БИЙСК"; Электронный справочник на основе Справочника организаций "2ГИС.БИЙСК" (мобильная версия)</v>
      </c>
      <c r="D27" s="31">
        <f>F27*1.2</f>
        <v>12528</v>
      </c>
      <c r="E27" s="32">
        <f>F27*1.1</f>
        <v>11484.000000000002</v>
      </c>
      <c r="F27" s="32">
        <v>10440</v>
      </c>
      <c r="G27" s="32">
        <f>F27*0.75</f>
        <v>7830</v>
      </c>
      <c r="H27" s="33">
        <f>F27*0.5</f>
        <v>5220</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"2ГИС.БИЙСК" (версия для ПК); Интернет-площадка 2gis.ru на основе Cправочника организаций "2ГИС.БИЙСК"; Электронный справочник на основе Справочника организаций "2ГИС.БИЙСК" (мобильная версия)</v>
      </c>
      <c r="D32" s="54">
        <f>F32*1.2</f>
        <v>14256</v>
      </c>
      <c r="E32" s="32">
        <f>F32*1.1</f>
        <v>13068.000000000002</v>
      </c>
      <c r="F32" s="32">
        <v>11880</v>
      </c>
      <c r="G32" s="32">
        <f>F32*0.75</f>
        <v>8910</v>
      </c>
      <c r="H32" s="33">
        <f>F32*0.5</f>
        <v>5940</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2400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"2ГИС.БИЙСК"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"2ГИС.БИЙСК"; Электронный справочник "2ГИС.БИЙСК"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v>
      </c>
      <c r="D43" s="89">
        <v>480</v>
      </c>
      <c r="E43" s="90"/>
      <c r="F43" s="90"/>
      <c r="G43" s="90"/>
      <c r="H43" s="91"/>
    </row>
    <row r="44" spans="1:8" s="16" customFormat="1" ht="69.75" customHeight="1" x14ac:dyDescent="0.2">
      <c r="A44" s="71"/>
      <c r="B44" s="92"/>
      <c r="C44" s="93"/>
      <c r="D44" s="94"/>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45" s="94"/>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46" s="99"/>
      <c r="E46" s="100"/>
      <c r="F46" s="100"/>
      <c r="G46" s="100"/>
      <c r="H46" s="101"/>
    </row>
    <row r="47" spans="1:8" s="16" customFormat="1" ht="24.95" customHeight="1" thickBot="1" x14ac:dyDescent="0.25">
      <c r="A47" s="81"/>
      <c r="B47" s="82"/>
      <c r="C47" s="83"/>
      <c r="D47" s="113"/>
      <c r="E47" s="114"/>
      <c r="F47" s="114"/>
      <c r="G47" s="114"/>
      <c r="H47" s="115"/>
    </row>
    <row r="48" spans="1:8" s="16" customFormat="1" ht="48" customHeight="1" x14ac:dyDescent="0.2">
      <c r="A48" s="29" t="s">
        <v>31</v>
      </c>
      <c r="B48" s="30" t="s">
        <v>27</v>
      </c>
      <c r="C4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"2ГИС.БИЙСК" (версия для ПК); Интернет-площадка 2gis.ru на основе Cправочника организаций "2ГИС.БИЙСК"; Электронный справочник на основе Справочника организаций "2ГИС.БИЙСК" (мобильная версия); Интернет-площадки и Веб-приложения на основе Cправочника организаций "2ГИС.БИЙСК", http://api.2gis.ru/</v>
      </c>
      <c r="D48" s="31">
        <f>F48*1.2</f>
        <v>10627.199999999999</v>
      </c>
      <c r="E48" s="32">
        <f>F48*1.1</f>
        <v>9741.6</v>
      </c>
      <c r="F48" s="32">
        <v>8856</v>
      </c>
      <c r="G48" s="32">
        <f>F48*0.75</f>
        <v>6642</v>
      </c>
      <c r="H48" s="33">
        <f>F48*0.5</f>
        <v>4428</v>
      </c>
    </row>
    <row r="49" spans="1:8" s="16" customFormat="1" ht="132" customHeight="1" x14ac:dyDescent="0.2">
      <c r="A49" s="34"/>
      <c r="B49" s="35"/>
      <c r="C49" s="35"/>
      <c r="D49" s="36"/>
      <c r="E49" s="37"/>
      <c r="F49" s="37"/>
      <c r="G49" s="37"/>
      <c r="H49" s="38"/>
    </row>
    <row r="50" spans="1:8" s="16" customFormat="1" ht="127.5" customHeight="1" x14ac:dyDescent="0.2">
      <c r="A50" s="34"/>
      <c r="B50" s="39" t="s">
        <v>12</v>
      </c>
      <c r="C5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"2ГИС.БИЙСК" (версия для ПК); Интернет-площадка 2gis.ru на основе Cправочника организаций "2ГИС.БИЙСК"; Электронный справочник на основе Справочника организаций "2ГИС.БИЙСК" (мобильная версия); Интернет-площадки и Веб-приложения на основе Cправочника организаций "2ГИС.БИЙСК", http://api.2gis.ru/</v>
      </c>
      <c r="D50" s="36"/>
      <c r="E50" s="37"/>
      <c r="F50" s="37"/>
      <c r="G50" s="37"/>
      <c r="H50" s="38"/>
    </row>
    <row r="51" spans="1:8" s="16" customFormat="1" ht="127.5" customHeight="1" thickBot="1" x14ac:dyDescent="0.25">
      <c r="A51" s="119"/>
      <c r="B51" s="120" t="s">
        <v>33</v>
      </c>
      <c r="C51"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51" s="121"/>
      <c r="E51" s="122"/>
      <c r="F51" s="122"/>
      <c r="G51" s="122"/>
      <c r="H51" s="123"/>
    </row>
    <row r="52" spans="1:8" s="16" customFormat="1" ht="166.5" customHeight="1" thickBot="1" x14ac:dyDescent="0.25">
      <c r="A52" s="41"/>
      <c r="B52" s="42" t="s">
        <v>13</v>
      </c>
      <c r="C52"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52" s="44"/>
      <c r="E52" s="45"/>
      <c r="F52" s="45"/>
      <c r="G52" s="45"/>
      <c r="H52" s="46"/>
    </row>
    <row r="53" spans="1:8" s="16" customFormat="1" ht="24.95" customHeight="1" thickBot="1" x14ac:dyDescent="0.25">
      <c r="A53" s="47"/>
      <c r="B53" s="48"/>
      <c r="C53" s="49"/>
      <c r="D53" s="50"/>
      <c r="E53" s="51"/>
      <c r="F53" s="51"/>
      <c r="G53" s="51"/>
      <c r="H53" s="52"/>
    </row>
    <row r="54" spans="1:8" s="16" customFormat="1" ht="48" customHeight="1" x14ac:dyDescent="0.2">
      <c r="A54" s="53" t="s">
        <v>35</v>
      </c>
      <c r="B54" s="30" t="s">
        <v>27</v>
      </c>
      <c r="C54"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"2ГИС.БИЙСК" (версия для ПК); Интернет-площадка 2gis.ru на основе Cправочника организаций "2ГИС.БИЙСК"; Электронный справочник на основе Справочника организаций "2ГИС.БИЙСК" (мобильная версия); Интернет-площадки и Веб-приложения на основе Cправочника организаций "2ГИС.БИЙСК", http://api.2gis.ru/</v>
      </c>
      <c r="D54" s="54">
        <f>F54*1.2</f>
        <v>12182.4</v>
      </c>
      <c r="E54" s="32">
        <f>F54*1.1</f>
        <v>11167.2</v>
      </c>
      <c r="F54" s="32">
        <v>10152</v>
      </c>
      <c r="G54" s="32">
        <f>F54*0.75</f>
        <v>7614</v>
      </c>
      <c r="H54" s="33">
        <f>F54*0.5</f>
        <v>5076</v>
      </c>
    </row>
    <row r="55" spans="1:8" s="16" customFormat="1" ht="132" customHeight="1" x14ac:dyDescent="0.2">
      <c r="A55" s="55"/>
      <c r="B55" s="35"/>
      <c r="C55" s="35"/>
      <c r="D55" s="56"/>
      <c r="E55" s="37"/>
      <c r="F55" s="37"/>
      <c r="G55" s="37"/>
      <c r="H55" s="38"/>
    </row>
    <row r="56" spans="1:8" s="16" customFormat="1" ht="138.94999999999999" customHeight="1" x14ac:dyDescent="0.2">
      <c r="A56" s="55"/>
      <c r="B56" s="39" t="s">
        <v>12</v>
      </c>
      <c r="C56"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"2ГИС.БИЙСК" (версия для ПК); Интернет-площадка 2gis.ru на основе Cправочника организаций "2ГИС.БИЙСК"; Электронный справочник на основе Справочника организаций "2ГИС.БИЙСК" (мобильная версия); Интернет-площадки и Веб-приложения на основе Cправочника организаций "2ГИС.БИЙСК", http://api.2gis.ru/</v>
      </c>
      <c r="D56" s="56"/>
      <c r="E56" s="37"/>
      <c r="F56" s="37"/>
      <c r="G56" s="37"/>
      <c r="H56" s="38"/>
    </row>
    <row r="57" spans="1:8" s="16" customFormat="1" ht="166.5" customHeight="1" x14ac:dyDescent="0.2">
      <c r="A57" s="55"/>
      <c r="B57" s="57" t="s">
        <v>13</v>
      </c>
      <c r="C57"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57" s="56"/>
      <c r="E57" s="37"/>
      <c r="F57" s="37"/>
      <c r="G57" s="37"/>
      <c r="H57" s="38"/>
    </row>
    <row r="58" spans="1:8" s="16" customFormat="1" ht="92.25" customHeight="1" thickBot="1" x14ac:dyDescent="0.25">
      <c r="A58" s="59"/>
      <c r="B58" s="42" t="s">
        <v>36</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58" s="61"/>
      <c r="E58" s="45"/>
      <c r="F58" s="45"/>
      <c r="G58" s="45"/>
      <c r="H58" s="46"/>
    </row>
    <row r="59" spans="1:8" s="16" customFormat="1" ht="24.95" customHeight="1" thickBot="1" x14ac:dyDescent="0.25">
      <c r="A59" s="81"/>
      <c r="B59" s="82"/>
      <c r="C59" s="83"/>
      <c r="D59" s="84"/>
      <c r="E59" s="85"/>
      <c r="F59" s="85"/>
      <c r="G59" s="85"/>
      <c r="H59" s="86"/>
    </row>
    <row r="60" spans="1:8" s="16" customFormat="1" ht="50.1" customHeight="1" x14ac:dyDescent="0.2">
      <c r="A60" s="65" t="s">
        <v>37</v>
      </c>
      <c r="B60" s="87" t="s">
        <v>23</v>
      </c>
      <c r="C60"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Интернет-площадки и Веб-приложения на основе Cправочника организаций "2ГИС.БИЙСК", http://api.2gis.ru/</v>
      </c>
      <c r="D60" s="271">
        <v>288</v>
      </c>
      <c r="E60" s="272"/>
      <c r="F60" s="272"/>
      <c r="G60" s="272"/>
      <c r="H60" s="273"/>
    </row>
    <row r="61" spans="1:8" s="16" customFormat="1" ht="94.5" customHeight="1" x14ac:dyDescent="0.2">
      <c r="A61" s="71"/>
      <c r="B61" s="92"/>
      <c r="C61" s="93"/>
      <c r="D61" s="94"/>
      <c r="E61" s="95"/>
      <c r="F61" s="95"/>
      <c r="G61" s="95"/>
      <c r="H61" s="274"/>
    </row>
    <row r="62" spans="1:8" s="16" customFormat="1" ht="163.5" customHeight="1" thickBot="1" x14ac:dyDescent="0.25">
      <c r="A62" s="77"/>
      <c r="B62" s="97" t="s">
        <v>13</v>
      </c>
      <c r="C62"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62" s="275"/>
      <c r="E62" s="276"/>
      <c r="F62" s="276"/>
      <c r="G62" s="276"/>
      <c r="H62" s="277"/>
    </row>
    <row r="63" spans="1:8" ht="21.75" thickBot="1" x14ac:dyDescent="0.25">
      <c r="A63" s="81"/>
      <c r="B63" s="129"/>
      <c r="C63" s="130"/>
      <c r="D63" s="113"/>
      <c r="E63" s="114"/>
      <c r="F63" s="114"/>
      <c r="G63" s="114"/>
      <c r="H63" s="115"/>
    </row>
    <row r="64" spans="1:8" ht="50.1" customHeight="1" thickBot="1" x14ac:dyDescent="0.25">
      <c r="A64" s="136" t="s">
        <v>38</v>
      </c>
      <c r="B64" s="137"/>
      <c r="C64" s="137"/>
      <c r="D64" s="138" t="str">
        <f>"от "&amp;MIN(D65:D84)&amp;" до "&amp;MAX(D65:D84)</f>
        <v>от 1902 до 38040</v>
      </c>
      <c r="E64" s="139"/>
      <c r="F64" s="139"/>
      <c r="G64" s="139"/>
      <c r="H64" s="140"/>
    </row>
    <row r="65" spans="1:8" ht="37.5" customHeight="1" outlineLevel="1" x14ac:dyDescent="0.2">
      <c r="A65" s="141" t="s">
        <v>39</v>
      </c>
      <c r="B65" s="369"/>
      <c r="C65" s="30" t="str">
        <f>"Электронный справочник на основе Справочника организаций "&amp;$C$2&amp;" (версия для ПК)"</f>
        <v>Электронный справочник на основе Справочника организаций "2ГИС.БИЙСК" (версия для ПК)</v>
      </c>
      <c r="D65" s="370">
        <v>1902</v>
      </c>
      <c r="E65" s="145"/>
      <c r="F65" s="145"/>
      <c r="G65" s="145"/>
      <c r="H65" s="146"/>
    </row>
    <row r="66" spans="1:8" ht="37.5" customHeight="1" outlineLevel="1" x14ac:dyDescent="0.2">
      <c r="A66" s="147" t="s">
        <v>40</v>
      </c>
      <c r="B66" s="371"/>
      <c r="C66" s="355"/>
      <c r="D66" s="56">
        <v>3804</v>
      </c>
      <c r="E66" s="37"/>
      <c r="F66" s="37"/>
      <c r="G66" s="37"/>
      <c r="H66" s="38"/>
    </row>
    <row r="67" spans="1:8" ht="37.5" customHeight="1" outlineLevel="1" x14ac:dyDescent="0.2">
      <c r="A67" s="147" t="s">
        <v>41</v>
      </c>
      <c r="B67" s="371"/>
      <c r="C67" s="355"/>
      <c r="D67" s="56">
        <v>5706</v>
      </c>
      <c r="E67" s="37"/>
      <c r="F67" s="37"/>
      <c r="G67" s="37"/>
      <c r="H67" s="38"/>
    </row>
    <row r="68" spans="1:8" ht="37.5" customHeight="1" outlineLevel="1" x14ac:dyDescent="0.2">
      <c r="A68" s="147" t="s">
        <v>42</v>
      </c>
      <c r="B68" s="371"/>
      <c r="C68" s="355"/>
      <c r="D68" s="56">
        <v>7608</v>
      </c>
      <c r="E68" s="37"/>
      <c r="F68" s="37"/>
      <c r="G68" s="37"/>
      <c r="H68" s="38"/>
    </row>
    <row r="69" spans="1:8" ht="37.5" customHeight="1" outlineLevel="1" x14ac:dyDescent="0.2">
      <c r="A69" s="147" t="s">
        <v>43</v>
      </c>
      <c r="B69" s="371"/>
      <c r="C69" s="355"/>
      <c r="D69" s="56">
        <v>9510</v>
      </c>
      <c r="E69" s="37"/>
      <c r="F69" s="37"/>
      <c r="G69" s="37"/>
      <c r="H69" s="38"/>
    </row>
    <row r="70" spans="1:8" ht="37.5" customHeight="1" outlineLevel="1" x14ac:dyDescent="0.2">
      <c r="A70" s="147" t="s">
        <v>44</v>
      </c>
      <c r="B70" s="371"/>
      <c r="C70" s="355"/>
      <c r="D70" s="56">
        <v>11412</v>
      </c>
      <c r="E70" s="37"/>
      <c r="F70" s="37"/>
      <c r="G70" s="37"/>
      <c r="H70" s="38"/>
    </row>
    <row r="71" spans="1:8" ht="37.5" customHeight="1" outlineLevel="1" x14ac:dyDescent="0.2">
      <c r="A71" s="147" t="s">
        <v>45</v>
      </c>
      <c r="B71" s="371"/>
      <c r="C71" s="355"/>
      <c r="D71" s="56">
        <v>13314</v>
      </c>
      <c r="E71" s="37"/>
      <c r="F71" s="37"/>
      <c r="G71" s="37"/>
      <c r="H71" s="38"/>
    </row>
    <row r="72" spans="1:8" ht="37.5" customHeight="1" outlineLevel="1" x14ac:dyDescent="0.2">
      <c r="A72" s="147" t="s">
        <v>46</v>
      </c>
      <c r="B72" s="371"/>
      <c r="C72" s="355"/>
      <c r="D72" s="56">
        <v>15216</v>
      </c>
      <c r="E72" s="37"/>
      <c r="F72" s="37"/>
      <c r="G72" s="37"/>
      <c r="H72" s="38"/>
    </row>
    <row r="73" spans="1:8" ht="37.5" customHeight="1" outlineLevel="1" x14ac:dyDescent="0.2">
      <c r="A73" s="147" t="s">
        <v>47</v>
      </c>
      <c r="B73" s="371"/>
      <c r="C73" s="355"/>
      <c r="D73" s="56">
        <v>17118</v>
      </c>
      <c r="E73" s="37"/>
      <c r="F73" s="37"/>
      <c r="G73" s="37"/>
      <c r="H73" s="38"/>
    </row>
    <row r="74" spans="1:8" ht="37.5" customHeight="1" outlineLevel="1" x14ac:dyDescent="0.2">
      <c r="A74" s="147" t="s">
        <v>48</v>
      </c>
      <c r="B74" s="371"/>
      <c r="C74" s="355"/>
      <c r="D74" s="56">
        <v>19020</v>
      </c>
      <c r="E74" s="37"/>
      <c r="F74" s="37"/>
      <c r="G74" s="37"/>
      <c r="H74" s="38"/>
    </row>
    <row r="75" spans="1:8" ht="37.5" customHeight="1" outlineLevel="1" x14ac:dyDescent="0.2">
      <c r="A75" s="147" t="s">
        <v>49</v>
      </c>
      <c r="B75" s="371"/>
      <c r="C75" s="355"/>
      <c r="D75" s="56">
        <v>20922</v>
      </c>
      <c r="E75" s="37"/>
      <c r="F75" s="37"/>
      <c r="G75" s="37"/>
      <c r="H75" s="38"/>
    </row>
    <row r="76" spans="1:8" ht="37.5" customHeight="1" outlineLevel="1" x14ac:dyDescent="0.2">
      <c r="A76" s="147" t="s">
        <v>50</v>
      </c>
      <c r="B76" s="371"/>
      <c r="C76" s="355"/>
      <c r="D76" s="56">
        <v>22824</v>
      </c>
      <c r="E76" s="37"/>
      <c r="F76" s="37"/>
      <c r="G76" s="37"/>
      <c r="H76" s="38"/>
    </row>
    <row r="77" spans="1:8" ht="37.5" customHeight="1" outlineLevel="1" x14ac:dyDescent="0.2">
      <c r="A77" s="147" t="s">
        <v>51</v>
      </c>
      <c r="B77" s="371"/>
      <c r="C77" s="355"/>
      <c r="D77" s="56">
        <v>24726</v>
      </c>
      <c r="E77" s="37"/>
      <c r="F77" s="37"/>
      <c r="G77" s="37"/>
      <c r="H77" s="38"/>
    </row>
    <row r="78" spans="1:8" ht="37.5" customHeight="1" outlineLevel="1" x14ac:dyDescent="0.2">
      <c r="A78" s="147" t="s">
        <v>52</v>
      </c>
      <c r="B78" s="371"/>
      <c r="C78" s="355"/>
      <c r="D78" s="56">
        <v>26628</v>
      </c>
      <c r="E78" s="37"/>
      <c r="F78" s="37"/>
      <c r="G78" s="37"/>
      <c r="H78" s="38"/>
    </row>
    <row r="79" spans="1:8" ht="37.5" customHeight="1" outlineLevel="1" x14ac:dyDescent="0.2">
      <c r="A79" s="147" t="s">
        <v>53</v>
      </c>
      <c r="B79" s="371"/>
      <c r="C79" s="355"/>
      <c r="D79" s="56">
        <v>28530</v>
      </c>
      <c r="E79" s="37"/>
      <c r="F79" s="37"/>
      <c r="G79" s="37"/>
      <c r="H79" s="38"/>
    </row>
    <row r="80" spans="1:8" ht="37.5" customHeight="1" outlineLevel="1" x14ac:dyDescent="0.2">
      <c r="A80" s="147" t="s">
        <v>54</v>
      </c>
      <c r="B80" s="371"/>
      <c r="C80" s="355"/>
      <c r="D80" s="56">
        <v>30432</v>
      </c>
      <c r="E80" s="37"/>
      <c r="F80" s="37"/>
      <c r="G80" s="37"/>
      <c r="H80" s="38"/>
    </row>
    <row r="81" spans="1:8" ht="37.5" customHeight="1" outlineLevel="1" x14ac:dyDescent="0.2">
      <c r="A81" s="147" t="s">
        <v>55</v>
      </c>
      <c r="B81" s="371"/>
      <c r="C81" s="355"/>
      <c r="D81" s="56">
        <v>32334</v>
      </c>
      <c r="E81" s="37"/>
      <c r="F81" s="37"/>
      <c r="G81" s="37"/>
      <c r="H81" s="38"/>
    </row>
    <row r="82" spans="1:8" ht="37.5" customHeight="1" outlineLevel="1" x14ac:dyDescent="0.2">
      <c r="A82" s="147" t="s">
        <v>56</v>
      </c>
      <c r="B82" s="371"/>
      <c r="C82" s="355"/>
      <c r="D82" s="56">
        <v>34236</v>
      </c>
      <c r="E82" s="37"/>
      <c r="F82" s="37"/>
      <c r="G82" s="37"/>
      <c r="H82" s="38"/>
    </row>
    <row r="83" spans="1:8" ht="37.5" customHeight="1" outlineLevel="1" x14ac:dyDescent="0.2">
      <c r="A83" s="147" t="s">
        <v>57</v>
      </c>
      <c r="B83" s="371"/>
      <c r="C83" s="355"/>
      <c r="D83" s="56">
        <v>36138</v>
      </c>
      <c r="E83" s="37"/>
      <c r="F83" s="37"/>
      <c r="G83" s="37"/>
      <c r="H83" s="38"/>
    </row>
    <row r="84" spans="1:8" ht="37.5" customHeight="1" outlineLevel="1" x14ac:dyDescent="0.2">
      <c r="A84" s="147" t="s">
        <v>58</v>
      </c>
      <c r="B84" s="371"/>
      <c r="C84" s="355"/>
      <c r="D84" s="56">
        <v>38040</v>
      </c>
      <c r="E84" s="37"/>
      <c r="F84" s="37"/>
      <c r="G84" s="37"/>
      <c r="H84" s="38"/>
    </row>
    <row r="85" spans="1:8" ht="37.5" customHeight="1" outlineLevel="1" x14ac:dyDescent="0.2">
      <c r="A85" s="147" t="s">
        <v>181</v>
      </c>
      <c r="B85" s="371"/>
      <c r="C85" s="355"/>
      <c r="D85" s="56">
        <v>39942</v>
      </c>
      <c r="E85" s="37"/>
      <c r="F85" s="37"/>
      <c r="G85" s="37"/>
      <c r="H85" s="38"/>
    </row>
    <row r="86" spans="1:8" ht="37.5" customHeight="1" outlineLevel="1" x14ac:dyDescent="0.2">
      <c r="A86" s="147" t="s">
        <v>182</v>
      </c>
      <c r="B86" s="371"/>
      <c r="C86" s="355"/>
      <c r="D86" s="56">
        <v>41844</v>
      </c>
      <c r="E86" s="37"/>
      <c r="F86" s="37"/>
      <c r="G86" s="37"/>
      <c r="H86" s="38"/>
    </row>
    <row r="87" spans="1:8" ht="37.5" customHeight="1" outlineLevel="1" x14ac:dyDescent="0.2">
      <c r="A87" s="147" t="s">
        <v>183</v>
      </c>
      <c r="B87" s="371"/>
      <c r="C87" s="355"/>
      <c r="D87" s="56">
        <v>43746</v>
      </c>
      <c r="E87" s="37"/>
      <c r="F87" s="37"/>
      <c r="G87" s="37"/>
      <c r="H87" s="38"/>
    </row>
    <row r="88" spans="1:8" ht="37.5" customHeight="1" outlineLevel="1" x14ac:dyDescent="0.2">
      <c r="A88" s="147" t="s">
        <v>184</v>
      </c>
      <c r="B88" s="371"/>
      <c r="C88" s="355"/>
      <c r="D88" s="56">
        <v>45648</v>
      </c>
      <c r="E88" s="37"/>
      <c r="F88" s="37"/>
      <c r="G88" s="37"/>
      <c r="H88" s="38"/>
    </row>
    <row r="89" spans="1:8" ht="37.5" customHeight="1" outlineLevel="1" x14ac:dyDescent="0.2">
      <c r="A89" s="147" t="s">
        <v>185</v>
      </c>
      <c r="B89" s="371"/>
      <c r="C89" s="355"/>
      <c r="D89" s="56">
        <v>47550</v>
      </c>
      <c r="E89" s="37"/>
      <c r="F89" s="37"/>
      <c r="G89" s="37"/>
      <c r="H89" s="38"/>
    </row>
    <row r="90" spans="1:8" ht="37.5" customHeight="1" outlineLevel="1" x14ac:dyDescent="0.2">
      <c r="A90" s="147" t="s">
        <v>186</v>
      </c>
      <c r="B90" s="371"/>
      <c r="C90" s="355"/>
      <c r="D90" s="56">
        <v>49452</v>
      </c>
      <c r="E90" s="37"/>
      <c r="F90" s="37"/>
      <c r="G90" s="37"/>
      <c r="H90" s="38"/>
    </row>
    <row r="91" spans="1:8" ht="37.5" customHeight="1" outlineLevel="1" x14ac:dyDescent="0.2">
      <c r="A91" s="147" t="s">
        <v>187</v>
      </c>
      <c r="B91" s="371"/>
      <c r="C91" s="355"/>
      <c r="D91" s="56">
        <v>51354</v>
      </c>
      <c r="E91" s="37"/>
      <c r="F91" s="37"/>
      <c r="G91" s="37"/>
      <c r="H91" s="38"/>
    </row>
    <row r="92" spans="1:8" ht="37.5" customHeight="1" outlineLevel="1" x14ac:dyDescent="0.2">
      <c r="A92" s="147" t="s">
        <v>188</v>
      </c>
      <c r="B92" s="371"/>
      <c r="C92" s="355"/>
      <c r="D92" s="56">
        <v>53256</v>
      </c>
      <c r="E92" s="37"/>
      <c r="F92" s="37"/>
      <c r="G92" s="37"/>
      <c r="H92" s="38"/>
    </row>
    <row r="93" spans="1:8" ht="37.5" customHeight="1" outlineLevel="1" x14ac:dyDescent="0.2">
      <c r="A93" s="147" t="s">
        <v>189</v>
      </c>
      <c r="B93" s="371"/>
      <c r="C93" s="355"/>
      <c r="D93" s="56">
        <v>55158</v>
      </c>
      <c r="E93" s="37"/>
      <c r="F93" s="37"/>
      <c r="G93" s="37"/>
      <c r="H93" s="38"/>
    </row>
    <row r="94" spans="1:8" ht="37.5" customHeight="1" outlineLevel="1" thickBot="1" x14ac:dyDescent="0.25">
      <c r="A94" s="147" t="s">
        <v>190</v>
      </c>
      <c r="B94" s="371"/>
      <c r="C94" s="372"/>
      <c r="D94" s="56">
        <v>57060</v>
      </c>
      <c r="E94" s="37"/>
      <c r="F94" s="37"/>
      <c r="G94" s="37"/>
      <c r="H94" s="38"/>
    </row>
    <row r="95" spans="1:8" ht="50.1" customHeight="1" thickBot="1" x14ac:dyDescent="0.25">
      <c r="A95" s="136" t="s">
        <v>59</v>
      </c>
      <c r="B95" s="137"/>
      <c r="C95" s="137"/>
      <c r="D95" s="138" t="str">
        <f>"от "&amp;MIN(D96:D105)&amp;" до "&amp;MAX(D96:D105)</f>
        <v>от 480 до 7992</v>
      </c>
      <c r="E95" s="139"/>
      <c r="F95" s="139"/>
      <c r="G95" s="139"/>
      <c r="H95" s="140"/>
    </row>
    <row r="96" spans="1:8" s="16" customFormat="1" ht="159" customHeight="1" x14ac:dyDescent="0.2">
      <c r="A96" s="149" t="s">
        <v>60</v>
      </c>
      <c r="B96" s="150" t="s">
        <v>13</v>
      </c>
      <c r="C96" s="151" t="str">
        <f t="shared" ref="C9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96" s="157">
        <v>1200</v>
      </c>
      <c r="E96" s="157"/>
      <c r="F96" s="157"/>
      <c r="G96" s="157"/>
      <c r="H96" s="158"/>
    </row>
    <row r="97" spans="1:8" ht="37.5" customHeight="1" x14ac:dyDescent="0.2">
      <c r="A97" s="154" t="s">
        <v>61</v>
      </c>
      <c r="B97" s="155"/>
      <c r="C97" s="156" t="str">
        <f>"Электронный справочник на основе Справочника организаций "&amp;$C$2&amp;" (версия для ПК)"</f>
        <v>Электронный справочник на основе Справочника организаций "2ГИС.БИЙСК" (версия для ПК)</v>
      </c>
      <c r="D97" s="157">
        <v>582</v>
      </c>
      <c r="E97" s="157"/>
      <c r="F97" s="157"/>
      <c r="G97" s="157"/>
      <c r="H97" s="158"/>
    </row>
    <row r="98" spans="1:8" ht="37.5" customHeight="1" x14ac:dyDescent="0.2">
      <c r="A98" s="154" t="s">
        <v>62</v>
      </c>
      <c r="B98" s="155"/>
      <c r="C98" s="159"/>
      <c r="D98" s="157">
        <v>7992</v>
      </c>
      <c r="E98" s="157"/>
      <c r="F98" s="157"/>
      <c r="G98" s="157"/>
      <c r="H98" s="158"/>
    </row>
    <row r="99" spans="1:8" ht="37.5" customHeight="1" x14ac:dyDescent="0.2">
      <c r="A99" s="154" t="s">
        <v>63</v>
      </c>
      <c r="B99" s="155"/>
      <c r="C99" s="159"/>
      <c r="D99" s="157">
        <v>1584</v>
      </c>
      <c r="E99" s="157"/>
      <c r="F99" s="157"/>
      <c r="G99" s="157"/>
      <c r="H99" s="158"/>
    </row>
    <row r="100" spans="1:8" ht="37.5" customHeight="1" x14ac:dyDescent="0.2">
      <c r="A100" s="160" t="s">
        <v>64</v>
      </c>
      <c r="B100" s="161"/>
      <c r="C100" s="159"/>
      <c r="D100" s="157">
        <v>4824</v>
      </c>
      <c r="E100" s="157"/>
      <c r="F100" s="157"/>
      <c r="G100" s="157"/>
      <c r="H100" s="158"/>
    </row>
    <row r="101" spans="1:8" ht="37.5" customHeight="1" x14ac:dyDescent="0.2">
      <c r="A101" s="154" t="s">
        <v>65</v>
      </c>
      <c r="B101" s="155"/>
      <c r="C101" s="159"/>
      <c r="D101" s="157">
        <v>480</v>
      </c>
      <c r="E101" s="157"/>
      <c r="F101" s="157"/>
      <c r="G101" s="157"/>
      <c r="H101" s="158"/>
    </row>
    <row r="102" spans="1:8" ht="37.5" customHeight="1" x14ac:dyDescent="0.2">
      <c r="A102" s="154" t="s">
        <v>66</v>
      </c>
      <c r="B102" s="155"/>
      <c r="C102" s="159"/>
      <c r="D102" s="157">
        <v>480</v>
      </c>
      <c r="E102" s="157"/>
      <c r="F102" s="157"/>
      <c r="G102" s="157"/>
      <c r="H102" s="158"/>
    </row>
    <row r="103" spans="1:8" ht="37.5" customHeight="1" x14ac:dyDescent="0.2">
      <c r="A103" s="154" t="s">
        <v>67</v>
      </c>
      <c r="B103" s="155"/>
      <c r="C103" s="159"/>
      <c r="D103" s="157">
        <v>960</v>
      </c>
      <c r="E103" s="157"/>
      <c r="F103" s="157"/>
      <c r="G103" s="157"/>
      <c r="H103" s="158"/>
    </row>
    <row r="104" spans="1:8" ht="37.5" customHeight="1" x14ac:dyDescent="0.2">
      <c r="A104" s="154" t="s">
        <v>68</v>
      </c>
      <c r="B104" s="155"/>
      <c r="C104" s="159"/>
      <c r="D104" s="157">
        <v>1440</v>
      </c>
      <c r="E104" s="157"/>
      <c r="F104" s="157"/>
      <c r="G104" s="157"/>
      <c r="H104" s="158"/>
    </row>
    <row r="105" spans="1:8" ht="37.5" customHeight="1" thickBot="1" x14ac:dyDescent="0.25">
      <c r="A105" s="162" t="s">
        <v>69</v>
      </c>
      <c r="B105" s="163"/>
      <c r="C105" s="164"/>
      <c r="D105" s="165">
        <v>5616</v>
      </c>
      <c r="E105" s="165"/>
      <c r="F105" s="165"/>
      <c r="G105" s="165"/>
      <c r="H105" s="166"/>
    </row>
    <row r="106" spans="1:8" s="16" customFormat="1" ht="117.75" customHeight="1" thickBot="1" x14ac:dyDescent="0.25">
      <c r="A106" s="287" t="s">
        <v>71</v>
      </c>
      <c r="B106" s="288"/>
      <c r="C106" s="28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"2ГИС.БИЙСК" (версия для ПК); Интернет-площадка 2gis.ru на основе Cправочника организаций "2ГИС.БИЙСК"; Электронный справочник на основе Справочника организаций "2ГИС.БИЙСК" (мобильная версия); Интернет-площадки и Веб-приложения на основе Cправочника организаций "2ГИС.БИЙСК", http://api.2gis.ru/</v>
      </c>
      <c r="D106" s="45">
        <v>30</v>
      </c>
      <c r="E106" s="45"/>
      <c r="F106" s="45"/>
      <c r="G106" s="45"/>
      <c r="H106" s="46"/>
    </row>
    <row r="107" spans="1:8" ht="50.1" customHeight="1" thickBot="1" x14ac:dyDescent="0.25">
      <c r="A107" s="24" t="s">
        <v>72</v>
      </c>
      <c r="B107" s="25"/>
      <c r="C107" s="26"/>
      <c r="D107" s="173" t="str">
        <f>"от "&amp;MIN(D109,D129:H130,F169,D131:H145)&amp;" до "&amp;MAX(D109,D129:H130,F169,D131:H145)</f>
        <v>от 780 до 12420</v>
      </c>
      <c r="E107" s="173"/>
      <c r="F107" s="173"/>
      <c r="G107" s="173"/>
      <c r="H107" s="174"/>
    </row>
    <row r="108" spans="1:8" ht="21.75" thickBot="1" x14ac:dyDescent="0.25">
      <c r="A108" s="290"/>
      <c r="B108" s="291"/>
      <c r="C108" s="130"/>
      <c r="D108" s="292"/>
      <c r="E108" s="292"/>
      <c r="F108" s="292"/>
      <c r="G108" s="292"/>
      <c r="H108" s="293"/>
    </row>
    <row r="109" spans="1:8" ht="66" customHeight="1" thickBot="1" x14ac:dyDescent="0.25">
      <c r="A109" s="179" t="s">
        <v>73</v>
      </c>
      <c r="B109" s="180"/>
      <c r="C109"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"2ГИС.БИЙСК" (версия для ПК); Интернет-площадка 2gis.kz на основе Cправочника организаций "2ГИС.БИЙСК"; Электронный справочник на основе Справочника организаций "2ГИС.БИЙСК" (мобильная версия); Интернет-площадки и Веб-приложения на основе Cправочника организаций "2ГИС.БИЙСК", http://api.2gis.kz/</v>
      </c>
      <c r="D109" s="182">
        <v>6264</v>
      </c>
      <c r="E109" s="182"/>
      <c r="F109" s="182"/>
      <c r="G109" s="182"/>
      <c r="H109" s="183"/>
    </row>
    <row r="110" spans="1:8" ht="66" customHeight="1" thickBot="1" x14ac:dyDescent="0.25">
      <c r="A110" s="184" t="s">
        <v>74</v>
      </c>
      <c r="B110" s="185"/>
      <c r="C110" s="186"/>
      <c r="D110" s="187" t="s">
        <v>75</v>
      </c>
      <c r="E110" s="188"/>
      <c r="F110" s="188"/>
      <c r="G110" s="188"/>
      <c r="H110" s="189"/>
    </row>
    <row r="111" spans="1:8" ht="66" customHeight="1" x14ac:dyDescent="0.2">
      <c r="A111" s="190" t="s">
        <v>76</v>
      </c>
      <c r="B111" s="191"/>
      <c r="C111" s="186"/>
      <c r="D111" s="157">
        <f>D109/4</f>
        <v>1566</v>
      </c>
      <c r="E111" s="157"/>
      <c r="F111" s="157"/>
      <c r="G111" s="157"/>
      <c r="H111" s="158"/>
    </row>
    <row r="112" spans="1:8" ht="66" customHeight="1" x14ac:dyDescent="0.2">
      <c r="A112" s="190" t="s">
        <v>77</v>
      </c>
      <c r="B112" s="191"/>
      <c r="C112" s="186"/>
      <c r="D112" s="157">
        <f>D109/5</f>
        <v>1252.8</v>
      </c>
      <c r="E112" s="157"/>
      <c r="F112" s="157"/>
      <c r="G112" s="157"/>
      <c r="H112" s="158"/>
    </row>
    <row r="113" spans="1:8" ht="66" customHeight="1" x14ac:dyDescent="0.2">
      <c r="A113" s="190" t="s">
        <v>78</v>
      </c>
      <c r="B113" s="191"/>
      <c r="C113" s="186"/>
      <c r="D113" s="157">
        <f>D109/6</f>
        <v>1044</v>
      </c>
      <c r="E113" s="157"/>
      <c r="F113" s="157"/>
      <c r="G113" s="157"/>
      <c r="H113" s="158"/>
    </row>
    <row r="114" spans="1:8" ht="66" customHeight="1" x14ac:dyDescent="0.2">
      <c r="A114" s="190" t="s">
        <v>79</v>
      </c>
      <c r="B114" s="191"/>
      <c r="C114" s="186"/>
      <c r="D114" s="157">
        <f>D109/7</f>
        <v>894.85714285714289</v>
      </c>
      <c r="E114" s="157"/>
      <c r="F114" s="157"/>
      <c r="G114" s="157"/>
      <c r="H114" s="158"/>
    </row>
    <row r="115" spans="1:8" ht="66" customHeight="1" x14ac:dyDescent="0.2">
      <c r="A115" s="190" t="s">
        <v>80</v>
      </c>
      <c r="B115" s="191"/>
      <c r="C115" s="186"/>
      <c r="D115" s="157">
        <f>D109/8</f>
        <v>783</v>
      </c>
      <c r="E115" s="157"/>
      <c r="F115" s="157"/>
      <c r="G115" s="157"/>
      <c r="H115" s="158"/>
    </row>
    <row r="116" spans="1:8" ht="66" customHeight="1" x14ac:dyDescent="0.2">
      <c r="A116" s="190" t="s">
        <v>81</v>
      </c>
      <c r="B116" s="191"/>
      <c r="C116" s="186"/>
      <c r="D116" s="157">
        <f>D109/9</f>
        <v>696</v>
      </c>
      <c r="E116" s="157"/>
      <c r="F116" s="157"/>
      <c r="G116" s="157"/>
      <c r="H116" s="158"/>
    </row>
    <row r="117" spans="1:8" ht="66" customHeight="1" x14ac:dyDescent="0.2">
      <c r="A117" s="190" t="s">
        <v>82</v>
      </c>
      <c r="B117" s="191"/>
      <c r="C117" s="186"/>
      <c r="D117" s="157">
        <f>D109/10</f>
        <v>626.4</v>
      </c>
      <c r="E117" s="157"/>
      <c r="F117" s="157"/>
      <c r="G117" s="157"/>
      <c r="H117" s="158"/>
    </row>
    <row r="118" spans="1:8" ht="66" customHeight="1" thickBot="1" x14ac:dyDescent="0.25">
      <c r="A118" s="179" t="s">
        <v>83</v>
      </c>
      <c r="B118" s="180"/>
      <c r="C118" s="186"/>
      <c r="D118" s="182">
        <v>9360</v>
      </c>
      <c r="E118" s="182"/>
      <c r="F118" s="182"/>
      <c r="G118" s="182"/>
      <c r="H118" s="183"/>
    </row>
    <row r="119" spans="1:8" ht="66" customHeight="1" thickBot="1" x14ac:dyDescent="0.25">
      <c r="A119" s="184" t="s">
        <v>74</v>
      </c>
      <c r="B119" s="185"/>
      <c r="C119" s="186"/>
      <c r="D119" s="187" t="s">
        <v>75</v>
      </c>
      <c r="E119" s="188"/>
      <c r="F119" s="188"/>
      <c r="G119" s="188"/>
      <c r="H119" s="189"/>
    </row>
    <row r="120" spans="1:8" ht="66" customHeight="1" x14ac:dyDescent="0.2">
      <c r="A120" s="190" t="s">
        <v>76</v>
      </c>
      <c r="B120" s="191"/>
      <c r="C120" s="186"/>
      <c r="D120" s="157">
        <v>2340</v>
      </c>
      <c r="E120" s="157"/>
      <c r="F120" s="157"/>
      <c r="G120" s="157"/>
      <c r="H120" s="158"/>
    </row>
    <row r="121" spans="1:8" ht="66" customHeight="1" x14ac:dyDescent="0.2">
      <c r="A121" s="190" t="s">
        <v>77</v>
      </c>
      <c r="B121" s="191"/>
      <c r="C121" s="186"/>
      <c r="D121" s="157">
        <v>1872</v>
      </c>
      <c r="E121" s="157"/>
      <c r="F121" s="157"/>
      <c r="G121" s="157"/>
      <c r="H121" s="158"/>
    </row>
    <row r="122" spans="1:8" ht="66" customHeight="1" x14ac:dyDescent="0.2">
      <c r="A122" s="190" t="s">
        <v>78</v>
      </c>
      <c r="B122" s="191"/>
      <c r="C122" s="186"/>
      <c r="D122" s="157">
        <v>1560</v>
      </c>
      <c r="E122" s="157"/>
      <c r="F122" s="157"/>
      <c r="G122" s="157"/>
      <c r="H122" s="158"/>
    </row>
    <row r="123" spans="1:8" ht="66" customHeight="1" x14ac:dyDescent="0.2">
      <c r="A123" s="190" t="s">
        <v>79</v>
      </c>
      <c r="B123" s="191"/>
      <c r="C123" s="186"/>
      <c r="D123" s="157">
        <v>1337.1428571428571</v>
      </c>
      <c r="E123" s="157"/>
      <c r="F123" s="157"/>
      <c r="G123" s="157"/>
      <c r="H123" s="158"/>
    </row>
    <row r="124" spans="1:8" ht="66" customHeight="1" x14ac:dyDescent="0.2">
      <c r="A124" s="190" t="s">
        <v>80</v>
      </c>
      <c r="B124" s="191"/>
      <c r="C124" s="186"/>
      <c r="D124" s="157">
        <v>1170</v>
      </c>
      <c r="E124" s="157"/>
      <c r="F124" s="157"/>
      <c r="G124" s="157"/>
      <c r="H124" s="158"/>
    </row>
    <row r="125" spans="1:8" ht="66" customHeight="1" x14ac:dyDescent="0.2">
      <c r="A125" s="190" t="s">
        <v>81</v>
      </c>
      <c r="B125" s="191"/>
      <c r="C125" s="186"/>
      <c r="D125" s="157">
        <v>1040</v>
      </c>
      <c r="E125" s="157"/>
      <c r="F125" s="157"/>
      <c r="G125" s="157"/>
      <c r="H125" s="158"/>
    </row>
    <row r="126" spans="1:8" ht="66" customHeight="1" thickBot="1" x14ac:dyDescent="0.25">
      <c r="A126" s="190" t="s">
        <v>82</v>
      </c>
      <c r="B126" s="191"/>
      <c r="C126" s="194"/>
      <c r="D126" s="157">
        <v>936</v>
      </c>
      <c r="E126" s="157"/>
      <c r="F126" s="157"/>
      <c r="G126" s="157"/>
      <c r="H126" s="158"/>
    </row>
    <row r="127" spans="1:8" s="16" customFormat="1" ht="62.45" customHeight="1" thickBot="1" x14ac:dyDescent="0.25">
      <c r="A127" s="195" t="s">
        <v>84</v>
      </c>
      <c r="B127" s="196"/>
      <c r="C127"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127" s="44">
        <v>17940</v>
      </c>
      <c r="E127" s="45"/>
      <c r="F127" s="45"/>
      <c r="G127" s="45"/>
      <c r="H127" s="46"/>
    </row>
    <row r="128" spans="1:8" ht="21.75" thickBot="1" x14ac:dyDescent="0.25">
      <c r="A128" s="290"/>
      <c r="B128" s="291"/>
      <c r="C128" s="125"/>
      <c r="D128" s="292"/>
      <c r="E128" s="292"/>
      <c r="F128" s="292"/>
      <c r="G128" s="292"/>
      <c r="H128" s="293"/>
    </row>
    <row r="129" spans="1:8" ht="50.1" customHeight="1" x14ac:dyDescent="0.2">
      <c r="A129" s="160" t="s">
        <v>85</v>
      </c>
      <c r="B129" s="161"/>
      <c r="C129" s="201" t="str">
        <f>"Интернет-площадка 2gis.ru на основе Cправочника организаций "&amp;$C$2&amp;""</f>
        <v>Интернет-площадка 2gis.ru на основе Cправочника организаций "2ГИС.БИЙСК"</v>
      </c>
      <c r="D129" s="31">
        <v>4200</v>
      </c>
      <c r="E129" s="32"/>
      <c r="F129" s="32"/>
      <c r="G129" s="32"/>
      <c r="H129" s="33"/>
    </row>
    <row r="130" spans="1:8" ht="50.1" customHeight="1" x14ac:dyDescent="0.2">
      <c r="A130" s="160" t="s">
        <v>86</v>
      </c>
      <c r="B130" s="161"/>
      <c r="C130" s="202" t="str">
        <f>"Электронный справочник на основе Справочника организаций "&amp;$C$2&amp;" (версия для ПК)"</f>
        <v>Электронный справочник на основе Справочника организаций "2ГИС.БИЙСК" (версия для ПК)</v>
      </c>
      <c r="D130" s="121">
        <v>3726</v>
      </c>
      <c r="E130" s="122"/>
      <c r="F130" s="122"/>
      <c r="G130" s="122"/>
      <c r="H130" s="123"/>
    </row>
    <row r="131" spans="1:8" ht="50.1" customHeight="1" x14ac:dyDescent="0.2">
      <c r="A131" s="160" t="s">
        <v>87</v>
      </c>
      <c r="B131" s="161"/>
      <c r="C131" s="202" t="str">
        <f>"Электронный справочник на основе Справочника организаций "&amp;$C$2&amp;" (версия для ПК)"</f>
        <v>Электронный справочник на основе Справочника организаций "2ГИС.БИЙСК" (версия для ПК)</v>
      </c>
      <c r="D131" s="36">
        <v>3174</v>
      </c>
      <c r="E131" s="37"/>
      <c r="F131" s="37"/>
      <c r="G131" s="37"/>
      <c r="H131" s="38"/>
    </row>
    <row r="132" spans="1:8" ht="50.1" customHeight="1" x14ac:dyDescent="0.2">
      <c r="A132" s="160" t="s">
        <v>88</v>
      </c>
      <c r="B132" s="161"/>
      <c r="C132" s="202" t="str">
        <f>"Интернет-площадка 2gis.ru на основе Cправочника организаций "&amp;$C$2&amp;""</f>
        <v>Интернет-площадка 2gis.ru на основе Cправочника организаций "2ГИС.БИЙСК"</v>
      </c>
      <c r="D132" s="36">
        <v>4200</v>
      </c>
      <c r="E132" s="37"/>
      <c r="F132" s="37"/>
      <c r="G132" s="37"/>
      <c r="H132" s="38"/>
    </row>
    <row r="133" spans="1:8" ht="50.1" customHeight="1" x14ac:dyDescent="0.2">
      <c r="A133" s="160" t="s">
        <v>89</v>
      </c>
      <c r="B133" s="161"/>
      <c r="C133" s="202" t="str">
        <f>"Интернет-площадка 2gis.ru на основе Cправочника организаций "&amp;$C$2&amp;""</f>
        <v>Интернет-площадка 2gis.ru на основе Cправочника организаций "2ГИС.БИЙСК"</v>
      </c>
      <c r="D133" s="36">
        <v>5040</v>
      </c>
      <c r="E133" s="37"/>
      <c r="F133" s="37"/>
      <c r="G133" s="37"/>
      <c r="H133" s="38"/>
    </row>
    <row r="134" spans="1:8" ht="50.1" customHeight="1" x14ac:dyDescent="0.2">
      <c r="A134" s="160" t="s">
        <v>90</v>
      </c>
      <c r="B134" s="161"/>
      <c r="C134" s="202" t="str">
        <f>"Электронный справочник на основе Справочника организаций "&amp;$C$2&amp;" (версия для ПК)"</f>
        <v>Электронный справочник на основе Справочника организаций "2ГИС.БИЙСК" (версия для ПК)</v>
      </c>
      <c r="D134" s="36">
        <v>1573.2</v>
      </c>
      <c r="E134" s="37"/>
      <c r="F134" s="37"/>
      <c r="G134" s="37"/>
      <c r="H134" s="38"/>
    </row>
    <row r="135" spans="1:8" ht="50.1" customHeight="1" x14ac:dyDescent="0.2">
      <c r="A135" s="160" t="s">
        <v>91</v>
      </c>
      <c r="B135" s="161"/>
      <c r="C135" s="202" t="str">
        <f>"Электронный справочник на основе Справочника организаций "&amp;$C$2&amp;" (версия для ПК)"</f>
        <v>Электронный справочник на основе Справочника организаций "2ГИС.БИЙСК" (версия для ПК)</v>
      </c>
      <c r="D135" s="36">
        <v>1352.3999999999999</v>
      </c>
      <c r="E135" s="37"/>
      <c r="F135" s="37"/>
      <c r="G135" s="37"/>
      <c r="H135" s="38"/>
    </row>
    <row r="136" spans="1:8" ht="50.1" customHeight="1" x14ac:dyDescent="0.2">
      <c r="A136" s="160" t="s">
        <v>92</v>
      </c>
      <c r="B136" s="161"/>
      <c r="C136" s="202" t="str">
        <f>"Электронный справочник на основе Справочника организаций "&amp;$C$2&amp;" (версия для ПК)"</f>
        <v>Электронный справочник на основе Справочника организаций "2ГИС.БИЙСК" (версия для ПК)</v>
      </c>
      <c r="D136" s="36">
        <v>2760</v>
      </c>
      <c r="E136" s="37"/>
      <c r="F136" s="37"/>
      <c r="G136" s="37"/>
      <c r="H136" s="38"/>
    </row>
    <row r="137" spans="1:8" ht="50.1" customHeight="1" x14ac:dyDescent="0.2">
      <c r="A137" s="160" t="s">
        <v>93</v>
      </c>
      <c r="B137" s="161"/>
      <c r="C137"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"2ГИС.БИЙСК" (мобильная версия 2ГИС 4.0 и выше)</v>
      </c>
      <c r="D137" s="36">
        <v>6900</v>
      </c>
      <c r="E137" s="37"/>
      <c r="F137" s="37"/>
      <c r="G137" s="37"/>
      <c r="H137" s="38"/>
    </row>
    <row r="138" spans="1:8" ht="50.1" customHeight="1" x14ac:dyDescent="0.2">
      <c r="A138" s="160" t="s">
        <v>94</v>
      </c>
      <c r="B138" s="161"/>
      <c r="C138" s="202" t="s">
        <v>95</v>
      </c>
      <c r="D138" s="36">
        <v>780</v>
      </c>
      <c r="E138" s="37"/>
      <c r="F138" s="37"/>
      <c r="G138" s="37"/>
      <c r="H138" s="38"/>
    </row>
    <row r="139" spans="1:8" ht="68.25" customHeight="1" x14ac:dyDescent="0.2">
      <c r="A139" s="160" t="s">
        <v>96</v>
      </c>
      <c r="B139" s="161"/>
      <c r="C139"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"2ГИС.БИЙСК" (мобильная версия 2ГИС 4.0 и выше); Интернет-площадка 2gis.ru на основе Cправочника организаций "2ГИС.БИЙСК"</v>
      </c>
      <c r="D139" s="36">
        <v>2880</v>
      </c>
      <c r="E139" s="37"/>
      <c r="F139" s="37"/>
      <c r="G139" s="37"/>
      <c r="H139" s="38"/>
    </row>
    <row r="140" spans="1:8" ht="68.25" customHeight="1" x14ac:dyDescent="0.2">
      <c r="A140" s="160" t="s">
        <v>97</v>
      </c>
      <c r="B140" s="161"/>
      <c r="C140" s="202" t="str">
        <f t="shared" ref="C140:C14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"2ГИС.БИЙСК" (мобильная версия 2ГИС 4.0 и выше); Интернет-площадка 2gis.ru на основе Cправочника организаций "2ГИС.БИЙСК"</v>
      </c>
      <c r="D140" s="36">
        <v>2100</v>
      </c>
      <c r="E140" s="37"/>
      <c r="F140" s="37"/>
      <c r="G140" s="37"/>
      <c r="H140" s="38"/>
    </row>
    <row r="141" spans="1:8" ht="68.25" customHeight="1" x14ac:dyDescent="0.2">
      <c r="A141" s="160" t="s">
        <v>98</v>
      </c>
      <c r="B141" s="161"/>
      <c r="C141" s="202" t="str">
        <f t="shared" si="1"/>
        <v>электронный справочник на основе Справочника организаций "2ГИС.БИЙСК" (мобильная версия 2ГИС 4.0 и выше); Интернет-площадка 2gis.ru на основе Cправочника организаций "2ГИС.БИЙСК"</v>
      </c>
      <c r="D141" s="36">
        <v>1920</v>
      </c>
      <c r="E141" s="37"/>
      <c r="F141" s="37"/>
      <c r="G141" s="37"/>
      <c r="H141" s="38"/>
    </row>
    <row r="142" spans="1:8" ht="68.25" customHeight="1" x14ac:dyDescent="0.2">
      <c r="A142" s="160" t="s">
        <v>99</v>
      </c>
      <c r="B142" s="161"/>
      <c r="C142" s="202" t="str">
        <f t="shared" si="1"/>
        <v>электронный справочник на основе Справочника организаций "2ГИС.БИЙСК" (мобильная версия 2ГИС 4.0 и выше); Интернет-площадка 2gis.ru на основе Cправочника организаций "2ГИС.БИЙСК"</v>
      </c>
      <c r="D142" s="36">
        <v>1056</v>
      </c>
      <c r="E142" s="37"/>
      <c r="F142" s="37"/>
      <c r="G142" s="37"/>
      <c r="H142" s="38"/>
    </row>
    <row r="143" spans="1:8" ht="68.25" customHeight="1" x14ac:dyDescent="0.2">
      <c r="A143" s="160" t="s">
        <v>100</v>
      </c>
      <c r="B143" s="161" t="s">
        <v>100</v>
      </c>
      <c r="C143"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"2ГИС.БИЙСК" (мобильная версия 2ГИС 4.0 и выше); Интернет-площадка 2gis.ru на основе Cправочника организаций "2ГИС.БИЙСК"</v>
      </c>
      <c r="D143" s="36">
        <v>12420</v>
      </c>
      <c r="E143" s="37"/>
      <c r="F143" s="37"/>
      <c r="G143" s="37"/>
      <c r="H143" s="38"/>
    </row>
    <row r="144" spans="1:8" ht="68.25" customHeight="1" x14ac:dyDescent="0.2">
      <c r="A144" s="160" t="s">
        <v>101</v>
      </c>
      <c r="B144" s="161" t="s">
        <v>101</v>
      </c>
      <c r="C144"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"2ГИС.БИЙСК" (мобильная версия 2ГИС 4.0 и выше); Интернет-площадка 2gis.ru на основе Cправочника организаций "2ГИС.БИЙСК"</v>
      </c>
      <c r="D144" s="36">
        <v>5604</v>
      </c>
      <c r="E144" s="37"/>
      <c r="F144" s="37"/>
      <c r="G144" s="37"/>
      <c r="H144" s="38"/>
    </row>
    <row r="145" spans="1:8" ht="50.1" customHeight="1" x14ac:dyDescent="0.2">
      <c r="A145" s="160" t="s">
        <v>102</v>
      </c>
      <c r="B145" s="161"/>
      <c r="C145" s="202" t="str">
        <f>"Электронный справочник на основе Справочника организаций "&amp;$C$2&amp;" (версия для ПК)"</f>
        <v>Электронный справочник на основе Справочника организаций "2ГИС.БИЙСК" (версия для ПК)</v>
      </c>
      <c r="D145" s="36">
        <v>2815.2</v>
      </c>
      <c r="E145" s="37"/>
      <c r="F145" s="37"/>
      <c r="G145" s="37"/>
      <c r="H145" s="38"/>
    </row>
    <row r="146" spans="1:8" s="16" customFormat="1" ht="102" customHeight="1" x14ac:dyDescent="0.2">
      <c r="A146" s="160" t="s">
        <v>16</v>
      </c>
      <c r="B146" s="161"/>
      <c r="C146" s="20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146" s="36">
        <v>1152</v>
      </c>
      <c r="E146" s="37"/>
      <c r="F146" s="37"/>
      <c r="G146" s="37"/>
      <c r="H146" s="38"/>
    </row>
    <row r="147" spans="1:8" s="16" customFormat="1" ht="102" customHeight="1" x14ac:dyDescent="0.2">
      <c r="A147" s="160" t="s">
        <v>103</v>
      </c>
      <c r="B147" s="161"/>
      <c r="C147" s="20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147" s="36">
        <v>100002</v>
      </c>
      <c r="E147" s="37"/>
      <c r="F147" s="37"/>
      <c r="G147" s="37"/>
      <c r="H147" s="38"/>
    </row>
    <row r="148" spans="1:8" s="16" customFormat="1" ht="126" customHeight="1" x14ac:dyDescent="0.2">
      <c r="A148" s="160" t="s">
        <v>104</v>
      </c>
      <c r="B148" s="161"/>
      <c r="C148"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"2ГИС.БИЙСК" (версия для ПК); Интернет-площадка 2gis.ru на основе Cправочника организаций "2ГИС.БИЙСК"; Электронный справочник на основе Справочника организаций "2ГИС.БИЙСК" (мобильная версия); Интернет-площадки и Веб-приложения на основе Cправочника организаций "2ГИС.БИЙСК", http://api.2gis.ru/</v>
      </c>
      <c r="D148" s="36">
        <v>13872</v>
      </c>
      <c r="E148" s="37"/>
      <c r="F148" s="37"/>
      <c r="G148" s="37"/>
      <c r="H148" s="38"/>
    </row>
    <row r="149" spans="1:8" s="16" customFormat="1" ht="126" customHeight="1" x14ac:dyDescent="0.2">
      <c r="A149" s="160" t="s">
        <v>105</v>
      </c>
      <c r="B149" s="161"/>
      <c r="C14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Интернет-площадки и Веб-приложения на основе Cправочника организаций "2ГИС.БИЙСК", http://api.2gis.ru/</v>
      </c>
      <c r="D149" s="36">
        <v>8257.5</v>
      </c>
      <c r="E149" s="37"/>
      <c r="F149" s="37"/>
      <c r="G149" s="37"/>
      <c r="H149" s="38"/>
    </row>
    <row r="150" spans="1:8" s="16" customFormat="1" ht="126" customHeight="1" x14ac:dyDescent="0.2">
      <c r="A150" s="154" t="s">
        <v>106</v>
      </c>
      <c r="B150" s="204"/>
      <c r="C150"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"2ГИС.БИЙСК" (мобильная версия 2ГИС 4.0 и выше)</v>
      </c>
      <c r="D150" s="36">
        <v>16560</v>
      </c>
      <c r="E150" s="37"/>
      <c r="F150" s="37"/>
      <c r="G150" s="37"/>
      <c r="H150" s="38"/>
    </row>
    <row r="151" spans="1:8" ht="50.1" customHeight="1" x14ac:dyDescent="0.2">
      <c r="A151" s="160" t="s">
        <v>107</v>
      </c>
      <c r="B151" s="161"/>
      <c r="C151" s="202" t="str">
        <f>"Интернет-площадка 2gis.ru на основе Cправочника организаций "&amp;$C$2&amp;""</f>
        <v>Интернет-площадка 2gis.ru на основе Cправочника организаций "2ГИС.БИЙСК"</v>
      </c>
      <c r="D151" s="36">
        <v>5880</v>
      </c>
      <c r="E151" s="37"/>
      <c r="F151" s="37"/>
      <c r="G151" s="37"/>
      <c r="H151" s="38"/>
    </row>
    <row r="152" spans="1:8" ht="50.1" customHeight="1" x14ac:dyDescent="0.2">
      <c r="A152" s="160" t="s">
        <v>108</v>
      </c>
      <c r="B152" s="161"/>
      <c r="C152" s="202" t="str">
        <f t="shared" ref="C152:C161" si="2">"Электронный справочник на основе Справочника организаций "&amp;$C$2&amp;" (версия для ПК)"</f>
        <v>Электронный справочник на основе Справочника организаций "2ГИС.БИЙСК" (версия для ПК)</v>
      </c>
      <c r="D152" s="36">
        <v>5280</v>
      </c>
      <c r="E152" s="37"/>
      <c r="F152" s="37"/>
      <c r="G152" s="37"/>
      <c r="H152" s="38"/>
    </row>
    <row r="153" spans="1:8" ht="50.1" customHeight="1" x14ac:dyDescent="0.2">
      <c r="A153" s="160" t="s">
        <v>109</v>
      </c>
      <c r="B153" s="161"/>
      <c r="C153" s="202" t="str">
        <f t="shared" si="2"/>
        <v>Электронный справочник на основе Справочника организаций "2ГИС.БИЙСК" (версия для ПК)</v>
      </c>
      <c r="D153" s="36">
        <v>4560</v>
      </c>
      <c r="E153" s="37"/>
      <c r="F153" s="37"/>
      <c r="G153" s="37"/>
      <c r="H153" s="38"/>
    </row>
    <row r="154" spans="1:8" ht="50.1" customHeight="1" x14ac:dyDescent="0.2">
      <c r="A154" s="160" t="s">
        <v>110</v>
      </c>
      <c r="B154" s="161"/>
      <c r="C154" s="202" t="str">
        <f>"Интернет-площадка 2gis.ru на основе Cправочника организаций "&amp;$C$2&amp;""</f>
        <v>Интернет-площадка 2gis.ru на основе Cправочника организаций "2ГИС.БИЙСК"</v>
      </c>
      <c r="D154" s="36">
        <v>5880</v>
      </c>
      <c r="E154" s="37"/>
      <c r="F154" s="37"/>
      <c r="G154" s="37"/>
      <c r="H154" s="38"/>
    </row>
    <row r="155" spans="1:8" ht="50.1" customHeight="1" x14ac:dyDescent="0.2">
      <c r="A155" s="160" t="s">
        <v>111</v>
      </c>
      <c r="B155" s="161"/>
      <c r="C155" s="202" t="str">
        <f>"Интернет-площадка 2gis.ru на основе Cправочника организаций "&amp;$C$2&amp;""</f>
        <v>Интернет-площадка 2gis.ru на основе Cправочника организаций "2ГИС.БИЙСК"</v>
      </c>
      <c r="D155" s="36">
        <v>7056</v>
      </c>
      <c r="E155" s="37"/>
      <c r="F155" s="37"/>
      <c r="G155" s="37"/>
      <c r="H155" s="38"/>
    </row>
    <row r="156" spans="1:8" ht="50.1" customHeight="1" x14ac:dyDescent="0.2">
      <c r="A156" s="160" t="s">
        <v>112</v>
      </c>
      <c r="B156" s="161"/>
      <c r="C156" s="202" t="str">
        <f t="shared" si="2"/>
        <v>Электронный справочник на основе Справочника организаций "2ГИС.БИЙСК" (версия для ПК)</v>
      </c>
      <c r="D156" s="36">
        <v>2280</v>
      </c>
      <c r="E156" s="37"/>
      <c r="F156" s="37"/>
      <c r="G156" s="37"/>
      <c r="H156" s="38"/>
    </row>
    <row r="157" spans="1:8" ht="50.1" customHeight="1" x14ac:dyDescent="0.2">
      <c r="A157" s="160" t="s">
        <v>113</v>
      </c>
      <c r="B157" s="161"/>
      <c r="C157" s="202" t="str">
        <f t="shared" si="2"/>
        <v>Электронный справочник на основе Справочника организаций "2ГИС.БИЙСК" (версия для ПК)</v>
      </c>
      <c r="D157" s="36">
        <v>1920</v>
      </c>
      <c r="E157" s="37"/>
      <c r="F157" s="37"/>
      <c r="G157" s="37"/>
      <c r="H157" s="38"/>
    </row>
    <row r="158" spans="1:8" ht="50.1" customHeight="1" x14ac:dyDescent="0.2">
      <c r="A158" s="160" t="s">
        <v>114</v>
      </c>
      <c r="B158" s="161"/>
      <c r="C158" s="202" t="str">
        <f t="shared" si="2"/>
        <v>Электронный справочник на основе Справочника организаций "2ГИС.БИЙСК" (версия для ПК)</v>
      </c>
      <c r="D158" s="36">
        <v>3960</v>
      </c>
      <c r="E158" s="37"/>
      <c r="F158" s="37"/>
      <c r="G158" s="37"/>
      <c r="H158" s="38"/>
    </row>
    <row r="159" spans="1:8" ht="50.1" customHeight="1" x14ac:dyDescent="0.2">
      <c r="A159" s="160" t="s">
        <v>115</v>
      </c>
      <c r="B159" s="161"/>
      <c r="C159" s="202" t="s">
        <v>95</v>
      </c>
      <c r="D159" s="36">
        <v>1200</v>
      </c>
      <c r="E159" s="37"/>
      <c r="F159" s="37"/>
      <c r="G159" s="37"/>
      <c r="H159" s="38"/>
    </row>
    <row r="160" spans="1:8" ht="68.25" customHeight="1" x14ac:dyDescent="0.2">
      <c r="A160" s="160" t="s">
        <v>116</v>
      </c>
      <c r="B160" s="161"/>
      <c r="C160"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"2ГИС.БИЙСК" (мобильная версия 2ГИС 4.0 и выше); Интернет-площадка 2gis.ru на основе Cправочника организаций "2ГИС.БИЙСК"</v>
      </c>
      <c r="D160" s="36">
        <v>17400</v>
      </c>
      <c r="E160" s="37"/>
      <c r="F160" s="37"/>
      <c r="G160" s="37"/>
      <c r="H160" s="38"/>
    </row>
    <row r="161" spans="1:8" ht="50.1" customHeight="1" thickBot="1" x14ac:dyDescent="0.25">
      <c r="A161" s="160" t="s">
        <v>117</v>
      </c>
      <c r="B161" s="161"/>
      <c r="C161" s="202" t="str">
        <f t="shared" si="2"/>
        <v>Электронный справочник на основе Справочника организаций "2ГИС.БИЙСК" (версия для ПК)</v>
      </c>
      <c r="D161" s="44">
        <v>3960</v>
      </c>
      <c r="E161" s="45"/>
      <c r="F161" s="45"/>
      <c r="G161" s="45"/>
      <c r="H161" s="46"/>
    </row>
    <row r="162" spans="1:8" s="28" customFormat="1" ht="50.1" customHeight="1" thickBot="1" x14ac:dyDescent="0.25">
      <c r="A162" s="24" t="s">
        <v>118</v>
      </c>
      <c r="B162" s="25"/>
      <c r="C162" s="26"/>
      <c r="D162" s="173"/>
      <c r="E162" s="173"/>
      <c r="F162" s="173"/>
      <c r="G162" s="173"/>
      <c r="H162" s="174"/>
    </row>
    <row r="163" spans="1:8" s="16" customFormat="1" ht="50.1" customHeight="1" x14ac:dyDescent="0.2">
      <c r="A163" s="160" t="s">
        <v>119</v>
      </c>
      <c r="B163" s="161"/>
      <c r="C163" s="206" t="str">
        <f>"Электронный справочник на основе Справочника организаций "&amp;$C$2&amp;" (мобильная версия)"</f>
        <v>Электронный справочник на основе Справочника организаций "2ГИС.БИЙСК" (мобильная версия)</v>
      </c>
      <c r="D163" s="36">
        <v>6600</v>
      </c>
      <c r="E163" s="37"/>
      <c r="F163" s="37"/>
      <c r="G163" s="37"/>
      <c r="H163" s="38"/>
    </row>
    <row r="164" spans="1:8" s="16" customFormat="1" ht="50.1" customHeight="1" x14ac:dyDescent="0.2">
      <c r="A164" s="160" t="s">
        <v>120</v>
      </c>
      <c r="B164" s="161"/>
      <c r="C164" s="209"/>
      <c r="D164" s="36">
        <v>3600</v>
      </c>
      <c r="E164" s="37"/>
      <c r="F164" s="37"/>
      <c r="G164" s="37"/>
      <c r="H164" s="38"/>
    </row>
    <row r="165" spans="1:8" s="16" customFormat="1" ht="50.1" customHeight="1" x14ac:dyDescent="0.2">
      <c r="A165" s="207" t="s">
        <v>121</v>
      </c>
      <c r="B165" s="208"/>
      <c r="C165" s="209"/>
      <c r="D165" s="297">
        <v>1725</v>
      </c>
      <c r="E165" s="157"/>
      <c r="F165" s="157"/>
      <c r="G165" s="157"/>
      <c r="H165" s="157"/>
    </row>
    <row r="166" spans="1:8" s="16" customFormat="1" ht="50.1" customHeight="1" x14ac:dyDescent="0.2">
      <c r="A166" s="207" t="s">
        <v>122</v>
      </c>
      <c r="B166" s="208"/>
      <c r="C166" s="209"/>
      <c r="D166" s="297">
        <v>174</v>
      </c>
      <c r="E166" s="157"/>
      <c r="F166" s="157"/>
      <c r="G166" s="157"/>
      <c r="H166" s="157"/>
    </row>
    <row r="167" spans="1:8" s="16" customFormat="1" ht="50.1" customHeight="1" thickBot="1" x14ac:dyDescent="0.25">
      <c r="A167" s="207" t="s">
        <v>123</v>
      </c>
      <c r="B167" s="208"/>
      <c r="C167" s="210"/>
      <c r="D167" s="78">
        <v>576</v>
      </c>
      <c r="E167" s="79"/>
      <c r="F167" s="79"/>
      <c r="G167" s="79"/>
      <c r="H167" s="79"/>
    </row>
    <row r="168" spans="1:8" s="16" customFormat="1" ht="50.1" customHeight="1" thickBot="1" x14ac:dyDescent="0.25">
      <c r="A168" s="24" t="s">
        <v>124</v>
      </c>
      <c r="B168" s="25"/>
      <c r="C168" s="26"/>
      <c r="D168" s="173"/>
      <c r="E168" s="173"/>
      <c r="F168" s="173"/>
      <c r="G168" s="173"/>
      <c r="H168" s="174"/>
    </row>
    <row r="169" spans="1:8" ht="50.1" customHeight="1" x14ac:dyDescent="0.2">
      <c r="A169" s="160" t="s">
        <v>125</v>
      </c>
      <c r="B169" s="161"/>
      <c r="C169"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"2ГИС.БИЙСК" (мобильная версия 2ГИС 4.0 и выше)</v>
      </c>
      <c r="D169" s="212">
        <f>F169*1.2</f>
        <v>4680</v>
      </c>
      <c r="E169" s="213">
        <f>F169*1.1</f>
        <v>4290</v>
      </c>
      <c r="F169" s="213">
        <v>3900</v>
      </c>
      <c r="G169" s="213">
        <f>F169*0.75</f>
        <v>2925</v>
      </c>
      <c r="H169" s="214">
        <f>F169*0.5</f>
        <v>1950</v>
      </c>
    </row>
    <row r="170" spans="1:8" ht="50.1" customHeight="1" x14ac:dyDescent="0.2">
      <c r="A170" s="160" t="s">
        <v>126</v>
      </c>
      <c r="B170" s="161"/>
      <c r="C170" s="202" t="str">
        <f>"Интернет-площадка 2gis.ru на основе Cправочника организаций "&amp;$C$2&amp;""</f>
        <v>Интернет-площадка 2gis.ru на основе Cправочника организаций "2ГИС.БИЙСК"</v>
      </c>
      <c r="D170" s="36">
        <v>3726</v>
      </c>
      <c r="E170" s="37"/>
      <c r="F170" s="37"/>
      <c r="G170" s="37"/>
      <c r="H170" s="38"/>
    </row>
    <row r="171" spans="1:8" ht="50.1" customHeight="1" x14ac:dyDescent="0.2">
      <c r="A171" s="160" t="s">
        <v>127</v>
      </c>
      <c r="B171" s="161"/>
      <c r="C171" s="202" t="str">
        <f>"Электронный справочник на основе Справочника организаций "&amp;$C$2&amp;" (версия для ПК)"</f>
        <v>Электронный справочник на основе Справочника организаций "2ГИС.БИЙСК" (версия для ПК)</v>
      </c>
      <c r="D171" s="36">
        <v>1620</v>
      </c>
      <c r="E171" s="37"/>
      <c r="F171" s="37"/>
      <c r="G171" s="37"/>
      <c r="H171" s="38"/>
    </row>
    <row r="172" spans="1:8" ht="50.1" customHeight="1" x14ac:dyDescent="0.2">
      <c r="A172" s="160" t="s">
        <v>128</v>
      </c>
      <c r="B172" s="161"/>
      <c r="C172"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"2ГИС.БИЙСК" (мобильная версия 2ГИС 4.0 и выше)</v>
      </c>
      <c r="D172" s="212">
        <f>F172*1.2</f>
        <v>6624</v>
      </c>
      <c r="E172" s="213">
        <f>F172*1.1</f>
        <v>6072.0000000000009</v>
      </c>
      <c r="F172" s="213">
        <v>5520</v>
      </c>
      <c r="G172" s="213">
        <f>F172*0.75</f>
        <v>4140</v>
      </c>
      <c r="H172" s="214">
        <f>F172*0.5</f>
        <v>2760</v>
      </c>
    </row>
    <row r="173" spans="1:8" ht="50.1" customHeight="1" x14ac:dyDescent="0.2">
      <c r="A173" s="160" t="s">
        <v>199</v>
      </c>
      <c r="B173" s="161"/>
      <c r="C173" s="202" t="str">
        <f>"Интернет-площадка 2gis.ru на основе Cправочника организаций "&amp;$C$2&amp;""</f>
        <v>Интернет-площадка 2gis.ru на основе Cправочника организаций "2ГИС.БИЙСК"</v>
      </c>
      <c r="D173" s="36">
        <v>5280</v>
      </c>
      <c r="E173" s="37"/>
      <c r="F173" s="37"/>
      <c r="G173" s="37"/>
      <c r="H173" s="38"/>
    </row>
    <row r="174" spans="1:8" ht="50.1" customHeight="1" x14ac:dyDescent="0.2">
      <c r="A174" s="160" t="s">
        <v>130</v>
      </c>
      <c r="B174" s="161"/>
      <c r="C174" s="202" t="str">
        <f>"Электронный справочник на основе Справочника организаций "&amp;$C$2&amp;" (версия для ПК)"</f>
        <v>Электронный справочник на основе Справочника организаций "2ГИС.БИЙСК" (версия для ПК)</v>
      </c>
      <c r="D174" s="36">
        <v>2280</v>
      </c>
      <c r="E174" s="37"/>
      <c r="F174" s="37"/>
      <c r="G174" s="37"/>
      <c r="H174" s="38"/>
    </row>
    <row r="175" spans="1:8" s="16" customFormat="1" ht="126" customHeight="1" thickBot="1" x14ac:dyDescent="0.25">
      <c r="A175" s="160" t="s">
        <v>131</v>
      </c>
      <c r="B175" s="161"/>
      <c r="C175" s="215" t="str">
        <f>C170</f>
        <v>Интернет-площадка 2gis.ru на основе Cправочника организаций "2ГИС.БИЙСК"</v>
      </c>
      <c r="D175" s="212">
        <f>F175*1.2</f>
        <v>5961.5999999999995</v>
      </c>
      <c r="E175" s="213">
        <f>F175*1.1</f>
        <v>5464.8</v>
      </c>
      <c r="F175" s="213">
        <v>4968</v>
      </c>
      <c r="G175" s="213">
        <f>F175*0.75</f>
        <v>3726</v>
      </c>
      <c r="H175" s="214">
        <f>F175*0.5</f>
        <v>2484</v>
      </c>
    </row>
    <row r="176" spans="1:8" ht="50.1" customHeight="1" thickBot="1" x14ac:dyDescent="0.25">
      <c r="A176" s="24" t="s">
        <v>200</v>
      </c>
      <c r="B176" s="25"/>
      <c r="C176" s="26"/>
      <c r="D176" s="173"/>
      <c r="E176" s="173"/>
      <c r="F176" s="173"/>
      <c r="G176" s="173"/>
      <c r="H176" s="174"/>
    </row>
    <row r="177" spans="1:8" s="23" customFormat="1" ht="30" customHeight="1" thickBot="1" x14ac:dyDescent="0.25">
      <c r="A177" s="303"/>
      <c r="B177" s="303"/>
      <c r="C177" s="460"/>
      <c r="D177" s="303"/>
      <c r="E177" s="303"/>
      <c r="F177" s="303"/>
      <c r="G177" s="303"/>
      <c r="H177" s="304"/>
    </row>
    <row r="178" spans="1:8" s="16" customFormat="1" ht="185.25" customHeight="1" x14ac:dyDescent="0.2">
      <c r="A178" s="160" t="s">
        <v>201</v>
      </c>
      <c r="B178" s="161"/>
      <c r="C178"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"2ГИС.БИЙСК" (версия для ПК); 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178" s="31">
        <v>9918</v>
      </c>
      <c r="E178" s="32"/>
      <c r="F178" s="32"/>
      <c r="G178" s="32"/>
      <c r="H178" s="33"/>
    </row>
    <row r="179" spans="1:8" s="16" customFormat="1" ht="83.25" customHeight="1" thickBot="1" x14ac:dyDescent="0.25">
      <c r="A179" s="160" t="s">
        <v>202</v>
      </c>
      <c r="B179" s="161"/>
      <c r="C179" s="209"/>
      <c r="D179" s="36">
        <v>9918</v>
      </c>
      <c r="E179" s="37"/>
      <c r="F179" s="37"/>
      <c r="G179" s="37"/>
      <c r="H179" s="38"/>
    </row>
    <row r="180" spans="1:8" ht="21.75" thickBot="1" x14ac:dyDescent="0.25">
      <c r="A180" s="290"/>
      <c r="B180" s="291"/>
      <c r="C180" s="130"/>
      <c r="D180" s="292"/>
      <c r="E180" s="292"/>
      <c r="F180" s="292"/>
      <c r="G180" s="292"/>
      <c r="H180" s="293"/>
    </row>
    <row r="182" spans="1:8" ht="21" x14ac:dyDescent="0.2">
      <c r="A182" s="220"/>
      <c r="B182" s="221" t="s">
        <v>133</v>
      </c>
      <c r="C182" s="222" t="s">
        <v>304</v>
      </c>
      <c r="D182" s="222"/>
      <c r="E182" s="223"/>
      <c r="F182" s="223"/>
      <c r="G182" s="223"/>
      <c r="H182" s="223"/>
    </row>
    <row r="183" spans="1:8" ht="21" x14ac:dyDescent="0.2">
      <c r="A183" s="220"/>
      <c r="B183" s="223"/>
      <c r="C183" s="224" t="s">
        <v>305</v>
      </c>
      <c r="D183" s="224"/>
      <c r="E183" s="223"/>
      <c r="F183" s="223"/>
      <c r="G183" s="223"/>
      <c r="H183" s="223"/>
    </row>
    <row r="184" spans="1:8" ht="21" x14ac:dyDescent="0.2">
      <c r="A184" s="220"/>
      <c r="B184" s="223"/>
      <c r="C184" s="224" t="s">
        <v>306</v>
      </c>
      <c r="D184" s="224"/>
      <c r="E184" s="223"/>
      <c r="F184" s="223"/>
      <c r="G184" s="223"/>
      <c r="H184" s="223"/>
    </row>
    <row r="185" spans="1:8" ht="21" x14ac:dyDescent="0.2">
      <c r="C185" s="224"/>
      <c r="D185" s="224"/>
      <c r="E185" s="223"/>
      <c r="F185" s="223"/>
      <c r="G185" s="223"/>
      <c r="H185" s="217"/>
    </row>
    <row r="186" spans="1:8" ht="26.25" customHeight="1" x14ac:dyDescent="0.2">
      <c r="A186" s="227" t="str">
        <f>Абакан_юр!A174</f>
        <v>По соглашению сторон в качестве валюты платежа могут выступать украинские гривны, в этом случае курс следующий: 1 руб. = 0,4408 гривен</v>
      </c>
      <c r="B186" s="227"/>
      <c r="C186" s="227"/>
      <c r="D186" s="228"/>
      <c r="E186" s="228"/>
      <c r="F186" s="229"/>
      <c r="G186" s="230"/>
      <c r="H186" s="230"/>
    </row>
    <row r="187" spans="1:8" ht="26.25" customHeight="1" x14ac:dyDescent="0.2">
      <c r="A187" s="227" t="str">
        <f>Абакан_юр!A175</f>
        <v>По соглашению сторон в качестве валюты платежа могут выступать дирхамы ОАЭ, в этом случае курс следующий: 1 руб. = 0,0420 дирхам</v>
      </c>
      <c r="B187" s="227"/>
      <c r="C187" s="227"/>
      <c r="D187" s="228"/>
      <c r="E187" s="228"/>
      <c r="F187" s="229"/>
      <c r="G187" s="232"/>
      <c r="H187" s="232"/>
    </row>
    <row r="188" spans="1:8" ht="26.25" customHeight="1" x14ac:dyDescent="0.2">
      <c r="A188" s="227" t="str">
        <f>Абакан_юр!A176</f>
        <v>По соглашению сторон в качестве валюты платежа могут выступать доллары США, в этом случае курс следующий: 1 руб. = 0,0114 доллара</v>
      </c>
      <c r="B188" s="227"/>
      <c r="C188" s="227"/>
      <c r="D188" s="228"/>
      <c r="E188" s="228"/>
      <c r="F188" s="229"/>
      <c r="G188" s="232"/>
      <c r="H188" s="232"/>
    </row>
    <row r="189" spans="1:8" ht="26.25" customHeight="1" x14ac:dyDescent="0.2">
      <c r="A189" s="227" t="str">
        <f>Абакан_юр!A177</f>
        <v>По соглашению сторон в качестве валюты платежа могут выступать евро, в этом случае курс следующий: 1 руб. = 0,0105 евро</v>
      </c>
      <c r="B189" s="227"/>
      <c r="C189" s="227"/>
      <c r="D189" s="228"/>
      <c r="E189" s="229"/>
      <c r="F189" s="229"/>
      <c r="G189" s="232"/>
      <c r="H189" s="232"/>
    </row>
    <row r="190" spans="1:8" ht="26.25" customHeight="1" x14ac:dyDescent="0.2">
      <c r="A190" s="227" t="str">
        <f>Абакан_юр!A178</f>
        <v>По соглашению сторон в качестве валюты платежа могут выступать чешские кроны, в этом случае курс следующий: 1 руб. = 0,2605 крона</v>
      </c>
      <c r="B190" s="227"/>
      <c r="C190" s="227"/>
      <c r="D190" s="228"/>
      <c r="E190" s="229"/>
      <c r="F190" s="229"/>
      <c r="G190" s="232"/>
      <c r="H190" s="232"/>
    </row>
    <row r="191" spans="1:8" ht="26.25" customHeight="1" x14ac:dyDescent="0.2">
      <c r="A191" s="227" t="str">
        <f>Абакан_юр!A179</f>
        <v>По соглашению сторон в качестве валюты платежа могут выступать киргизские сомы, в этом случае курс следующий: 1 руб. = 1,0083 сом</v>
      </c>
      <c r="B191" s="227"/>
      <c r="C191" s="227"/>
      <c r="D191" s="228"/>
      <c r="E191" s="228"/>
      <c r="F191" s="229"/>
      <c r="G191" s="232"/>
      <c r="H191" s="232"/>
    </row>
    <row r="192" spans="1:8" ht="26.25" customHeight="1" x14ac:dyDescent="0.2">
      <c r="A192" s="227" t="str">
        <f>Абакан_юр!A180</f>
        <v>По соглашению сторон в качестве валюты платежа могут выступать казахстанские тенге, в этом случае курс следующий: 1 руб. = 5,0473 тенге</v>
      </c>
      <c r="B192" s="227"/>
      <c r="C192" s="227"/>
      <c r="D192" s="228"/>
      <c r="E192" s="228"/>
      <c r="F192" s="229"/>
      <c r="G192" s="232"/>
      <c r="H192" s="232"/>
    </row>
    <row r="193" spans="1:8" ht="26.25" x14ac:dyDescent="0.2">
      <c r="A193" s="233"/>
      <c r="B193" s="233"/>
      <c r="C193" s="234"/>
      <c r="D193" s="235"/>
      <c r="E193" s="235"/>
      <c r="F193" s="236"/>
      <c r="G193" s="237"/>
      <c r="H193" s="237"/>
    </row>
    <row r="194" spans="1:8" ht="21" x14ac:dyDescent="0.2">
      <c r="A194" s="239" t="s">
        <v>144</v>
      </c>
      <c r="B194" s="239"/>
      <c r="C194" s="239"/>
      <c r="D194" s="239"/>
      <c r="E194" s="239"/>
      <c r="F194" s="239"/>
      <c r="G194" s="239"/>
      <c r="H194" s="239"/>
    </row>
    <row r="195" spans="1:8" ht="21" x14ac:dyDescent="0.2">
      <c r="A195" s="239" t="s">
        <v>145</v>
      </c>
      <c r="B195" s="239"/>
      <c r="C195" s="239"/>
      <c r="D195" s="239"/>
      <c r="E195" s="239"/>
      <c r="F195" s="239"/>
      <c r="G195" s="239"/>
      <c r="H195" s="239"/>
    </row>
    <row r="196" spans="1:8" ht="26.25" x14ac:dyDescent="0.2">
      <c r="A196" s="233"/>
      <c r="B196" s="233"/>
      <c r="C196" s="234"/>
      <c r="D196" s="235"/>
      <c r="E196" s="235"/>
      <c r="F196" s="236"/>
      <c r="G196" s="237"/>
      <c r="H196" s="237"/>
    </row>
    <row r="197" spans="1:8" ht="45" customHeight="1" thickBot="1" x14ac:dyDescent="0.25">
      <c r="A197" s="240" t="s">
        <v>146</v>
      </c>
      <c r="B197" s="240"/>
      <c r="C197" s="240"/>
      <c r="D197" s="240"/>
      <c r="E197" s="240"/>
      <c r="F197" s="241"/>
      <c r="G197" s="231"/>
      <c r="H197" s="242"/>
    </row>
    <row r="198" spans="1:8" ht="50.1" customHeight="1" thickBot="1" x14ac:dyDescent="0.25">
      <c r="A198" s="243" t="s">
        <v>147</v>
      </c>
      <c r="B198" s="244"/>
      <c r="C198" s="244"/>
      <c r="D198" s="244"/>
      <c r="E198" s="245"/>
      <c r="F198" s="246"/>
      <c r="H198" s="247"/>
    </row>
    <row r="199" spans="1:8" ht="96.75" customHeight="1" thickBot="1" x14ac:dyDescent="0.25">
      <c r="A199" s="248" t="s">
        <v>148</v>
      </c>
      <c r="B199" s="249"/>
      <c r="C199" s="250" t="s">
        <v>149</v>
      </c>
      <c r="D199" s="249" t="s">
        <v>150</v>
      </c>
      <c r="E199" s="251"/>
      <c r="F199" s="252"/>
      <c r="G199" s="252"/>
      <c r="H199" s="252"/>
    </row>
    <row r="200" spans="1:8" ht="93.75" customHeight="1" x14ac:dyDescent="0.2">
      <c r="A200" s="253" t="s">
        <v>151</v>
      </c>
      <c r="B200" s="254"/>
      <c r="C200" s="255" t="s">
        <v>152</v>
      </c>
      <c r="D200" s="256" t="s">
        <v>153</v>
      </c>
      <c r="E200" s="257"/>
      <c r="F200" s="252"/>
      <c r="G200" s="252"/>
      <c r="H200" s="252"/>
    </row>
    <row r="201" spans="1:8" ht="75.75" customHeight="1" x14ac:dyDescent="0.2">
      <c r="A201" s="258" t="s">
        <v>154</v>
      </c>
      <c r="B201" s="259"/>
      <c r="C201" s="260" t="s">
        <v>155</v>
      </c>
      <c r="D201" s="261" t="s">
        <v>156</v>
      </c>
      <c r="E201" s="262"/>
      <c r="F201" s="252"/>
      <c r="G201" s="252"/>
      <c r="H201" s="252"/>
    </row>
    <row r="202" spans="1:8" ht="111" customHeight="1" x14ac:dyDescent="0.2">
      <c r="A202" s="258" t="s">
        <v>157</v>
      </c>
      <c r="B202" s="259"/>
      <c r="C202" s="260" t="s">
        <v>158</v>
      </c>
      <c r="D202" s="261" t="s">
        <v>156</v>
      </c>
      <c r="E202" s="262"/>
      <c r="F202" s="252"/>
      <c r="G202" s="252"/>
      <c r="H202" s="252"/>
    </row>
    <row r="203" spans="1:8" s="217" customFormat="1" ht="125.25" customHeight="1" x14ac:dyDescent="0.2">
      <c r="A203" s="258" t="s">
        <v>160</v>
      </c>
      <c r="B203" s="259"/>
      <c r="C203" s="319" t="s">
        <v>161</v>
      </c>
      <c r="D203" s="259" t="s">
        <v>156</v>
      </c>
      <c r="E203" s="320"/>
      <c r="F203" s="246"/>
      <c r="G203" s="246"/>
      <c r="H203" s="246"/>
    </row>
    <row r="204" spans="1:8" s="238" customFormat="1" ht="222.75" customHeight="1" x14ac:dyDescent="0.2">
      <c r="A204" s="487" t="s">
        <v>162</v>
      </c>
      <c r="B204" s="488"/>
      <c r="C204" s="260" t="s">
        <v>163</v>
      </c>
      <c r="D204" s="489" t="s">
        <v>156</v>
      </c>
      <c r="E204" s="490"/>
      <c r="F204" s="236"/>
      <c r="G204" s="237"/>
      <c r="H204" s="237"/>
    </row>
    <row r="205" spans="1:8" ht="24.95" customHeight="1" x14ac:dyDescent="0.2">
      <c r="A205" s="264" t="s">
        <v>164</v>
      </c>
      <c r="B205" s="264"/>
      <c r="C205" s="264"/>
      <c r="D205" s="264"/>
      <c r="E205" s="264"/>
      <c r="F205" s="264"/>
      <c r="G205" s="264"/>
      <c r="H205" s="264"/>
    </row>
    <row r="206" spans="1:8" ht="33" customHeight="1" x14ac:dyDescent="0.2">
      <c r="A206" s="264" t="s">
        <v>165</v>
      </c>
      <c r="B206" s="264"/>
      <c r="C206" s="264"/>
      <c r="D206" s="264"/>
      <c r="E206" s="264"/>
      <c r="F206" s="264"/>
      <c r="G206" s="264"/>
      <c r="H206" s="264"/>
    </row>
    <row r="207" spans="1:8" ht="177" customHeight="1" x14ac:dyDescent="0.2">
      <c r="A207" s="239" t="str">
        <f>Абакан_юр!A195</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7" s="239"/>
      <c r="C207" s="239"/>
      <c r="D207" s="239"/>
      <c r="E207" s="239"/>
      <c r="F207" s="239"/>
      <c r="G207" s="239"/>
      <c r="H207" s="239"/>
    </row>
    <row r="208" spans="1:8" ht="71.25" customHeight="1" x14ac:dyDescent="0.2">
      <c r="A208" s="239" t="s">
        <v>167</v>
      </c>
      <c r="B208" s="239"/>
      <c r="C208" s="239"/>
      <c r="D208" s="239"/>
      <c r="E208" s="239"/>
      <c r="F208" s="239"/>
      <c r="G208" s="239"/>
      <c r="H208" s="239"/>
    </row>
    <row r="209" spans="1:8" ht="25.5" customHeight="1" x14ac:dyDescent="0.2">
      <c r="A209" s="264" t="s">
        <v>168</v>
      </c>
      <c r="B209" s="264"/>
      <c r="C209" s="264"/>
      <c r="D209" s="264"/>
      <c r="E209" s="264"/>
      <c r="F209" s="264"/>
      <c r="G209" s="264"/>
      <c r="H209" s="264"/>
    </row>
    <row r="210" spans="1:8" s="266" customFormat="1" ht="125.25" customHeight="1" x14ac:dyDescent="0.2">
      <c r="A210" s="239" t="s">
        <v>169</v>
      </c>
      <c r="B210" s="239"/>
      <c r="C210" s="239"/>
      <c r="D210" s="239"/>
      <c r="E210" s="239"/>
      <c r="F210" s="239"/>
      <c r="G210" s="239"/>
      <c r="H210" s="239"/>
    </row>
  </sheetData>
  <sheetProtection selectLockedCells="1" selectUnlockedCells="1"/>
  <mergeCells count="347">
    <mergeCell ref="A205:H205"/>
    <mergeCell ref="A206:H206"/>
    <mergeCell ref="A207:H207"/>
    <mergeCell ref="A208:H208"/>
    <mergeCell ref="A209:H209"/>
    <mergeCell ref="A210:E210"/>
    <mergeCell ref="F210:H210"/>
    <mergeCell ref="A202:B202"/>
    <mergeCell ref="D202:E202"/>
    <mergeCell ref="A203:B203"/>
    <mergeCell ref="D203:E203"/>
    <mergeCell ref="A204:B204"/>
    <mergeCell ref="D204:E204"/>
    <mergeCell ref="A199:B199"/>
    <mergeCell ref="D199:E199"/>
    <mergeCell ref="A200:B200"/>
    <mergeCell ref="D200:E200"/>
    <mergeCell ref="A201:B201"/>
    <mergeCell ref="D201:E201"/>
    <mergeCell ref="A191:C191"/>
    <mergeCell ref="A192:C192"/>
    <mergeCell ref="A194:H194"/>
    <mergeCell ref="A195:H195"/>
    <mergeCell ref="A197:E197"/>
    <mergeCell ref="A198:E198"/>
    <mergeCell ref="A186:C186"/>
    <mergeCell ref="G186:H186"/>
    <mergeCell ref="A187:C187"/>
    <mergeCell ref="A188:C188"/>
    <mergeCell ref="A189:C189"/>
    <mergeCell ref="A190:C190"/>
    <mergeCell ref="A180:B180"/>
    <mergeCell ref="D180:H180"/>
    <mergeCell ref="C182:D182"/>
    <mergeCell ref="C183:D183"/>
    <mergeCell ref="C184:D184"/>
    <mergeCell ref="C185:D185"/>
    <mergeCell ref="A175:B175"/>
    <mergeCell ref="A176:B176"/>
    <mergeCell ref="D176:H176"/>
    <mergeCell ref="A177:C177"/>
    <mergeCell ref="D177:H177"/>
    <mergeCell ref="A178:B178"/>
    <mergeCell ref="C178:C179"/>
    <mergeCell ref="D178:H178"/>
    <mergeCell ref="A179:B179"/>
    <mergeCell ref="D179:H179"/>
    <mergeCell ref="A171:B171"/>
    <mergeCell ref="D171:H171"/>
    <mergeCell ref="A172:B172"/>
    <mergeCell ref="A173:B173"/>
    <mergeCell ref="D173:H173"/>
    <mergeCell ref="A174:B174"/>
    <mergeCell ref="D174:H174"/>
    <mergeCell ref="D167:H167"/>
    <mergeCell ref="A168:B168"/>
    <mergeCell ref="D168:H168"/>
    <mergeCell ref="A169:B169"/>
    <mergeCell ref="A170:B170"/>
    <mergeCell ref="D170:H170"/>
    <mergeCell ref="A163:B163"/>
    <mergeCell ref="C163:C167"/>
    <mergeCell ref="D163:H163"/>
    <mergeCell ref="A164:B164"/>
    <mergeCell ref="D164:H164"/>
    <mergeCell ref="A165:B165"/>
    <mergeCell ref="D165:H165"/>
    <mergeCell ref="A166:B166"/>
    <mergeCell ref="D166:H166"/>
    <mergeCell ref="A167:B167"/>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15:B115"/>
    <mergeCell ref="D115:H115"/>
    <mergeCell ref="A116:B116"/>
    <mergeCell ref="D116:H116"/>
    <mergeCell ref="A117:B117"/>
    <mergeCell ref="D117:H117"/>
    <mergeCell ref="D111:H111"/>
    <mergeCell ref="A112:B112"/>
    <mergeCell ref="D112:H112"/>
    <mergeCell ref="A113:B113"/>
    <mergeCell ref="D113:H113"/>
    <mergeCell ref="A114:B114"/>
    <mergeCell ref="D114:H114"/>
    <mergeCell ref="A107:B107"/>
    <mergeCell ref="D107:H107"/>
    <mergeCell ref="A108:B108"/>
    <mergeCell ref="D108:H108"/>
    <mergeCell ref="A109:B109"/>
    <mergeCell ref="C109:C126"/>
    <mergeCell ref="D109:H109"/>
    <mergeCell ref="A110:B110"/>
    <mergeCell ref="D110:H110"/>
    <mergeCell ref="A111:B111"/>
    <mergeCell ref="A104:B104"/>
    <mergeCell ref="D104:H104"/>
    <mergeCell ref="A105:B105"/>
    <mergeCell ref="D105:H105"/>
    <mergeCell ref="A106:B106"/>
    <mergeCell ref="D106:H106"/>
    <mergeCell ref="A101:B101"/>
    <mergeCell ref="D101:H101"/>
    <mergeCell ref="A102:B102"/>
    <mergeCell ref="D102:H102"/>
    <mergeCell ref="A103:B103"/>
    <mergeCell ref="D103:H103"/>
    <mergeCell ref="D96:H96"/>
    <mergeCell ref="A97:B97"/>
    <mergeCell ref="C97:C105"/>
    <mergeCell ref="D97:H97"/>
    <mergeCell ref="A98:B98"/>
    <mergeCell ref="D98:H98"/>
    <mergeCell ref="A99:B99"/>
    <mergeCell ref="D99:H99"/>
    <mergeCell ref="A100:B100"/>
    <mergeCell ref="D100:H100"/>
    <mergeCell ref="A93:B93"/>
    <mergeCell ref="D93:H93"/>
    <mergeCell ref="A94:B94"/>
    <mergeCell ref="D94:H94"/>
    <mergeCell ref="A95:C95"/>
    <mergeCell ref="D95:H95"/>
    <mergeCell ref="A90:B90"/>
    <mergeCell ref="D90:H90"/>
    <mergeCell ref="A91:B91"/>
    <mergeCell ref="D91:H91"/>
    <mergeCell ref="A92:B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A72:B72"/>
    <mergeCell ref="D72:H72"/>
    <mergeCell ref="A73:B73"/>
    <mergeCell ref="D73:H73"/>
    <mergeCell ref="A74:B74"/>
    <mergeCell ref="D74:H74"/>
    <mergeCell ref="D68:H68"/>
    <mergeCell ref="A69:B69"/>
    <mergeCell ref="D69:H69"/>
    <mergeCell ref="A70:B70"/>
    <mergeCell ref="D70:H70"/>
    <mergeCell ref="A71:B71"/>
    <mergeCell ref="D71:H71"/>
    <mergeCell ref="A64:C64"/>
    <mergeCell ref="D64:H64"/>
    <mergeCell ref="A65:B65"/>
    <mergeCell ref="C65:C94"/>
    <mergeCell ref="D65:H65"/>
    <mergeCell ref="A66:B66"/>
    <mergeCell ref="D66:H66"/>
    <mergeCell ref="A67:B67"/>
    <mergeCell ref="D67:H67"/>
    <mergeCell ref="A68:B68"/>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47:H47"/>
    <mergeCell ref="A48:A52"/>
    <mergeCell ref="B48:B49"/>
    <mergeCell ref="C48:C49"/>
    <mergeCell ref="D48:D52"/>
    <mergeCell ref="E48:E52"/>
    <mergeCell ref="F48:F52"/>
    <mergeCell ref="G48:G52"/>
    <mergeCell ref="H48:H52"/>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19"/>
  <sheetViews>
    <sheetView view="pageBreakPreview" zoomScale="30" zoomScaleNormal="60" zoomScaleSheetLayoutView="30" workbookViewId="0">
      <pane ySplit="4" topLeftCell="A145" activePane="bottomLeft" state="frozen"/>
      <selection activeCell="A181" sqref="A181:B181"/>
      <selection pane="bottomLeft" activeCell="A181" sqref="A181:B181"/>
    </sheetView>
  </sheetViews>
  <sheetFormatPr defaultColWidth="9.140625" defaultRowHeight="12.75" outlineLevelRow="1" x14ac:dyDescent="0.2"/>
  <cols>
    <col min="1" max="1" width="45.7109375" style="216" customWidth="1"/>
    <col min="2" max="2" width="80.7109375" style="217" customWidth="1"/>
    <col min="3" max="3" width="120.7109375" style="218" customWidth="1"/>
    <col min="4" max="7" width="30.7109375" style="217" customWidth="1"/>
    <col min="8" max="8" width="30.7109375" style="219" customWidth="1"/>
    <col min="9" max="16384" width="9.140625" style="219"/>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июня 2024 г.</v>
      </c>
      <c r="B2" s="6" t="s">
        <v>2</v>
      </c>
      <c r="C2" s="7" t="s">
        <v>307</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50.1" customHeight="1" thickBot="1" x14ac:dyDescent="0.25">
      <c r="A5" s="24" t="s">
        <v>9</v>
      </c>
      <c r="B5" s="25"/>
      <c r="C5" s="26"/>
      <c r="D5" s="26"/>
      <c r="E5" s="26"/>
      <c r="F5" s="26"/>
      <c r="G5" s="26"/>
      <c r="H5" s="27"/>
    </row>
    <row r="6" spans="1:8" s="339" customFormat="1" ht="24.95" customHeight="1" thickBot="1" x14ac:dyDescent="0.25">
      <c r="A6" s="436"/>
      <c r="B6" s="437"/>
      <c r="C6" s="438"/>
      <c r="D6" s="337" t="s">
        <v>171</v>
      </c>
      <c r="E6" s="268" t="s">
        <v>172</v>
      </c>
      <c r="F6" s="337" t="s">
        <v>173</v>
      </c>
      <c r="G6" s="268" t="s">
        <v>174</v>
      </c>
      <c r="H6" s="338" t="s">
        <v>175</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"2ГИС.БЛАГОВЕЩЕНСК" (версия для ПК); 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Интернет-площадки и Веб-приложения на основе Cправочника организаций "2ГИС.БЛАГОВЕЩЕНСК", http://api.2gis.ru/</v>
      </c>
      <c r="D7" s="31">
        <f>F7*1.2</f>
        <v>12002.4</v>
      </c>
      <c r="E7" s="32">
        <f>F7*1.1</f>
        <v>11002.2</v>
      </c>
      <c r="F7" s="32">
        <v>10002</v>
      </c>
      <c r="G7" s="32">
        <f>F7*0.75</f>
        <v>7501.5</v>
      </c>
      <c r="H7" s="33">
        <f>F7*0.5</f>
        <v>5001</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"2ГИС.БЛАГОВЕЩЕНСК" (версия для ПК); 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Интернет-площадки и Веб-приложения на основе Cправочника организаций "2ГИС.БЛАГОВЕЩЕНСК",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"2ГИС.БЛАГОВЕЩЕНСК" (версия для ПК); 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Интернет-площадки и Веб-приложения на основе Cправочника организаций "2ГИС.БЛАГОВЕЩЕНСК", http://api.2gis.ru/</v>
      </c>
      <c r="D12" s="54">
        <f>F12*1.2</f>
        <v>13752</v>
      </c>
      <c r="E12" s="32">
        <f>F12*1.1</f>
        <v>12606.000000000002</v>
      </c>
      <c r="F12" s="32">
        <v>11460</v>
      </c>
      <c r="G12" s="32">
        <f>F12*0.75</f>
        <v>8595</v>
      </c>
      <c r="H12" s="33">
        <f>F12*0.5</f>
        <v>5730</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"2ГИС.БЛАГОВЕЩЕНСК" (версия для ПК); 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Интернет-площадки и Веб-приложения на основе Cправочника организаций "2ГИС.БЛАГОВЕЩЕНСК",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2013</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"2ГИС.БЛАГОВЕЩЕНСК"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"2ГИС.БЛАГОВЕЩЕНСК"; Электронный справочник "2ГИС.БЛАГОВЕЩЕНСК"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Интернет-площадки и Веб-приложения на основе Cправочника организаций "2ГИС.БЛАГОВЕЩЕНСК", http://api.2gis.ru/</v>
      </c>
      <c r="D23" s="271">
        <v>234</v>
      </c>
      <c r="E23" s="272"/>
      <c r="F23" s="272"/>
      <c r="G23" s="272"/>
      <c r="H23" s="273"/>
    </row>
    <row r="24" spans="1:8" s="16" customFormat="1" ht="94.5" customHeight="1" x14ac:dyDescent="0.2">
      <c r="A24" s="71"/>
      <c r="B24" s="92"/>
      <c r="C24" s="93"/>
      <c r="D24" s="94"/>
      <c r="E24" s="95"/>
      <c r="F24" s="95"/>
      <c r="G24" s="95"/>
      <c r="H24" s="274"/>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2ГИС 4.0 и выше)</v>
      </c>
      <c r="D25" s="275"/>
      <c r="E25" s="276"/>
      <c r="F25" s="276"/>
      <c r="G25" s="276"/>
      <c r="H25" s="277"/>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"2ГИС.БЛАГОВЕЩЕНСК" (версия для ПК); 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v>
      </c>
      <c r="D27" s="31">
        <f>F27*1.2</f>
        <v>21614.399999999998</v>
      </c>
      <c r="E27" s="32">
        <f>F27*1.1</f>
        <v>19813.2</v>
      </c>
      <c r="F27" s="32">
        <v>18012</v>
      </c>
      <c r="G27" s="32">
        <f>F27*0.75</f>
        <v>13509</v>
      </c>
      <c r="H27" s="33">
        <f>F27*0.5</f>
        <v>9006</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"2ГИС.БЛАГОВЕЩЕНСК" (версия для ПК); 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v>
      </c>
      <c r="D32" s="54">
        <f>F32*1.2</f>
        <v>24753.599999999999</v>
      </c>
      <c r="E32" s="32">
        <f>F32*1.1</f>
        <v>22690.800000000003</v>
      </c>
      <c r="F32" s="32">
        <v>20628</v>
      </c>
      <c r="G32" s="32">
        <f>F32*0.75</f>
        <v>15471</v>
      </c>
      <c r="H32" s="33">
        <f>F32*0.5</f>
        <v>10314</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3720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"2ГИС.БЛАГОВЕЩЕНСК"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"2ГИС.БЛАГОВЕЩЕНСК"; Электронный справочник "2ГИС.БЛАГОВЕЩЕНСК"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v>
      </c>
      <c r="D43" s="90">
        <v>432</v>
      </c>
      <c r="E43" s="90"/>
      <c r="F43" s="90"/>
      <c r="G43" s="90"/>
      <c r="H43" s="91"/>
    </row>
    <row r="44" spans="1:8" s="16" customFormat="1" ht="69.75" customHeight="1" x14ac:dyDescent="0.2">
      <c r="A44" s="71"/>
      <c r="B44" s="92"/>
      <c r="C44" s="93"/>
      <c r="D44" s="95"/>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2ГИС 4.0 и выше)</v>
      </c>
      <c r="D45" s="95"/>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2ГИС 4.0 и выше)</v>
      </c>
      <c r="D46" s="100"/>
      <c r="E46" s="100"/>
      <c r="F46" s="100"/>
      <c r="G46" s="100"/>
      <c r="H46" s="101"/>
    </row>
    <row r="47" spans="1:8" ht="21.75" thickBot="1" x14ac:dyDescent="0.25">
      <c r="A47" s="81"/>
      <c r="B47" s="129"/>
      <c r="C47" s="130"/>
      <c r="D47" s="113"/>
      <c r="E47" s="114"/>
      <c r="F47" s="114"/>
      <c r="G47" s="114"/>
      <c r="H47" s="115"/>
    </row>
    <row r="48" spans="1:8" ht="42.75" thickBot="1" x14ac:dyDescent="0.25">
      <c r="A48" s="278" t="s">
        <v>176</v>
      </c>
      <c r="B48" s="66" t="s">
        <v>177</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"2ГИС.БЛАГОВЕЩЕНСК" (версия для ПК)</v>
      </c>
      <c r="D48" s="279">
        <f>F48*1.2</f>
        <v>5184</v>
      </c>
      <c r="E48" s="279">
        <f>F48*1.1</f>
        <v>4752</v>
      </c>
      <c r="F48" s="279">
        <v>4320</v>
      </c>
      <c r="G48" s="279">
        <f>F48*0.75</f>
        <v>3240</v>
      </c>
      <c r="H48" s="279">
        <f>F48*0.5</f>
        <v>2160</v>
      </c>
    </row>
    <row r="49" spans="1:8" ht="84.75" thickBot="1" x14ac:dyDescent="0.25">
      <c r="A49" s="278"/>
      <c r="B49" s="72" t="s">
        <v>178</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"2ГИС.БЛАГОВЕЩЕНСК" (версия для ПК); 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v>
      </c>
      <c r="D49" s="280"/>
      <c r="E49" s="280"/>
      <c r="F49" s="280"/>
      <c r="G49" s="280"/>
      <c r="H49" s="280"/>
    </row>
    <row r="50" spans="1:8" ht="63.75" thickBot="1" x14ac:dyDescent="0.25">
      <c r="A50" s="278"/>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v>
      </c>
      <c r="D50" s="280"/>
      <c r="E50" s="280"/>
      <c r="F50" s="280"/>
      <c r="G50" s="280"/>
      <c r="H50" s="280"/>
    </row>
    <row r="51" spans="1:8" ht="21.75" thickBot="1" x14ac:dyDescent="0.25">
      <c r="A51" s="81"/>
      <c r="B51" s="129"/>
      <c r="C51" s="130"/>
      <c r="D51" s="113"/>
      <c r="E51" s="114"/>
      <c r="F51" s="114"/>
      <c r="G51" s="114"/>
      <c r="H51" s="115"/>
    </row>
    <row r="52" spans="1:8" ht="42" x14ac:dyDescent="0.2">
      <c r="A52" s="281" t="s">
        <v>179</v>
      </c>
      <c r="B52" s="66" t="s">
        <v>180</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"2ГИС.БЛАГОВЕЩЕНСК" (версия для ПК)</v>
      </c>
      <c r="D52" s="89">
        <v>165</v>
      </c>
      <c r="E52" s="90"/>
      <c r="F52" s="90"/>
      <c r="G52" s="90"/>
      <c r="H52" s="91"/>
    </row>
    <row r="53" spans="1:8" ht="63.75"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v>
      </c>
      <c r="D53" s="99"/>
      <c r="E53" s="100"/>
      <c r="F53" s="100"/>
      <c r="G53" s="100"/>
      <c r="H53" s="101"/>
    </row>
    <row r="54" spans="1:8" s="16" customFormat="1" ht="24.95" customHeight="1" thickBot="1" x14ac:dyDescent="0.25">
      <c r="A54" s="81"/>
      <c r="B54" s="82"/>
      <c r="C54" s="83"/>
      <c r="D54" s="113"/>
      <c r="E54" s="114"/>
      <c r="F54" s="114"/>
      <c r="G54" s="114"/>
      <c r="H54" s="115"/>
    </row>
    <row r="55" spans="1:8" s="16" customFormat="1" ht="48" customHeight="1" x14ac:dyDescent="0.2">
      <c r="A55" s="29" t="s">
        <v>31</v>
      </c>
      <c r="B55" s="30" t="s">
        <v>27</v>
      </c>
      <c r="C5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"2ГИС.БЛАГОВЕЩЕНСК" (версия для ПК); 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Интернет-площадки и Веб-приложения на основе Cправочника организаций "2ГИС.БЛАГОВЕЩЕНСК", http://api.2gis.ru/</v>
      </c>
      <c r="D55" s="31">
        <f>F55*1.2</f>
        <v>13060.8</v>
      </c>
      <c r="E55" s="32">
        <f>F55*1.1</f>
        <v>11972.400000000001</v>
      </c>
      <c r="F55" s="32">
        <v>10884</v>
      </c>
      <c r="G55" s="32">
        <f>F55*0.75</f>
        <v>8163</v>
      </c>
      <c r="H55" s="33">
        <f>F55*0.5</f>
        <v>5442</v>
      </c>
    </row>
    <row r="56" spans="1:8" s="16" customFormat="1" ht="132" customHeight="1" x14ac:dyDescent="0.2">
      <c r="A56" s="34"/>
      <c r="B56" s="35"/>
      <c r="C56" s="35"/>
      <c r="D56" s="36"/>
      <c r="E56" s="37"/>
      <c r="F56" s="37"/>
      <c r="G56" s="37"/>
      <c r="H56" s="38"/>
    </row>
    <row r="57" spans="1:8" s="16" customFormat="1" ht="127.5" customHeight="1" x14ac:dyDescent="0.2">
      <c r="A57" s="34"/>
      <c r="B57" s="39" t="s">
        <v>12</v>
      </c>
      <c r="C5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"2ГИС.БЛАГОВЕЩЕНСК" (версия для ПК); 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Интернет-площадки и Веб-приложения на основе Cправочника организаций "2ГИС.БЛАГОВЕЩЕНСК", http://api.2gis.ru/</v>
      </c>
      <c r="D57" s="36"/>
      <c r="E57" s="37"/>
      <c r="F57" s="37"/>
      <c r="G57" s="37"/>
      <c r="H57" s="38"/>
    </row>
    <row r="58" spans="1:8" s="16" customFormat="1" ht="127.5" customHeight="1" thickBot="1" x14ac:dyDescent="0.25">
      <c r="A58" s="119"/>
      <c r="B58" s="120" t="s">
        <v>33</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2ГИС 4.0 и выше)</v>
      </c>
      <c r="D58" s="121"/>
      <c r="E58" s="122"/>
      <c r="F58" s="122"/>
      <c r="G58" s="122"/>
      <c r="H58" s="123"/>
    </row>
    <row r="59" spans="1:8" s="16" customFormat="1" ht="166.5" customHeight="1" thickBot="1" x14ac:dyDescent="0.25">
      <c r="A59" s="41"/>
      <c r="B59" s="42" t="s">
        <v>13</v>
      </c>
      <c r="C5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2ГИС 4.0 и выше)</v>
      </c>
      <c r="D59" s="44"/>
      <c r="E59" s="45"/>
      <c r="F59" s="45"/>
      <c r="G59" s="45"/>
      <c r="H59" s="46"/>
    </row>
    <row r="60" spans="1:8" s="16" customFormat="1" ht="24.95" customHeight="1" thickBot="1" x14ac:dyDescent="0.25">
      <c r="A60" s="47"/>
      <c r="B60" s="48"/>
      <c r="C60" s="49"/>
      <c r="D60" s="50"/>
      <c r="E60" s="51"/>
      <c r="F60" s="51"/>
      <c r="G60" s="51"/>
      <c r="H60" s="52"/>
    </row>
    <row r="61" spans="1:8" s="16" customFormat="1" ht="48" customHeight="1" x14ac:dyDescent="0.2">
      <c r="A61" s="53" t="s">
        <v>35</v>
      </c>
      <c r="B61" s="30" t="s">
        <v>27</v>
      </c>
      <c r="C61"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"2ГИС.БЛАГОВЕЩЕНСК" (версия для ПК); 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Интернет-площадки и Веб-приложения на основе Cправочника организаций "2ГИС.БЛАГОВЕЩЕНСК", http://api.2gis.ru/</v>
      </c>
      <c r="D61" s="54">
        <f>F61*1.2</f>
        <v>15019.199999999999</v>
      </c>
      <c r="E61" s="32">
        <f>F61*1.1</f>
        <v>13767.6</v>
      </c>
      <c r="F61" s="32">
        <v>12516</v>
      </c>
      <c r="G61" s="32">
        <f>F61*0.75</f>
        <v>9387</v>
      </c>
      <c r="H61" s="33">
        <f>F61*0.5</f>
        <v>6258</v>
      </c>
    </row>
    <row r="62" spans="1:8" s="16" customFormat="1" ht="132" customHeight="1" x14ac:dyDescent="0.2">
      <c r="A62" s="55"/>
      <c r="B62" s="35"/>
      <c r="C62" s="35"/>
      <c r="D62" s="56"/>
      <c r="E62" s="37"/>
      <c r="F62" s="37"/>
      <c r="G62" s="37"/>
      <c r="H62" s="38"/>
    </row>
    <row r="63" spans="1:8" s="16" customFormat="1" ht="138.94999999999999" customHeight="1" x14ac:dyDescent="0.2">
      <c r="A63" s="55"/>
      <c r="B63" s="39" t="s">
        <v>12</v>
      </c>
      <c r="C63"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"2ГИС.БЛАГОВЕЩЕНСК" (версия для ПК); 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Интернет-площадки и Веб-приложения на основе Cправочника организаций "2ГИС.БЛАГОВЕЩЕНСК", http://api.2gis.ru/</v>
      </c>
      <c r="D63" s="56"/>
      <c r="E63" s="37"/>
      <c r="F63" s="37"/>
      <c r="G63" s="37"/>
      <c r="H63" s="38"/>
    </row>
    <row r="64" spans="1:8" s="16" customFormat="1" ht="166.5" customHeight="1" x14ac:dyDescent="0.2">
      <c r="A64" s="55"/>
      <c r="B64" s="57" t="s">
        <v>13</v>
      </c>
      <c r="C64"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2ГИС 4.0 и выше)</v>
      </c>
      <c r="D64" s="56"/>
      <c r="E64" s="37"/>
      <c r="F64" s="37"/>
      <c r="G64" s="37"/>
      <c r="H64" s="38"/>
    </row>
    <row r="65" spans="1:8" s="16" customFormat="1" ht="92.25" customHeight="1" thickBot="1" x14ac:dyDescent="0.25">
      <c r="A65" s="59"/>
      <c r="B65" s="42" t="s">
        <v>36</v>
      </c>
      <c r="C65"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2ГИС 4.0 и выше)</v>
      </c>
      <c r="D65" s="61"/>
      <c r="E65" s="45"/>
      <c r="F65" s="45"/>
      <c r="G65" s="45"/>
      <c r="H65" s="46"/>
    </row>
    <row r="66" spans="1:8" s="16" customFormat="1" ht="24.95" customHeight="1" thickBot="1" x14ac:dyDescent="0.25">
      <c r="A66" s="81"/>
      <c r="B66" s="82"/>
      <c r="C66" s="83"/>
      <c r="D66" s="84"/>
      <c r="E66" s="85"/>
      <c r="F66" s="85"/>
      <c r="G66" s="85"/>
      <c r="H66" s="86"/>
    </row>
    <row r="67" spans="1:8" s="16" customFormat="1" ht="50.1" customHeight="1" x14ac:dyDescent="0.2">
      <c r="A67" s="65" t="s">
        <v>37</v>
      </c>
      <c r="B67" s="87" t="s">
        <v>23</v>
      </c>
      <c r="C67"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Интернет-площадки и Веб-приложения на основе Cправочника организаций "2ГИС.БЛАГОВЕЩЕНСК", http://api.2gis.ru/</v>
      </c>
      <c r="D67" s="271">
        <v>204</v>
      </c>
      <c r="E67" s="272"/>
      <c r="F67" s="272"/>
      <c r="G67" s="272"/>
      <c r="H67" s="273"/>
    </row>
    <row r="68" spans="1:8" s="16" customFormat="1" ht="94.5" customHeight="1" x14ac:dyDescent="0.2">
      <c r="A68" s="71"/>
      <c r="B68" s="92"/>
      <c r="C68" s="93"/>
      <c r="D68" s="94"/>
      <c r="E68" s="95"/>
      <c r="F68" s="95"/>
      <c r="G68" s="95"/>
      <c r="H68" s="274"/>
    </row>
    <row r="69" spans="1:8" s="16" customFormat="1" ht="163.5" customHeight="1" thickBot="1" x14ac:dyDescent="0.25">
      <c r="A69" s="77"/>
      <c r="B69" s="97" t="s">
        <v>13</v>
      </c>
      <c r="C69"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2ГИС 4.0 и выше)</v>
      </c>
      <c r="D69" s="275"/>
      <c r="E69" s="276"/>
      <c r="F69" s="276"/>
      <c r="G69" s="276"/>
      <c r="H69" s="277"/>
    </row>
    <row r="70" spans="1:8" ht="21.75" thickBot="1" x14ac:dyDescent="0.25">
      <c r="A70" s="81"/>
      <c r="B70" s="129"/>
      <c r="C70" s="130"/>
      <c r="D70" s="113"/>
      <c r="E70" s="114"/>
      <c r="F70" s="114"/>
      <c r="G70" s="114"/>
      <c r="H70" s="115"/>
    </row>
    <row r="71" spans="1:8" ht="50.1" customHeight="1" thickBot="1" x14ac:dyDescent="0.25">
      <c r="A71" s="136" t="s">
        <v>38</v>
      </c>
      <c r="B71" s="137"/>
      <c r="C71" s="137"/>
      <c r="D71" s="138" t="str">
        <f>"от "&amp;MIN(D72:D91)&amp;" до "&amp;MAX(D72:D91)</f>
        <v>от 2496 до 49920</v>
      </c>
      <c r="E71" s="139"/>
      <c r="F71" s="139"/>
      <c r="G71" s="139"/>
      <c r="H71" s="140"/>
    </row>
    <row r="72" spans="1:8" ht="37.5" customHeight="1" outlineLevel="1" x14ac:dyDescent="0.2">
      <c r="A72" s="141" t="s">
        <v>39</v>
      </c>
      <c r="B72" s="369"/>
      <c r="C72" s="30" t="str">
        <f>"Электронный справочник на основе Справочника организаций "&amp;$C$2&amp;" (версия для ПК)"</f>
        <v>Электронный справочник на основе Справочника организаций "2ГИС.БЛАГОВЕЩЕНСК" (версия для ПК)</v>
      </c>
      <c r="D72" s="370">
        <v>2496</v>
      </c>
      <c r="E72" s="145"/>
      <c r="F72" s="145"/>
      <c r="G72" s="145"/>
      <c r="H72" s="146"/>
    </row>
    <row r="73" spans="1:8" ht="37.5" customHeight="1" outlineLevel="1" x14ac:dyDescent="0.2">
      <c r="A73" s="147" t="s">
        <v>40</v>
      </c>
      <c r="B73" s="371"/>
      <c r="C73" s="355"/>
      <c r="D73" s="56">
        <v>4992</v>
      </c>
      <c r="E73" s="37"/>
      <c r="F73" s="37"/>
      <c r="G73" s="37"/>
      <c r="H73" s="38"/>
    </row>
    <row r="74" spans="1:8" ht="37.5" customHeight="1" outlineLevel="1" x14ac:dyDescent="0.2">
      <c r="A74" s="147" t="s">
        <v>41</v>
      </c>
      <c r="B74" s="371"/>
      <c r="C74" s="355"/>
      <c r="D74" s="56">
        <v>7488</v>
      </c>
      <c r="E74" s="37"/>
      <c r="F74" s="37"/>
      <c r="G74" s="37"/>
      <c r="H74" s="38"/>
    </row>
    <row r="75" spans="1:8" ht="37.5" customHeight="1" outlineLevel="1" x14ac:dyDescent="0.2">
      <c r="A75" s="147" t="s">
        <v>42</v>
      </c>
      <c r="B75" s="371"/>
      <c r="C75" s="355"/>
      <c r="D75" s="56">
        <v>9984</v>
      </c>
      <c r="E75" s="37"/>
      <c r="F75" s="37"/>
      <c r="G75" s="37"/>
      <c r="H75" s="38"/>
    </row>
    <row r="76" spans="1:8" ht="37.5" customHeight="1" outlineLevel="1" x14ac:dyDescent="0.2">
      <c r="A76" s="147" t="s">
        <v>43</v>
      </c>
      <c r="B76" s="371"/>
      <c r="C76" s="355"/>
      <c r="D76" s="56">
        <v>12480</v>
      </c>
      <c r="E76" s="37"/>
      <c r="F76" s="37"/>
      <c r="G76" s="37"/>
      <c r="H76" s="38"/>
    </row>
    <row r="77" spans="1:8" ht="37.5" customHeight="1" outlineLevel="1" x14ac:dyDescent="0.2">
      <c r="A77" s="147" t="s">
        <v>44</v>
      </c>
      <c r="B77" s="371"/>
      <c r="C77" s="355"/>
      <c r="D77" s="56">
        <v>14976</v>
      </c>
      <c r="E77" s="37"/>
      <c r="F77" s="37"/>
      <c r="G77" s="37"/>
      <c r="H77" s="38"/>
    </row>
    <row r="78" spans="1:8" ht="37.5" customHeight="1" outlineLevel="1" x14ac:dyDescent="0.2">
      <c r="A78" s="147" t="s">
        <v>45</v>
      </c>
      <c r="B78" s="371"/>
      <c r="C78" s="355"/>
      <c r="D78" s="56">
        <v>17472</v>
      </c>
      <c r="E78" s="37"/>
      <c r="F78" s="37"/>
      <c r="G78" s="37"/>
      <c r="H78" s="38"/>
    </row>
    <row r="79" spans="1:8" ht="37.5" customHeight="1" outlineLevel="1" x14ac:dyDescent="0.2">
      <c r="A79" s="147" t="s">
        <v>46</v>
      </c>
      <c r="B79" s="371"/>
      <c r="C79" s="355"/>
      <c r="D79" s="56">
        <v>19968</v>
      </c>
      <c r="E79" s="37"/>
      <c r="F79" s="37"/>
      <c r="G79" s="37"/>
      <c r="H79" s="38"/>
    </row>
    <row r="80" spans="1:8" ht="37.5" customHeight="1" outlineLevel="1" x14ac:dyDescent="0.2">
      <c r="A80" s="147" t="s">
        <v>47</v>
      </c>
      <c r="B80" s="371"/>
      <c r="C80" s="355"/>
      <c r="D80" s="56">
        <v>22464</v>
      </c>
      <c r="E80" s="37"/>
      <c r="F80" s="37"/>
      <c r="G80" s="37"/>
      <c r="H80" s="38"/>
    </row>
    <row r="81" spans="1:8" ht="37.5" customHeight="1" outlineLevel="1" x14ac:dyDescent="0.2">
      <c r="A81" s="147" t="s">
        <v>48</v>
      </c>
      <c r="B81" s="371"/>
      <c r="C81" s="355"/>
      <c r="D81" s="56">
        <v>24960</v>
      </c>
      <c r="E81" s="37"/>
      <c r="F81" s="37"/>
      <c r="G81" s="37"/>
      <c r="H81" s="38"/>
    </row>
    <row r="82" spans="1:8" ht="37.5" customHeight="1" outlineLevel="1" x14ac:dyDescent="0.2">
      <c r="A82" s="147" t="s">
        <v>49</v>
      </c>
      <c r="B82" s="371"/>
      <c r="C82" s="355"/>
      <c r="D82" s="56">
        <v>27456</v>
      </c>
      <c r="E82" s="37"/>
      <c r="F82" s="37"/>
      <c r="G82" s="37"/>
      <c r="H82" s="38"/>
    </row>
    <row r="83" spans="1:8" ht="37.5" customHeight="1" outlineLevel="1" x14ac:dyDescent="0.2">
      <c r="A83" s="147" t="s">
        <v>50</v>
      </c>
      <c r="B83" s="371"/>
      <c r="C83" s="355"/>
      <c r="D83" s="56">
        <v>29952</v>
      </c>
      <c r="E83" s="37"/>
      <c r="F83" s="37"/>
      <c r="G83" s="37"/>
      <c r="H83" s="38"/>
    </row>
    <row r="84" spans="1:8" ht="37.5" customHeight="1" outlineLevel="1" x14ac:dyDescent="0.2">
      <c r="A84" s="147" t="s">
        <v>51</v>
      </c>
      <c r="B84" s="371"/>
      <c r="C84" s="355"/>
      <c r="D84" s="56">
        <v>32448</v>
      </c>
      <c r="E84" s="37"/>
      <c r="F84" s="37"/>
      <c r="G84" s="37"/>
      <c r="H84" s="38"/>
    </row>
    <row r="85" spans="1:8" ht="37.5" customHeight="1" outlineLevel="1" x14ac:dyDescent="0.2">
      <c r="A85" s="147" t="s">
        <v>52</v>
      </c>
      <c r="B85" s="371"/>
      <c r="C85" s="355"/>
      <c r="D85" s="56">
        <v>34944</v>
      </c>
      <c r="E85" s="37"/>
      <c r="F85" s="37"/>
      <c r="G85" s="37"/>
      <c r="H85" s="38"/>
    </row>
    <row r="86" spans="1:8" ht="37.5" customHeight="1" outlineLevel="1" x14ac:dyDescent="0.2">
      <c r="A86" s="147" t="s">
        <v>53</v>
      </c>
      <c r="B86" s="371"/>
      <c r="C86" s="355"/>
      <c r="D86" s="56">
        <v>37440</v>
      </c>
      <c r="E86" s="37"/>
      <c r="F86" s="37"/>
      <c r="G86" s="37"/>
      <c r="H86" s="38"/>
    </row>
    <row r="87" spans="1:8" ht="37.5" customHeight="1" outlineLevel="1" x14ac:dyDescent="0.2">
      <c r="A87" s="147" t="s">
        <v>54</v>
      </c>
      <c r="B87" s="371"/>
      <c r="C87" s="355"/>
      <c r="D87" s="56">
        <v>39936</v>
      </c>
      <c r="E87" s="37"/>
      <c r="F87" s="37"/>
      <c r="G87" s="37"/>
      <c r="H87" s="38"/>
    </row>
    <row r="88" spans="1:8" ht="37.5" customHeight="1" outlineLevel="1" x14ac:dyDescent="0.2">
      <c r="A88" s="147" t="s">
        <v>55</v>
      </c>
      <c r="B88" s="371"/>
      <c r="C88" s="355"/>
      <c r="D88" s="56">
        <v>42432</v>
      </c>
      <c r="E88" s="37"/>
      <c r="F88" s="37"/>
      <c r="G88" s="37"/>
      <c r="H88" s="38"/>
    </row>
    <row r="89" spans="1:8" ht="37.5" customHeight="1" outlineLevel="1" x14ac:dyDescent="0.2">
      <c r="A89" s="147" t="s">
        <v>56</v>
      </c>
      <c r="B89" s="371"/>
      <c r="C89" s="355"/>
      <c r="D89" s="56">
        <v>44928</v>
      </c>
      <c r="E89" s="37"/>
      <c r="F89" s="37"/>
      <c r="G89" s="37"/>
      <c r="H89" s="38"/>
    </row>
    <row r="90" spans="1:8" ht="37.5" customHeight="1" outlineLevel="1" x14ac:dyDescent="0.2">
      <c r="A90" s="147" t="s">
        <v>57</v>
      </c>
      <c r="B90" s="371"/>
      <c r="C90" s="355"/>
      <c r="D90" s="56">
        <v>47424</v>
      </c>
      <c r="E90" s="37"/>
      <c r="F90" s="37"/>
      <c r="G90" s="37"/>
      <c r="H90" s="38"/>
    </row>
    <row r="91" spans="1:8" ht="37.5" customHeight="1" outlineLevel="1" x14ac:dyDescent="0.2">
      <c r="A91" s="147" t="s">
        <v>58</v>
      </c>
      <c r="B91" s="371"/>
      <c r="C91" s="355"/>
      <c r="D91" s="56">
        <v>49920</v>
      </c>
      <c r="E91" s="37"/>
      <c r="F91" s="37"/>
      <c r="G91" s="37"/>
      <c r="H91" s="38"/>
    </row>
    <row r="92" spans="1:8" ht="37.5" customHeight="1" outlineLevel="1" x14ac:dyDescent="0.2">
      <c r="A92" s="147" t="s">
        <v>181</v>
      </c>
      <c r="B92" s="371"/>
      <c r="C92" s="492"/>
      <c r="D92" s="56">
        <v>52416</v>
      </c>
      <c r="E92" s="37"/>
      <c r="F92" s="37"/>
      <c r="G92" s="37"/>
      <c r="H92" s="38"/>
    </row>
    <row r="93" spans="1:8" ht="37.5" customHeight="1" outlineLevel="1" x14ac:dyDescent="0.2">
      <c r="A93" s="147" t="s">
        <v>182</v>
      </c>
      <c r="B93" s="371"/>
      <c r="C93" s="492"/>
      <c r="D93" s="56">
        <v>54912</v>
      </c>
      <c r="E93" s="37"/>
      <c r="F93" s="37"/>
      <c r="G93" s="37"/>
      <c r="H93" s="38"/>
    </row>
    <row r="94" spans="1:8" ht="37.5" customHeight="1" outlineLevel="1" x14ac:dyDescent="0.2">
      <c r="A94" s="147" t="s">
        <v>183</v>
      </c>
      <c r="B94" s="371"/>
      <c r="C94" s="492"/>
      <c r="D94" s="56">
        <v>57408</v>
      </c>
      <c r="E94" s="37"/>
      <c r="F94" s="37"/>
      <c r="G94" s="37"/>
      <c r="H94" s="38"/>
    </row>
    <row r="95" spans="1:8" ht="37.5" customHeight="1" outlineLevel="1" x14ac:dyDescent="0.2">
      <c r="A95" s="147" t="s">
        <v>184</v>
      </c>
      <c r="B95" s="371"/>
      <c r="C95" s="492"/>
      <c r="D95" s="56">
        <v>59904</v>
      </c>
      <c r="E95" s="37"/>
      <c r="F95" s="37"/>
      <c r="G95" s="37"/>
      <c r="H95" s="38"/>
    </row>
    <row r="96" spans="1:8" ht="37.5" customHeight="1" outlineLevel="1" x14ac:dyDescent="0.2">
      <c r="A96" s="147" t="s">
        <v>185</v>
      </c>
      <c r="B96" s="371"/>
      <c r="C96" s="492"/>
      <c r="D96" s="56">
        <v>62400</v>
      </c>
      <c r="E96" s="37"/>
      <c r="F96" s="37"/>
      <c r="G96" s="37"/>
      <c r="H96" s="38"/>
    </row>
    <row r="97" spans="1:8" ht="37.5" customHeight="1" outlineLevel="1" x14ac:dyDescent="0.2">
      <c r="A97" s="147" t="s">
        <v>186</v>
      </c>
      <c r="B97" s="371"/>
      <c r="C97" s="492"/>
      <c r="D97" s="56">
        <v>64896</v>
      </c>
      <c r="E97" s="37"/>
      <c r="F97" s="37"/>
      <c r="G97" s="37"/>
      <c r="H97" s="38"/>
    </row>
    <row r="98" spans="1:8" ht="37.5" customHeight="1" outlineLevel="1" x14ac:dyDescent="0.2">
      <c r="A98" s="147" t="s">
        <v>187</v>
      </c>
      <c r="B98" s="371"/>
      <c r="C98" s="492"/>
      <c r="D98" s="56">
        <v>67392</v>
      </c>
      <c r="E98" s="37"/>
      <c r="F98" s="37"/>
      <c r="G98" s="37"/>
      <c r="H98" s="38"/>
    </row>
    <row r="99" spans="1:8" ht="37.5" customHeight="1" outlineLevel="1" x14ac:dyDescent="0.2">
      <c r="A99" s="147" t="s">
        <v>188</v>
      </c>
      <c r="B99" s="371"/>
      <c r="C99" s="492"/>
      <c r="D99" s="56">
        <v>69888</v>
      </c>
      <c r="E99" s="37"/>
      <c r="F99" s="37"/>
      <c r="G99" s="37"/>
      <c r="H99" s="38"/>
    </row>
    <row r="100" spans="1:8" ht="37.5" customHeight="1" outlineLevel="1" x14ac:dyDescent="0.2">
      <c r="A100" s="147" t="s">
        <v>189</v>
      </c>
      <c r="B100" s="371"/>
      <c r="C100" s="492"/>
      <c r="D100" s="56">
        <v>72384</v>
      </c>
      <c r="E100" s="37"/>
      <c r="F100" s="37"/>
      <c r="G100" s="37"/>
      <c r="H100" s="38"/>
    </row>
    <row r="101" spans="1:8" ht="37.5" customHeight="1" outlineLevel="1" thickBot="1" x14ac:dyDescent="0.25">
      <c r="A101" s="147" t="s">
        <v>190</v>
      </c>
      <c r="B101" s="371"/>
      <c r="C101" s="493"/>
      <c r="D101" s="56">
        <v>74880</v>
      </c>
      <c r="E101" s="37"/>
      <c r="F101" s="37"/>
      <c r="G101" s="37"/>
      <c r="H101" s="38"/>
    </row>
    <row r="102" spans="1:8" ht="50.1" customHeight="1" thickBot="1" x14ac:dyDescent="0.25">
      <c r="A102" s="136" t="s">
        <v>59</v>
      </c>
      <c r="B102" s="137"/>
      <c r="C102" s="137"/>
      <c r="D102" s="138" t="str">
        <f>"от "&amp;MIN(D103:D112)&amp;" до "&amp;MAX(D103:D112)</f>
        <v>от 297 до 12600</v>
      </c>
      <c r="E102" s="139"/>
      <c r="F102" s="139"/>
      <c r="G102" s="139"/>
      <c r="H102" s="140"/>
    </row>
    <row r="103" spans="1:8" s="16" customFormat="1" ht="159" customHeight="1" x14ac:dyDescent="0.2">
      <c r="A103" s="149" t="s">
        <v>60</v>
      </c>
      <c r="B103" s="150" t="s">
        <v>13</v>
      </c>
      <c r="C103" s="492"/>
      <c r="D103" s="152">
        <v>768</v>
      </c>
      <c r="E103" s="152"/>
      <c r="F103" s="152"/>
      <c r="G103" s="152"/>
      <c r="H103" s="153"/>
    </row>
    <row r="104" spans="1:8" ht="37.5" customHeight="1" x14ac:dyDescent="0.2">
      <c r="A104" s="154" t="s">
        <v>61</v>
      </c>
      <c r="B104" s="155"/>
      <c r="C104" s="156" t="str">
        <f>"Электронный справочник на основе Справочника организаций "&amp;$C$2&amp;" (версия для ПК)"</f>
        <v>Электронный справочник на основе Справочника организаций "2ГИС.БЛАГОВЕЩЕНСК" (версия для ПК)</v>
      </c>
      <c r="D104" s="157">
        <v>594</v>
      </c>
      <c r="E104" s="157"/>
      <c r="F104" s="157"/>
      <c r="G104" s="157"/>
      <c r="H104" s="158"/>
    </row>
    <row r="105" spans="1:8" ht="37.5" customHeight="1" x14ac:dyDescent="0.2">
      <c r="A105" s="154" t="s">
        <v>62</v>
      </c>
      <c r="B105" s="155"/>
      <c r="C105" s="159"/>
      <c r="D105" s="157">
        <v>12600</v>
      </c>
      <c r="E105" s="157"/>
      <c r="F105" s="157"/>
      <c r="G105" s="157"/>
      <c r="H105" s="158"/>
    </row>
    <row r="106" spans="1:8" ht="37.5" customHeight="1" x14ac:dyDescent="0.2">
      <c r="A106" s="154" t="s">
        <v>63</v>
      </c>
      <c r="B106" s="155"/>
      <c r="C106" s="159"/>
      <c r="D106" s="157">
        <v>2484</v>
      </c>
      <c r="E106" s="157"/>
      <c r="F106" s="157"/>
      <c r="G106" s="157"/>
      <c r="H106" s="158"/>
    </row>
    <row r="107" spans="1:8" ht="37.5" customHeight="1" x14ac:dyDescent="0.2">
      <c r="A107" s="160" t="s">
        <v>64</v>
      </c>
      <c r="B107" s="161"/>
      <c r="C107" s="159"/>
      <c r="D107" s="157">
        <v>6798</v>
      </c>
      <c r="E107" s="157"/>
      <c r="F107" s="157"/>
      <c r="G107" s="157"/>
      <c r="H107" s="158"/>
    </row>
    <row r="108" spans="1:8" ht="37.5" customHeight="1" x14ac:dyDescent="0.2">
      <c r="A108" s="154" t="s">
        <v>65</v>
      </c>
      <c r="B108" s="155"/>
      <c r="C108" s="159"/>
      <c r="D108" s="157">
        <v>297</v>
      </c>
      <c r="E108" s="157"/>
      <c r="F108" s="157"/>
      <c r="G108" s="157"/>
      <c r="H108" s="158"/>
    </row>
    <row r="109" spans="1:8" ht="37.5" customHeight="1" x14ac:dyDescent="0.2">
      <c r="A109" s="154" t="s">
        <v>66</v>
      </c>
      <c r="B109" s="155"/>
      <c r="C109" s="159"/>
      <c r="D109" s="157">
        <v>297</v>
      </c>
      <c r="E109" s="157"/>
      <c r="F109" s="157"/>
      <c r="G109" s="157"/>
      <c r="H109" s="158"/>
    </row>
    <row r="110" spans="1:8" ht="37.5" customHeight="1" x14ac:dyDescent="0.2">
      <c r="A110" s="154" t="s">
        <v>67</v>
      </c>
      <c r="B110" s="155"/>
      <c r="C110" s="159"/>
      <c r="D110" s="157">
        <v>594</v>
      </c>
      <c r="E110" s="157"/>
      <c r="F110" s="157"/>
      <c r="G110" s="157"/>
      <c r="H110" s="158"/>
    </row>
    <row r="111" spans="1:8" ht="37.5" customHeight="1" x14ac:dyDescent="0.2">
      <c r="A111" s="154" t="s">
        <v>68</v>
      </c>
      <c r="B111" s="155"/>
      <c r="C111" s="159"/>
      <c r="D111" s="157">
        <v>891</v>
      </c>
      <c r="E111" s="157"/>
      <c r="F111" s="157"/>
      <c r="G111" s="157"/>
      <c r="H111" s="158"/>
    </row>
    <row r="112" spans="1:8" ht="37.5" customHeight="1" thickBot="1" x14ac:dyDescent="0.25">
      <c r="A112" s="162" t="s">
        <v>69</v>
      </c>
      <c r="B112" s="163"/>
      <c r="C112" s="164"/>
      <c r="D112" s="165">
        <v>5064</v>
      </c>
      <c r="E112" s="165"/>
      <c r="F112" s="165"/>
      <c r="G112" s="165"/>
      <c r="H112" s="166"/>
    </row>
    <row r="113" spans="1:8" s="16" customFormat="1" ht="117.75" customHeight="1" thickBot="1" x14ac:dyDescent="0.25">
      <c r="A113" s="287" t="s">
        <v>71</v>
      </c>
      <c r="B113" s="288"/>
      <c r="C113" s="28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"2ГИС.БЛАГОВЕЩЕНСК" (версия для ПК); 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Интернет-площадки и Веб-приложения на основе Cправочника организаций "2ГИС.БЛАГОВЕЩЕНСК", http://api.2gis.ru/</v>
      </c>
      <c r="D113" s="45">
        <v>30</v>
      </c>
      <c r="E113" s="45"/>
      <c r="F113" s="45"/>
      <c r="G113" s="45"/>
      <c r="H113" s="46"/>
    </row>
    <row r="114" spans="1:8" ht="50.1" customHeight="1" thickBot="1" x14ac:dyDescent="0.25">
      <c r="A114" s="24" t="s">
        <v>72</v>
      </c>
      <c r="B114" s="25"/>
      <c r="C114" s="26"/>
      <c r="D114" s="173" t="str">
        <f>"от "&amp;MIN(D116,D136:H137,F177,D138:H152)&amp;" до "&amp;MAX(D116,D136:H137,F177,D138:H152)</f>
        <v>от 618 до 36636</v>
      </c>
      <c r="E114" s="173"/>
      <c r="F114" s="173"/>
      <c r="G114" s="173"/>
      <c r="H114" s="174"/>
    </row>
    <row r="115" spans="1:8" ht="21.75" thickBot="1" x14ac:dyDescent="0.25">
      <c r="A115" s="290"/>
      <c r="B115" s="291"/>
      <c r="C115" s="130"/>
      <c r="D115" s="292"/>
      <c r="E115" s="292"/>
      <c r="F115" s="292"/>
      <c r="G115" s="292"/>
      <c r="H115" s="293"/>
    </row>
    <row r="116" spans="1:8" ht="70.5" customHeight="1" thickBot="1" x14ac:dyDescent="0.25">
      <c r="A116" s="179" t="s">
        <v>73</v>
      </c>
      <c r="B116" s="180"/>
      <c r="C116"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"2ГИС.БЛАГОВЕЩЕНСК" (версия для ПК); Интернет-площадка 2gis.kz на основе Cправочника организаций "2ГИС.БЛАГОВЕЩЕНСК"; Электронный справочник на основе Справочника организаций "2ГИС.БЛАГОВЕЩЕНСК" (мобильная версия); Интернет-площадки и Веб-приложения на основе Cправочника организаций "2ГИС.БЛАГОВЕЩЕНСК", http://api.2gis.kz/</v>
      </c>
      <c r="D116" s="182">
        <v>7656</v>
      </c>
      <c r="E116" s="182"/>
      <c r="F116" s="182"/>
      <c r="G116" s="182"/>
      <c r="H116" s="183"/>
    </row>
    <row r="117" spans="1:8" ht="70.5" customHeight="1" thickBot="1" x14ac:dyDescent="0.25">
      <c r="A117" s="184" t="s">
        <v>74</v>
      </c>
      <c r="B117" s="185"/>
      <c r="C117" s="186"/>
      <c r="D117" s="187" t="s">
        <v>75</v>
      </c>
      <c r="E117" s="188"/>
      <c r="F117" s="188"/>
      <c r="G117" s="188"/>
      <c r="H117" s="189"/>
    </row>
    <row r="118" spans="1:8" ht="70.5" customHeight="1" x14ac:dyDescent="0.2">
      <c r="A118" s="190" t="s">
        <v>76</v>
      </c>
      <c r="B118" s="191"/>
      <c r="C118" s="186"/>
      <c r="D118" s="157">
        <f>D116/4</f>
        <v>1914</v>
      </c>
      <c r="E118" s="157"/>
      <c r="F118" s="157"/>
      <c r="G118" s="157"/>
      <c r="H118" s="158"/>
    </row>
    <row r="119" spans="1:8" ht="70.5" customHeight="1" x14ac:dyDescent="0.2">
      <c r="A119" s="190" t="s">
        <v>77</v>
      </c>
      <c r="B119" s="191"/>
      <c r="C119" s="186"/>
      <c r="D119" s="157">
        <f>D116/5</f>
        <v>1531.2</v>
      </c>
      <c r="E119" s="157"/>
      <c r="F119" s="157"/>
      <c r="G119" s="157"/>
      <c r="H119" s="158"/>
    </row>
    <row r="120" spans="1:8" ht="70.5" customHeight="1" x14ac:dyDescent="0.2">
      <c r="A120" s="190" t="s">
        <v>78</v>
      </c>
      <c r="B120" s="191"/>
      <c r="C120" s="186"/>
      <c r="D120" s="157">
        <f>D116/6</f>
        <v>1276</v>
      </c>
      <c r="E120" s="157"/>
      <c r="F120" s="157"/>
      <c r="G120" s="157"/>
      <c r="H120" s="158"/>
    </row>
    <row r="121" spans="1:8" ht="70.5" customHeight="1" x14ac:dyDescent="0.2">
      <c r="A121" s="190" t="s">
        <v>79</v>
      </c>
      <c r="B121" s="191"/>
      <c r="C121" s="186"/>
      <c r="D121" s="157">
        <f>D116/7</f>
        <v>1093.7142857142858</v>
      </c>
      <c r="E121" s="157"/>
      <c r="F121" s="157"/>
      <c r="G121" s="157"/>
      <c r="H121" s="158"/>
    </row>
    <row r="122" spans="1:8" ht="70.5" customHeight="1" x14ac:dyDescent="0.2">
      <c r="A122" s="190" t="s">
        <v>80</v>
      </c>
      <c r="B122" s="191"/>
      <c r="C122" s="186"/>
      <c r="D122" s="157">
        <f>D116/8</f>
        <v>957</v>
      </c>
      <c r="E122" s="157"/>
      <c r="F122" s="157"/>
      <c r="G122" s="157"/>
      <c r="H122" s="158"/>
    </row>
    <row r="123" spans="1:8" ht="70.5" customHeight="1" x14ac:dyDescent="0.2">
      <c r="A123" s="190" t="s">
        <v>81</v>
      </c>
      <c r="B123" s="191"/>
      <c r="C123" s="186"/>
      <c r="D123" s="157">
        <f>D116/9</f>
        <v>850.66666666666663</v>
      </c>
      <c r="E123" s="157"/>
      <c r="F123" s="157"/>
      <c r="G123" s="157"/>
      <c r="H123" s="158"/>
    </row>
    <row r="124" spans="1:8" ht="70.5" customHeight="1" x14ac:dyDescent="0.2">
      <c r="A124" s="190" t="s">
        <v>82</v>
      </c>
      <c r="B124" s="191"/>
      <c r="C124" s="186"/>
      <c r="D124" s="157">
        <f>D116/10</f>
        <v>765.6</v>
      </c>
      <c r="E124" s="157"/>
      <c r="F124" s="157"/>
      <c r="G124" s="157"/>
      <c r="H124" s="158"/>
    </row>
    <row r="125" spans="1:8" ht="70.5" customHeight="1" thickBot="1" x14ac:dyDescent="0.25">
      <c r="A125" s="179" t="s">
        <v>83</v>
      </c>
      <c r="B125" s="180"/>
      <c r="C125" s="186"/>
      <c r="D125" s="182">
        <v>11856</v>
      </c>
      <c r="E125" s="182"/>
      <c r="F125" s="182"/>
      <c r="G125" s="182"/>
      <c r="H125" s="183"/>
    </row>
    <row r="126" spans="1:8" ht="70.5" customHeight="1" thickBot="1" x14ac:dyDescent="0.25">
      <c r="A126" s="184" t="s">
        <v>74</v>
      </c>
      <c r="B126" s="185"/>
      <c r="C126" s="186"/>
      <c r="D126" s="187" t="s">
        <v>75</v>
      </c>
      <c r="E126" s="188"/>
      <c r="F126" s="188"/>
      <c r="G126" s="188"/>
      <c r="H126" s="189"/>
    </row>
    <row r="127" spans="1:8" ht="70.5" customHeight="1" x14ac:dyDescent="0.2">
      <c r="A127" s="190" t="s">
        <v>76</v>
      </c>
      <c r="B127" s="191"/>
      <c r="C127" s="186"/>
      <c r="D127" s="157">
        <v>2964</v>
      </c>
      <c r="E127" s="157"/>
      <c r="F127" s="157"/>
      <c r="G127" s="157"/>
      <c r="H127" s="158"/>
    </row>
    <row r="128" spans="1:8" ht="70.5" customHeight="1" x14ac:dyDescent="0.2">
      <c r="A128" s="190" t="s">
        <v>77</v>
      </c>
      <c r="B128" s="191"/>
      <c r="C128" s="186"/>
      <c r="D128" s="157">
        <v>2371.1999999999998</v>
      </c>
      <c r="E128" s="157"/>
      <c r="F128" s="157"/>
      <c r="G128" s="157"/>
      <c r="H128" s="158"/>
    </row>
    <row r="129" spans="1:8" ht="70.5" customHeight="1" x14ac:dyDescent="0.2">
      <c r="A129" s="190" t="s">
        <v>78</v>
      </c>
      <c r="B129" s="191"/>
      <c r="C129" s="186"/>
      <c r="D129" s="157">
        <v>1976</v>
      </c>
      <c r="E129" s="157"/>
      <c r="F129" s="157"/>
      <c r="G129" s="157"/>
      <c r="H129" s="158"/>
    </row>
    <row r="130" spans="1:8" ht="70.5" customHeight="1" x14ac:dyDescent="0.2">
      <c r="A130" s="190" t="s">
        <v>79</v>
      </c>
      <c r="B130" s="191"/>
      <c r="C130" s="186"/>
      <c r="D130" s="157">
        <v>1693.7142857142856</v>
      </c>
      <c r="E130" s="157"/>
      <c r="F130" s="157"/>
      <c r="G130" s="157"/>
      <c r="H130" s="158"/>
    </row>
    <row r="131" spans="1:8" ht="70.5" customHeight="1" x14ac:dyDescent="0.2">
      <c r="A131" s="190" t="s">
        <v>80</v>
      </c>
      <c r="B131" s="191"/>
      <c r="C131" s="186"/>
      <c r="D131" s="157">
        <v>1482</v>
      </c>
      <c r="E131" s="157"/>
      <c r="F131" s="157"/>
      <c r="G131" s="157"/>
      <c r="H131" s="158"/>
    </row>
    <row r="132" spans="1:8" ht="70.5" customHeight="1" x14ac:dyDescent="0.2">
      <c r="A132" s="190" t="s">
        <v>81</v>
      </c>
      <c r="B132" s="191"/>
      <c r="C132" s="186"/>
      <c r="D132" s="157">
        <v>1317.3333333333333</v>
      </c>
      <c r="E132" s="157"/>
      <c r="F132" s="157"/>
      <c r="G132" s="157"/>
      <c r="H132" s="158"/>
    </row>
    <row r="133" spans="1:8" ht="70.5" customHeight="1" thickBot="1" x14ac:dyDescent="0.25">
      <c r="A133" s="190" t="s">
        <v>82</v>
      </c>
      <c r="B133" s="191"/>
      <c r="C133" s="194"/>
      <c r="D133" s="157">
        <v>1185.5999999999999</v>
      </c>
      <c r="E133" s="157"/>
      <c r="F133" s="157"/>
      <c r="G133" s="157"/>
      <c r="H133" s="158"/>
    </row>
    <row r="134" spans="1:8" s="16" customFormat="1" ht="62.45" customHeight="1" thickBot="1" x14ac:dyDescent="0.25">
      <c r="A134" s="195" t="s">
        <v>84</v>
      </c>
      <c r="B134" s="196"/>
      <c r="C134"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2ГИС 4.0 и выше)</v>
      </c>
      <c r="D134" s="44">
        <v>9348</v>
      </c>
      <c r="E134" s="45"/>
      <c r="F134" s="45"/>
      <c r="G134" s="45"/>
      <c r="H134" s="46"/>
    </row>
    <row r="135" spans="1:8" ht="21.75" thickBot="1" x14ac:dyDescent="0.25">
      <c r="A135" s="290"/>
      <c r="B135" s="291"/>
      <c r="C135" s="125"/>
      <c r="D135" s="292"/>
      <c r="E135" s="292"/>
      <c r="F135" s="292"/>
      <c r="G135" s="292"/>
      <c r="H135" s="293"/>
    </row>
    <row r="136" spans="1:8" ht="50.1" customHeight="1" x14ac:dyDescent="0.2">
      <c r="A136" s="160" t="s">
        <v>85</v>
      </c>
      <c r="B136" s="161"/>
      <c r="C136" s="201" t="str">
        <f>"Интернет-площадка 2gis.ru на основе Cправочника организаций "&amp;$C$2&amp;""</f>
        <v>Интернет-площадка 2gis.ru на основе Cправочника организаций "2ГИС.БЛАГОВЕЩЕНСК"</v>
      </c>
      <c r="D136" s="31">
        <v>5250</v>
      </c>
      <c r="E136" s="32"/>
      <c r="F136" s="32"/>
      <c r="G136" s="32"/>
      <c r="H136" s="33"/>
    </row>
    <row r="137" spans="1:8" ht="50.1" customHeight="1" x14ac:dyDescent="0.2">
      <c r="A137" s="160" t="s">
        <v>86</v>
      </c>
      <c r="B137" s="161"/>
      <c r="C137" s="202" t="str">
        <f>"Электронный справочник на основе Справочника организаций "&amp;$C$2&amp;" (версия для ПК)"</f>
        <v>Электронный справочник на основе Справочника организаций "2ГИС.БЛАГОВЕЩЕНСК" (версия для ПК)</v>
      </c>
      <c r="D137" s="121">
        <v>4428</v>
      </c>
      <c r="E137" s="122"/>
      <c r="F137" s="122"/>
      <c r="G137" s="122"/>
      <c r="H137" s="123"/>
    </row>
    <row r="138" spans="1:8" ht="50.1" customHeight="1" x14ac:dyDescent="0.2">
      <c r="A138" s="160" t="s">
        <v>87</v>
      </c>
      <c r="B138" s="161"/>
      <c r="C138" s="202" t="str">
        <f>"Электронный справочник на основе Справочника организаций "&amp;$C$2&amp;" (версия для ПК)"</f>
        <v>Электронный справочник на основе Справочника организаций "2ГИС.БЛАГОВЕЩЕНСК" (версия для ПК)</v>
      </c>
      <c r="D138" s="36">
        <v>5778</v>
      </c>
      <c r="E138" s="37"/>
      <c r="F138" s="37"/>
      <c r="G138" s="37"/>
      <c r="H138" s="38"/>
    </row>
    <row r="139" spans="1:8" ht="50.1" customHeight="1" x14ac:dyDescent="0.2">
      <c r="A139" s="160" t="s">
        <v>88</v>
      </c>
      <c r="B139" s="161"/>
      <c r="C139" s="202" t="str">
        <f>"Интернет-площадка 2gis.ru на основе Cправочника организаций "&amp;$C$2&amp;""</f>
        <v>Интернет-площадка 2gis.ru на основе Cправочника организаций "2ГИС.БЛАГОВЕЩЕНСК"</v>
      </c>
      <c r="D139" s="36">
        <v>6642</v>
      </c>
      <c r="E139" s="37"/>
      <c r="F139" s="37"/>
      <c r="G139" s="37"/>
      <c r="H139" s="38"/>
    </row>
    <row r="140" spans="1:8" ht="50.1" customHeight="1" x14ac:dyDescent="0.2">
      <c r="A140" s="160" t="s">
        <v>89</v>
      </c>
      <c r="B140" s="161"/>
      <c r="C140" s="202" t="str">
        <f>"Интернет-площадка 2gis.ru на основе Cправочника организаций "&amp;$C$2&amp;""</f>
        <v>Интернет-площадка 2gis.ru на основе Cправочника организаций "2ГИС.БЛАГОВЕЩЕНСК"</v>
      </c>
      <c r="D140" s="36">
        <v>7970.4</v>
      </c>
      <c r="E140" s="37"/>
      <c r="F140" s="37"/>
      <c r="G140" s="37"/>
      <c r="H140" s="38"/>
    </row>
    <row r="141" spans="1:8" ht="50.1" customHeight="1" x14ac:dyDescent="0.2">
      <c r="A141" s="160" t="s">
        <v>90</v>
      </c>
      <c r="B141" s="161"/>
      <c r="C141" s="202" t="str">
        <f>"Электронный справочник на основе Справочника организаций "&amp;$C$2&amp;" (версия для ПК)"</f>
        <v>Электронный справочник на основе Справочника организаций "2ГИС.БЛАГОВЕЩЕНСК" (версия для ПК)</v>
      </c>
      <c r="D141" s="36">
        <v>4872</v>
      </c>
      <c r="E141" s="37"/>
      <c r="F141" s="37"/>
      <c r="G141" s="37"/>
      <c r="H141" s="38"/>
    </row>
    <row r="142" spans="1:8" ht="50.1" customHeight="1" x14ac:dyDescent="0.2">
      <c r="A142" s="160" t="s">
        <v>91</v>
      </c>
      <c r="B142" s="161"/>
      <c r="C142" s="202" t="str">
        <f>"Электронный справочник на основе Справочника организаций "&amp;$C$2&amp;" (версия для ПК)"</f>
        <v>Электронный справочник на основе Справочника организаций "2ГИС.БЛАГОВЕЩЕНСК" (версия для ПК)</v>
      </c>
      <c r="D142" s="36">
        <v>4428</v>
      </c>
      <c r="E142" s="37"/>
      <c r="F142" s="37"/>
      <c r="G142" s="37"/>
      <c r="H142" s="38"/>
    </row>
    <row r="143" spans="1:8" ht="50.1" customHeight="1" x14ac:dyDescent="0.2">
      <c r="A143" s="160" t="s">
        <v>92</v>
      </c>
      <c r="B143" s="161"/>
      <c r="C143" s="202" t="str">
        <f>"Электронный справочник на основе Справочника организаций "&amp;$C$2&amp;" (версия для ПК)"</f>
        <v>Электронный справочник на основе Справочника организаций "2ГИС.БЛАГОВЕЩЕНСК" (версия для ПК)</v>
      </c>
      <c r="D143" s="36">
        <v>5520</v>
      </c>
      <c r="E143" s="37"/>
      <c r="F143" s="37"/>
      <c r="G143" s="37"/>
      <c r="H143" s="38"/>
    </row>
    <row r="144" spans="1:8" ht="50.1" customHeight="1" x14ac:dyDescent="0.2">
      <c r="A144" s="160" t="s">
        <v>93</v>
      </c>
      <c r="B144" s="161"/>
      <c r="C144"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"2ГИС.БЛАГОВЕЩЕНСК" (мобильная версия 2ГИС 4.0 и выше)</v>
      </c>
      <c r="D144" s="36">
        <v>20856</v>
      </c>
      <c r="E144" s="37"/>
      <c r="F144" s="37"/>
      <c r="G144" s="37"/>
      <c r="H144" s="38"/>
    </row>
    <row r="145" spans="1:8" ht="50.1" customHeight="1" x14ac:dyDescent="0.2">
      <c r="A145" s="160" t="s">
        <v>94</v>
      </c>
      <c r="B145" s="161"/>
      <c r="C145" s="202" t="s">
        <v>95</v>
      </c>
      <c r="D145" s="36">
        <v>618</v>
      </c>
      <c r="E145" s="37"/>
      <c r="F145" s="37"/>
      <c r="G145" s="37"/>
      <c r="H145" s="38"/>
    </row>
    <row r="146" spans="1:8" ht="62.45" customHeight="1" x14ac:dyDescent="0.2">
      <c r="A146" s="160" t="s">
        <v>96</v>
      </c>
      <c r="B146" s="161"/>
      <c r="C146"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"2ГИС.БЛАГОВЕЩЕНСК" (мобильная версия 2ГИС 4.0 и выше); Интернет-площадка 2gis.ru на основе Cправочника организаций "2ГИС.БЛАГОВЕЩЕНСК"</v>
      </c>
      <c r="D146" s="36">
        <v>7332</v>
      </c>
      <c r="E146" s="37"/>
      <c r="F146" s="37"/>
      <c r="G146" s="37"/>
      <c r="H146" s="38"/>
    </row>
    <row r="147" spans="1:8" ht="62.45" customHeight="1" x14ac:dyDescent="0.2">
      <c r="A147" s="160" t="s">
        <v>97</v>
      </c>
      <c r="B147" s="161"/>
      <c r="C147" s="202" t="str">
        <f t="shared" ref="C147:C151"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"2ГИС.БЛАГОВЕЩЕНСК" (мобильная версия 2ГИС 4.0 и выше); Интернет-площадка 2gis.ru на основе Cправочника организаций "2ГИС.БЛАГОВЕЩЕНСК"</v>
      </c>
      <c r="D147" s="36">
        <v>5340</v>
      </c>
      <c r="E147" s="37"/>
      <c r="F147" s="37"/>
      <c r="G147" s="37"/>
      <c r="H147" s="38"/>
    </row>
    <row r="148" spans="1:8" ht="62.45" customHeight="1" x14ac:dyDescent="0.2">
      <c r="A148" s="160" t="s">
        <v>98</v>
      </c>
      <c r="B148" s="161"/>
      <c r="C148" s="202" t="str">
        <f t="shared" si="0"/>
        <v>электронный справочник на основе Справочника организаций "2ГИС.БЛАГОВЕЩЕНСК" (мобильная версия 2ГИС 4.0 и выше); Интернет-площадка 2gis.ru на основе Cправочника организаций "2ГИС.БЛАГОВЕЩЕНСК"</v>
      </c>
      <c r="D148" s="36">
        <v>6114</v>
      </c>
      <c r="E148" s="37"/>
      <c r="F148" s="37"/>
      <c r="G148" s="37"/>
      <c r="H148" s="38"/>
    </row>
    <row r="149" spans="1:8" ht="62.45" customHeight="1" x14ac:dyDescent="0.2">
      <c r="A149" s="160" t="s">
        <v>99</v>
      </c>
      <c r="B149" s="161"/>
      <c r="C149" s="202" t="str">
        <f t="shared" si="0"/>
        <v>электронный справочник на основе Справочника организаций "2ГИС.БЛАГОВЕЩЕНСК" (мобильная версия 2ГИС 4.0 и выше); Интернет-площадка 2gis.ru на основе Cправочника организаций "2ГИС.БЛАГОВЕЩЕНСК"</v>
      </c>
      <c r="D149" s="36">
        <v>2670</v>
      </c>
      <c r="E149" s="37"/>
      <c r="F149" s="37"/>
      <c r="G149" s="37"/>
      <c r="H149" s="38"/>
    </row>
    <row r="150" spans="1:8" ht="62.45" customHeight="1" x14ac:dyDescent="0.2">
      <c r="A150" s="160" t="s">
        <v>100</v>
      </c>
      <c r="B150" s="161" t="s">
        <v>100</v>
      </c>
      <c r="C150" s="202" t="str">
        <f t="shared" si="0"/>
        <v>электронный справочник на основе Справочника организаций "2ГИС.БЛАГОВЕЩЕНСК" (мобильная версия 2ГИС 4.0 и выше); Интернет-площадка 2gis.ru на основе Cправочника организаций "2ГИС.БЛАГОВЕЩЕНСК"</v>
      </c>
      <c r="D150" s="36">
        <v>36636</v>
      </c>
      <c r="E150" s="37"/>
      <c r="F150" s="37"/>
      <c r="G150" s="37"/>
      <c r="H150" s="38"/>
    </row>
    <row r="151" spans="1:8" ht="62.45" customHeight="1" x14ac:dyDescent="0.2">
      <c r="A151" s="160" t="s">
        <v>101</v>
      </c>
      <c r="B151" s="161" t="s">
        <v>101</v>
      </c>
      <c r="C151" s="202" t="str">
        <f t="shared" si="0"/>
        <v>электронный справочник на основе Справочника организаций "2ГИС.БЛАГОВЕЩЕНСК" (мобильная версия 2ГИС 4.0 и выше); Интернет-площадка 2gis.ru на основе Cправочника организаций "2ГИС.БЛАГОВЕЩЕНСК"</v>
      </c>
      <c r="D151" s="36">
        <v>16104</v>
      </c>
      <c r="E151" s="37"/>
      <c r="F151" s="37"/>
      <c r="G151" s="37"/>
      <c r="H151" s="38"/>
    </row>
    <row r="152" spans="1:8" ht="50.1" customHeight="1" x14ac:dyDescent="0.2">
      <c r="A152" s="160" t="s">
        <v>102</v>
      </c>
      <c r="B152" s="161"/>
      <c r="C152" s="202" t="str">
        <f>"Электронный справочник на основе Справочника организаций "&amp;$C$2&amp;" (версия для ПК)"</f>
        <v>Электронный справочник на основе Справочника организаций "2ГИС.БЛАГОВЕЩЕНСК" (версия для ПК)</v>
      </c>
      <c r="D152" s="36">
        <v>27522</v>
      </c>
      <c r="E152" s="37"/>
      <c r="F152" s="37"/>
      <c r="G152" s="37"/>
      <c r="H152" s="38"/>
    </row>
    <row r="153" spans="1:8" s="16" customFormat="1" ht="102" customHeight="1" x14ac:dyDescent="0.2">
      <c r="A153" s="160" t="s">
        <v>16</v>
      </c>
      <c r="B153" s="161"/>
      <c r="C153" s="20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2ГИС 4.0 и выше)</v>
      </c>
      <c r="D153" s="36">
        <v>1488</v>
      </c>
      <c r="E153" s="37"/>
      <c r="F153" s="37"/>
      <c r="G153" s="37"/>
      <c r="H153" s="38"/>
    </row>
    <row r="154" spans="1:8" s="16" customFormat="1" ht="102" customHeight="1" x14ac:dyDescent="0.2">
      <c r="A154" s="160" t="s">
        <v>103</v>
      </c>
      <c r="B154" s="161"/>
      <c r="C154" s="20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2ГИС 4.0 и выше)</v>
      </c>
      <c r="D154" s="36">
        <v>100002</v>
      </c>
      <c r="E154" s="37"/>
      <c r="F154" s="37"/>
      <c r="G154" s="37"/>
      <c r="H154" s="38"/>
    </row>
    <row r="155" spans="1:8" s="16" customFormat="1" ht="126" customHeight="1" x14ac:dyDescent="0.2">
      <c r="A155" s="160" t="s">
        <v>104</v>
      </c>
      <c r="B155" s="161"/>
      <c r="C155"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"2ГИС.БЛАГОВЕЩЕНСК" (версия для ПК); 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Интернет-площадки и Веб-приложения на основе Cправочника организаций "2ГИС.БЛАГОВЕЩЕНСК", http://api.2gis.ru/</v>
      </c>
      <c r="D155" s="36">
        <v>10902</v>
      </c>
      <c r="E155" s="37"/>
      <c r="F155" s="37"/>
      <c r="G155" s="37"/>
      <c r="H155" s="38"/>
    </row>
    <row r="156" spans="1:8" s="16" customFormat="1" ht="126" customHeight="1" x14ac:dyDescent="0.2">
      <c r="A156" s="160" t="s">
        <v>105</v>
      </c>
      <c r="B156" s="161"/>
      <c r="C156"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Интернет-площадки и Веб-приложения на основе Cправочника организаций "2ГИС.БЛАГОВЕЩЕНСК", http://api.2gis.ru/</v>
      </c>
      <c r="D156" s="36">
        <v>7902</v>
      </c>
      <c r="E156" s="37"/>
      <c r="F156" s="37"/>
      <c r="G156" s="37"/>
      <c r="H156" s="38"/>
    </row>
    <row r="157" spans="1:8" s="16" customFormat="1" ht="126" customHeight="1" x14ac:dyDescent="0.2">
      <c r="A157" s="154" t="s">
        <v>106</v>
      </c>
      <c r="B157" s="204"/>
      <c r="C157"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"2ГИС.БЛАГОВЕЩЕНСК" (мобильная версия 2ГИС 4.0 и выше)</v>
      </c>
      <c r="D157" s="36">
        <v>12654</v>
      </c>
      <c r="E157" s="37"/>
      <c r="F157" s="37"/>
      <c r="G157" s="37"/>
      <c r="H157" s="38"/>
    </row>
    <row r="158" spans="1:8" ht="50.1" customHeight="1" x14ac:dyDescent="0.2">
      <c r="A158" s="160" t="s">
        <v>107</v>
      </c>
      <c r="B158" s="161"/>
      <c r="C158" s="202" t="str">
        <f>"Интернет-площадка 2gis.ru на основе Cправочника организаций "&amp;$C$2&amp;""</f>
        <v>Интернет-площадка 2gis.ru на основе Cправочника организаций "2ГИС.БЛАГОВЕЩЕНСК"</v>
      </c>
      <c r="D158" s="36">
        <v>9480</v>
      </c>
      <c r="E158" s="37"/>
      <c r="F158" s="37"/>
      <c r="G158" s="37"/>
      <c r="H158" s="38"/>
    </row>
    <row r="159" spans="1:8" ht="50.1" customHeight="1" x14ac:dyDescent="0.2">
      <c r="A159" s="160" t="s">
        <v>108</v>
      </c>
      <c r="B159" s="161"/>
      <c r="C159" s="202" t="str">
        <f t="shared" ref="C159:C168" si="1">"Электронный справочник на основе Справочника организаций "&amp;$C$2&amp;" (версия для ПК)"</f>
        <v>Электронный справочник на основе Справочника организаций "2ГИС.БЛАГОВЕЩЕНСК" (версия для ПК)</v>
      </c>
      <c r="D159" s="36">
        <v>8040</v>
      </c>
      <c r="E159" s="37"/>
      <c r="F159" s="37"/>
      <c r="G159" s="37"/>
      <c r="H159" s="38"/>
    </row>
    <row r="160" spans="1:8" ht="50.1" customHeight="1" x14ac:dyDescent="0.2">
      <c r="A160" s="160" t="s">
        <v>109</v>
      </c>
      <c r="B160" s="161"/>
      <c r="C160" s="202" t="str">
        <f t="shared" si="1"/>
        <v>Электронный справочник на основе Справочника организаций "2ГИС.БЛАГОВЕЩЕНСК" (версия для ПК)</v>
      </c>
      <c r="D160" s="36">
        <v>10440</v>
      </c>
      <c r="E160" s="37"/>
      <c r="F160" s="37"/>
      <c r="G160" s="37"/>
      <c r="H160" s="38"/>
    </row>
    <row r="161" spans="1:8" ht="50.1" customHeight="1" x14ac:dyDescent="0.2">
      <c r="A161" s="160" t="s">
        <v>110</v>
      </c>
      <c r="B161" s="161"/>
      <c r="C161" s="202" t="str">
        <f>"Интернет-площадка 2gis.ru на основе Cправочника организаций "&amp;$C$2&amp;""</f>
        <v>Интернет-площадка 2gis.ru на основе Cправочника организаций "2ГИС.БЛАГОВЕЩЕНСК"</v>
      </c>
      <c r="D161" s="36">
        <v>12000</v>
      </c>
      <c r="E161" s="37"/>
      <c r="F161" s="37"/>
      <c r="G161" s="37"/>
      <c r="H161" s="38"/>
    </row>
    <row r="162" spans="1:8" ht="50.1" customHeight="1" x14ac:dyDescent="0.2">
      <c r="A162" s="160" t="s">
        <v>111</v>
      </c>
      <c r="B162" s="161"/>
      <c r="C162" s="202" t="str">
        <f>"Интернет-площадка 2gis.ru на основе Cправочника организаций "&amp;$C$2&amp;""</f>
        <v>Интернет-площадка 2gis.ru на основе Cправочника организаций "2ГИС.БЛАГОВЕЩЕНСК"</v>
      </c>
      <c r="D162" s="36">
        <v>14400</v>
      </c>
      <c r="E162" s="37"/>
      <c r="F162" s="37"/>
      <c r="G162" s="37"/>
      <c r="H162" s="38"/>
    </row>
    <row r="163" spans="1:8" ht="50.1" customHeight="1" x14ac:dyDescent="0.2">
      <c r="A163" s="160" t="s">
        <v>112</v>
      </c>
      <c r="B163" s="161"/>
      <c r="C163" s="202" t="str">
        <f t="shared" si="1"/>
        <v>Электронный справочник на основе Справочника организаций "2ГИС.БЛАГОВЕЩЕНСК" (версия для ПК)</v>
      </c>
      <c r="D163" s="36">
        <v>8880</v>
      </c>
      <c r="E163" s="37"/>
      <c r="F163" s="37"/>
      <c r="G163" s="37"/>
      <c r="H163" s="38"/>
    </row>
    <row r="164" spans="1:8" ht="50.1" customHeight="1" x14ac:dyDescent="0.2">
      <c r="A164" s="160" t="s">
        <v>113</v>
      </c>
      <c r="B164" s="161"/>
      <c r="C164" s="202" t="str">
        <f t="shared" si="1"/>
        <v>Электронный справочник на основе Справочника организаций "2ГИС.БЛАГОВЕЩЕНСК" (версия для ПК)</v>
      </c>
      <c r="D164" s="36">
        <v>8040</v>
      </c>
      <c r="E164" s="37"/>
      <c r="F164" s="37"/>
      <c r="G164" s="37"/>
      <c r="H164" s="38"/>
    </row>
    <row r="165" spans="1:8" ht="50.1" customHeight="1" x14ac:dyDescent="0.2">
      <c r="A165" s="160" t="s">
        <v>114</v>
      </c>
      <c r="B165" s="161"/>
      <c r="C165" s="202" t="str">
        <f t="shared" si="1"/>
        <v>Электронный справочник на основе Справочника организаций "2ГИС.БЛАГОВЕЩЕНСК" (версия для ПК)</v>
      </c>
      <c r="D165" s="36">
        <v>9960</v>
      </c>
      <c r="E165" s="37"/>
      <c r="F165" s="37"/>
      <c r="G165" s="37"/>
      <c r="H165" s="38"/>
    </row>
    <row r="166" spans="1:8" ht="50.1" customHeight="1" x14ac:dyDescent="0.2">
      <c r="A166" s="160" t="s">
        <v>115</v>
      </c>
      <c r="B166" s="161"/>
      <c r="C166" s="202" t="s">
        <v>95</v>
      </c>
      <c r="D166" s="36">
        <v>1200</v>
      </c>
      <c r="E166" s="37"/>
      <c r="F166" s="37"/>
      <c r="G166" s="37"/>
      <c r="H166" s="38"/>
    </row>
    <row r="167" spans="1:8" ht="69.75" customHeight="1" x14ac:dyDescent="0.2">
      <c r="A167" s="160" t="s">
        <v>116</v>
      </c>
      <c r="B167" s="161"/>
      <c r="C167"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"2ГИС.БЛАГОВЕЩЕНСК" (мобильная версия 2ГИС 4.0 и выше); Интернет-площадка 2gis.ru на основе Cправочника организаций "2ГИС.БЛАГОВЕЩЕНСК"</v>
      </c>
      <c r="D167" s="36">
        <v>66000</v>
      </c>
      <c r="E167" s="37"/>
      <c r="F167" s="37"/>
      <c r="G167" s="37"/>
      <c r="H167" s="38"/>
    </row>
    <row r="168" spans="1:8" ht="50.1" customHeight="1" thickBot="1" x14ac:dyDescent="0.25">
      <c r="A168" s="160" t="s">
        <v>117</v>
      </c>
      <c r="B168" s="161"/>
      <c r="C168" s="202" t="str">
        <f t="shared" si="1"/>
        <v>Электронный справочник на основе Справочника организаций "2ГИС.БЛАГОВЕЩЕНСК" (версия для ПК)</v>
      </c>
      <c r="D168" s="44">
        <v>49560</v>
      </c>
      <c r="E168" s="45"/>
      <c r="F168" s="45"/>
      <c r="G168" s="45"/>
      <c r="H168" s="46"/>
    </row>
    <row r="169" spans="1:8" s="28" customFormat="1" ht="50.1" customHeight="1" thickBot="1" x14ac:dyDescent="0.25">
      <c r="A169" s="24" t="s">
        <v>118</v>
      </c>
      <c r="B169" s="25"/>
      <c r="C169" s="26"/>
      <c r="D169" s="173"/>
      <c r="E169" s="173"/>
      <c r="F169" s="173"/>
      <c r="G169" s="173"/>
      <c r="H169" s="174"/>
    </row>
    <row r="170" spans="1:8" s="28" customFormat="1" ht="50.1" customHeight="1" thickBot="1" x14ac:dyDescent="0.25">
      <c r="A170" s="491" t="s">
        <v>5</v>
      </c>
      <c r="B170" s="494"/>
      <c r="C170" s="495" t="s">
        <v>7</v>
      </c>
      <c r="D170" s="20" t="s">
        <v>8</v>
      </c>
      <c r="E170" s="21"/>
      <c r="F170" s="21"/>
      <c r="G170" s="21"/>
      <c r="H170" s="22"/>
    </row>
    <row r="171" spans="1:8" s="16" customFormat="1" ht="50.1" customHeight="1" x14ac:dyDescent="0.2">
      <c r="A171" s="160" t="s">
        <v>120</v>
      </c>
      <c r="B171" s="161"/>
      <c r="C171" s="496" t="str">
        <f>"Электронный справочник на основе Справочника организаций "&amp;$C$2&amp;" (мобильная версия)"</f>
        <v>Электронный справочник на основе Справочника организаций "2ГИС.БЛАГОВЕЩЕНСК" (мобильная версия)</v>
      </c>
      <c r="D171" s="36">
        <v>8280</v>
      </c>
      <c r="E171" s="37"/>
      <c r="F171" s="37"/>
      <c r="G171" s="37"/>
      <c r="H171" s="38"/>
    </row>
    <row r="172" spans="1:8" s="16" customFormat="1" ht="50.1" customHeight="1" x14ac:dyDescent="0.2">
      <c r="A172" s="160" t="s">
        <v>119</v>
      </c>
      <c r="B172" s="161"/>
      <c r="C172" s="497"/>
      <c r="D172" s="36">
        <v>6330</v>
      </c>
      <c r="E172" s="37"/>
      <c r="F172" s="37"/>
      <c r="G172" s="37"/>
      <c r="H172" s="38"/>
    </row>
    <row r="173" spans="1:8" s="16" customFormat="1" ht="50.1" customHeight="1" x14ac:dyDescent="0.2">
      <c r="A173" s="207" t="s">
        <v>121</v>
      </c>
      <c r="B173" s="208"/>
      <c r="C173" s="497"/>
      <c r="D173" s="297">
        <v>3780</v>
      </c>
      <c r="E173" s="157"/>
      <c r="F173" s="157"/>
      <c r="G173" s="157"/>
      <c r="H173" s="157"/>
    </row>
    <row r="174" spans="1:8" s="16" customFormat="1" ht="50.1" customHeight="1" x14ac:dyDescent="0.2">
      <c r="A174" s="207" t="s">
        <v>122</v>
      </c>
      <c r="B174" s="208"/>
      <c r="C174" s="497"/>
      <c r="D174" s="297">
        <v>378</v>
      </c>
      <c r="E174" s="157"/>
      <c r="F174" s="157"/>
      <c r="G174" s="157"/>
      <c r="H174" s="157"/>
    </row>
    <row r="175" spans="1:8" s="16" customFormat="1" ht="50.1" customHeight="1" thickBot="1" x14ac:dyDescent="0.25">
      <c r="A175" s="207" t="s">
        <v>123</v>
      </c>
      <c r="B175" s="208"/>
      <c r="C175" s="498"/>
      <c r="D175" s="78">
        <v>1332</v>
      </c>
      <c r="E175" s="79"/>
      <c r="F175" s="79"/>
      <c r="G175" s="79"/>
      <c r="H175" s="79"/>
    </row>
    <row r="176" spans="1:8" s="16" customFormat="1" ht="50.1" customHeight="1" thickBot="1" x14ac:dyDescent="0.25">
      <c r="A176" s="24" t="s">
        <v>124</v>
      </c>
      <c r="B176" s="25"/>
      <c r="C176" s="26"/>
      <c r="D176" s="173"/>
      <c r="E176" s="173"/>
      <c r="F176" s="173"/>
      <c r="G176" s="173"/>
      <c r="H176" s="174"/>
    </row>
    <row r="177" spans="1:8" ht="50.1" customHeight="1" x14ac:dyDescent="0.2">
      <c r="A177" s="160" t="s">
        <v>125</v>
      </c>
      <c r="B177" s="161"/>
      <c r="C177"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"2ГИС.БЛАГОВЕЩЕНСК" (мобильная версия 2ГИС 4.0 и выше)</v>
      </c>
      <c r="D177" s="212">
        <f>F177*1.2</f>
        <v>8157.5999999999995</v>
      </c>
      <c r="E177" s="213">
        <f>F177*1.1</f>
        <v>7477.8</v>
      </c>
      <c r="F177" s="213">
        <v>6798</v>
      </c>
      <c r="G177" s="213">
        <f>F177*0.75</f>
        <v>5098.5</v>
      </c>
      <c r="H177" s="214">
        <f>F177*0.5</f>
        <v>3399</v>
      </c>
    </row>
    <row r="178" spans="1:8" ht="50.1" customHeight="1" x14ac:dyDescent="0.2">
      <c r="A178" s="160" t="s">
        <v>126</v>
      </c>
      <c r="B178" s="161"/>
      <c r="C178" s="202" t="str">
        <f>"Интернет-площадка 2gis.ru на основе Cправочника организаций "&amp;$C$2&amp;""</f>
        <v>Интернет-площадка 2gis.ru на основе Cправочника организаций "2ГИС.БЛАГОВЕЩЕНСК"</v>
      </c>
      <c r="D178" s="36">
        <v>2940</v>
      </c>
      <c r="E178" s="37"/>
      <c r="F178" s="37"/>
      <c r="G178" s="37"/>
      <c r="H178" s="38"/>
    </row>
    <row r="179" spans="1:8" ht="50.1" customHeight="1" x14ac:dyDescent="0.2">
      <c r="A179" s="160" t="s">
        <v>127</v>
      </c>
      <c r="B179" s="161"/>
      <c r="C179" s="202" t="str">
        <f>"Электронный справочник на основе Справочника организаций "&amp;$C$2&amp;" (версия для ПК)"</f>
        <v>Электронный справочник на основе Справочника организаций "2ГИС.БЛАГОВЕЩЕНСК" (версия для ПК)</v>
      </c>
      <c r="D179" s="36">
        <v>2214</v>
      </c>
      <c r="E179" s="37"/>
      <c r="F179" s="37"/>
      <c r="G179" s="37"/>
      <c r="H179" s="38"/>
    </row>
    <row r="180" spans="1:8" ht="50.1" customHeight="1" x14ac:dyDescent="0.2">
      <c r="A180" s="160" t="s">
        <v>128</v>
      </c>
      <c r="B180" s="161"/>
      <c r="C180"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"2ГИС.БЛАГОВЕЩЕНСК" (мобильная версия 2ГИС 4.0 и выше)</v>
      </c>
      <c r="D180" s="212">
        <f>F180*1.2</f>
        <v>14688</v>
      </c>
      <c r="E180" s="213">
        <f>F180*1.1</f>
        <v>13464.000000000002</v>
      </c>
      <c r="F180" s="213">
        <v>12240</v>
      </c>
      <c r="G180" s="213">
        <f>F180*0.75</f>
        <v>9180</v>
      </c>
      <c r="H180" s="214">
        <f>F180*0.5</f>
        <v>6120</v>
      </c>
    </row>
    <row r="181" spans="1:8" ht="50.1" customHeight="1" x14ac:dyDescent="0.2">
      <c r="A181" s="160" t="s">
        <v>199</v>
      </c>
      <c r="B181" s="161"/>
      <c r="C181" s="202" t="str">
        <f>"Интернет-площадка 2gis.ru на основе Cправочника организаций "&amp;$C$2&amp;""</f>
        <v>Интернет-площадка 2gis.ru на основе Cправочника организаций "2ГИС.БЛАГОВЕЩЕНСК"</v>
      </c>
      <c r="D181" s="36">
        <v>5400</v>
      </c>
      <c r="E181" s="37"/>
      <c r="F181" s="37"/>
      <c r="G181" s="37"/>
      <c r="H181" s="38"/>
    </row>
    <row r="182" spans="1:8" ht="50.1" customHeight="1" x14ac:dyDescent="0.2">
      <c r="A182" s="160" t="s">
        <v>130</v>
      </c>
      <c r="B182" s="161"/>
      <c r="C182" s="202" t="str">
        <f>"Электронный справочник на основе Справочника организаций "&amp;$C$2&amp;" (версия для ПК)"</f>
        <v>Электронный справочник на основе Справочника организаций "2ГИС.БЛАГОВЕЩЕНСК" (версия для ПК)</v>
      </c>
      <c r="D182" s="36">
        <v>4080</v>
      </c>
      <c r="E182" s="37"/>
      <c r="F182" s="37"/>
      <c r="G182" s="37"/>
      <c r="H182" s="38"/>
    </row>
    <row r="183" spans="1:8" s="16" customFormat="1" ht="126" customHeight="1" thickBot="1" x14ac:dyDescent="0.25">
      <c r="A183" s="160" t="s">
        <v>131</v>
      </c>
      <c r="B183" s="161"/>
      <c r="C183" s="215" t="str">
        <f>C178</f>
        <v>Интернет-площадка 2gis.ru на основе Cправочника организаций "2ГИС.БЛАГОВЕЩЕНСК"</v>
      </c>
      <c r="D183" s="212">
        <f>F183*1.2</f>
        <v>6768</v>
      </c>
      <c r="E183" s="213">
        <f>F183*1.1</f>
        <v>6204.0000000000009</v>
      </c>
      <c r="F183" s="213">
        <v>5640</v>
      </c>
      <c r="G183" s="213">
        <f>F183*0.75</f>
        <v>4230</v>
      </c>
      <c r="H183" s="214">
        <f>F183*0.5</f>
        <v>2820</v>
      </c>
    </row>
    <row r="184" spans="1:8" ht="49.5" customHeight="1" thickBot="1" x14ac:dyDescent="0.25">
      <c r="A184" s="24" t="s">
        <v>200</v>
      </c>
      <c r="B184" s="25"/>
      <c r="C184" s="26"/>
      <c r="D184" s="173"/>
      <c r="E184" s="173"/>
      <c r="F184" s="173"/>
      <c r="G184" s="173"/>
      <c r="H184" s="174"/>
    </row>
    <row r="185" spans="1:8" s="23" customFormat="1" ht="30" customHeight="1" thickBot="1" x14ac:dyDescent="0.25">
      <c r="A185" s="303"/>
      <c r="B185" s="303"/>
      <c r="C185" s="460"/>
      <c r="D185" s="303"/>
      <c r="E185" s="303"/>
      <c r="F185" s="303"/>
      <c r="G185" s="303"/>
      <c r="H185" s="304"/>
    </row>
    <row r="186" spans="1:8" s="16" customFormat="1" ht="185.25" customHeight="1" x14ac:dyDescent="0.2">
      <c r="A186" s="160" t="s">
        <v>201</v>
      </c>
      <c r="B186" s="161"/>
      <c r="C186"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"2ГИС.БЛАГОВЕЩЕНСК" (версия для ПК); 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2ГИС 4.0 и выше)</v>
      </c>
      <c r="D186" s="31">
        <v>10428</v>
      </c>
      <c r="E186" s="32"/>
      <c r="F186" s="32"/>
      <c r="G186" s="32"/>
      <c r="H186" s="33"/>
    </row>
    <row r="187" spans="1:8" s="16" customFormat="1" ht="83.25" customHeight="1" thickBot="1" x14ac:dyDescent="0.25">
      <c r="A187" s="160" t="s">
        <v>202</v>
      </c>
      <c r="B187" s="161"/>
      <c r="C187" s="210"/>
      <c r="D187" s="36">
        <v>10428</v>
      </c>
      <c r="E187" s="37"/>
      <c r="F187" s="37"/>
      <c r="G187" s="37"/>
      <c r="H187" s="38"/>
    </row>
    <row r="188" spans="1:8" ht="21.75" thickBot="1" x14ac:dyDescent="0.25">
      <c r="A188" s="290"/>
      <c r="B188" s="291"/>
      <c r="C188" s="125"/>
      <c r="D188" s="292"/>
      <c r="E188" s="292"/>
      <c r="F188" s="292"/>
      <c r="G188" s="292"/>
      <c r="H188" s="293"/>
    </row>
    <row r="190" spans="1:8" ht="21" x14ac:dyDescent="0.2">
      <c r="A190" s="220"/>
      <c r="B190" s="221" t="s">
        <v>133</v>
      </c>
      <c r="C190" s="222" t="s">
        <v>308</v>
      </c>
      <c r="D190" s="222"/>
      <c r="E190" s="223"/>
      <c r="F190" s="223"/>
      <c r="G190" s="223"/>
      <c r="H190" s="223"/>
    </row>
    <row r="191" spans="1:8" ht="21" x14ac:dyDescent="0.2">
      <c r="A191" s="220"/>
      <c r="B191" s="223"/>
      <c r="C191" s="224" t="s">
        <v>309</v>
      </c>
      <c r="D191" s="224"/>
      <c r="E191" s="223"/>
      <c r="F191" s="223"/>
      <c r="G191" s="223"/>
      <c r="H191" s="223"/>
    </row>
    <row r="192" spans="1:8" ht="21" x14ac:dyDescent="0.2">
      <c r="A192" s="220"/>
      <c r="B192" s="223"/>
      <c r="C192" s="224" t="s">
        <v>310</v>
      </c>
      <c r="D192" s="224"/>
      <c r="E192" s="223"/>
      <c r="F192" s="223"/>
      <c r="G192" s="223"/>
      <c r="H192" s="223"/>
    </row>
    <row r="193" spans="1:8" ht="21" x14ac:dyDescent="0.2">
      <c r="A193" s="220"/>
      <c r="B193" s="223"/>
      <c r="C193" s="310"/>
      <c r="D193" s="310"/>
      <c r="E193" s="223"/>
      <c r="F193" s="223"/>
      <c r="G193" s="223"/>
      <c r="H193" s="223"/>
    </row>
    <row r="194" spans="1:8" s="226" customFormat="1" ht="109.5" customHeight="1" x14ac:dyDescent="0.2">
      <c r="A194" s="225" t="s">
        <v>311</v>
      </c>
      <c r="B194" s="225"/>
      <c r="C194" s="225"/>
      <c r="D194" s="225"/>
      <c r="E194" s="225"/>
      <c r="F194" s="225"/>
      <c r="G194" s="225"/>
      <c r="H194" s="225"/>
    </row>
    <row r="195" spans="1:8" ht="26.25" customHeight="1" x14ac:dyDescent="0.2">
      <c r="A195" s="227" t="str">
        <f>Абакан_юр!A174</f>
        <v>По соглашению сторон в качестве валюты платежа могут выступать украинские гривны, в этом случае курс следующий: 1 руб. = 0,4408 гривен</v>
      </c>
      <c r="B195" s="227"/>
      <c r="C195" s="227"/>
      <c r="D195" s="228"/>
      <c r="E195" s="228"/>
      <c r="F195" s="229"/>
      <c r="G195" s="230"/>
      <c r="H195" s="230"/>
    </row>
    <row r="196" spans="1:8" ht="26.25" customHeight="1" x14ac:dyDescent="0.2">
      <c r="A196" s="227" t="str">
        <f>Абакан_юр!A175</f>
        <v>По соглашению сторон в качестве валюты платежа могут выступать дирхамы ОАЭ, в этом случае курс следующий: 1 руб. = 0,0420 дирхам</v>
      </c>
      <c r="B196" s="227"/>
      <c r="C196" s="227"/>
      <c r="D196" s="228"/>
      <c r="E196" s="228"/>
      <c r="F196" s="229"/>
      <c r="G196" s="232"/>
      <c r="H196" s="232"/>
    </row>
    <row r="197" spans="1:8" ht="26.25" customHeight="1" x14ac:dyDescent="0.2">
      <c r="A197" s="227" t="str">
        <f>Абакан_юр!A176</f>
        <v>По соглашению сторон в качестве валюты платежа могут выступать доллары США, в этом случае курс следующий: 1 руб. = 0,0114 доллара</v>
      </c>
      <c r="B197" s="227"/>
      <c r="C197" s="227"/>
      <c r="D197" s="228"/>
      <c r="E197" s="228"/>
      <c r="F197" s="229"/>
      <c r="G197" s="232"/>
      <c r="H197" s="232"/>
    </row>
    <row r="198" spans="1:8" ht="26.25" customHeight="1" x14ac:dyDescent="0.2">
      <c r="A198" s="227" t="str">
        <f>Абакан_юр!A177</f>
        <v>По соглашению сторон в качестве валюты платежа могут выступать евро, в этом случае курс следующий: 1 руб. = 0,0105 евро</v>
      </c>
      <c r="B198" s="227"/>
      <c r="C198" s="227"/>
      <c r="D198" s="228"/>
      <c r="E198" s="229"/>
      <c r="F198" s="229"/>
      <c r="G198" s="232"/>
      <c r="H198" s="232"/>
    </row>
    <row r="199" spans="1:8" ht="26.25" customHeight="1" x14ac:dyDescent="0.2">
      <c r="A199" s="227" t="str">
        <f>Абакан_юр!A178</f>
        <v>По соглашению сторон в качестве валюты платежа могут выступать чешские кроны, в этом случае курс следующий: 1 руб. = 0,2605 крона</v>
      </c>
      <c r="B199" s="227"/>
      <c r="C199" s="227"/>
      <c r="D199" s="228"/>
      <c r="E199" s="229"/>
      <c r="F199" s="229"/>
      <c r="G199" s="232"/>
      <c r="H199" s="232"/>
    </row>
    <row r="200" spans="1:8" ht="26.25" customHeight="1" x14ac:dyDescent="0.2">
      <c r="A200" s="227" t="str">
        <f>Абакан_юр!A179</f>
        <v>По соглашению сторон в качестве валюты платежа могут выступать киргизские сомы, в этом случае курс следующий: 1 руб. = 1,0083 сом</v>
      </c>
      <c r="B200" s="227"/>
      <c r="C200" s="227"/>
      <c r="D200" s="228"/>
      <c r="E200" s="228"/>
      <c r="F200" s="229"/>
      <c r="G200" s="232"/>
      <c r="H200" s="232"/>
    </row>
    <row r="201" spans="1:8" ht="26.25" customHeight="1" x14ac:dyDescent="0.2">
      <c r="A201" s="227" t="str">
        <f>Абакан_юр!A180</f>
        <v>По соглашению сторон в качестве валюты платежа могут выступать казахстанские тенге, в этом случае курс следующий: 1 руб. = 5,0473 тенге</v>
      </c>
      <c r="B201" s="227"/>
      <c r="C201" s="227"/>
      <c r="D201" s="228"/>
      <c r="E201" s="228"/>
      <c r="F201" s="229"/>
      <c r="G201" s="232"/>
      <c r="H201" s="232"/>
    </row>
    <row r="202" spans="1:8" ht="26.25" x14ac:dyDescent="0.2">
      <c r="A202" s="233"/>
      <c r="B202" s="233"/>
      <c r="C202" s="234"/>
      <c r="D202" s="235"/>
      <c r="E202" s="235"/>
      <c r="F202" s="236"/>
      <c r="G202" s="237"/>
      <c r="H202" s="237"/>
    </row>
    <row r="203" spans="1:8" ht="21" x14ac:dyDescent="0.2">
      <c r="A203" s="239" t="s">
        <v>144</v>
      </c>
      <c r="B203" s="239"/>
      <c r="C203" s="239"/>
      <c r="D203" s="239"/>
      <c r="E203" s="239"/>
      <c r="F203" s="239"/>
      <c r="G203" s="239"/>
      <c r="H203" s="239"/>
    </row>
    <row r="204" spans="1:8" ht="21" x14ac:dyDescent="0.2">
      <c r="A204" s="239" t="s">
        <v>145</v>
      </c>
      <c r="B204" s="239"/>
      <c r="C204" s="239"/>
      <c r="D204" s="239"/>
      <c r="E204" s="239"/>
      <c r="F204" s="239"/>
      <c r="G204" s="239"/>
      <c r="H204" s="239"/>
    </row>
    <row r="205" spans="1:8" ht="26.25" x14ac:dyDescent="0.2">
      <c r="A205" s="233"/>
      <c r="B205" s="233"/>
      <c r="C205" s="234"/>
      <c r="D205" s="235"/>
      <c r="E205" s="235"/>
      <c r="F205" s="236"/>
      <c r="G205" s="237"/>
      <c r="H205" s="237"/>
    </row>
    <row r="206" spans="1:8" ht="35.25" customHeight="1" thickBot="1" x14ac:dyDescent="0.25">
      <c r="A206" s="240" t="s">
        <v>146</v>
      </c>
      <c r="B206" s="240"/>
      <c r="C206" s="240"/>
      <c r="D206" s="240"/>
      <c r="E206" s="240"/>
      <c r="F206" s="241"/>
      <c r="G206" s="231"/>
      <c r="H206" s="242"/>
    </row>
    <row r="207" spans="1:8" ht="50.1" customHeight="1" thickBot="1" x14ac:dyDescent="0.25">
      <c r="A207" s="243" t="s">
        <v>147</v>
      </c>
      <c r="B207" s="244"/>
      <c r="C207" s="244"/>
      <c r="D207" s="244"/>
      <c r="E207" s="245"/>
      <c r="F207" s="246"/>
      <c r="H207" s="247"/>
    </row>
    <row r="208" spans="1:8" ht="85.5" customHeight="1" thickBot="1" x14ac:dyDescent="0.25">
      <c r="A208" s="248" t="s">
        <v>148</v>
      </c>
      <c r="B208" s="249"/>
      <c r="C208" s="250" t="s">
        <v>149</v>
      </c>
      <c r="D208" s="249" t="s">
        <v>150</v>
      </c>
      <c r="E208" s="251"/>
      <c r="F208" s="252"/>
      <c r="G208" s="252"/>
      <c r="H208" s="252"/>
    </row>
    <row r="209" spans="1:8" ht="100.5" customHeight="1" x14ac:dyDescent="0.2">
      <c r="A209" s="253" t="s">
        <v>151</v>
      </c>
      <c r="B209" s="254"/>
      <c r="C209" s="255" t="s">
        <v>152</v>
      </c>
      <c r="D209" s="256" t="s">
        <v>153</v>
      </c>
      <c r="E209" s="257"/>
      <c r="F209" s="252"/>
      <c r="G209" s="252"/>
      <c r="H209" s="252"/>
    </row>
    <row r="210" spans="1:8" ht="85.5" customHeight="1" x14ac:dyDescent="0.2">
      <c r="A210" s="258" t="s">
        <v>154</v>
      </c>
      <c r="B210" s="259"/>
      <c r="C210" s="260" t="s">
        <v>155</v>
      </c>
      <c r="D210" s="261" t="s">
        <v>156</v>
      </c>
      <c r="E210" s="262"/>
      <c r="F210" s="252"/>
      <c r="G210" s="252"/>
      <c r="H210" s="252"/>
    </row>
    <row r="211" spans="1:8" ht="108.75" customHeight="1" thickBot="1" x14ac:dyDescent="0.25">
      <c r="A211" s="321" t="s">
        <v>157</v>
      </c>
      <c r="B211" s="322"/>
      <c r="C211" s="323" t="s">
        <v>158</v>
      </c>
      <c r="D211" s="324" t="s">
        <v>156</v>
      </c>
      <c r="E211" s="325"/>
      <c r="F211" s="252"/>
      <c r="G211" s="252"/>
      <c r="H211" s="252"/>
    </row>
    <row r="212" spans="1:8" s="217" customFormat="1" ht="125.25" customHeight="1" x14ac:dyDescent="0.2">
      <c r="A212" s="258" t="s">
        <v>160</v>
      </c>
      <c r="B212" s="259"/>
      <c r="C212" s="319" t="s">
        <v>161</v>
      </c>
      <c r="D212" s="259" t="s">
        <v>156</v>
      </c>
      <c r="E212" s="320"/>
      <c r="F212" s="246"/>
      <c r="G212" s="246"/>
      <c r="H212" s="246"/>
    </row>
    <row r="213" spans="1:8" s="238" customFormat="1" ht="222.75" customHeight="1" x14ac:dyDescent="0.2">
      <c r="A213" s="487" t="s">
        <v>162</v>
      </c>
      <c r="B213" s="488"/>
      <c r="C213" s="260" t="s">
        <v>163</v>
      </c>
      <c r="D213" s="489" t="s">
        <v>156</v>
      </c>
      <c r="E213" s="490"/>
      <c r="F213" s="236"/>
      <c r="G213" s="237"/>
      <c r="H213" s="237"/>
    </row>
    <row r="214" spans="1:8" ht="24.75" customHeight="1" x14ac:dyDescent="0.2">
      <c r="A214" s="264" t="s">
        <v>164</v>
      </c>
      <c r="B214" s="264"/>
      <c r="C214" s="264"/>
      <c r="D214" s="264"/>
      <c r="E214" s="264"/>
      <c r="F214" s="264"/>
      <c r="G214" s="264"/>
      <c r="H214" s="264"/>
    </row>
    <row r="215" spans="1:8" ht="30.75" customHeight="1" x14ac:dyDescent="0.2">
      <c r="A215" s="264" t="s">
        <v>165</v>
      </c>
      <c r="B215" s="264"/>
      <c r="C215" s="264"/>
      <c r="D215" s="264"/>
      <c r="E215" s="264"/>
      <c r="F215" s="264"/>
      <c r="G215" s="264"/>
      <c r="H215" s="264"/>
    </row>
    <row r="216" spans="1:8" ht="179.25" customHeight="1" x14ac:dyDescent="0.2">
      <c r="A216" s="239" t="str">
        <f>Абакан_юр!A195</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16" s="239"/>
      <c r="C216" s="239"/>
      <c r="D216" s="239"/>
      <c r="E216" s="239"/>
      <c r="F216" s="239"/>
      <c r="G216" s="239"/>
      <c r="H216" s="239"/>
    </row>
    <row r="217" spans="1:8" ht="71.25" customHeight="1" x14ac:dyDescent="0.2">
      <c r="A217" s="239" t="s">
        <v>167</v>
      </c>
      <c r="B217" s="239"/>
      <c r="C217" s="239"/>
      <c r="D217" s="239"/>
      <c r="E217" s="239"/>
      <c r="F217" s="239"/>
      <c r="G217" s="239"/>
      <c r="H217" s="239"/>
    </row>
    <row r="218" spans="1:8" ht="36.75" customHeight="1" x14ac:dyDescent="0.2">
      <c r="A218" s="264" t="s">
        <v>168</v>
      </c>
      <c r="B218" s="264"/>
      <c r="C218" s="264"/>
      <c r="D218" s="264"/>
      <c r="E218" s="264"/>
      <c r="F218" s="264"/>
      <c r="G218" s="264"/>
      <c r="H218" s="264"/>
    </row>
    <row r="219" spans="1:8" s="266" customFormat="1" ht="126" customHeight="1" x14ac:dyDescent="0.2">
      <c r="A219" s="239" t="s">
        <v>169</v>
      </c>
      <c r="B219" s="239"/>
      <c r="C219" s="239"/>
      <c r="D219" s="239"/>
      <c r="E219" s="239"/>
      <c r="F219" s="239"/>
      <c r="G219" s="239"/>
      <c r="H219" s="239"/>
    </row>
  </sheetData>
  <sheetProtection selectLockedCells="1" selectUnlockedCells="1"/>
  <mergeCells count="359">
    <mergeCell ref="A214:H214"/>
    <mergeCell ref="A215:H215"/>
    <mergeCell ref="A216:H216"/>
    <mergeCell ref="A217:H217"/>
    <mergeCell ref="A218:H218"/>
    <mergeCell ref="A219:E219"/>
    <mergeCell ref="F219:H219"/>
    <mergeCell ref="A211:B211"/>
    <mergeCell ref="D211:E211"/>
    <mergeCell ref="A212:B212"/>
    <mergeCell ref="D212:E212"/>
    <mergeCell ref="A213:B213"/>
    <mergeCell ref="D213:E213"/>
    <mergeCell ref="A208:B208"/>
    <mergeCell ref="D208:E208"/>
    <mergeCell ref="A209:B209"/>
    <mergeCell ref="D209:E209"/>
    <mergeCell ref="A210:B210"/>
    <mergeCell ref="D210:E210"/>
    <mergeCell ref="A200:C200"/>
    <mergeCell ref="A201:C201"/>
    <mergeCell ref="A203:H203"/>
    <mergeCell ref="A204:H204"/>
    <mergeCell ref="A206:E206"/>
    <mergeCell ref="A207:E207"/>
    <mergeCell ref="A195:C195"/>
    <mergeCell ref="G195:H195"/>
    <mergeCell ref="A196:C196"/>
    <mergeCell ref="A197:C197"/>
    <mergeCell ref="A198:C198"/>
    <mergeCell ref="A199:C199"/>
    <mergeCell ref="A188:B188"/>
    <mergeCell ref="D188:H188"/>
    <mergeCell ref="C190:D190"/>
    <mergeCell ref="C191:D191"/>
    <mergeCell ref="C192:D192"/>
    <mergeCell ref="A194:H194"/>
    <mergeCell ref="A185:C185"/>
    <mergeCell ref="D185:H185"/>
    <mergeCell ref="A186:B186"/>
    <mergeCell ref="C186:C187"/>
    <mergeCell ref="D186:H186"/>
    <mergeCell ref="A187:B187"/>
    <mergeCell ref="D187:H187"/>
    <mergeCell ref="A181:B181"/>
    <mergeCell ref="D181:H181"/>
    <mergeCell ref="A182:B182"/>
    <mergeCell ref="D182:H182"/>
    <mergeCell ref="A183:B183"/>
    <mergeCell ref="A184:B184"/>
    <mergeCell ref="D184:H184"/>
    <mergeCell ref="A177:B177"/>
    <mergeCell ref="A178:B178"/>
    <mergeCell ref="D178:H178"/>
    <mergeCell ref="A179:B179"/>
    <mergeCell ref="D179:H179"/>
    <mergeCell ref="A180:B180"/>
    <mergeCell ref="D173:H173"/>
    <mergeCell ref="A174:B174"/>
    <mergeCell ref="D174:H174"/>
    <mergeCell ref="A175:B175"/>
    <mergeCell ref="D175:H175"/>
    <mergeCell ref="A176:B176"/>
    <mergeCell ref="D176:H176"/>
    <mergeCell ref="A169:B169"/>
    <mergeCell ref="D169:H169"/>
    <mergeCell ref="A170:B170"/>
    <mergeCell ref="D170:H170"/>
    <mergeCell ref="A171:B171"/>
    <mergeCell ref="C171:C175"/>
    <mergeCell ref="D171:H171"/>
    <mergeCell ref="A172:B172"/>
    <mergeCell ref="D172:H172"/>
    <mergeCell ref="A173:B173"/>
    <mergeCell ref="A166:B166"/>
    <mergeCell ref="D166:H166"/>
    <mergeCell ref="A167:B167"/>
    <mergeCell ref="D167:H167"/>
    <mergeCell ref="A168:B168"/>
    <mergeCell ref="D168:H168"/>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24:B124"/>
    <mergeCell ref="D124:H124"/>
    <mergeCell ref="A125:B125"/>
    <mergeCell ref="D125:H125"/>
    <mergeCell ref="A126:B126"/>
    <mergeCell ref="D126:H126"/>
    <mergeCell ref="D120:H120"/>
    <mergeCell ref="A121:B121"/>
    <mergeCell ref="D121:H121"/>
    <mergeCell ref="A122:B122"/>
    <mergeCell ref="D122:H122"/>
    <mergeCell ref="A123:B123"/>
    <mergeCell ref="D123:H123"/>
    <mergeCell ref="A116:B116"/>
    <mergeCell ref="C116:C133"/>
    <mergeCell ref="D116:H116"/>
    <mergeCell ref="A117:B117"/>
    <mergeCell ref="D117:H117"/>
    <mergeCell ref="A118:B118"/>
    <mergeCell ref="D118:H118"/>
    <mergeCell ref="A119:B119"/>
    <mergeCell ref="D119:H119"/>
    <mergeCell ref="A120:B120"/>
    <mergeCell ref="A113:B113"/>
    <mergeCell ref="D113:H113"/>
    <mergeCell ref="A114:B114"/>
    <mergeCell ref="D114:H114"/>
    <mergeCell ref="A115:B115"/>
    <mergeCell ref="D115:H115"/>
    <mergeCell ref="A110:B110"/>
    <mergeCell ref="D110:H110"/>
    <mergeCell ref="A111:B111"/>
    <mergeCell ref="D111:H111"/>
    <mergeCell ref="A112:B112"/>
    <mergeCell ref="D112:H112"/>
    <mergeCell ref="A107:B107"/>
    <mergeCell ref="D107:H107"/>
    <mergeCell ref="A108:B108"/>
    <mergeCell ref="D108:H108"/>
    <mergeCell ref="A109:B109"/>
    <mergeCell ref="D109:H109"/>
    <mergeCell ref="A102:C102"/>
    <mergeCell ref="D102:H102"/>
    <mergeCell ref="D103:H103"/>
    <mergeCell ref="A104:B104"/>
    <mergeCell ref="C104:C112"/>
    <mergeCell ref="D104:H104"/>
    <mergeCell ref="A105:B105"/>
    <mergeCell ref="D105:H105"/>
    <mergeCell ref="A106:B106"/>
    <mergeCell ref="D106:H106"/>
    <mergeCell ref="A99:B99"/>
    <mergeCell ref="D99:H99"/>
    <mergeCell ref="A100:B100"/>
    <mergeCell ref="D100:H100"/>
    <mergeCell ref="A101:B101"/>
    <mergeCell ref="D101:H101"/>
    <mergeCell ref="A96:B96"/>
    <mergeCell ref="D96:H96"/>
    <mergeCell ref="A97:B97"/>
    <mergeCell ref="D97:H97"/>
    <mergeCell ref="A98:B98"/>
    <mergeCell ref="D98:H98"/>
    <mergeCell ref="A93:B93"/>
    <mergeCell ref="D93:H93"/>
    <mergeCell ref="A94:B94"/>
    <mergeCell ref="D94:H94"/>
    <mergeCell ref="A95:B95"/>
    <mergeCell ref="D95:H95"/>
    <mergeCell ref="A90:B90"/>
    <mergeCell ref="D90:H90"/>
    <mergeCell ref="A91:B91"/>
    <mergeCell ref="D91:H91"/>
    <mergeCell ref="A92:B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D70:H70"/>
    <mergeCell ref="A71:C71"/>
    <mergeCell ref="D71:H71"/>
    <mergeCell ref="A72:B72"/>
    <mergeCell ref="C72:C91"/>
    <mergeCell ref="D72:H72"/>
    <mergeCell ref="A73:B73"/>
    <mergeCell ref="D73:H73"/>
    <mergeCell ref="A74:B74"/>
    <mergeCell ref="D74:H74"/>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51:H51"/>
    <mergeCell ref="A52:A53"/>
    <mergeCell ref="D52:H53"/>
    <mergeCell ref="D54:H54"/>
    <mergeCell ref="A55:A59"/>
    <mergeCell ref="B55:B56"/>
    <mergeCell ref="C55:C56"/>
    <mergeCell ref="D55:D59"/>
    <mergeCell ref="E55:E59"/>
    <mergeCell ref="F55:F59"/>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07"/>
  <sheetViews>
    <sheetView view="pageBreakPreview" zoomScale="30" zoomScaleNormal="60" zoomScaleSheetLayoutView="30" workbookViewId="0">
      <pane ySplit="4" topLeftCell="A49" activePane="bottomLeft" state="frozen"/>
      <selection activeCell="A181" sqref="A181:B181"/>
      <selection pane="bottomLeft" activeCell="A181" sqref="A181:B181"/>
    </sheetView>
  </sheetViews>
  <sheetFormatPr defaultColWidth="9.140625" defaultRowHeight="12.75" outlineLevelRow="1" x14ac:dyDescent="0.2"/>
  <cols>
    <col min="1" max="1" width="45.7109375" style="216" customWidth="1"/>
    <col min="2" max="2" width="80.7109375" style="217" customWidth="1"/>
    <col min="3" max="3" width="120.7109375" style="218" customWidth="1"/>
    <col min="4" max="7" width="30.7109375" style="217" customWidth="1"/>
    <col min="8" max="8" width="30.7109375" style="219" customWidth="1"/>
    <col min="9" max="16384" width="9.140625" style="219"/>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июня 2024 г.</v>
      </c>
      <c r="B2" s="6" t="s">
        <v>2</v>
      </c>
      <c r="C2" s="7" t="s">
        <v>312</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50.1" customHeight="1" thickBot="1" x14ac:dyDescent="0.25">
      <c r="A5" s="24" t="s">
        <v>9</v>
      </c>
      <c r="B5" s="25"/>
      <c r="C5" s="26"/>
      <c r="D5" s="26"/>
      <c r="E5" s="26"/>
      <c r="F5" s="26"/>
      <c r="G5" s="26"/>
      <c r="H5" s="27"/>
    </row>
    <row r="6" spans="1:8" ht="24" thickBot="1" x14ac:dyDescent="0.25">
      <c r="A6" s="436"/>
      <c r="B6" s="437"/>
      <c r="C6" s="438"/>
      <c r="D6" s="337" t="s">
        <v>171</v>
      </c>
      <c r="E6" s="268" t="s">
        <v>172</v>
      </c>
      <c r="F6" s="337" t="s">
        <v>173</v>
      </c>
      <c r="G6" s="268" t="s">
        <v>174</v>
      </c>
      <c r="H6" s="338" t="s">
        <v>175</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"2ГИС.БРАТСК" (версия для ПК); 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Интернет-площадки и Веб-приложения на основе Cправочника организаций "2ГИС.БРАТСК", http://api.2gis.ru/</v>
      </c>
      <c r="D7" s="31">
        <f>F7*1.2</f>
        <v>10440</v>
      </c>
      <c r="E7" s="32">
        <f>F7*1.1</f>
        <v>9570</v>
      </c>
      <c r="F7" s="32">
        <v>8700</v>
      </c>
      <c r="G7" s="32">
        <f>F7*0.75</f>
        <v>6525</v>
      </c>
      <c r="H7" s="33">
        <f>F7*0.5</f>
        <v>4350</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"2ГИС.БРАТСК" (версия для ПК); 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Интернет-площадки и Веб-приложения на основе Cправочника организаций "2ГИС.БРАТСК",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"2ГИС.БРАТСК" (версия для ПК); 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Интернет-площадки и Веб-приложения на основе Cправочника организаций "2ГИС.БРАТСК", http://api.2gis.ru/</v>
      </c>
      <c r="D12" s="54">
        <f>F12*1.2</f>
        <v>10576.8</v>
      </c>
      <c r="E12" s="32">
        <f>F12*1.1</f>
        <v>9695.4000000000015</v>
      </c>
      <c r="F12" s="32">
        <v>8814</v>
      </c>
      <c r="G12" s="32">
        <f>F12*0.75</f>
        <v>6610.5</v>
      </c>
      <c r="H12" s="33">
        <f>F12*0.5</f>
        <v>4407</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"2ГИС.БРАТСК" (версия для ПК); 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Интернет-площадки и Веб-приложения на основе Cправочника организаций "2ГИС.БРАТСК",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1500</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"2ГИС.БРАТСК"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"2ГИС.БРАТСК"; Электронный справочник "2ГИС.БРАТСК"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Интернет-площадки и Веб-приложения на основе Cправочника организаций "2ГИС.БРАТСК", http://api.2gis.ru/</v>
      </c>
      <c r="D23" s="271">
        <v>330</v>
      </c>
      <c r="E23" s="272"/>
      <c r="F23" s="272"/>
      <c r="G23" s="272"/>
      <c r="H23" s="273"/>
    </row>
    <row r="24" spans="1:8" s="16" customFormat="1" ht="94.5" customHeight="1" x14ac:dyDescent="0.2">
      <c r="A24" s="71"/>
      <c r="B24" s="92"/>
      <c r="C24" s="93"/>
      <c r="D24" s="94"/>
      <c r="E24" s="95"/>
      <c r="F24" s="95"/>
      <c r="G24" s="95"/>
      <c r="H24" s="274"/>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2ГИС 4.0 и выше)</v>
      </c>
      <c r="D25" s="275"/>
      <c r="E25" s="276"/>
      <c r="F25" s="276"/>
      <c r="G25" s="276"/>
      <c r="H25" s="277"/>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"2ГИС.БРАТСК" (версия для ПК); 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v>
      </c>
      <c r="D27" s="31">
        <f>F27*1.2</f>
        <v>14616</v>
      </c>
      <c r="E27" s="32">
        <f>F27*1.1</f>
        <v>13398.000000000002</v>
      </c>
      <c r="F27" s="32">
        <v>12180</v>
      </c>
      <c r="G27" s="32">
        <f>F27*0.75</f>
        <v>9135</v>
      </c>
      <c r="H27" s="33">
        <f>F27*0.5</f>
        <v>6090</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"2ГИС.БРАТСК" (версия для ПК); 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v>
      </c>
      <c r="D32" s="54">
        <f>F32*1.2</f>
        <v>14817.599999999999</v>
      </c>
      <c r="E32" s="32">
        <f>F32*1.1</f>
        <v>13582.800000000001</v>
      </c>
      <c r="F32" s="32">
        <v>12348</v>
      </c>
      <c r="G32" s="32">
        <f>F32*0.75</f>
        <v>9261</v>
      </c>
      <c r="H32" s="33">
        <f>F32*0.5</f>
        <v>6174</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2160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"2ГИС.БРАТСК"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"2ГИС.БРАТСК"; Электронный справочник "2ГИС.БРАТСК"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v>
      </c>
      <c r="D43" s="90">
        <v>468</v>
      </c>
      <c r="E43" s="90"/>
      <c r="F43" s="90"/>
      <c r="G43" s="90"/>
      <c r="H43" s="91"/>
    </row>
    <row r="44" spans="1:8" s="16" customFormat="1" ht="69.75" customHeight="1" x14ac:dyDescent="0.2">
      <c r="A44" s="71"/>
      <c r="B44" s="92"/>
      <c r="C44" s="93"/>
      <c r="D44" s="95"/>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2ГИС 4.0 и выше)</v>
      </c>
      <c r="D45" s="95"/>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2ГИС 4.0 и выше)</v>
      </c>
      <c r="D46" s="100"/>
      <c r="E46" s="100"/>
      <c r="F46" s="100"/>
      <c r="G46" s="100"/>
      <c r="H46" s="101"/>
    </row>
    <row r="47" spans="1:8" ht="21.75" thickBot="1" x14ac:dyDescent="0.25">
      <c r="A47" s="81"/>
      <c r="B47" s="129"/>
      <c r="C47" s="130"/>
      <c r="D47" s="113"/>
      <c r="E47" s="114"/>
      <c r="F47" s="114"/>
      <c r="G47" s="114"/>
      <c r="H47" s="115"/>
    </row>
    <row r="48" spans="1:8" ht="42.75" thickBot="1" x14ac:dyDescent="0.25">
      <c r="A48" s="278" t="s">
        <v>176</v>
      </c>
      <c r="B48" s="66" t="s">
        <v>177</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"2ГИС.БРАТСК" (версия для ПК)</v>
      </c>
      <c r="D48" s="279">
        <f>F48*1.2</f>
        <v>504</v>
      </c>
      <c r="E48" s="279">
        <f>F48*1.1</f>
        <v>462.00000000000006</v>
      </c>
      <c r="F48" s="279">
        <v>420</v>
      </c>
      <c r="G48" s="279">
        <f>F48*0.75</f>
        <v>315</v>
      </c>
      <c r="H48" s="279">
        <f>F48*0.5</f>
        <v>210</v>
      </c>
    </row>
    <row r="49" spans="1:8" ht="84.75" thickBot="1" x14ac:dyDescent="0.25">
      <c r="A49" s="278"/>
      <c r="B49" s="72" t="s">
        <v>178</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"2ГИС.БРАТСК" (версия для ПК); 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v>
      </c>
      <c r="D49" s="280"/>
      <c r="E49" s="280"/>
      <c r="F49" s="280"/>
      <c r="G49" s="280"/>
      <c r="H49" s="280"/>
    </row>
    <row r="50" spans="1:8" ht="63.75" thickBot="1" x14ac:dyDescent="0.25">
      <c r="A50" s="278"/>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v>
      </c>
      <c r="D50" s="280"/>
      <c r="E50" s="280"/>
      <c r="F50" s="280"/>
      <c r="G50" s="280"/>
      <c r="H50" s="280"/>
    </row>
    <row r="51" spans="1:8" ht="21.75" thickBot="1" x14ac:dyDescent="0.25">
      <c r="A51" s="81"/>
      <c r="B51" s="129"/>
      <c r="C51" s="130"/>
      <c r="D51" s="113"/>
      <c r="E51" s="114"/>
      <c r="F51" s="114"/>
      <c r="G51" s="114"/>
      <c r="H51" s="115"/>
    </row>
    <row r="52" spans="1:8" ht="42" x14ac:dyDescent="0.2">
      <c r="A52" s="281" t="s">
        <v>179</v>
      </c>
      <c r="B52" s="66" t="s">
        <v>180</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"2ГИС.БРАТСК" (версия для ПК)</v>
      </c>
      <c r="D52" s="89">
        <v>840</v>
      </c>
      <c r="E52" s="90"/>
      <c r="F52" s="90"/>
      <c r="G52" s="90"/>
      <c r="H52" s="91"/>
    </row>
    <row r="53" spans="1:8" ht="63.75"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v>
      </c>
      <c r="D53" s="99"/>
      <c r="E53" s="100"/>
      <c r="F53" s="100"/>
      <c r="G53" s="100"/>
      <c r="H53" s="101"/>
    </row>
    <row r="54" spans="1:8" s="16" customFormat="1" ht="24.95" customHeight="1" thickBot="1" x14ac:dyDescent="0.25">
      <c r="A54" s="81"/>
      <c r="B54" s="82"/>
      <c r="C54" s="83"/>
      <c r="D54" s="113"/>
      <c r="E54" s="114"/>
      <c r="F54" s="114"/>
      <c r="G54" s="114"/>
      <c r="H54" s="115"/>
    </row>
    <row r="55" spans="1:8" s="16" customFormat="1" ht="48" customHeight="1" x14ac:dyDescent="0.2">
      <c r="A55" s="29" t="s">
        <v>31</v>
      </c>
      <c r="B55" s="30" t="s">
        <v>27</v>
      </c>
      <c r="C5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"2ГИС.БРАТСК" (версия для ПК); 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Интернет-площадки и Веб-приложения на основе Cправочника организаций "2ГИС.БРАТСК", http://api.2gis.ru/</v>
      </c>
      <c r="D55" s="31">
        <f>F55*1.2</f>
        <v>13060.8</v>
      </c>
      <c r="E55" s="32">
        <f>F55*1.1</f>
        <v>11972.400000000001</v>
      </c>
      <c r="F55" s="32">
        <v>10884</v>
      </c>
      <c r="G55" s="32">
        <f>F55*0.75</f>
        <v>8163</v>
      </c>
      <c r="H55" s="33">
        <f>F55*0.5</f>
        <v>5442</v>
      </c>
    </row>
    <row r="56" spans="1:8" s="16" customFormat="1" ht="132" customHeight="1" x14ac:dyDescent="0.2">
      <c r="A56" s="34"/>
      <c r="B56" s="35"/>
      <c r="C56" s="35"/>
      <c r="D56" s="36"/>
      <c r="E56" s="37"/>
      <c r="F56" s="37"/>
      <c r="G56" s="37"/>
      <c r="H56" s="38"/>
    </row>
    <row r="57" spans="1:8" s="16" customFormat="1" ht="127.5" customHeight="1" x14ac:dyDescent="0.2">
      <c r="A57" s="34"/>
      <c r="B57" s="39" t="s">
        <v>12</v>
      </c>
      <c r="C5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"2ГИС.БРАТСК" (версия для ПК); 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Интернет-площадки и Веб-приложения на основе Cправочника организаций "2ГИС.БРАТСК", http://api.2gis.ru/</v>
      </c>
      <c r="D57" s="36"/>
      <c r="E57" s="37"/>
      <c r="F57" s="37"/>
      <c r="G57" s="37"/>
      <c r="H57" s="38"/>
    </row>
    <row r="58" spans="1:8" s="16" customFormat="1" ht="127.5" customHeight="1" thickBot="1" x14ac:dyDescent="0.25">
      <c r="A58" s="119"/>
      <c r="B58" s="120" t="s">
        <v>33</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2ГИС 4.0 и выше)</v>
      </c>
      <c r="D58" s="121"/>
      <c r="E58" s="122"/>
      <c r="F58" s="122"/>
      <c r="G58" s="122"/>
      <c r="H58" s="123"/>
    </row>
    <row r="59" spans="1:8" s="16" customFormat="1" ht="166.5" customHeight="1" thickBot="1" x14ac:dyDescent="0.25">
      <c r="A59" s="41"/>
      <c r="B59" s="42" t="s">
        <v>13</v>
      </c>
      <c r="C5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2ГИС 4.0 и выше)</v>
      </c>
      <c r="D59" s="44"/>
      <c r="E59" s="45"/>
      <c r="F59" s="45"/>
      <c r="G59" s="45"/>
      <c r="H59" s="46"/>
    </row>
    <row r="60" spans="1:8" s="16" customFormat="1" ht="24.95" customHeight="1" thickBot="1" x14ac:dyDescent="0.25">
      <c r="A60" s="47"/>
      <c r="B60" s="48"/>
      <c r="C60" s="49"/>
      <c r="D60" s="50"/>
      <c r="E60" s="51"/>
      <c r="F60" s="51"/>
      <c r="G60" s="51"/>
      <c r="H60" s="52"/>
    </row>
    <row r="61" spans="1:8" s="16" customFormat="1" ht="48" customHeight="1" x14ac:dyDescent="0.2">
      <c r="A61" s="53" t="s">
        <v>35</v>
      </c>
      <c r="B61" s="30" t="s">
        <v>27</v>
      </c>
      <c r="C61"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"2ГИС.БРАТСК" (версия для ПК); 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Интернет-площадки и Веб-приложения на основе Cправочника организаций "2ГИС.БРАТСК", http://api.2gis.ru/</v>
      </c>
      <c r="D61" s="54">
        <f>F61*1.2</f>
        <v>15019.199999999999</v>
      </c>
      <c r="E61" s="32">
        <f>F61*1.1</f>
        <v>13767.6</v>
      </c>
      <c r="F61" s="32">
        <v>12516</v>
      </c>
      <c r="G61" s="32">
        <f>F61*0.75</f>
        <v>9387</v>
      </c>
      <c r="H61" s="33">
        <f>F61*0.5</f>
        <v>6258</v>
      </c>
    </row>
    <row r="62" spans="1:8" s="16" customFormat="1" ht="132" customHeight="1" x14ac:dyDescent="0.2">
      <c r="A62" s="55"/>
      <c r="B62" s="35"/>
      <c r="C62" s="35"/>
      <c r="D62" s="56"/>
      <c r="E62" s="37"/>
      <c r="F62" s="37"/>
      <c r="G62" s="37"/>
      <c r="H62" s="38"/>
    </row>
    <row r="63" spans="1:8" s="16" customFormat="1" ht="138.94999999999999" customHeight="1" x14ac:dyDescent="0.2">
      <c r="A63" s="55"/>
      <c r="B63" s="39" t="s">
        <v>12</v>
      </c>
      <c r="C63"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"2ГИС.БРАТСК" (версия для ПК); 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Интернет-площадки и Веб-приложения на основе Cправочника организаций "2ГИС.БРАТСК", http://api.2gis.ru/</v>
      </c>
      <c r="D63" s="56"/>
      <c r="E63" s="37"/>
      <c r="F63" s="37"/>
      <c r="G63" s="37"/>
      <c r="H63" s="38"/>
    </row>
    <row r="64" spans="1:8" s="16" customFormat="1" ht="166.5" customHeight="1" x14ac:dyDescent="0.2">
      <c r="A64" s="55"/>
      <c r="B64" s="57" t="s">
        <v>13</v>
      </c>
      <c r="C64"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2ГИС 4.0 и выше)</v>
      </c>
      <c r="D64" s="56"/>
      <c r="E64" s="37"/>
      <c r="F64" s="37"/>
      <c r="G64" s="37"/>
      <c r="H64" s="38"/>
    </row>
    <row r="65" spans="1:8" s="16" customFormat="1" ht="92.25" customHeight="1" thickBot="1" x14ac:dyDescent="0.25">
      <c r="A65" s="59"/>
      <c r="B65" s="42" t="s">
        <v>36</v>
      </c>
      <c r="C65"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2ГИС 4.0 и выше)</v>
      </c>
      <c r="D65" s="61"/>
      <c r="E65" s="45"/>
      <c r="F65" s="45"/>
      <c r="G65" s="45"/>
      <c r="H65" s="46"/>
    </row>
    <row r="66" spans="1:8" s="16" customFormat="1" ht="24.95" customHeight="1" thickBot="1" x14ac:dyDescent="0.25">
      <c r="A66" s="81"/>
      <c r="B66" s="82"/>
      <c r="C66" s="83"/>
      <c r="D66" s="84"/>
      <c r="E66" s="85"/>
      <c r="F66" s="85"/>
      <c r="G66" s="85"/>
      <c r="H66" s="86"/>
    </row>
    <row r="67" spans="1:8" s="16" customFormat="1" ht="50.1" customHeight="1" x14ac:dyDescent="0.2">
      <c r="A67" s="65" t="s">
        <v>37</v>
      </c>
      <c r="B67" s="87" t="s">
        <v>23</v>
      </c>
      <c r="C67"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Интернет-площадки и Веб-приложения на основе Cправочника организаций "2ГИС.БРАТСК", http://api.2gis.ru/</v>
      </c>
      <c r="D67" s="271">
        <v>204</v>
      </c>
      <c r="E67" s="272"/>
      <c r="F67" s="272"/>
      <c r="G67" s="272"/>
      <c r="H67" s="273"/>
    </row>
    <row r="68" spans="1:8" s="16" customFormat="1" ht="94.5" customHeight="1" x14ac:dyDescent="0.2">
      <c r="A68" s="71"/>
      <c r="B68" s="92"/>
      <c r="C68" s="93"/>
      <c r="D68" s="94"/>
      <c r="E68" s="95"/>
      <c r="F68" s="95"/>
      <c r="G68" s="95"/>
      <c r="H68" s="274"/>
    </row>
    <row r="69" spans="1:8" s="16" customFormat="1" ht="163.5" customHeight="1" thickBot="1" x14ac:dyDescent="0.25">
      <c r="A69" s="77"/>
      <c r="B69" s="97" t="s">
        <v>13</v>
      </c>
      <c r="C69"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2ГИС 4.0 и выше)</v>
      </c>
      <c r="D69" s="275"/>
      <c r="E69" s="276"/>
      <c r="F69" s="276"/>
      <c r="G69" s="276"/>
      <c r="H69" s="277"/>
    </row>
    <row r="70" spans="1:8" ht="21.75" thickBot="1" x14ac:dyDescent="0.25">
      <c r="A70" s="81"/>
      <c r="B70" s="129"/>
      <c r="C70" s="130"/>
      <c r="D70" s="113"/>
      <c r="E70" s="114"/>
      <c r="F70" s="114"/>
      <c r="G70" s="114"/>
      <c r="H70" s="115"/>
    </row>
    <row r="71" spans="1:8" ht="50.1" customHeight="1" thickBot="1" x14ac:dyDescent="0.25">
      <c r="A71" s="136" t="s">
        <v>38</v>
      </c>
      <c r="B71" s="137"/>
      <c r="C71" s="137"/>
      <c r="D71" s="138" t="str">
        <f>"от "&amp;MIN(D72:D91)&amp;" до "&amp;MAX(D72:D91)</f>
        <v>от 1260 до 25200</v>
      </c>
      <c r="E71" s="139"/>
      <c r="F71" s="139"/>
      <c r="G71" s="139"/>
      <c r="H71" s="140"/>
    </row>
    <row r="72" spans="1:8" ht="37.5" customHeight="1" outlineLevel="1" x14ac:dyDescent="0.2">
      <c r="A72" s="141" t="s">
        <v>39</v>
      </c>
      <c r="B72" s="142"/>
      <c r="C72" s="143" t="str">
        <f>"Электронный справочник на основе Справочника организаций "&amp;$C$2&amp;" (версия для ПК)"</f>
        <v>Электронный справочник на основе Справочника организаций "2ГИС.БРАТСК" (версия для ПК)</v>
      </c>
      <c r="D72" s="144">
        <v>1260</v>
      </c>
      <c r="E72" s="145"/>
      <c r="F72" s="145"/>
      <c r="G72" s="145"/>
      <c r="H72" s="146"/>
    </row>
    <row r="73" spans="1:8" ht="37.5" customHeight="1" outlineLevel="1" x14ac:dyDescent="0.2">
      <c r="A73" s="147" t="s">
        <v>40</v>
      </c>
      <c r="B73" s="148"/>
      <c r="C73" s="143"/>
      <c r="D73" s="36">
        <v>2520</v>
      </c>
      <c r="E73" s="37"/>
      <c r="F73" s="37"/>
      <c r="G73" s="37"/>
      <c r="H73" s="38"/>
    </row>
    <row r="74" spans="1:8" ht="37.5" customHeight="1" outlineLevel="1" x14ac:dyDescent="0.2">
      <c r="A74" s="147" t="s">
        <v>41</v>
      </c>
      <c r="B74" s="148"/>
      <c r="C74" s="143"/>
      <c r="D74" s="36">
        <v>3780</v>
      </c>
      <c r="E74" s="37"/>
      <c r="F74" s="37"/>
      <c r="G74" s="37"/>
      <c r="H74" s="38"/>
    </row>
    <row r="75" spans="1:8" ht="37.5" customHeight="1" outlineLevel="1" x14ac:dyDescent="0.2">
      <c r="A75" s="147" t="s">
        <v>42</v>
      </c>
      <c r="B75" s="148"/>
      <c r="C75" s="143"/>
      <c r="D75" s="36">
        <v>5040</v>
      </c>
      <c r="E75" s="37"/>
      <c r="F75" s="37"/>
      <c r="G75" s="37"/>
      <c r="H75" s="38"/>
    </row>
    <row r="76" spans="1:8" ht="37.5" customHeight="1" outlineLevel="1" x14ac:dyDescent="0.2">
      <c r="A76" s="147" t="s">
        <v>43</v>
      </c>
      <c r="B76" s="148"/>
      <c r="C76" s="143"/>
      <c r="D76" s="36">
        <v>6300</v>
      </c>
      <c r="E76" s="37"/>
      <c r="F76" s="37"/>
      <c r="G76" s="37"/>
      <c r="H76" s="38"/>
    </row>
    <row r="77" spans="1:8" ht="37.5" customHeight="1" outlineLevel="1" x14ac:dyDescent="0.2">
      <c r="A77" s="147" t="s">
        <v>44</v>
      </c>
      <c r="B77" s="148"/>
      <c r="C77" s="143"/>
      <c r="D77" s="36">
        <v>7560</v>
      </c>
      <c r="E77" s="37"/>
      <c r="F77" s="37"/>
      <c r="G77" s="37"/>
      <c r="H77" s="38"/>
    </row>
    <row r="78" spans="1:8" ht="37.5" customHeight="1" outlineLevel="1" x14ac:dyDescent="0.2">
      <c r="A78" s="147" t="s">
        <v>45</v>
      </c>
      <c r="B78" s="148"/>
      <c r="C78" s="143"/>
      <c r="D78" s="36">
        <v>8820</v>
      </c>
      <c r="E78" s="37"/>
      <c r="F78" s="37"/>
      <c r="G78" s="37"/>
      <c r="H78" s="38"/>
    </row>
    <row r="79" spans="1:8" ht="37.5" customHeight="1" outlineLevel="1" x14ac:dyDescent="0.2">
      <c r="A79" s="147" t="s">
        <v>46</v>
      </c>
      <c r="B79" s="148"/>
      <c r="C79" s="143"/>
      <c r="D79" s="36">
        <v>10080</v>
      </c>
      <c r="E79" s="37"/>
      <c r="F79" s="37"/>
      <c r="G79" s="37"/>
      <c r="H79" s="38"/>
    </row>
    <row r="80" spans="1:8" ht="37.5" customHeight="1" outlineLevel="1" x14ac:dyDescent="0.2">
      <c r="A80" s="147" t="s">
        <v>47</v>
      </c>
      <c r="B80" s="148"/>
      <c r="C80" s="143"/>
      <c r="D80" s="36">
        <v>11340</v>
      </c>
      <c r="E80" s="37"/>
      <c r="F80" s="37"/>
      <c r="G80" s="37"/>
      <c r="H80" s="38"/>
    </row>
    <row r="81" spans="1:8" ht="37.5" customHeight="1" outlineLevel="1" x14ac:dyDescent="0.2">
      <c r="A81" s="147" t="s">
        <v>48</v>
      </c>
      <c r="B81" s="148"/>
      <c r="C81" s="143"/>
      <c r="D81" s="36">
        <v>12600</v>
      </c>
      <c r="E81" s="37"/>
      <c r="F81" s="37"/>
      <c r="G81" s="37"/>
      <c r="H81" s="38"/>
    </row>
    <row r="82" spans="1:8" ht="37.5" customHeight="1" outlineLevel="1" x14ac:dyDescent="0.2">
      <c r="A82" s="147" t="s">
        <v>49</v>
      </c>
      <c r="B82" s="148"/>
      <c r="C82" s="143"/>
      <c r="D82" s="36">
        <v>13860</v>
      </c>
      <c r="E82" s="37"/>
      <c r="F82" s="37"/>
      <c r="G82" s="37"/>
      <c r="H82" s="38"/>
    </row>
    <row r="83" spans="1:8" ht="37.5" customHeight="1" outlineLevel="1" x14ac:dyDescent="0.2">
      <c r="A83" s="147" t="s">
        <v>50</v>
      </c>
      <c r="B83" s="148"/>
      <c r="C83" s="143"/>
      <c r="D83" s="36">
        <v>15120</v>
      </c>
      <c r="E83" s="37"/>
      <c r="F83" s="37"/>
      <c r="G83" s="37"/>
      <c r="H83" s="38"/>
    </row>
    <row r="84" spans="1:8" ht="37.5" customHeight="1" outlineLevel="1" x14ac:dyDescent="0.2">
      <c r="A84" s="147" t="s">
        <v>51</v>
      </c>
      <c r="B84" s="148"/>
      <c r="C84" s="143"/>
      <c r="D84" s="36">
        <v>16380</v>
      </c>
      <c r="E84" s="37"/>
      <c r="F84" s="37"/>
      <c r="G84" s="37"/>
      <c r="H84" s="38"/>
    </row>
    <row r="85" spans="1:8" ht="37.5" customHeight="1" outlineLevel="1" x14ac:dyDescent="0.2">
      <c r="A85" s="147" t="s">
        <v>52</v>
      </c>
      <c r="B85" s="148"/>
      <c r="C85" s="143"/>
      <c r="D85" s="36">
        <v>17640</v>
      </c>
      <c r="E85" s="37"/>
      <c r="F85" s="37"/>
      <c r="G85" s="37"/>
      <c r="H85" s="38"/>
    </row>
    <row r="86" spans="1:8" ht="37.5" customHeight="1" outlineLevel="1" x14ac:dyDescent="0.2">
      <c r="A86" s="147" t="s">
        <v>53</v>
      </c>
      <c r="B86" s="148"/>
      <c r="C86" s="143"/>
      <c r="D86" s="36">
        <v>18900</v>
      </c>
      <c r="E86" s="37"/>
      <c r="F86" s="37"/>
      <c r="G86" s="37"/>
      <c r="H86" s="38"/>
    </row>
    <row r="87" spans="1:8" ht="37.5" customHeight="1" outlineLevel="1" x14ac:dyDescent="0.2">
      <c r="A87" s="147" t="s">
        <v>54</v>
      </c>
      <c r="B87" s="148"/>
      <c r="C87" s="143"/>
      <c r="D87" s="36">
        <v>20160</v>
      </c>
      <c r="E87" s="37"/>
      <c r="F87" s="37"/>
      <c r="G87" s="37"/>
      <c r="H87" s="38"/>
    </row>
    <row r="88" spans="1:8" ht="37.5" customHeight="1" outlineLevel="1" x14ac:dyDescent="0.2">
      <c r="A88" s="147" t="s">
        <v>55</v>
      </c>
      <c r="B88" s="148"/>
      <c r="C88" s="143"/>
      <c r="D88" s="36">
        <v>21420</v>
      </c>
      <c r="E88" s="37"/>
      <c r="F88" s="37"/>
      <c r="G88" s="37"/>
      <c r="H88" s="38"/>
    </row>
    <row r="89" spans="1:8" ht="37.5" customHeight="1" outlineLevel="1" x14ac:dyDescent="0.2">
      <c r="A89" s="147" t="s">
        <v>56</v>
      </c>
      <c r="B89" s="148"/>
      <c r="C89" s="143"/>
      <c r="D89" s="36">
        <v>22680</v>
      </c>
      <c r="E89" s="37"/>
      <c r="F89" s="37"/>
      <c r="G89" s="37"/>
      <c r="H89" s="38"/>
    </row>
    <row r="90" spans="1:8" ht="37.5" customHeight="1" outlineLevel="1" x14ac:dyDescent="0.2">
      <c r="A90" s="147" t="s">
        <v>57</v>
      </c>
      <c r="B90" s="148"/>
      <c r="C90" s="143"/>
      <c r="D90" s="36">
        <v>23940</v>
      </c>
      <c r="E90" s="37"/>
      <c r="F90" s="37"/>
      <c r="G90" s="37"/>
      <c r="H90" s="38"/>
    </row>
    <row r="91" spans="1:8" ht="37.5" customHeight="1" outlineLevel="1" thickBot="1" x14ac:dyDescent="0.25">
      <c r="A91" s="147" t="s">
        <v>58</v>
      </c>
      <c r="B91" s="148"/>
      <c r="C91" s="143"/>
      <c r="D91" s="36">
        <v>25200</v>
      </c>
      <c r="E91" s="37"/>
      <c r="F91" s="37"/>
      <c r="G91" s="37"/>
      <c r="H91" s="38"/>
    </row>
    <row r="92" spans="1:8" ht="50.1" customHeight="1" thickBot="1" x14ac:dyDescent="0.25">
      <c r="A92" s="136" t="s">
        <v>59</v>
      </c>
      <c r="B92" s="137"/>
      <c r="C92" s="137"/>
      <c r="D92" s="138" t="str">
        <f>"от "&amp;MIN(D93:D102)&amp;" до "&amp;MAX(D93:D102)</f>
        <v>от 90 до 5400</v>
      </c>
      <c r="E92" s="139"/>
      <c r="F92" s="139"/>
      <c r="G92" s="139"/>
      <c r="H92" s="140"/>
    </row>
    <row r="93" spans="1:8" s="16" customFormat="1" ht="159" customHeight="1" x14ac:dyDescent="0.2">
      <c r="A93" s="149" t="s">
        <v>60</v>
      </c>
      <c r="B93" s="150" t="s">
        <v>13</v>
      </c>
      <c r="C93" s="492"/>
      <c r="D93" s="152">
        <v>768</v>
      </c>
      <c r="E93" s="152"/>
      <c r="F93" s="152"/>
      <c r="G93" s="152"/>
      <c r="H93" s="153"/>
    </row>
    <row r="94" spans="1:8" ht="37.5" customHeight="1" x14ac:dyDescent="0.2">
      <c r="A94" s="154" t="s">
        <v>61</v>
      </c>
      <c r="B94" s="155"/>
      <c r="C94" s="156" t="str">
        <f>"Электронный справочник на основе Справочника организаций "&amp;$C$2&amp;" (версия для ПК)"</f>
        <v>Электронный справочник на основе Справочника организаций "2ГИС.БРАТСК" (версия для ПК)</v>
      </c>
      <c r="D94" s="157">
        <v>90</v>
      </c>
      <c r="E94" s="157"/>
      <c r="F94" s="157"/>
      <c r="G94" s="157"/>
      <c r="H94" s="158"/>
    </row>
    <row r="95" spans="1:8" ht="37.5" customHeight="1" x14ac:dyDescent="0.2">
      <c r="A95" s="154" t="s">
        <v>62</v>
      </c>
      <c r="B95" s="155"/>
      <c r="C95" s="159"/>
      <c r="D95" s="157">
        <v>2400</v>
      </c>
      <c r="E95" s="157"/>
      <c r="F95" s="157"/>
      <c r="G95" s="157"/>
      <c r="H95" s="158"/>
    </row>
    <row r="96" spans="1:8" ht="37.5" customHeight="1" x14ac:dyDescent="0.2">
      <c r="A96" s="154" t="s">
        <v>63</v>
      </c>
      <c r="B96" s="155"/>
      <c r="C96" s="159"/>
      <c r="D96" s="157">
        <v>978</v>
      </c>
      <c r="E96" s="157"/>
      <c r="F96" s="157"/>
      <c r="G96" s="157"/>
      <c r="H96" s="158"/>
    </row>
    <row r="97" spans="1:8" ht="37.5" customHeight="1" x14ac:dyDescent="0.2">
      <c r="A97" s="160" t="s">
        <v>64</v>
      </c>
      <c r="B97" s="161"/>
      <c r="C97" s="159"/>
      <c r="D97" s="157">
        <v>1320</v>
      </c>
      <c r="E97" s="157"/>
      <c r="F97" s="157"/>
      <c r="G97" s="157"/>
      <c r="H97" s="158"/>
    </row>
    <row r="98" spans="1:8" ht="37.5" customHeight="1" x14ac:dyDescent="0.2">
      <c r="A98" s="154" t="s">
        <v>65</v>
      </c>
      <c r="B98" s="155"/>
      <c r="C98" s="159"/>
      <c r="D98" s="157">
        <v>420</v>
      </c>
      <c r="E98" s="157"/>
      <c r="F98" s="157"/>
      <c r="G98" s="157"/>
      <c r="H98" s="158"/>
    </row>
    <row r="99" spans="1:8" ht="37.5" customHeight="1" x14ac:dyDescent="0.2">
      <c r="A99" s="154" t="s">
        <v>66</v>
      </c>
      <c r="B99" s="155"/>
      <c r="C99" s="159"/>
      <c r="D99" s="157">
        <v>420</v>
      </c>
      <c r="E99" s="157"/>
      <c r="F99" s="157"/>
      <c r="G99" s="157"/>
      <c r="H99" s="158"/>
    </row>
    <row r="100" spans="1:8" ht="37.5" customHeight="1" x14ac:dyDescent="0.2">
      <c r="A100" s="154" t="s">
        <v>67</v>
      </c>
      <c r="B100" s="155"/>
      <c r="C100" s="159"/>
      <c r="D100" s="157">
        <v>840</v>
      </c>
      <c r="E100" s="157"/>
      <c r="F100" s="157"/>
      <c r="G100" s="157"/>
      <c r="H100" s="158"/>
    </row>
    <row r="101" spans="1:8" ht="37.5" customHeight="1" x14ac:dyDescent="0.2">
      <c r="A101" s="154" t="s">
        <v>68</v>
      </c>
      <c r="B101" s="155"/>
      <c r="C101" s="159"/>
      <c r="D101" s="157">
        <v>1260</v>
      </c>
      <c r="E101" s="157"/>
      <c r="F101" s="157"/>
      <c r="G101" s="157"/>
      <c r="H101" s="158"/>
    </row>
    <row r="102" spans="1:8" ht="37.5" customHeight="1" thickBot="1" x14ac:dyDescent="0.25">
      <c r="A102" s="162" t="s">
        <v>69</v>
      </c>
      <c r="B102" s="163"/>
      <c r="C102" s="164"/>
      <c r="D102" s="165">
        <v>5400</v>
      </c>
      <c r="E102" s="165"/>
      <c r="F102" s="165"/>
      <c r="G102" s="165"/>
      <c r="H102" s="166"/>
    </row>
    <row r="103" spans="1:8" s="16" customFormat="1" ht="117.75" customHeight="1" thickBot="1" x14ac:dyDescent="0.25">
      <c r="A103" s="287" t="s">
        <v>71</v>
      </c>
      <c r="B103" s="288"/>
      <c r="C103" s="28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"2ГИС.БРАТСК" (версия для ПК); 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Интернет-площадки и Веб-приложения на основе Cправочника организаций "2ГИС.БРАТСК", http://api.2gis.ru/</v>
      </c>
      <c r="D103" s="45">
        <v>30</v>
      </c>
      <c r="E103" s="45"/>
      <c r="F103" s="45"/>
      <c r="G103" s="45"/>
      <c r="H103" s="46"/>
    </row>
    <row r="104" spans="1:8" ht="50.1" customHeight="1" thickBot="1" x14ac:dyDescent="0.25">
      <c r="A104" s="24" t="s">
        <v>72</v>
      </c>
      <c r="B104" s="25"/>
      <c r="C104" s="26"/>
      <c r="D104" s="173" t="str">
        <f>"от "&amp;MIN(D106,D126:H127,F166,D128:H142)&amp;" до "&amp;MAX(D106,D126:H127,F166,D128:H142)</f>
        <v>от 504 до 8880</v>
      </c>
      <c r="E104" s="173"/>
      <c r="F104" s="173"/>
      <c r="G104" s="173"/>
      <c r="H104" s="174"/>
    </row>
    <row r="105" spans="1:8" ht="21.75" thickBot="1" x14ac:dyDescent="0.25">
      <c r="A105" s="290"/>
      <c r="B105" s="291"/>
      <c r="C105" s="130"/>
      <c r="D105" s="292"/>
      <c r="E105" s="292"/>
      <c r="F105" s="292"/>
      <c r="G105" s="292"/>
      <c r="H105" s="293"/>
    </row>
    <row r="106" spans="1:8" ht="65.25" customHeight="1" thickBot="1" x14ac:dyDescent="0.25">
      <c r="A106" s="179" t="s">
        <v>73</v>
      </c>
      <c r="B106" s="180"/>
      <c r="C106"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"2ГИС.БРАТСК" (версия для ПК); Интернет-площадка 2gis.kz на основе Cправочника организаций "2ГИС.БРАТСК"; Электронный справочник на основе Справочника организаций "2ГИС.БРАТСК" (мобильная версия); Интернет-площадки и Веб-приложения на основе Cправочника организаций "2ГИС.БРАТСК", http://api.2gis.kz/</v>
      </c>
      <c r="D106" s="182">
        <v>4500</v>
      </c>
      <c r="E106" s="182"/>
      <c r="F106" s="182"/>
      <c r="G106" s="182"/>
      <c r="H106" s="183"/>
    </row>
    <row r="107" spans="1:8" ht="65.25" customHeight="1" thickBot="1" x14ac:dyDescent="0.25">
      <c r="A107" s="184" t="s">
        <v>74</v>
      </c>
      <c r="B107" s="185"/>
      <c r="C107" s="186"/>
      <c r="D107" s="187" t="s">
        <v>75</v>
      </c>
      <c r="E107" s="188"/>
      <c r="F107" s="188"/>
      <c r="G107" s="188"/>
      <c r="H107" s="189"/>
    </row>
    <row r="108" spans="1:8" ht="65.25" customHeight="1" x14ac:dyDescent="0.2">
      <c r="A108" s="190" t="s">
        <v>76</v>
      </c>
      <c r="B108" s="191"/>
      <c r="C108" s="186"/>
      <c r="D108" s="157">
        <f>D106/4</f>
        <v>1125</v>
      </c>
      <c r="E108" s="157"/>
      <c r="F108" s="157"/>
      <c r="G108" s="157"/>
      <c r="H108" s="158"/>
    </row>
    <row r="109" spans="1:8" ht="65.25" customHeight="1" x14ac:dyDescent="0.2">
      <c r="A109" s="190" t="s">
        <v>77</v>
      </c>
      <c r="B109" s="191"/>
      <c r="C109" s="186"/>
      <c r="D109" s="157">
        <f>D106/5</f>
        <v>900</v>
      </c>
      <c r="E109" s="157"/>
      <c r="F109" s="157"/>
      <c r="G109" s="157"/>
      <c r="H109" s="158"/>
    </row>
    <row r="110" spans="1:8" ht="65.25" customHeight="1" x14ac:dyDescent="0.2">
      <c r="A110" s="190" t="s">
        <v>78</v>
      </c>
      <c r="B110" s="191"/>
      <c r="C110" s="186"/>
      <c r="D110" s="157">
        <f>D106/6</f>
        <v>750</v>
      </c>
      <c r="E110" s="157"/>
      <c r="F110" s="157"/>
      <c r="G110" s="157"/>
      <c r="H110" s="158"/>
    </row>
    <row r="111" spans="1:8" ht="65.25" customHeight="1" x14ac:dyDescent="0.2">
      <c r="A111" s="190" t="s">
        <v>79</v>
      </c>
      <c r="B111" s="191"/>
      <c r="C111" s="186"/>
      <c r="D111" s="157">
        <f>D106/7</f>
        <v>642.85714285714289</v>
      </c>
      <c r="E111" s="157"/>
      <c r="F111" s="157"/>
      <c r="G111" s="157"/>
      <c r="H111" s="158"/>
    </row>
    <row r="112" spans="1:8" ht="65.25" customHeight="1" x14ac:dyDescent="0.2">
      <c r="A112" s="190" t="s">
        <v>80</v>
      </c>
      <c r="B112" s="191"/>
      <c r="C112" s="186"/>
      <c r="D112" s="157">
        <f>D106/8</f>
        <v>562.5</v>
      </c>
      <c r="E112" s="157"/>
      <c r="F112" s="157"/>
      <c r="G112" s="157"/>
      <c r="H112" s="158"/>
    </row>
    <row r="113" spans="1:8" ht="65.25" customHeight="1" x14ac:dyDescent="0.2">
      <c r="A113" s="190" t="s">
        <v>81</v>
      </c>
      <c r="B113" s="191"/>
      <c r="C113" s="186"/>
      <c r="D113" s="157">
        <f>D106/9</f>
        <v>500</v>
      </c>
      <c r="E113" s="157"/>
      <c r="F113" s="157"/>
      <c r="G113" s="157"/>
      <c r="H113" s="158"/>
    </row>
    <row r="114" spans="1:8" ht="65.25" customHeight="1" x14ac:dyDescent="0.2">
      <c r="A114" s="190" t="s">
        <v>82</v>
      </c>
      <c r="B114" s="191"/>
      <c r="C114" s="186"/>
      <c r="D114" s="157">
        <f>D106/10</f>
        <v>450</v>
      </c>
      <c r="E114" s="157"/>
      <c r="F114" s="157"/>
      <c r="G114" s="157"/>
      <c r="H114" s="158"/>
    </row>
    <row r="115" spans="1:8" ht="65.25" customHeight="1" thickBot="1" x14ac:dyDescent="0.25">
      <c r="A115" s="179" t="s">
        <v>83</v>
      </c>
      <c r="B115" s="180"/>
      <c r="C115" s="186"/>
      <c r="D115" s="182">
        <v>6768</v>
      </c>
      <c r="E115" s="182"/>
      <c r="F115" s="182"/>
      <c r="G115" s="182"/>
      <c r="H115" s="183"/>
    </row>
    <row r="116" spans="1:8" ht="65.25" customHeight="1" thickBot="1" x14ac:dyDescent="0.25">
      <c r="A116" s="184" t="s">
        <v>74</v>
      </c>
      <c r="B116" s="185"/>
      <c r="C116" s="186"/>
      <c r="D116" s="187" t="s">
        <v>75</v>
      </c>
      <c r="E116" s="188"/>
      <c r="F116" s="188"/>
      <c r="G116" s="188"/>
      <c r="H116" s="189"/>
    </row>
    <row r="117" spans="1:8" ht="65.25" customHeight="1" x14ac:dyDescent="0.2">
      <c r="A117" s="190" t="s">
        <v>76</v>
      </c>
      <c r="B117" s="191"/>
      <c r="C117" s="186"/>
      <c r="D117" s="157">
        <v>1692</v>
      </c>
      <c r="E117" s="157"/>
      <c r="F117" s="157"/>
      <c r="G117" s="157"/>
      <c r="H117" s="158"/>
    </row>
    <row r="118" spans="1:8" ht="65.25" customHeight="1" x14ac:dyDescent="0.2">
      <c r="A118" s="190" t="s">
        <v>77</v>
      </c>
      <c r="B118" s="191"/>
      <c r="C118" s="186"/>
      <c r="D118" s="157">
        <v>1353.6</v>
      </c>
      <c r="E118" s="157"/>
      <c r="F118" s="157"/>
      <c r="G118" s="157"/>
      <c r="H118" s="158"/>
    </row>
    <row r="119" spans="1:8" ht="65.25" customHeight="1" x14ac:dyDescent="0.2">
      <c r="A119" s="190" t="s">
        <v>78</v>
      </c>
      <c r="B119" s="191"/>
      <c r="C119" s="186"/>
      <c r="D119" s="157">
        <v>1128</v>
      </c>
      <c r="E119" s="157"/>
      <c r="F119" s="157"/>
      <c r="G119" s="157"/>
      <c r="H119" s="158"/>
    </row>
    <row r="120" spans="1:8" ht="65.25" customHeight="1" x14ac:dyDescent="0.2">
      <c r="A120" s="190" t="s">
        <v>79</v>
      </c>
      <c r="B120" s="191"/>
      <c r="C120" s="186"/>
      <c r="D120" s="157">
        <v>966.85714285714278</v>
      </c>
      <c r="E120" s="157"/>
      <c r="F120" s="157"/>
      <c r="G120" s="157"/>
      <c r="H120" s="158"/>
    </row>
    <row r="121" spans="1:8" ht="65.25" customHeight="1" x14ac:dyDescent="0.2">
      <c r="A121" s="190" t="s">
        <v>80</v>
      </c>
      <c r="B121" s="191"/>
      <c r="C121" s="186"/>
      <c r="D121" s="157">
        <v>846</v>
      </c>
      <c r="E121" s="157"/>
      <c r="F121" s="157"/>
      <c r="G121" s="157"/>
      <c r="H121" s="158"/>
    </row>
    <row r="122" spans="1:8" ht="65.25" customHeight="1" x14ac:dyDescent="0.2">
      <c r="A122" s="190" t="s">
        <v>81</v>
      </c>
      <c r="B122" s="191"/>
      <c r="C122" s="186"/>
      <c r="D122" s="157">
        <v>751.99999999999989</v>
      </c>
      <c r="E122" s="157"/>
      <c r="F122" s="157"/>
      <c r="G122" s="157"/>
      <c r="H122" s="158"/>
    </row>
    <row r="123" spans="1:8" ht="65.25" customHeight="1" thickBot="1" x14ac:dyDescent="0.25">
      <c r="A123" s="190" t="s">
        <v>82</v>
      </c>
      <c r="B123" s="191"/>
      <c r="C123" s="194"/>
      <c r="D123" s="157">
        <v>676.8</v>
      </c>
      <c r="E123" s="157"/>
      <c r="F123" s="157"/>
      <c r="G123" s="157"/>
      <c r="H123" s="158"/>
    </row>
    <row r="124" spans="1:8" s="16" customFormat="1" ht="62.45" customHeight="1" thickBot="1" x14ac:dyDescent="0.25">
      <c r="A124" s="195" t="s">
        <v>84</v>
      </c>
      <c r="B124" s="196"/>
      <c r="C124"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2ГИС 4.0 и выше)</v>
      </c>
      <c r="D124" s="44">
        <v>8004</v>
      </c>
      <c r="E124" s="45"/>
      <c r="F124" s="45"/>
      <c r="G124" s="45"/>
      <c r="H124" s="46"/>
    </row>
    <row r="125" spans="1:8" ht="21.75" thickBot="1" x14ac:dyDescent="0.25">
      <c r="A125" s="290"/>
      <c r="B125" s="291"/>
      <c r="C125" s="125"/>
      <c r="D125" s="292"/>
      <c r="E125" s="292"/>
      <c r="F125" s="292"/>
      <c r="G125" s="292"/>
      <c r="H125" s="293"/>
    </row>
    <row r="126" spans="1:8" ht="50.1" customHeight="1" x14ac:dyDescent="0.2">
      <c r="A126" s="160" t="s">
        <v>85</v>
      </c>
      <c r="B126" s="161"/>
      <c r="C126" s="201" t="str">
        <f>"Интернет-площадка 2gis.ru на основе Cправочника организаций "&amp;$C$2&amp;""</f>
        <v>Интернет-площадка 2gis.ru на основе Cправочника организаций "2ГИС.БРАТСК"</v>
      </c>
      <c r="D126" s="31">
        <v>3000</v>
      </c>
      <c r="E126" s="32"/>
      <c r="F126" s="32"/>
      <c r="G126" s="32"/>
      <c r="H126" s="33"/>
    </row>
    <row r="127" spans="1:8" ht="50.1" customHeight="1" x14ac:dyDescent="0.2">
      <c r="A127" s="160" t="s">
        <v>86</v>
      </c>
      <c r="B127" s="161"/>
      <c r="C127" s="202" t="str">
        <f>"Электронный справочник на основе Справочника организаций "&amp;$C$2&amp;" (версия для ПК)"</f>
        <v>Электронный справочник на основе Справочника организаций "2ГИС.БРАТСК" (версия для ПК)</v>
      </c>
      <c r="D127" s="121">
        <v>2526</v>
      </c>
      <c r="E127" s="122"/>
      <c r="F127" s="122"/>
      <c r="G127" s="122"/>
      <c r="H127" s="123"/>
    </row>
    <row r="128" spans="1:8" ht="50.1" customHeight="1" x14ac:dyDescent="0.2">
      <c r="A128" s="160" t="s">
        <v>87</v>
      </c>
      <c r="B128" s="161"/>
      <c r="C128" s="202" t="str">
        <f>"Электронный справочник на основе Справочника организаций "&amp;$C$2&amp;" (версия для ПК)"</f>
        <v>Электронный справочник на основе Справочника организаций "2ГИС.БРАТСК" (версия для ПК)</v>
      </c>
      <c r="D128" s="36">
        <v>6297</v>
      </c>
      <c r="E128" s="37"/>
      <c r="F128" s="37"/>
      <c r="G128" s="37"/>
      <c r="H128" s="38"/>
    </row>
    <row r="129" spans="1:8" ht="50.1" customHeight="1" x14ac:dyDescent="0.2">
      <c r="A129" s="160" t="s">
        <v>88</v>
      </c>
      <c r="B129" s="161"/>
      <c r="C129" s="202" t="str">
        <f>"Интернет-площадка 2gis.ru на основе Cправочника организаций "&amp;$C$2&amp;""</f>
        <v>Интернет-площадка 2gis.ru на основе Cправочника организаций "2ГИС.БРАТСК"</v>
      </c>
      <c r="D129" s="36">
        <v>5976</v>
      </c>
      <c r="E129" s="37"/>
      <c r="F129" s="37"/>
      <c r="G129" s="37"/>
      <c r="H129" s="38"/>
    </row>
    <row r="130" spans="1:8" ht="50.1" customHeight="1" x14ac:dyDescent="0.2">
      <c r="A130" s="160" t="s">
        <v>89</v>
      </c>
      <c r="B130" s="161"/>
      <c r="C130" s="202" t="str">
        <f>"Интернет-площадка 2gis.ru на основе Cправочника организаций "&amp;$C$2&amp;""</f>
        <v>Интернет-площадка 2gis.ru на основе Cправочника организаций "2ГИС.БРАТСК"</v>
      </c>
      <c r="D130" s="36">
        <v>7171.2</v>
      </c>
      <c r="E130" s="37"/>
      <c r="F130" s="37"/>
      <c r="G130" s="37"/>
      <c r="H130" s="38"/>
    </row>
    <row r="131" spans="1:8" ht="50.1" customHeight="1" x14ac:dyDescent="0.2">
      <c r="A131" s="160" t="s">
        <v>90</v>
      </c>
      <c r="B131" s="161"/>
      <c r="C131" s="202" t="str">
        <f>"Электронный справочник на основе Справочника организаций "&amp;$C$2&amp;" (версия для ПК)"</f>
        <v>Электронный справочник на основе Справочника организаций "2ГИС.БРАТСК" (версия для ПК)</v>
      </c>
      <c r="D131" s="36">
        <v>2922</v>
      </c>
      <c r="E131" s="37"/>
      <c r="F131" s="37"/>
      <c r="G131" s="37"/>
      <c r="H131" s="38"/>
    </row>
    <row r="132" spans="1:8" ht="50.1" customHeight="1" x14ac:dyDescent="0.2">
      <c r="A132" s="160" t="s">
        <v>91</v>
      </c>
      <c r="B132" s="161"/>
      <c r="C132" s="202" t="str">
        <f>"Электронный справочник на основе Справочника организаций "&amp;$C$2&amp;" (версия для ПК)"</f>
        <v>Электронный справочник на основе Справочника организаций "2ГИС.БРАТСК" (версия для ПК)</v>
      </c>
      <c r="D132" s="36">
        <v>3120</v>
      </c>
      <c r="E132" s="37"/>
      <c r="F132" s="37"/>
      <c r="G132" s="37"/>
      <c r="H132" s="38"/>
    </row>
    <row r="133" spans="1:8" ht="50.1" customHeight="1" x14ac:dyDescent="0.2">
      <c r="A133" s="160" t="s">
        <v>92</v>
      </c>
      <c r="B133" s="161"/>
      <c r="C133" s="202" t="str">
        <f>"Электронный справочник на основе Справочника организаций "&amp;$C$2&amp;" (версия для ПК)"</f>
        <v>Электронный справочник на основе Справочника организаций "2ГИС.БРАТСК" (версия для ПК)</v>
      </c>
      <c r="D133" s="36">
        <v>7590.0000000000009</v>
      </c>
      <c r="E133" s="37"/>
      <c r="F133" s="37"/>
      <c r="G133" s="37"/>
      <c r="H133" s="38"/>
    </row>
    <row r="134" spans="1:8" ht="50.1" customHeight="1" x14ac:dyDescent="0.2">
      <c r="A134" s="160" t="s">
        <v>93</v>
      </c>
      <c r="B134" s="161"/>
      <c r="C134"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"2ГИС.БРАТСК" (мобильная версия 2ГИС 4.0 и выше)</v>
      </c>
      <c r="D134" s="36">
        <v>6402</v>
      </c>
      <c r="E134" s="37"/>
      <c r="F134" s="37"/>
      <c r="G134" s="37"/>
      <c r="H134" s="38"/>
    </row>
    <row r="135" spans="1:8" ht="50.1" customHeight="1" x14ac:dyDescent="0.2">
      <c r="A135" s="160" t="s">
        <v>94</v>
      </c>
      <c r="B135" s="161"/>
      <c r="C135" s="202" t="s">
        <v>95</v>
      </c>
      <c r="D135" s="36">
        <v>504</v>
      </c>
      <c r="E135" s="37"/>
      <c r="F135" s="37"/>
      <c r="G135" s="37"/>
      <c r="H135" s="38"/>
    </row>
    <row r="136" spans="1:8" ht="72" customHeight="1" x14ac:dyDescent="0.2">
      <c r="A136" s="160" t="s">
        <v>96</v>
      </c>
      <c r="B136" s="161"/>
      <c r="C136"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"2ГИС.БРАТСК" (мобильная версия 2ГИС 4.0 и выше); Интернет-площадка 2gis.ru на основе Cправочника организаций "2ГИС.БРАТСК"</v>
      </c>
      <c r="D136" s="36">
        <v>2280</v>
      </c>
      <c r="E136" s="37"/>
      <c r="F136" s="37"/>
      <c r="G136" s="37"/>
      <c r="H136" s="38"/>
    </row>
    <row r="137" spans="1:8" ht="72" customHeight="1" x14ac:dyDescent="0.2">
      <c r="A137" s="160" t="s">
        <v>97</v>
      </c>
      <c r="B137" s="161"/>
      <c r="C137" s="202" t="str">
        <f t="shared" ref="C137:C13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"2ГИС.БРАТСК" (мобильная версия 2ГИС 4.0 и выше); Интернет-площадка 2gis.ru на основе Cправочника организаций "2ГИС.БРАТСК"</v>
      </c>
      <c r="D137" s="36">
        <v>1824</v>
      </c>
      <c r="E137" s="37"/>
      <c r="F137" s="37"/>
      <c r="G137" s="37"/>
      <c r="H137" s="38"/>
    </row>
    <row r="138" spans="1:8" ht="72" customHeight="1" x14ac:dyDescent="0.2">
      <c r="A138" s="160" t="s">
        <v>98</v>
      </c>
      <c r="B138" s="161"/>
      <c r="C138" s="202" t="str">
        <f t="shared" si="0"/>
        <v>электронный справочник на основе Справочника организаций "2ГИС.БРАТСК" (мобильная версия 2ГИС 4.0 и выше); Интернет-площадка 2gis.ru на основе Cправочника организаций "2ГИС.БРАТСК"</v>
      </c>
      <c r="D138" s="36">
        <v>1560</v>
      </c>
      <c r="E138" s="37"/>
      <c r="F138" s="37"/>
      <c r="G138" s="37"/>
      <c r="H138" s="38"/>
    </row>
    <row r="139" spans="1:8" ht="72" customHeight="1" x14ac:dyDescent="0.2">
      <c r="A139" s="160" t="s">
        <v>99</v>
      </c>
      <c r="B139" s="161"/>
      <c r="C139" s="202" t="str">
        <f t="shared" si="0"/>
        <v>электронный справочник на основе Справочника организаций "2ГИС.БРАТСК" (мобильная версия 2ГИС 4.0 и выше); Интернет-площадка 2gis.ru на основе Cправочника организаций "2ГИС.БРАТСК"</v>
      </c>
      <c r="D139" s="36">
        <v>912</v>
      </c>
      <c r="E139" s="37"/>
      <c r="F139" s="37"/>
      <c r="G139" s="37"/>
      <c r="H139" s="38"/>
    </row>
    <row r="140" spans="1:8" ht="72" customHeight="1" x14ac:dyDescent="0.2">
      <c r="A140" s="160" t="s">
        <v>100</v>
      </c>
      <c r="B140" s="161" t="s">
        <v>100</v>
      </c>
      <c r="C140"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"2ГИС.БРАТСК" (мобильная версия 2ГИС 4.0 и выше); Интернет-площадка 2gis.ru на основе Cправочника организаций "2ГИС.БРАТСК"</v>
      </c>
      <c r="D140" s="36">
        <v>8880</v>
      </c>
      <c r="E140" s="37"/>
      <c r="F140" s="37"/>
      <c r="G140" s="37"/>
      <c r="H140" s="38"/>
    </row>
    <row r="141" spans="1:8" ht="72" customHeight="1" x14ac:dyDescent="0.2">
      <c r="A141" s="160" t="s">
        <v>101</v>
      </c>
      <c r="B141" s="161" t="s">
        <v>101</v>
      </c>
      <c r="C141"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"2ГИС.БРАТСК" (мобильная версия 2ГИС 4.0 и выше); Интернет-площадка 2gis.ru на основе Cправочника организаций "2ГИС.БРАТСК"</v>
      </c>
      <c r="D141" s="36">
        <v>3000</v>
      </c>
      <c r="E141" s="37"/>
      <c r="F141" s="37"/>
      <c r="G141" s="37"/>
      <c r="H141" s="38"/>
    </row>
    <row r="142" spans="1:8" ht="50.1" customHeight="1" x14ac:dyDescent="0.2">
      <c r="A142" s="160" t="s">
        <v>102</v>
      </c>
      <c r="B142" s="161"/>
      <c r="C142" s="202" t="str">
        <f>"Электронный справочник на основе Справочника организаций "&amp;$C$2&amp;" (версия для ПК)"</f>
        <v>Электронный справочник на основе Справочника организаций "2ГИС.БРАТСК" (версия для ПК)</v>
      </c>
      <c r="D142" s="36">
        <v>1320</v>
      </c>
      <c r="E142" s="37"/>
      <c r="F142" s="37"/>
      <c r="G142" s="37"/>
      <c r="H142" s="38"/>
    </row>
    <row r="143" spans="1:8" s="16" customFormat="1" ht="102" customHeight="1" x14ac:dyDescent="0.2">
      <c r="A143" s="160" t="s">
        <v>16</v>
      </c>
      <c r="B143" s="161"/>
      <c r="C143" s="20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2ГИС 4.0 и выше)</v>
      </c>
      <c r="D143" s="36">
        <v>1008</v>
      </c>
      <c r="E143" s="37"/>
      <c r="F143" s="37"/>
      <c r="G143" s="37"/>
      <c r="H143" s="38"/>
    </row>
    <row r="144" spans="1:8" s="16" customFormat="1" ht="102" customHeight="1" x14ac:dyDescent="0.2">
      <c r="A144" s="160" t="s">
        <v>103</v>
      </c>
      <c r="B144" s="161"/>
      <c r="C144" s="20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2ГИС 4.0 и выше)</v>
      </c>
      <c r="D144" s="36">
        <v>100002</v>
      </c>
      <c r="E144" s="37"/>
      <c r="F144" s="37"/>
      <c r="G144" s="37"/>
      <c r="H144" s="38"/>
    </row>
    <row r="145" spans="1:8" s="16" customFormat="1" ht="126" customHeight="1" x14ac:dyDescent="0.2">
      <c r="A145" s="160" t="s">
        <v>104</v>
      </c>
      <c r="B145" s="161"/>
      <c r="C145"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"2ГИС.БРАТСК" (версия для ПК); 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Интернет-площадки и Веб-приложения на основе Cправочника организаций "2ГИС.БРАТСК", http://api.2gis.ru/</v>
      </c>
      <c r="D145" s="36">
        <v>6000</v>
      </c>
      <c r="E145" s="37"/>
      <c r="F145" s="37"/>
      <c r="G145" s="37"/>
      <c r="H145" s="38"/>
    </row>
    <row r="146" spans="1:8" s="16" customFormat="1" ht="96" customHeight="1" x14ac:dyDescent="0.2">
      <c r="A146" s="160" t="s">
        <v>105</v>
      </c>
      <c r="B146" s="161"/>
      <c r="C146"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Интернет-площадки и Веб-приложения на основе Cправочника организаций "2ГИС.БРАТСК", http://api.2gis.ru/</v>
      </c>
      <c r="D146" s="36">
        <v>4005</v>
      </c>
      <c r="E146" s="37"/>
      <c r="F146" s="37"/>
      <c r="G146" s="37"/>
      <c r="H146" s="38"/>
    </row>
    <row r="147" spans="1:8" s="16" customFormat="1" ht="96" customHeight="1" x14ac:dyDescent="0.2">
      <c r="A147" s="154" t="s">
        <v>106</v>
      </c>
      <c r="B147" s="204"/>
      <c r="C147"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"2ГИС.БРАТСК" (мобильная версия 2ГИС 4.0 и выше)</v>
      </c>
      <c r="D147" s="36">
        <v>3000</v>
      </c>
      <c r="E147" s="37"/>
      <c r="F147" s="37"/>
      <c r="G147" s="37"/>
      <c r="H147" s="38"/>
    </row>
    <row r="148" spans="1:8" ht="50.1" customHeight="1" x14ac:dyDescent="0.2">
      <c r="A148" s="160" t="s">
        <v>107</v>
      </c>
      <c r="B148" s="161"/>
      <c r="C148" s="202" t="str">
        <f>"Интернет-площадка 2gis.ru на основе Cправочника организаций "&amp;$C$2&amp;""</f>
        <v>Интернет-площадка 2gis.ru на основе Cправочника организаций "2ГИС.БРАТСК"</v>
      </c>
      <c r="D148" s="36">
        <v>4200</v>
      </c>
      <c r="E148" s="37"/>
      <c r="F148" s="37"/>
      <c r="G148" s="37"/>
      <c r="H148" s="38"/>
    </row>
    <row r="149" spans="1:8" ht="50.1" customHeight="1" x14ac:dyDescent="0.2">
      <c r="A149" s="160" t="s">
        <v>108</v>
      </c>
      <c r="B149" s="161"/>
      <c r="C149" s="202" t="str">
        <f t="shared" ref="C149:C158" si="1">"Электронный справочник на основе Справочника организаций "&amp;$C$2&amp;" (версия для ПК)"</f>
        <v>Электронный справочник на основе Справочника организаций "2ГИС.БРАТСК" (версия для ПК)</v>
      </c>
      <c r="D149" s="36">
        <v>3600</v>
      </c>
      <c r="E149" s="37"/>
      <c r="F149" s="37"/>
      <c r="G149" s="37"/>
      <c r="H149" s="38"/>
    </row>
    <row r="150" spans="1:8" ht="50.1" customHeight="1" x14ac:dyDescent="0.2">
      <c r="A150" s="160" t="s">
        <v>109</v>
      </c>
      <c r="B150" s="161"/>
      <c r="C150" s="202" t="str">
        <f t="shared" si="1"/>
        <v>Электронный справочник на основе Справочника организаций "2ГИС.БРАТСК" (версия для ПК)</v>
      </c>
      <c r="D150" s="36">
        <v>8880</v>
      </c>
      <c r="E150" s="37"/>
      <c r="F150" s="37"/>
      <c r="G150" s="37"/>
      <c r="H150" s="38"/>
    </row>
    <row r="151" spans="1:8" ht="50.1" customHeight="1" x14ac:dyDescent="0.2">
      <c r="A151" s="160" t="s">
        <v>110</v>
      </c>
      <c r="B151" s="161"/>
      <c r="C151" s="202" t="str">
        <f>"Интернет-площадка 2gis.ru на основе Cправочника организаций "&amp;$C$2&amp;""</f>
        <v>Интернет-площадка 2gis.ru на основе Cправочника организаций "2ГИС.БРАТСК"</v>
      </c>
      <c r="D151" s="36">
        <v>8400</v>
      </c>
      <c r="E151" s="37"/>
      <c r="F151" s="37"/>
      <c r="G151" s="37"/>
      <c r="H151" s="38"/>
    </row>
    <row r="152" spans="1:8" ht="50.1" customHeight="1" x14ac:dyDescent="0.2">
      <c r="A152" s="160" t="s">
        <v>111</v>
      </c>
      <c r="B152" s="161"/>
      <c r="C152" s="202" t="str">
        <f>"Интернет-площадка 2gis.ru на основе Cправочника организаций "&amp;$C$2&amp;""</f>
        <v>Интернет-площадка 2gis.ru на основе Cправочника организаций "2ГИС.БРАТСК"</v>
      </c>
      <c r="D152" s="36">
        <v>10080</v>
      </c>
      <c r="E152" s="37"/>
      <c r="F152" s="37"/>
      <c r="G152" s="37"/>
      <c r="H152" s="38"/>
    </row>
    <row r="153" spans="1:8" ht="50.1" customHeight="1" x14ac:dyDescent="0.2">
      <c r="A153" s="160" t="s">
        <v>112</v>
      </c>
      <c r="B153" s="161"/>
      <c r="C153" s="202" t="str">
        <f t="shared" si="1"/>
        <v>Электронный справочник на основе Справочника организаций "2ГИС.БРАТСК" (версия для ПК)</v>
      </c>
      <c r="D153" s="36">
        <v>4200</v>
      </c>
      <c r="E153" s="37"/>
      <c r="F153" s="37"/>
      <c r="G153" s="37"/>
      <c r="H153" s="38"/>
    </row>
    <row r="154" spans="1:8" ht="50.1" customHeight="1" x14ac:dyDescent="0.2">
      <c r="A154" s="160" t="s">
        <v>113</v>
      </c>
      <c r="B154" s="161"/>
      <c r="C154" s="202" t="str">
        <f t="shared" si="1"/>
        <v>Электронный справочник на основе Справочника организаций "2ГИС.БРАТСК" (версия для ПК)</v>
      </c>
      <c r="D154" s="36">
        <v>4440</v>
      </c>
      <c r="E154" s="37"/>
      <c r="F154" s="37"/>
      <c r="G154" s="37"/>
      <c r="H154" s="38"/>
    </row>
    <row r="155" spans="1:8" ht="50.1" customHeight="1" x14ac:dyDescent="0.2">
      <c r="A155" s="160" t="s">
        <v>114</v>
      </c>
      <c r="B155" s="161"/>
      <c r="C155" s="202" t="str">
        <f t="shared" si="1"/>
        <v>Электронный справочник на основе Справочника организаций "2ГИС.БРАТСК" (версия для ПК)</v>
      </c>
      <c r="D155" s="36">
        <v>10680</v>
      </c>
      <c r="E155" s="37"/>
      <c r="F155" s="37"/>
      <c r="G155" s="37"/>
      <c r="H155" s="38"/>
    </row>
    <row r="156" spans="1:8" ht="50.1" customHeight="1" x14ac:dyDescent="0.2">
      <c r="A156" s="160" t="s">
        <v>115</v>
      </c>
      <c r="B156" s="161"/>
      <c r="C156" s="202" t="s">
        <v>95</v>
      </c>
      <c r="D156" s="36">
        <v>720</v>
      </c>
      <c r="E156" s="37"/>
      <c r="F156" s="37"/>
      <c r="G156" s="37"/>
      <c r="H156" s="38"/>
    </row>
    <row r="157" spans="1:8" ht="73.5" customHeight="1" x14ac:dyDescent="0.2">
      <c r="A157" s="160" t="s">
        <v>116</v>
      </c>
      <c r="B157" s="161"/>
      <c r="C157"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"2ГИС.БРАТСК" (мобильная версия 2ГИС 4.0 и выше); Интернет-площадка 2gis.ru на основе Cправочника организаций "2ГИС.БРАТСК"</v>
      </c>
      <c r="D157" s="36">
        <v>12480</v>
      </c>
      <c r="E157" s="37"/>
      <c r="F157" s="37"/>
      <c r="G157" s="37"/>
      <c r="H157" s="38"/>
    </row>
    <row r="158" spans="1:8" ht="50.1" customHeight="1" thickBot="1" x14ac:dyDescent="0.25">
      <c r="A158" s="160" t="s">
        <v>117</v>
      </c>
      <c r="B158" s="161"/>
      <c r="C158" s="202" t="str">
        <f t="shared" si="1"/>
        <v>Электронный справочник на основе Справочника организаций "2ГИС.БРАТСК" (версия для ПК)</v>
      </c>
      <c r="D158" s="44">
        <v>1920</v>
      </c>
      <c r="E158" s="45"/>
      <c r="F158" s="45"/>
      <c r="G158" s="45"/>
      <c r="H158" s="46"/>
    </row>
    <row r="159" spans="1:8" s="28" customFormat="1" ht="50.1" customHeight="1" thickBot="1" x14ac:dyDescent="0.25">
      <c r="A159" s="24" t="s">
        <v>118</v>
      </c>
      <c r="B159" s="25"/>
      <c r="C159" s="26"/>
      <c r="D159" s="173"/>
      <c r="E159" s="173"/>
      <c r="F159" s="173"/>
      <c r="G159" s="173"/>
      <c r="H159" s="174"/>
    </row>
    <row r="160" spans="1:8" s="16" customFormat="1" ht="50.1" customHeight="1" x14ac:dyDescent="0.2">
      <c r="A160" s="160" t="s">
        <v>119</v>
      </c>
      <c r="B160" s="161"/>
      <c r="C160" s="206" t="str">
        <f>"Электронный справочник на основе Справочника организаций "&amp;$C$2&amp;" (мобильная версия)"</f>
        <v>Электронный справочник на основе Справочника организаций "2ГИС.БРАТСК" (мобильная версия)</v>
      </c>
      <c r="D160" s="36">
        <v>2004</v>
      </c>
      <c r="E160" s="37"/>
      <c r="F160" s="37"/>
      <c r="G160" s="37"/>
      <c r="H160" s="38"/>
    </row>
    <row r="161" spans="1:8" s="16" customFormat="1" ht="50.1" customHeight="1" x14ac:dyDescent="0.2">
      <c r="A161" s="160" t="s">
        <v>120</v>
      </c>
      <c r="B161" s="161"/>
      <c r="C161" s="209"/>
      <c r="D161" s="36">
        <v>2004</v>
      </c>
      <c r="E161" s="37"/>
      <c r="F161" s="37"/>
      <c r="G161" s="37"/>
      <c r="H161" s="38"/>
    </row>
    <row r="162" spans="1:8" s="16" customFormat="1" ht="50.1" customHeight="1" x14ac:dyDescent="0.2">
      <c r="A162" s="207" t="s">
        <v>121</v>
      </c>
      <c r="B162" s="208"/>
      <c r="C162" s="209"/>
      <c r="D162" s="297">
        <v>3000</v>
      </c>
      <c r="E162" s="157"/>
      <c r="F162" s="157"/>
      <c r="G162" s="157"/>
      <c r="H162" s="157"/>
    </row>
    <row r="163" spans="1:8" s="16" customFormat="1" ht="50.1" customHeight="1" x14ac:dyDescent="0.2">
      <c r="A163" s="207" t="s">
        <v>122</v>
      </c>
      <c r="B163" s="208"/>
      <c r="C163" s="209"/>
      <c r="D163" s="297">
        <v>300</v>
      </c>
      <c r="E163" s="157"/>
      <c r="F163" s="157"/>
      <c r="G163" s="157"/>
      <c r="H163" s="157"/>
    </row>
    <row r="164" spans="1:8" s="16" customFormat="1" ht="50.1" customHeight="1" thickBot="1" x14ac:dyDescent="0.25">
      <c r="A164" s="207" t="s">
        <v>123</v>
      </c>
      <c r="B164" s="208"/>
      <c r="C164" s="210"/>
      <c r="D164" s="78">
        <v>1050</v>
      </c>
      <c r="E164" s="79"/>
      <c r="F164" s="79"/>
      <c r="G164" s="79"/>
      <c r="H164" s="79"/>
    </row>
    <row r="165" spans="1:8" s="16" customFormat="1" ht="50.1" customHeight="1" thickBot="1" x14ac:dyDescent="0.25">
      <c r="A165" s="24" t="s">
        <v>124</v>
      </c>
      <c r="B165" s="25"/>
      <c r="C165" s="26"/>
      <c r="D165" s="173"/>
      <c r="E165" s="173"/>
      <c r="F165" s="173"/>
      <c r="G165" s="173"/>
      <c r="H165" s="174"/>
    </row>
    <row r="166" spans="1:8" ht="50.1" customHeight="1" x14ac:dyDescent="0.2">
      <c r="A166" s="160" t="s">
        <v>125</v>
      </c>
      <c r="B166" s="161"/>
      <c r="C166"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"2ГИС.БРАТСК" (мобильная версия 2ГИС 4.0 и выше)</v>
      </c>
      <c r="D166" s="212">
        <f>F166*1.2</f>
        <v>4680</v>
      </c>
      <c r="E166" s="213">
        <f>F166*1.1</f>
        <v>4290</v>
      </c>
      <c r="F166" s="213">
        <v>3900</v>
      </c>
      <c r="G166" s="213">
        <f>F166*0.75</f>
        <v>2925</v>
      </c>
      <c r="H166" s="214">
        <f>F166*0.5</f>
        <v>1950</v>
      </c>
    </row>
    <row r="167" spans="1:8" ht="50.1" customHeight="1" x14ac:dyDescent="0.2">
      <c r="A167" s="160" t="s">
        <v>126</v>
      </c>
      <c r="B167" s="161"/>
      <c r="C167" s="202" t="str">
        <f>"Интернет-площадка 2gis.ru на основе Cправочника организаций "&amp;$C$2&amp;""</f>
        <v>Интернет-площадка 2gis.ru на основе Cправочника организаций "2ГИС.БРАТСК"</v>
      </c>
      <c r="D167" s="36">
        <v>660</v>
      </c>
      <c r="E167" s="37"/>
      <c r="F167" s="37"/>
      <c r="G167" s="37"/>
      <c r="H167" s="38"/>
    </row>
    <row r="168" spans="1:8" ht="50.1" customHeight="1" x14ac:dyDescent="0.2">
      <c r="A168" s="160" t="s">
        <v>127</v>
      </c>
      <c r="B168" s="161"/>
      <c r="C168" s="202" t="str">
        <f>"Электронный справочник на основе Справочника организаций "&amp;$C$2&amp;" (версия для ПК)"</f>
        <v>Электронный справочник на основе Справочника организаций "2ГИС.БРАТСК" (версия для ПК)</v>
      </c>
      <c r="D168" s="36">
        <v>660</v>
      </c>
      <c r="E168" s="37"/>
      <c r="F168" s="37"/>
      <c r="G168" s="37"/>
      <c r="H168" s="38"/>
    </row>
    <row r="169" spans="1:8" ht="50.1" customHeight="1" x14ac:dyDescent="0.2">
      <c r="A169" s="160" t="s">
        <v>128</v>
      </c>
      <c r="B169" s="161"/>
      <c r="C169"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"2ГИС.БРАТСК" (мобильная версия 2ГИС 4.0 и выше)</v>
      </c>
      <c r="D169" s="212">
        <f>F169*1.2</f>
        <v>6624</v>
      </c>
      <c r="E169" s="213">
        <f>F169*1.1</f>
        <v>6072.0000000000009</v>
      </c>
      <c r="F169" s="213">
        <v>5520</v>
      </c>
      <c r="G169" s="213">
        <f>F169*0.75</f>
        <v>4140</v>
      </c>
      <c r="H169" s="214">
        <f>F169*0.5</f>
        <v>2760</v>
      </c>
    </row>
    <row r="170" spans="1:8" ht="50.1" customHeight="1" x14ac:dyDescent="0.2">
      <c r="A170" s="160" t="s">
        <v>199</v>
      </c>
      <c r="B170" s="161"/>
      <c r="C170" s="202" t="str">
        <f>"Интернет-площадка 2gis.ru на основе Cправочника организаций "&amp;$C$2&amp;""</f>
        <v>Интернет-площадка 2gis.ru на основе Cправочника организаций "2ГИС.БРАТСК"</v>
      </c>
      <c r="D170" s="36">
        <v>960</v>
      </c>
      <c r="E170" s="37"/>
      <c r="F170" s="37"/>
      <c r="G170" s="37"/>
      <c r="H170" s="38"/>
    </row>
    <row r="171" spans="1:8" ht="50.1" customHeight="1" x14ac:dyDescent="0.2">
      <c r="A171" s="160" t="s">
        <v>130</v>
      </c>
      <c r="B171" s="161"/>
      <c r="C171" s="202" t="str">
        <f>"Электронный справочник на основе Справочника организаций "&amp;$C$2&amp;" (версия для ПК)"</f>
        <v>Электронный справочник на основе Справочника организаций "2ГИС.БРАТСК" (версия для ПК)</v>
      </c>
      <c r="D171" s="36">
        <v>960</v>
      </c>
      <c r="E171" s="37"/>
      <c r="F171" s="37"/>
      <c r="G171" s="37"/>
      <c r="H171" s="38"/>
    </row>
    <row r="172" spans="1:8" s="16" customFormat="1" ht="126" customHeight="1" thickBot="1" x14ac:dyDescent="0.25">
      <c r="A172" s="160" t="s">
        <v>131</v>
      </c>
      <c r="B172" s="161"/>
      <c r="C172" s="215" t="str">
        <f>C167</f>
        <v>Интернет-площадка 2gis.ru на основе Cправочника организаций "2ГИС.БРАТСК"</v>
      </c>
      <c r="D172" s="212">
        <f>F172*1.2</f>
        <v>2412</v>
      </c>
      <c r="E172" s="213">
        <f>F172*1.1</f>
        <v>2211</v>
      </c>
      <c r="F172" s="213">
        <v>2010</v>
      </c>
      <c r="G172" s="213">
        <f>F172*0.75</f>
        <v>1507.5</v>
      </c>
      <c r="H172" s="214">
        <f>F172*0.5</f>
        <v>1005</v>
      </c>
    </row>
    <row r="173" spans="1:8" ht="50.1" customHeight="1" thickBot="1" x14ac:dyDescent="0.25">
      <c r="A173" s="24" t="s">
        <v>200</v>
      </c>
      <c r="B173" s="25"/>
      <c r="C173" s="26"/>
      <c r="D173" s="173"/>
      <c r="E173" s="173"/>
      <c r="F173" s="173"/>
      <c r="G173" s="173"/>
      <c r="H173" s="174"/>
    </row>
    <row r="174" spans="1:8" s="23" customFormat="1" ht="30" customHeight="1" thickBot="1" x14ac:dyDescent="0.25">
      <c r="A174" s="303"/>
      <c r="B174" s="303"/>
      <c r="C174" s="460"/>
      <c r="D174" s="303"/>
      <c r="E174" s="303"/>
      <c r="F174" s="303"/>
      <c r="G174" s="303"/>
      <c r="H174" s="304"/>
    </row>
    <row r="175" spans="1:8" s="16" customFormat="1" ht="185.25" customHeight="1" x14ac:dyDescent="0.2">
      <c r="A175" s="160" t="s">
        <v>201</v>
      </c>
      <c r="B175" s="161"/>
      <c r="C175"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"2ГИС.БРАТСК" (версия для ПК); 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2ГИС 4.0 и выше)</v>
      </c>
      <c r="D175" s="31">
        <v>11520</v>
      </c>
      <c r="E175" s="32"/>
      <c r="F175" s="32"/>
      <c r="G175" s="32"/>
      <c r="H175" s="33"/>
    </row>
    <row r="176" spans="1:8" s="16" customFormat="1" ht="83.25" customHeight="1" thickBot="1" x14ac:dyDescent="0.25">
      <c r="A176" s="160" t="s">
        <v>202</v>
      </c>
      <c r="B176" s="161"/>
      <c r="C176" s="210"/>
      <c r="D176" s="36">
        <v>11520</v>
      </c>
      <c r="E176" s="37"/>
      <c r="F176" s="37"/>
      <c r="G176" s="37"/>
      <c r="H176" s="38"/>
    </row>
    <row r="177" spans="1:8" ht="21.75" thickBot="1" x14ac:dyDescent="0.25">
      <c r="A177" s="290"/>
      <c r="B177" s="291"/>
      <c r="C177" s="130"/>
      <c r="D177" s="292"/>
      <c r="E177" s="292"/>
      <c r="F177" s="292"/>
      <c r="G177" s="292"/>
      <c r="H177" s="293"/>
    </row>
    <row r="179" spans="1:8" ht="21" x14ac:dyDescent="0.2">
      <c r="A179" s="220"/>
      <c r="B179" s="221" t="s">
        <v>133</v>
      </c>
      <c r="C179" s="222" t="s">
        <v>313</v>
      </c>
      <c r="D179" s="222"/>
      <c r="E179" s="223"/>
      <c r="F179" s="223"/>
      <c r="G179" s="223"/>
      <c r="H179" s="223"/>
    </row>
    <row r="180" spans="1:8" ht="21" x14ac:dyDescent="0.2">
      <c r="A180" s="220"/>
      <c r="B180" s="223"/>
      <c r="C180" s="224" t="s">
        <v>314</v>
      </c>
      <c r="D180" s="224"/>
      <c r="E180" s="223"/>
      <c r="F180" s="223"/>
      <c r="G180" s="223"/>
      <c r="H180" s="223"/>
    </row>
    <row r="181" spans="1:8" ht="21" x14ac:dyDescent="0.2">
      <c r="A181" s="220"/>
      <c r="B181" s="223"/>
      <c r="C181" s="224" t="s">
        <v>315</v>
      </c>
      <c r="D181" s="224"/>
      <c r="E181" s="223"/>
      <c r="F181" s="223"/>
      <c r="G181" s="223"/>
      <c r="H181" s="223"/>
    </row>
    <row r="182" spans="1:8" ht="21" x14ac:dyDescent="0.2">
      <c r="C182" s="224"/>
      <c r="D182" s="224"/>
      <c r="E182" s="223"/>
      <c r="F182" s="223"/>
      <c r="G182" s="223"/>
      <c r="H182" s="217"/>
    </row>
    <row r="183" spans="1:8" ht="26.25" customHeight="1" x14ac:dyDescent="0.2">
      <c r="A183" s="227" t="str">
        <f>Абакан_юр!A174</f>
        <v>По соглашению сторон в качестве валюты платежа могут выступать украинские гривны, в этом случае курс следующий: 1 руб. = 0,4408 гривен</v>
      </c>
      <c r="B183" s="227"/>
      <c r="C183" s="227"/>
      <c r="D183" s="228"/>
      <c r="E183" s="228"/>
      <c r="F183" s="229"/>
      <c r="G183" s="230"/>
      <c r="H183" s="230"/>
    </row>
    <row r="184" spans="1:8" ht="26.25" customHeight="1" x14ac:dyDescent="0.2">
      <c r="A184" s="227" t="str">
        <f>Абакан_юр!A175</f>
        <v>По соглашению сторон в качестве валюты платежа могут выступать дирхамы ОАЭ, в этом случае курс следующий: 1 руб. = 0,0420 дирхам</v>
      </c>
      <c r="B184" s="227"/>
      <c r="C184" s="227"/>
      <c r="D184" s="228"/>
      <c r="E184" s="228"/>
      <c r="F184" s="229"/>
      <c r="G184" s="232"/>
      <c r="H184" s="232"/>
    </row>
    <row r="185" spans="1:8" ht="26.25" customHeight="1" x14ac:dyDescent="0.2">
      <c r="A185" s="227" t="str">
        <f>Абакан_юр!A176</f>
        <v>По соглашению сторон в качестве валюты платежа могут выступать доллары США, в этом случае курс следующий: 1 руб. = 0,0114 доллара</v>
      </c>
      <c r="B185" s="227"/>
      <c r="C185" s="227"/>
      <c r="D185" s="228"/>
      <c r="E185" s="228"/>
      <c r="F185" s="229"/>
      <c r="G185" s="232"/>
      <c r="H185" s="232"/>
    </row>
    <row r="186" spans="1:8" ht="26.25" customHeight="1" x14ac:dyDescent="0.2">
      <c r="A186" s="227" t="str">
        <f>Абакан_юр!A177</f>
        <v>По соглашению сторон в качестве валюты платежа могут выступать евро, в этом случае курс следующий: 1 руб. = 0,0105 евро</v>
      </c>
      <c r="B186" s="227"/>
      <c r="C186" s="227"/>
      <c r="D186" s="228"/>
      <c r="E186" s="229"/>
      <c r="F186" s="229"/>
      <c r="G186" s="232"/>
      <c r="H186" s="232"/>
    </row>
    <row r="187" spans="1:8" ht="26.25" customHeight="1" x14ac:dyDescent="0.2">
      <c r="A187" s="227" t="str">
        <f>Абакан_юр!A178</f>
        <v>По соглашению сторон в качестве валюты платежа могут выступать чешские кроны, в этом случае курс следующий: 1 руб. = 0,2605 крона</v>
      </c>
      <c r="B187" s="227"/>
      <c r="C187" s="227"/>
      <c r="D187" s="228"/>
      <c r="E187" s="229"/>
      <c r="F187" s="229"/>
      <c r="G187" s="232"/>
      <c r="H187" s="232"/>
    </row>
    <row r="188" spans="1:8" ht="26.25" customHeight="1" x14ac:dyDescent="0.2">
      <c r="A188" s="227" t="str">
        <f>Абакан_юр!A179</f>
        <v>По соглашению сторон в качестве валюты платежа могут выступать киргизские сомы, в этом случае курс следующий: 1 руб. = 1,0083 сом</v>
      </c>
      <c r="B188" s="227"/>
      <c r="C188" s="227"/>
      <c r="D188" s="228"/>
      <c r="E188" s="228"/>
      <c r="F188" s="229"/>
      <c r="G188" s="232"/>
      <c r="H188" s="232"/>
    </row>
    <row r="189" spans="1:8" ht="26.25" customHeight="1" x14ac:dyDescent="0.2">
      <c r="A189" s="227" t="str">
        <f>Абакан_юр!A180</f>
        <v>По соглашению сторон в качестве валюты платежа могут выступать казахстанские тенге, в этом случае курс следующий: 1 руб. = 5,0473 тенге</v>
      </c>
      <c r="B189" s="227"/>
      <c r="C189" s="227"/>
      <c r="D189" s="228"/>
      <c r="E189" s="228"/>
      <c r="F189" s="229"/>
      <c r="G189" s="232"/>
      <c r="H189" s="232"/>
    </row>
    <row r="190" spans="1:8" ht="26.25" x14ac:dyDescent="0.2">
      <c r="A190" s="233"/>
      <c r="B190" s="233"/>
      <c r="C190" s="234"/>
      <c r="D190" s="235"/>
      <c r="E190" s="235"/>
      <c r="F190" s="236"/>
      <c r="G190" s="237"/>
      <c r="H190" s="237"/>
    </row>
    <row r="191" spans="1:8" ht="21" x14ac:dyDescent="0.2">
      <c r="A191" s="239" t="s">
        <v>316</v>
      </c>
      <c r="B191" s="239"/>
      <c r="C191" s="239"/>
      <c r="D191" s="239"/>
      <c r="E191" s="239"/>
      <c r="F191" s="239"/>
      <c r="G191" s="239"/>
      <c r="H191" s="239"/>
    </row>
    <row r="192" spans="1:8" ht="21" x14ac:dyDescent="0.2">
      <c r="A192" s="239" t="s">
        <v>317</v>
      </c>
      <c r="B192" s="239"/>
      <c r="C192" s="239"/>
      <c r="D192" s="239"/>
      <c r="E192" s="239"/>
      <c r="F192" s="239"/>
      <c r="G192" s="239"/>
      <c r="H192" s="239"/>
    </row>
    <row r="193" spans="1:8" ht="26.25" x14ac:dyDescent="0.2">
      <c r="A193" s="233"/>
      <c r="B193" s="233"/>
      <c r="C193" s="234"/>
      <c r="D193" s="235"/>
      <c r="E193" s="235"/>
      <c r="F193" s="236"/>
      <c r="G193" s="237"/>
      <c r="H193" s="237"/>
    </row>
    <row r="194" spans="1:8" ht="55.5" customHeight="1" thickBot="1" x14ac:dyDescent="0.25">
      <c r="A194" s="240" t="s">
        <v>146</v>
      </c>
      <c r="B194" s="240"/>
      <c r="C194" s="240"/>
      <c r="D194" s="240"/>
      <c r="E194" s="240"/>
      <c r="F194" s="241"/>
      <c r="G194" s="231"/>
      <c r="H194" s="242"/>
    </row>
    <row r="195" spans="1:8" ht="50.1" customHeight="1" thickBot="1" x14ac:dyDescent="0.25">
      <c r="A195" s="243" t="s">
        <v>147</v>
      </c>
      <c r="B195" s="244"/>
      <c r="C195" s="244"/>
      <c r="D195" s="244"/>
      <c r="E195" s="245"/>
      <c r="F195" s="246"/>
      <c r="H195" s="247"/>
    </row>
    <row r="196" spans="1:8" ht="93.75" customHeight="1" thickBot="1" x14ac:dyDescent="0.25">
      <c r="A196" s="248" t="s">
        <v>148</v>
      </c>
      <c r="B196" s="249"/>
      <c r="C196" s="250" t="s">
        <v>149</v>
      </c>
      <c r="D196" s="249" t="s">
        <v>150</v>
      </c>
      <c r="E196" s="251"/>
      <c r="F196" s="252"/>
      <c r="G196" s="252"/>
      <c r="H196" s="252"/>
    </row>
    <row r="197" spans="1:8" ht="99" customHeight="1" x14ac:dyDescent="0.2">
      <c r="A197" s="253" t="s">
        <v>151</v>
      </c>
      <c r="B197" s="254"/>
      <c r="C197" s="255" t="s">
        <v>152</v>
      </c>
      <c r="D197" s="256" t="s">
        <v>153</v>
      </c>
      <c r="E197" s="257"/>
      <c r="F197" s="252"/>
      <c r="G197" s="252"/>
      <c r="H197" s="252"/>
    </row>
    <row r="198" spans="1:8" ht="81" customHeight="1" x14ac:dyDescent="0.2">
      <c r="A198" s="258" t="s">
        <v>154</v>
      </c>
      <c r="B198" s="259"/>
      <c r="C198" s="260" t="s">
        <v>155</v>
      </c>
      <c r="D198" s="261" t="s">
        <v>156</v>
      </c>
      <c r="E198" s="262"/>
      <c r="F198" s="252"/>
      <c r="G198" s="252"/>
      <c r="H198" s="252"/>
    </row>
    <row r="199" spans="1:8" ht="140.25" customHeight="1" x14ac:dyDescent="0.2">
      <c r="A199" s="258" t="s">
        <v>157</v>
      </c>
      <c r="B199" s="259"/>
      <c r="C199" s="260" t="s">
        <v>158</v>
      </c>
      <c r="D199" s="261" t="s">
        <v>156</v>
      </c>
      <c r="E199" s="262"/>
      <c r="F199" s="252"/>
      <c r="G199" s="252"/>
      <c r="H199" s="252"/>
    </row>
    <row r="200" spans="1:8" s="217" customFormat="1" ht="125.25" customHeight="1" x14ac:dyDescent="0.2">
      <c r="A200" s="258" t="s">
        <v>160</v>
      </c>
      <c r="B200" s="259"/>
      <c r="C200" s="319" t="s">
        <v>161</v>
      </c>
      <c r="D200" s="259" t="s">
        <v>156</v>
      </c>
      <c r="E200" s="320"/>
      <c r="F200" s="246"/>
      <c r="G200" s="246"/>
      <c r="H200" s="246"/>
    </row>
    <row r="201" spans="1:8" s="238" customFormat="1" ht="222.75" customHeight="1" x14ac:dyDescent="0.2">
      <c r="A201" s="487" t="s">
        <v>162</v>
      </c>
      <c r="B201" s="488"/>
      <c r="C201" s="260" t="s">
        <v>163</v>
      </c>
      <c r="D201" s="489" t="s">
        <v>156</v>
      </c>
      <c r="E201" s="490"/>
      <c r="F201" s="236"/>
      <c r="G201" s="237"/>
      <c r="H201" s="237"/>
    </row>
    <row r="202" spans="1:8" ht="24.95" customHeight="1" x14ac:dyDescent="0.2">
      <c r="A202" s="264" t="s">
        <v>318</v>
      </c>
      <c r="B202" s="264"/>
      <c r="C202" s="264"/>
      <c r="D202" s="264"/>
      <c r="E202" s="264"/>
      <c r="F202" s="264"/>
      <c r="G202" s="264"/>
      <c r="H202" s="264"/>
    </row>
    <row r="203" spans="1:8" ht="24.95" customHeight="1" x14ac:dyDescent="0.2">
      <c r="A203" s="264" t="s">
        <v>319</v>
      </c>
      <c r="B203" s="264"/>
      <c r="C203" s="264"/>
      <c r="D203" s="264"/>
      <c r="E203" s="264"/>
      <c r="F203" s="264"/>
      <c r="G203" s="264"/>
      <c r="H203" s="264"/>
    </row>
    <row r="204" spans="1:8" ht="188.25" customHeight="1" x14ac:dyDescent="0.2">
      <c r="A204" s="239" t="str">
        <f>Абакан_юр!A195</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4" s="239"/>
      <c r="C204" s="239"/>
      <c r="D204" s="239"/>
      <c r="E204" s="239"/>
      <c r="F204" s="239"/>
      <c r="G204" s="239"/>
      <c r="H204" s="239"/>
    </row>
    <row r="205" spans="1:8" ht="73.5" customHeight="1" x14ac:dyDescent="0.2">
      <c r="A205" s="239" t="s">
        <v>167</v>
      </c>
      <c r="B205" s="239"/>
      <c r="C205" s="239"/>
      <c r="D205" s="239"/>
      <c r="E205" s="239"/>
      <c r="F205" s="239"/>
      <c r="G205" s="239"/>
      <c r="H205" s="239"/>
    </row>
    <row r="206" spans="1:8" ht="24.95" customHeight="1" x14ac:dyDescent="0.2">
      <c r="A206" s="264" t="s">
        <v>168</v>
      </c>
      <c r="B206" s="264"/>
      <c r="C206" s="264"/>
      <c r="D206" s="264"/>
      <c r="E206" s="264"/>
      <c r="F206" s="264"/>
      <c r="G206" s="264"/>
      <c r="H206" s="264"/>
    </row>
    <row r="207" spans="1:8" s="266" customFormat="1" ht="114.75" customHeight="1" x14ac:dyDescent="0.2">
      <c r="A207" s="239" t="s">
        <v>169</v>
      </c>
      <c r="B207" s="239"/>
      <c r="C207" s="239"/>
      <c r="D207" s="239"/>
      <c r="E207" s="239"/>
      <c r="F207" s="239"/>
      <c r="G207" s="239"/>
      <c r="H207" s="239"/>
    </row>
  </sheetData>
  <sheetProtection selectLockedCells="1" selectUnlockedCells="1"/>
  <mergeCells count="337">
    <mergeCell ref="A202:H202"/>
    <mergeCell ref="A203:H203"/>
    <mergeCell ref="A204:H204"/>
    <mergeCell ref="A205:H205"/>
    <mergeCell ref="A206:H206"/>
    <mergeCell ref="A207:E207"/>
    <mergeCell ref="F207:H207"/>
    <mergeCell ref="A199:B199"/>
    <mergeCell ref="D199:E199"/>
    <mergeCell ref="A200:B200"/>
    <mergeCell ref="D200:E200"/>
    <mergeCell ref="A201:B201"/>
    <mergeCell ref="D201:E201"/>
    <mergeCell ref="A196:B196"/>
    <mergeCell ref="D196:E196"/>
    <mergeCell ref="A197:B197"/>
    <mergeCell ref="D197:E197"/>
    <mergeCell ref="A198:B198"/>
    <mergeCell ref="D198:E198"/>
    <mergeCell ref="A188:C188"/>
    <mergeCell ref="A189:C189"/>
    <mergeCell ref="A191:H191"/>
    <mergeCell ref="A192:H192"/>
    <mergeCell ref="A194:E194"/>
    <mergeCell ref="A195:E195"/>
    <mergeCell ref="A183:C183"/>
    <mergeCell ref="G183:H183"/>
    <mergeCell ref="A184:C184"/>
    <mergeCell ref="A185:C185"/>
    <mergeCell ref="A186:C186"/>
    <mergeCell ref="A187:C187"/>
    <mergeCell ref="A177:B177"/>
    <mergeCell ref="D177:H177"/>
    <mergeCell ref="C179:D179"/>
    <mergeCell ref="C180:D180"/>
    <mergeCell ref="C181:D181"/>
    <mergeCell ref="C182:D182"/>
    <mergeCell ref="A172:B172"/>
    <mergeCell ref="A173:B173"/>
    <mergeCell ref="D173:H173"/>
    <mergeCell ref="A174:C174"/>
    <mergeCell ref="D174:H174"/>
    <mergeCell ref="A175:B175"/>
    <mergeCell ref="C175:C176"/>
    <mergeCell ref="D175:H175"/>
    <mergeCell ref="A176:B176"/>
    <mergeCell ref="D176:H176"/>
    <mergeCell ref="A168:B168"/>
    <mergeCell ref="D168:H168"/>
    <mergeCell ref="A169:B169"/>
    <mergeCell ref="A170:B170"/>
    <mergeCell ref="D170:H170"/>
    <mergeCell ref="A171:B171"/>
    <mergeCell ref="D171:H171"/>
    <mergeCell ref="D164:H164"/>
    <mergeCell ref="A165:B165"/>
    <mergeCell ref="D165:H165"/>
    <mergeCell ref="A166:B166"/>
    <mergeCell ref="A167:B167"/>
    <mergeCell ref="D167:H167"/>
    <mergeCell ref="A160:B160"/>
    <mergeCell ref="C160:C164"/>
    <mergeCell ref="D160:H160"/>
    <mergeCell ref="A161:B161"/>
    <mergeCell ref="D161:H161"/>
    <mergeCell ref="A162:B162"/>
    <mergeCell ref="D162:H162"/>
    <mergeCell ref="A163:B163"/>
    <mergeCell ref="D163:H163"/>
    <mergeCell ref="A164:B164"/>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12:B112"/>
    <mergeCell ref="D112:H112"/>
    <mergeCell ref="A113:B113"/>
    <mergeCell ref="D113:H113"/>
    <mergeCell ref="A114:B114"/>
    <mergeCell ref="D114:H114"/>
    <mergeCell ref="D108:H108"/>
    <mergeCell ref="A109:B109"/>
    <mergeCell ref="D109:H109"/>
    <mergeCell ref="A110:B110"/>
    <mergeCell ref="D110:H110"/>
    <mergeCell ref="A111:B111"/>
    <mergeCell ref="D111:H111"/>
    <mergeCell ref="A104:B104"/>
    <mergeCell ref="D104:H104"/>
    <mergeCell ref="A105:B105"/>
    <mergeCell ref="D105:H105"/>
    <mergeCell ref="A106:B106"/>
    <mergeCell ref="C106:C123"/>
    <mergeCell ref="D106:H106"/>
    <mergeCell ref="A107:B107"/>
    <mergeCell ref="D107:H107"/>
    <mergeCell ref="A108:B108"/>
    <mergeCell ref="A101:B101"/>
    <mergeCell ref="D101:H101"/>
    <mergeCell ref="A102:B102"/>
    <mergeCell ref="D102:H102"/>
    <mergeCell ref="A103:B103"/>
    <mergeCell ref="D103:H103"/>
    <mergeCell ref="A98:B98"/>
    <mergeCell ref="D98:H98"/>
    <mergeCell ref="A99:B99"/>
    <mergeCell ref="D99:H99"/>
    <mergeCell ref="A100:B100"/>
    <mergeCell ref="D100:H100"/>
    <mergeCell ref="D93:H93"/>
    <mergeCell ref="A94:B94"/>
    <mergeCell ref="C94:C102"/>
    <mergeCell ref="D94:H94"/>
    <mergeCell ref="A95:B95"/>
    <mergeCell ref="D95:H95"/>
    <mergeCell ref="A96:B96"/>
    <mergeCell ref="D96:H96"/>
    <mergeCell ref="A97:B97"/>
    <mergeCell ref="D97:H97"/>
    <mergeCell ref="A90:B90"/>
    <mergeCell ref="D90:H90"/>
    <mergeCell ref="A91:B91"/>
    <mergeCell ref="D91:H91"/>
    <mergeCell ref="A92:C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D70:H70"/>
    <mergeCell ref="A71:C71"/>
    <mergeCell ref="D71:H71"/>
    <mergeCell ref="A72:B72"/>
    <mergeCell ref="C72:C91"/>
    <mergeCell ref="D72:H72"/>
    <mergeCell ref="A73:B73"/>
    <mergeCell ref="D73:H73"/>
    <mergeCell ref="A74:B74"/>
    <mergeCell ref="D74:H74"/>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51:H51"/>
    <mergeCell ref="A52:A53"/>
    <mergeCell ref="D52:H53"/>
    <mergeCell ref="D54:H54"/>
    <mergeCell ref="A55:A59"/>
    <mergeCell ref="B55:B56"/>
    <mergeCell ref="C55:C56"/>
    <mergeCell ref="D55:D59"/>
    <mergeCell ref="E55:E59"/>
    <mergeCell ref="F55:F59"/>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20"/>
  <sheetViews>
    <sheetView view="pageBreakPreview" zoomScale="30" zoomScaleNormal="60" zoomScaleSheetLayoutView="30" workbookViewId="0">
      <pane ySplit="4" topLeftCell="A46" activePane="bottomLeft" state="frozen"/>
      <selection activeCell="A181" sqref="A181:B181"/>
      <selection pane="bottomLeft" activeCell="A181" sqref="A181:B181"/>
    </sheetView>
  </sheetViews>
  <sheetFormatPr defaultColWidth="9.140625" defaultRowHeight="12.75" outlineLevelRow="1" x14ac:dyDescent="0.2"/>
  <cols>
    <col min="1" max="1" width="45.7109375" style="216" customWidth="1"/>
    <col min="2" max="2" width="80.7109375" style="217" customWidth="1"/>
    <col min="3" max="3" width="120.7109375" style="218" customWidth="1"/>
    <col min="4" max="7" width="30.7109375" style="217" customWidth="1"/>
    <col min="8" max="8" width="30.7109375" style="219" customWidth="1"/>
    <col min="9" max="16384" width="9.140625" style="219"/>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июня 2024 г.</v>
      </c>
      <c r="B2" s="6" t="s">
        <v>2</v>
      </c>
      <c r="C2" s="7" t="s">
        <v>320</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50.1" customHeight="1" thickBot="1" x14ac:dyDescent="0.25">
      <c r="A5" s="24" t="s">
        <v>9</v>
      </c>
      <c r="B5" s="25"/>
      <c r="C5" s="26"/>
      <c r="D5" s="26"/>
      <c r="E5" s="26"/>
      <c r="F5" s="26"/>
      <c r="G5" s="26"/>
      <c r="H5" s="27"/>
    </row>
    <row r="6" spans="1:8" ht="35.25" customHeight="1" thickBot="1" x14ac:dyDescent="0.25">
      <c r="A6" s="436"/>
      <c r="B6" s="437"/>
      <c r="C6" s="438"/>
      <c r="D6" s="337" t="s">
        <v>171</v>
      </c>
      <c r="E6" s="268" t="s">
        <v>172</v>
      </c>
      <c r="F6" s="337" t="s">
        <v>173</v>
      </c>
      <c r="G6" s="268" t="s">
        <v>174</v>
      </c>
      <c r="H6" s="338" t="s">
        <v>175</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"2ГИС.БРЯНСК" (версия для ПК); 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Интернет-площадки и Веб-приложения на основе Cправочника организаций "2ГИС.БРЯНСК", http://api.2gis.ru/</v>
      </c>
      <c r="D7" s="31">
        <f>F7*1.2</f>
        <v>8460</v>
      </c>
      <c r="E7" s="32">
        <f>F7*1.1</f>
        <v>7755.0000000000009</v>
      </c>
      <c r="F7" s="32">
        <v>7050</v>
      </c>
      <c r="G7" s="32">
        <f>F7*0.75</f>
        <v>5287.5</v>
      </c>
      <c r="H7" s="33">
        <f>F7*0.5</f>
        <v>3525</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"2ГИС.БРЯНСК" (версия для ПК); 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Интернет-площадки и Веб-приложения на основе Cправочника организаций "2ГИС.БРЯНСК",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"2ГИС.БРЯНСК" (версия для ПК); 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Интернет-площадки и Веб-приложения на основе Cправочника организаций "2ГИС.БРЯНСК", http://api.2gis.ru/</v>
      </c>
      <c r="D12" s="54">
        <f>F12*1.2</f>
        <v>9583.1999999999989</v>
      </c>
      <c r="E12" s="32">
        <f>F12*1.1</f>
        <v>8784.6</v>
      </c>
      <c r="F12" s="32">
        <v>7986</v>
      </c>
      <c r="G12" s="32">
        <f>F12*0.75</f>
        <v>5989.5</v>
      </c>
      <c r="H12" s="33">
        <f>F12*0.5</f>
        <v>3993</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"2ГИС.БРЯНСК" (версия для ПК); 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Интернет-площадки и Веб-приложения на основе Cправочника организаций "2ГИС.БРЯНСК",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1872</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"2ГИС.БРЯНСК"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"2ГИС.БРЯНСК"; Электронный справочник "2ГИС.БРЯНСК"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Интернет-площадки и Веб-приложения на основе Cправочника организаций "2ГИС.БРЯНСК", http://api.2gis.ru/</v>
      </c>
      <c r="D23" s="271">
        <v>259.2</v>
      </c>
      <c r="E23" s="272"/>
      <c r="F23" s="272"/>
      <c r="G23" s="272"/>
      <c r="H23" s="273"/>
    </row>
    <row r="24" spans="1:8" s="16" customFormat="1" ht="94.5" customHeight="1" x14ac:dyDescent="0.2">
      <c r="A24" s="71"/>
      <c r="B24" s="92"/>
      <c r="C24" s="93"/>
      <c r="D24" s="94"/>
      <c r="E24" s="95"/>
      <c r="F24" s="95"/>
      <c r="G24" s="95"/>
      <c r="H24" s="274"/>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2ГИС 4.0 и выше)</v>
      </c>
      <c r="D25" s="275"/>
      <c r="E25" s="276"/>
      <c r="F25" s="276"/>
      <c r="G25" s="276"/>
      <c r="H25" s="277"/>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"2ГИС.БРЯНСК" (версия для ПК); 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v>
      </c>
      <c r="D27" s="31">
        <f>F27*1.2</f>
        <v>11851.199999999999</v>
      </c>
      <c r="E27" s="32">
        <f>F27*1.1</f>
        <v>10863.6</v>
      </c>
      <c r="F27" s="32">
        <v>9876</v>
      </c>
      <c r="G27" s="32">
        <f>F27*0.75</f>
        <v>7407</v>
      </c>
      <c r="H27" s="33">
        <f>F27*0.5</f>
        <v>4938</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"2ГИС.БРЯНСК" (версия для ПК); 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v>
      </c>
      <c r="D32" s="54">
        <f>F32*1.2</f>
        <v>13420.8</v>
      </c>
      <c r="E32" s="32">
        <f>F32*1.1</f>
        <v>12302.400000000001</v>
      </c>
      <c r="F32" s="32">
        <v>11184</v>
      </c>
      <c r="G32" s="32">
        <f>F32*0.75</f>
        <v>8388</v>
      </c>
      <c r="H32" s="33">
        <f>F32*0.5</f>
        <v>5592</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2640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"2ГИС.БРЯНСК"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"2ГИС.БРЯНСК"; Электронный справочник "2ГИС.БРЯНСК"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v>
      </c>
      <c r="D43" s="89">
        <v>372</v>
      </c>
      <c r="E43" s="90"/>
      <c r="F43" s="90"/>
      <c r="G43" s="90"/>
      <c r="H43" s="91"/>
    </row>
    <row r="44" spans="1:8" s="16" customFormat="1" ht="69.75" customHeight="1" x14ac:dyDescent="0.2">
      <c r="A44" s="71"/>
      <c r="B44" s="92"/>
      <c r="C44" s="93"/>
      <c r="D44" s="94"/>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2ГИС 4.0 и выше)</v>
      </c>
      <c r="D45" s="94"/>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2ГИС 4.0 и выше)</v>
      </c>
      <c r="D46" s="94"/>
      <c r="E46" s="95"/>
      <c r="F46" s="95"/>
      <c r="G46" s="95"/>
      <c r="H46" s="96"/>
    </row>
    <row r="47" spans="1:8" s="16" customFormat="1" ht="24.95" customHeight="1" thickBot="1" x14ac:dyDescent="0.25">
      <c r="A47" s="81"/>
      <c r="B47" s="82"/>
      <c r="C47" s="83"/>
      <c r="D47" s="113"/>
      <c r="E47" s="114"/>
      <c r="F47" s="114"/>
      <c r="G47" s="114"/>
      <c r="H47" s="115"/>
    </row>
    <row r="48" spans="1:8" s="16" customFormat="1" ht="48" customHeight="1" x14ac:dyDescent="0.2">
      <c r="A48" s="29" t="s">
        <v>31</v>
      </c>
      <c r="B48" s="30" t="s">
        <v>27</v>
      </c>
      <c r="C4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"2ГИС.БРЯНСК" (версия для ПК); 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Интернет-площадки и Веб-приложения на основе Cправочника организаций "2ГИС.БРЯНСК", http://api.2gis.ru/</v>
      </c>
      <c r="D48" s="31">
        <f>F48*1.2</f>
        <v>10152</v>
      </c>
      <c r="E48" s="32">
        <f>F48*1.1</f>
        <v>9306</v>
      </c>
      <c r="F48" s="32">
        <v>8460</v>
      </c>
      <c r="G48" s="32">
        <f>F48*0.75</f>
        <v>6345</v>
      </c>
      <c r="H48" s="33">
        <f>F48*0.5</f>
        <v>4230</v>
      </c>
    </row>
    <row r="49" spans="1:8" s="16" customFormat="1" ht="132" customHeight="1" x14ac:dyDescent="0.2">
      <c r="A49" s="34"/>
      <c r="B49" s="35"/>
      <c r="C49" s="35"/>
      <c r="D49" s="36"/>
      <c r="E49" s="37"/>
      <c r="F49" s="37"/>
      <c r="G49" s="37"/>
      <c r="H49" s="38"/>
    </row>
    <row r="50" spans="1:8" s="16" customFormat="1" ht="127.5" customHeight="1" x14ac:dyDescent="0.2">
      <c r="A50" s="34"/>
      <c r="B50" s="39" t="s">
        <v>12</v>
      </c>
      <c r="C5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"2ГИС.БРЯНСК" (версия для ПК); 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Интернет-площадки и Веб-приложения на основе Cправочника организаций "2ГИС.БРЯНСК", http://api.2gis.ru/</v>
      </c>
      <c r="D50" s="36"/>
      <c r="E50" s="37"/>
      <c r="F50" s="37"/>
      <c r="G50" s="37"/>
      <c r="H50" s="38"/>
    </row>
    <row r="51" spans="1:8" s="16" customFormat="1" ht="127.5" customHeight="1" thickBot="1" x14ac:dyDescent="0.25">
      <c r="A51" s="119"/>
      <c r="B51" s="120" t="s">
        <v>33</v>
      </c>
      <c r="C51"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2ГИС 4.0 и выше)</v>
      </c>
      <c r="D51" s="121"/>
      <c r="E51" s="122"/>
      <c r="F51" s="122"/>
      <c r="G51" s="122"/>
      <c r="H51" s="123"/>
    </row>
    <row r="52" spans="1:8" s="16" customFormat="1" ht="166.5" customHeight="1" thickBot="1" x14ac:dyDescent="0.25">
      <c r="A52" s="41"/>
      <c r="B52" s="42" t="s">
        <v>13</v>
      </c>
      <c r="C52"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2ГИС 4.0 и выше)</v>
      </c>
      <c r="D52" s="44"/>
      <c r="E52" s="45"/>
      <c r="F52" s="45"/>
      <c r="G52" s="45"/>
      <c r="H52" s="46"/>
    </row>
    <row r="53" spans="1:8" s="16" customFormat="1" ht="24.95" customHeight="1" thickBot="1" x14ac:dyDescent="0.25">
      <c r="A53" s="47"/>
      <c r="B53" s="48"/>
      <c r="C53" s="49"/>
      <c r="D53" s="50"/>
      <c r="E53" s="51"/>
      <c r="F53" s="51"/>
      <c r="G53" s="51"/>
      <c r="H53" s="52"/>
    </row>
    <row r="54" spans="1:8" s="16" customFormat="1" ht="48" customHeight="1" x14ac:dyDescent="0.2">
      <c r="A54" s="53" t="s">
        <v>35</v>
      </c>
      <c r="B54" s="30" t="s">
        <v>27</v>
      </c>
      <c r="C54"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"2ГИС.БРЯНСК" (версия для ПК); 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Интернет-площадки и Веб-приложения на основе Cправочника организаций "2ГИС.БРЯНСК", http://api.2gis.ru/</v>
      </c>
      <c r="D54" s="54">
        <f>F54*1.2</f>
        <v>11505.6</v>
      </c>
      <c r="E54" s="32">
        <f>F54*1.1</f>
        <v>10546.800000000001</v>
      </c>
      <c r="F54" s="32">
        <v>9588</v>
      </c>
      <c r="G54" s="32">
        <f>F54*0.75</f>
        <v>7191</v>
      </c>
      <c r="H54" s="33">
        <f>F54*0.5</f>
        <v>4794</v>
      </c>
    </row>
    <row r="55" spans="1:8" s="16" customFormat="1" ht="132" customHeight="1" x14ac:dyDescent="0.2">
      <c r="A55" s="55"/>
      <c r="B55" s="35"/>
      <c r="C55" s="35"/>
      <c r="D55" s="56"/>
      <c r="E55" s="37"/>
      <c r="F55" s="37"/>
      <c r="G55" s="37"/>
      <c r="H55" s="38"/>
    </row>
    <row r="56" spans="1:8" s="16" customFormat="1" ht="138.94999999999999" customHeight="1" x14ac:dyDescent="0.2">
      <c r="A56" s="55"/>
      <c r="B56" s="39" t="s">
        <v>12</v>
      </c>
      <c r="C56"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"2ГИС.БРЯНСК" (версия для ПК); 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Интернет-площадки и Веб-приложения на основе Cправочника организаций "2ГИС.БРЯНСК", http://api.2gis.ru/</v>
      </c>
      <c r="D56" s="56"/>
      <c r="E56" s="37"/>
      <c r="F56" s="37"/>
      <c r="G56" s="37"/>
      <c r="H56" s="38"/>
    </row>
    <row r="57" spans="1:8" s="16" customFormat="1" ht="166.5" customHeight="1" x14ac:dyDescent="0.2">
      <c r="A57" s="55"/>
      <c r="B57" s="57" t="s">
        <v>13</v>
      </c>
      <c r="C57"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2ГИС 4.0 и выше)</v>
      </c>
      <c r="D57" s="56"/>
      <c r="E57" s="37"/>
      <c r="F57" s="37"/>
      <c r="G57" s="37"/>
      <c r="H57" s="38"/>
    </row>
    <row r="58" spans="1:8" s="16" customFormat="1" ht="92.25" customHeight="1" thickBot="1" x14ac:dyDescent="0.25">
      <c r="A58" s="59"/>
      <c r="B58" s="42" t="s">
        <v>36</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2ГИС 4.0 и выше)</v>
      </c>
      <c r="D58" s="61"/>
      <c r="E58" s="45"/>
      <c r="F58" s="45"/>
      <c r="G58" s="45"/>
      <c r="H58" s="46"/>
    </row>
    <row r="59" spans="1:8" s="16" customFormat="1" ht="24.95" customHeight="1" thickBot="1" x14ac:dyDescent="0.25">
      <c r="A59" s="81"/>
      <c r="B59" s="82"/>
      <c r="C59" s="83"/>
      <c r="D59" s="84"/>
      <c r="E59" s="85"/>
      <c r="F59" s="85"/>
      <c r="G59" s="85"/>
      <c r="H59" s="86"/>
    </row>
    <row r="60" spans="1:8" s="16" customFormat="1" ht="50.1" customHeight="1" x14ac:dyDescent="0.2">
      <c r="A60" s="65" t="s">
        <v>37</v>
      </c>
      <c r="B60" s="87" t="s">
        <v>23</v>
      </c>
      <c r="C60"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Интернет-площадки и Веб-приложения на основе Cправочника организаций "2ГИС.БРЯНСК", http://api.2gis.ru/</v>
      </c>
      <c r="D60" s="271">
        <v>259.2</v>
      </c>
      <c r="E60" s="272"/>
      <c r="F60" s="272"/>
      <c r="G60" s="272"/>
      <c r="H60" s="273"/>
    </row>
    <row r="61" spans="1:8" s="16" customFormat="1" ht="94.5" customHeight="1" x14ac:dyDescent="0.2">
      <c r="A61" s="71"/>
      <c r="B61" s="92"/>
      <c r="C61" s="93"/>
      <c r="D61" s="94"/>
      <c r="E61" s="95"/>
      <c r="F61" s="95"/>
      <c r="G61" s="95"/>
      <c r="H61" s="274"/>
    </row>
    <row r="62" spans="1:8" s="16" customFormat="1" ht="163.5" customHeight="1" thickBot="1" x14ac:dyDescent="0.25">
      <c r="A62" s="77"/>
      <c r="B62" s="97" t="s">
        <v>13</v>
      </c>
      <c r="C62"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2ГИС 4.0 и выше)</v>
      </c>
      <c r="D62" s="275"/>
      <c r="E62" s="276"/>
      <c r="F62" s="276"/>
      <c r="G62" s="276"/>
      <c r="H62" s="277"/>
    </row>
    <row r="63" spans="1:8" ht="21.75" thickBot="1" x14ac:dyDescent="0.25">
      <c r="A63" s="81"/>
      <c r="B63" s="129"/>
      <c r="C63" s="130"/>
      <c r="D63" s="113"/>
      <c r="E63" s="114"/>
      <c r="F63" s="114"/>
      <c r="G63" s="114"/>
      <c r="H63" s="115"/>
    </row>
    <row r="64" spans="1:8" ht="50.1" customHeight="1" thickBot="1" x14ac:dyDescent="0.25">
      <c r="A64" s="136" t="s">
        <v>38</v>
      </c>
      <c r="B64" s="137"/>
      <c r="C64" s="137"/>
      <c r="D64" s="138" t="str">
        <f>"от "&amp;MIN(D65:D84)&amp;" до "&amp;MAX(D65:D84)</f>
        <v>от 510 до 10200</v>
      </c>
      <c r="E64" s="139"/>
      <c r="F64" s="139"/>
      <c r="G64" s="139"/>
      <c r="H64" s="140"/>
    </row>
    <row r="65" spans="1:8" ht="37.5" customHeight="1" outlineLevel="1" x14ac:dyDescent="0.2">
      <c r="A65" s="141" t="s">
        <v>39</v>
      </c>
      <c r="B65" s="369"/>
      <c r="C65" s="30" t="str">
        <f>"Электронный справочник на основе Справочника организаций "&amp;$C$2&amp;" (версия для ПК)"</f>
        <v>Электронный справочник на основе Справочника организаций "2ГИС.БРЯНСК" (версия для ПК)</v>
      </c>
      <c r="D65" s="370">
        <v>510</v>
      </c>
      <c r="E65" s="145"/>
      <c r="F65" s="145"/>
      <c r="G65" s="145"/>
      <c r="H65" s="146"/>
    </row>
    <row r="66" spans="1:8" ht="37.5" customHeight="1" outlineLevel="1" x14ac:dyDescent="0.2">
      <c r="A66" s="147" t="s">
        <v>40</v>
      </c>
      <c r="B66" s="371"/>
      <c r="C66" s="355"/>
      <c r="D66" s="56">
        <v>1020</v>
      </c>
      <c r="E66" s="37"/>
      <c r="F66" s="37"/>
      <c r="G66" s="37"/>
      <c r="H66" s="38"/>
    </row>
    <row r="67" spans="1:8" ht="37.5" customHeight="1" outlineLevel="1" x14ac:dyDescent="0.2">
      <c r="A67" s="147" t="s">
        <v>41</v>
      </c>
      <c r="B67" s="371"/>
      <c r="C67" s="355"/>
      <c r="D67" s="56">
        <v>1530</v>
      </c>
      <c r="E67" s="37"/>
      <c r="F67" s="37"/>
      <c r="G67" s="37"/>
      <c r="H67" s="38"/>
    </row>
    <row r="68" spans="1:8" ht="37.5" customHeight="1" outlineLevel="1" x14ac:dyDescent="0.2">
      <c r="A68" s="147" t="s">
        <v>42</v>
      </c>
      <c r="B68" s="371"/>
      <c r="C68" s="355"/>
      <c r="D68" s="56">
        <v>2040</v>
      </c>
      <c r="E68" s="37"/>
      <c r="F68" s="37"/>
      <c r="G68" s="37"/>
      <c r="H68" s="38"/>
    </row>
    <row r="69" spans="1:8" ht="37.5" customHeight="1" outlineLevel="1" x14ac:dyDescent="0.2">
      <c r="A69" s="147" t="s">
        <v>43</v>
      </c>
      <c r="B69" s="371"/>
      <c r="C69" s="355"/>
      <c r="D69" s="56">
        <v>2550</v>
      </c>
      <c r="E69" s="37"/>
      <c r="F69" s="37"/>
      <c r="G69" s="37"/>
      <c r="H69" s="38"/>
    </row>
    <row r="70" spans="1:8" ht="37.5" customHeight="1" outlineLevel="1" x14ac:dyDescent="0.2">
      <c r="A70" s="147" t="s">
        <v>44</v>
      </c>
      <c r="B70" s="371"/>
      <c r="C70" s="355"/>
      <c r="D70" s="56">
        <v>3060</v>
      </c>
      <c r="E70" s="37"/>
      <c r="F70" s="37"/>
      <c r="G70" s="37"/>
      <c r="H70" s="38"/>
    </row>
    <row r="71" spans="1:8" ht="37.5" customHeight="1" outlineLevel="1" x14ac:dyDescent="0.2">
      <c r="A71" s="147" t="s">
        <v>45</v>
      </c>
      <c r="B71" s="371"/>
      <c r="C71" s="355"/>
      <c r="D71" s="56">
        <v>3570</v>
      </c>
      <c r="E71" s="37"/>
      <c r="F71" s="37"/>
      <c r="G71" s="37"/>
      <c r="H71" s="38"/>
    </row>
    <row r="72" spans="1:8" ht="37.5" customHeight="1" outlineLevel="1" x14ac:dyDescent="0.2">
      <c r="A72" s="147" t="s">
        <v>46</v>
      </c>
      <c r="B72" s="371"/>
      <c r="C72" s="355"/>
      <c r="D72" s="56">
        <v>4080</v>
      </c>
      <c r="E72" s="37"/>
      <c r="F72" s="37"/>
      <c r="G72" s="37"/>
      <c r="H72" s="38"/>
    </row>
    <row r="73" spans="1:8" ht="37.5" customHeight="1" outlineLevel="1" x14ac:dyDescent="0.2">
      <c r="A73" s="147" t="s">
        <v>47</v>
      </c>
      <c r="B73" s="371"/>
      <c r="C73" s="355"/>
      <c r="D73" s="56">
        <v>4590</v>
      </c>
      <c r="E73" s="37"/>
      <c r="F73" s="37"/>
      <c r="G73" s="37"/>
      <c r="H73" s="38"/>
    </row>
    <row r="74" spans="1:8" ht="37.5" customHeight="1" outlineLevel="1" x14ac:dyDescent="0.2">
      <c r="A74" s="147" t="s">
        <v>48</v>
      </c>
      <c r="B74" s="371"/>
      <c r="C74" s="355"/>
      <c r="D74" s="56">
        <v>5100</v>
      </c>
      <c r="E74" s="37"/>
      <c r="F74" s="37"/>
      <c r="G74" s="37"/>
      <c r="H74" s="38"/>
    </row>
    <row r="75" spans="1:8" ht="37.5" customHeight="1" outlineLevel="1" x14ac:dyDescent="0.2">
      <c r="A75" s="147" t="s">
        <v>49</v>
      </c>
      <c r="B75" s="371"/>
      <c r="C75" s="355"/>
      <c r="D75" s="56">
        <v>5610</v>
      </c>
      <c r="E75" s="37"/>
      <c r="F75" s="37"/>
      <c r="G75" s="37"/>
      <c r="H75" s="38"/>
    </row>
    <row r="76" spans="1:8" ht="37.5" customHeight="1" outlineLevel="1" x14ac:dyDescent="0.2">
      <c r="A76" s="147" t="s">
        <v>50</v>
      </c>
      <c r="B76" s="371"/>
      <c r="C76" s="355"/>
      <c r="D76" s="56">
        <v>6120</v>
      </c>
      <c r="E76" s="37"/>
      <c r="F76" s="37"/>
      <c r="G76" s="37"/>
      <c r="H76" s="38"/>
    </row>
    <row r="77" spans="1:8" ht="37.5" customHeight="1" outlineLevel="1" x14ac:dyDescent="0.2">
      <c r="A77" s="147" t="s">
        <v>51</v>
      </c>
      <c r="B77" s="371"/>
      <c r="C77" s="355"/>
      <c r="D77" s="56">
        <v>6630</v>
      </c>
      <c r="E77" s="37"/>
      <c r="F77" s="37"/>
      <c r="G77" s="37"/>
      <c r="H77" s="38"/>
    </row>
    <row r="78" spans="1:8" ht="37.5" customHeight="1" outlineLevel="1" x14ac:dyDescent="0.2">
      <c r="A78" s="147" t="s">
        <v>52</v>
      </c>
      <c r="B78" s="371"/>
      <c r="C78" s="355"/>
      <c r="D78" s="56">
        <v>7140</v>
      </c>
      <c r="E78" s="37"/>
      <c r="F78" s="37"/>
      <c r="G78" s="37"/>
      <c r="H78" s="38"/>
    </row>
    <row r="79" spans="1:8" ht="37.5" customHeight="1" outlineLevel="1" x14ac:dyDescent="0.2">
      <c r="A79" s="147" t="s">
        <v>53</v>
      </c>
      <c r="B79" s="371"/>
      <c r="C79" s="355"/>
      <c r="D79" s="56">
        <v>7650</v>
      </c>
      <c r="E79" s="37"/>
      <c r="F79" s="37"/>
      <c r="G79" s="37"/>
      <c r="H79" s="38"/>
    </row>
    <row r="80" spans="1:8" ht="37.5" customHeight="1" outlineLevel="1" x14ac:dyDescent="0.2">
      <c r="A80" s="147" t="s">
        <v>54</v>
      </c>
      <c r="B80" s="371"/>
      <c r="C80" s="355"/>
      <c r="D80" s="56">
        <v>8160</v>
      </c>
      <c r="E80" s="37"/>
      <c r="F80" s="37"/>
      <c r="G80" s="37"/>
      <c r="H80" s="38"/>
    </row>
    <row r="81" spans="1:8" ht="37.5" customHeight="1" outlineLevel="1" x14ac:dyDescent="0.2">
      <c r="A81" s="147" t="s">
        <v>55</v>
      </c>
      <c r="B81" s="371"/>
      <c r="C81" s="355"/>
      <c r="D81" s="56">
        <v>8670</v>
      </c>
      <c r="E81" s="37"/>
      <c r="F81" s="37"/>
      <c r="G81" s="37"/>
      <c r="H81" s="38"/>
    </row>
    <row r="82" spans="1:8" ht="37.5" customHeight="1" outlineLevel="1" x14ac:dyDescent="0.2">
      <c r="A82" s="147" t="s">
        <v>56</v>
      </c>
      <c r="B82" s="371"/>
      <c r="C82" s="355"/>
      <c r="D82" s="56">
        <v>9180</v>
      </c>
      <c r="E82" s="37"/>
      <c r="F82" s="37"/>
      <c r="G82" s="37"/>
      <c r="H82" s="38"/>
    </row>
    <row r="83" spans="1:8" ht="37.5" customHeight="1" outlineLevel="1" x14ac:dyDescent="0.2">
      <c r="A83" s="147" t="s">
        <v>57</v>
      </c>
      <c r="B83" s="371"/>
      <c r="C83" s="355"/>
      <c r="D83" s="56">
        <v>9690</v>
      </c>
      <c r="E83" s="37"/>
      <c r="F83" s="37"/>
      <c r="G83" s="37"/>
      <c r="H83" s="38"/>
    </row>
    <row r="84" spans="1:8" ht="37.5" customHeight="1" outlineLevel="1" x14ac:dyDescent="0.2">
      <c r="A84" s="147" t="s">
        <v>58</v>
      </c>
      <c r="B84" s="371"/>
      <c r="C84" s="355"/>
      <c r="D84" s="56">
        <v>10200</v>
      </c>
      <c r="E84" s="37"/>
      <c r="F84" s="37"/>
      <c r="G84" s="37"/>
      <c r="H84" s="38"/>
    </row>
    <row r="85" spans="1:8" ht="37.5" customHeight="1" outlineLevel="1" x14ac:dyDescent="0.2">
      <c r="A85" s="147" t="s">
        <v>181</v>
      </c>
      <c r="B85" s="371"/>
      <c r="C85" s="355"/>
      <c r="D85" s="56">
        <v>10710</v>
      </c>
      <c r="E85" s="37"/>
      <c r="F85" s="37"/>
      <c r="G85" s="37"/>
      <c r="H85" s="38"/>
    </row>
    <row r="86" spans="1:8" ht="37.5" customHeight="1" outlineLevel="1" x14ac:dyDescent="0.2">
      <c r="A86" s="147" t="s">
        <v>182</v>
      </c>
      <c r="B86" s="371"/>
      <c r="C86" s="355"/>
      <c r="D86" s="56">
        <v>11220</v>
      </c>
      <c r="E86" s="37"/>
      <c r="F86" s="37"/>
      <c r="G86" s="37"/>
      <c r="H86" s="38"/>
    </row>
    <row r="87" spans="1:8" ht="37.5" customHeight="1" outlineLevel="1" x14ac:dyDescent="0.2">
      <c r="A87" s="147" t="s">
        <v>183</v>
      </c>
      <c r="B87" s="371"/>
      <c r="C87" s="355"/>
      <c r="D87" s="56">
        <v>11730</v>
      </c>
      <c r="E87" s="37"/>
      <c r="F87" s="37"/>
      <c r="G87" s="37"/>
      <c r="H87" s="38"/>
    </row>
    <row r="88" spans="1:8" ht="37.5" customHeight="1" outlineLevel="1" x14ac:dyDescent="0.2">
      <c r="A88" s="147" t="s">
        <v>184</v>
      </c>
      <c r="B88" s="371"/>
      <c r="C88" s="355"/>
      <c r="D88" s="56">
        <v>12240</v>
      </c>
      <c r="E88" s="37"/>
      <c r="F88" s="37"/>
      <c r="G88" s="37"/>
      <c r="H88" s="38"/>
    </row>
    <row r="89" spans="1:8" ht="37.5" customHeight="1" outlineLevel="1" x14ac:dyDescent="0.2">
      <c r="A89" s="147" t="s">
        <v>185</v>
      </c>
      <c r="B89" s="371"/>
      <c r="C89" s="355"/>
      <c r="D89" s="56">
        <v>12750</v>
      </c>
      <c r="E89" s="37"/>
      <c r="F89" s="37"/>
      <c r="G89" s="37"/>
      <c r="H89" s="38"/>
    </row>
    <row r="90" spans="1:8" ht="37.5" customHeight="1" outlineLevel="1" x14ac:dyDescent="0.2">
      <c r="A90" s="147" t="s">
        <v>186</v>
      </c>
      <c r="B90" s="148"/>
      <c r="C90" s="355"/>
      <c r="D90" s="56">
        <v>13260</v>
      </c>
      <c r="E90" s="37"/>
      <c r="F90" s="37"/>
      <c r="G90" s="37"/>
      <c r="H90" s="38"/>
    </row>
    <row r="91" spans="1:8" ht="37.5" customHeight="1" outlineLevel="1" x14ac:dyDescent="0.2">
      <c r="A91" s="147" t="s">
        <v>187</v>
      </c>
      <c r="B91" s="148"/>
      <c r="C91" s="355"/>
      <c r="D91" s="56">
        <v>13770</v>
      </c>
      <c r="E91" s="37"/>
      <c r="F91" s="37"/>
      <c r="G91" s="37"/>
      <c r="H91" s="38"/>
    </row>
    <row r="92" spans="1:8" ht="37.5" customHeight="1" outlineLevel="1" x14ac:dyDescent="0.2">
      <c r="A92" s="147" t="s">
        <v>188</v>
      </c>
      <c r="B92" s="148"/>
      <c r="C92" s="355"/>
      <c r="D92" s="56">
        <v>14280</v>
      </c>
      <c r="E92" s="37"/>
      <c r="F92" s="37"/>
      <c r="G92" s="37"/>
      <c r="H92" s="38"/>
    </row>
    <row r="93" spans="1:8" ht="37.5" customHeight="1" outlineLevel="1" x14ac:dyDescent="0.2">
      <c r="A93" s="147" t="s">
        <v>189</v>
      </c>
      <c r="B93" s="148"/>
      <c r="C93" s="355"/>
      <c r="D93" s="56">
        <v>14790</v>
      </c>
      <c r="E93" s="37"/>
      <c r="F93" s="37"/>
      <c r="G93" s="37"/>
      <c r="H93" s="38"/>
    </row>
    <row r="94" spans="1:8" ht="37.5" customHeight="1" outlineLevel="1" x14ac:dyDescent="0.2">
      <c r="A94" s="147" t="s">
        <v>190</v>
      </c>
      <c r="B94" s="148"/>
      <c r="C94" s="355"/>
      <c r="D94" s="56">
        <v>15300</v>
      </c>
      <c r="E94" s="37"/>
      <c r="F94" s="37"/>
      <c r="G94" s="37"/>
      <c r="H94" s="38"/>
    </row>
    <row r="95" spans="1:8" ht="37.5" customHeight="1" outlineLevel="1" x14ac:dyDescent="0.2">
      <c r="A95" s="147" t="s">
        <v>191</v>
      </c>
      <c r="B95" s="148"/>
      <c r="C95" s="355"/>
      <c r="D95" s="56">
        <v>15810</v>
      </c>
      <c r="E95" s="37"/>
      <c r="F95" s="37"/>
      <c r="G95" s="37"/>
      <c r="H95" s="38"/>
    </row>
    <row r="96" spans="1:8" ht="37.5" customHeight="1" outlineLevel="1" x14ac:dyDescent="0.2">
      <c r="A96" s="147" t="s">
        <v>192</v>
      </c>
      <c r="B96" s="148"/>
      <c r="C96" s="355"/>
      <c r="D96" s="56">
        <v>16320</v>
      </c>
      <c r="E96" s="37"/>
      <c r="F96" s="37"/>
      <c r="G96" s="37"/>
      <c r="H96" s="38"/>
    </row>
    <row r="97" spans="1:8" ht="37.5" customHeight="1" outlineLevel="1" x14ac:dyDescent="0.2">
      <c r="A97" s="147" t="s">
        <v>193</v>
      </c>
      <c r="B97" s="148"/>
      <c r="C97" s="355"/>
      <c r="D97" s="56">
        <v>16830</v>
      </c>
      <c r="E97" s="37"/>
      <c r="F97" s="37"/>
      <c r="G97" s="37"/>
      <c r="H97" s="38"/>
    </row>
    <row r="98" spans="1:8" ht="37.5" customHeight="1" outlineLevel="1" x14ac:dyDescent="0.2">
      <c r="A98" s="147" t="s">
        <v>194</v>
      </c>
      <c r="B98" s="148"/>
      <c r="C98" s="355"/>
      <c r="D98" s="56">
        <v>17340</v>
      </c>
      <c r="E98" s="37"/>
      <c r="F98" s="37"/>
      <c r="G98" s="37"/>
      <c r="H98" s="38"/>
    </row>
    <row r="99" spans="1:8" ht="37.5" customHeight="1" outlineLevel="1" x14ac:dyDescent="0.2">
      <c r="A99" s="147" t="s">
        <v>195</v>
      </c>
      <c r="B99" s="148"/>
      <c r="C99" s="355"/>
      <c r="D99" s="56">
        <v>17850</v>
      </c>
      <c r="E99" s="37"/>
      <c r="F99" s="37"/>
      <c r="G99" s="37"/>
      <c r="H99" s="38"/>
    </row>
    <row r="100" spans="1:8" ht="37.5" customHeight="1" outlineLevel="1" x14ac:dyDescent="0.2">
      <c r="A100" s="147" t="s">
        <v>235</v>
      </c>
      <c r="B100" s="148"/>
      <c r="C100" s="355"/>
      <c r="D100" s="56">
        <v>18360</v>
      </c>
      <c r="E100" s="37"/>
      <c r="F100" s="37"/>
      <c r="G100" s="37"/>
      <c r="H100" s="38"/>
    </row>
    <row r="101" spans="1:8" ht="37.5" customHeight="1" outlineLevel="1" x14ac:dyDescent="0.2">
      <c r="A101" s="147" t="s">
        <v>236</v>
      </c>
      <c r="B101" s="148"/>
      <c r="C101" s="355"/>
      <c r="D101" s="56">
        <v>18870</v>
      </c>
      <c r="E101" s="37"/>
      <c r="F101" s="37"/>
      <c r="G101" s="37"/>
      <c r="H101" s="38"/>
    </row>
    <row r="102" spans="1:8" ht="37.5" customHeight="1" outlineLevel="1" x14ac:dyDescent="0.2">
      <c r="A102" s="147" t="s">
        <v>237</v>
      </c>
      <c r="B102" s="148"/>
      <c r="C102" s="355"/>
      <c r="D102" s="56">
        <v>19380</v>
      </c>
      <c r="E102" s="37"/>
      <c r="F102" s="37"/>
      <c r="G102" s="37"/>
      <c r="H102" s="38"/>
    </row>
    <row r="103" spans="1:8" ht="37.5" customHeight="1" outlineLevel="1" x14ac:dyDescent="0.2">
      <c r="A103" s="147" t="s">
        <v>238</v>
      </c>
      <c r="B103" s="148"/>
      <c r="C103" s="355"/>
      <c r="D103" s="56">
        <v>19890</v>
      </c>
      <c r="E103" s="37"/>
      <c r="F103" s="37"/>
      <c r="G103" s="37"/>
      <c r="H103" s="38"/>
    </row>
    <row r="104" spans="1:8" ht="37.5" customHeight="1" outlineLevel="1" thickBot="1" x14ac:dyDescent="0.25">
      <c r="A104" s="147" t="s">
        <v>239</v>
      </c>
      <c r="B104" s="148"/>
      <c r="C104" s="372"/>
      <c r="D104" s="56">
        <v>20400</v>
      </c>
      <c r="E104" s="37"/>
      <c r="F104" s="37"/>
      <c r="G104" s="37"/>
      <c r="H104" s="38"/>
    </row>
    <row r="105" spans="1:8" ht="50.1" customHeight="1" thickBot="1" x14ac:dyDescent="0.25">
      <c r="A105" s="136" t="s">
        <v>59</v>
      </c>
      <c r="B105" s="137"/>
      <c r="C105" s="137"/>
      <c r="D105" s="138" t="str">
        <f>"от "&amp;MIN(D106:D115)&amp;" до "&amp;MAX(D106:D115)</f>
        <v>от 348 до 9684</v>
      </c>
      <c r="E105" s="139"/>
      <c r="F105" s="139"/>
      <c r="G105" s="139"/>
      <c r="H105" s="140"/>
    </row>
    <row r="106" spans="1:8" s="16" customFormat="1" ht="159" customHeight="1" x14ac:dyDescent="0.2">
      <c r="A106" s="149" t="s">
        <v>60</v>
      </c>
      <c r="B106" s="150" t="s">
        <v>13</v>
      </c>
      <c r="C106" s="492"/>
      <c r="D106" s="157">
        <v>930</v>
      </c>
      <c r="E106" s="157"/>
      <c r="F106" s="157"/>
      <c r="G106" s="157"/>
      <c r="H106" s="158"/>
    </row>
    <row r="107" spans="1:8" ht="37.5" customHeight="1" x14ac:dyDescent="0.2">
      <c r="A107" s="154" t="s">
        <v>61</v>
      </c>
      <c r="B107" s="155"/>
      <c r="C107" s="156" t="str">
        <f>"Электронный справочник на основе Справочника организаций "&amp;$C$2&amp;" (версия для ПК)"</f>
        <v>Электронный справочник на основе Справочника организаций "2ГИС.БРЯНСК" (версия для ПК)</v>
      </c>
      <c r="D107" s="157">
        <v>348</v>
      </c>
      <c r="E107" s="157"/>
      <c r="F107" s="157"/>
      <c r="G107" s="157"/>
      <c r="H107" s="158"/>
    </row>
    <row r="108" spans="1:8" ht="37.5" customHeight="1" x14ac:dyDescent="0.2">
      <c r="A108" s="154" t="s">
        <v>62</v>
      </c>
      <c r="B108" s="155"/>
      <c r="C108" s="159"/>
      <c r="D108" s="157">
        <v>9684</v>
      </c>
      <c r="E108" s="157"/>
      <c r="F108" s="157"/>
      <c r="G108" s="157"/>
      <c r="H108" s="158"/>
    </row>
    <row r="109" spans="1:8" ht="37.5" customHeight="1" x14ac:dyDescent="0.2">
      <c r="A109" s="154" t="s">
        <v>63</v>
      </c>
      <c r="B109" s="155"/>
      <c r="C109" s="159"/>
      <c r="D109" s="157">
        <v>1950</v>
      </c>
      <c r="E109" s="157"/>
      <c r="F109" s="157"/>
      <c r="G109" s="157"/>
      <c r="H109" s="158"/>
    </row>
    <row r="110" spans="1:8" ht="37.5" customHeight="1" x14ac:dyDescent="0.2">
      <c r="A110" s="160" t="s">
        <v>64</v>
      </c>
      <c r="B110" s="161"/>
      <c r="C110" s="159"/>
      <c r="D110" s="157">
        <v>5790</v>
      </c>
      <c r="E110" s="157"/>
      <c r="F110" s="157"/>
      <c r="G110" s="157"/>
      <c r="H110" s="158"/>
    </row>
    <row r="111" spans="1:8" ht="37.5" customHeight="1" x14ac:dyDescent="0.2">
      <c r="A111" s="154" t="s">
        <v>65</v>
      </c>
      <c r="B111" s="155"/>
      <c r="C111" s="159"/>
      <c r="D111" s="157">
        <v>432</v>
      </c>
      <c r="E111" s="157"/>
      <c r="F111" s="157"/>
      <c r="G111" s="157"/>
      <c r="H111" s="158"/>
    </row>
    <row r="112" spans="1:8" ht="37.5" customHeight="1" x14ac:dyDescent="0.2">
      <c r="A112" s="154" t="s">
        <v>66</v>
      </c>
      <c r="B112" s="155"/>
      <c r="C112" s="159"/>
      <c r="D112" s="157">
        <v>432</v>
      </c>
      <c r="E112" s="157"/>
      <c r="F112" s="157"/>
      <c r="G112" s="157"/>
      <c r="H112" s="158"/>
    </row>
    <row r="113" spans="1:8" ht="37.5" customHeight="1" x14ac:dyDescent="0.2">
      <c r="A113" s="154" t="s">
        <v>67</v>
      </c>
      <c r="B113" s="155"/>
      <c r="C113" s="159"/>
      <c r="D113" s="157">
        <v>864</v>
      </c>
      <c r="E113" s="157"/>
      <c r="F113" s="157"/>
      <c r="G113" s="157"/>
      <c r="H113" s="158"/>
    </row>
    <row r="114" spans="1:8" ht="37.5" customHeight="1" x14ac:dyDescent="0.2">
      <c r="A114" s="154" t="s">
        <v>68</v>
      </c>
      <c r="B114" s="155"/>
      <c r="C114" s="159"/>
      <c r="D114" s="157">
        <v>1296</v>
      </c>
      <c r="E114" s="157"/>
      <c r="F114" s="157"/>
      <c r="G114" s="157"/>
      <c r="H114" s="158"/>
    </row>
    <row r="115" spans="1:8" ht="37.5" customHeight="1" thickBot="1" x14ac:dyDescent="0.25">
      <c r="A115" s="162" t="s">
        <v>69</v>
      </c>
      <c r="B115" s="163"/>
      <c r="C115" s="164"/>
      <c r="D115" s="165">
        <v>6798</v>
      </c>
      <c r="E115" s="165"/>
      <c r="F115" s="165"/>
      <c r="G115" s="165"/>
      <c r="H115" s="166"/>
    </row>
    <row r="116" spans="1:8" s="16" customFormat="1" ht="117.75" customHeight="1" thickBot="1" x14ac:dyDescent="0.25">
      <c r="A116" s="287" t="s">
        <v>71</v>
      </c>
      <c r="B116" s="288"/>
      <c r="C116" s="28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"2ГИС.БРЯНСК" (версия для ПК); 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Интернет-площадки и Веб-приложения на основе Cправочника организаций "2ГИС.БРЯНСК", http://api.2gis.ru/</v>
      </c>
      <c r="D116" s="45">
        <v>30</v>
      </c>
      <c r="E116" s="45"/>
      <c r="F116" s="45"/>
      <c r="G116" s="45"/>
      <c r="H116" s="46"/>
    </row>
    <row r="117" spans="1:8" ht="50.1" customHeight="1" thickBot="1" x14ac:dyDescent="0.25">
      <c r="A117" s="24" t="s">
        <v>72</v>
      </c>
      <c r="B117" s="25"/>
      <c r="C117" s="26"/>
      <c r="D117" s="173" t="str">
        <f>"от "&amp;MIN(D119,D139:H140,F179,D141:H155)&amp;" до "&amp;MAX(D119,D139:H140,F179,D141:H155)</f>
        <v>от 858 до 8877,6</v>
      </c>
      <c r="E117" s="173"/>
      <c r="F117" s="173"/>
      <c r="G117" s="173"/>
      <c r="H117" s="174"/>
    </row>
    <row r="118" spans="1:8" ht="21.75" thickBot="1" x14ac:dyDescent="0.25">
      <c r="A118" s="290"/>
      <c r="B118" s="291"/>
      <c r="C118" s="130"/>
      <c r="D118" s="292"/>
      <c r="E118" s="292"/>
      <c r="F118" s="292"/>
      <c r="G118" s="292"/>
      <c r="H118" s="293"/>
    </row>
    <row r="119" spans="1:8" ht="50.1" customHeight="1" thickBot="1" x14ac:dyDescent="0.25">
      <c r="A119" s="179" t="s">
        <v>73</v>
      </c>
      <c r="B119" s="180"/>
      <c r="C119"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"2ГИС.БРЯНСК" (версия для ПК); Интернет-площадка 2gis.kz на основе Cправочника организаций "2ГИС.БРЯНСК"; Электронный справочник на основе Справочника организаций "2ГИС.БРЯНСК" (мобильная версия); Интернет-площадки и Веб-приложения на основе Cправочника организаций "2ГИС.БРЯНСК", http://api.2gis.kz/</v>
      </c>
      <c r="D119" s="182">
        <v>5100</v>
      </c>
      <c r="E119" s="182"/>
      <c r="F119" s="182"/>
      <c r="G119" s="182"/>
      <c r="H119" s="183"/>
    </row>
    <row r="120" spans="1:8" ht="50.1" customHeight="1" thickBot="1" x14ac:dyDescent="0.25">
      <c r="A120" s="184" t="s">
        <v>74</v>
      </c>
      <c r="B120" s="185"/>
      <c r="C120" s="186"/>
      <c r="D120" s="187" t="s">
        <v>75</v>
      </c>
      <c r="E120" s="188"/>
      <c r="F120" s="188"/>
      <c r="G120" s="188"/>
      <c r="H120" s="189"/>
    </row>
    <row r="121" spans="1:8" ht="50.1" customHeight="1" x14ac:dyDescent="0.2">
      <c r="A121" s="190" t="s">
        <v>76</v>
      </c>
      <c r="B121" s="191"/>
      <c r="C121" s="186"/>
      <c r="D121" s="157">
        <f>D119/4</f>
        <v>1275</v>
      </c>
      <c r="E121" s="157"/>
      <c r="F121" s="157"/>
      <c r="G121" s="157"/>
      <c r="H121" s="158"/>
    </row>
    <row r="122" spans="1:8" ht="50.1" customHeight="1" x14ac:dyDescent="0.2">
      <c r="A122" s="190" t="s">
        <v>77</v>
      </c>
      <c r="B122" s="191"/>
      <c r="C122" s="186"/>
      <c r="D122" s="157">
        <f>D119/5</f>
        <v>1020</v>
      </c>
      <c r="E122" s="157"/>
      <c r="F122" s="157"/>
      <c r="G122" s="157"/>
      <c r="H122" s="158"/>
    </row>
    <row r="123" spans="1:8" ht="50.1" customHeight="1" x14ac:dyDescent="0.2">
      <c r="A123" s="190" t="s">
        <v>78</v>
      </c>
      <c r="B123" s="191"/>
      <c r="C123" s="186"/>
      <c r="D123" s="157">
        <f>D119/6</f>
        <v>850</v>
      </c>
      <c r="E123" s="157"/>
      <c r="F123" s="157"/>
      <c r="G123" s="157"/>
      <c r="H123" s="158"/>
    </row>
    <row r="124" spans="1:8" ht="50.1" customHeight="1" x14ac:dyDescent="0.2">
      <c r="A124" s="190" t="s">
        <v>79</v>
      </c>
      <c r="B124" s="191"/>
      <c r="C124" s="186"/>
      <c r="D124" s="157">
        <f>D119/7</f>
        <v>728.57142857142856</v>
      </c>
      <c r="E124" s="157"/>
      <c r="F124" s="157"/>
      <c r="G124" s="157"/>
      <c r="H124" s="158"/>
    </row>
    <row r="125" spans="1:8" ht="50.1" customHeight="1" x14ac:dyDescent="0.2">
      <c r="A125" s="190" t="s">
        <v>80</v>
      </c>
      <c r="B125" s="191"/>
      <c r="C125" s="186"/>
      <c r="D125" s="157">
        <f>D119/8</f>
        <v>637.5</v>
      </c>
      <c r="E125" s="157"/>
      <c r="F125" s="157"/>
      <c r="G125" s="157"/>
      <c r="H125" s="158"/>
    </row>
    <row r="126" spans="1:8" ht="50.1" customHeight="1" x14ac:dyDescent="0.2">
      <c r="A126" s="190" t="s">
        <v>81</v>
      </c>
      <c r="B126" s="191"/>
      <c r="C126" s="186"/>
      <c r="D126" s="157">
        <f>D119/9</f>
        <v>566.66666666666663</v>
      </c>
      <c r="E126" s="157"/>
      <c r="F126" s="157"/>
      <c r="G126" s="157"/>
      <c r="H126" s="158"/>
    </row>
    <row r="127" spans="1:8" ht="50.1" customHeight="1" x14ac:dyDescent="0.2">
      <c r="A127" s="190" t="s">
        <v>82</v>
      </c>
      <c r="B127" s="191"/>
      <c r="C127" s="186"/>
      <c r="D127" s="157">
        <f>D119/10</f>
        <v>510</v>
      </c>
      <c r="E127" s="157"/>
      <c r="F127" s="157"/>
      <c r="G127" s="157"/>
      <c r="H127" s="158"/>
    </row>
    <row r="128" spans="1:8" ht="50.1" customHeight="1" thickBot="1" x14ac:dyDescent="0.25">
      <c r="A128" s="179" t="s">
        <v>83</v>
      </c>
      <c r="B128" s="180"/>
      <c r="C128" s="186"/>
      <c r="D128" s="182">
        <v>7656</v>
      </c>
      <c r="E128" s="182"/>
      <c r="F128" s="182"/>
      <c r="G128" s="182"/>
      <c r="H128" s="183"/>
    </row>
    <row r="129" spans="1:8" ht="50.1" customHeight="1" thickBot="1" x14ac:dyDescent="0.25">
      <c r="A129" s="184" t="s">
        <v>74</v>
      </c>
      <c r="B129" s="185"/>
      <c r="C129" s="186"/>
      <c r="D129" s="187" t="s">
        <v>75</v>
      </c>
      <c r="E129" s="188"/>
      <c r="F129" s="188"/>
      <c r="G129" s="188"/>
      <c r="H129" s="189"/>
    </row>
    <row r="130" spans="1:8" ht="50.1" customHeight="1" x14ac:dyDescent="0.2">
      <c r="A130" s="190" t="s">
        <v>76</v>
      </c>
      <c r="B130" s="191"/>
      <c r="C130" s="186"/>
      <c r="D130" s="157">
        <v>1914</v>
      </c>
      <c r="E130" s="157"/>
      <c r="F130" s="157"/>
      <c r="G130" s="157"/>
      <c r="H130" s="158"/>
    </row>
    <row r="131" spans="1:8" ht="50.1" customHeight="1" x14ac:dyDescent="0.2">
      <c r="A131" s="190" t="s">
        <v>77</v>
      </c>
      <c r="B131" s="191"/>
      <c r="C131" s="186"/>
      <c r="D131" s="157">
        <v>1531.2</v>
      </c>
      <c r="E131" s="157"/>
      <c r="F131" s="157"/>
      <c r="G131" s="157"/>
      <c r="H131" s="158"/>
    </row>
    <row r="132" spans="1:8" ht="50.1" customHeight="1" x14ac:dyDescent="0.2">
      <c r="A132" s="190" t="s">
        <v>78</v>
      </c>
      <c r="B132" s="191"/>
      <c r="C132" s="186"/>
      <c r="D132" s="157">
        <v>1275.9999999999998</v>
      </c>
      <c r="E132" s="157"/>
      <c r="F132" s="157"/>
      <c r="G132" s="157"/>
      <c r="H132" s="158"/>
    </row>
    <row r="133" spans="1:8" ht="50.1" customHeight="1" x14ac:dyDescent="0.2">
      <c r="A133" s="190" t="s">
        <v>79</v>
      </c>
      <c r="B133" s="191"/>
      <c r="C133" s="186"/>
      <c r="D133" s="157">
        <v>1093.7142857142858</v>
      </c>
      <c r="E133" s="157"/>
      <c r="F133" s="157"/>
      <c r="G133" s="157"/>
      <c r="H133" s="158"/>
    </row>
    <row r="134" spans="1:8" ht="50.1" customHeight="1" x14ac:dyDescent="0.2">
      <c r="A134" s="190" t="s">
        <v>80</v>
      </c>
      <c r="B134" s="191"/>
      <c r="C134" s="186"/>
      <c r="D134" s="157">
        <v>957</v>
      </c>
      <c r="E134" s="157"/>
      <c r="F134" s="157"/>
      <c r="G134" s="157"/>
      <c r="H134" s="158"/>
    </row>
    <row r="135" spans="1:8" ht="50.1" customHeight="1" x14ac:dyDescent="0.2">
      <c r="A135" s="190" t="s">
        <v>81</v>
      </c>
      <c r="B135" s="191"/>
      <c r="C135" s="186"/>
      <c r="D135" s="157">
        <v>850.66666666666663</v>
      </c>
      <c r="E135" s="157"/>
      <c r="F135" s="157"/>
      <c r="G135" s="157"/>
      <c r="H135" s="158"/>
    </row>
    <row r="136" spans="1:8" ht="50.1" customHeight="1" thickBot="1" x14ac:dyDescent="0.25">
      <c r="A136" s="190" t="s">
        <v>82</v>
      </c>
      <c r="B136" s="191"/>
      <c r="C136" s="194"/>
      <c r="D136" s="157">
        <v>765.6</v>
      </c>
      <c r="E136" s="157"/>
      <c r="F136" s="157"/>
      <c r="G136" s="157"/>
      <c r="H136" s="158"/>
    </row>
    <row r="137" spans="1:8" s="16" customFormat="1" ht="62.45" customHeight="1" thickBot="1" x14ac:dyDescent="0.25">
      <c r="A137" s="195" t="s">
        <v>84</v>
      </c>
      <c r="B137" s="196"/>
      <c r="C137"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2ГИС 4.0 и выше)</v>
      </c>
      <c r="D137" s="44">
        <v>12012</v>
      </c>
      <c r="E137" s="45"/>
      <c r="F137" s="45"/>
      <c r="G137" s="45"/>
      <c r="H137" s="46"/>
    </row>
    <row r="138" spans="1:8" ht="21.75" thickBot="1" x14ac:dyDescent="0.25">
      <c r="A138" s="290"/>
      <c r="B138" s="291"/>
      <c r="C138" s="125"/>
      <c r="D138" s="292"/>
      <c r="E138" s="292"/>
      <c r="F138" s="292"/>
      <c r="G138" s="292"/>
      <c r="H138" s="293"/>
    </row>
    <row r="139" spans="1:8" ht="50.1" customHeight="1" x14ac:dyDescent="0.2">
      <c r="A139" s="160" t="s">
        <v>85</v>
      </c>
      <c r="B139" s="161"/>
      <c r="C139" s="201" t="str">
        <f>"Интернет-площадка 2gis.ru на основе Cправочника организаций "&amp;$C$2&amp;""</f>
        <v>Интернет-площадка 2gis.ru на основе Cправочника организаций "2ГИС.БРЯНСК"</v>
      </c>
      <c r="D139" s="31">
        <v>3654</v>
      </c>
      <c r="E139" s="32"/>
      <c r="F139" s="32"/>
      <c r="G139" s="32"/>
      <c r="H139" s="33"/>
    </row>
    <row r="140" spans="1:8" ht="50.1" customHeight="1" x14ac:dyDescent="0.2">
      <c r="A140" s="160" t="s">
        <v>86</v>
      </c>
      <c r="B140" s="161"/>
      <c r="C140" s="202" t="str">
        <f>"Электронный справочник на основе Справочника организаций "&amp;$C$2&amp;" (версия для ПК)"</f>
        <v>Электронный справочник на основе Справочника организаций "2ГИС.БРЯНСК" (версия для ПК)</v>
      </c>
      <c r="D140" s="121">
        <v>6462</v>
      </c>
      <c r="E140" s="122"/>
      <c r="F140" s="122"/>
      <c r="G140" s="122"/>
      <c r="H140" s="123"/>
    </row>
    <row r="141" spans="1:8" ht="50.1" customHeight="1" x14ac:dyDescent="0.2">
      <c r="A141" s="160" t="s">
        <v>87</v>
      </c>
      <c r="B141" s="161"/>
      <c r="C141" s="202" t="str">
        <f>"Электронный справочник на основе Справочника организаций "&amp;$C$2&amp;" (версия для ПК)"</f>
        <v>Электронный справочник на основе Справочника организаций "2ГИС.БРЯНСК" (версия для ПК)</v>
      </c>
      <c r="D141" s="36">
        <v>4248</v>
      </c>
      <c r="E141" s="37"/>
      <c r="F141" s="37"/>
      <c r="G141" s="37"/>
      <c r="H141" s="38"/>
    </row>
    <row r="142" spans="1:8" ht="50.1" customHeight="1" x14ac:dyDescent="0.2">
      <c r="A142" s="160" t="s">
        <v>88</v>
      </c>
      <c r="B142" s="161"/>
      <c r="C142" s="202" t="str">
        <f>"Интернет-площадка 2gis.ru на основе Cправочника организаций "&amp;$C$2&amp;""</f>
        <v>Интернет-площадка 2gis.ru на основе Cправочника организаций "2ГИС.БРЯНСК"</v>
      </c>
      <c r="D142" s="36">
        <v>7398</v>
      </c>
      <c r="E142" s="37"/>
      <c r="F142" s="37"/>
      <c r="G142" s="37"/>
      <c r="H142" s="38"/>
    </row>
    <row r="143" spans="1:8" ht="50.1" customHeight="1" x14ac:dyDescent="0.2">
      <c r="A143" s="160" t="s">
        <v>89</v>
      </c>
      <c r="B143" s="161"/>
      <c r="C143" s="202" t="str">
        <f>"Интернет-площадка 2gis.ru на основе Cправочника организаций "&amp;$C$2&amp;""</f>
        <v>Интернет-площадка 2gis.ru на основе Cправочника организаций "2ГИС.БРЯНСК"</v>
      </c>
      <c r="D143" s="36">
        <v>8877.6</v>
      </c>
      <c r="E143" s="37"/>
      <c r="F143" s="37"/>
      <c r="G143" s="37"/>
      <c r="H143" s="38"/>
    </row>
    <row r="144" spans="1:8" ht="50.1" customHeight="1" x14ac:dyDescent="0.2">
      <c r="A144" s="160" t="s">
        <v>90</v>
      </c>
      <c r="B144" s="161"/>
      <c r="C144" s="202" t="str">
        <f>"Электронный справочник на основе Справочника организаций "&amp;$C$2&amp;" (версия для ПК)"</f>
        <v>Электронный справочник на основе Справочника организаций "2ГИС.БРЯНСК" (версия для ПК)</v>
      </c>
      <c r="D144" s="36">
        <v>5964</v>
      </c>
      <c r="E144" s="37"/>
      <c r="F144" s="37"/>
      <c r="G144" s="37"/>
      <c r="H144" s="38"/>
    </row>
    <row r="145" spans="1:8" ht="50.1" customHeight="1" x14ac:dyDescent="0.2">
      <c r="A145" s="160" t="s">
        <v>91</v>
      </c>
      <c r="B145" s="161"/>
      <c r="C145" s="202" t="str">
        <f>"Электронный справочник на основе Справочника организаций "&amp;$C$2&amp;" (версия для ПК)"</f>
        <v>Электронный справочник на основе Справочника организаций "2ГИС.БРЯНСК" (версия для ПК)</v>
      </c>
      <c r="D145" s="36">
        <v>8670</v>
      </c>
      <c r="E145" s="37"/>
      <c r="F145" s="37"/>
      <c r="G145" s="37"/>
      <c r="H145" s="38"/>
    </row>
    <row r="146" spans="1:8" ht="50.1" customHeight="1" x14ac:dyDescent="0.2">
      <c r="A146" s="160" t="s">
        <v>92</v>
      </c>
      <c r="B146" s="161"/>
      <c r="C146" s="202" t="str">
        <f>"Электронный справочник на основе Справочника организаций "&amp;$C$2&amp;" (версия для ПК)"</f>
        <v>Электронный справочник на основе Справочника организаций "2ГИС.БРЯНСК" (версия для ПК)</v>
      </c>
      <c r="D146" s="36">
        <v>6030</v>
      </c>
      <c r="E146" s="37"/>
      <c r="F146" s="37"/>
      <c r="G146" s="37"/>
      <c r="H146" s="38"/>
    </row>
    <row r="147" spans="1:8" ht="50.1" customHeight="1" x14ac:dyDescent="0.2">
      <c r="A147" s="160" t="s">
        <v>93</v>
      </c>
      <c r="B147" s="161"/>
      <c r="C147"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"2ГИС.БРЯНСК" (мобильная версия 2ГИС 4.0 и выше)</v>
      </c>
      <c r="D147" s="36">
        <v>2160</v>
      </c>
      <c r="E147" s="37"/>
      <c r="F147" s="37"/>
      <c r="G147" s="37"/>
      <c r="H147" s="38"/>
    </row>
    <row r="148" spans="1:8" ht="50.1" customHeight="1" x14ac:dyDescent="0.2">
      <c r="A148" s="160" t="s">
        <v>94</v>
      </c>
      <c r="B148" s="161"/>
      <c r="C148" s="202" t="s">
        <v>95</v>
      </c>
      <c r="D148" s="36">
        <v>858</v>
      </c>
      <c r="E148" s="37"/>
      <c r="F148" s="37"/>
      <c r="G148" s="37"/>
      <c r="H148" s="38"/>
    </row>
    <row r="149" spans="1:8" ht="70.5" customHeight="1" x14ac:dyDescent="0.2">
      <c r="A149" s="160" t="s">
        <v>96</v>
      </c>
      <c r="B149" s="161"/>
      <c r="C149"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"2ГИС.БРЯНСК" (мобильная версия 2ГИС 4.0 и выше); Интернет-площадка 2gis.ru на основе Cправочника организаций "2ГИС.БРЯНСК"</v>
      </c>
      <c r="D149" s="36">
        <v>3060</v>
      </c>
      <c r="E149" s="37"/>
      <c r="F149" s="37"/>
      <c r="G149" s="37"/>
      <c r="H149" s="38"/>
    </row>
    <row r="150" spans="1:8" ht="70.5" customHeight="1" x14ac:dyDescent="0.2">
      <c r="A150" s="160" t="s">
        <v>97</v>
      </c>
      <c r="B150" s="161"/>
      <c r="C150" s="202" t="str">
        <f t="shared" ref="C150:C152"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"2ГИС.БРЯНСК" (мобильная версия 2ГИС 4.0 и выше); Интернет-площадка 2gis.ru на основе Cправочника организаций "2ГИС.БРЯНСК"</v>
      </c>
      <c r="D150" s="36">
        <v>2040</v>
      </c>
      <c r="E150" s="37"/>
      <c r="F150" s="37"/>
      <c r="G150" s="37"/>
      <c r="H150" s="38"/>
    </row>
    <row r="151" spans="1:8" ht="70.5" customHeight="1" x14ac:dyDescent="0.2">
      <c r="A151" s="160" t="s">
        <v>98</v>
      </c>
      <c r="B151" s="161"/>
      <c r="C151" s="202" t="str">
        <f t="shared" si="0"/>
        <v>электронный справочник на основе Справочника организаций "2ГИС.БРЯНСК" (мобильная версия 2ГИС 4.0 и выше); Интернет-площадка 2gis.ru на основе Cправочника организаций "2ГИС.БРЯНСК"</v>
      </c>
      <c r="D151" s="36">
        <v>2040</v>
      </c>
      <c r="E151" s="37"/>
      <c r="F151" s="37"/>
      <c r="G151" s="37"/>
      <c r="H151" s="38"/>
    </row>
    <row r="152" spans="1:8" ht="70.5" customHeight="1" x14ac:dyDescent="0.2">
      <c r="A152" s="160" t="s">
        <v>99</v>
      </c>
      <c r="B152" s="161"/>
      <c r="C152" s="202" t="str">
        <f t="shared" si="0"/>
        <v>электронный справочник на основе Справочника организаций "2ГИС.БРЯНСК" (мобильная версия 2ГИС 4.0 и выше); Интернет-площадка 2gis.ru на основе Cправочника организаций "2ГИС.БРЯНСК"</v>
      </c>
      <c r="D152" s="36">
        <v>1020</v>
      </c>
      <c r="E152" s="37"/>
      <c r="F152" s="37"/>
      <c r="G152" s="37"/>
      <c r="H152" s="38"/>
    </row>
    <row r="153" spans="1:8" ht="70.5" customHeight="1" x14ac:dyDescent="0.2">
      <c r="A153" s="160" t="s">
        <v>100</v>
      </c>
      <c r="B153" s="161" t="s">
        <v>100</v>
      </c>
      <c r="C153"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"2ГИС.БРЯНСК" (мобильная версия 2ГИС 4.0 и выше); Интернет-площадка 2gis.ru на основе Cправочника организаций "2ГИС.БРЯНСК"</v>
      </c>
      <c r="D153" s="36">
        <v>8748</v>
      </c>
      <c r="E153" s="37"/>
      <c r="F153" s="37"/>
      <c r="G153" s="37"/>
      <c r="H153" s="38"/>
    </row>
    <row r="154" spans="1:8" ht="70.5" customHeight="1" x14ac:dyDescent="0.2">
      <c r="A154" s="160" t="s">
        <v>101</v>
      </c>
      <c r="B154" s="161" t="s">
        <v>101</v>
      </c>
      <c r="C154"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"2ГИС.БРЯНСК" (мобильная версия 2ГИС 4.0 и выше); Интернет-площадка 2gis.ru на основе Cправочника организаций "2ГИС.БРЯНСК"</v>
      </c>
      <c r="D154" s="36">
        <v>2004</v>
      </c>
      <c r="E154" s="37"/>
      <c r="F154" s="37"/>
      <c r="G154" s="37"/>
      <c r="H154" s="38"/>
    </row>
    <row r="155" spans="1:8" ht="50.1" customHeight="1" x14ac:dyDescent="0.2">
      <c r="A155" s="160" t="s">
        <v>102</v>
      </c>
      <c r="B155" s="161"/>
      <c r="C155" s="202" t="str">
        <f>"Электронный справочник на основе Справочника организаций "&amp;$C$2&amp;" (версия для ПК)"</f>
        <v>Электронный справочник на основе Справочника организаций "2ГИС.БРЯНСК" (версия для ПК)</v>
      </c>
      <c r="D155" s="36">
        <v>5184</v>
      </c>
      <c r="E155" s="37"/>
      <c r="F155" s="37"/>
      <c r="G155" s="37"/>
      <c r="H155" s="38"/>
    </row>
    <row r="156" spans="1:8" s="16" customFormat="1" ht="102" customHeight="1" x14ac:dyDescent="0.2">
      <c r="A156" s="160" t="s">
        <v>16</v>
      </c>
      <c r="B156" s="161"/>
      <c r="C156" s="20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2ГИС 4.0 и выше)</v>
      </c>
      <c r="D156" s="36">
        <v>930</v>
      </c>
      <c r="E156" s="37"/>
      <c r="F156" s="37"/>
      <c r="G156" s="37"/>
      <c r="H156" s="38"/>
    </row>
    <row r="157" spans="1:8" s="16" customFormat="1" ht="102" customHeight="1" x14ac:dyDescent="0.2">
      <c r="A157" s="160" t="s">
        <v>103</v>
      </c>
      <c r="B157" s="161"/>
      <c r="C157" s="20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2ГИС 4.0 и выше)</v>
      </c>
      <c r="D157" s="36">
        <v>100002</v>
      </c>
      <c r="E157" s="37"/>
      <c r="F157" s="37"/>
      <c r="G157" s="37"/>
      <c r="H157" s="38"/>
    </row>
    <row r="158" spans="1:8" s="16" customFormat="1" ht="126" customHeight="1" x14ac:dyDescent="0.2">
      <c r="A158" s="160" t="s">
        <v>104</v>
      </c>
      <c r="B158" s="161"/>
      <c r="C158"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"2ГИС.БРЯНСК" (версия для ПК); 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Интернет-площадки и Веб-приложения на основе Cправочника организаций "2ГИС.БРЯНСК", http://api.2gis.ru/</v>
      </c>
      <c r="D158" s="36">
        <v>5532</v>
      </c>
      <c r="E158" s="37"/>
      <c r="F158" s="37"/>
      <c r="G158" s="37"/>
      <c r="H158" s="38"/>
    </row>
    <row r="159" spans="1:8" s="16" customFormat="1" ht="96" customHeight="1" x14ac:dyDescent="0.2">
      <c r="A159" s="160" t="s">
        <v>105</v>
      </c>
      <c r="B159" s="161"/>
      <c r="C15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Интернет-площадки и Веб-приложения на основе Cправочника организаций "2ГИС.БРЯНСК", http://api.2gis.ru/</v>
      </c>
      <c r="D159" s="36">
        <v>4320</v>
      </c>
      <c r="E159" s="37"/>
      <c r="F159" s="37"/>
      <c r="G159" s="37"/>
      <c r="H159" s="38"/>
    </row>
    <row r="160" spans="1:8" s="16" customFormat="1" ht="96" customHeight="1" x14ac:dyDescent="0.2">
      <c r="A160" s="154" t="s">
        <v>106</v>
      </c>
      <c r="B160" s="204"/>
      <c r="C160"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"2ГИС.БРЯНСК" (мобильная версия 2ГИС 4.0 и выше)</v>
      </c>
      <c r="D160" s="36">
        <v>3600</v>
      </c>
      <c r="E160" s="37"/>
      <c r="F160" s="37"/>
      <c r="G160" s="37"/>
      <c r="H160" s="38"/>
    </row>
    <row r="161" spans="1:8" ht="50.1" customHeight="1" x14ac:dyDescent="0.2">
      <c r="A161" s="160" t="s">
        <v>107</v>
      </c>
      <c r="B161" s="161"/>
      <c r="C161" s="202" t="str">
        <f>"Интернет-площадка 2gis.ru на основе Cправочника организаций "&amp;$C$2&amp;""</f>
        <v>Интернет-площадка 2gis.ru на основе Cправочника организаций "2ГИС.БРЯНСК"</v>
      </c>
      <c r="D161" s="36">
        <v>5160</v>
      </c>
      <c r="E161" s="37"/>
      <c r="F161" s="37"/>
      <c r="G161" s="37"/>
      <c r="H161" s="38"/>
    </row>
    <row r="162" spans="1:8" ht="50.1" customHeight="1" x14ac:dyDescent="0.2">
      <c r="A162" s="160" t="s">
        <v>108</v>
      </c>
      <c r="B162" s="161"/>
      <c r="C162" s="202" t="str">
        <f t="shared" ref="C162:C171" si="1">"Электронный справочник на основе Справочника организаций "&amp;$C$2&amp;" (версия для ПК)"</f>
        <v>Электронный справочник на основе Справочника организаций "2ГИС.БРЯНСК" (версия для ПК)</v>
      </c>
      <c r="D162" s="36">
        <v>9120</v>
      </c>
      <c r="E162" s="37"/>
      <c r="F162" s="37"/>
      <c r="G162" s="37"/>
      <c r="H162" s="38"/>
    </row>
    <row r="163" spans="1:8" ht="50.1" customHeight="1" x14ac:dyDescent="0.2">
      <c r="A163" s="160" t="s">
        <v>109</v>
      </c>
      <c r="B163" s="161"/>
      <c r="C163" s="202" t="str">
        <f t="shared" si="1"/>
        <v>Электронный справочник на основе Справочника организаций "2ГИС.БРЯНСК" (версия для ПК)</v>
      </c>
      <c r="D163" s="36">
        <v>6000</v>
      </c>
      <c r="E163" s="37"/>
      <c r="F163" s="37"/>
      <c r="G163" s="37"/>
      <c r="H163" s="38"/>
    </row>
    <row r="164" spans="1:8" ht="50.1" customHeight="1" x14ac:dyDescent="0.2">
      <c r="A164" s="160" t="s">
        <v>110</v>
      </c>
      <c r="B164" s="161"/>
      <c r="C164" s="202" t="str">
        <f>"Интернет-площадка 2gis.ru на основе Cправочника организаций "&amp;$C$2&amp;""</f>
        <v>Интернет-площадка 2gis.ru на основе Cправочника организаций "2ГИС.БРЯНСК"</v>
      </c>
      <c r="D164" s="36">
        <v>10440</v>
      </c>
      <c r="E164" s="37"/>
      <c r="F164" s="37"/>
      <c r="G164" s="37"/>
      <c r="H164" s="38"/>
    </row>
    <row r="165" spans="1:8" ht="50.1" customHeight="1" x14ac:dyDescent="0.2">
      <c r="A165" s="160" t="s">
        <v>111</v>
      </c>
      <c r="B165" s="161"/>
      <c r="C165" s="202" t="str">
        <f>"Интернет-площадка 2gis.ru на основе Cправочника организаций "&amp;$C$2&amp;""</f>
        <v>Интернет-площадка 2gis.ru на основе Cправочника организаций "2ГИС.БРЯНСК"</v>
      </c>
      <c r="D165" s="36">
        <v>12528</v>
      </c>
      <c r="E165" s="37"/>
      <c r="F165" s="37"/>
      <c r="G165" s="37"/>
      <c r="H165" s="38"/>
    </row>
    <row r="166" spans="1:8" ht="50.1" customHeight="1" x14ac:dyDescent="0.2">
      <c r="A166" s="160" t="s">
        <v>112</v>
      </c>
      <c r="B166" s="161"/>
      <c r="C166" s="202" t="str">
        <f t="shared" si="1"/>
        <v>Электронный справочник на основе Справочника организаций "2ГИС.БРЯНСК" (версия для ПК)</v>
      </c>
      <c r="D166" s="36">
        <v>8400</v>
      </c>
      <c r="E166" s="37"/>
      <c r="F166" s="37"/>
      <c r="G166" s="37"/>
      <c r="H166" s="38"/>
    </row>
    <row r="167" spans="1:8" ht="50.1" customHeight="1" x14ac:dyDescent="0.2">
      <c r="A167" s="160" t="s">
        <v>113</v>
      </c>
      <c r="B167" s="161"/>
      <c r="C167" s="202" t="str">
        <f t="shared" si="1"/>
        <v>Электронный справочник на основе Справочника организаций "2ГИС.БРЯНСК" (версия для ПК)</v>
      </c>
      <c r="D167" s="36">
        <v>12240</v>
      </c>
      <c r="E167" s="37"/>
      <c r="F167" s="37"/>
      <c r="G167" s="37"/>
      <c r="H167" s="38"/>
    </row>
    <row r="168" spans="1:8" ht="50.1" customHeight="1" x14ac:dyDescent="0.2">
      <c r="A168" s="160" t="s">
        <v>114</v>
      </c>
      <c r="B168" s="161"/>
      <c r="C168" s="202" t="str">
        <f t="shared" si="1"/>
        <v>Электронный справочник на основе Справочника организаций "2ГИС.БРЯНСК" (версия для ПК)</v>
      </c>
      <c r="D168" s="36">
        <v>8520</v>
      </c>
      <c r="E168" s="37"/>
      <c r="F168" s="37"/>
      <c r="G168" s="37"/>
      <c r="H168" s="38"/>
    </row>
    <row r="169" spans="1:8" ht="50.1" customHeight="1" x14ac:dyDescent="0.2">
      <c r="A169" s="160" t="s">
        <v>115</v>
      </c>
      <c r="B169" s="161"/>
      <c r="C169" s="202" t="s">
        <v>95</v>
      </c>
      <c r="D169" s="36">
        <v>1320</v>
      </c>
      <c r="E169" s="37"/>
      <c r="F169" s="37"/>
      <c r="G169" s="37"/>
      <c r="H169" s="38"/>
    </row>
    <row r="170" spans="1:8" ht="64.5" customHeight="1" x14ac:dyDescent="0.2">
      <c r="A170" s="160" t="s">
        <v>116</v>
      </c>
      <c r="B170" s="161"/>
      <c r="C170"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"2ГИС.БРЯНСК" (мобильная версия 2ГИС 4.0 и выше); Интернет-площадка 2gis.ru на основе Cправочника организаций "2ГИС.БРЯНСК"</v>
      </c>
      <c r="D170" s="36">
        <v>12360</v>
      </c>
      <c r="E170" s="37"/>
      <c r="F170" s="37"/>
      <c r="G170" s="37"/>
      <c r="H170" s="38"/>
    </row>
    <row r="171" spans="1:8" ht="50.1" customHeight="1" thickBot="1" x14ac:dyDescent="0.25">
      <c r="A171" s="160" t="s">
        <v>117</v>
      </c>
      <c r="B171" s="161"/>
      <c r="C171" s="202" t="str">
        <f t="shared" si="1"/>
        <v>Электронный справочник на основе Справочника организаций "2ГИС.БРЯНСК" (версия для ПК)</v>
      </c>
      <c r="D171" s="44">
        <v>7320</v>
      </c>
      <c r="E171" s="45"/>
      <c r="F171" s="45"/>
      <c r="G171" s="45"/>
      <c r="H171" s="46"/>
    </row>
    <row r="172" spans="1:8" s="28" customFormat="1" ht="50.1" customHeight="1" thickBot="1" x14ac:dyDescent="0.25">
      <c r="A172" s="24" t="s">
        <v>118</v>
      </c>
      <c r="B172" s="25"/>
      <c r="C172" s="26"/>
      <c r="D172" s="173"/>
      <c r="E172" s="173"/>
      <c r="F172" s="173"/>
      <c r="G172" s="173"/>
      <c r="H172" s="174"/>
    </row>
    <row r="173" spans="1:8" s="16" customFormat="1" ht="50.1" customHeight="1" x14ac:dyDescent="0.2">
      <c r="A173" s="160" t="s">
        <v>119</v>
      </c>
      <c r="B173" s="161"/>
      <c r="C173" s="206" t="str">
        <f>"Электронный справочник на основе Справочника организаций "&amp;$C$2&amp;" (мобильная версия)"</f>
        <v>Электронный справочник на основе Справочника организаций "2ГИС.БРЯНСК" (мобильная версия)</v>
      </c>
      <c r="D173" s="36">
        <v>2400</v>
      </c>
      <c r="E173" s="37"/>
      <c r="F173" s="37"/>
      <c r="G173" s="37"/>
      <c r="H173" s="38"/>
    </row>
    <row r="174" spans="1:8" s="16" customFormat="1" ht="50.1" customHeight="1" x14ac:dyDescent="0.2">
      <c r="A174" s="160" t="s">
        <v>120</v>
      </c>
      <c r="B174" s="161"/>
      <c r="C174" s="209"/>
      <c r="D174" s="36">
        <v>2400</v>
      </c>
      <c r="E174" s="37"/>
      <c r="F174" s="37"/>
      <c r="G174" s="37"/>
      <c r="H174" s="38"/>
    </row>
    <row r="175" spans="1:8" s="16" customFormat="1" ht="50.1" customHeight="1" x14ac:dyDescent="0.2">
      <c r="A175" s="207" t="s">
        <v>121</v>
      </c>
      <c r="B175" s="208"/>
      <c r="C175" s="209"/>
      <c r="D175" s="297">
        <v>1800</v>
      </c>
      <c r="E175" s="157"/>
      <c r="F175" s="157"/>
      <c r="G175" s="157"/>
      <c r="H175" s="157"/>
    </row>
    <row r="176" spans="1:8" s="16" customFormat="1" ht="50.1" customHeight="1" x14ac:dyDescent="0.2">
      <c r="A176" s="207" t="s">
        <v>122</v>
      </c>
      <c r="B176" s="208"/>
      <c r="C176" s="209"/>
      <c r="D176" s="297">
        <v>180</v>
      </c>
      <c r="E176" s="157"/>
      <c r="F176" s="157"/>
      <c r="G176" s="157"/>
      <c r="H176" s="157"/>
    </row>
    <row r="177" spans="1:8" s="16" customFormat="1" ht="50.1" customHeight="1" thickBot="1" x14ac:dyDescent="0.25">
      <c r="A177" s="207" t="s">
        <v>123</v>
      </c>
      <c r="B177" s="208"/>
      <c r="C177" s="210"/>
      <c r="D177" s="78">
        <v>612</v>
      </c>
      <c r="E177" s="79"/>
      <c r="F177" s="79"/>
      <c r="G177" s="79"/>
      <c r="H177" s="79"/>
    </row>
    <row r="178" spans="1:8" s="16" customFormat="1" ht="50.1" customHeight="1" thickBot="1" x14ac:dyDescent="0.25">
      <c r="A178" s="24" t="s">
        <v>124</v>
      </c>
      <c r="B178" s="25"/>
      <c r="C178" s="26"/>
      <c r="D178" s="173"/>
      <c r="E178" s="173"/>
      <c r="F178" s="173"/>
      <c r="G178" s="173"/>
      <c r="H178" s="174"/>
    </row>
    <row r="179" spans="1:8" ht="50.1" customHeight="1" x14ac:dyDescent="0.2">
      <c r="A179" s="160" t="s">
        <v>125</v>
      </c>
      <c r="B179" s="161"/>
      <c r="C179"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"2ГИС.БРЯНСК" (мобильная версия 2ГИС 4.0 и выше)</v>
      </c>
      <c r="D179" s="212">
        <f>F179*1.2</f>
        <v>6638.4</v>
      </c>
      <c r="E179" s="213">
        <f>F179*1.1</f>
        <v>6085.2000000000007</v>
      </c>
      <c r="F179" s="213">
        <v>5532</v>
      </c>
      <c r="G179" s="213">
        <f>F179*0.75</f>
        <v>4149</v>
      </c>
      <c r="H179" s="214">
        <f>F179*0.5</f>
        <v>2766</v>
      </c>
    </row>
    <row r="180" spans="1:8" ht="50.1" customHeight="1" x14ac:dyDescent="0.2">
      <c r="A180" s="160" t="s">
        <v>126</v>
      </c>
      <c r="B180" s="161"/>
      <c r="C180" s="202" t="str">
        <f>"Интернет-площадка 2gis.ru на основе Cправочника организаций "&amp;$C$2&amp;""</f>
        <v>Интернет-площадка 2gis.ru на основе Cправочника организаций "2ГИС.БРЯНСК"</v>
      </c>
      <c r="D180" s="36">
        <v>2766</v>
      </c>
      <c r="E180" s="37"/>
      <c r="F180" s="37"/>
      <c r="G180" s="37"/>
      <c r="H180" s="38"/>
    </row>
    <row r="181" spans="1:8" ht="50.1" customHeight="1" x14ac:dyDescent="0.2">
      <c r="A181" s="160" t="s">
        <v>127</v>
      </c>
      <c r="B181" s="161"/>
      <c r="C181" s="202" t="str">
        <f>"Электронный справочник на основе Справочника организаций "&amp;$C$2&amp;" (версия для ПК)"</f>
        <v>Электронный справочник на основе Справочника организаций "2ГИС.БРЯНСК" (версия для ПК)</v>
      </c>
      <c r="D181" s="36">
        <v>5184</v>
      </c>
      <c r="E181" s="37"/>
      <c r="F181" s="37"/>
      <c r="G181" s="37"/>
      <c r="H181" s="38"/>
    </row>
    <row r="182" spans="1:8" ht="50.1" customHeight="1" x14ac:dyDescent="0.2">
      <c r="A182" s="160" t="s">
        <v>128</v>
      </c>
      <c r="B182" s="161"/>
      <c r="C182"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"2ГИС.БРЯНСК" (мобильная версия 2ГИС 4.0 и выше)</v>
      </c>
      <c r="D182" s="212">
        <f>F182*1.2</f>
        <v>9360</v>
      </c>
      <c r="E182" s="213">
        <f>F182*1.1</f>
        <v>8580</v>
      </c>
      <c r="F182" s="213">
        <v>7800</v>
      </c>
      <c r="G182" s="213">
        <f>F182*0.75</f>
        <v>5850</v>
      </c>
      <c r="H182" s="214">
        <f>F182*0.5</f>
        <v>3900</v>
      </c>
    </row>
    <row r="183" spans="1:8" ht="50.1" customHeight="1" x14ac:dyDescent="0.2">
      <c r="A183" s="160" t="s">
        <v>199</v>
      </c>
      <c r="B183" s="161"/>
      <c r="C183" s="202" t="str">
        <f>"Интернет-площадка 2gis.ru на основе Cправочника организаций "&amp;$C$2&amp;""</f>
        <v>Интернет-площадка 2gis.ru на основе Cправочника организаций "2ГИС.БРЯНСК"</v>
      </c>
      <c r="D183" s="36">
        <v>3960</v>
      </c>
      <c r="E183" s="37"/>
      <c r="F183" s="37"/>
      <c r="G183" s="37"/>
      <c r="H183" s="38"/>
    </row>
    <row r="184" spans="1:8" ht="50.1" customHeight="1" x14ac:dyDescent="0.2">
      <c r="A184" s="160" t="s">
        <v>130</v>
      </c>
      <c r="B184" s="161"/>
      <c r="C184" s="202" t="str">
        <f>"Электронный справочник на основе Справочника организаций "&amp;$C$2&amp;" (версия для ПК)"</f>
        <v>Электронный справочник на основе Справочника организаций "2ГИС.БРЯНСК" (версия для ПК)</v>
      </c>
      <c r="D184" s="36">
        <v>7320</v>
      </c>
      <c r="E184" s="37"/>
      <c r="F184" s="37"/>
      <c r="G184" s="37"/>
      <c r="H184" s="38"/>
    </row>
    <row r="185" spans="1:8" s="16" customFormat="1" ht="126" customHeight="1" thickBot="1" x14ac:dyDescent="0.25">
      <c r="A185" s="160" t="s">
        <v>131</v>
      </c>
      <c r="B185" s="161"/>
      <c r="C185" s="301" t="str">
        <f>C180</f>
        <v>Интернет-площадка 2gis.ru на основе Cправочника организаций "2ГИС.БРЯНСК"</v>
      </c>
      <c r="D185" s="36">
        <v>5532</v>
      </c>
      <c r="E185" s="37"/>
      <c r="F185" s="37"/>
      <c r="G185" s="37"/>
      <c r="H185" s="38"/>
    </row>
    <row r="186" spans="1:8" ht="49.5" customHeight="1" thickBot="1" x14ac:dyDescent="0.25">
      <c r="A186" s="24" t="s">
        <v>200</v>
      </c>
      <c r="B186" s="25"/>
      <c r="C186" s="26"/>
      <c r="D186" s="173"/>
      <c r="E186" s="173"/>
      <c r="F186" s="173"/>
      <c r="G186" s="173"/>
      <c r="H186" s="174"/>
    </row>
    <row r="187" spans="1:8" s="23" customFormat="1" ht="30" customHeight="1" thickBot="1" x14ac:dyDescent="0.25">
      <c r="A187" s="303"/>
      <c r="B187" s="303"/>
      <c r="C187" s="460"/>
      <c r="D187" s="303"/>
      <c r="E187" s="303"/>
      <c r="F187" s="303"/>
      <c r="G187" s="303"/>
      <c r="H187" s="304"/>
    </row>
    <row r="188" spans="1:8" s="16" customFormat="1" ht="185.25" customHeight="1" x14ac:dyDescent="0.2">
      <c r="A188" s="160" t="s">
        <v>201</v>
      </c>
      <c r="B188" s="161"/>
      <c r="C188"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"2ГИС.БРЯНСК" (версия для ПК); 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2ГИС 4.0 и выше)</v>
      </c>
      <c r="D188" s="31">
        <v>7200</v>
      </c>
      <c r="E188" s="32"/>
      <c r="F188" s="32"/>
      <c r="G188" s="32"/>
      <c r="H188" s="33"/>
    </row>
    <row r="189" spans="1:8" s="16" customFormat="1" ht="83.25" customHeight="1" thickBot="1" x14ac:dyDescent="0.25">
      <c r="A189" s="160" t="s">
        <v>202</v>
      </c>
      <c r="B189" s="161"/>
      <c r="C189" s="209"/>
      <c r="D189" s="36">
        <v>7200</v>
      </c>
      <c r="E189" s="37"/>
      <c r="F189" s="37"/>
      <c r="G189" s="37"/>
      <c r="H189" s="38"/>
    </row>
    <row r="190" spans="1:8" ht="13.5" thickBot="1" x14ac:dyDescent="0.25">
      <c r="A190" s="499"/>
      <c r="B190" s="500"/>
      <c r="C190" s="501"/>
      <c r="D190" s="500"/>
      <c r="E190" s="500"/>
      <c r="F190" s="500"/>
      <c r="G190" s="500"/>
      <c r="H190" s="502"/>
    </row>
    <row r="191" spans="1:8" ht="21" x14ac:dyDescent="0.2">
      <c r="A191" s="220"/>
      <c r="B191" s="221" t="s">
        <v>133</v>
      </c>
      <c r="C191" s="222" t="s">
        <v>321</v>
      </c>
      <c r="D191" s="222"/>
      <c r="E191" s="223"/>
      <c r="F191" s="223"/>
      <c r="G191" s="223"/>
      <c r="H191" s="223"/>
    </row>
    <row r="192" spans="1:8" ht="21" x14ac:dyDescent="0.2">
      <c r="A192" s="220"/>
      <c r="B192" s="223"/>
      <c r="C192" s="224" t="s">
        <v>322</v>
      </c>
      <c r="D192" s="224"/>
      <c r="E192" s="223"/>
      <c r="F192" s="223"/>
      <c r="G192" s="223"/>
      <c r="H192" s="223"/>
    </row>
    <row r="193" spans="1:8" ht="21" x14ac:dyDescent="0.2">
      <c r="A193" s="220"/>
      <c r="B193" s="223"/>
      <c r="C193" s="224" t="s">
        <v>323</v>
      </c>
      <c r="D193" s="224"/>
      <c r="E193" s="223"/>
      <c r="F193" s="223"/>
      <c r="G193" s="223"/>
      <c r="H193" s="223"/>
    </row>
    <row r="194" spans="1:8" ht="21" x14ac:dyDescent="0.2">
      <c r="C194" s="224"/>
      <c r="D194" s="224"/>
      <c r="E194" s="223"/>
      <c r="F194" s="223"/>
      <c r="G194" s="223"/>
      <c r="H194" s="217"/>
    </row>
    <row r="195" spans="1:8" ht="26.25" customHeight="1" x14ac:dyDescent="0.2">
      <c r="A195" s="227" t="str">
        <f>Абакан_юр!A174</f>
        <v>По соглашению сторон в качестве валюты платежа могут выступать украинские гривны, в этом случае курс следующий: 1 руб. = 0,4408 гривен</v>
      </c>
      <c r="B195" s="227"/>
      <c r="C195" s="227"/>
      <c r="D195" s="228"/>
      <c r="E195" s="228"/>
      <c r="F195" s="229"/>
      <c r="G195" s="230"/>
      <c r="H195" s="230"/>
    </row>
    <row r="196" spans="1:8" ht="26.25" customHeight="1" x14ac:dyDescent="0.2">
      <c r="A196" s="227" t="str">
        <f>Абакан_юр!A175</f>
        <v>По соглашению сторон в качестве валюты платежа могут выступать дирхамы ОАЭ, в этом случае курс следующий: 1 руб. = 0,0420 дирхам</v>
      </c>
      <c r="B196" s="227"/>
      <c r="C196" s="227"/>
      <c r="D196" s="228"/>
      <c r="E196" s="228"/>
      <c r="F196" s="229"/>
      <c r="G196" s="232"/>
      <c r="H196" s="232"/>
    </row>
    <row r="197" spans="1:8" ht="26.25" customHeight="1" x14ac:dyDescent="0.2">
      <c r="A197" s="227" t="str">
        <f>Абакан_юр!A176</f>
        <v>По соглашению сторон в качестве валюты платежа могут выступать доллары США, в этом случае курс следующий: 1 руб. = 0,0114 доллара</v>
      </c>
      <c r="B197" s="227"/>
      <c r="C197" s="227"/>
      <c r="D197" s="228"/>
      <c r="E197" s="228"/>
      <c r="F197" s="229"/>
      <c r="G197" s="232"/>
      <c r="H197" s="232"/>
    </row>
    <row r="198" spans="1:8" ht="26.25" customHeight="1" x14ac:dyDescent="0.2">
      <c r="A198" s="227" t="str">
        <f>Абакан_юр!A177</f>
        <v>По соглашению сторон в качестве валюты платежа могут выступать евро, в этом случае курс следующий: 1 руб. = 0,0105 евро</v>
      </c>
      <c r="B198" s="227"/>
      <c r="C198" s="227"/>
      <c r="D198" s="228"/>
      <c r="E198" s="229"/>
      <c r="F198" s="229"/>
      <c r="G198" s="232"/>
      <c r="H198" s="232"/>
    </row>
    <row r="199" spans="1:8" ht="26.25" customHeight="1" x14ac:dyDescent="0.2">
      <c r="A199" s="227" t="str">
        <f>Абакан_юр!A178</f>
        <v>По соглашению сторон в качестве валюты платежа могут выступать чешские кроны, в этом случае курс следующий: 1 руб. = 0,2605 крона</v>
      </c>
      <c r="B199" s="227"/>
      <c r="C199" s="227"/>
      <c r="D199" s="228"/>
      <c r="E199" s="229"/>
      <c r="F199" s="229"/>
      <c r="G199" s="232"/>
      <c r="H199" s="232"/>
    </row>
    <row r="200" spans="1:8" ht="26.25" customHeight="1" x14ac:dyDescent="0.2">
      <c r="A200" s="227" t="str">
        <f>Абакан_юр!A179</f>
        <v>По соглашению сторон в качестве валюты платежа могут выступать киргизские сомы, в этом случае курс следующий: 1 руб. = 1,0083 сом</v>
      </c>
      <c r="B200" s="227"/>
      <c r="C200" s="227"/>
      <c r="D200" s="228"/>
      <c r="E200" s="228"/>
      <c r="F200" s="229"/>
      <c r="G200" s="232"/>
      <c r="H200" s="232"/>
    </row>
    <row r="201" spans="1:8" ht="26.25" customHeight="1" x14ac:dyDescent="0.2">
      <c r="A201" s="227" t="str">
        <f>Абакан_юр!A180</f>
        <v>По соглашению сторон в качестве валюты платежа могут выступать казахстанские тенге, в этом случае курс следующий: 1 руб. = 5,0473 тенге</v>
      </c>
      <c r="B201" s="227"/>
      <c r="C201" s="227"/>
      <c r="D201" s="228"/>
      <c r="E201" s="228"/>
      <c r="F201" s="229"/>
      <c r="G201" s="232"/>
      <c r="H201" s="232"/>
    </row>
    <row r="202" spans="1:8" ht="26.25" x14ac:dyDescent="0.2">
      <c r="A202" s="233"/>
      <c r="B202" s="233"/>
      <c r="C202" s="234"/>
      <c r="D202" s="235"/>
      <c r="E202" s="235"/>
      <c r="F202" s="236"/>
      <c r="G202" s="237"/>
      <c r="H202" s="237"/>
    </row>
    <row r="203" spans="1:8" ht="21" x14ac:dyDescent="0.2">
      <c r="A203" s="239" t="s">
        <v>144</v>
      </c>
      <c r="B203" s="239"/>
      <c r="C203" s="239"/>
      <c r="D203" s="239"/>
      <c r="E203" s="239"/>
      <c r="F203" s="239"/>
      <c r="G203" s="239"/>
      <c r="H203" s="239"/>
    </row>
    <row r="204" spans="1:8" ht="21" x14ac:dyDescent="0.2">
      <c r="A204" s="239" t="s">
        <v>145</v>
      </c>
      <c r="B204" s="239"/>
      <c r="C204" s="239"/>
      <c r="D204" s="239"/>
      <c r="E204" s="239"/>
      <c r="F204" s="239"/>
      <c r="G204" s="239"/>
      <c r="H204" s="239"/>
    </row>
    <row r="205" spans="1:8" ht="26.25" x14ac:dyDescent="0.2">
      <c r="A205" s="233"/>
      <c r="B205" s="233"/>
      <c r="C205" s="234"/>
      <c r="D205" s="235"/>
      <c r="E205" s="235"/>
      <c r="F205" s="236"/>
      <c r="G205" s="237"/>
      <c r="H205" s="237"/>
    </row>
    <row r="206" spans="1:8" ht="22.5" customHeight="1" thickBot="1" x14ac:dyDescent="0.25">
      <c r="A206" s="240" t="s">
        <v>146</v>
      </c>
      <c r="B206" s="240"/>
      <c r="C206" s="240"/>
      <c r="D206" s="240"/>
      <c r="E206" s="240"/>
      <c r="F206" s="241"/>
      <c r="G206" s="231"/>
      <c r="H206" s="242"/>
    </row>
    <row r="207" spans="1:8" ht="50.1" customHeight="1" thickBot="1" x14ac:dyDescent="0.25">
      <c r="A207" s="243" t="s">
        <v>147</v>
      </c>
      <c r="B207" s="244"/>
      <c r="C207" s="244"/>
      <c r="D207" s="244"/>
      <c r="E207" s="245"/>
      <c r="F207" s="246"/>
      <c r="H207" s="247"/>
    </row>
    <row r="208" spans="1:8" ht="78" customHeight="1" thickBot="1" x14ac:dyDescent="0.25">
      <c r="A208" s="248" t="s">
        <v>148</v>
      </c>
      <c r="B208" s="249"/>
      <c r="C208" s="250" t="s">
        <v>149</v>
      </c>
      <c r="D208" s="249" t="s">
        <v>150</v>
      </c>
      <c r="E208" s="251"/>
      <c r="F208" s="252"/>
      <c r="G208" s="252"/>
      <c r="H208" s="252"/>
    </row>
    <row r="209" spans="1:8" ht="89.25" customHeight="1" x14ac:dyDescent="0.2">
      <c r="A209" s="253" t="s">
        <v>151</v>
      </c>
      <c r="B209" s="254"/>
      <c r="C209" s="255" t="s">
        <v>152</v>
      </c>
      <c r="D209" s="256" t="s">
        <v>153</v>
      </c>
      <c r="E209" s="257"/>
      <c r="F209" s="252"/>
      <c r="G209" s="252"/>
      <c r="H209" s="252"/>
    </row>
    <row r="210" spans="1:8" ht="81" customHeight="1" x14ac:dyDescent="0.2">
      <c r="A210" s="258" t="s">
        <v>154</v>
      </c>
      <c r="B210" s="259"/>
      <c r="C210" s="260" t="s">
        <v>155</v>
      </c>
      <c r="D210" s="261" t="s">
        <v>156</v>
      </c>
      <c r="E210" s="262"/>
      <c r="F210" s="252"/>
      <c r="G210" s="252"/>
      <c r="H210" s="252"/>
    </row>
    <row r="211" spans="1:8" ht="106.5" customHeight="1" thickBot="1" x14ac:dyDescent="0.25">
      <c r="A211" s="321" t="s">
        <v>157</v>
      </c>
      <c r="B211" s="322"/>
      <c r="C211" s="323" t="s">
        <v>158</v>
      </c>
      <c r="D211" s="324" t="s">
        <v>156</v>
      </c>
      <c r="E211" s="325"/>
      <c r="F211" s="252"/>
      <c r="G211" s="252"/>
      <c r="H211" s="252"/>
    </row>
    <row r="212" spans="1:8" s="217" customFormat="1" ht="125.25" customHeight="1" x14ac:dyDescent="0.2">
      <c r="A212" s="258" t="s">
        <v>160</v>
      </c>
      <c r="B212" s="259"/>
      <c r="C212" s="319" t="s">
        <v>161</v>
      </c>
      <c r="D212" s="259" t="s">
        <v>156</v>
      </c>
      <c r="E212" s="320"/>
      <c r="F212" s="246"/>
      <c r="G212" s="246"/>
      <c r="H212" s="246"/>
    </row>
    <row r="213" spans="1:8" s="238" customFormat="1" ht="222.75" customHeight="1" x14ac:dyDescent="0.2">
      <c r="A213" s="487" t="s">
        <v>162</v>
      </c>
      <c r="B213" s="488"/>
      <c r="C213" s="260" t="s">
        <v>163</v>
      </c>
      <c r="D213" s="489" t="s">
        <v>156</v>
      </c>
      <c r="E213" s="490"/>
      <c r="F213" s="236"/>
      <c r="G213" s="237"/>
      <c r="H213" s="237"/>
    </row>
    <row r="214" spans="1:8" ht="24.95" customHeight="1" x14ac:dyDescent="0.2">
      <c r="A214" s="264" t="s">
        <v>164</v>
      </c>
      <c r="B214" s="264"/>
      <c r="C214" s="264"/>
      <c r="D214" s="264"/>
      <c r="E214" s="264"/>
      <c r="F214" s="264"/>
      <c r="G214" s="264"/>
      <c r="H214" s="264"/>
    </row>
    <row r="215" spans="1:8" ht="24.95" customHeight="1" x14ac:dyDescent="0.2">
      <c r="A215" s="264" t="s">
        <v>165</v>
      </c>
      <c r="B215" s="264"/>
      <c r="C215" s="264"/>
      <c r="D215" s="264"/>
      <c r="E215" s="264"/>
      <c r="F215" s="264"/>
      <c r="G215" s="264"/>
      <c r="H215" s="264"/>
    </row>
    <row r="216" spans="1:8" ht="189.75" customHeight="1" x14ac:dyDescent="0.2">
      <c r="A216" s="239" t="str">
        <f>Абакан_юр!A195</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16" s="239"/>
      <c r="C216" s="239"/>
      <c r="D216" s="239"/>
      <c r="E216" s="239"/>
      <c r="F216" s="239"/>
      <c r="G216" s="239"/>
      <c r="H216" s="239"/>
    </row>
    <row r="217" spans="1:8" ht="64.5" customHeight="1" x14ac:dyDescent="0.2">
      <c r="A217" s="239" t="s">
        <v>167</v>
      </c>
      <c r="B217" s="239"/>
      <c r="C217" s="239"/>
      <c r="D217" s="239"/>
      <c r="E217" s="239"/>
      <c r="F217" s="239"/>
      <c r="G217" s="239"/>
      <c r="H217" s="239"/>
    </row>
    <row r="218" spans="1:8" ht="24.95" customHeight="1" x14ac:dyDescent="0.2">
      <c r="A218" s="264" t="s">
        <v>168</v>
      </c>
      <c r="B218" s="264"/>
      <c r="C218" s="264"/>
      <c r="D218" s="264"/>
      <c r="E218" s="264"/>
      <c r="F218" s="264"/>
      <c r="G218" s="264"/>
      <c r="H218" s="264"/>
    </row>
    <row r="219" spans="1:8" ht="6" customHeight="1" x14ac:dyDescent="0.2"/>
    <row r="220" spans="1:8" s="266" customFormat="1" ht="114.75" customHeight="1" x14ac:dyDescent="0.2">
      <c r="A220" s="239" t="s">
        <v>169</v>
      </c>
      <c r="B220" s="239"/>
      <c r="C220" s="239"/>
      <c r="D220" s="239"/>
      <c r="E220" s="239"/>
      <c r="F220" s="239"/>
      <c r="G220" s="239"/>
      <c r="H220" s="239"/>
    </row>
  </sheetData>
  <sheetProtection selectLockedCells="1" selectUnlockedCells="1"/>
  <mergeCells count="366">
    <mergeCell ref="A216:H216"/>
    <mergeCell ref="A217:H217"/>
    <mergeCell ref="A218:H218"/>
    <mergeCell ref="A220:E220"/>
    <mergeCell ref="F220:H220"/>
    <mergeCell ref="A212:B212"/>
    <mergeCell ref="D212:E212"/>
    <mergeCell ref="A213:B213"/>
    <mergeCell ref="D213:E213"/>
    <mergeCell ref="A214:H214"/>
    <mergeCell ref="A215:H215"/>
    <mergeCell ref="A209:B209"/>
    <mergeCell ref="D209:E209"/>
    <mergeCell ref="A210:B210"/>
    <mergeCell ref="D210:E210"/>
    <mergeCell ref="A211:B211"/>
    <mergeCell ref="D211:E211"/>
    <mergeCell ref="A203:H203"/>
    <mergeCell ref="A204:H204"/>
    <mergeCell ref="A206:E206"/>
    <mergeCell ref="A207:E207"/>
    <mergeCell ref="A208:B208"/>
    <mergeCell ref="D208:E208"/>
    <mergeCell ref="A196:C196"/>
    <mergeCell ref="A197:C197"/>
    <mergeCell ref="A198:C198"/>
    <mergeCell ref="A199:C199"/>
    <mergeCell ref="A200:C200"/>
    <mergeCell ref="A201:C201"/>
    <mergeCell ref="C191:D191"/>
    <mergeCell ref="C192:D192"/>
    <mergeCell ref="C193:D193"/>
    <mergeCell ref="C194:D194"/>
    <mergeCell ref="A195:C195"/>
    <mergeCell ref="G195:H195"/>
    <mergeCell ref="A187:C187"/>
    <mergeCell ref="D187:H187"/>
    <mergeCell ref="A188:B188"/>
    <mergeCell ref="C188:C189"/>
    <mergeCell ref="D188:H188"/>
    <mergeCell ref="A189:B189"/>
    <mergeCell ref="D189:H189"/>
    <mergeCell ref="A184:B184"/>
    <mergeCell ref="D184:H184"/>
    <mergeCell ref="A185:B185"/>
    <mergeCell ref="D185:H185"/>
    <mergeCell ref="A186:B186"/>
    <mergeCell ref="D186:H186"/>
    <mergeCell ref="A180:B180"/>
    <mergeCell ref="D180:H180"/>
    <mergeCell ref="A181:B181"/>
    <mergeCell ref="D181:H181"/>
    <mergeCell ref="A182:B182"/>
    <mergeCell ref="A183:B183"/>
    <mergeCell ref="D183:H183"/>
    <mergeCell ref="D176:H176"/>
    <mergeCell ref="A177:B177"/>
    <mergeCell ref="D177:H177"/>
    <mergeCell ref="A178:B178"/>
    <mergeCell ref="D178:H178"/>
    <mergeCell ref="A179:B179"/>
    <mergeCell ref="A172:B172"/>
    <mergeCell ref="D172:H172"/>
    <mergeCell ref="A173:B173"/>
    <mergeCell ref="C173:C177"/>
    <mergeCell ref="D173:H173"/>
    <mergeCell ref="A174:B174"/>
    <mergeCell ref="D174:H174"/>
    <mergeCell ref="A175:B175"/>
    <mergeCell ref="D175:H175"/>
    <mergeCell ref="A176:B176"/>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D123:H123"/>
    <mergeCell ref="A124:B124"/>
    <mergeCell ref="D124:H124"/>
    <mergeCell ref="A125:B125"/>
    <mergeCell ref="D125:H125"/>
    <mergeCell ref="A126:B126"/>
    <mergeCell ref="D126:H126"/>
    <mergeCell ref="A119:B119"/>
    <mergeCell ref="C119:C136"/>
    <mergeCell ref="D119:H119"/>
    <mergeCell ref="A120:B120"/>
    <mergeCell ref="D120:H120"/>
    <mergeCell ref="A121:B121"/>
    <mergeCell ref="D121:H121"/>
    <mergeCell ref="A122:B122"/>
    <mergeCell ref="D122:H122"/>
    <mergeCell ref="A123:B123"/>
    <mergeCell ref="A116:B116"/>
    <mergeCell ref="D116:H116"/>
    <mergeCell ref="A117:B117"/>
    <mergeCell ref="D117:H117"/>
    <mergeCell ref="A118:B118"/>
    <mergeCell ref="D118:H118"/>
    <mergeCell ref="A113:B113"/>
    <mergeCell ref="D113:H113"/>
    <mergeCell ref="A114:B114"/>
    <mergeCell ref="D114:H114"/>
    <mergeCell ref="A115:B115"/>
    <mergeCell ref="D115:H115"/>
    <mergeCell ref="A110:B110"/>
    <mergeCell ref="D110:H110"/>
    <mergeCell ref="A111:B111"/>
    <mergeCell ref="D111:H111"/>
    <mergeCell ref="A112:B112"/>
    <mergeCell ref="D112:H112"/>
    <mergeCell ref="A105:C105"/>
    <mergeCell ref="D105:H105"/>
    <mergeCell ref="D106:H106"/>
    <mergeCell ref="A107:B107"/>
    <mergeCell ref="C107:C115"/>
    <mergeCell ref="D107:H107"/>
    <mergeCell ref="A108:B108"/>
    <mergeCell ref="D108:H108"/>
    <mergeCell ref="A109:B109"/>
    <mergeCell ref="D109:H109"/>
    <mergeCell ref="A102:B102"/>
    <mergeCell ref="D102:H102"/>
    <mergeCell ref="A103:B103"/>
    <mergeCell ref="D103:H103"/>
    <mergeCell ref="A104:B104"/>
    <mergeCell ref="D104:H104"/>
    <mergeCell ref="A99:B99"/>
    <mergeCell ref="D99:H99"/>
    <mergeCell ref="A100:B100"/>
    <mergeCell ref="D100:H100"/>
    <mergeCell ref="A101:B101"/>
    <mergeCell ref="D101:H101"/>
    <mergeCell ref="A96:B96"/>
    <mergeCell ref="D96:H96"/>
    <mergeCell ref="A97:B97"/>
    <mergeCell ref="D97:H97"/>
    <mergeCell ref="A98:B98"/>
    <mergeCell ref="D98:H98"/>
    <mergeCell ref="A93:B93"/>
    <mergeCell ref="D93:H93"/>
    <mergeCell ref="A94:B94"/>
    <mergeCell ref="D94:H94"/>
    <mergeCell ref="A95:B95"/>
    <mergeCell ref="D95:H95"/>
    <mergeCell ref="A90:B90"/>
    <mergeCell ref="D90:H90"/>
    <mergeCell ref="A91:B91"/>
    <mergeCell ref="D91:H91"/>
    <mergeCell ref="A92:B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A72:B72"/>
    <mergeCell ref="D72:H72"/>
    <mergeCell ref="A73:B73"/>
    <mergeCell ref="D73:H73"/>
    <mergeCell ref="A74:B74"/>
    <mergeCell ref="D74:H74"/>
    <mergeCell ref="D68:H68"/>
    <mergeCell ref="A69:B69"/>
    <mergeCell ref="D69:H69"/>
    <mergeCell ref="A70:B70"/>
    <mergeCell ref="D70:H70"/>
    <mergeCell ref="A71:B71"/>
    <mergeCell ref="D71:H71"/>
    <mergeCell ref="A64:C64"/>
    <mergeCell ref="D64:H64"/>
    <mergeCell ref="A65:B65"/>
    <mergeCell ref="C65:C104"/>
    <mergeCell ref="D65:H65"/>
    <mergeCell ref="A66:B66"/>
    <mergeCell ref="D66:H66"/>
    <mergeCell ref="A67:B67"/>
    <mergeCell ref="D67:H67"/>
    <mergeCell ref="A68:B68"/>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47:H47"/>
    <mergeCell ref="A48:A52"/>
    <mergeCell ref="B48:B49"/>
    <mergeCell ref="C48:C49"/>
    <mergeCell ref="D48:D52"/>
    <mergeCell ref="E48:E52"/>
    <mergeCell ref="F48:F52"/>
    <mergeCell ref="G48:G52"/>
    <mergeCell ref="H48:H52"/>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05"/>
  <sheetViews>
    <sheetView view="pageBreakPreview" zoomScale="50" zoomScaleNormal="60" zoomScaleSheetLayoutView="50" workbookViewId="0">
      <pane ySplit="4" topLeftCell="A47" activePane="bottomLeft" state="frozen"/>
      <selection activeCell="A181" sqref="A181:B181"/>
      <selection pane="bottomLeft" activeCell="A181" sqref="A181:B181"/>
    </sheetView>
  </sheetViews>
  <sheetFormatPr defaultColWidth="9.140625" defaultRowHeight="12.75" outlineLevelRow="1" x14ac:dyDescent="0.2"/>
  <cols>
    <col min="1" max="1" width="45.7109375" style="216" customWidth="1"/>
    <col min="2" max="2" width="80.7109375" style="217" customWidth="1"/>
    <col min="3" max="3" width="120.7109375" style="218" customWidth="1"/>
    <col min="4" max="7" width="30.7109375" style="217" customWidth="1"/>
    <col min="8" max="8" width="30.7109375" style="219" customWidth="1"/>
    <col min="9" max="16384" width="9.140625" style="219"/>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июня 2024 г.</v>
      </c>
      <c r="B2" s="6" t="s">
        <v>2</v>
      </c>
      <c r="C2" s="7" t="s">
        <v>324</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24" thickBot="1" x14ac:dyDescent="0.25">
      <c r="A6" s="436"/>
      <c r="B6" s="437"/>
      <c r="C6" s="438"/>
      <c r="D6" s="337" t="s">
        <v>171</v>
      </c>
      <c r="E6" s="268" t="s">
        <v>172</v>
      </c>
      <c r="F6" s="337" t="s">
        <v>173</v>
      </c>
      <c r="G6" s="268" t="s">
        <v>174</v>
      </c>
      <c r="H6" s="338" t="s">
        <v>175</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"2ГИС.ВЕЛИКИЙ НОВГОРОД" (версия для ПК); 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Интернет-площадки и Веб-приложения на основе Cправочника организаций "2ГИС.ВЕЛИКИЙ НОВГОРОД", http://api.2gis.ru/</v>
      </c>
      <c r="D7" s="31">
        <f>F7*1.2</f>
        <v>5328</v>
      </c>
      <c r="E7" s="32">
        <f>F7*1.1</f>
        <v>4884</v>
      </c>
      <c r="F7" s="32">
        <v>4440</v>
      </c>
      <c r="G7" s="32">
        <f>F7*0.75</f>
        <v>3330</v>
      </c>
      <c r="H7" s="33">
        <f>F7*0.5</f>
        <v>2220</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"2ГИС.ВЕЛИКИЙ НОВГОРОД" (версия для ПК); 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Интернет-площадки и Веб-приложения на основе Cправочника организаций "2ГИС.ВЕЛИКИЙ НОВГОРОД",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"2ГИС.ВЕЛИКИЙ НОВГОРОД" (версия для ПК); 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Интернет-площадки и Веб-приложения на основе Cправочника организаций "2ГИС.ВЕЛИКИЙ НОВГОРОД", http://api.2gis.ru/</v>
      </c>
      <c r="D12" s="54">
        <f>F12*1.2</f>
        <v>6336</v>
      </c>
      <c r="E12" s="32">
        <f>F12*1.1</f>
        <v>5808.0000000000009</v>
      </c>
      <c r="F12" s="32">
        <v>5280</v>
      </c>
      <c r="G12" s="32">
        <f>F12*0.75</f>
        <v>3960</v>
      </c>
      <c r="H12" s="33">
        <f>F12*0.5</f>
        <v>2640</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"2ГИС.ВЕЛИКИЙ НОВГОРОД" (версия для ПК); 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Интернет-площадки и Веб-приложения на основе Cправочника организаций "2ГИС.ВЕЛИКИЙ НОВГОРОД",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1062</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"2ГИС.ВЕЛИКИЙ НОВГОРОД"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"2ГИС.ВЕЛИКИЙ НОВГОРОД"; Электронный справочник "2ГИС.ВЕЛИКИЙ НОВГОРОД"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Интернет-площадки и Веб-приложения на основе Cправочника организаций "2ГИС.ВЕЛИКИЙ НОВГОРОД", http://api.2gis.ru/</v>
      </c>
      <c r="D23" s="271">
        <v>126</v>
      </c>
      <c r="E23" s="272"/>
      <c r="F23" s="272"/>
      <c r="G23" s="272"/>
      <c r="H23" s="273"/>
    </row>
    <row r="24" spans="1:8" s="16" customFormat="1" ht="94.5" customHeight="1" x14ac:dyDescent="0.2">
      <c r="A24" s="71"/>
      <c r="B24" s="92"/>
      <c r="C24" s="93"/>
      <c r="D24" s="94"/>
      <c r="E24" s="95"/>
      <c r="F24" s="95"/>
      <c r="G24" s="95"/>
      <c r="H24" s="274"/>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25" s="275"/>
      <c r="E25" s="276"/>
      <c r="F25" s="276"/>
      <c r="G25" s="276"/>
      <c r="H25" s="277"/>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"2ГИС.ВЕЛИКИЙ НОВГОРОД" (версия для ПК); 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v>
      </c>
      <c r="D27" s="31">
        <f>F27*1.2</f>
        <v>7459.2</v>
      </c>
      <c r="E27" s="32">
        <f>F27*1.1</f>
        <v>6837.6</v>
      </c>
      <c r="F27" s="32">
        <v>6216</v>
      </c>
      <c r="G27" s="32">
        <f>F27*0.75</f>
        <v>4662</v>
      </c>
      <c r="H27" s="33">
        <f>F27*0.5</f>
        <v>3108</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"2ГИС.ВЕЛИКИЙ НОВГОРОД" (версия для ПК); 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v>
      </c>
      <c r="D32" s="54">
        <f>F32*1.2</f>
        <v>8870.4</v>
      </c>
      <c r="E32" s="32">
        <f>F32*1.1</f>
        <v>8131.2000000000007</v>
      </c>
      <c r="F32" s="32">
        <v>7392</v>
      </c>
      <c r="G32" s="32">
        <f>F32*0.75</f>
        <v>5544</v>
      </c>
      <c r="H32" s="33">
        <f>F32*0.5</f>
        <v>3696</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1560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"2ГИС.ВЕЛИКИЙ НОВГОРОД"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"2ГИС.ВЕЛИКИЙ НОВГОРОД"; Электронный справочник "2ГИС.ВЕЛИКИЙ НОВГОРОД"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v>
      </c>
      <c r="D43" s="68">
        <v>180</v>
      </c>
      <c r="E43" s="69"/>
      <c r="F43" s="69"/>
      <c r="G43" s="69"/>
      <c r="H43" s="70"/>
    </row>
    <row r="44" spans="1:8" s="16" customFormat="1" ht="69.75" customHeight="1" x14ac:dyDescent="0.2">
      <c r="A44" s="71"/>
      <c r="B44" s="92"/>
      <c r="C44" s="93"/>
      <c r="D44" s="74"/>
      <c r="E44" s="75"/>
      <c r="F44" s="75"/>
      <c r="G44" s="75"/>
      <c r="H44" s="7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45" s="74"/>
      <c r="E45" s="75"/>
      <c r="F45" s="75"/>
      <c r="G45" s="75"/>
      <c r="H45" s="7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46" s="78"/>
      <c r="E46" s="79"/>
      <c r="F46" s="79"/>
      <c r="G46" s="79"/>
      <c r="H46" s="80"/>
    </row>
    <row r="47" spans="1:8" s="16" customFormat="1" ht="24.95" customHeight="1" thickBot="1" x14ac:dyDescent="0.25">
      <c r="A47" s="81"/>
      <c r="B47" s="82"/>
      <c r="C47" s="83"/>
      <c r="D47" s="113"/>
      <c r="E47" s="114"/>
      <c r="F47" s="114"/>
      <c r="G47" s="114"/>
      <c r="H47" s="115"/>
    </row>
    <row r="48" spans="1:8" s="16" customFormat="1" ht="48" customHeight="1" x14ac:dyDescent="0.2">
      <c r="A48" s="29" t="s">
        <v>31</v>
      </c>
      <c r="B48" s="30" t="s">
        <v>27</v>
      </c>
      <c r="C4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"2ГИС.ВЕЛИКИЙ НОВГОРОД" (версия для ПК); 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Интернет-площадки и Веб-приложения на основе Cправочника организаций "2ГИС.ВЕЛИКИЙ НОВГОРОД", http://api.2gis.ru/</v>
      </c>
      <c r="D48" s="31">
        <f>F48*1.2</f>
        <v>6393.5999999999995</v>
      </c>
      <c r="E48" s="32">
        <f>F48*1.1</f>
        <v>5860.8</v>
      </c>
      <c r="F48" s="32">
        <v>5328</v>
      </c>
      <c r="G48" s="32">
        <f>F48*0.75</f>
        <v>3996</v>
      </c>
      <c r="H48" s="33">
        <f>F48*0.5</f>
        <v>2664</v>
      </c>
    </row>
    <row r="49" spans="1:8" s="16" customFormat="1" ht="132" customHeight="1" x14ac:dyDescent="0.2">
      <c r="A49" s="34"/>
      <c r="B49" s="35"/>
      <c r="C49" s="35"/>
      <c r="D49" s="36"/>
      <c r="E49" s="37"/>
      <c r="F49" s="37"/>
      <c r="G49" s="37"/>
      <c r="H49" s="38"/>
    </row>
    <row r="50" spans="1:8" s="16" customFormat="1" ht="127.5" customHeight="1" x14ac:dyDescent="0.2">
      <c r="A50" s="34"/>
      <c r="B50" s="39" t="s">
        <v>12</v>
      </c>
      <c r="C5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"2ГИС.ВЕЛИКИЙ НОВГОРОД" (версия для ПК); 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Интернет-площадки и Веб-приложения на основе Cправочника организаций "2ГИС.ВЕЛИКИЙ НОВГОРОД", http://api.2gis.ru/</v>
      </c>
      <c r="D50" s="36"/>
      <c r="E50" s="37"/>
      <c r="F50" s="37"/>
      <c r="G50" s="37"/>
      <c r="H50" s="38"/>
    </row>
    <row r="51" spans="1:8" s="16" customFormat="1" ht="127.5" customHeight="1" thickBot="1" x14ac:dyDescent="0.25">
      <c r="A51" s="119"/>
      <c r="B51" s="120" t="s">
        <v>33</v>
      </c>
      <c r="C51"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51" s="121"/>
      <c r="E51" s="122"/>
      <c r="F51" s="122"/>
      <c r="G51" s="122"/>
      <c r="H51" s="123"/>
    </row>
    <row r="52" spans="1:8" s="16" customFormat="1" ht="166.5" customHeight="1" thickBot="1" x14ac:dyDescent="0.25">
      <c r="A52" s="41"/>
      <c r="B52" s="42" t="s">
        <v>13</v>
      </c>
      <c r="C52"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52" s="44"/>
      <c r="E52" s="45"/>
      <c r="F52" s="45"/>
      <c r="G52" s="45"/>
      <c r="H52" s="46"/>
    </row>
    <row r="53" spans="1:8" s="16" customFormat="1" ht="24.95" customHeight="1" thickBot="1" x14ac:dyDescent="0.25">
      <c r="A53" s="47"/>
      <c r="B53" s="48"/>
      <c r="C53" s="49"/>
      <c r="D53" s="50"/>
      <c r="E53" s="51"/>
      <c r="F53" s="51"/>
      <c r="G53" s="51"/>
      <c r="H53" s="52"/>
    </row>
    <row r="54" spans="1:8" s="16" customFormat="1" ht="48" customHeight="1" x14ac:dyDescent="0.2">
      <c r="A54" s="53" t="s">
        <v>35</v>
      </c>
      <c r="B54" s="30" t="s">
        <v>27</v>
      </c>
      <c r="C54"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"2ГИС.ВЕЛИКИЙ НОВГОРОД" (версия для ПК); 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Интернет-площадки и Веб-приложения на основе Cправочника организаций "2ГИС.ВЕЛИКИЙ НОВГОРОД", http://api.2gis.ru/</v>
      </c>
      <c r="D54" s="54">
        <f>F54*1.2</f>
        <v>7603.2</v>
      </c>
      <c r="E54" s="32">
        <f>F54*1.1</f>
        <v>6969.6</v>
      </c>
      <c r="F54" s="32">
        <v>6336</v>
      </c>
      <c r="G54" s="32">
        <f>F54*0.75</f>
        <v>4752</v>
      </c>
      <c r="H54" s="33">
        <f>F54*0.5</f>
        <v>3168</v>
      </c>
    </row>
    <row r="55" spans="1:8" s="16" customFormat="1" ht="132" customHeight="1" x14ac:dyDescent="0.2">
      <c r="A55" s="55"/>
      <c r="B55" s="35"/>
      <c r="C55" s="35"/>
      <c r="D55" s="56"/>
      <c r="E55" s="37"/>
      <c r="F55" s="37"/>
      <c r="G55" s="37"/>
      <c r="H55" s="38"/>
    </row>
    <row r="56" spans="1:8" s="16" customFormat="1" ht="138.94999999999999" customHeight="1" x14ac:dyDescent="0.2">
      <c r="A56" s="55"/>
      <c r="B56" s="39" t="s">
        <v>12</v>
      </c>
      <c r="C56"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"2ГИС.ВЕЛИКИЙ НОВГОРОД" (версия для ПК); 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Интернет-площадки и Веб-приложения на основе Cправочника организаций "2ГИС.ВЕЛИКИЙ НОВГОРОД", http://api.2gis.ru/</v>
      </c>
      <c r="D56" s="56"/>
      <c r="E56" s="37"/>
      <c r="F56" s="37"/>
      <c r="G56" s="37"/>
      <c r="H56" s="38"/>
    </row>
    <row r="57" spans="1:8" s="16" customFormat="1" ht="166.5" customHeight="1" x14ac:dyDescent="0.2">
      <c r="A57" s="55"/>
      <c r="B57" s="57" t="s">
        <v>13</v>
      </c>
      <c r="C57"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57" s="56"/>
      <c r="E57" s="37"/>
      <c r="F57" s="37"/>
      <c r="G57" s="37"/>
      <c r="H57" s="38"/>
    </row>
    <row r="58" spans="1:8" s="16" customFormat="1" ht="92.25" customHeight="1" thickBot="1" x14ac:dyDescent="0.25">
      <c r="A58" s="59"/>
      <c r="B58" s="42" t="s">
        <v>36</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58" s="61"/>
      <c r="E58" s="45"/>
      <c r="F58" s="45"/>
      <c r="G58" s="45"/>
      <c r="H58" s="46"/>
    </row>
    <row r="59" spans="1:8" s="16" customFormat="1" ht="24.95" customHeight="1" thickBot="1" x14ac:dyDescent="0.25">
      <c r="A59" s="81"/>
      <c r="B59" s="82"/>
      <c r="C59" s="83"/>
      <c r="D59" s="84"/>
      <c r="E59" s="85"/>
      <c r="F59" s="85"/>
      <c r="G59" s="85"/>
      <c r="H59" s="86"/>
    </row>
    <row r="60" spans="1:8" s="16" customFormat="1" ht="50.1" customHeight="1" x14ac:dyDescent="0.2">
      <c r="A60" s="65" t="s">
        <v>37</v>
      </c>
      <c r="B60" s="87" t="s">
        <v>23</v>
      </c>
      <c r="C60"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Интернет-площадки и Веб-приложения на основе Cправочника организаций "2ГИС.ВЕЛИКИЙ НОВГОРОД", http://api.2gis.ru/</v>
      </c>
      <c r="D60" s="271">
        <v>126</v>
      </c>
      <c r="E60" s="272"/>
      <c r="F60" s="272"/>
      <c r="G60" s="272"/>
      <c r="H60" s="273"/>
    </row>
    <row r="61" spans="1:8" s="16" customFormat="1" ht="94.5" customHeight="1" x14ac:dyDescent="0.2">
      <c r="A61" s="71"/>
      <c r="B61" s="92"/>
      <c r="C61" s="93"/>
      <c r="D61" s="94"/>
      <c r="E61" s="95"/>
      <c r="F61" s="95"/>
      <c r="G61" s="95"/>
      <c r="H61" s="274"/>
    </row>
    <row r="62" spans="1:8" s="16" customFormat="1" ht="163.5" customHeight="1" thickBot="1" x14ac:dyDescent="0.25">
      <c r="A62" s="77"/>
      <c r="B62" s="97" t="s">
        <v>13</v>
      </c>
      <c r="C62"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62" s="275"/>
      <c r="E62" s="276"/>
      <c r="F62" s="276"/>
      <c r="G62" s="276"/>
      <c r="H62" s="277"/>
    </row>
    <row r="63" spans="1:8" ht="21.75" thickBot="1" x14ac:dyDescent="0.25">
      <c r="A63" s="81"/>
      <c r="B63" s="129"/>
      <c r="C63" s="130"/>
      <c r="D63" s="113"/>
      <c r="E63" s="114"/>
      <c r="F63" s="114"/>
      <c r="G63" s="114"/>
      <c r="H63" s="115"/>
    </row>
    <row r="64" spans="1:8" ht="50.1" customHeight="1" thickBot="1" x14ac:dyDescent="0.25">
      <c r="A64" s="136" t="s">
        <v>38</v>
      </c>
      <c r="B64" s="137"/>
      <c r="C64" s="137"/>
      <c r="D64" s="138" t="str">
        <f>"от "&amp;MIN(D65:D84)&amp;" до "&amp;MAX(D65:D84)</f>
        <v>от 312 до 6240</v>
      </c>
      <c r="E64" s="139"/>
      <c r="F64" s="139"/>
      <c r="G64" s="139"/>
      <c r="H64" s="140"/>
    </row>
    <row r="65" spans="1:8" ht="37.5" customHeight="1" outlineLevel="1" x14ac:dyDescent="0.2">
      <c r="A65" s="141" t="s">
        <v>39</v>
      </c>
      <c r="B65" s="369"/>
      <c r="C65" s="30" t="str">
        <f>"Электронный справочник на основе Справочника организаций "&amp;$C$2&amp;" (версия для ПК)"</f>
        <v>Электронный справочник на основе Справочника организаций "2ГИС.ВЕЛИКИЙ НОВГОРОД" (версия для ПК)</v>
      </c>
      <c r="D65" s="370">
        <v>312</v>
      </c>
      <c r="E65" s="145"/>
      <c r="F65" s="145"/>
      <c r="G65" s="145"/>
      <c r="H65" s="146"/>
    </row>
    <row r="66" spans="1:8" ht="37.5" customHeight="1" outlineLevel="1" x14ac:dyDescent="0.2">
      <c r="A66" s="147" t="s">
        <v>40</v>
      </c>
      <c r="B66" s="371"/>
      <c r="C66" s="355"/>
      <c r="D66" s="56">
        <v>624</v>
      </c>
      <c r="E66" s="37"/>
      <c r="F66" s="37"/>
      <c r="G66" s="37"/>
      <c r="H66" s="38"/>
    </row>
    <row r="67" spans="1:8" ht="37.5" customHeight="1" outlineLevel="1" x14ac:dyDescent="0.2">
      <c r="A67" s="147" t="s">
        <v>41</v>
      </c>
      <c r="B67" s="371"/>
      <c r="C67" s="355"/>
      <c r="D67" s="56">
        <v>936</v>
      </c>
      <c r="E67" s="37"/>
      <c r="F67" s="37"/>
      <c r="G67" s="37"/>
      <c r="H67" s="38"/>
    </row>
    <row r="68" spans="1:8" ht="37.5" customHeight="1" outlineLevel="1" x14ac:dyDescent="0.2">
      <c r="A68" s="147" t="s">
        <v>42</v>
      </c>
      <c r="B68" s="371"/>
      <c r="C68" s="355"/>
      <c r="D68" s="56">
        <v>1248</v>
      </c>
      <c r="E68" s="37"/>
      <c r="F68" s="37"/>
      <c r="G68" s="37"/>
      <c r="H68" s="38"/>
    </row>
    <row r="69" spans="1:8" ht="37.5" customHeight="1" outlineLevel="1" x14ac:dyDescent="0.2">
      <c r="A69" s="147" t="s">
        <v>43</v>
      </c>
      <c r="B69" s="371"/>
      <c r="C69" s="355"/>
      <c r="D69" s="56">
        <v>1560</v>
      </c>
      <c r="E69" s="37"/>
      <c r="F69" s="37"/>
      <c r="G69" s="37"/>
      <c r="H69" s="38"/>
    </row>
    <row r="70" spans="1:8" ht="37.5" customHeight="1" outlineLevel="1" x14ac:dyDescent="0.2">
      <c r="A70" s="147" t="s">
        <v>44</v>
      </c>
      <c r="B70" s="371"/>
      <c r="C70" s="355"/>
      <c r="D70" s="56">
        <v>1872</v>
      </c>
      <c r="E70" s="37"/>
      <c r="F70" s="37"/>
      <c r="G70" s="37"/>
      <c r="H70" s="38"/>
    </row>
    <row r="71" spans="1:8" ht="37.5" customHeight="1" outlineLevel="1" x14ac:dyDescent="0.2">
      <c r="A71" s="147" t="s">
        <v>45</v>
      </c>
      <c r="B71" s="371"/>
      <c r="C71" s="355"/>
      <c r="D71" s="56">
        <v>2184</v>
      </c>
      <c r="E71" s="37"/>
      <c r="F71" s="37"/>
      <c r="G71" s="37"/>
      <c r="H71" s="38"/>
    </row>
    <row r="72" spans="1:8" ht="37.5" customHeight="1" outlineLevel="1" x14ac:dyDescent="0.2">
      <c r="A72" s="147" t="s">
        <v>46</v>
      </c>
      <c r="B72" s="371"/>
      <c r="C72" s="355"/>
      <c r="D72" s="56">
        <v>2496</v>
      </c>
      <c r="E72" s="37"/>
      <c r="F72" s="37"/>
      <c r="G72" s="37"/>
      <c r="H72" s="38"/>
    </row>
    <row r="73" spans="1:8" ht="37.5" customHeight="1" outlineLevel="1" x14ac:dyDescent="0.2">
      <c r="A73" s="147" t="s">
        <v>47</v>
      </c>
      <c r="B73" s="371"/>
      <c r="C73" s="355"/>
      <c r="D73" s="56">
        <v>2808</v>
      </c>
      <c r="E73" s="37"/>
      <c r="F73" s="37"/>
      <c r="G73" s="37"/>
      <c r="H73" s="38"/>
    </row>
    <row r="74" spans="1:8" ht="37.5" customHeight="1" outlineLevel="1" x14ac:dyDescent="0.2">
      <c r="A74" s="147" t="s">
        <v>48</v>
      </c>
      <c r="B74" s="371"/>
      <c r="C74" s="355"/>
      <c r="D74" s="56">
        <v>3120</v>
      </c>
      <c r="E74" s="37"/>
      <c r="F74" s="37"/>
      <c r="G74" s="37"/>
      <c r="H74" s="38"/>
    </row>
    <row r="75" spans="1:8" ht="37.5" customHeight="1" outlineLevel="1" x14ac:dyDescent="0.2">
      <c r="A75" s="147" t="s">
        <v>49</v>
      </c>
      <c r="B75" s="371"/>
      <c r="C75" s="355"/>
      <c r="D75" s="56">
        <v>3432</v>
      </c>
      <c r="E75" s="37"/>
      <c r="F75" s="37"/>
      <c r="G75" s="37"/>
      <c r="H75" s="38"/>
    </row>
    <row r="76" spans="1:8" ht="37.5" customHeight="1" outlineLevel="1" x14ac:dyDescent="0.2">
      <c r="A76" s="147" t="s">
        <v>50</v>
      </c>
      <c r="B76" s="371"/>
      <c r="C76" s="355"/>
      <c r="D76" s="56">
        <v>3744</v>
      </c>
      <c r="E76" s="37"/>
      <c r="F76" s="37"/>
      <c r="G76" s="37"/>
      <c r="H76" s="38"/>
    </row>
    <row r="77" spans="1:8" ht="37.5" customHeight="1" outlineLevel="1" x14ac:dyDescent="0.2">
      <c r="A77" s="147" t="s">
        <v>51</v>
      </c>
      <c r="B77" s="371"/>
      <c r="C77" s="355"/>
      <c r="D77" s="56">
        <v>4056</v>
      </c>
      <c r="E77" s="37"/>
      <c r="F77" s="37"/>
      <c r="G77" s="37"/>
      <c r="H77" s="38"/>
    </row>
    <row r="78" spans="1:8" ht="37.5" customHeight="1" outlineLevel="1" x14ac:dyDescent="0.2">
      <c r="A78" s="147" t="s">
        <v>52</v>
      </c>
      <c r="B78" s="371"/>
      <c r="C78" s="355"/>
      <c r="D78" s="56">
        <v>4368</v>
      </c>
      <c r="E78" s="37"/>
      <c r="F78" s="37"/>
      <c r="G78" s="37"/>
      <c r="H78" s="38"/>
    </row>
    <row r="79" spans="1:8" ht="37.5" customHeight="1" outlineLevel="1" x14ac:dyDescent="0.2">
      <c r="A79" s="147" t="s">
        <v>53</v>
      </c>
      <c r="B79" s="371"/>
      <c r="C79" s="355"/>
      <c r="D79" s="56">
        <v>4680</v>
      </c>
      <c r="E79" s="37"/>
      <c r="F79" s="37"/>
      <c r="G79" s="37"/>
      <c r="H79" s="38"/>
    </row>
    <row r="80" spans="1:8" ht="37.5" customHeight="1" outlineLevel="1" x14ac:dyDescent="0.2">
      <c r="A80" s="147" t="s">
        <v>54</v>
      </c>
      <c r="B80" s="371"/>
      <c r="C80" s="355"/>
      <c r="D80" s="56">
        <v>4992</v>
      </c>
      <c r="E80" s="37"/>
      <c r="F80" s="37"/>
      <c r="G80" s="37"/>
      <c r="H80" s="38"/>
    </row>
    <row r="81" spans="1:8" ht="37.5" customHeight="1" outlineLevel="1" x14ac:dyDescent="0.2">
      <c r="A81" s="147" t="s">
        <v>55</v>
      </c>
      <c r="B81" s="371"/>
      <c r="C81" s="355"/>
      <c r="D81" s="56">
        <v>5304</v>
      </c>
      <c r="E81" s="37"/>
      <c r="F81" s="37"/>
      <c r="G81" s="37"/>
      <c r="H81" s="38"/>
    </row>
    <row r="82" spans="1:8" ht="37.5" customHeight="1" outlineLevel="1" x14ac:dyDescent="0.2">
      <c r="A82" s="147" t="s">
        <v>56</v>
      </c>
      <c r="B82" s="371"/>
      <c r="C82" s="355"/>
      <c r="D82" s="56">
        <v>5616</v>
      </c>
      <c r="E82" s="37"/>
      <c r="F82" s="37"/>
      <c r="G82" s="37"/>
      <c r="H82" s="38"/>
    </row>
    <row r="83" spans="1:8" ht="37.5" customHeight="1" outlineLevel="1" x14ac:dyDescent="0.2">
      <c r="A83" s="147" t="s">
        <v>57</v>
      </c>
      <c r="B83" s="371"/>
      <c r="C83" s="355"/>
      <c r="D83" s="56">
        <v>5928</v>
      </c>
      <c r="E83" s="37"/>
      <c r="F83" s="37"/>
      <c r="G83" s="37"/>
      <c r="H83" s="38"/>
    </row>
    <row r="84" spans="1:8" ht="37.5" customHeight="1" outlineLevel="1" x14ac:dyDescent="0.2">
      <c r="A84" s="147" t="s">
        <v>58</v>
      </c>
      <c r="B84" s="371"/>
      <c r="C84" s="355"/>
      <c r="D84" s="56">
        <v>6240</v>
      </c>
      <c r="E84" s="37"/>
      <c r="F84" s="37"/>
      <c r="G84" s="37"/>
      <c r="H84" s="38"/>
    </row>
    <row r="85" spans="1:8" ht="37.5" customHeight="1" outlineLevel="1" x14ac:dyDescent="0.2">
      <c r="A85" s="147" t="s">
        <v>181</v>
      </c>
      <c r="B85" s="371"/>
      <c r="C85" s="355"/>
      <c r="D85" s="56">
        <v>6552</v>
      </c>
      <c r="E85" s="37"/>
      <c r="F85" s="37"/>
      <c r="G85" s="37"/>
      <c r="H85" s="38"/>
    </row>
    <row r="86" spans="1:8" ht="37.5" customHeight="1" outlineLevel="1" x14ac:dyDescent="0.2">
      <c r="A86" s="147" t="s">
        <v>182</v>
      </c>
      <c r="B86" s="371"/>
      <c r="C86" s="355"/>
      <c r="D86" s="56">
        <v>6864</v>
      </c>
      <c r="E86" s="37"/>
      <c r="F86" s="37"/>
      <c r="G86" s="37"/>
      <c r="H86" s="38"/>
    </row>
    <row r="87" spans="1:8" ht="37.5" customHeight="1" outlineLevel="1" x14ac:dyDescent="0.2">
      <c r="A87" s="147" t="s">
        <v>183</v>
      </c>
      <c r="B87" s="371"/>
      <c r="C87" s="355"/>
      <c r="D87" s="56">
        <v>7176</v>
      </c>
      <c r="E87" s="37"/>
      <c r="F87" s="37"/>
      <c r="G87" s="37"/>
      <c r="H87" s="38"/>
    </row>
    <row r="88" spans="1:8" ht="37.5" customHeight="1" outlineLevel="1" thickBot="1" x14ac:dyDescent="0.25">
      <c r="A88" s="147" t="s">
        <v>184</v>
      </c>
      <c r="B88" s="371"/>
      <c r="C88" s="355"/>
      <c r="D88" s="56">
        <v>7488</v>
      </c>
      <c r="E88" s="37"/>
      <c r="F88" s="37"/>
      <c r="G88" s="37"/>
      <c r="H88" s="38"/>
    </row>
    <row r="89" spans="1:8" ht="50.1" customHeight="1" thickBot="1" x14ac:dyDescent="0.25">
      <c r="A89" s="136" t="s">
        <v>59</v>
      </c>
      <c r="B89" s="137"/>
      <c r="C89" s="137"/>
      <c r="D89" s="138" t="str">
        <f>"от "&amp;MIN(D90:D99)&amp;" до "&amp;MAX(D90:D99)</f>
        <v>от 240 до 3954</v>
      </c>
      <c r="E89" s="139"/>
      <c r="F89" s="139"/>
      <c r="G89" s="139"/>
      <c r="H89" s="140"/>
    </row>
    <row r="90" spans="1:8" s="16" customFormat="1" ht="159" customHeight="1" x14ac:dyDescent="0.2">
      <c r="A90" s="149" t="s">
        <v>60</v>
      </c>
      <c r="B90" s="150" t="s">
        <v>13</v>
      </c>
      <c r="C90" s="30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90" s="152">
        <v>840</v>
      </c>
      <c r="E90" s="152"/>
      <c r="F90" s="152"/>
      <c r="G90" s="152"/>
      <c r="H90" s="153"/>
    </row>
    <row r="91" spans="1:8" ht="37.5" customHeight="1" x14ac:dyDescent="0.2">
      <c r="A91" s="154" t="s">
        <v>61</v>
      </c>
      <c r="B91" s="155"/>
      <c r="C91" s="156" t="str">
        <f>"Электронный справочник на основе Справочника организаций "&amp;$C$2&amp;" (версия для ПК)"</f>
        <v>Электронный справочник на основе Справочника организаций "2ГИС.ВЕЛИКИЙ НОВГОРОД" (версия для ПК)</v>
      </c>
      <c r="D91" s="157">
        <v>354</v>
      </c>
      <c r="E91" s="157"/>
      <c r="F91" s="157"/>
      <c r="G91" s="157"/>
      <c r="H91" s="158"/>
    </row>
    <row r="92" spans="1:8" ht="37.5" customHeight="1" x14ac:dyDescent="0.2">
      <c r="A92" s="154" t="s">
        <v>62</v>
      </c>
      <c r="B92" s="155"/>
      <c r="C92" s="159"/>
      <c r="D92" s="157">
        <v>2364</v>
      </c>
      <c r="E92" s="157"/>
      <c r="F92" s="157"/>
      <c r="G92" s="157"/>
      <c r="H92" s="158"/>
    </row>
    <row r="93" spans="1:8" ht="37.5" customHeight="1" x14ac:dyDescent="0.2">
      <c r="A93" s="154" t="s">
        <v>63</v>
      </c>
      <c r="B93" s="155"/>
      <c r="C93" s="159"/>
      <c r="D93" s="157">
        <v>888</v>
      </c>
      <c r="E93" s="157"/>
      <c r="F93" s="157"/>
      <c r="G93" s="157"/>
      <c r="H93" s="158"/>
    </row>
    <row r="94" spans="1:8" ht="37.5" customHeight="1" x14ac:dyDescent="0.2">
      <c r="A94" s="160" t="s">
        <v>64</v>
      </c>
      <c r="B94" s="161"/>
      <c r="C94" s="159"/>
      <c r="D94" s="157">
        <v>1122</v>
      </c>
      <c r="E94" s="157"/>
      <c r="F94" s="157"/>
      <c r="G94" s="157"/>
      <c r="H94" s="158"/>
    </row>
    <row r="95" spans="1:8" ht="37.5" customHeight="1" x14ac:dyDescent="0.2">
      <c r="A95" s="154" t="s">
        <v>65</v>
      </c>
      <c r="B95" s="155"/>
      <c r="C95" s="159"/>
      <c r="D95" s="157">
        <v>240</v>
      </c>
      <c r="E95" s="157"/>
      <c r="F95" s="157"/>
      <c r="G95" s="157"/>
      <c r="H95" s="158"/>
    </row>
    <row r="96" spans="1:8" ht="37.5" customHeight="1" x14ac:dyDescent="0.2">
      <c r="A96" s="154" t="s">
        <v>66</v>
      </c>
      <c r="B96" s="155"/>
      <c r="C96" s="159"/>
      <c r="D96" s="157">
        <v>240</v>
      </c>
      <c r="E96" s="157"/>
      <c r="F96" s="157"/>
      <c r="G96" s="157"/>
      <c r="H96" s="158"/>
    </row>
    <row r="97" spans="1:8" ht="37.5" customHeight="1" x14ac:dyDescent="0.2">
      <c r="A97" s="154" t="s">
        <v>67</v>
      </c>
      <c r="B97" s="155"/>
      <c r="C97" s="159"/>
      <c r="D97" s="157">
        <v>480</v>
      </c>
      <c r="E97" s="157"/>
      <c r="F97" s="157"/>
      <c r="G97" s="157"/>
      <c r="H97" s="158"/>
    </row>
    <row r="98" spans="1:8" ht="37.5" customHeight="1" x14ac:dyDescent="0.2">
      <c r="A98" s="154" t="s">
        <v>68</v>
      </c>
      <c r="B98" s="155"/>
      <c r="C98" s="159"/>
      <c r="D98" s="157">
        <v>720</v>
      </c>
      <c r="E98" s="157"/>
      <c r="F98" s="157"/>
      <c r="G98" s="157"/>
      <c r="H98" s="158"/>
    </row>
    <row r="99" spans="1:8" ht="37.5" customHeight="1" thickBot="1" x14ac:dyDescent="0.25">
      <c r="A99" s="162" t="s">
        <v>69</v>
      </c>
      <c r="B99" s="163"/>
      <c r="C99" s="164"/>
      <c r="D99" s="165">
        <v>3954</v>
      </c>
      <c r="E99" s="165"/>
      <c r="F99" s="165"/>
      <c r="G99" s="165"/>
      <c r="H99" s="166"/>
    </row>
    <row r="100" spans="1:8" s="16" customFormat="1" ht="117.75" customHeight="1" thickBot="1" x14ac:dyDescent="0.25">
      <c r="A100" s="287" t="s">
        <v>71</v>
      </c>
      <c r="B100" s="288"/>
      <c r="C100" s="28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"2ГИС.ВЕЛИКИЙ НОВГОРОД" (версия для ПК); 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Интернет-площадки и Веб-приложения на основе Cправочника организаций "2ГИС.ВЕЛИКИЙ НОВГОРОД", http://api.2gis.ru/</v>
      </c>
      <c r="D100" s="45">
        <v>30</v>
      </c>
      <c r="E100" s="45"/>
      <c r="F100" s="45"/>
      <c r="G100" s="45"/>
      <c r="H100" s="46"/>
    </row>
    <row r="101" spans="1:8" ht="50.1" customHeight="1" thickBot="1" x14ac:dyDescent="0.25">
      <c r="A101" s="24" t="s">
        <v>72</v>
      </c>
      <c r="B101" s="25"/>
      <c r="C101" s="26"/>
      <c r="D101" s="173" t="str">
        <f>"от "&amp;MIN(D103,D123:H124,F163,D125:H139)&amp;" до "&amp;MAX(D103,D123:H124,F163,D125:H139)</f>
        <v>от 300 до 4482</v>
      </c>
      <c r="E101" s="173"/>
      <c r="F101" s="173"/>
      <c r="G101" s="173"/>
      <c r="H101" s="174"/>
    </row>
    <row r="102" spans="1:8" ht="21.75" thickBot="1" x14ac:dyDescent="0.25">
      <c r="A102" s="290"/>
      <c r="B102" s="291"/>
      <c r="C102" s="130"/>
      <c r="D102" s="292"/>
      <c r="E102" s="292"/>
      <c r="F102" s="292"/>
      <c r="G102" s="292"/>
      <c r="H102" s="293"/>
    </row>
    <row r="103" spans="1:8" ht="69" customHeight="1" thickBot="1" x14ac:dyDescent="0.25">
      <c r="A103" s="179" t="s">
        <v>73</v>
      </c>
      <c r="B103" s="180"/>
      <c r="C103"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"2ГИС.ВЕЛИКИЙ НОВГОРОД" (версия для ПК); Интернет-площадка 2gis.kz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Интернет-площадки и Веб-приложения на основе Cправочника организаций "2ГИС.ВЕЛИКИЙ НОВГОРОД", http://api.2gis.kz/</v>
      </c>
      <c r="D103" s="182">
        <v>2520</v>
      </c>
      <c r="E103" s="182"/>
      <c r="F103" s="182"/>
      <c r="G103" s="182"/>
      <c r="H103" s="183"/>
    </row>
    <row r="104" spans="1:8" ht="69" customHeight="1" thickBot="1" x14ac:dyDescent="0.25">
      <c r="A104" s="184" t="s">
        <v>74</v>
      </c>
      <c r="B104" s="185"/>
      <c r="C104" s="186"/>
      <c r="D104" s="187" t="s">
        <v>75</v>
      </c>
      <c r="E104" s="188"/>
      <c r="F104" s="188"/>
      <c r="G104" s="188"/>
      <c r="H104" s="189"/>
    </row>
    <row r="105" spans="1:8" ht="69" customHeight="1" x14ac:dyDescent="0.2">
      <c r="A105" s="190" t="s">
        <v>76</v>
      </c>
      <c r="B105" s="191"/>
      <c r="C105" s="186"/>
      <c r="D105" s="157">
        <f>D103/4</f>
        <v>630</v>
      </c>
      <c r="E105" s="157"/>
      <c r="F105" s="157"/>
      <c r="G105" s="157"/>
      <c r="H105" s="158"/>
    </row>
    <row r="106" spans="1:8" ht="69" customHeight="1" x14ac:dyDescent="0.2">
      <c r="A106" s="190" t="s">
        <v>77</v>
      </c>
      <c r="B106" s="191"/>
      <c r="C106" s="186"/>
      <c r="D106" s="157">
        <f>D103/5</f>
        <v>504</v>
      </c>
      <c r="E106" s="157"/>
      <c r="F106" s="157"/>
      <c r="G106" s="157"/>
      <c r="H106" s="158"/>
    </row>
    <row r="107" spans="1:8" ht="69" customHeight="1" x14ac:dyDescent="0.2">
      <c r="A107" s="190" t="s">
        <v>78</v>
      </c>
      <c r="B107" s="191"/>
      <c r="C107" s="186"/>
      <c r="D107" s="157">
        <f>D103/6</f>
        <v>420</v>
      </c>
      <c r="E107" s="157"/>
      <c r="F107" s="157"/>
      <c r="G107" s="157"/>
      <c r="H107" s="158"/>
    </row>
    <row r="108" spans="1:8" ht="69" customHeight="1" x14ac:dyDescent="0.2">
      <c r="A108" s="190" t="s">
        <v>79</v>
      </c>
      <c r="B108" s="191"/>
      <c r="C108" s="186"/>
      <c r="D108" s="157">
        <f>D103/7</f>
        <v>360</v>
      </c>
      <c r="E108" s="157"/>
      <c r="F108" s="157"/>
      <c r="G108" s="157"/>
      <c r="H108" s="158"/>
    </row>
    <row r="109" spans="1:8" ht="69" customHeight="1" x14ac:dyDescent="0.2">
      <c r="A109" s="190" t="s">
        <v>80</v>
      </c>
      <c r="B109" s="191"/>
      <c r="C109" s="186"/>
      <c r="D109" s="157">
        <f>D103/8</f>
        <v>315</v>
      </c>
      <c r="E109" s="157"/>
      <c r="F109" s="157"/>
      <c r="G109" s="157"/>
      <c r="H109" s="158"/>
    </row>
    <row r="110" spans="1:8" ht="69" customHeight="1" x14ac:dyDescent="0.2">
      <c r="A110" s="190" t="s">
        <v>81</v>
      </c>
      <c r="B110" s="191"/>
      <c r="C110" s="186"/>
      <c r="D110" s="157">
        <f>D103/9</f>
        <v>280</v>
      </c>
      <c r="E110" s="157"/>
      <c r="F110" s="157"/>
      <c r="G110" s="157"/>
      <c r="H110" s="158"/>
    </row>
    <row r="111" spans="1:8" ht="69" customHeight="1" x14ac:dyDescent="0.2">
      <c r="A111" s="190" t="s">
        <v>82</v>
      </c>
      <c r="B111" s="191"/>
      <c r="C111" s="186"/>
      <c r="D111" s="157">
        <f>D103/10</f>
        <v>252</v>
      </c>
      <c r="E111" s="157"/>
      <c r="F111" s="157"/>
      <c r="G111" s="157"/>
      <c r="H111" s="158"/>
    </row>
    <row r="112" spans="1:8" ht="69" customHeight="1" thickBot="1" x14ac:dyDescent="0.25">
      <c r="A112" s="179" t="s">
        <v>83</v>
      </c>
      <c r="B112" s="180"/>
      <c r="C112" s="186"/>
      <c r="D112" s="182">
        <v>3792</v>
      </c>
      <c r="E112" s="182"/>
      <c r="F112" s="182"/>
      <c r="G112" s="182"/>
      <c r="H112" s="183"/>
    </row>
    <row r="113" spans="1:8" ht="69" customHeight="1" thickBot="1" x14ac:dyDescent="0.25">
      <c r="A113" s="184" t="s">
        <v>74</v>
      </c>
      <c r="B113" s="185"/>
      <c r="C113" s="186"/>
      <c r="D113" s="187" t="s">
        <v>75</v>
      </c>
      <c r="E113" s="188"/>
      <c r="F113" s="188"/>
      <c r="G113" s="188"/>
      <c r="H113" s="189"/>
    </row>
    <row r="114" spans="1:8" ht="69" customHeight="1" x14ac:dyDescent="0.2">
      <c r="A114" s="190" t="s">
        <v>76</v>
      </c>
      <c r="B114" s="191"/>
      <c r="C114" s="186"/>
      <c r="D114" s="157">
        <v>948</v>
      </c>
      <c r="E114" s="157"/>
      <c r="F114" s="157"/>
      <c r="G114" s="157"/>
      <c r="H114" s="158"/>
    </row>
    <row r="115" spans="1:8" ht="69" customHeight="1" x14ac:dyDescent="0.2">
      <c r="A115" s="190" t="s">
        <v>77</v>
      </c>
      <c r="B115" s="191"/>
      <c r="C115" s="186"/>
      <c r="D115" s="157">
        <v>758.4</v>
      </c>
      <c r="E115" s="157"/>
      <c r="F115" s="157"/>
      <c r="G115" s="157"/>
      <c r="H115" s="158"/>
    </row>
    <row r="116" spans="1:8" ht="69" customHeight="1" x14ac:dyDescent="0.2">
      <c r="A116" s="190" t="s">
        <v>78</v>
      </c>
      <c r="B116" s="191"/>
      <c r="C116" s="186"/>
      <c r="D116" s="157">
        <v>631.99999999999989</v>
      </c>
      <c r="E116" s="157"/>
      <c r="F116" s="157"/>
      <c r="G116" s="157"/>
      <c r="H116" s="158"/>
    </row>
    <row r="117" spans="1:8" ht="69" customHeight="1" x14ac:dyDescent="0.2">
      <c r="A117" s="190" t="s">
        <v>79</v>
      </c>
      <c r="B117" s="191"/>
      <c r="C117" s="186"/>
      <c r="D117" s="157">
        <v>541.71428571428567</v>
      </c>
      <c r="E117" s="157"/>
      <c r="F117" s="157"/>
      <c r="G117" s="157"/>
      <c r="H117" s="158"/>
    </row>
    <row r="118" spans="1:8" ht="69" customHeight="1" x14ac:dyDescent="0.2">
      <c r="A118" s="190" t="s">
        <v>80</v>
      </c>
      <c r="B118" s="191"/>
      <c r="C118" s="186"/>
      <c r="D118" s="157">
        <v>474</v>
      </c>
      <c r="E118" s="157"/>
      <c r="F118" s="157"/>
      <c r="G118" s="157"/>
      <c r="H118" s="158"/>
    </row>
    <row r="119" spans="1:8" ht="69" customHeight="1" x14ac:dyDescent="0.2">
      <c r="A119" s="190" t="s">
        <v>81</v>
      </c>
      <c r="B119" s="191"/>
      <c r="C119" s="186"/>
      <c r="D119" s="157">
        <v>421.33333333333331</v>
      </c>
      <c r="E119" s="157"/>
      <c r="F119" s="157"/>
      <c r="G119" s="157"/>
      <c r="H119" s="158"/>
    </row>
    <row r="120" spans="1:8" ht="69" customHeight="1" thickBot="1" x14ac:dyDescent="0.25">
      <c r="A120" s="190" t="s">
        <v>82</v>
      </c>
      <c r="B120" s="191"/>
      <c r="C120" s="194"/>
      <c r="D120" s="157">
        <v>379.2</v>
      </c>
      <c r="E120" s="157"/>
      <c r="F120" s="157"/>
      <c r="G120" s="157"/>
      <c r="H120" s="158"/>
    </row>
    <row r="121" spans="1:8" s="16" customFormat="1" ht="62.45" customHeight="1" thickBot="1" x14ac:dyDescent="0.25">
      <c r="A121" s="195" t="s">
        <v>84</v>
      </c>
      <c r="B121" s="196"/>
      <c r="C12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121" s="44">
        <v>5004</v>
      </c>
      <c r="E121" s="45"/>
      <c r="F121" s="45"/>
      <c r="G121" s="45"/>
      <c r="H121" s="46"/>
    </row>
    <row r="122" spans="1:8" ht="21.75" thickBot="1" x14ac:dyDescent="0.25">
      <c r="A122" s="290"/>
      <c r="B122" s="291"/>
      <c r="C122" s="125"/>
      <c r="D122" s="292"/>
      <c r="E122" s="292"/>
      <c r="F122" s="292"/>
      <c r="G122" s="292"/>
      <c r="H122" s="293"/>
    </row>
    <row r="123" spans="1:8" ht="50.1" customHeight="1" x14ac:dyDescent="0.2">
      <c r="A123" s="160" t="s">
        <v>85</v>
      </c>
      <c r="B123" s="161"/>
      <c r="C123" s="201" t="str">
        <f>"Интернет-площадка 2gis.ru на основе Cправочника организаций "&amp;$C$2&amp;""</f>
        <v>Интернет-площадка 2gis.ru на основе Cправочника организаций "2ГИС.ВЕЛИКИЙ НОВГОРОД"</v>
      </c>
      <c r="D123" s="31">
        <v>1950</v>
      </c>
      <c r="E123" s="32"/>
      <c r="F123" s="32"/>
      <c r="G123" s="32"/>
      <c r="H123" s="33"/>
    </row>
    <row r="124" spans="1:8" ht="50.1" customHeight="1" x14ac:dyDescent="0.2">
      <c r="A124" s="160" t="s">
        <v>86</v>
      </c>
      <c r="B124" s="161"/>
      <c r="C124" s="202" t="str">
        <f>"Электронный справочник на основе Справочника организаций "&amp;$C$2&amp;" (версия для ПК)"</f>
        <v>Электронный справочник на основе Справочника организаций "2ГИС.ВЕЛИКИЙ НОВГОРОД" (версия для ПК)</v>
      </c>
      <c r="D124" s="121">
        <v>300</v>
      </c>
      <c r="E124" s="122"/>
      <c r="F124" s="122"/>
      <c r="G124" s="122"/>
      <c r="H124" s="123"/>
    </row>
    <row r="125" spans="1:8" ht="50.1" customHeight="1" x14ac:dyDescent="0.2">
      <c r="A125" s="160" t="s">
        <v>87</v>
      </c>
      <c r="B125" s="161"/>
      <c r="C125" s="202" t="str">
        <f>"Электронный справочник на основе Справочника организаций "&amp;$C$2&amp;" (версия для ПК)"</f>
        <v>Электронный справочник на основе Справочника организаций "2ГИС.ВЕЛИКИЙ НОВГОРОД" (версия для ПК)</v>
      </c>
      <c r="D125" s="36">
        <v>3012</v>
      </c>
      <c r="E125" s="37"/>
      <c r="F125" s="37"/>
      <c r="G125" s="37"/>
      <c r="H125" s="38"/>
    </row>
    <row r="126" spans="1:8" ht="50.1" customHeight="1" x14ac:dyDescent="0.2">
      <c r="A126" s="160" t="s">
        <v>88</v>
      </c>
      <c r="B126" s="161"/>
      <c r="C126" s="202" t="str">
        <f>"Интернет-площадка 2gis.ru на основе Cправочника организаций "&amp;$C$2&amp;""</f>
        <v>Интернет-площадка 2gis.ru на основе Cправочника организаций "2ГИС.ВЕЛИКИЙ НОВГОРОД"</v>
      </c>
      <c r="D126" s="36">
        <v>3660</v>
      </c>
      <c r="E126" s="37"/>
      <c r="F126" s="37"/>
      <c r="G126" s="37"/>
      <c r="H126" s="38"/>
    </row>
    <row r="127" spans="1:8" ht="50.1" customHeight="1" x14ac:dyDescent="0.2">
      <c r="A127" s="160" t="s">
        <v>89</v>
      </c>
      <c r="B127" s="161"/>
      <c r="C127" s="202" t="str">
        <f>"Интернет-площадка 2gis.ru на основе Cправочника организаций "&amp;$C$2&amp;""</f>
        <v>Интернет-площадка 2gis.ru на основе Cправочника организаций "2ГИС.ВЕЛИКИЙ НОВГОРОД"</v>
      </c>
      <c r="D127" s="36">
        <v>4392</v>
      </c>
      <c r="E127" s="37"/>
      <c r="F127" s="37"/>
      <c r="G127" s="37"/>
      <c r="H127" s="38"/>
    </row>
    <row r="128" spans="1:8" ht="50.1" customHeight="1" x14ac:dyDescent="0.2">
      <c r="A128" s="160" t="s">
        <v>90</v>
      </c>
      <c r="B128" s="161"/>
      <c r="C128" s="202" t="str">
        <f>"Электронный справочник на основе Справочника организаций "&amp;$C$2&amp;" (версия для ПК)"</f>
        <v>Электронный справочник на основе Справочника организаций "2ГИС.ВЕЛИКИЙ НОВГОРОД" (версия для ПК)</v>
      </c>
      <c r="D128" s="36">
        <v>474</v>
      </c>
      <c r="E128" s="37"/>
      <c r="F128" s="37"/>
      <c r="G128" s="37"/>
      <c r="H128" s="38"/>
    </row>
    <row r="129" spans="1:8" ht="50.1" customHeight="1" x14ac:dyDescent="0.2">
      <c r="A129" s="160" t="s">
        <v>91</v>
      </c>
      <c r="B129" s="161"/>
      <c r="C129" s="202" t="str">
        <f>"Электронный справочник на основе Справочника организаций "&amp;$C$2&amp;" (версия для ПК)"</f>
        <v>Электронный справочник на основе Справочника организаций "2ГИС.ВЕЛИКИЙ НОВГОРОД" (версия для ПК)</v>
      </c>
      <c r="D129" s="36">
        <v>474</v>
      </c>
      <c r="E129" s="37"/>
      <c r="F129" s="37"/>
      <c r="G129" s="37"/>
      <c r="H129" s="38"/>
    </row>
    <row r="130" spans="1:8" ht="50.1" customHeight="1" x14ac:dyDescent="0.2">
      <c r="A130" s="160" t="s">
        <v>92</v>
      </c>
      <c r="B130" s="161"/>
      <c r="C130" s="202" t="str">
        <f>"Электронный справочник на основе Справочника организаций "&amp;$C$2&amp;" (версия для ПК)"</f>
        <v>Электронный справочник на основе Справочника организаций "2ГИС.ВЕЛИКИЙ НОВГОРОД" (версия для ПК)</v>
      </c>
      <c r="D130" s="36">
        <v>3306</v>
      </c>
      <c r="E130" s="37"/>
      <c r="F130" s="37"/>
      <c r="G130" s="37"/>
      <c r="H130" s="38"/>
    </row>
    <row r="131" spans="1:8" ht="50.1" customHeight="1" x14ac:dyDescent="0.2">
      <c r="A131" s="160" t="s">
        <v>93</v>
      </c>
      <c r="B131" s="161"/>
      <c r="C131"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"2ГИС.ВЕЛИКИЙ НОВГОРОД" (мобильная версия 2ГИС 4.0 и выше)</v>
      </c>
      <c r="D131" s="36">
        <v>2010</v>
      </c>
      <c r="E131" s="37"/>
      <c r="F131" s="37"/>
      <c r="G131" s="37"/>
      <c r="H131" s="38"/>
    </row>
    <row r="132" spans="1:8" ht="50.1" customHeight="1" x14ac:dyDescent="0.2">
      <c r="A132" s="160" t="s">
        <v>94</v>
      </c>
      <c r="B132" s="161"/>
      <c r="C132" s="202" t="s">
        <v>95</v>
      </c>
      <c r="D132" s="36">
        <v>504</v>
      </c>
      <c r="E132" s="37"/>
      <c r="F132" s="37"/>
      <c r="G132" s="37"/>
      <c r="H132" s="38"/>
    </row>
    <row r="133" spans="1:8" ht="64.5" customHeight="1" x14ac:dyDescent="0.2">
      <c r="A133" s="160" t="s">
        <v>96</v>
      </c>
      <c r="B133" s="161"/>
      <c r="C133"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"2ГИС.ВЕЛИКИЙ НОВГОРОД" (мобильная версия 2ГИС 4.0 и выше); Интернет-площадка 2gis.ru на основе Cправочника организаций "2ГИС.ВЕЛИКИЙ НОВГОРОД"</v>
      </c>
      <c r="D133" s="36">
        <v>1950</v>
      </c>
      <c r="E133" s="37"/>
      <c r="F133" s="37"/>
      <c r="G133" s="37"/>
      <c r="H133" s="38"/>
    </row>
    <row r="134" spans="1:8" ht="64.5" customHeight="1" x14ac:dyDescent="0.2">
      <c r="A134" s="160" t="s">
        <v>97</v>
      </c>
      <c r="B134" s="161"/>
      <c r="C134" s="202" t="str">
        <f t="shared" ref="C134:C136"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"2ГИС.ВЕЛИКИЙ НОВГОРОД" (мобильная версия 2ГИС 4.0 и выше); Интернет-площадка 2gis.ru на основе Cправочника организаций "2ГИС.ВЕЛИКИЙ НОВГОРОД"</v>
      </c>
      <c r="D134" s="36">
        <v>1560</v>
      </c>
      <c r="E134" s="37"/>
      <c r="F134" s="37"/>
      <c r="G134" s="37"/>
      <c r="H134" s="38"/>
    </row>
    <row r="135" spans="1:8" ht="64.5" customHeight="1" x14ac:dyDescent="0.2">
      <c r="A135" s="160" t="s">
        <v>98</v>
      </c>
      <c r="B135" s="161"/>
      <c r="C135" s="202" t="str">
        <f t="shared" si="0"/>
        <v>электронный справочник на основе Справочника организаций "2ГИС.ВЕЛИКИЙ НОВГОРОД" (мобильная версия 2ГИС 4.0 и выше); Интернет-площадка 2gis.ru на основе Cправочника организаций "2ГИС.ВЕЛИКИЙ НОВГОРОД"</v>
      </c>
      <c r="D135" s="36">
        <v>1326</v>
      </c>
      <c r="E135" s="37"/>
      <c r="F135" s="37"/>
      <c r="G135" s="37"/>
      <c r="H135" s="38"/>
    </row>
    <row r="136" spans="1:8" ht="64.5" customHeight="1" x14ac:dyDescent="0.2">
      <c r="A136" s="160" t="s">
        <v>99</v>
      </c>
      <c r="B136" s="161"/>
      <c r="C136" s="202" t="str">
        <f t="shared" si="0"/>
        <v>электронный справочник на основе Справочника организаций "2ГИС.ВЕЛИКИЙ НОВГОРОД" (мобильная версия 2ГИС 4.0 и выше); Интернет-площадка 2gis.ru на основе Cправочника организаций "2ГИС.ВЕЛИКИЙ НОВГОРОД"</v>
      </c>
      <c r="D136" s="36">
        <v>780</v>
      </c>
      <c r="E136" s="37"/>
      <c r="F136" s="37"/>
      <c r="G136" s="37"/>
      <c r="H136" s="38"/>
    </row>
    <row r="137" spans="1:8" ht="64.5" customHeight="1" x14ac:dyDescent="0.2">
      <c r="A137" s="160" t="s">
        <v>100</v>
      </c>
      <c r="B137" s="161" t="s">
        <v>100</v>
      </c>
      <c r="C137"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"2ГИС.ВЕЛИКИЙ НОВГОРОД" (мобильная версия 2ГИС 4.0 и выше); Интернет-площадка 2gis.ru на основе Cправочника организаций "2ГИС.ВЕЛИКИЙ НОВГОРОД"</v>
      </c>
      <c r="D137" s="36">
        <v>4482</v>
      </c>
      <c r="E137" s="37"/>
      <c r="F137" s="37"/>
      <c r="G137" s="37"/>
      <c r="H137" s="38"/>
    </row>
    <row r="138" spans="1:8" ht="64.5" customHeight="1" x14ac:dyDescent="0.2">
      <c r="A138" s="160" t="s">
        <v>101</v>
      </c>
      <c r="B138" s="161" t="s">
        <v>101</v>
      </c>
      <c r="C138"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"2ГИС.ВЕЛИКИЙ НОВГОРОД" (мобильная версия 2ГИС 4.0 и выше); Интернет-площадка 2gis.ru на основе Cправочника организаций "2ГИС.ВЕЛИКИЙ НОВГОРОД"</v>
      </c>
      <c r="D138" s="36">
        <v>2004</v>
      </c>
      <c r="E138" s="37"/>
      <c r="F138" s="37"/>
      <c r="G138" s="37"/>
      <c r="H138" s="38"/>
    </row>
    <row r="139" spans="1:8" ht="50.1" customHeight="1" x14ac:dyDescent="0.2">
      <c r="A139" s="160" t="s">
        <v>102</v>
      </c>
      <c r="B139" s="161"/>
      <c r="C139" s="202" t="str">
        <f>"Электронный справочник на основе Справочника организаций "&amp;$C$2&amp;" (версия для ПК)"</f>
        <v>Электронный справочник на основе Справочника организаций "2ГИС.ВЕЛИКИЙ НОВГОРОД" (версия для ПК)</v>
      </c>
      <c r="D139" s="36">
        <v>2010</v>
      </c>
      <c r="E139" s="37"/>
      <c r="F139" s="37"/>
      <c r="G139" s="37"/>
      <c r="H139" s="38"/>
    </row>
    <row r="140" spans="1:8" s="16" customFormat="1" ht="102" customHeight="1" x14ac:dyDescent="0.2">
      <c r="A140" s="160" t="s">
        <v>16</v>
      </c>
      <c r="B140" s="161"/>
      <c r="C140" s="20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140" s="36">
        <v>840</v>
      </c>
      <c r="E140" s="37"/>
      <c r="F140" s="37"/>
      <c r="G140" s="37"/>
      <c r="H140" s="38"/>
    </row>
    <row r="141" spans="1:8" s="16" customFormat="1" ht="102" customHeight="1" x14ac:dyDescent="0.2">
      <c r="A141" s="160" t="s">
        <v>103</v>
      </c>
      <c r="B141" s="161"/>
      <c r="C141" s="20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141" s="36">
        <v>100002</v>
      </c>
      <c r="E141" s="37"/>
      <c r="F141" s="37"/>
      <c r="G141" s="37"/>
      <c r="H141" s="38"/>
    </row>
    <row r="142" spans="1:8" s="16" customFormat="1" ht="126" customHeight="1" x14ac:dyDescent="0.2">
      <c r="A142" s="160" t="s">
        <v>104</v>
      </c>
      <c r="B142" s="161"/>
      <c r="C142"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"2ГИС.ВЕЛИКИЙ НОВГОРОД" (версия для ПК); 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Интернет-площадки и Веб-приложения на основе Cправочника организаций "2ГИС.ВЕЛИКИЙ НОВГОРОД", http://api.2gis.ru/</v>
      </c>
      <c r="D142" s="36">
        <v>1005</v>
      </c>
      <c r="E142" s="37"/>
      <c r="F142" s="37"/>
      <c r="G142" s="37"/>
      <c r="H142" s="38"/>
    </row>
    <row r="143" spans="1:8" s="16" customFormat="1" ht="96" customHeight="1" x14ac:dyDescent="0.2">
      <c r="A143" s="160" t="s">
        <v>105</v>
      </c>
      <c r="B143" s="161"/>
      <c r="C143"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Интернет-площадки и Веб-приложения на основе Cправочника организаций "2ГИС.ВЕЛИКИЙ НОВГОРОД", http://api.2gis.ru/</v>
      </c>
      <c r="D143" s="36">
        <v>1500</v>
      </c>
      <c r="E143" s="37"/>
      <c r="F143" s="37"/>
      <c r="G143" s="37"/>
      <c r="H143" s="38"/>
    </row>
    <row r="144" spans="1:8" s="16" customFormat="1" ht="96" customHeight="1" x14ac:dyDescent="0.2">
      <c r="A144" s="154" t="s">
        <v>106</v>
      </c>
      <c r="B144" s="204"/>
      <c r="C144"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"2ГИС.ВЕЛИКИЙ НОВГОРОД" (мобильная версия 2ГИС 4.0 и выше)</v>
      </c>
      <c r="D144" s="36">
        <v>2004</v>
      </c>
      <c r="E144" s="37"/>
      <c r="F144" s="37"/>
      <c r="G144" s="37"/>
      <c r="H144" s="38"/>
    </row>
    <row r="145" spans="1:8" ht="50.1" customHeight="1" x14ac:dyDescent="0.2">
      <c r="A145" s="160" t="s">
        <v>107</v>
      </c>
      <c r="B145" s="161"/>
      <c r="C145" s="202" t="str">
        <f>"Интернет-площадка 2gis.ru на основе Cправочника организаций "&amp;$C$2&amp;""</f>
        <v>Интернет-площадка 2gis.ru на основе Cправочника организаций "2ГИС.ВЕЛИКИЙ НОВГОРОД"</v>
      </c>
      <c r="D145" s="36">
        <v>2760</v>
      </c>
      <c r="E145" s="37"/>
      <c r="F145" s="37"/>
      <c r="G145" s="37"/>
      <c r="H145" s="38"/>
    </row>
    <row r="146" spans="1:8" ht="50.1" customHeight="1" x14ac:dyDescent="0.2">
      <c r="A146" s="160" t="s">
        <v>108</v>
      </c>
      <c r="B146" s="161"/>
      <c r="C146" s="202" t="str">
        <f t="shared" ref="C146:C155" si="1">"Электронный справочник на основе Справочника организаций "&amp;$C$2&amp;" (версия для ПК)"</f>
        <v>Электронный справочник на основе Справочника организаций "2ГИС.ВЕЛИКИЙ НОВГОРОД" (версия для ПК)</v>
      </c>
      <c r="D146" s="36">
        <v>480</v>
      </c>
      <c r="E146" s="37"/>
      <c r="F146" s="37"/>
      <c r="G146" s="37"/>
      <c r="H146" s="38"/>
    </row>
    <row r="147" spans="1:8" ht="50.1" customHeight="1" x14ac:dyDescent="0.2">
      <c r="A147" s="160" t="s">
        <v>109</v>
      </c>
      <c r="B147" s="161"/>
      <c r="C147" s="202" t="str">
        <f t="shared" si="1"/>
        <v>Электронный справочник на основе Справочника организаций "2ГИС.ВЕЛИКИЙ НОВГОРОД" (версия для ПК)</v>
      </c>
      <c r="D147" s="36">
        <v>4320</v>
      </c>
      <c r="E147" s="37"/>
      <c r="F147" s="37"/>
      <c r="G147" s="37"/>
      <c r="H147" s="38"/>
    </row>
    <row r="148" spans="1:8" ht="50.1" customHeight="1" x14ac:dyDescent="0.2">
      <c r="A148" s="160" t="s">
        <v>110</v>
      </c>
      <c r="B148" s="161"/>
      <c r="C148" s="202" t="str">
        <f>"Интернет-площадка 2gis.ru на основе Cправочника организаций "&amp;$C$2&amp;""</f>
        <v>Интернет-площадка 2gis.ru на основе Cправочника организаций "2ГИС.ВЕЛИКИЙ НОВГОРОД"</v>
      </c>
      <c r="D148" s="36">
        <v>5160</v>
      </c>
      <c r="E148" s="37"/>
      <c r="F148" s="37"/>
      <c r="G148" s="37"/>
      <c r="H148" s="38"/>
    </row>
    <row r="149" spans="1:8" ht="50.1" customHeight="1" x14ac:dyDescent="0.2">
      <c r="A149" s="160" t="s">
        <v>111</v>
      </c>
      <c r="B149" s="161"/>
      <c r="C149" s="202" t="str">
        <f>"Интернет-площадка 2gis.ru на основе Cправочника организаций "&amp;$C$2&amp;""</f>
        <v>Интернет-площадка 2gis.ru на основе Cправочника организаций "2ГИС.ВЕЛИКИЙ НОВГОРОД"</v>
      </c>
      <c r="D149" s="36">
        <v>6192</v>
      </c>
      <c r="E149" s="37"/>
      <c r="F149" s="37"/>
      <c r="G149" s="37"/>
      <c r="H149" s="38"/>
    </row>
    <row r="150" spans="1:8" ht="50.1" customHeight="1" x14ac:dyDescent="0.2">
      <c r="A150" s="160" t="s">
        <v>112</v>
      </c>
      <c r="B150" s="161"/>
      <c r="C150" s="202" t="str">
        <f t="shared" si="1"/>
        <v>Электронный справочник на основе Справочника организаций "2ГИС.ВЕЛИКИЙ НОВГОРОД" (версия для ПК)</v>
      </c>
      <c r="D150" s="36">
        <v>720</v>
      </c>
      <c r="E150" s="37"/>
      <c r="F150" s="37"/>
      <c r="G150" s="37"/>
      <c r="H150" s="38"/>
    </row>
    <row r="151" spans="1:8" ht="50.1" customHeight="1" x14ac:dyDescent="0.2">
      <c r="A151" s="160" t="s">
        <v>113</v>
      </c>
      <c r="B151" s="161"/>
      <c r="C151" s="202" t="str">
        <f t="shared" si="1"/>
        <v>Электронный справочник на основе Справочника организаций "2ГИС.ВЕЛИКИЙ НОВГОРОД" (версия для ПК)</v>
      </c>
      <c r="D151" s="36">
        <v>720</v>
      </c>
      <c r="E151" s="37"/>
      <c r="F151" s="37"/>
      <c r="G151" s="37"/>
      <c r="H151" s="38"/>
    </row>
    <row r="152" spans="1:8" ht="50.1" customHeight="1" x14ac:dyDescent="0.2">
      <c r="A152" s="160" t="s">
        <v>114</v>
      </c>
      <c r="B152" s="161"/>
      <c r="C152" s="202" t="str">
        <f t="shared" si="1"/>
        <v>Электронный справочник на основе Справочника организаций "2ГИС.ВЕЛИКИЙ НОВГОРОД" (версия для ПК)</v>
      </c>
      <c r="D152" s="36">
        <v>4680</v>
      </c>
      <c r="E152" s="37"/>
      <c r="F152" s="37"/>
      <c r="G152" s="37"/>
      <c r="H152" s="38"/>
    </row>
    <row r="153" spans="1:8" ht="50.1" customHeight="1" x14ac:dyDescent="0.2">
      <c r="A153" s="160" t="s">
        <v>115</v>
      </c>
      <c r="B153" s="161"/>
      <c r="C153" s="202" t="s">
        <v>95</v>
      </c>
      <c r="D153" s="36">
        <v>720</v>
      </c>
      <c r="E153" s="37"/>
      <c r="F153" s="37"/>
      <c r="G153" s="37"/>
      <c r="H153" s="38"/>
    </row>
    <row r="154" spans="1:8" ht="68.25" customHeight="1" x14ac:dyDescent="0.2">
      <c r="A154" s="160" t="s">
        <v>116</v>
      </c>
      <c r="B154" s="161"/>
      <c r="C154"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"2ГИС.ВЕЛИКИЙ НОВГОРОД" (мобильная версия 2ГИС 4.0 и выше); Интернет-площадка 2gis.ru на основе Cправочника организаций "2ГИС.ВЕЛИКИЙ НОВГОРОД"</v>
      </c>
      <c r="D154" s="36">
        <v>6360</v>
      </c>
      <c r="E154" s="37"/>
      <c r="F154" s="37"/>
      <c r="G154" s="37"/>
      <c r="H154" s="38"/>
    </row>
    <row r="155" spans="1:8" ht="50.1" customHeight="1" thickBot="1" x14ac:dyDescent="0.25">
      <c r="A155" s="160" t="s">
        <v>117</v>
      </c>
      <c r="B155" s="161"/>
      <c r="C155" s="202" t="str">
        <f t="shared" si="1"/>
        <v>Электронный справочник на основе Справочника организаций "2ГИС.ВЕЛИКИЙ НОВГОРОД" (версия для ПК)</v>
      </c>
      <c r="D155" s="44">
        <v>2880</v>
      </c>
      <c r="E155" s="45"/>
      <c r="F155" s="45"/>
      <c r="G155" s="45"/>
      <c r="H155" s="46"/>
    </row>
    <row r="156" spans="1:8" s="28" customFormat="1" ht="50.1" customHeight="1" thickBot="1" x14ac:dyDescent="0.25">
      <c r="A156" s="24" t="s">
        <v>118</v>
      </c>
      <c r="B156" s="25"/>
      <c r="C156" s="26"/>
      <c r="D156" s="173"/>
      <c r="E156" s="173"/>
      <c r="F156" s="173"/>
      <c r="G156" s="173"/>
      <c r="H156" s="174"/>
    </row>
    <row r="157" spans="1:8" s="16" customFormat="1" ht="50.1" customHeight="1" x14ac:dyDescent="0.2">
      <c r="A157" s="160" t="s">
        <v>119</v>
      </c>
      <c r="B157" s="161"/>
      <c r="C157" s="206" t="str">
        <f>"Электронный справочник на основе Справочника организаций "&amp;$C$2&amp;" (мобильная версия)"</f>
        <v>Электронный справочник на основе Справочника организаций "2ГИС.ВЕЛИКИЙ НОВГОРОД" (мобильная версия)</v>
      </c>
      <c r="D157" s="36">
        <v>2004</v>
      </c>
      <c r="E157" s="37"/>
      <c r="F157" s="37"/>
      <c r="G157" s="37"/>
      <c r="H157" s="38"/>
    </row>
    <row r="158" spans="1:8" s="16" customFormat="1" ht="50.1" customHeight="1" x14ac:dyDescent="0.2">
      <c r="A158" s="160" t="s">
        <v>120</v>
      </c>
      <c r="B158" s="161"/>
      <c r="C158" s="209"/>
      <c r="D158" s="36">
        <v>2004</v>
      </c>
      <c r="E158" s="37"/>
      <c r="F158" s="37"/>
      <c r="G158" s="37"/>
      <c r="H158" s="38"/>
    </row>
    <row r="159" spans="1:8" s="16" customFormat="1" ht="50.1" customHeight="1" x14ac:dyDescent="0.2">
      <c r="A159" s="207" t="s">
        <v>121</v>
      </c>
      <c r="B159" s="208"/>
      <c r="C159" s="209"/>
      <c r="D159" s="297">
        <v>1500</v>
      </c>
      <c r="E159" s="157"/>
      <c r="F159" s="157"/>
      <c r="G159" s="157"/>
      <c r="H159" s="157"/>
    </row>
    <row r="160" spans="1:8" s="16" customFormat="1" ht="50.1" customHeight="1" x14ac:dyDescent="0.2">
      <c r="A160" s="207" t="s">
        <v>122</v>
      </c>
      <c r="B160" s="208"/>
      <c r="C160" s="209"/>
      <c r="D160" s="297">
        <v>150</v>
      </c>
      <c r="E160" s="157"/>
      <c r="F160" s="157"/>
      <c r="G160" s="157"/>
      <c r="H160" s="157"/>
    </row>
    <row r="161" spans="1:8" s="16" customFormat="1" ht="50.1" customHeight="1" thickBot="1" x14ac:dyDescent="0.25">
      <c r="A161" s="207" t="s">
        <v>123</v>
      </c>
      <c r="B161" s="208"/>
      <c r="C161" s="210"/>
      <c r="D161" s="78">
        <v>510</v>
      </c>
      <c r="E161" s="79"/>
      <c r="F161" s="79"/>
      <c r="G161" s="79"/>
      <c r="H161" s="79"/>
    </row>
    <row r="162" spans="1:8" s="16" customFormat="1" ht="50.1" customHeight="1" thickBot="1" x14ac:dyDescent="0.25">
      <c r="A162" s="24" t="s">
        <v>124</v>
      </c>
      <c r="B162" s="25"/>
      <c r="C162" s="26"/>
      <c r="D162" s="173"/>
      <c r="E162" s="173"/>
      <c r="F162" s="173"/>
      <c r="G162" s="173"/>
      <c r="H162" s="174"/>
    </row>
    <row r="163" spans="1:8" ht="50.1" customHeight="1" x14ac:dyDescent="0.2">
      <c r="A163" s="160" t="s">
        <v>125</v>
      </c>
      <c r="B163" s="161"/>
      <c r="C163"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"2ГИС.ВЕЛИКИЙ НОВГОРОД" (мобильная версия 2ГИС 4.0 и выше)</v>
      </c>
      <c r="D163" s="212">
        <f>F163*1.2</f>
        <v>900</v>
      </c>
      <c r="E163" s="213">
        <f>F163*1.1</f>
        <v>825.00000000000011</v>
      </c>
      <c r="F163" s="213">
        <v>750</v>
      </c>
      <c r="G163" s="213">
        <f>F163*0.75</f>
        <v>562.5</v>
      </c>
      <c r="H163" s="214">
        <f>F163*0.5</f>
        <v>375</v>
      </c>
    </row>
    <row r="164" spans="1:8" ht="50.1" customHeight="1" x14ac:dyDescent="0.2">
      <c r="A164" s="160" t="s">
        <v>126</v>
      </c>
      <c r="B164" s="161"/>
      <c r="C164" s="202" t="str">
        <f>"Интернет-площадка 2gis.ru на основе Cправочника организаций "&amp;$C$2&amp;""</f>
        <v>Интернет-площадка 2gis.ru на основе Cправочника организаций "2ГИС.ВЕЛИКИЙ НОВГОРОД"</v>
      </c>
      <c r="D164" s="36">
        <v>750</v>
      </c>
      <c r="E164" s="37"/>
      <c r="F164" s="37"/>
      <c r="G164" s="37"/>
      <c r="H164" s="38"/>
    </row>
    <row r="165" spans="1:8" ht="50.1" customHeight="1" x14ac:dyDescent="0.2">
      <c r="A165" s="160" t="s">
        <v>127</v>
      </c>
      <c r="B165" s="161"/>
      <c r="C165" s="202" t="str">
        <f>"Электронный справочник на основе Справочника организаций "&amp;$C$2&amp;" (версия для ПК)"</f>
        <v>Электронный справочник на основе Справочника организаций "2ГИС.ВЕЛИКИЙ НОВГОРОД" (версия для ПК)</v>
      </c>
      <c r="D165" s="36">
        <v>1476</v>
      </c>
      <c r="E165" s="37"/>
      <c r="F165" s="37"/>
      <c r="G165" s="37"/>
      <c r="H165" s="38"/>
    </row>
    <row r="166" spans="1:8" ht="50.1" customHeight="1" x14ac:dyDescent="0.2">
      <c r="A166" s="160" t="s">
        <v>128</v>
      </c>
      <c r="B166" s="161"/>
      <c r="C166"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"2ГИС.ВЕЛИКИЙ НОВГОРОД" (мобильная версия 2ГИС 4.0 и выше)</v>
      </c>
      <c r="D166" s="212">
        <f>F166*1.2</f>
        <v>1296</v>
      </c>
      <c r="E166" s="213">
        <f>F166*1.1</f>
        <v>1188</v>
      </c>
      <c r="F166" s="213">
        <v>1080</v>
      </c>
      <c r="G166" s="213">
        <f>F166*0.75</f>
        <v>810</v>
      </c>
      <c r="H166" s="214">
        <f>F166*0.5</f>
        <v>540</v>
      </c>
    </row>
    <row r="167" spans="1:8" ht="50.1" customHeight="1" x14ac:dyDescent="0.2">
      <c r="A167" s="160" t="s">
        <v>199</v>
      </c>
      <c r="B167" s="161"/>
      <c r="C167" s="202" t="str">
        <f>"Интернет-площадка 2gis.ru на основе Cправочника организаций "&amp;$C$2&amp;""</f>
        <v>Интернет-площадка 2gis.ru на основе Cправочника организаций "2ГИС.ВЕЛИКИЙ НОВГОРОД"</v>
      </c>
      <c r="D167" s="36">
        <v>1080</v>
      </c>
      <c r="E167" s="37"/>
      <c r="F167" s="37"/>
      <c r="G167" s="37"/>
      <c r="H167" s="38"/>
    </row>
    <row r="168" spans="1:8" ht="50.1" customHeight="1" x14ac:dyDescent="0.2">
      <c r="A168" s="160" t="s">
        <v>130</v>
      </c>
      <c r="B168" s="161"/>
      <c r="C168" s="202" t="str">
        <f>"Электронный справочник на основе Справочника организаций "&amp;$C$2&amp;" (версия для ПК)"</f>
        <v>Электронный справочник на основе Справочника организаций "2ГИС.ВЕЛИКИЙ НОВГОРОД" (версия для ПК)</v>
      </c>
      <c r="D168" s="36">
        <v>2160</v>
      </c>
      <c r="E168" s="37"/>
      <c r="F168" s="37"/>
      <c r="G168" s="37"/>
      <c r="H168" s="38"/>
    </row>
    <row r="169" spans="1:8" s="16" customFormat="1" ht="126" customHeight="1" thickBot="1" x14ac:dyDescent="0.25">
      <c r="A169" s="160" t="s">
        <v>131</v>
      </c>
      <c r="B169" s="161"/>
      <c r="C169" s="301" t="str">
        <f>C164</f>
        <v>Интернет-площадка 2gis.ru на основе Cправочника организаций "2ГИС.ВЕЛИКИЙ НОВГОРОД"</v>
      </c>
      <c r="D169" s="36">
        <v>750</v>
      </c>
      <c r="E169" s="37"/>
      <c r="F169" s="37"/>
      <c r="G169" s="37"/>
      <c r="H169" s="38"/>
    </row>
    <row r="170" spans="1:8" ht="50.1" customHeight="1" thickBot="1" x14ac:dyDescent="0.25">
      <c r="A170" s="24" t="s">
        <v>200</v>
      </c>
      <c r="B170" s="25"/>
      <c r="C170" s="26"/>
      <c r="D170" s="173"/>
      <c r="E170" s="173"/>
      <c r="F170" s="173"/>
      <c r="G170" s="173"/>
      <c r="H170" s="174"/>
    </row>
    <row r="171" spans="1:8" s="23" customFormat="1" ht="30" customHeight="1" thickBot="1" x14ac:dyDescent="0.25">
      <c r="A171" s="303"/>
      <c r="B171" s="303"/>
      <c r="C171" s="460"/>
      <c r="D171" s="303"/>
      <c r="E171" s="303"/>
      <c r="F171" s="303"/>
      <c r="G171" s="303"/>
      <c r="H171" s="304"/>
    </row>
    <row r="172" spans="1:8" s="16" customFormat="1" ht="185.25" customHeight="1" x14ac:dyDescent="0.2">
      <c r="A172" s="160" t="s">
        <v>201</v>
      </c>
      <c r="B172" s="161"/>
      <c r="C172"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"2ГИС.ВЕЛИКИЙ НОВГОРОД" (версия для ПК); 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172" s="31">
        <v>3180</v>
      </c>
      <c r="E172" s="32"/>
      <c r="F172" s="32"/>
      <c r="G172" s="32"/>
      <c r="H172" s="33"/>
    </row>
    <row r="173" spans="1:8" s="16" customFormat="1" ht="83.25" customHeight="1" thickBot="1" x14ac:dyDescent="0.25">
      <c r="A173" s="160" t="s">
        <v>202</v>
      </c>
      <c r="B173" s="161"/>
      <c r="C173" s="209"/>
      <c r="D173" s="36">
        <v>3180</v>
      </c>
      <c r="E173" s="37"/>
      <c r="F173" s="37"/>
      <c r="G173" s="37"/>
      <c r="H173" s="38"/>
    </row>
    <row r="174" spans="1:8" ht="21.75" thickBot="1" x14ac:dyDescent="0.25">
      <c r="A174" s="290"/>
      <c r="B174" s="291"/>
      <c r="C174" s="125"/>
      <c r="D174" s="292"/>
      <c r="E174" s="292"/>
      <c r="F174" s="292"/>
      <c r="G174" s="292"/>
      <c r="H174" s="293"/>
    </row>
    <row r="176" spans="1:8" ht="21" x14ac:dyDescent="0.2">
      <c r="A176" s="220"/>
      <c r="B176" s="221" t="s">
        <v>133</v>
      </c>
      <c r="C176" s="222" t="s">
        <v>325</v>
      </c>
      <c r="D176" s="222"/>
      <c r="E176" s="223"/>
      <c r="F176" s="223"/>
      <c r="G176" s="223"/>
      <c r="H176" s="223"/>
    </row>
    <row r="177" spans="1:8" ht="21" x14ac:dyDescent="0.2">
      <c r="A177" s="220"/>
      <c r="B177" s="223"/>
      <c r="C177" s="224" t="s">
        <v>326</v>
      </c>
      <c r="D177" s="224"/>
      <c r="E177" s="223"/>
      <c r="F177" s="223"/>
      <c r="G177" s="223"/>
      <c r="H177" s="223"/>
    </row>
    <row r="178" spans="1:8" ht="21" x14ac:dyDescent="0.2">
      <c r="A178" s="220"/>
      <c r="B178" s="223"/>
      <c r="C178" s="224" t="s">
        <v>327</v>
      </c>
      <c r="D178" s="224"/>
      <c r="E178" s="223"/>
      <c r="F178" s="223"/>
      <c r="G178" s="223"/>
      <c r="H178" s="223"/>
    </row>
    <row r="179" spans="1:8" ht="21" x14ac:dyDescent="0.2">
      <c r="C179" s="224"/>
      <c r="D179" s="224"/>
      <c r="E179" s="223"/>
      <c r="F179" s="223"/>
      <c r="G179" s="223"/>
      <c r="H179" s="217"/>
    </row>
    <row r="180" spans="1:8" ht="26.25" customHeight="1" x14ac:dyDescent="0.2">
      <c r="A180" s="227" t="str">
        <f>Абакан_юр!A174</f>
        <v>По соглашению сторон в качестве валюты платежа могут выступать украинские гривны, в этом случае курс следующий: 1 руб. = 0,4408 гривен</v>
      </c>
      <c r="B180" s="227"/>
      <c r="C180" s="227"/>
      <c r="D180" s="228"/>
      <c r="E180" s="228"/>
      <c r="F180" s="229"/>
      <c r="G180" s="230"/>
      <c r="H180" s="230"/>
    </row>
    <row r="181" spans="1:8" ht="26.25" customHeight="1" x14ac:dyDescent="0.2">
      <c r="A181" s="227" t="str">
        <f>Абакан_юр!A175</f>
        <v>По соглашению сторон в качестве валюты платежа могут выступать дирхамы ОАЭ, в этом случае курс следующий: 1 руб. = 0,0420 дирхам</v>
      </c>
      <c r="B181" s="227"/>
      <c r="C181" s="227"/>
      <c r="D181" s="228"/>
      <c r="E181" s="228"/>
      <c r="F181" s="229"/>
      <c r="G181" s="232"/>
      <c r="H181" s="232"/>
    </row>
    <row r="182" spans="1:8" ht="26.25" customHeight="1" x14ac:dyDescent="0.2">
      <c r="A182" s="227" t="str">
        <f>Абакан_юр!A176</f>
        <v>По соглашению сторон в качестве валюты платежа могут выступать доллары США, в этом случае курс следующий: 1 руб. = 0,0114 доллара</v>
      </c>
      <c r="B182" s="227"/>
      <c r="C182" s="227"/>
      <c r="D182" s="228"/>
      <c r="E182" s="228"/>
      <c r="F182" s="229"/>
      <c r="G182" s="232"/>
      <c r="H182" s="232"/>
    </row>
    <row r="183" spans="1:8" ht="26.25" customHeight="1" x14ac:dyDescent="0.2">
      <c r="A183" s="227" t="str">
        <f>Абакан_юр!A177</f>
        <v>По соглашению сторон в качестве валюты платежа могут выступать евро, в этом случае курс следующий: 1 руб. = 0,0105 евро</v>
      </c>
      <c r="B183" s="227"/>
      <c r="C183" s="227"/>
      <c r="D183" s="228"/>
      <c r="E183" s="229"/>
      <c r="F183" s="229"/>
      <c r="G183" s="232"/>
      <c r="H183" s="232"/>
    </row>
    <row r="184" spans="1:8" ht="26.25" customHeight="1" x14ac:dyDescent="0.2">
      <c r="A184" s="227" t="str">
        <f>Абакан_юр!A178</f>
        <v>По соглашению сторон в качестве валюты платежа могут выступать чешские кроны, в этом случае курс следующий: 1 руб. = 0,2605 крона</v>
      </c>
      <c r="B184" s="227"/>
      <c r="C184" s="227"/>
      <c r="D184" s="228"/>
      <c r="E184" s="229"/>
      <c r="F184" s="229"/>
      <c r="G184" s="232"/>
      <c r="H184" s="232"/>
    </row>
    <row r="185" spans="1:8" ht="26.25" customHeight="1" x14ac:dyDescent="0.2">
      <c r="A185" s="227" t="str">
        <f>Абакан_юр!A179</f>
        <v>По соглашению сторон в качестве валюты платежа могут выступать киргизские сомы, в этом случае курс следующий: 1 руб. = 1,0083 сом</v>
      </c>
      <c r="B185" s="227"/>
      <c r="C185" s="227"/>
      <c r="D185" s="228"/>
      <c r="E185" s="228"/>
      <c r="F185" s="229"/>
      <c r="G185" s="232"/>
      <c r="H185" s="232"/>
    </row>
    <row r="186" spans="1:8" ht="26.25" customHeight="1" x14ac:dyDescent="0.2">
      <c r="A186" s="227" t="str">
        <f>Абакан_юр!A180</f>
        <v>По соглашению сторон в качестве валюты платежа могут выступать казахстанские тенге, в этом случае курс следующий: 1 руб. = 5,0473 тенге</v>
      </c>
      <c r="B186" s="227"/>
      <c r="C186" s="227"/>
      <c r="D186" s="228"/>
      <c r="E186" s="228"/>
      <c r="F186" s="229"/>
      <c r="G186" s="232"/>
      <c r="H186" s="232"/>
    </row>
    <row r="187" spans="1:8" ht="26.25" x14ac:dyDescent="0.2">
      <c r="A187" s="233"/>
      <c r="B187" s="233"/>
      <c r="C187" s="234"/>
      <c r="D187" s="235"/>
      <c r="E187" s="235"/>
      <c r="F187" s="236"/>
      <c r="G187" s="237"/>
      <c r="H187" s="237"/>
    </row>
    <row r="188" spans="1:8" ht="21" x14ac:dyDescent="0.2">
      <c r="A188" s="239" t="s">
        <v>144</v>
      </c>
      <c r="B188" s="239"/>
      <c r="C188" s="239"/>
      <c r="D188" s="239"/>
      <c r="E188" s="239"/>
      <c r="F188" s="239"/>
      <c r="G188" s="239"/>
      <c r="H188" s="239"/>
    </row>
    <row r="189" spans="1:8" ht="21" x14ac:dyDescent="0.2">
      <c r="A189" s="239" t="s">
        <v>145</v>
      </c>
      <c r="B189" s="239"/>
      <c r="C189" s="239"/>
      <c r="D189" s="239"/>
      <c r="E189" s="239"/>
      <c r="F189" s="239"/>
      <c r="G189" s="239"/>
      <c r="H189" s="239"/>
    </row>
    <row r="190" spans="1:8" ht="26.25" x14ac:dyDescent="0.2">
      <c r="A190" s="233"/>
      <c r="B190" s="233"/>
      <c r="C190" s="234"/>
      <c r="D190" s="235"/>
      <c r="E190" s="235"/>
      <c r="F190" s="236"/>
      <c r="G190" s="237"/>
      <c r="H190" s="237"/>
    </row>
    <row r="191" spans="1:8" ht="39" customHeight="1" thickBot="1" x14ac:dyDescent="0.25">
      <c r="A191" s="240" t="s">
        <v>146</v>
      </c>
      <c r="B191" s="240"/>
      <c r="C191" s="240"/>
      <c r="D191" s="240"/>
      <c r="E191" s="240"/>
      <c r="F191" s="241"/>
      <c r="G191" s="231"/>
      <c r="H191" s="242"/>
    </row>
    <row r="192" spans="1:8" ht="50.1" customHeight="1" thickBot="1" x14ac:dyDescent="0.25">
      <c r="A192" s="243" t="s">
        <v>147</v>
      </c>
      <c r="B192" s="244"/>
      <c r="C192" s="244"/>
      <c r="D192" s="244"/>
      <c r="E192" s="245"/>
      <c r="F192" s="246"/>
      <c r="H192" s="247"/>
    </row>
    <row r="193" spans="1:8" ht="87" customHeight="1" thickBot="1" x14ac:dyDescent="0.25">
      <c r="A193" s="248" t="s">
        <v>148</v>
      </c>
      <c r="B193" s="249"/>
      <c r="C193" s="250" t="s">
        <v>149</v>
      </c>
      <c r="D193" s="249" t="s">
        <v>150</v>
      </c>
      <c r="E193" s="251"/>
      <c r="F193" s="252"/>
      <c r="G193" s="252"/>
      <c r="H193" s="252"/>
    </row>
    <row r="194" spans="1:8" ht="93.75" customHeight="1" x14ac:dyDescent="0.2">
      <c r="A194" s="253" t="s">
        <v>151</v>
      </c>
      <c r="B194" s="254"/>
      <c r="C194" s="255" t="s">
        <v>152</v>
      </c>
      <c r="D194" s="256" t="s">
        <v>153</v>
      </c>
      <c r="E194" s="257"/>
      <c r="F194" s="252"/>
      <c r="G194" s="252"/>
      <c r="H194" s="252"/>
    </row>
    <row r="195" spans="1:8" ht="83.25" customHeight="1" x14ac:dyDescent="0.2">
      <c r="A195" s="258" t="s">
        <v>154</v>
      </c>
      <c r="B195" s="259"/>
      <c r="C195" s="260" t="s">
        <v>155</v>
      </c>
      <c r="D195" s="261" t="s">
        <v>156</v>
      </c>
      <c r="E195" s="262"/>
      <c r="F195" s="252"/>
      <c r="G195" s="252"/>
      <c r="H195" s="252"/>
    </row>
    <row r="196" spans="1:8" ht="135" customHeight="1" thickBot="1" x14ac:dyDescent="0.25">
      <c r="A196" s="321" t="s">
        <v>157</v>
      </c>
      <c r="B196" s="322"/>
      <c r="C196" s="323" t="s">
        <v>158</v>
      </c>
      <c r="D196" s="324" t="s">
        <v>156</v>
      </c>
      <c r="E196" s="325"/>
      <c r="F196" s="252"/>
      <c r="G196" s="252"/>
      <c r="H196" s="252"/>
    </row>
    <row r="197" spans="1:8" s="217" customFormat="1" ht="125.25" customHeight="1" x14ac:dyDescent="0.2">
      <c r="A197" s="258" t="s">
        <v>160</v>
      </c>
      <c r="B197" s="259"/>
      <c r="C197" s="319" t="s">
        <v>161</v>
      </c>
      <c r="D197" s="259" t="s">
        <v>156</v>
      </c>
      <c r="E197" s="320"/>
      <c r="F197" s="246"/>
      <c r="G197" s="246"/>
      <c r="H197" s="246"/>
    </row>
    <row r="198" spans="1:8" s="238" customFormat="1" ht="222.75" customHeight="1" thickBot="1" x14ac:dyDescent="0.25">
      <c r="A198" s="442" t="s">
        <v>162</v>
      </c>
      <c r="B198" s="443"/>
      <c r="C198" s="323" t="s">
        <v>163</v>
      </c>
      <c r="D198" s="444" t="s">
        <v>156</v>
      </c>
      <c r="E198" s="445"/>
      <c r="F198" s="236"/>
      <c r="G198" s="237"/>
      <c r="H198" s="237"/>
    </row>
    <row r="199" spans="1:8" ht="24.95" customHeight="1" x14ac:dyDescent="0.2">
      <c r="A199" s="264" t="s">
        <v>164</v>
      </c>
      <c r="B199" s="264"/>
      <c r="C199" s="264"/>
      <c r="D199" s="264"/>
      <c r="E199" s="264"/>
      <c r="F199" s="264"/>
      <c r="G199" s="264"/>
      <c r="H199" s="264"/>
    </row>
    <row r="200" spans="1:8" ht="24.95" customHeight="1" x14ac:dyDescent="0.2">
      <c r="A200" s="264" t="s">
        <v>165</v>
      </c>
      <c r="B200" s="264"/>
      <c r="C200" s="264"/>
      <c r="D200" s="264"/>
      <c r="E200" s="264"/>
      <c r="F200" s="264"/>
      <c r="G200" s="264"/>
      <c r="H200" s="264"/>
    </row>
    <row r="201" spans="1:8" ht="189" customHeight="1" x14ac:dyDescent="0.2">
      <c r="A201" s="239" t="str">
        <f>Абакан_юр!A195</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1" s="239"/>
      <c r="C201" s="239"/>
      <c r="D201" s="239"/>
      <c r="E201" s="239"/>
      <c r="F201" s="239"/>
      <c r="G201" s="239"/>
      <c r="H201" s="239"/>
    </row>
    <row r="202" spans="1:8" ht="77.25" customHeight="1" x14ac:dyDescent="0.2">
      <c r="A202" s="239" t="s">
        <v>167</v>
      </c>
      <c r="B202" s="239"/>
      <c r="C202" s="239"/>
      <c r="D202" s="239"/>
      <c r="E202" s="239"/>
      <c r="F202" s="239"/>
      <c r="G202" s="239"/>
      <c r="H202" s="239"/>
    </row>
    <row r="203" spans="1:8" ht="24.95" customHeight="1" x14ac:dyDescent="0.2">
      <c r="A203" s="264" t="s">
        <v>168</v>
      </c>
      <c r="B203" s="264"/>
      <c r="C203" s="264"/>
      <c r="D203" s="264"/>
      <c r="E203" s="264"/>
      <c r="F203" s="264"/>
      <c r="G203" s="264"/>
      <c r="H203" s="264"/>
    </row>
    <row r="205" spans="1:8" s="266" customFormat="1" ht="114.75" customHeight="1" x14ac:dyDescent="0.2">
      <c r="A205" s="239" t="s">
        <v>169</v>
      </c>
      <c r="B205" s="239"/>
      <c r="C205" s="239"/>
      <c r="D205" s="239"/>
      <c r="E205" s="239"/>
      <c r="F205" s="239"/>
      <c r="G205" s="239"/>
      <c r="H205" s="239"/>
    </row>
  </sheetData>
  <sheetProtection selectLockedCells="1" selectUnlockedCells="1"/>
  <mergeCells count="336">
    <mergeCell ref="A201:H201"/>
    <mergeCell ref="A202:H202"/>
    <mergeCell ref="A203:H203"/>
    <mergeCell ref="A205:E205"/>
    <mergeCell ref="F205:H205"/>
    <mergeCell ref="A197:B197"/>
    <mergeCell ref="D197:E197"/>
    <mergeCell ref="A198:B198"/>
    <mergeCell ref="D198:E198"/>
    <mergeCell ref="A199:H199"/>
    <mergeCell ref="A200:H200"/>
    <mergeCell ref="A194:B194"/>
    <mergeCell ref="D194:E194"/>
    <mergeCell ref="A195:B195"/>
    <mergeCell ref="D195:E195"/>
    <mergeCell ref="A196:B196"/>
    <mergeCell ref="D196:E196"/>
    <mergeCell ref="A188:H188"/>
    <mergeCell ref="A189:H189"/>
    <mergeCell ref="A191:E191"/>
    <mergeCell ref="A192:E192"/>
    <mergeCell ref="A193:B193"/>
    <mergeCell ref="D193:E193"/>
    <mergeCell ref="A181:C181"/>
    <mergeCell ref="A182:C182"/>
    <mergeCell ref="A183:C183"/>
    <mergeCell ref="A184:C184"/>
    <mergeCell ref="A185:C185"/>
    <mergeCell ref="A186:C186"/>
    <mergeCell ref="C176:D176"/>
    <mergeCell ref="C177:D177"/>
    <mergeCell ref="C178:D178"/>
    <mergeCell ref="C179:D179"/>
    <mergeCell ref="A180:C180"/>
    <mergeCell ref="G180:H180"/>
    <mergeCell ref="A172:B172"/>
    <mergeCell ref="C172:C173"/>
    <mergeCell ref="D172:H172"/>
    <mergeCell ref="A173:B173"/>
    <mergeCell ref="D173:H173"/>
    <mergeCell ref="A174:B174"/>
    <mergeCell ref="D174:H174"/>
    <mergeCell ref="A169:B169"/>
    <mergeCell ref="D169:H169"/>
    <mergeCell ref="A170:B170"/>
    <mergeCell ref="D170:H170"/>
    <mergeCell ref="A171:C171"/>
    <mergeCell ref="D171:H171"/>
    <mergeCell ref="A165:B165"/>
    <mergeCell ref="D165:H165"/>
    <mergeCell ref="A166:B166"/>
    <mergeCell ref="A167:B167"/>
    <mergeCell ref="D167:H167"/>
    <mergeCell ref="A168:B168"/>
    <mergeCell ref="D168:H168"/>
    <mergeCell ref="D161:H161"/>
    <mergeCell ref="A162:B162"/>
    <mergeCell ref="D162:H162"/>
    <mergeCell ref="A163:B163"/>
    <mergeCell ref="A164:B164"/>
    <mergeCell ref="D164:H164"/>
    <mergeCell ref="A157:B157"/>
    <mergeCell ref="C157:C161"/>
    <mergeCell ref="D157:H157"/>
    <mergeCell ref="A158:B158"/>
    <mergeCell ref="D158:H158"/>
    <mergeCell ref="A159:B159"/>
    <mergeCell ref="D159:H159"/>
    <mergeCell ref="A160:B160"/>
    <mergeCell ref="D160:H160"/>
    <mergeCell ref="A161:B161"/>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12:B112"/>
    <mergeCell ref="D112:H112"/>
    <mergeCell ref="A113:B113"/>
    <mergeCell ref="D113:H113"/>
    <mergeCell ref="A114:B114"/>
    <mergeCell ref="D114:H114"/>
    <mergeCell ref="A109:B109"/>
    <mergeCell ref="D109:H109"/>
    <mergeCell ref="A110:B110"/>
    <mergeCell ref="D110:H110"/>
    <mergeCell ref="A111:B111"/>
    <mergeCell ref="D111:H111"/>
    <mergeCell ref="D105:H105"/>
    <mergeCell ref="A106:B106"/>
    <mergeCell ref="D106:H106"/>
    <mergeCell ref="A107:B107"/>
    <mergeCell ref="D107:H107"/>
    <mergeCell ref="A108:B108"/>
    <mergeCell ref="D108:H108"/>
    <mergeCell ref="A101:B101"/>
    <mergeCell ref="D101:H101"/>
    <mergeCell ref="A102:B102"/>
    <mergeCell ref="D102:H102"/>
    <mergeCell ref="A103:B103"/>
    <mergeCell ref="C103:C120"/>
    <mergeCell ref="D103:H103"/>
    <mergeCell ref="A104:B104"/>
    <mergeCell ref="D104:H104"/>
    <mergeCell ref="A105:B105"/>
    <mergeCell ref="A98:B98"/>
    <mergeCell ref="D98:H98"/>
    <mergeCell ref="A99:B99"/>
    <mergeCell ref="D99:H99"/>
    <mergeCell ref="A100:B100"/>
    <mergeCell ref="D100:H100"/>
    <mergeCell ref="A95:B95"/>
    <mergeCell ref="D95:H95"/>
    <mergeCell ref="A96:B96"/>
    <mergeCell ref="D96:H96"/>
    <mergeCell ref="A97:B97"/>
    <mergeCell ref="D97:H97"/>
    <mergeCell ref="D90:H90"/>
    <mergeCell ref="A91:B91"/>
    <mergeCell ref="C91:C99"/>
    <mergeCell ref="D91:H91"/>
    <mergeCell ref="A92:B92"/>
    <mergeCell ref="D92:H92"/>
    <mergeCell ref="A93:B93"/>
    <mergeCell ref="D93:H93"/>
    <mergeCell ref="A94:B94"/>
    <mergeCell ref="D94:H94"/>
    <mergeCell ref="A87:B87"/>
    <mergeCell ref="D87:H87"/>
    <mergeCell ref="A88:B88"/>
    <mergeCell ref="D88:H88"/>
    <mergeCell ref="A89:C89"/>
    <mergeCell ref="D89:H89"/>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A72:B72"/>
    <mergeCell ref="D72:H72"/>
    <mergeCell ref="A73:B73"/>
    <mergeCell ref="D73:H73"/>
    <mergeCell ref="A74:B74"/>
    <mergeCell ref="D74:H74"/>
    <mergeCell ref="D68:H68"/>
    <mergeCell ref="A69:B69"/>
    <mergeCell ref="D69:H69"/>
    <mergeCell ref="A70:B70"/>
    <mergeCell ref="D70:H70"/>
    <mergeCell ref="A71:B71"/>
    <mergeCell ref="D71:H71"/>
    <mergeCell ref="A64:C64"/>
    <mergeCell ref="D64:H64"/>
    <mergeCell ref="A65:B65"/>
    <mergeCell ref="C65:C88"/>
    <mergeCell ref="D65:H65"/>
    <mergeCell ref="A66:B66"/>
    <mergeCell ref="D66:H66"/>
    <mergeCell ref="A67:B67"/>
    <mergeCell ref="D67:H67"/>
    <mergeCell ref="A68:B68"/>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47:H47"/>
    <mergeCell ref="A48:A52"/>
    <mergeCell ref="B48:B49"/>
    <mergeCell ref="C48:C49"/>
    <mergeCell ref="D48:D52"/>
    <mergeCell ref="E48:E52"/>
    <mergeCell ref="F48:F52"/>
    <mergeCell ref="G48:G52"/>
    <mergeCell ref="H48:H52"/>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218"/>
  <sheetViews>
    <sheetView view="pageBreakPreview" zoomScale="30" zoomScaleNormal="60" zoomScaleSheetLayoutView="30" workbookViewId="0">
      <pane ySplit="4" topLeftCell="A162" activePane="bottomLeft" state="frozen"/>
      <selection activeCell="A181" sqref="A181:B181"/>
      <selection pane="bottomLeft" activeCell="A181" sqref="A181:B181"/>
    </sheetView>
  </sheetViews>
  <sheetFormatPr defaultColWidth="9.140625" defaultRowHeight="12.75" outlineLevelRow="1" x14ac:dyDescent="0.2"/>
  <cols>
    <col min="1" max="1" width="45.7109375" style="216" customWidth="1"/>
    <col min="2" max="2" width="80.7109375" style="217" customWidth="1"/>
    <col min="3" max="3" width="120.7109375" style="218" customWidth="1"/>
    <col min="4" max="7" width="30.7109375" style="217" customWidth="1"/>
    <col min="8" max="8" width="30.7109375" style="219" customWidth="1"/>
    <col min="9" max="16384" width="9.140625" style="219"/>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июня 2024 г.</v>
      </c>
      <c r="B2" s="6" t="s">
        <v>2</v>
      </c>
      <c r="C2" s="7" t="s">
        <v>328</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24" thickBot="1" x14ac:dyDescent="0.25">
      <c r="A6" s="436"/>
      <c r="B6" s="437"/>
      <c r="C6" s="438"/>
      <c r="D6" s="337" t="s">
        <v>171</v>
      </c>
      <c r="E6" s="268" t="s">
        <v>172</v>
      </c>
      <c r="F6" s="337" t="s">
        <v>173</v>
      </c>
      <c r="G6" s="268" t="s">
        <v>174</v>
      </c>
      <c r="H6" s="338" t="s">
        <v>175</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"2ГИС.ВЛАДИВОСТОК" (версия для ПК); 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Интернет-площадки и Веб-приложения на основе Cправочника организаций "2ГИС.ВЛАДИВОСТОК", http://api.2gis.ru/</v>
      </c>
      <c r="D7" s="31">
        <f>F7*1.2</f>
        <v>11880</v>
      </c>
      <c r="E7" s="32">
        <f>F7*1.1</f>
        <v>10890</v>
      </c>
      <c r="F7" s="32">
        <v>9900</v>
      </c>
      <c r="G7" s="32">
        <f>F7*0.75</f>
        <v>7425</v>
      </c>
      <c r="H7" s="33">
        <f>F7*0.5</f>
        <v>4950</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"2ГИС.ВЛАДИВОСТОК" (версия для ПК); 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Интернет-площадки и Веб-приложения на основе Cправочника организаций "2ГИС.ВЛАДИВОСТОК",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"2ГИС.ВЛАДИВОСТОК" (версия для ПК); 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Интернет-площадки и Веб-приложения на основе Cправочника организаций "2ГИС.ВЛАДИВОСТОК", http://api.2gis.ru/</v>
      </c>
      <c r="D12" s="54">
        <f>F12*1.2</f>
        <v>13507.199999999999</v>
      </c>
      <c r="E12" s="32">
        <f>F12*1.1</f>
        <v>12381.6</v>
      </c>
      <c r="F12" s="32">
        <v>11256</v>
      </c>
      <c r="G12" s="32">
        <f>F12*0.75</f>
        <v>8442</v>
      </c>
      <c r="H12" s="33">
        <f>F12*0.5</f>
        <v>5628</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"2ГИС.ВЛАДИВОСТОК" (версия для ПК); 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Интернет-площадки и Веб-приложения на основе Cправочника организаций "2ГИС.ВЛАДИВОСТОК",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1260</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"2ГИС.ВЛАДИВОСТОК"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"2ГИС.ВЛАДИВОСТОК"; Электронный справочник "2ГИС.ВЛАДИВОСТОК"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Интернет-площадки и Веб-приложения на основе Cправочника организаций "2ГИС.ВЛАДИВОСТОК", http://api.2gis.ru/</v>
      </c>
      <c r="D23" s="271">
        <v>240</v>
      </c>
      <c r="E23" s="272"/>
      <c r="F23" s="272"/>
      <c r="G23" s="272"/>
      <c r="H23" s="273"/>
    </row>
    <row r="24" spans="1:8" s="16" customFormat="1" ht="94.5" customHeight="1" x14ac:dyDescent="0.2">
      <c r="A24" s="71"/>
      <c r="B24" s="92"/>
      <c r="C24" s="93"/>
      <c r="D24" s="94"/>
      <c r="E24" s="95"/>
      <c r="F24" s="95"/>
      <c r="G24" s="95"/>
      <c r="H24" s="274"/>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25" s="275"/>
      <c r="E25" s="276"/>
      <c r="F25" s="276"/>
      <c r="G25" s="276"/>
      <c r="H25" s="277"/>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"2ГИС.ВЛАДИВОСТОК" (версия для ПК); 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v>
      </c>
      <c r="D27" s="31">
        <f>F27*1.2</f>
        <v>16632</v>
      </c>
      <c r="E27" s="32">
        <f>F27*1.1</f>
        <v>15246.000000000002</v>
      </c>
      <c r="F27" s="32">
        <v>13860</v>
      </c>
      <c r="G27" s="32">
        <f>F27*0.75</f>
        <v>10395</v>
      </c>
      <c r="H27" s="33">
        <f>F27*0.5</f>
        <v>6930</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"2ГИС.ВЛАДИВОСТОК" (версия для ПК); 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v>
      </c>
      <c r="D32" s="54">
        <f>F32*1.2</f>
        <v>18921.599999999999</v>
      </c>
      <c r="E32" s="32">
        <f>F32*1.1</f>
        <v>17344.800000000003</v>
      </c>
      <c r="F32" s="32">
        <v>15768</v>
      </c>
      <c r="G32" s="32">
        <f>F32*0.75</f>
        <v>11826</v>
      </c>
      <c r="H32" s="33">
        <f>F32*0.5</f>
        <v>7884</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1800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"2ГИС.ВЛАДИВОСТОК"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"2ГИС.ВЛАДИВОСТОК"; Электронный справочник "2ГИС.ВЛАДИВОСТОК"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v>
      </c>
      <c r="D43" s="68">
        <v>336</v>
      </c>
      <c r="E43" s="69"/>
      <c r="F43" s="69"/>
      <c r="G43" s="69"/>
      <c r="H43" s="70"/>
    </row>
    <row r="44" spans="1:8" s="16" customFormat="1" ht="69.75" customHeight="1" x14ac:dyDescent="0.2">
      <c r="A44" s="71"/>
      <c r="B44" s="92"/>
      <c r="C44" s="93"/>
      <c r="D44" s="74"/>
      <c r="E44" s="75"/>
      <c r="F44" s="75"/>
      <c r="G44" s="75"/>
      <c r="H44" s="7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45" s="74"/>
      <c r="E45" s="75"/>
      <c r="F45" s="75"/>
      <c r="G45" s="75"/>
      <c r="H45" s="7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46" s="78"/>
      <c r="E46" s="79"/>
      <c r="F46" s="79"/>
      <c r="G46" s="79"/>
      <c r="H46" s="80"/>
    </row>
    <row r="47" spans="1:8" ht="21.75" thickBot="1" x14ac:dyDescent="0.25">
      <c r="A47" s="81"/>
      <c r="B47" s="129"/>
      <c r="C47" s="130"/>
      <c r="D47" s="113"/>
      <c r="E47" s="114"/>
      <c r="F47" s="114"/>
      <c r="G47" s="114"/>
      <c r="H47" s="115"/>
    </row>
    <row r="48" spans="1:8" ht="42.75" thickBot="1" x14ac:dyDescent="0.25">
      <c r="A48" s="278" t="s">
        <v>176</v>
      </c>
      <c r="B48" s="66" t="s">
        <v>177</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"2ГИС.ВЛАДИВОСТОК" (версия для ПК)</v>
      </c>
      <c r="D48" s="279">
        <f>F48*1.2</f>
        <v>6336</v>
      </c>
      <c r="E48" s="279">
        <f>F48*1.1</f>
        <v>5808.0000000000009</v>
      </c>
      <c r="F48" s="279">
        <v>5280</v>
      </c>
      <c r="G48" s="279">
        <f>F48*0.75</f>
        <v>3960</v>
      </c>
      <c r="H48" s="279">
        <f>F48*0.5</f>
        <v>2640</v>
      </c>
    </row>
    <row r="49" spans="1:8" ht="84.75" thickBot="1" x14ac:dyDescent="0.25">
      <c r="A49" s="278"/>
      <c r="B49" s="72" t="s">
        <v>178</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"2ГИС.ВЛАДИВОСТОК" (версия для ПК); 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v>
      </c>
      <c r="D49" s="280"/>
      <c r="E49" s="280"/>
      <c r="F49" s="280"/>
      <c r="G49" s="280"/>
      <c r="H49" s="280"/>
    </row>
    <row r="50" spans="1:8" ht="63.75" thickBot="1" x14ac:dyDescent="0.25">
      <c r="A50" s="278"/>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v>
      </c>
      <c r="D50" s="280"/>
      <c r="E50" s="280"/>
      <c r="F50" s="280"/>
      <c r="G50" s="280"/>
      <c r="H50" s="280"/>
    </row>
    <row r="51" spans="1:8" ht="21.75" thickBot="1" x14ac:dyDescent="0.25">
      <c r="A51" s="81"/>
      <c r="B51" s="129"/>
      <c r="C51" s="130"/>
      <c r="D51" s="113"/>
      <c r="E51" s="114"/>
      <c r="F51" s="114"/>
      <c r="G51" s="114"/>
      <c r="H51" s="115"/>
    </row>
    <row r="52" spans="1:8" ht="42" x14ac:dyDescent="0.2">
      <c r="A52" s="281" t="s">
        <v>179</v>
      </c>
      <c r="B52" s="66" t="s">
        <v>180</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"2ГИС.ВЛАДИВОСТОК" (версия для ПК)</v>
      </c>
      <c r="D52" s="89">
        <v>240</v>
      </c>
      <c r="E52" s="90"/>
      <c r="F52" s="90"/>
      <c r="G52" s="90"/>
      <c r="H52" s="91"/>
    </row>
    <row r="53" spans="1:8" ht="63.75"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v>
      </c>
      <c r="D53" s="99"/>
      <c r="E53" s="100"/>
      <c r="F53" s="100"/>
      <c r="G53" s="100"/>
      <c r="H53" s="101"/>
    </row>
    <row r="54" spans="1:8" s="16" customFormat="1" ht="24.95" customHeight="1" thickBot="1" x14ac:dyDescent="0.25">
      <c r="A54" s="81"/>
      <c r="B54" s="82"/>
      <c r="C54" s="83"/>
      <c r="D54" s="113"/>
      <c r="E54" s="114"/>
      <c r="F54" s="114"/>
      <c r="G54" s="114"/>
      <c r="H54" s="115"/>
    </row>
    <row r="55" spans="1:8" s="16" customFormat="1" ht="48" customHeight="1" x14ac:dyDescent="0.2">
      <c r="A55" s="29" t="s">
        <v>31</v>
      </c>
      <c r="B55" s="30" t="s">
        <v>27</v>
      </c>
      <c r="C5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"2ГИС.ВЛАДИВОСТОК" (версия для ПК); 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Интернет-площадки и Веб-приложения на основе Cправочника организаций "2ГИС.ВЛАДИВОСТОК", http://api.2gis.ru/</v>
      </c>
      <c r="D55" s="31">
        <f>F55*1.2</f>
        <v>14256</v>
      </c>
      <c r="E55" s="32">
        <f>F55*1.1</f>
        <v>13068.000000000002</v>
      </c>
      <c r="F55" s="32">
        <v>11880</v>
      </c>
      <c r="G55" s="32">
        <f>F55*0.75</f>
        <v>8910</v>
      </c>
      <c r="H55" s="33">
        <f>F55*0.5</f>
        <v>5940</v>
      </c>
    </row>
    <row r="56" spans="1:8" s="16" customFormat="1" ht="132" customHeight="1" x14ac:dyDescent="0.2">
      <c r="A56" s="34"/>
      <c r="B56" s="35"/>
      <c r="C56" s="35"/>
      <c r="D56" s="36"/>
      <c r="E56" s="37"/>
      <c r="F56" s="37"/>
      <c r="G56" s="37"/>
      <c r="H56" s="38"/>
    </row>
    <row r="57" spans="1:8" s="16" customFormat="1" ht="127.5" customHeight="1" x14ac:dyDescent="0.2">
      <c r="A57" s="34"/>
      <c r="B57" s="39" t="s">
        <v>12</v>
      </c>
      <c r="C5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"2ГИС.ВЛАДИВОСТОК" (версия для ПК); 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Интернет-площадки и Веб-приложения на основе Cправочника организаций "2ГИС.ВЛАДИВОСТОК", http://api.2gis.ru/</v>
      </c>
      <c r="D57" s="36"/>
      <c r="E57" s="37"/>
      <c r="F57" s="37"/>
      <c r="G57" s="37"/>
      <c r="H57" s="38"/>
    </row>
    <row r="58" spans="1:8" s="16" customFormat="1" ht="127.5" customHeight="1" thickBot="1" x14ac:dyDescent="0.25">
      <c r="A58" s="119"/>
      <c r="B58" s="120" t="s">
        <v>33</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58" s="121"/>
      <c r="E58" s="122"/>
      <c r="F58" s="122"/>
      <c r="G58" s="122"/>
      <c r="H58" s="123"/>
    </row>
    <row r="59" spans="1:8" s="16" customFormat="1" ht="166.5" customHeight="1" thickBot="1" x14ac:dyDescent="0.25">
      <c r="A59" s="41"/>
      <c r="B59" s="42" t="s">
        <v>13</v>
      </c>
      <c r="C5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59" s="44"/>
      <c r="E59" s="45"/>
      <c r="F59" s="45"/>
      <c r="G59" s="45"/>
      <c r="H59" s="46"/>
    </row>
    <row r="60" spans="1:8" s="16" customFormat="1" ht="24.95" customHeight="1" thickBot="1" x14ac:dyDescent="0.25">
      <c r="A60" s="47"/>
      <c r="B60" s="48"/>
      <c r="C60" s="49"/>
      <c r="D60" s="50"/>
      <c r="E60" s="51"/>
      <c r="F60" s="51"/>
      <c r="G60" s="51"/>
      <c r="H60" s="52"/>
    </row>
    <row r="61" spans="1:8" s="16" customFormat="1" ht="48" customHeight="1" x14ac:dyDescent="0.2">
      <c r="A61" s="53" t="s">
        <v>35</v>
      </c>
      <c r="B61" s="30" t="s">
        <v>27</v>
      </c>
      <c r="C61"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"2ГИС.ВЛАДИВОСТОК" (версия для ПК); 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Интернет-площадки и Веб-приложения на основе Cправочника организаций "2ГИС.ВЛАДИВОСТОК", http://api.2gis.ru/</v>
      </c>
      <c r="D61" s="54">
        <f>F61*1.2</f>
        <v>16214.4</v>
      </c>
      <c r="E61" s="32">
        <f>F61*1.1</f>
        <v>14863.2</v>
      </c>
      <c r="F61" s="32">
        <v>13512</v>
      </c>
      <c r="G61" s="32">
        <f>F61*0.75</f>
        <v>10134</v>
      </c>
      <c r="H61" s="33">
        <f>F61*0.5</f>
        <v>6756</v>
      </c>
    </row>
    <row r="62" spans="1:8" s="16" customFormat="1" ht="132" customHeight="1" x14ac:dyDescent="0.2">
      <c r="A62" s="55"/>
      <c r="B62" s="35"/>
      <c r="C62" s="35"/>
      <c r="D62" s="56"/>
      <c r="E62" s="37"/>
      <c r="F62" s="37"/>
      <c r="G62" s="37"/>
      <c r="H62" s="38"/>
    </row>
    <row r="63" spans="1:8" s="16" customFormat="1" ht="138.94999999999999" customHeight="1" x14ac:dyDescent="0.2">
      <c r="A63" s="55"/>
      <c r="B63" s="39" t="s">
        <v>12</v>
      </c>
      <c r="C63"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"2ГИС.ВЛАДИВОСТОК" (версия для ПК); 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Интернет-площадки и Веб-приложения на основе Cправочника организаций "2ГИС.ВЛАДИВОСТОК", http://api.2gis.ru/</v>
      </c>
      <c r="D63" s="56"/>
      <c r="E63" s="37"/>
      <c r="F63" s="37"/>
      <c r="G63" s="37"/>
      <c r="H63" s="38"/>
    </row>
    <row r="64" spans="1:8" s="16" customFormat="1" ht="166.5" customHeight="1" x14ac:dyDescent="0.2">
      <c r="A64" s="55"/>
      <c r="B64" s="57" t="s">
        <v>13</v>
      </c>
      <c r="C64"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64" s="56"/>
      <c r="E64" s="37"/>
      <c r="F64" s="37"/>
      <c r="G64" s="37"/>
      <c r="H64" s="38"/>
    </row>
    <row r="65" spans="1:8" s="16" customFormat="1" ht="92.25" customHeight="1" thickBot="1" x14ac:dyDescent="0.25">
      <c r="A65" s="59"/>
      <c r="B65" s="42" t="s">
        <v>36</v>
      </c>
      <c r="C65"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65" s="61"/>
      <c r="E65" s="45"/>
      <c r="F65" s="45"/>
      <c r="G65" s="45"/>
      <c r="H65" s="46"/>
    </row>
    <row r="66" spans="1:8" s="16" customFormat="1" ht="24.95" customHeight="1" thickBot="1" x14ac:dyDescent="0.25">
      <c r="A66" s="81"/>
      <c r="B66" s="82"/>
      <c r="C66" s="83"/>
      <c r="D66" s="84"/>
      <c r="E66" s="85"/>
      <c r="F66" s="85"/>
      <c r="G66" s="85"/>
      <c r="H66" s="86"/>
    </row>
    <row r="67" spans="1:8" s="16" customFormat="1" ht="50.1" customHeight="1" x14ac:dyDescent="0.2">
      <c r="A67" s="65" t="s">
        <v>37</v>
      </c>
      <c r="B67" s="87" t="s">
        <v>23</v>
      </c>
      <c r="C67"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Интернет-площадки и Веб-приложения на основе Cправочника организаций "2ГИС.ВЛАДИВОСТОК", http://api.2gis.ru/</v>
      </c>
      <c r="D67" s="271">
        <v>240</v>
      </c>
      <c r="E67" s="272"/>
      <c r="F67" s="272"/>
      <c r="G67" s="272"/>
      <c r="H67" s="273"/>
    </row>
    <row r="68" spans="1:8" s="16" customFormat="1" ht="94.5" customHeight="1" x14ac:dyDescent="0.2">
      <c r="A68" s="71"/>
      <c r="B68" s="92"/>
      <c r="C68" s="93"/>
      <c r="D68" s="94"/>
      <c r="E68" s="95"/>
      <c r="F68" s="95"/>
      <c r="G68" s="95"/>
      <c r="H68" s="274"/>
    </row>
    <row r="69" spans="1:8" s="16" customFormat="1" ht="163.5" customHeight="1" thickBot="1" x14ac:dyDescent="0.25">
      <c r="A69" s="77"/>
      <c r="B69" s="97" t="s">
        <v>13</v>
      </c>
      <c r="C69"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69" s="275"/>
      <c r="E69" s="276"/>
      <c r="F69" s="276"/>
      <c r="G69" s="276"/>
      <c r="H69" s="277"/>
    </row>
    <row r="70" spans="1:8" ht="21.75" thickBot="1" x14ac:dyDescent="0.25">
      <c r="A70" s="81"/>
      <c r="B70" s="129"/>
      <c r="C70" s="130"/>
      <c r="D70" s="113"/>
      <c r="E70" s="114"/>
      <c r="F70" s="114"/>
      <c r="G70" s="114"/>
      <c r="H70" s="115"/>
    </row>
    <row r="71" spans="1:8" ht="50.1" customHeight="1" thickBot="1" x14ac:dyDescent="0.25">
      <c r="A71" s="136" t="s">
        <v>38</v>
      </c>
      <c r="B71" s="137"/>
      <c r="C71" s="137"/>
      <c r="D71" s="138" t="str">
        <f>"от "&amp;MIN(D72:D91)&amp;" до "&amp;MAX(D72:D91)</f>
        <v>от 1440 до 28800</v>
      </c>
      <c r="E71" s="139"/>
      <c r="F71" s="139"/>
      <c r="G71" s="139"/>
      <c r="H71" s="140"/>
    </row>
    <row r="72" spans="1:8" ht="37.5" customHeight="1" outlineLevel="1" x14ac:dyDescent="0.2">
      <c r="A72" s="141" t="s">
        <v>39</v>
      </c>
      <c r="B72" s="142"/>
      <c r="C72" s="143" t="str">
        <f>"Электронный справочник на основе Справочника организаций "&amp;$C$2&amp;" (версия для ПК)"</f>
        <v>Электронный справочник на основе Справочника организаций "2ГИС.ВЛАДИВОСТОК" (версия для ПК)</v>
      </c>
      <c r="D72" s="144">
        <v>1440</v>
      </c>
      <c r="E72" s="145"/>
      <c r="F72" s="145"/>
      <c r="G72" s="145"/>
      <c r="H72" s="146"/>
    </row>
    <row r="73" spans="1:8" ht="37.5" customHeight="1" outlineLevel="1" x14ac:dyDescent="0.2">
      <c r="A73" s="147" t="s">
        <v>40</v>
      </c>
      <c r="B73" s="148"/>
      <c r="C73" s="143"/>
      <c r="D73" s="36">
        <v>2880</v>
      </c>
      <c r="E73" s="37"/>
      <c r="F73" s="37"/>
      <c r="G73" s="37"/>
      <c r="H73" s="38"/>
    </row>
    <row r="74" spans="1:8" ht="37.5" customHeight="1" outlineLevel="1" x14ac:dyDescent="0.2">
      <c r="A74" s="147" t="s">
        <v>41</v>
      </c>
      <c r="B74" s="148"/>
      <c r="C74" s="143"/>
      <c r="D74" s="36">
        <v>4320</v>
      </c>
      <c r="E74" s="37"/>
      <c r="F74" s="37"/>
      <c r="G74" s="37"/>
      <c r="H74" s="38"/>
    </row>
    <row r="75" spans="1:8" ht="37.5" customHeight="1" outlineLevel="1" x14ac:dyDescent="0.2">
      <c r="A75" s="147" t="s">
        <v>42</v>
      </c>
      <c r="B75" s="148"/>
      <c r="C75" s="143"/>
      <c r="D75" s="36">
        <v>5760</v>
      </c>
      <c r="E75" s="37"/>
      <c r="F75" s="37"/>
      <c r="G75" s="37"/>
      <c r="H75" s="38"/>
    </row>
    <row r="76" spans="1:8" ht="37.5" customHeight="1" outlineLevel="1" x14ac:dyDescent="0.2">
      <c r="A76" s="147" t="s">
        <v>43</v>
      </c>
      <c r="B76" s="148"/>
      <c r="C76" s="143"/>
      <c r="D76" s="36">
        <v>7200</v>
      </c>
      <c r="E76" s="37"/>
      <c r="F76" s="37"/>
      <c r="G76" s="37"/>
      <c r="H76" s="38"/>
    </row>
    <row r="77" spans="1:8" ht="37.5" customHeight="1" outlineLevel="1" x14ac:dyDescent="0.2">
      <c r="A77" s="147" t="s">
        <v>44</v>
      </c>
      <c r="B77" s="148"/>
      <c r="C77" s="143"/>
      <c r="D77" s="36">
        <v>8640</v>
      </c>
      <c r="E77" s="37"/>
      <c r="F77" s="37"/>
      <c r="G77" s="37"/>
      <c r="H77" s="38"/>
    </row>
    <row r="78" spans="1:8" ht="37.5" customHeight="1" outlineLevel="1" x14ac:dyDescent="0.2">
      <c r="A78" s="147" t="s">
        <v>45</v>
      </c>
      <c r="B78" s="148"/>
      <c r="C78" s="143"/>
      <c r="D78" s="36">
        <v>10080</v>
      </c>
      <c r="E78" s="37"/>
      <c r="F78" s="37"/>
      <c r="G78" s="37"/>
      <c r="H78" s="38"/>
    </row>
    <row r="79" spans="1:8" ht="37.5" customHeight="1" outlineLevel="1" x14ac:dyDescent="0.2">
      <c r="A79" s="147" t="s">
        <v>46</v>
      </c>
      <c r="B79" s="148"/>
      <c r="C79" s="143"/>
      <c r="D79" s="36">
        <v>11520</v>
      </c>
      <c r="E79" s="37"/>
      <c r="F79" s="37"/>
      <c r="G79" s="37"/>
      <c r="H79" s="38"/>
    </row>
    <row r="80" spans="1:8" ht="37.5" customHeight="1" outlineLevel="1" x14ac:dyDescent="0.2">
      <c r="A80" s="147" t="s">
        <v>47</v>
      </c>
      <c r="B80" s="148"/>
      <c r="C80" s="143"/>
      <c r="D80" s="36">
        <v>12960</v>
      </c>
      <c r="E80" s="37"/>
      <c r="F80" s="37"/>
      <c r="G80" s="37"/>
      <c r="H80" s="38"/>
    </row>
    <row r="81" spans="1:8" ht="37.5" customHeight="1" outlineLevel="1" x14ac:dyDescent="0.2">
      <c r="A81" s="147" t="s">
        <v>48</v>
      </c>
      <c r="B81" s="148"/>
      <c r="C81" s="143"/>
      <c r="D81" s="36">
        <v>14400</v>
      </c>
      <c r="E81" s="37"/>
      <c r="F81" s="37"/>
      <c r="G81" s="37"/>
      <c r="H81" s="38"/>
    </row>
    <row r="82" spans="1:8" ht="37.5" customHeight="1" outlineLevel="1" x14ac:dyDescent="0.2">
      <c r="A82" s="147" t="s">
        <v>49</v>
      </c>
      <c r="B82" s="148"/>
      <c r="C82" s="143"/>
      <c r="D82" s="36">
        <v>15840</v>
      </c>
      <c r="E82" s="37"/>
      <c r="F82" s="37"/>
      <c r="G82" s="37"/>
      <c r="H82" s="38"/>
    </row>
    <row r="83" spans="1:8" ht="37.5" customHeight="1" outlineLevel="1" x14ac:dyDescent="0.2">
      <c r="A83" s="147" t="s">
        <v>50</v>
      </c>
      <c r="B83" s="148"/>
      <c r="C83" s="143"/>
      <c r="D83" s="36">
        <v>17280</v>
      </c>
      <c r="E83" s="37"/>
      <c r="F83" s="37"/>
      <c r="G83" s="37"/>
      <c r="H83" s="38"/>
    </row>
    <row r="84" spans="1:8" ht="37.5" customHeight="1" outlineLevel="1" x14ac:dyDescent="0.2">
      <c r="A84" s="147" t="s">
        <v>51</v>
      </c>
      <c r="B84" s="148"/>
      <c r="C84" s="143"/>
      <c r="D84" s="36">
        <v>18720</v>
      </c>
      <c r="E84" s="37"/>
      <c r="F84" s="37"/>
      <c r="G84" s="37"/>
      <c r="H84" s="38"/>
    </row>
    <row r="85" spans="1:8" ht="37.5" customHeight="1" outlineLevel="1" x14ac:dyDescent="0.2">
      <c r="A85" s="147" t="s">
        <v>52</v>
      </c>
      <c r="B85" s="148"/>
      <c r="C85" s="143"/>
      <c r="D85" s="36">
        <v>20160</v>
      </c>
      <c r="E85" s="37"/>
      <c r="F85" s="37"/>
      <c r="G85" s="37"/>
      <c r="H85" s="38"/>
    </row>
    <row r="86" spans="1:8" ht="37.5" customHeight="1" outlineLevel="1" x14ac:dyDescent="0.2">
      <c r="A86" s="147" t="s">
        <v>53</v>
      </c>
      <c r="B86" s="148"/>
      <c r="C86" s="143"/>
      <c r="D86" s="36">
        <v>21600</v>
      </c>
      <c r="E86" s="37"/>
      <c r="F86" s="37"/>
      <c r="G86" s="37"/>
      <c r="H86" s="38"/>
    </row>
    <row r="87" spans="1:8" ht="37.5" customHeight="1" outlineLevel="1" x14ac:dyDescent="0.2">
      <c r="A87" s="147" t="s">
        <v>54</v>
      </c>
      <c r="B87" s="148"/>
      <c r="C87" s="143"/>
      <c r="D87" s="36">
        <v>23040</v>
      </c>
      <c r="E87" s="37"/>
      <c r="F87" s="37"/>
      <c r="G87" s="37"/>
      <c r="H87" s="38"/>
    </row>
    <row r="88" spans="1:8" ht="37.5" customHeight="1" outlineLevel="1" x14ac:dyDescent="0.2">
      <c r="A88" s="147" t="s">
        <v>55</v>
      </c>
      <c r="B88" s="148"/>
      <c r="C88" s="143"/>
      <c r="D88" s="36">
        <v>24480</v>
      </c>
      <c r="E88" s="37"/>
      <c r="F88" s="37"/>
      <c r="G88" s="37"/>
      <c r="H88" s="38"/>
    </row>
    <row r="89" spans="1:8" ht="37.5" customHeight="1" outlineLevel="1" x14ac:dyDescent="0.2">
      <c r="A89" s="147" t="s">
        <v>56</v>
      </c>
      <c r="B89" s="148"/>
      <c r="C89" s="143"/>
      <c r="D89" s="36">
        <v>25920</v>
      </c>
      <c r="E89" s="37"/>
      <c r="F89" s="37"/>
      <c r="G89" s="37"/>
      <c r="H89" s="38"/>
    </row>
    <row r="90" spans="1:8" ht="37.5" customHeight="1" outlineLevel="1" x14ac:dyDescent="0.2">
      <c r="A90" s="147" t="s">
        <v>57</v>
      </c>
      <c r="B90" s="148"/>
      <c r="C90" s="143"/>
      <c r="D90" s="36">
        <v>27360</v>
      </c>
      <c r="E90" s="37"/>
      <c r="F90" s="37"/>
      <c r="G90" s="37"/>
      <c r="H90" s="38"/>
    </row>
    <row r="91" spans="1:8" ht="37.5" customHeight="1" outlineLevel="1" thickBot="1" x14ac:dyDescent="0.25">
      <c r="A91" s="147" t="s">
        <v>58</v>
      </c>
      <c r="B91" s="148"/>
      <c r="C91" s="143"/>
      <c r="D91" s="36">
        <v>28800</v>
      </c>
      <c r="E91" s="37"/>
      <c r="F91" s="37"/>
      <c r="G91" s="37"/>
      <c r="H91" s="38"/>
    </row>
    <row r="92" spans="1:8" ht="50.1" customHeight="1" thickBot="1" x14ac:dyDescent="0.25">
      <c r="A92" s="136" t="s">
        <v>59</v>
      </c>
      <c r="B92" s="137"/>
      <c r="C92" s="137"/>
      <c r="D92" s="138" t="str">
        <f>"от "&amp;MIN(D93:D102)&amp;" до "&amp;MAX(D93:D102)</f>
        <v>от 60 до 4800</v>
      </c>
      <c r="E92" s="139"/>
      <c r="F92" s="139"/>
      <c r="G92" s="139"/>
      <c r="H92" s="140"/>
    </row>
    <row r="93" spans="1:8" s="16" customFormat="1" ht="159" customHeight="1" x14ac:dyDescent="0.2">
      <c r="A93" s="149" t="s">
        <v>60</v>
      </c>
      <c r="B93" s="150" t="s">
        <v>13</v>
      </c>
      <c r="C93" s="300"/>
      <c r="D93" s="152">
        <v>1380</v>
      </c>
      <c r="E93" s="152"/>
      <c r="F93" s="152"/>
      <c r="G93" s="152"/>
      <c r="H93" s="153"/>
    </row>
    <row r="94" spans="1:8" ht="37.5" customHeight="1" x14ac:dyDescent="0.2">
      <c r="A94" s="154" t="s">
        <v>61</v>
      </c>
      <c r="B94" s="155"/>
      <c r="C94" s="156" t="str">
        <f>"Электронный справочник на основе Справочника организаций "&amp;$C$2&amp;" (версия для ПК)"</f>
        <v>Электронный справочник на основе Справочника организаций "2ГИС.ВЛАДИВОСТОК" (версия для ПК)</v>
      </c>
      <c r="D94" s="157">
        <v>60</v>
      </c>
      <c r="E94" s="157"/>
      <c r="F94" s="157"/>
      <c r="G94" s="157"/>
      <c r="H94" s="158"/>
    </row>
    <row r="95" spans="1:8" ht="37.5" customHeight="1" x14ac:dyDescent="0.2">
      <c r="A95" s="154" t="s">
        <v>62</v>
      </c>
      <c r="B95" s="155"/>
      <c r="C95" s="159"/>
      <c r="D95" s="157">
        <v>4800</v>
      </c>
      <c r="E95" s="157"/>
      <c r="F95" s="157"/>
      <c r="G95" s="157"/>
      <c r="H95" s="158"/>
    </row>
    <row r="96" spans="1:8" ht="37.5" customHeight="1" x14ac:dyDescent="0.2">
      <c r="A96" s="154" t="s">
        <v>63</v>
      </c>
      <c r="B96" s="155"/>
      <c r="C96" s="159"/>
      <c r="D96" s="157">
        <v>1560</v>
      </c>
      <c r="E96" s="157"/>
      <c r="F96" s="157"/>
      <c r="G96" s="157"/>
      <c r="H96" s="158"/>
    </row>
    <row r="97" spans="1:8" ht="37.5" customHeight="1" x14ac:dyDescent="0.2">
      <c r="A97" s="160" t="s">
        <v>64</v>
      </c>
      <c r="B97" s="161"/>
      <c r="C97" s="159"/>
      <c r="D97" s="157">
        <v>4560</v>
      </c>
      <c r="E97" s="157"/>
      <c r="F97" s="157"/>
      <c r="G97" s="157"/>
      <c r="H97" s="158"/>
    </row>
    <row r="98" spans="1:8" ht="37.5" customHeight="1" x14ac:dyDescent="0.2">
      <c r="A98" s="154" t="s">
        <v>65</v>
      </c>
      <c r="B98" s="155"/>
      <c r="C98" s="159"/>
      <c r="D98" s="157">
        <v>240</v>
      </c>
      <c r="E98" s="157"/>
      <c r="F98" s="157"/>
      <c r="G98" s="157"/>
      <c r="H98" s="158"/>
    </row>
    <row r="99" spans="1:8" ht="37.5" customHeight="1" x14ac:dyDescent="0.2">
      <c r="A99" s="154" t="s">
        <v>66</v>
      </c>
      <c r="B99" s="155"/>
      <c r="C99" s="159"/>
      <c r="D99" s="157">
        <v>240</v>
      </c>
      <c r="E99" s="157"/>
      <c r="F99" s="157"/>
      <c r="G99" s="157"/>
      <c r="H99" s="158"/>
    </row>
    <row r="100" spans="1:8" ht="37.5" customHeight="1" x14ac:dyDescent="0.2">
      <c r="A100" s="154" t="s">
        <v>67</v>
      </c>
      <c r="B100" s="155"/>
      <c r="C100" s="159"/>
      <c r="D100" s="157">
        <v>480</v>
      </c>
      <c r="E100" s="157"/>
      <c r="F100" s="157"/>
      <c r="G100" s="157"/>
      <c r="H100" s="158"/>
    </row>
    <row r="101" spans="1:8" ht="37.5" customHeight="1" x14ac:dyDescent="0.2">
      <c r="A101" s="154" t="s">
        <v>68</v>
      </c>
      <c r="B101" s="155"/>
      <c r="C101" s="159"/>
      <c r="D101" s="157">
        <v>720</v>
      </c>
      <c r="E101" s="157"/>
      <c r="F101" s="157"/>
      <c r="G101" s="157"/>
      <c r="H101" s="158"/>
    </row>
    <row r="102" spans="1:8" ht="37.5" customHeight="1" thickBot="1" x14ac:dyDescent="0.25">
      <c r="A102" s="162" t="s">
        <v>69</v>
      </c>
      <c r="B102" s="163"/>
      <c r="C102" s="164"/>
      <c r="D102" s="165">
        <v>4200</v>
      </c>
      <c r="E102" s="165"/>
      <c r="F102" s="165"/>
      <c r="G102" s="165"/>
      <c r="H102" s="166"/>
    </row>
    <row r="103" spans="1:8" s="16" customFormat="1" ht="117.75" customHeight="1" thickBot="1" x14ac:dyDescent="0.25">
      <c r="A103" s="287" t="s">
        <v>71</v>
      </c>
      <c r="B103" s="288"/>
      <c r="C103" s="28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"2ГИС.ВЛАДИВОСТОК" (версия для ПК); 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Интернет-площадки и Веб-приложения на основе Cправочника организаций "2ГИС.ВЛАДИВОСТОК", http://api.2gis.ru/</v>
      </c>
      <c r="D103" s="45">
        <v>30</v>
      </c>
      <c r="E103" s="45"/>
      <c r="F103" s="45"/>
      <c r="G103" s="45"/>
      <c r="H103" s="46"/>
    </row>
    <row r="104" spans="1:8" ht="50.1" customHeight="1" thickBot="1" x14ac:dyDescent="0.25">
      <c r="A104" s="24" t="s">
        <v>72</v>
      </c>
      <c r="B104" s="25"/>
      <c r="C104" s="26"/>
      <c r="D104" s="173" t="e">
        <f>"от "&amp;MIN(D106,D126:H127,#REF!,D128:H142)&amp;" до "&amp;MAX(D106,D126:H127,#REF!,D128:H142)</f>
        <v>#REF!</v>
      </c>
      <c r="E104" s="173"/>
      <c r="F104" s="173"/>
      <c r="G104" s="173"/>
      <c r="H104" s="174"/>
    </row>
    <row r="105" spans="1:8" ht="21.75" thickBot="1" x14ac:dyDescent="0.25">
      <c r="A105" s="290"/>
      <c r="B105" s="291"/>
      <c r="C105" s="130"/>
      <c r="D105" s="292"/>
      <c r="E105" s="292"/>
      <c r="F105" s="292"/>
      <c r="G105" s="292"/>
      <c r="H105" s="293"/>
    </row>
    <row r="106" spans="1:8" ht="53.25" customHeight="1" thickBot="1" x14ac:dyDescent="0.25">
      <c r="A106" s="179" t="s">
        <v>73</v>
      </c>
      <c r="B106" s="180"/>
      <c r="C106"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"2ГИС.ВЛАДИВОСТОК" (версия для ПК); Интернет-площадка 2gis.kz на основе Cправочника организаций "2ГИС.ВЛАДИВОСТОК"; Электронный справочник на основе Справочника организаций "2ГИС.ВЛАДИВОСТОК" (мобильная версия); Интернет-площадки и Веб-приложения на основе Cправочника организаций "2ГИС.ВЛАДИВОСТОК", http://api.2gis.kz/</v>
      </c>
      <c r="D106" s="182">
        <v>5760</v>
      </c>
      <c r="E106" s="182"/>
      <c r="F106" s="182"/>
      <c r="G106" s="182"/>
      <c r="H106" s="183"/>
    </row>
    <row r="107" spans="1:8" ht="53.25" customHeight="1" thickBot="1" x14ac:dyDescent="0.25">
      <c r="A107" s="184" t="s">
        <v>74</v>
      </c>
      <c r="B107" s="185"/>
      <c r="C107" s="186"/>
      <c r="D107" s="187" t="s">
        <v>75</v>
      </c>
      <c r="E107" s="188"/>
      <c r="F107" s="188"/>
      <c r="G107" s="188"/>
      <c r="H107" s="189"/>
    </row>
    <row r="108" spans="1:8" ht="53.25" customHeight="1" x14ac:dyDescent="0.2">
      <c r="A108" s="190" t="s">
        <v>76</v>
      </c>
      <c r="B108" s="191"/>
      <c r="C108" s="186"/>
      <c r="D108" s="157">
        <f>D106/4</f>
        <v>1440</v>
      </c>
      <c r="E108" s="157"/>
      <c r="F108" s="157"/>
      <c r="G108" s="157"/>
      <c r="H108" s="158"/>
    </row>
    <row r="109" spans="1:8" ht="53.25" customHeight="1" x14ac:dyDescent="0.2">
      <c r="A109" s="190" t="s">
        <v>77</v>
      </c>
      <c r="B109" s="191"/>
      <c r="C109" s="186"/>
      <c r="D109" s="157">
        <f>D106/5</f>
        <v>1152</v>
      </c>
      <c r="E109" s="157"/>
      <c r="F109" s="157"/>
      <c r="G109" s="157"/>
      <c r="H109" s="158"/>
    </row>
    <row r="110" spans="1:8" ht="53.25" customHeight="1" x14ac:dyDescent="0.2">
      <c r="A110" s="190" t="s">
        <v>78</v>
      </c>
      <c r="B110" s="191"/>
      <c r="C110" s="186"/>
      <c r="D110" s="157">
        <f>D106/6</f>
        <v>960</v>
      </c>
      <c r="E110" s="157"/>
      <c r="F110" s="157"/>
      <c r="G110" s="157"/>
      <c r="H110" s="158"/>
    </row>
    <row r="111" spans="1:8" ht="53.25" customHeight="1" x14ac:dyDescent="0.2">
      <c r="A111" s="190" t="s">
        <v>79</v>
      </c>
      <c r="B111" s="191"/>
      <c r="C111" s="186"/>
      <c r="D111" s="157">
        <f>D106/7</f>
        <v>822.85714285714289</v>
      </c>
      <c r="E111" s="157"/>
      <c r="F111" s="157"/>
      <c r="G111" s="157"/>
      <c r="H111" s="158"/>
    </row>
    <row r="112" spans="1:8" ht="53.25" customHeight="1" x14ac:dyDescent="0.2">
      <c r="A112" s="190" t="s">
        <v>80</v>
      </c>
      <c r="B112" s="191"/>
      <c r="C112" s="186"/>
      <c r="D112" s="157">
        <f>D106/8</f>
        <v>720</v>
      </c>
      <c r="E112" s="157"/>
      <c r="F112" s="157"/>
      <c r="G112" s="157"/>
      <c r="H112" s="158"/>
    </row>
    <row r="113" spans="1:8" ht="53.25" customHeight="1" x14ac:dyDescent="0.2">
      <c r="A113" s="190" t="s">
        <v>81</v>
      </c>
      <c r="B113" s="191"/>
      <c r="C113" s="186"/>
      <c r="D113" s="157">
        <f>D106/9</f>
        <v>640</v>
      </c>
      <c r="E113" s="157"/>
      <c r="F113" s="157"/>
      <c r="G113" s="157"/>
      <c r="H113" s="158"/>
    </row>
    <row r="114" spans="1:8" ht="53.25" customHeight="1" x14ac:dyDescent="0.2">
      <c r="A114" s="190" t="s">
        <v>82</v>
      </c>
      <c r="B114" s="191"/>
      <c r="C114" s="186"/>
      <c r="D114" s="157">
        <f>D106/10</f>
        <v>576</v>
      </c>
      <c r="E114" s="157"/>
      <c r="F114" s="157"/>
      <c r="G114" s="157"/>
      <c r="H114" s="158"/>
    </row>
    <row r="115" spans="1:8" ht="53.25" customHeight="1" thickBot="1" x14ac:dyDescent="0.25">
      <c r="A115" s="179" t="s">
        <v>83</v>
      </c>
      <c r="B115" s="180"/>
      <c r="C115" s="186"/>
      <c r="D115" s="182">
        <v>14016</v>
      </c>
      <c r="E115" s="182"/>
      <c r="F115" s="182"/>
      <c r="G115" s="182"/>
      <c r="H115" s="183"/>
    </row>
    <row r="116" spans="1:8" ht="53.25" customHeight="1" thickBot="1" x14ac:dyDescent="0.25">
      <c r="A116" s="184" t="s">
        <v>74</v>
      </c>
      <c r="B116" s="185"/>
      <c r="C116" s="186"/>
      <c r="D116" s="187" t="s">
        <v>75</v>
      </c>
      <c r="E116" s="188"/>
      <c r="F116" s="188"/>
      <c r="G116" s="188"/>
      <c r="H116" s="189"/>
    </row>
    <row r="117" spans="1:8" ht="53.25" customHeight="1" x14ac:dyDescent="0.2">
      <c r="A117" s="190" t="s">
        <v>76</v>
      </c>
      <c r="B117" s="191"/>
      <c r="C117" s="186"/>
      <c r="D117" s="157">
        <v>3504</v>
      </c>
      <c r="E117" s="157"/>
      <c r="F117" s="157"/>
      <c r="G117" s="157"/>
      <c r="H117" s="158"/>
    </row>
    <row r="118" spans="1:8" ht="53.25" customHeight="1" x14ac:dyDescent="0.2">
      <c r="A118" s="190" t="s">
        <v>77</v>
      </c>
      <c r="B118" s="191"/>
      <c r="C118" s="186"/>
      <c r="D118" s="157">
        <v>2803.2</v>
      </c>
      <c r="E118" s="157"/>
      <c r="F118" s="157"/>
      <c r="G118" s="157"/>
      <c r="H118" s="158"/>
    </row>
    <row r="119" spans="1:8" ht="53.25" customHeight="1" x14ac:dyDescent="0.2">
      <c r="A119" s="190" t="s">
        <v>78</v>
      </c>
      <c r="B119" s="191"/>
      <c r="C119" s="186"/>
      <c r="D119" s="157">
        <v>2336</v>
      </c>
      <c r="E119" s="157"/>
      <c r="F119" s="157"/>
      <c r="G119" s="157"/>
      <c r="H119" s="158"/>
    </row>
    <row r="120" spans="1:8" ht="53.25" customHeight="1" x14ac:dyDescent="0.2">
      <c r="A120" s="190" t="s">
        <v>79</v>
      </c>
      <c r="B120" s="191"/>
      <c r="C120" s="186"/>
      <c r="D120" s="157">
        <v>2002.2857142857142</v>
      </c>
      <c r="E120" s="157"/>
      <c r="F120" s="157"/>
      <c r="G120" s="157"/>
      <c r="H120" s="158"/>
    </row>
    <row r="121" spans="1:8" ht="53.25" customHeight="1" x14ac:dyDescent="0.2">
      <c r="A121" s="190" t="s">
        <v>80</v>
      </c>
      <c r="B121" s="191"/>
      <c r="C121" s="186"/>
      <c r="D121" s="157">
        <v>1752</v>
      </c>
      <c r="E121" s="157"/>
      <c r="F121" s="157"/>
      <c r="G121" s="157"/>
      <c r="H121" s="158"/>
    </row>
    <row r="122" spans="1:8" ht="53.25" customHeight="1" x14ac:dyDescent="0.2">
      <c r="A122" s="190" t="s">
        <v>81</v>
      </c>
      <c r="B122" s="191"/>
      <c r="C122" s="186"/>
      <c r="D122" s="157">
        <v>1557.3333333333333</v>
      </c>
      <c r="E122" s="157"/>
      <c r="F122" s="157"/>
      <c r="G122" s="157"/>
      <c r="H122" s="158"/>
    </row>
    <row r="123" spans="1:8" ht="53.25" customHeight="1" thickBot="1" x14ac:dyDescent="0.25">
      <c r="A123" s="190" t="s">
        <v>82</v>
      </c>
      <c r="B123" s="191"/>
      <c r="C123" s="194"/>
      <c r="D123" s="157">
        <v>1401.6</v>
      </c>
      <c r="E123" s="157"/>
      <c r="F123" s="157"/>
      <c r="G123" s="157"/>
      <c r="H123" s="158"/>
    </row>
    <row r="124" spans="1:8" s="16" customFormat="1" ht="62.45" customHeight="1" thickBot="1" x14ac:dyDescent="0.25">
      <c r="A124" s="195" t="s">
        <v>84</v>
      </c>
      <c r="B124" s="196"/>
      <c r="C124"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124" s="44">
        <v>14895</v>
      </c>
      <c r="E124" s="45"/>
      <c r="F124" s="45"/>
      <c r="G124" s="45"/>
      <c r="H124" s="46"/>
    </row>
    <row r="125" spans="1:8" ht="21.75" thickBot="1" x14ac:dyDescent="0.25">
      <c r="A125" s="290"/>
      <c r="B125" s="291"/>
      <c r="C125" s="125"/>
      <c r="D125" s="292"/>
      <c r="E125" s="292"/>
      <c r="F125" s="292"/>
      <c r="G125" s="292"/>
      <c r="H125" s="293"/>
    </row>
    <row r="126" spans="1:8" ht="50.1" customHeight="1" x14ac:dyDescent="0.2">
      <c r="A126" s="160" t="s">
        <v>85</v>
      </c>
      <c r="B126" s="161"/>
      <c r="C126" s="201" t="str">
        <f>"Интернет-площадка 2gis.ru на основе Cправочника организаций "&amp;$C$2&amp;""</f>
        <v>Интернет-площадка 2gis.ru на основе Cправочника организаций "2ГИС.ВЛАДИВОСТОК"</v>
      </c>
      <c r="D126" s="31">
        <v>6360</v>
      </c>
      <c r="E126" s="32"/>
      <c r="F126" s="32"/>
      <c r="G126" s="32"/>
      <c r="H126" s="33"/>
    </row>
    <row r="127" spans="1:8" ht="50.1" customHeight="1" x14ac:dyDescent="0.2">
      <c r="A127" s="160" t="s">
        <v>86</v>
      </c>
      <c r="B127" s="161"/>
      <c r="C127" s="202" t="str">
        <f>"Электронный справочник на основе Справочника организаций "&amp;$C$2&amp;" (версия для ПК)"</f>
        <v>Электронный справочник на основе Справочника организаций "2ГИС.ВЛАДИВОСТОК" (версия для ПК)</v>
      </c>
      <c r="D127" s="121">
        <v>5100</v>
      </c>
      <c r="E127" s="122"/>
      <c r="F127" s="122"/>
      <c r="G127" s="122"/>
      <c r="H127" s="123"/>
    </row>
    <row r="128" spans="1:8" ht="50.1" customHeight="1" x14ac:dyDescent="0.2">
      <c r="A128" s="160" t="s">
        <v>87</v>
      </c>
      <c r="B128" s="161"/>
      <c r="C128" s="202" t="str">
        <f>"Электронный справочник на основе Справочника организаций "&amp;$C$2&amp;" (версия для ПК)"</f>
        <v>Электронный справочник на основе Справочника организаций "2ГИС.ВЛАДИВОСТОК" (версия для ПК)</v>
      </c>
      <c r="D128" s="36">
        <v>6360</v>
      </c>
      <c r="E128" s="37"/>
      <c r="F128" s="37"/>
      <c r="G128" s="37"/>
      <c r="H128" s="38"/>
    </row>
    <row r="129" spans="1:8" ht="50.1" customHeight="1" x14ac:dyDescent="0.2">
      <c r="A129" s="160" t="s">
        <v>88</v>
      </c>
      <c r="B129" s="161"/>
      <c r="C129" s="202" t="str">
        <f>"Интернет-площадка 2gis.ru на основе Cправочника организаций "&amp;$C$2&amp;""</f>
        <v>Интернет-площадка 2gis.ru на основе Cправочника организаций "2ГИС.ВЛАДИВОСТОК"</v>
      </c>
      <c r="D129" s="36">
        <v>8400</v>
      </c>
      <c r="E129" s="37"/>
      <c r="F129" s="37"/>
      <c r="G129" s="37"/>
      <c r="H129" s="38"/>
    </row>
    <row r="130" spans="1:8" ht="50.1" customHeight="1" x14ac:dyDescent="0.2">
      <c r="A130" s="160" t="s">
        <v>89</v>
      </c>
      <c r="B130" s="161"/>
      <c r="C130" s="202" t="str">
        <f>"Интернет-площадка 2gis.ru на основе Cправочника организаций "&amp;$C$2&amp;""</f>
        <v>Интернет-площадка 2gis.ru на основе Cправочника организаций "2ГИС.ВЛАДИВОСТОК"</v>
      </c>
      <c r="D130" s="36">
        <v>10080</v>
      </c>
      <c r="E130" s="37"/>
      <c r="F130" s="37"/>
      <c r="G130" s="37"/>
      <c r="H130" s="38"/>
    </row>
    <row r="131" spans="1:8" ht="50.1" customHeight="1" x14ac:dyDescent="0.2">
      <c r="A131" s="160" t="s">
        <v>90</v>
      </c>
      <c r="B131" s="161"/>
      <c r="C131" s="202" t="str">
        <f>"Электронный справочник на основе Справочника организаций "&amp;$C$2&amp;" (версия для ПК)"</f>
        <v>Электронный справочник на основе Справочника организаций "2ГИС.ВЛАДИВОСТОК" (версия для ПК)</v>
      </c>
      <c r="D131" s="36">
        <v>9600</v>
      </c>
      <c r="E131" s="37"/>
      <c r="F131" s="37"/>
      <c r="G131" s="37"/>
      <c r="H131" s="38"/>
    </row>
    <row r="132" spans="1:8" ht="50.1" customHeight="1" x14ac:dyDescent="0.2">
      <c r="A132" s="160" t="s">
        <v>91</v>
      </c>
      <c r="B132" s="161"/>
      <c r="C132" s="202" t="str">
        <f>"Электронный справочник на основе Справочника организаций "&amp;$C$2&amp;" (версия для ПК)"</f>
        <v>Электронный справочник на основе Справочника организаций "2ГИС.ВЛАДИВОСТОК" (версия для ПК)</v>
      </c>
      <c r="D132" s="36">
        <v>6240</v>
      </c>
      <c r="E132" s="37"/>
      <c r="F132" s="37"/>
      <c r="G132" s="37"/>
      <c r="H132" s="38"/>
    </row>
    <row r="133" spans="1:8" ht="50.1" customHeight="1" x14ac:dyDescent="0.2">
      <c r="A133" s="160" t="s">
        <v>92</v>
      </c>
      <c r="B133" s="161"/>
      <c r="C133" s="202" t="str">
        <f>"Электронный справочник на основе Справочника организаций "&amp;$C$2&amp;" (версия для ПК)"</f>
        <v>Электронный справочник на основе Справочника организаций "2ГИС.ВЛАДИВОСТОК" (версия для ПК)</v>
      </c>
      <c r="D133" s="36">
        <v>7680</v>
      </c>
      <c r="E133" s="37"/>
      <c r="F133" s="37"/>
      <c r="G133" s="37"/>
      <c r="H133" s="38"/>
    </row>
    <row r="134" spans="1:8" ht="50.1" customHeight="1" x14ac:dyDescent="0.2">
      <c r="A134" s="160" t="s">
        <v>93</v>
      </c>
      <c r="B134" s="161"/>
      <c r="C134" s="202" t="e">
        <f>#REF!</f>
        <v>#REF!</v>
      </c>
      <c r="D134" s="36">
        <v>19920</v>
      </c>
      <c r="E134" s="37"/>
      <c r="F134" s="37"/>
      <c r="G134" s="37"/>
      <c r="H134" s="38"/>
    </row>
    <row r="135" spans="1:8" ht="50.1" customHeight="1" x14ac:dyDescent="0.2">
      <c r="A135" s="160" t="s">
        <v>94</v>
      </c>
      <c r="B135" s="161"/>
      <c r="C135" s="202" t="s">
        <v>95</v>
      </c>
      <c r="D135" s="36">
        <v>510</v>
      </c>
      <c r="E135" s="37"/>
      <c r="F135" s="37"/>
      <c r="G135" s="37"/>
      <c r="H135" s="38"/>
    </row>
    <row r="136" spans="1:8" ht="72" customHeight="1" x14ac:dyDescent="0.2">
      <c r="A136" s="160" t="s">
        <v>96</v>
      </c>
      <c r="B136" s="161"/>
      <c r="C136"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"2ГИС.ВЛАДИВОСТОК" (мобильная версия 2ГИС 4.0 и выше); Интернет-площадка 2gis.ru на основе Cправочника организаций "2ГИС.ВЛАДИВОСТОК"</v>
      </c>
      <c r="D136" s="36">
        <v>6120</v>
      </c>
      <c r="E136" s="37"/>
      <c r="F136" s="37"/>
      <c r="G136" s="37"/>
      <c r="H136" s="38"/>
    </row>
    <row r="137" spans="1:8" ht="72" customHeight="1" x14ac:dyDescent="0.2">
      <c r="A137" s="160" t="s">
        <v>97</v>
      </c>
      <c r="B137" s="161"/>
      <c r="C137" s="202" t="str">
        <f t="shared" ref="C137:C13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"2ГИС.ВЛАДИВОСТОК" (мобильная версия 2ГИС 4.0 и выше); Интернет-площадка 2gis.ru на основе Cправочника организаций "2ГИС.ВЛАДИВОСТОК"</v>
      </c>
      <c r="D137" s="36">
        <v>4896</v>
      </c>
      <c r="E137" s="37"/>
      <c r="F137" s="37"/>
      <c r="G137" s="37"/>
      <c r="H137" s="38"/>
    </row>
    <row r="138" spans="1:8" ht="72" customHeight="1" x14ac:dyDescent="0.2">
      <c r="A138" s="160" t="s">
        <v>98</v>
      </c>
      <c r="B138" s="161"/>
      <c r="C138" s="202" t="str">
        <f t="shared" si="0"/>
        <v>электронный справочник на основе Справочника организаций "2ГИС.ВЛАДИВОСТОК" (мобильная версия 2ГИС 4.0 и выше); Интернет-площадка 2gis.ru на основе Cправочника организаций "2ГИС.ВЛАДИВОСТОК"</v>
      </c>
      <c r="D138" s="36">
        <v>5160</v>
      </c>
      <c r="E138" s="37"/>
      <c r="F138" s="37"/>
      <c r="G138" s="37"/>
      <c r="H138" s="38"/>
    </row>
    <row r="139" spans="1:8" ht="72" customHeight="1" x14ac:dyDescent="0.2">
      <c r="A139" s="160" t="s">
        <v>99</v>
      </c>
      <c r="B139" s="161"/>
      <c r="C139" s="202" t="str">
        <f t="shared" si="0"/>
        <v>электронный справочник на основе Справочника организаций "2ГИС.ВЛАДИВОСТОК" (мобильная версия 2ГИС 4.0 и выше); Интернет-площадка 2gis.ru на основе Cправочника организаций "2ГИС.ВЛАДИВОСТОК"</v>
      </c>
      <c r="D139" s="36">
        <v>2448</v>
      </c>
      <c r="E139" s="37"/>
      <c r="F139" s="37"/>
      <c r="G139" s="37"/>
      <c r="H139" s="38"/>
    </row>
    <row r="140" spans="1:8" ht="72" customHeight="1" x14ac:dyDescent="0.2">
      <c r="A140" s="160" t="s">
        <v>100</v>
      </c>
      <c r="B140" s="161" t="s">
        <v>100</v>
      </c>
      <c r="C140"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"2ГИС.ВЛАДИВОСТОК" (мобильная версия 2ГИС 4.0 и выше); Интернет-площадка 2gis.ru на основе Cправочника организаций "2ГИС.ВЛАДИВОСТОК"</v>
      </c>
      <c r="D140" s="36">
        <v>19998</v>
      </c>
      <c r="E140" s="37"/>
      <c r="F140" s="37"/>
      <c r="G140" s="37"/>
      <c r="H140" s="38"/>
    </row>
    <row r="141" spans="1:8" ht="72" customHeight="1" x14ac:dyDescent="0.2">
      <c r="A141" s="160" t="s">
        <v>101</v>
      </c>
      <c r="B141" s="161" t="s">
        <v>101</v>
      </c>
      <c r="C141"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"2ГИС.ВЛАДИВОСТОК" (мобильная версия 2ГИС 4.0 и выше); Интернет-площадка 2gis.ru на основе Cправочника организаций "2ГИС.ВЛАДИВОСТОК"</v>
      </c>
      <c r="D141" s="36">
        <v>15000</v>
      </c>
      <c r="E141" s="37"/>
      <c r="F141" s="37"/>
      <c r="G141" s="37"/>
      <c r="H141" s="38"/>
    </row>
    <row r="142" spans="1:8" ht="50.1" customHeight="1" x14ac:dyDescent="0.2">
      <c r="A142" s="160" t="s">
        <v>102</v>
      </c>
      <c r="B142" s="161"/>
      <c r="C142" s="202" t="str">
        <f>"Электронный справочник на основе Справочника организаций "&amp;$C$2&amp;" (версия для ПК)"</f>
        <v>Электронный справочник на основе Справочника организаций "2ГИС.ВЛАДИВОСТОК" (версия для ПК)</v>
      </c>
      <c r="D142" s="36">
        <v>19320</v>
      </c>
      <c r="E142" s="37"/>
      <c r="F142" s="37"/>
      <c r="G142" s="37"/>
      <c r="H142" s="38"/>
    </row>
    <row r="143" spans="1:8" s="16" customFormat="1" ht="102" customHeight="1" x14ac:dyDescent="0.2">
      <c r="A143" s="160" t="s">
        <v>16</v>
      </c>
      <c r="B143" s="161"/>
      <c r="C143" s="20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143" s="36">
        <v>1200</v>
      </c>
      <c r="E143" s="37"/>
      <c r="F143" s="37"/>
      <c r="G143" s="37"/>
      <c r="H143" s="38"/>
    </row>
    <row r="144" spans="1:8" s="16" customFormat="1" ht="102" customHeight="1" x14ac:dyDescent="0.2">
      <c r="A144" s="160" t="s">
        <v>103</v>
      </c>
      <c r="B144" s="161"/>
      <c r="C144" s="20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144" s="36">
        <v>100002</v>
      </c>
      <c r="E144" s="37"/>
      <c r="F144" s="37"/>
      <c r="G144" s="37"/>
      <c r="H144" s="38"/>
    </row>
    <row r="145" spans="1:8" s="16" customFormat="1" ht="126" customHeight="1" x14ac:dyDescent="0.2">
      <c r="A145" s="160" t="s">
        <v>104</v>
      </c>
      <c r="B145" s="161"/>
      <c r="C145"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"2ГИС.ВЛАДИВОСТОК" (версия для ПК); 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Интернет-площадки и Веб-приложения на основе Cправочника организаций "2ГИС.ВЛАДИВОСТОК", http://api.2gis.ru/</v>
      </c>
      <c r="D145" s="36">
        <v>13200</v>
      </c>
      <c r="E145" s="37"/>
      <c r="F145" s="37"/>
      <c r="G145" s="37"/>
      <c r="H145" s="38"/>
    </row>
    <row r="146" spans="1:8" s="16" customFormat="1" ht="96" customHeight="1" x14ac:dyDescent="0.2">
      <c r="A146" s="160" t="s">
        <v>105</v>
      </c>
      <c r="B146" s="161"/>
      <c r="C146"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Интернет-площадки и Веб-приложения на основе Cправочника организаций "2ГИС.ВЛАДИВОСТОК", http://api.2gis.ru/</v>
      </c>
      <c r="D146" s="36">
        <v>5505</v>
      </c>
      <c r="E146" s="37"/>
      <c r="F146" s="37"/>
      <c r="G146" s="37"/>
      <c r="H146" s="38"/>
    </row>
    <row r="147" spans="1:8" s="16" customFormat="1" ht="96" customHeight="1" x14ac:dyDescent="0.2">
      <c r="A147" s="154" t="s">
        <v>106</v>
      </c>
      <c r="B147" s="204"/>
      <c r="C147"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"2ГИС.ВЛАДИВОСТОК" (мобильная версия 2ГИС 4.0 и выше)</v>
      </c>
      <c r="D147" s="36">
        <v>15000</v>
      </c>
      <c r="E147" s="37"/>
      <c r="F147" s="37"/>
      <c r="G147" s="37"/>
      <c r="H147" s="38"/>
    </row>
    <row r="148" spans="1:8" ht="50.1" customHeight="1" x14ac:dyDescent="0.2">
      <c r="A148" s="160" t="s">
        <v>107</v>
      </c>
      <c r="B148" s="161"/>
      <c r="C148" s="202" t="str">
        <f>"Интернет-площадка 2gis.ru на основе Cправочника организаций "&amp;$C$2&amp;""</f>
        <v>Интернет-площадка 2gis.ru на основе Cправочника организаций "2ГИС.ВЛАДИВОСТОК"</v>
      </c>
      <c r="D148" s="36">
        <v>9000</v>
      </c>
      <c r="E148" s="37"/>
      <c r="F148" s="37"/>
      <c r="G148" s="37"/>
      <c r="H148" s="38"/>
    </row>
    <row r="149" spans="1:8" ht="50.1" customHeight="1" x14ac:dyDescent="0.2">
      <c r="A149" s="160" t="s">
        <v>108</v>
      </c>
      <c r="B149" s="161"/>
      <c r="C149" s="202" t="str">
        <f t="shared" ref="C149:C158" si="1">"Электронный справочник на основе Справочника организаций "&amp;$C$2&amp;" (версия для ПК)"</f>
        <v>Электронный справочник на основе Справочника организаций "2ГИС.ВЛАДИВОСТОК" (версия для ПК)</v>
      </c>
      <c r="D149" s="36">
        <v>7200</v>
      </c>
      <c r="E149" s="37"/>
      <c r="F149" s="37"/>
      <c r="G149" s="37"/>
      <c r="H149" s="38"/>
    </row>
    <row r="150" spans="1:8" ht="50.1" customHeight="1" x14ac:dyDescent="0.2">
      <c r="A150" s="160" t="s">
        <v>109</v>
      </c>
      <c r="B150" s="161"/>
      <c r="C150" s="202" t="str">
        <f t="shared" si="1"/>
        <v>Электронный справочник на основе Справочника организаций "2ГИС.ВЛАДИВОСТОК" (версия для ПК)</v>
      </c>
      <c r="D150" s="36">
        <v>9000</v>
      </c>
      <c r="E150" s="37"/>
      <c r="F150" s="37"/>
      <c r="G150" s="37"/>
      <c r="H150" s="38"/>
    </row>
    <row r="151" spans="1:8" ht="50.1" customHeight="1" x14ac:dyDescent="0.2">
      <c r="A151" s="160" t="s">
        <v>110</v>
      </c>
      <c r="B151" s="161"/>
      <c r="C151" s="202" t="str">
        <f>"Интернет-площадка 2gis.ru на основе Cправочника организаций "&amp;$C$2&amp;""</f>
        <v>Интернет-площадка 2gis.ru на основе Cправочника организаций "2ГИС.ВЛАДИВОСТОК"</v>
      </c>
      <c r="D151" s="36">
        <v>11760</v>
      </c>
      <c r="E151" s="37"/>
      <c r="F151" s="37"/>
      <c r="G151" s="37"/>
      <c r="H151" s="38"/>
    </row>
    <row r="152" spans="1:8" ht="50.1" customHeight="1" x14ac:dyDescent="0.2">
      <c r="A152" s="160" t="s">
        <v>111</v>
      </c>
      <c r="B152" s="161"/>
      <c r="C152" s="202" t="str">
        <f>"Интернет-площадка 2gis.ru на основе Cправочника организаций "&amp;$C$2&amp;""</f>
        <v>Интернет-площадка 2gis.ru на основе Cправочника организаций "2ГИС.ВЛАДИВОСТОК"</v>
      </c>
      <c r="D152" s="36">
        <v>14112</v>
      </c>
      <c r="E152" s="37"/>
      <c r="F152" s="37"/>
      <c r="G152" s="37"/>
      <c r="H152" s="38"/>
    </row>
    <row r="153" spans="1:8" ht="50.1" customHeight="1" x14ac:dyDescent="0.2">
      <c r="A153" s="160" t="s">
        <v>112</v>
      </c>
      <c r="B153" s="161"/>
      <c r="C153" s="202" t="str">
        <f t="shared" si="1"/>
        <v>Электронный справочник на основе Справочника организаций "2ГИС.ВЛАДИВОСТОК" (версия для ПК)</v>
      </c>
      <c r="D153" s="36">
        <v>13440</v>
      </c>
      <c r="E153" s="37"/>
      <c r="F153" s="37"/>
      <c r="G153" s="37"/>
      <c r="H153" s="38"/>
    </row>
    <row r="154" spans="1:8" ht="50.1" customHeight="1" x14ac:dyDescent="0.2">
      <c r="A154" s="160" t="s">
        <v>113</v>
      </c>
      <c r="B154" s="161"/>
      <c r="C154" s="202" t="str">
        <f t="shared" si="1"/>
        <v>Электронный справочник на основе Справочника организаций "2ГИС.ВЛАДИВОСТОК" (версия для ПК)</v>
      </c>
      <c r="D154" s="36">
        <v>8760</v>
      </c>
      <c r="E154" s="37"/>
      <c r="F154" s="37"/>
      <c r="G154" s="37"/>
      <c r="H154" s="38"/>
    </row>
    <row r="155" spans="1:8" ht="50.1" customHeight="1" x14ac:dyDescent="0.2">
      <c r="A155" s="160" t="s">
        <v>114</v>
      </c>
      <c r="B155" s="161"/>
      <c r="C155" s="202" t="str">
        <f t="shared" si="1"/>
        <v>Электронный справочник на основе Справочника организаций "2ГИС.ВЛАДИВОСТОК" (версия для ПК)</v>
      </c>
      <c r="D155" s="36">
        <v>10800</v>
      </c>
      <c r="E155" s="37"/>
      <c r="F155" s="37"/>
      <c r="G155" s="37"/>
      <c r="H155" s="38"/>
    </row>
    <row r="156" spans="1:8" ht="50.1" customHeight="1" x14ac:dyDescent="0.2">
      <c r="A156" s="160" t="s">
        <v>115</v>
      </c>
      <c r="B156" s="161"/>
      <c r="C156" s="202" t="s">
        <v>95</v>
      </c>
      <c r="D156" s="36">
        <v>720</v>
      </c>
      <c r="E156" s="37"/>
      <c r="F156" s="37"/>
      <c r="G156" s="37"/>
      <c r="H156" s="38"/>
    </row>
    <row r="157" spans="1:8" ht="72" customHeight="1" x14ac:dyDescent="0.2">
      <c r="A157" s="160" t="s">
        <v>116</v>
      </c>
      <c r="B157" s="161"/>
      <c r="C157"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"2ГИС.ВЛАДИВОСТОК" (мобильная версия 2ГИС 4.0 и выше); Интернет-площадка 2gis.ru на основе Cправочника организаций "2ГИС.ВЛАДИВОСТОК"</v>
      </c>
      <c r="D157" s="36">
        <v>28080</v>
      </c>
      <c r="E157" s="37"/>
      <c r="F157" s="37"/>
      <c r="G157" s="37"/>
      <c r="H157" s="38"/>
    </row>
    <row r="158" spans="1:8" ht="50.1" customHeight="1" thickBot="1" x14ac:dyDescent="0.25">
      <c r="A158" s="160" t="s">
        <v>117</v>
      </c>
      <c r="B158" s="161"/>
      <c r="C158" s="202" t="str">
        <f t="shared" si="1"/>
        <v>Электронный справочник на основе Справочника организаций "2ГИС.ВЛАДИВОСТОК" (версия для ПК)</v>
      </c>
      <c r="D158" s="44">
        <v>27120</v>
      </c>
      <c r="E158" s="45"/>
      <c r="F158" s="45"/>
      <c r="G158" s="45"/>
      <c r="H158" s="46"/>
    </row>
    <row r="159" spans="1:8" s="28" customFormat="1" ht="50.1" customHeight="1" thickBot="1" x14ac:dyDescent="0.25">
      <c r="A159" s="24" t="s">
        <v>118</v>
      </c>
      <c r="B159" s="25"/>
      <c r="C159" s="26"/>
      <c r="D159" s="173"/>
      <c r="E159" s="173"/>
      <c r="F159" s="173"/>
      <c r="G159" s="173"/>
      <c r="H159" s="174"/>
    </row>
    <row r="160" spans="1:8" s="16" customFormat="1" ht="50.1" customHeight="1" x14ac:dyDescent="0.2">
      <c r="A160" s="160" t="s">
        <v>119</v>
      </c>
      <c r="B160" s="161"/>
      <c r="C160" s="206" t="str">
        <f>"Электронный справочник на основе Справочника организаций "&amp;$C$2&amp;" (мобильная версия)"</f>
        <v>Электронный справочник на основе Справочника организаций "2ГИС.ВЛАДИВОСТОК" (мобильная версия)</v>
      </c>
      <c r="D160" s="36">
        <v>10008</v>
      </c>
      <c r="E160" s="37"/>
      <c r="F160" s="37"/>
      <c r="G160" s="37"/>
      <c r="H160" s="38"/>
    </row>
    <row r="161" spans="1:8" s="16" customFormat="1" ht="50.1" customHeight="1" x14ac:dyDescent="0.2">
      <c r="A161" s="160" t="s">
        <v>120</v>
      </c>
      <c r="B161" s="161"/>
      <c r="C161" s="209"/>
      <c r="D161" s="36">
        <v>15000</v>
      </c>
      <c r="E161" s="37"/>
      <c r="F161" s="37"/>
      <c r="G161" s="37"/>
      <c r="H161" s="38"/>
    </row>
    <row r="162" spans="1:8" s="16" customFormat="1" ht="50.1" customHeight="1" x14ac:dyDescent="0.2">
      <c r="A162" s="207" t="s">
        <v>121</v>
      </c>
      <c r="B162" s="208"/>
      <c r="C162" s="209"/>
      <c r="D162" s="297">
        <v>3000</v>
      </c>
      <c r="E162" s="157"/>
      <c r="F162" s="157"/>
      <c r="G162" s="157"/>
      <c r="H162" s="157"/>
    </row>
    <row r="163" spans="1:8" s="16" customFormat="1" ht="50.1" customHeight="1" x14ac:dyDescent="0.2">
      <c r="A163" s="207" t="s">
        <v>122</v>
      </c>
      <c r="B163" s="208"/>
      <c r="C163" s="209"/>
      <c r="D163" s="297">
        <v>300</v>
      </c>
      <c r="E163" s="157"/>
      <c r="F163" s="157"/>
      <c r="G163" s="157"/>
      <c r="H163" s="157"/>
    </row>
    <row r="164" spans="1:8" s="16" customFormat="1" ht="50.1" customHeight="1" thickBot="1" x14ac:dyDescent="0.25">
      <c r="A164" s="207" t="s">
        <v>123</v>
      </c>
      <c r="B164" s="208"/>
      <c r="C164" s="210"/>
      <c r="D164" s="78">
        <v>1050</v>
      </c>
      <c r="E164" s="79"/>
      <c r="F164" s="79"/>
      <c r="G164" s="79"/>
      <c r="H164" s="79"/>
    </row>
    <row r="165" spans="1:8" s="16" customFormat="1" ht="50.1" customHeight="1" thickBot="1" x14ac:dyDescent="0.25">
      <c r="A165" s="24" t="s">
        <v>124</v>
      </c>
      <c r="B165" s="25"/>
      <c r="C165" s="26"/>
      <c r="D165" s="173"/>
      <c r="E165" s="173"/>
      <c r="F165" s="173"/>
      <c r="G165" s="173"/>
      <c r="H165" s="174"/>
    </row>
    <row r="166" spans="1:8" ht="50.1" customHeight="1" x14ac:dyDescent="0.2">
      <c r="A166" s="160" t="s">
        <v>126</v>
      </c>
      <c r="B166" s="161"/>
      <c r="C166" s="202" t="str">
        <f>"Интернет-площадка 2gis.ru на основе Cправочника организаций "&amp;$C$2&amp;""</f>
        <v>Интернет-площадка 2gis.ru на основе Cправочника организаций "2ГИС.ВЛАДИВОСТОК"</v>
      </c>
      <c r="D166" s="36">
        <v>2400</v>
      </c>
      <c r="E166" s="37"/>
      <c r="F166" s="37"/>
      <c r="G166" s="37"/>
      <c r="H166" s="38"/>
    </row>
    <row r="167" spans="1:8" ht="50.1" customHeight="1" x14ac:dyDescent="0.2">
      <c r="A167" s="160" t="s">
        <v>127</v>
      </c>
      <c r="B167" s="161"/>
      <c r="C167" s="202" t="str">
        <f>"Электронный справочник на основе Справочника организаций "&amp;$C$2&amp;" (версия для ПК)"</f>
        <v>Электронный справочник на основе Справочника организаций "2ГИС.ВЛАДИВОСТОК" (версия для ПК)</v>
      </c>
      <c r="D167" s="36">
        <v>3840</v>
      </c>
      <c r="E167" s="37"/>
      <c r="F167" s="37"/>
      <c r="G167" s="37"/>
      <c r="H167" s="38"/>
    </row>
    <row r="168" spans="1:8" ht="50.1" customHeight="1" x14ac:dyDescent="0.2">
      <c r="A168" s="160" t="s">
        <v>128</v>
      </c>
      <c r="B168" s="161"/>
      <c r="C168"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"2ГИС.ВЛАДИВОСТОК" (мобильная версия 2ГИС 4.0 и выше)</v>
      </c>
      <c r="D168" s="212">
        <f>F168*1.2</f>
        <v>6048</v>
      </c>
      <c r="E168" s="213">
        <f>F168*1.1</f>
        <v>5544</v>
      </c>
      <c r="F168" s="213">
        <v>5040</v>
      </c>
      <c r="G168" s="213">
        <f>F168*0.75</f>
        <v>3780</v>
      </c>
      <c r="H168" s="214">
        <f>F168*0.5</f>
        <v>2520</v>
      </c>
    </row>
    <row r="169" spans="1:8" ht="50.1" customHeight="1" x14ac:dyDescent="0.2">
      <c r="A169" s="160" t="s">
        <v>199</v>
      </c>
      <c r="B169" s="161"/>
      <c r="C169" s="202" t="str">
        <f>"Интернет-площадка 2gis.ru на основе Cправочника организаций "&amp;$C$2&amp;""</f>
        <v>Интернет-площадка 2gis.ru на основе Cправочника организаций "2ГИС.ВЛАДИВОСТОК"</v>
      </c>
      <c r="D169" s="36">
        <v>3360</v>
      </c>
      <c r="E169" s="37"/>
      <c r="F169" s="37"/>
      <c r="G169" s="37"/>
      <c r="H169" s="38"/>
    </row>
    <row r="170" spans="1:8" ht="50.1" customHeight="1" x14ac:dyDescent="0.2">
      <c r="A170" s="160" t="s">
        <v>130</v>
      </c>
      <c r="B170" s="161"/>
      <c r="C170" s="202" t="str">
        <f>"Электронный справочник на основе Справочника организаций "&amp;$C$2&amp;" (версия для ПК)"</f>
        <v>Электронный справочник на основе Справочника организаций "2ГИС.ВЛАДИВОСТОК" (версия для ПК)</v>
      </c>
      <c r="D170" s="36">
        <v>5400</v>
      </c>
      <c r="E170" s="37"/>
      <c r="F170" s="37"/>
      <c r="G170" s="37"/>
      <c r="H170" s="38"/>
    </row>
    <row r="171" spans="1:8" s="16" customFormat="1" ht="126" customHeight="1" x14ac:dyDescent="0.2">
      <c r="A171" s="160" t="s">
        <v>131</v>
      </c>
      <c r="B171" s="161"/>
      <c r="C171" s="215" t="str">
        <f>C166</f>
        <v>Интернет-площадка 2gis.ru на основе Cправочника организаций "2ГИС.ВЛАДИВОСТОК"</v>
      </c>
      <c r="D171" s="212">
        <f>F171*1.2</f>
        <v>4802.3999999999996</v>
      </c>
      <c r="E171" s="213">
        <f>F171*1.1</f>
        <v>4402.2000000000007</v>
      </c>
      <c r="F171" s="213">
        <v>4002</v>
      </c>
      <c r="G171" s="213">
        <f>F171*0.75</f>
        <v>3001.5</v>
      </c>
      <c r="H171" s="214">
        <f>F171*0.5</f>
        <v>2001</v>
      </c>
    </row>
    <row r="172" spans="1:8" s="16" customFormat="1" ht="126" customHeight="1" thickBot="1" x14ac:dyDescent="0.25">
      <c r="A172" s="160" t="s">
        <v>132</v>
      </c>
      <c r="B172" s="161"/>
      <c r="C172"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172" s="36">
        <v>5490</v>
      </c>
      <c r="E172" s="37"/>
      <c r="F172" s="37"/>
      <c r="G172" s="37"/>
      <c r="H172" s="38"/>
    </row>
    <row r="173" spans="1:8" ht="50.1" customHeight="1" thickBot="1" x14ac:dyDescent="0.25">
      <c r="A173" s="24" t="s">
        <v>200</v>
      </c>
      <c r="B173" s="25"/>
      <c r="C173" s="26"/>
      <c r="D173" s="173"/>
      <c r="E173" s="173"/>
      <c r="F173" s="173"/>
      <c r="G173" s="173"/>
      <c r="H173" s="174"/>
    </row>
    <row r="174" spans="1:8" s="23" customFormat="1" ht="30" customHeight="1" thickBot="1" x14ac:dyDescent="0.25">
      <c r="A174" s="303"/>
      <c r="B174" s="303"/>
      <c r="C174" s="460"/>
      <c r="D174" s="303"/>
      <c r="E174" s="303"/>
      <c r="F174" s="303"/>
      <c r="G174" s="303"/>
      <c r="H174" s="304"/>
    </row>
    <row r="175" spans="1:8" s="16" customFormat="1" ht="83.25" customHeight="1" thickBot="1" x14ac:dyDescent="0.25">
      <c r="A175" s="160" t="s">
        <v>201</v>
      </c>
      <c r="B175" s="161"/>
      <c r="C175"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"2ГИС.ВЛАДИВОСТОК" (версия для ПК); 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175" s="31">
        <v>14730</v>
      </c>
      <c r="E175" s="32"/>
      <c r="F175" s="32"/>
      <c r="G175" s="32"/>
      <c r="H175" s="33"/>
    </row>
    <row r="176" spans="1:8" s="16" customFormat="1" ht="83.25" customHeight="1" thickBot="1" x14ac:dyDescent="0.25">
      <c r="A176" s="160" t="s">
        <v>202</v>
      </c>
      <c r="B176" s="161"/>
      <c r="C176" s="209"/>
      <c r="D176" s="31">
        <v>14730</v>
      </c>
      <c r="E176" s="32"/>
      <c r="F176" s="32"/>
      <c r="G176" s="32"/>
      <c r="H176" s="33"/>
    </row>
    <row r="177" spans="1:8" ht="50.1" customHeight="1" thickBot="1" x14ac:dyDescent="0.25">
      <c r="A177" s="290"/>
      <c r="B177" s="291"/>
      <c r="C177" s="125"/>
      <c r="D177" s="292"/>
      <c r="E177" s="292"/>
      <c r="F177" s="292"/>
      <c r="G177" s="292"/>
      <c r="H177" s="293"/>
    </row>
    <row r="178" spans="1:8" s="23" customFormat="1" ht="26.25" x14ac:dyDescent="0.2">
      <c r="A178" s="216"/>
      <c r="B178" s="217"/>
      <c r="C178" s="218"/>
      <c r="D178" s="217"/>
      <c r="E178" s="217"/>
      <c r="F178" s="217"/>
      <c r="G178" s="217"/>
      <c r="H178" s="219"/>
    </row>
    <row r="179" spans="1:8" s="16" customFormat="1" ht="21" x14ac:dyDescent="0.2">
      <c r="A179" s="220"/>
      <c r="B179" s="221" t="s">
        <v>133</v>
      </c>
      <c r="C179" s="222" t="s">
        <v>329</v>
      </c>
      <c r="D179" s="222"/>
      <c r="E179" s="223"/>
      <c r="F179" s="223"/>
      <c r="G179" s="223"/>
      <c r="H179" s="223"/>
    </row>
    <row r="180" spans="1:8" s="16" customFormat="1" ht="21" x14ac:dyDescent="0.2">
      <c r="A180" s="220"/>
      <c r="B180" s="223"/>
      <c r="C180" s="224" t="s">
        <v>330</v>
      </c>
      <c r="D180" s="224"/>
      <c r="E180" s="223"/>
      <c r="F180" s="223"/>
      <c r="G180" s="223"/>
      <c r="H180" s="223"/>
    </row>
    <row r="181" spans="1:8" s="16" customFormat="1" ht="21" x14ac:dyDescent="0.2">
      <c r="A181" s="220"/>
      <c r="B181" s="223"/>
      <c r="C181" s="224" t="s">
        <v>331</v>
      </c>
      <c r="D181" s="224"/>
      <c r="E181" s="223"/>
      <c r="F181" s="223"/>
      <c r="G181" s="223"/>
      <c r="H181" s="223"/>
    </row>
    <row r="182" spans="1:8" s="16" customFormat="1" ht="21" x14ac:dyDescent="0.2">
      <c r="A182" s="216"/>
      <c r="B182" s="217"/>
      <c r="C182" s="224"/>
      <c r="D182" s="224"/>
      <c r="E182" s="223"/>
      <c r="F182" s="223"/>
      <c r="G182" s="223"/>
      <c r="H182" s="217"/>
    </row>
    <row r="183" spans="1:8" s="16" customFormat="1" ht="26.25" x14ac:dyDescent="0.2">
      <c r="A183" s="227" t="str">
        <f>Абакан_юр!A174</f>
        <v>По соглашению сторон в качестве валюты платежа могут выступать украинские гривны, в этом случае курс следующий: 1 руб. = 0,4408 гривен</v>
      </c>
      <c r="B183" s="227"/>
      <c r="C183" s="227"/>
      <c r="D183" s="228"/>
      <c r="E183" s="228"/>
      <c r="F183" s="229"/>
      <c r="G183" s="230"/>
      <c r="H183" s="230"/>
    </row>
    <row r="184" spans="1:8" ht="26.25" x14ac:dyDescent="0.2">
      <c r="A184" s="227" t="str">
        <f>Абакан_юр!A175</f>
        <v>По соглашению сторон в качестве валюты платежа могут выступать дирхамы ОАЭ, в этом случае курс следующий: 1 руб. = 0,0420 дирхам</v>
      </c>
      <c r="B184" s="227"/>
      <c r="C184" s="227"/>
      <c r="D184" s="228"/>
      <c r="E184" s="228"/>
      <c r="F184" s="229"/>
      <c r="G184" s="232"/>
      <c r="H184" s="232"/>
    </row>
    <row r="185" spans="1:8" ht="26.25" x14ac:dyDescent="0.2">
      <c r="A185" s="227" t="str">
        <f>Абакан_юр!A176</f>
        <v>По соглашению сторон в качестве валюты платежа могут выступать доллары США, в этом случае курс следующий: 1 руб. = 0,0114 доллара</v>
      </c>
      <c r="B185" s="227"/>
      <c r="C185" s="227"/>
      <c r="D185" s="228"/>
      <c r="E185" s="228"/>
      <c r="F185" s="229"/>
      <c r="G185" s="232"/>
      <c r="H185" s="232"/>
    </row>
    <row r="186" spans="1:8" ht="26.25" x14ac:dyDescent="0.2">
      <c r="A186" s="227" t="str">
        <f>Абакан_юр!A177</f>
        <v>По соглашению сторон в качестве валюты платежа могут выступать евро, в этом случае курс следующий: 1 руб. = 0,0105 евро</v>
      </c>
      <c r="B186" s="227"/>
      <c r="C186" s="227"/>
      <c r="D186" s="228"/>
      <c r="E186" s="229"/>
      <c r="F186" s="229"/>
      <c r="G186" s="232"/>
      <c r="H186" s="232"/>
    </row>
    <row r="187" spans="1:8" ht="26.25" x14ac:dyDescent="0.2">
      <c r="A187" s="227" t="str">
        <f>Абакан_юр!A178</f>
        <v>По соглашению сторон в качестве валюты платежа могут выступать чешские кроны, в этом случае курс следующий: 1 руб. = 0,2605 крона</v>
      </c>
      <c r="B187" s="227"/>
      <c r="C187" s="227"/>
      <c r="D187" s="228"/>
      <c r="E187" s="229"/>
      <c r="F187" s="229"/>
      <c r="G187" s="232"/>
      <c r="H187" s="232"/>
    </row>
    <row r="188" spans="1:8" ht="26.25" x14ac:dyDescent="0.2">
      <c r="A188" s="227" t="str">
        <f>Абакан_юр!A179</f>
        <v>По соглашению сторон в качестве валюты платежа могут выступать киргизские сомы, в этом случае курс следующий: 1 руб. = 1,0083 сом</v>
      </c>
      <c r="B188" s="227"/>
      <c r="C188" s="227"/>
      <c r="D188" s="228"/>
      <c r="E188" s="228"/>
      <c r="F188" s="229"/>
      <c r="G188" s="232"/>
      <c r="H188" s="232"/>
    </row>
    <row r="189" spans="1:8" ht="26.25" x14ac:dyDescent="0.2">
      <c r="A189" s="227" t="str">
        <f>Абакан_юр!A180</f>
        <v>По соглашению сторон в качестве валюты платежа могут выступать казахстанские тенге, в этом случае курс следующий: 1 руб. = 5,0473 тенге</v>
      </c>
      <c r="B189" s="227"/>
      <c r="C189" s="227"/>
      <c r="D189" s="228"/>
      <c r="E189" s="228"/>
      <c r="F189" s="229"/>
      <c r="G189" s="232"/>
      <c r="H189" s="232"/>
    </row>
    <row r="190" spans="1:8" ht="26.25" customHeight="1" x14ac:dyDescent="0.2">
      <c r="A190" s="233"/>
      <c r="B190" s="233"/>
      <c r="C190" s="234"/>
      <c r="D190" s="235"/>
      <c r="E190" s="235"/>
      <c r="F190" s="236"/>
      <c r="G190" s="237"/>
      <c r="H190" s="237"/>
    </row>
    <row r="191" spans="1:8" ht="26.25" customHeight="1" x14ac:dyDescent="0.2">
      <c r="A191" s="239" t="s">
        <v>144</v>
      </c>
      <c r="B191" s="239"/>
      <c r="C191" s="239"/>
      <c r="D191" s="239"/>
      <c r="E191" s="239"/>
      <c r="F191" s="239"/>
      <c r="G191" s="239"/>
      <c r="H191" s="239"/>
    </row>
    <row r="192" spans="1:8" ht="26.25" customHeight="1" x14ac:dyDescent="0.2">
      <c r="A192" s="239" t="s">
        <v>145</v>
      </c>
      <c r="B192" s="239"/>
      <c r="C192" s="239"/>
      <c r="D192" s="239"/>
      <c r="E192" s="239"/>
      <c r="F192" s="239"/>
      <c r="G192" s="239"/>
      <c r="H192" s="239"/>
    </row>
    <row r="193" spans="1:8" ht="26.25" customHeight="1" x14ac:dyDescent="0.2">
      <c r="A193" s="233"/>
      <c r="B193" s="233"/>
      <c r="C193" s="234"/>
      <c r="D193" s="235"/>
      <c r="E193" s="235"/>
      <c r="F193" s="236"/>
      <c r="G193" s="237"/>
      <c r="H193" s="237"/>
    </row>
    <row r="194" spans="1:8" ht="26.25" customHeight="1" thickBot="1" x14ac:dyDescent="0.25">
      <c r="A194" s="240" t="s">
        <v>146</v>
      </c>
      <c r="B194" s="240"/>
      <c r="C194" s="240"/>
      <c r="D194" s="240"/>
      <c r="E194" s="240"/>
      <c r="F194" s="241"/>
      <c r="G194" s="231"/>
      <c r="H194" s="242"/>
    </row>
    <row r="195" spans="1:8" ht="26.25" customHeight="1" thickBot="1" x14ac:dyDescent="0.25">
      <c r="A195" s="243" t="s">
        <v>147</v>
      </c>
      <c r="B195" s="244"/>
      <c r="C195" s="244"/>
      <c r="D195" s="244"/>
      <c r="E195" s="245"/>
      <c r="F195" s="246"/>
      <c r="H195" s="247"/>
    </row>
    <row r="196" spans="1:8" ht="96" customHeight="1" thickBot="1" x14ac:dyDescent="0.25">
      <c r="A196" s="426" t="s">
        <v>148</v>
      </c>
      <c r="B196" s="427"/>
      <c r="C196" s="250" t="s">
        <v>149</v>
      </c>
      <c r="D196" s="503" t="s">
        <v>150</v>
      </c>
      <c r="E196" s="504"/>
      <c r="F196" s="246"/>
      <c r="H196" s="247"/>
    </row>
    <row r="197" spans="1:8" ht="23.25" customHeight="1" x14ac:dyDescent="0.2">
      <c r="A197" s="253" t="s">
        <v>207</v>
      </c>
      <c r="B197" s="254"/>
      <c r="C197" s="256" t="s">
        <v>208</v>
      </c>
      <c r="D197" s="261">
        <v>2190</v>
      </c>
      <c r="E197" s="262"/>
      <c r="F197" s="252"/>
      <c r="G197" s="252"/>
      <c r="H197" s="252"/>
    </row>
    <row r="198" spans="1:8" ht="21" x14ac:dyDescent="0.2">
      <c r="A198" s="258" t="s">
        <v>209</v>
      </c>
      <c r="B198" s="259"/>
      <c r="C198" s="261"/>
      <c r="D198" s="261">
        <v>1590</v>
      </c>
      <c r="E198" s="262"/>
      <c r="F198" s="252"/>
      <c r="G198" s="252"/>
      <c r="H198" s="252"/>
    </row>
    <row r="199" spans="1:8" ht="21" customHeight="1" x14ac:dyDescent="0.2">
      <c r="A199" s="258" t="s">
        <v>210</v>
      </c>
      <c r="B199" s="259"/>
      <c r="C199" s="261"/>
      <c r="D199" s="261">
        <v>1440</v>
      </c>
      <c r="E199" s="262"/>
      <c r="F199" s="252"/>
      <c r="G199" s="252"/>
      <c r="H199" s="252"/>
    </row>
    <row r="200" spans="1:8" ht="21.75" thickBot="1" x14ac:dyDescent="0.25">
      <c r="A200" s="258" t="s">
        <v>211</v>
      </c>
      <c r="B200" s="259"/>
      <c r="C200" s="261"/>
      <c r="D200" s="261">
        <v>1290</v>
      </c>
      <c r="E200" s="262"/>
      <c r="F200" s="252"/>
      <c r="G200" s="252"/>
      <c r="H200" s="252"/>
    </row>
    <row r="201" spans="1:8" ht="84" x14ac:dyDescent="0.2">
      <c r="A201" s="253" t="s">
        <v>151</v>
      </c>
      <c r="B201" s="254"/>
      <c r="C201" s="255" t="s">
        <v>152</v>
      </c>
      <c r="D201" s="256" t="s">
        <v>153</v>
      </c>
      <c r="E201" s="257"/>
      <c r="F201" s="252"/>
      <c r="G201" s="252"/>
      <c r="H201" s="252"/>
    </row>
    <row r="202" spans="1:8" ht="21" x14ac:dyDescent="0.2">
      <c r="A202" s="258" t="s">
        <v>154</v>
      </c>
      <c r="B202" s="259"/>
      <c r="C202" s="260" t="s">
        <v>155</v>
      </c>
      <c r="D202" s="261" t="s">
        <v>156</v>
      </c>
      <c r="E202" s="262"/>
      <c r="F202" s="252"/>
      <c r="G202" s="252"/>
      <c r="H202" s="252"/>
    </row>
    <row r="203" spans="1:8" ht="63.75" thickBot="1" x14ac:dyDescent="0.25">
      <c r="A203" s="321" t="s">
        <v>157</v>
      </c>
      <c r="B203" s="322"/>
      <c r="C203" s="323" t="s">
        <v>158</v>
      </c>
      <c r="D203" s="324" t="s">
        <v>156</v>
      </c>
      <c r="E203" s="325"/>
      <c r="F203" s="252"/>
      <c r="G203" s="252"/>
      <c r="H203" s="252"/>
    </row>
    <row r="204" spans="1:8" ht="42" x14ac:dyDescent="0.2">
      <c r="A204" s="258" t="s">
        <v>160</v>
      </c>
      <c r="B204" s="259"/>
      <c r="C204" s="319" t="s">
        <v>161</v>
      </c>
      <c r="D204" s="259" t="s">
        <v>156</v>
      </c>
      <c r="E204" s="320"/>
      <c r="F204" s="246"/>
      <c r="G204" s="246"/>
      <c r="H204" s="246"/>
    </row>
    <row r="205" spans="1:8" ht="42.75" customHeight="1" thickBot="1" x14ac:dyDescent="0.25">
      <c r="A205" s="442" t="s">
        <v>162</v>
      </c>
      <c r="B205" s="443"/>
      <c r="C205" s="323" t="s">
        <v>163</v>
      </c>
      <c r="D205" s="444" t="s">
        <v>156</v>
      </c>
      <c r="E205" s="445"/>
      <c r="F205" s="236"/>
      <c r="G205" s="237"/>
      <c r="H205" s="237"/>
    </row>
    <row r="206" spans="1:8" ht="50.1" customHeight="1" x14ac:dyDescent="0.2">
      <c r="A206" s="264" t="s">
        <v>164</v>
      </c>
      <c r="B206" s="264"/>
      <c r="C206" s="264"/>
      <c r="D206" s="264"/>
      <c r="E206" s="264"/>
      <c r="F206" s="264"/>
      <c r="G206" s="264"/>
      <c r="H206" s="264"/>
    </row>
    <row r="207" spans="1:8" ht="88.5" customHeight="1" x14ac:dyDescent="0.2">
      <c r="A207" s="264" t="s">
        <v>165</v>
      </c>
      <c r="B207" s="264"/>
      <c r="C207" s="264"/>
      <c r="D207" s="264"/>
      <c r="E207" s="264"/>
      <c r="F207" s="264"/>
      <c r="G207" s="264"/>
      <c r="H207" s="264"/>
    </row>
    <row r="208" spans="1:8" ht="189.75" customHeight="1" x14ac:dyDescent="0.2">
      <c r="A208" s="239" t="str">
        <f>Абакан_юр!A195</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8" s="239"/>
      <c r="C208" s="239"/>
      <c r="D208" s="239"/>
      <c r="E208" s="239"/>
      <c r="F208" s="239"/>
      <c r="G208" s="239"/>
      <c r="H208" s="239"/>
    </row>
    <row r="209" spans="1:8" ht="73.5" customHeight="1" x14ac:dyDescent="0.2">
      <c r="A209" s="239" t="s">
        <v>167</v>
      </c>
      <c r="B209" s="239"/>
      <c r="C209" s="239"/>
      <c r="D209" s="239"/>
      <c r="E209" s="239"/>
      <c r="F209" s="239"/>
      <c r="G209" s="239"/>
      <c r="H209" s="239"/>
    </row>
    <row r="210" spans="1:8" ht="150" customHeight="1" x14ac:dyDescent="0.2">
      <c r="A210" s="264" t="s">
        <v>168</v>
      </c>
      <c r="B210" s="264"/>
      <c r="C210" s="264"/>
      <c r="D210" s="264"/>
      <c r="E210" s="264"/>
      <c r="F210" s="264"/>
      <c r="G210" s="264"/>
      <c r="H210" s="264"/>
    </row>
    <row r="211" spans="1:8" s="217" customFormat="1" ht="125.25" customHeight="1" x14ac:dyDescent="0.2">
      <c r="A211" s="239" t="s">
        <v>169</v>
      </c>
      <c r="B211" s="239"/>
      <c r="C211" s="239"/>
      <c r="D211" s="239"/>
      <c r="E211" s="239"/>
      <c r="F211" s="239"/>
      <c r="G211" s="239"/>
      <c r="H211" s="239"/>
    </row>
    <row r="212" spans="1:8" s="238" customFormat="1" ht="222.75" customHeight="1" x14ac:dyDescent="0.2">
      <c r="A212" s="216"/>
      <c r="B212" s="217"/>
      <c r="C212" s="218"/>
      <c r="D212" s="217"/>
      <c r="E212" s="217"/>
      <c r="F212" s="217"/>
      <c r="G212" s="217"/>
      <c r="H212" s="219"/>
    </row>
    <row r="213" spans="1:8" ht="36.75" customHeight="1" x14ac:dyDescent="0.2"/>
    <row r="214" spans="1:8" ht="36.75" customHeight="1" x14ac:dyDescent="0.2"/>
    <row r="215" spans="1:8" ht="182.25" customHeight="1" x14ac:dyDescent="0.2"/>
    <row r="216" spans="1:8" ht="65.25" customHeight="1" x14ac:dyDescent="0.2"/>
    <row r="218" spans="1:8" s="266" customFormat="1" ht="114.75" customHeight="1" x14ac:dyDescent="0.2">
      <c r="A218" s="216"/>
      <c r="B218" s="217"/>
      <c r="C218" s="218"/>
      <c r="D218" s="217"/>
      <c r="E218" s="217"/>
      <c r="F218" s="217"/>
      <c r="G218" s="217"/>
      <c r="H218" s="219"/>
    </row>
  </sheetData>
  <sheetProtection selectLockedCells="1" selectUnlockedCells="1"/>
  <mergeCells count="347">
    <mergeCell ref="A208:H208"/>
    <mergeCell ref="A209:H209"/>
    <mergeCell ref="A210:H210"/>
    <mergeCell ref="A211:E211"/>
    <mergeCell ref="F211:H211"/>
    <mergeCell ref="A204:B204"/>
    <mergeCell ref="D204:E204"/>
    <mergeCell ref="A205:B205"/>
    <mergeCell ref="D205:E205"/>
    <mergeCell ref="A206:H206"/>
    <mergeCell ref="A207:H207"/>
    <mergeCell ref="A201:B201"/>
    <mergeCell ref="D201:E201"/>
    <mergeCell ref="A202:B202"/>
    <mergeCell ref="D202:E202"/>
    <mergeCell ref="A203:B203"/>
    <mergeCell ref="D203:E203"/>
    <mergeCell ref="A197:B197"/>
    <mergeCell ref="C197:C200"/>
    <mergeCell ref="D197:E197"/>
    <mergeCell ref="A198:B198"/>
    <mergeCell ref="D198:E198"/>
    <mergeCell ref="A199:B199"/>
    <mergeCell ref="D199:E199"/>
    <mergeCell ref="A200:B200"/>
    <mergeCell ref="D200:E200"/>
    <mergeCell ref="A191:H191"/>
    <mergeCell ref="A192:H192"/>
    <mergeCell ref="A194:E194"/>
    <mergeCell ref="A195:E195"/>
    <mergeCell ref="A196:B196"/>
    <mergeCell ref="D196:E196"/>
    <mergeCell ref="A184:C184"/>
    <mergeCell ref="A185:C185"/>
    <mergeCell ref="A186:C186"/>
    <mergeCell ref="A187:C187"/>
    <mergeCell ref="A188:C188"/>
    <mergeCell ref="A189:C189"/>
    <mergeCell ref="C179:D179"/>
    <mergeCell ref="C180:D180"/>
    <mergeCell ref="C181:D181"/>
    <mergeCell ref="C182:D182"/>
    <mergeCell ref="A183:C183"/>
    <mergeCell ref="G183:H183"/>
    <mergeCell ref="A175:B175"/>
    <mergeCell ref="C175:C176"/>
    <mergeCell ref="D175:H175"/>
    <mergeCell ref="A176:B176"/>
    <mergeCell ref="D176:H176"/>
    <mergeCell ref="A177:B177"/>
    <mergeCell ref="D177:H177"/>
    <mergeCell ref="A172:B172"/>
    <mergeCell ref="D172:H172"/>
    <mergeCell ref="A173:B173"/>
    <mergeCell ref="D173:H173"/>
    <mergeCell ref="A174:C174"/>
    <mergeCell ref="D174:H174"/>
    <mergeCell ref="A168:B168"/>
    <mergeCell ref="A169:B169"/>
    <mergeCell ref="D169:H169"/>
    <mergeCell ref="A170:B170"/>
    <mergeCell ref="D170:H170"/>
    <mergeCell ref="A171:B171"/>
    <mergeCell ref="D164:H164"/>
    <mergeCell ref="A165:B165"/>
    <mergeCell ref="D165:H165"/>
    <mergeCell ref="A166:B166"/>
    <mergeCell ref="D166:H166"/>
    <mergeCell ref="A167:B167"/>
    <mergeCell ref="D167:H167"/>
    <mergeCell ref="A160:B160"/>
    <mergeCell ref="C160:C164"/>
    <mergeCell ref="D160:H160"/>
    <mergeCell ref="A161:B161"/>
    <mergeCell ref="D161:H161"/>
    <mergeCell ref="A162:B162"/>
    <mergeCell ref="D162:H162"/>
    <mergeCell ref="A163:B163"/>
    <mergeCell ref="D163:H163"/>
    <mergeCell ref="A164:B164"/>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12:B112"/>
    <mergeCell ref="D112:H112"/>
    <mergeCell ref="A113:B113"/>
    <mergeCell ref="D113:H113"/>
    <mergeCell ref="A114:B114"/>
    <mergeCell ref="D114:H114"/>
    <mergeCell ref="D108:H108"/>
    <mergeCell ref="A109:B109"/>
    <mergeCell ref="D109:H109"/>
    <mergeCell ref="A110:B110"/>
    <mergeCell ref="D110:H110"/>
    <mergeCell ref="A111:B111"/>
    <mergeCell ref="D111:H111"/>
    <mergeCell ref="A104:B104"/>
    <mergeCell ref="D104:H104"/>
    <mergeCell ref="A105:B105"/>
    <mergeCell ref="D105:H105"/>
    <mergeCell ref="A106:B106"/>
    <mergeCell ref="C106:C123"/>
    <mergeCell ref="D106:H106"/>
    <mergeCell ref="A107:B107"/>
    <mergeCell ref="D107:H107"/>
    <mergeCell ref="A108:B108"/>
    <mergeCell ref="A101:B101"/>
    <mergeCell ref="D101:H101"/>
    <mergeCell ref="A102:B102"/>
    <mergeCell ref="D102:H102"/>
    <mergeCell ref="A103:B103"/>
    <mergeCell ref="D103:H103"/>
    <mergeCell ref="A98:B98"/>
    <mergeCell ref="D98:H98"/>
    <mergeCell ref="A99:B99"/>
    <mergeCell ref="D99:H99"/>
    <mergeCell ref="A100:B100"/>
    <mergeCell ref="D100:H100"/>
    <mergeCell ref="D93:H93"/>
    <mergeCell ref="A94:B94"/>
    <mergeCell ref="C94:C102"/>
    <mergeCell ref="D94:H94"/>
    <mergeCell ref="A95:B95"/>
    <mergeCell ref="D95:H95"/>
    <mergeCell ref="A96:B96"/>
    <mergeCell ref="D96:H96"/>
    <mergeCell ref="A97:B97"/>
    <mergeCell ref="D97:H97"/>
    <mergeCell ref="A90:B90"/>
    <mergeCell ref="D90:H90"/>
    <mergeCell ref="A91:B91"/>
    <mergeCell ref="D91:H91"/>
    <mergeCell ref="A92:C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D70:H70"/>
    <mergeCell ref="A71:C71"/>
    <mergeCell ref="D71:H71"/>
    <mergeCell ref="A72:B72"/>
    <mergeCell ref="C72:C91"/>
    <mergeCell ref="D72:H72"/>
    <mergeCell ref="A73:B73"/>
    <mergeCell ref="D73:H73"/>
    <mergeCell ref="A74:B74"/>
    <mergeCell ref="D74:H74"/>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51:H51"/>
    <mergeCell ref="A52:A53"/>
    <mergeCell ref="D52:H53"/>
    <mergeCell ref="D54:H54"/>
    <mergeCell ref="A55:A59"/>
    <mergeCell ref="B55:B56"/>
    <mergeCell ref="C55:C56"/>
    <mergeCell ref="D55:D59"/>
    <mergeCell ref="E55:E59"/>
    <mergeCell ref="F55:F59"/>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05"/>
  <sheetViews>
    <sheetView view="pageBreakPreview" zoomScale="30" zoomScaleNormal="60" zoomScaleSheetLayoutView="30" workbookViewId="0">
      <pane ySplit="4" topLeftCell="A46" activePane="bottomLeft" state="frozen"/>
      <selection activeCell="A181" sqref="A181:B181"/>
      <selection pane="bottomLeft" activeCell="A181" sqref="A181:B181"/>
    </sheetView>
  </sheetViews>
  <sheetFormatPr defaultColWidth="9.140625" defaultRowHeight="12.75" outlineLevelRow="1" x14ac:dyDescent="0.2"/>
  <cols>
    <col min="1" max="1" width="45.7109375" style="216" customWidth="1"/>
    <col min="2" max="2" width="80.7109375" style="217" customWidth="1"/>
    <col min="3" max="3" width="120.7109375" style="218" customWidth="1"/>
    <col min="4" max="7" width="30.7109375" style="217" customWidth="1"/>
    <col min="8" max="8" width="30.7109375" style="219" customWidth="1"/>
    <col min="9" max="16384" width="9.140625" style="219"/>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июня 2024 г.</v>
      </c>
      <c r="B2" s="6" t="s">
        <v>2</v>
      </c>
      <c r="C2" s="7" t="s">
        <v>332</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42.75" customHeight="1" thickBot="1" x14ac:dyDescent="0.25">
      <c r="A6" s="436"/>
      <c r="B6" s="437"/>
      <c r="C6" s="438"/>
      <c r="D6" s="337" t="s">
        <v>171</v>
      </c>
      <c r="E6" s="268" t="s">
        <v>172</v>
      </c>
      <c r="F6" s="337" t="s">
        <v>173</v>
      </c>
      <c r="G6" s="268" t="s">
        <v>174</v>
      </c>
      <c r="H6" s="338" t="s">
        <v>175</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"2ГИС.ВЛАДИМИР" (версия для ПК); 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Интернет-площадки и Веб-приложения на основе Cправочника организаций "2ГИС.ВЛАДИМИР", http://api.2gis.ru/</v>
      </c>
      <c r="D7" s="31">
        <f>F7*1.2</f>
        <v>9172.7999999999993</v>
      </c>
      <c r="E7" s="32">
        <f>F7*1.1</f>
        <v>8408.4000000000015</v>
      </c>
      <c r="F7" s="32">
        <v>7644</v>
      </c>
      <c r="G7" s="32">
        <f>F7*0.75</f>
        <v>5733</v>
      </c>
      <c r="H7" s="33">
        <f>F7*0.5</f>
        <v>3822</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"2ГИС.ВЛАДИМИР" (версия для ПК); 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Интернет-площадки и Веб-приложения на основе Cправочника организаций "2ГИС.ВЛАДИМИР",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"2ГИС.ВЛАДИМИР" (версия для ПК); 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Интернет-площадки и Веб-приложения на основе Cправочника организаций "2ГИС.ВЛАДИМИР", http://api.2gis.ru/</v>
      </c>
      <c r="D12" s="54">
        <f>F12*1.2</f>
        <v>10396.799999999999</v>
      </c>
      <c r="E12" s="32">
        <f>F12*1.1</f>
        <v>9530.4000000000015</v>
      </c>
      <c r="F12" s="32">
        <v>8664</v>
      </c>
      <c r="G12" s="32">
        <f>F12*0.75</f>
        <v>6498</v>
      </c>
      <c r="H12" s="33">
        <f>F12*0.5</f>
        <v>4332</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"2ГИС.ВЛАДИМИР" (версия для ПК); 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Интернет-площадки и Веб-приложения на основе Cправочника организаций "2ГИС.ВЛАДИМИР",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1788</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"2ГИС.ВЛАДИМИР"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"2ГИС.ВЛАДИМИР"; Электронный справочник "2ГИС.ВЛАДИМИР"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Интернет-площадки и Веб-приложения на основе Cправочника организаций "2ГИС.ВЛАДИМИР", http://api.2gis.ru/</v>
      </c>
      <c r="D23" s="271">
        <v>259.2</v>
      </c>
      <c r="E23" s="272"/>
      <c r="F23" s="272"/>
      <c r="G23" s="272"/>
      <c r="H23" s="273"/>
    </row>
    <row r="24" spans="1:8" s="16" customFormat="1" ht="94.5" customHeight="1" x14ac:dyDescent="0.2">
      <c r="A24" s="71"/>
      <c r="B24" s="92"/>
      <c r="C24" s="93"/>
      <c r="D24" s="94"/>
      <c r="E24" s="95"/>
      <c r="F24" s="95"/>
      <c r="G24" s="95"/>
      <c r="H24" s="274"/>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25" s="275"/>
      <c r="E25" s="276"/>
      <c r="F25" s="276"/>
      <c r="G25" s="276"/>
      <c r="H25" s="277"/>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"2ГИС.ВЛАДИМИР" (версия для ПК); 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v>
      </c>
      <c r="D27" s="31">
        <f>F27*1.2</f>
        <v>12844.8</v>
      </c>
      <c r="E27" s="32">
        <f>F27*1.1</f>
        <v>11774.400000000001</v>
      </c>
      <c r="F27" s="32">
        <v>10704</v>
      </c>
      <c r="G27" s="32">
        <f>F27*0.75</f>
        <v>8028</v>
      </c>
      <c r="H27" s="33">
        <f>F27*0.5</f>
        <v>5352</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"2ГИС.ВЛАДИМИР" (версия для ПК); 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v>
      </c>
      <c r="D32" s="54">
        <f>F32*1.2</f>
        <v>14558.4</v>
      </c>
      <c r="E32" s="32">
        <f>F32*1.1</f>
        <v>13345.2</v>
      </c>
      <c r="F32" s="32">
        <v>12132</v>
      </c>
      <c r="G32" s="32">
        <f>F32*0.75</f>
        <v>9099</v>
      </c>
      <c r="H32" s="33">
        <f>F32*0.5</f>
        <v>6066</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2520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"2ГИС.ВЛАДИМИР"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"2ГИС.ВЛАДИМИР"; Электронный справочник "2ГИС.ВЛАДИМИР"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v>
      </c>
      <c r="D43" s="68">
        <v>372</v>
      </c>
      <c r="E43" s="69"/>
      <c r="F43" s="69"/>
      <c r="G43" s="69"/>
      <c r="H43" s="70"/>
    </row>
    <row r="44" spans="1:8" s="16" customFormat="1" ht="69.75" customHeight="1" x14ac:dyDescent="0.2">
      <c r="A44" s="71"/>
      <c r="B44" s="92"/>
      <c r="C44" s="93"/>
      <c r="D44" s="74"/>
      <c r="E44" s="75"/>
      <c r="F44" s="75"/>
      <c r="G44" s="75"/>
      <c r="H44" s="7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45" s="74"/>
      <c r="E45" s="75"/>
      <c r="F45" s="75"/>
      <c r="G45" s="75"/>
      <c r="H45" s="7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46" s="78"/>
      <c r="E46" s="79"/>
      <c r="F46" s="79"/>
      <c r="G46" s="79"/>
      <c r="H46" s="80"/>
    </row>
    <row r="47" spans="1:8" s="16" customFormat="1" ht="24.95" customHeight="1" thickBot="1" x14ac:dyDescent="0.25">
      <c r="A47" s="81"/>
      <c r="B47" s="82"/>
      <c r="C47" s="83"/>
      <c r="D47" s="113"/>
      <c r="E47" s="114"/>
      <c r="F47" s="114"/>
      <c r="G47" s="114"/>
      <c r="H47" s="115"/>
    </row>
    <row r="48" spans="1:8" s="16" customFormat="1" ht="48" customHeight="1" x14ac:dyDescent="0.2">
      <c r="A48" s="29" t="s">
        <v>31</v>
      </c>
      <c r="B48" s="30" t="s">
        <v>27</v>
      </c>
      <c r="C4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"2ГИС.ВЛАДИМИР" (версия для ПК); 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Интернет-площадки и Веб-приложения на основе Cправочника организаций "2ГИС.ВЛАДИМИР", http://api.2gis.ru/</v>
      </c>
      <c r="D48" s="31">
        <f>F48*1.2</f>
        <v>11008.8</v>
      </c>
      <c r="E48" s="32">
        <f>F48*1.1</f>
        <v>10091.400000000001</v>
      </c>
      <c r="F48" s="32">
        <v>9174</v>
      </c>
      <c r="G48" s="32">
        <f>F48*0.75</f>
        <v>6880.5</v>
      </c>
      <c r="H48" s="33">
        <f>F48*0.5</f>
        <v>4587</v>
      </c>
    </row>
    <row r="49" spans="1:8" s="16" customFormat="1" ht="132" customHeight="1" x14ac:dyDescent="0.2">
      <c r="A49" s="34"/>
      <c r="B49" s="35"/>
      <c r="C49" s="35"/>
      <c r="D49" s="36"/>
      <c r="E49" s="37"/>
      <c r="F49" s="37"/>
      <c r="G49" s="37"/>
      <c r="H49" s="38"/>
    </row>
    <row r="50" spans="1:8" s="16" customFormat="1" ht="127.5" customHeight="1" x14ac:dyDescent="0.2">
      <c r="A50" s="34"/>
      <c r="B50" s="39" t="s">
        <v>12</v>
      </c>
      <c r="C5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"2ГИС.ВЛАДИМИР" (версия для ПК); 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Интернет-площадки и Веб-приложения на основе Cправочника организаций "2ГИС.ВЛАДИМИР", http://api.2gis.ru/</v>
      </c>
      <c r="D50" s="36"/>
      <c r="E50" s="37"/>
      <c r="F50" s="37"/>
      <c r="G50" s="37"/>
      <c r="H50" s="38"/>
    </row>
    <row r="51" spans="1:8" s="16" customFormat="1" ht="127.5" customHeight="1" thickBot="1" x14ac:dyDescent="0.25">
      <c r="A51" s="119"/>
      <c r="B51" s="120" t="s">
        <v>33</v>
      </c>
      <c r="C51"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51" s="121"/>
      <c r="E51" s="122"/>
      <c r="F51" s="122"/>
      <c r="G51" s="122"/>
      <c r="H51" s="123"/>
    </row>
    <row r="52" spans="1:8" s="16" customFormat="1" ht="166.5" customHeight="1" thickBot="1" x14ac:dyDescent="0.25">
      <c r="A52" s="41"/>
      <c r="B52" s="42" t="s">
        <v>13</v>
      </c>
      <c r="C52"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52" s="44"/>
      <c r="E52" s="45"/>
      <c r="F52" s="45"/>
      <c r="G52" s="45"/>
      <c r="H52" s="46"/>
    </row>
    <row r="53" spans="1:8" s="16" customFormat="1" ht="24.95" customHeight="1" thickBot="1" x14ac:dyDescent="0.25">
      <c r="A53" s="47"/>
      <c r="B53" s="48"/>
      <c r="C53" s="49"/>
      <c r="D53" s="50"/>
      <c r="E53" s="51"/>
      <c r="F53" s="51"/>
      <c r="G53" s="51"/>
      <c r="H53" s="52"/>
    </row>
    <row r="54" spans="1:8" s="16" customFormat="1" ht="48" customHeight="1" x14ac:dyDescent="0.2">
      <c r="A54" s="53" t="s">
        <v>35</v>
      </c>
      <c r="B54" s="30" t="s">
        <v>27</v>
      </c>
      <c r="C54"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"2ГИС.ВЛАДИМИР" (версия для ПК); 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Интернет-площадки и Веб-приложения на основе Cправочника организаций "2ГИС.ВЛАДИМИР", http://api.2gis.ru/</v>
      </c>
      <c r="D54" s="54">
        <f>F54*1.2</f>
        <v>12477.6</v>
      </c>
      <c r="E54" s="32">
        <f>F54*1.1</f>
        <v>11437.800000000001</v>
      </c>
      <c r="F54" s="32">
        <v>10398</v>
      </c>
      <c r="G54" s="32">
        <f>F54*0.75</f>
        <v>7798.5</v>
      </c>
      <c r="H54" s="33">
        <f>F54*0.5</f>
        <v>5199</v>
      </c>
    </row>
    <row r="55" spans="1:8" s="16" customFormat="1" ht="132" customHeight="1" x14ac:dyDescent="0.2">
      <c r="A55" s="55"/>
      <c r="B55" s="35"/>
      <c r="C55" s="35"/>
      <c r="D55" s="56"/>
      <c r="E55" s="37"/>
      <c r="F55" s="37"/>
      <c r="G55" s="37"/>
      <c r="H55" s="38"/>
    </row>
    <row r="56" spans="1:8" s="16" customFormat="1" ht="138.94999999999999" customHeight="1" x14ac:dyDescent="0.2">
      <c r="A56" s="55"/>
      <c r="B56" s="39" t="s">
        <v>12</v>
      </c>
      <c r="C56"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"2ГИС.ВЛАДИМИР" (версия для ПК); 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Интернет-площадки и Веб-приложения на основе Cправочника организаций "2ГИС.ВЛАДИМИР", http://api.2gis.ru/</v>
      </c>
      <c r="D56" s="56"/>
      <c r="E56" s="37"/>
      <c r="F56" s="37"/>
      <c r="G56" s="37"/>
      <c r="H56" s="38"/>
    </row>
    <row r="57" spans="1:8" s="16" customFormat="1" ht="166.5" customHeight="1" x14ac:dyDescent="0.2">
      <c r="A57" s="55"/>
      <c r="B57" s="57" t="s">
        <v>13</v>
      </c>
      <c r="C57"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57" s="56"/>
      <c r="E57" s="37"/>
      <c r="F57" s="37"/>
      <c r="G57" s="37"/>
      <c r="H57" s="38"/>
    </row>
    <row r="58" spans="1:8" s="16" customFormat="1" ht="92.25" customHeight="1" thickBot="1" x14ac:dyDescent="0.25">
      <c r="A58" s="59"/>
      <c r="B58" s="42" t="s">
        <v>36</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58" s="61"/>
      <c r="E58" s="45"/>
      <c r="F58" s="45"/>
      <c r="G58" s="45"/>
      <c r="H58" s="46"/>
    </row>
    <row r="59" spans="1:8" s="16" customFormat="1" ht="24.95" customHeight="1" thickBot="1" x14ac:dyDescent="0.25">
      <c r="A59" s="81"/>
      <c r="B59" s="82"/>
      <c r="C59" s="83"/>
      <c r="D59" s="84"/>
      <c r="E59" s="85"/>
      <c r="F59" s="85"/>
      <c r="G59" s="85"/>
      <c r="H59" s="86"/>
    </row>
    <row r="60" spans="1:8" s="16" customFormat="1" ht="50.1" customHeight="1" x14ac:dyDescent="0.2">
      <c r="A60" s="65" t="s">
        <v>37</v>
      </c>
      <c r="B60" s="87" t="s">
        <v>23</v>
      </c>
      <c r="C60"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Интернет-площадки и Веб-приложения на основе Cправочника организаций "2ГИС.ВЛАДИМИР", http://api.2gis.ru/</v>
      </c>
      <c r="D60" s="271">
        <v>259.2</v>
      </c>
      <c r="E60" s="272"/>
      <c r="F60" s="272"/>
      <c r="G60" s="272"/>
      <c r="H60" s="273"/>
    </row>
    <row r="61" spans="1:8" s="16" customFormat="1" ht="94.5" customHeight="1" x14ac:dyDescent="0.2">
      <c r="A61" s="71"/>
      <c r="B61" s="92"/>
      <c r="C61" s="93"/>
      <c r="D61" s="94"/>
      <c r="E61" s="95"/>
      <c r="F61" s="95"/>
      <c r="G61" s="95"/>
      <c r="H61" s="274"/>
    </row>
    <row r="62" spans="1:8" s="16" customFormat="1" ht="163.5" customHeight="1" thickBot="1" x14ac:dyDescent="0.25">
      <c r="A62" s="77"/>
      <c r="B62" s="97" t="s">
        <v>13</v>
      </c>
      <c r="C62"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62" s="275"/>
      <c r="E62" s="276"/>
      <c r="F62" s="276"/>
      <c r="G62" s="276"/>
      <c r="H62" s="277"/>
    </row>
    <row r="63" spans="1:8" ht="21.75" thickBot="1" x14ac:dyDescent="0.25">
      <c r="A63" s="81"/>
      <c r="B63" s="129"/>
      <c r="C63" s="130"/>
      <c r="D63" s="113"/>
      <c r="E63" s="114"/>
      <c r="F63" s="114"/>
      <c r="G63" s="114"/>
      <c r="H63" s="115"/>
    </row>
    <row r="64" spans="1:8" ht="50.1" customHeight="1" thickBot="1" x14ac:dyDescent="0.25">
      <c r="A64" s="136" t="s">
        <v>38</v>
      </c>
      <c r="B64" s="137"/>
      <c r="C64" s="137"/>
      <c r="D64" s="138" t="str">
        <f>"от "&amp;MIN(D65:D84)&amp;" до "&amp;MAX(D65:D84)</f>
        <v>от 510 до 10200</v>
      </c>
      <c r="E64" s="139"/>
      <c r="F64" s="139"/>
      <c r="G64" s="139"/>
      <c r="H64" s="140"/>
    </row>
    <row r="65" spans="1:8" ht="37.5" customHeight="1" outlineLevel="1" x14ac:dyDescent="0.2">
      <c r="A65" s="141" t="s">
        <v>39</v>
      </c>
      <c r="B65" s="142"/>
      <c r="C65" s="143" t="str">
        <f>"Электронный справочник на основе Справочника организаций "&amp;$C$2&amp;" (версия для ПК)"</f>
        <v>Электронный справочник на основе Справочника организаций "2ГИС.ВЛАДИМИР" (версия для ПК)</v>
      </c>
      <c r="D65" s="144">
        <v>510</v>
      </c>
      <c r="E65" s="145"/>
      <c r="F65" s="145"/>
      <c r="G65" s="145"/>
      <c r="H65" s="146"/>
    </row>
    <row r="66" spans="1:8" ht="37.5" customHeight="1" outlineLevel="1" x14ac:dyDescent="0.2">
      <c r="A66" s="147" t="s">
        <v>40</v>
      </c>
      <c r="B66" s="148"/>
      <c r="C66" s="143"/>
      <c r="D66" s="36">
        <v>1020</v>
      </c>
      <c r="E66" s="37"/>
      <c r="F66" s="37"/>
      <c r="G66" s="37"/>
      <c r="H66" s="38"/>
    </row>
    <row r="67" spans="1:8" ht="37.5" customHeight="1" outlineLevel="1" x14ac:dyDescent="0.2">
      <c r="A67" s="147" t="s">
        <v>41</v>
      </c>
      <c r="B67" s="148"/>
      <c r="C67" s="143"/>
      <c r="D67" s="36">
        <v>1530</v>
      </c>
      <c r="E67" s="37"/>
      <c r="F67" s="37"/>
      <c r="G67" s="37"/>
      <c r="H67" s="38"/>
    </row>
    <row r="68" spans="1:8" ht="37.5" customHeight="1" outlineLevel="1" x14ac:dyDescent="0.2">
      <c r="A68" s="147" t="s">
        <v>42</v>
      </c>
      <c r="B68" s="148"/>
      <c r="C68" s="143"/>
      <c r="D68" s="36">
        <v>2040</v>
      </c>
      <c r="E68" s="37"/>
      <c r="F68" s="37"/>
      <c r="G68" s="37"/>
      <c r="H68" s="38"/>
    </row>
    <row r="69" spans="1:8" ht="37.5" customHeight="1" outlineLevel="1" x14ac:dyDescent="0.2">
      <c r="A69" s="147" t="s">
        <v>43</v>
      </c>
      <c r="B69" s="148"/>
      <c r="C69" s="143"/>
      <c r="D69" s="36">
        <v>2550</v>
      </c>
      <c r="E69" s="37"/>
      <c r="F69" s="37"/>
      <c r="G69" s="37"/>
      <c r="H69" s="38"/>
    </row>
    <row r="70" spans="1:8" ht="37.5" customHeight="1" outlineLevel="1" x14ac:dyDescent="0.2">
      <c r="A70" s="147" t="s">
        <v>44</v>
      </c>
      <c r="B70" s="148"/>
      <c r="C70" s="143"/>
      <c r="D70" s="36">
        <v>3060</v>
      </c>
      <c r="E70" s="37"/>
      <c r="F70" s="37"/>
      <c r="G70" s="37"/>
      <c r="H70" s="38"/>
    </row>
    <row r="71" spans="1:8" ht="37.5" customHeight="1" outlineLevel="1" x14ac:dyDescent="0.2">
      <c r="A71" s="147" t="s">
        <v>45</v>
      </c>
      <c r="B71" s="148"/>
      <c r="C71" s="143"/>
      <c r="D71" s="36">
        <v>3570</v>
      </c>
      <c r="E71" s="37"/>
      <c r="F71" s="37"/>
      <c r="G71" s="37"/>
      <c r="H71" s="38"/>
    </row>
    <row r="72" spans="1:8" ht="37.5" customHeight="1" outlineLevel="1" x14ac:dyDescent="0.2">
      <c r="A72" s="147" t="s">
        <v>46</v>
      </c>
      <c r="B72" s="148"/>
      <c r="C72" s="143"/>
      <c r="D72" s="36">
        <v>4080</v>
      </c>
      <c r="E72" s="37"/>
      <c r="F72" s="37"/>
      <c r="G72" s="37"/>
      <c r="H72" s="38"/>
    </row>
    <row r="73" spans="1:8" ht="37.5" customHeight="1" outlineLevel="1" x14ac:dyDescent="0.2">
      <c r="A73" s="147" t="s">
        <v>47</v>
      </c>
      <c r="B73" s="148"/>
      <c r="C73" s="143"/>
      <c r="D73" s="36">
        <v>4590</v>
      </c>
      <c r="E73" s="37"/>
      <c r="F73" s="37"/>
      <c r="G73" s="37"/>
      <c r="H73" s="38"/>
    </row>
    <row r="74" spans="1:8" ht="37.5" customHeight="1" outlineLevel="1" x14ac:dyDescent="0.2">
      <c r="A74" s="147" t="s">
        <v>48</v>
      </c>
      <c r="B74" s="148"/>
      <c r="C74" s="143"/>
      <c r="D74" s="36">
        <v>5100</v>
      </c>
      <c r="E74" s="37"/>
      <c r="F74" s="37"/>
      <c r="G74" s="37"/>
      <c r="H74" s="38"/>
    </row>
    <row r="75" spans="1:8" ht="37.5" customHeight="1" outlineLevel="1" x14ac:dyDescent="0.2">
      <c r="A75" s="147" t="s">
        <v>49</v>
      </c>
      <c r="B75" s="148"/>
      <c r="C75" s="143"/>
      <c r="D75" s="36">
        <v>5610</v>
      </c>
      <c r="E75" s="37"/>
      <c r="F75" s="37"/>
      <c r="G75" s="37"/>
      <c r="H75" s="38"/>
    </row>
    <row r="76" spans="1:8" ht="37.5" customHeight="1" outlineLevel="1" x14ac:dyDescent="0.2">
      <c r="A76" s="147" t="s">
        <v>50</v>
      </c>
      <c r="B76" s="148"/>
      <c r="C76" s="143"/>
      <c r="D76" s="36">
        <v>6120</v>
      </c>
      <c r="E76" s="37"/>
      <c r="F76" s="37"/>
      <c r="G76" s="37"/>
      <c r="H76" s="38"/>
    </row>
    <row r="77" spans="1:8" ht="37.5" customHeight="1" outlineLevel="1" x14ac:dyDescent="0.2">
      <c r="A77" s="147" t="s">
        <v>51</v>
      </c>
      <c r="B77" s="148"/>
      <c r="C77" s="143"/>
      <c r="D77" s="36">
        <v>6630</v>
      </c>
      <c r="E77" s="37"/>
      <c r="F77" s="37"/>
      <c r="G77" s="37"/>
      <c r="H77" s="38"/>
    </row>
    <row r="78" spans="1:8" ht="37.5" customHeight="1" outlineLevel="1" x14ac:dyDescent="0.2">
      <c r="A78" s="147" t="s">
        <v>52</v>
      </c>
      <c r="B78" s="148"/>
      <c r="C78" s="143"/>
      <c r="D78" s="36">
        <v>7140</v>
      </c>
      <c r="E78" s="37"/>
      <c r="F78" s="37"/>
      <c r="G78" s="37"/>
      <c r="H78" s="38"/>
    </row>
    <row r="79" spans="1:8" ht="37.5" customHeight="1" outlineLevel="1" x14ac:dyDescent="0.2">
      <c r="A79" s="147" t="s">
        <v>53</v>
      </c>
      <c r="B79" s="148"/>
      <c r="C79" s="143"/>
      <c r="D79" s="36">
        <v>7650</v>
      </c>
      <c r="E79" s="37"/>
      <c r="F79" s="37"/>
      <c r="G79" s="37"/>
      <c r="H79" s="38"/>
    </row>
    <row r="80" spans="1:8" ht="37.5" customHeight="1" outlineLevel="1" x14ac:dyDescent="0.2">
      <c r="A80" s="147" t="s">
        <v>54</v>
      </c>
      <c r="B80" s="148"/>
      <c r="C80" s="143"/>
      <c r="D80" s="36">
        <v>8160</v>
      </c>
      <c r="E80" s="37"/>
      <c r="F80" s="37"/>
      <c r="G80" s="37"/>
      <c r="H80" s="38"/>
    </row>
    <row r="81" spans="1:8" ht="37.5" customHeight="1" outlineLevel="1" x14ac:dyDescent="0.2">
      <c r="A81" s="147" t="s">
        <v>55</v>
      </c>
      <c r="B81" s="148"/>
      <c r="C81" s="143"/>
      <c r="D81" s="36">
        <v>8670</v>
      </c>
      <c r="E81" s="37"/>
      <c r="F81" s="37"/>
      <c r="G81" s="37"/>
      <c r="H81" s="38"/>
    </row>
    <row r="82" spans="1:8" ht="37.5" customHeight="1" outlineLevel="1" x14ac:dyDescent="0.2">
      <c r="A82" s="147" t="s">
        <v>56</v>
      </c>
      <c r="B82" s="148"/>
      <c r="C82" s="143"/>
      <c r="D82" s="36">
        <v>9180</v>
      </c>
      <c r="E82" s="37"/>
      <c r="F82" s="37"/>
      <c r="G82" s="37"/>
      <c r="H82" s="38"/>
    </row>
    <row r="83" spans="1:8" ht="37.5" customHeight="1" outlineLevel="1" x14ac:dyDescent="0.2">
      <c r="A83" s="147" t="s">
        <v>57</v>
      </c>
      <c r="B83" s="148"/>
      <c r="C83" s="143"/>
      <c r="D83" s="36">
        <v>9690</v>
      </c>
      <c r="E83" s="37"/>
      <c r="F83" s="37"/>
      <c r="G83" s="37"/>
      <c r="H83" s="38"/>
    </row>
    <row r="84" spans="1:8" ht="37.5" customHeight="1" outlineLevel="1" thickBot="1" x14ac:dyDescent="0.25">
      <c r="A84" s="147" t="s">
        <v>58</v>
      </c>
      <c r="B84" s="148"/>
      <c r="C84" s="143"/>
      <c r="D84" s="36">
        <v>10200</v>
      </c>
      <c r="E84" s="37"/>
      <c r="F84" s="37"/>
      <c r="G84" s="37"/>
      <c r="H84" s="38"/>
    </row>
    <row r="85" spans="1:8" ht="50.1" customHeight="1" thickBot="1" x14ac:dyDescent="0.25">
      <c r="A85" s="136" t="s">
        <v>59</v>
      </c>
      <c r="B85" s="137"/>
      <c r="C85" s="137"/>
      <c r="D85" s="138" t="str">
        <f>"от "&amp;MIN(D86:D95)&amp;" до "&amp;MAX(D86:D95)</f>
        <v>от 348 до 6798</v>
      </c>
      <c r="E85" s="139"/>
      <c r="F85" s="139"/>
      <c r="G85" s="139"/>
      <c r="H85" s="140"/>
    </row>
    <row r="86" spans="1:8" s="16" customFormat="1" ht="159" customHeight="1" x14ac:dyDescent="0.2">
      <c r="A86" s="149" t="s">
        <v>60</v>
      </c>
      <c r="B86" s="150" t="s">
        <v>13</v>
      </c>
      <c r="C86" s="151" t="str">
        <f t="shared" ref="C8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86" s="152">
        <v>1014</v>
      </c>
      <c r="E86" s="152"/>
      <c r="F86" s="152"/>
      <c r="G86" s="152"/>
      <c r="H86" s="153"/>
    </row>
    <row r="87" spans="1:8" ht="37.5" customHeight="1" x14ac:dyDescent="0.2">
      <c r="A87" s="154" t="s">
        <v>61</v>
      </c>
      <c r="B87" s="155"/>
      <c r="C87" s="156" t="str">
        <f>"Электронный справочник на основе Справочника организаций "&amp;$C$2&amp;" (версия для ПК)"</f>
        <v>Электронный справочник на основе Справочника организаций "2ГИС.ВЛАДИМИР" (версия для ПК)</v>
      </c>
      <c r="D87" s="157">
        <v>348</v>
      </c>
      <c r="E87" s="157"/>
      <c r="F87" s="157"/>
      <c r="G87" s="157"/>
      <c r="H87" s="158"/>
    </row>
    <row r="88" spans="1:8" ht="37.5" customHeight="1" x14ac:dyDescent="0.2">
      <c r="A88" s="154" t="s">
        <v>62</v>
      </c>
      <c r="B88" s="155"/>
      <c r="C88" s="159"/>
      <c r="D88" s="157">
        <v>6456</v>
      </c>
      <c r="E88" s="157"/>
      <c r="F88" s="157"/>
      <c r="G88" s="157"/>
      <c r="H88" s="158"/>
    </row>
    <row r="89" spans="1:8" ht="37.5" customHeight="1" x14ac:dyDescent="0.2">
      <c r="A89" s="154" t="s">
        <v>63</v>
      </c>
      <c r="B89" s="155"/>
      <c r="C89" s="159"/>
      <c r="D89" s="157">
        <v>1950</v>
      </c>
      <c r="E89" s="157"/>
      <c r="F89" s="157"/>
      <c r="G89" s="157"/>
      <c r="H89" s="158"/>
    </row>
    <row r="90" spans="1:8" ht="37.5" customHeight="1" x14ac:dyDescent="0.2">
      <c r="A90" s="160" t="s">
        <v>64</v>
      </c>
      <c r="B90" s="161"/>
      <c r="C90" s="159"/>
      <c r="D90" s="157">
        <v>5790</v>
      </c>
      <c r="E90" s="157"/>
      <c r="F90" s="157"/>
      <c r="G90" s="157"/>
      <c r="H90" s="158"/>
    </row>
    <row r="91" spans="1:8" ht="37.5" customHeight="1" x14ac:dyDescent="0.2">
      <c r="A91" s="154" t="s">
        <v>65</v>
      </c>
      <c r="B91" s="155"/>
      <c r="C91" s="159"/>
      <c r="D91" s="157">
        <v>432</v>
      </c>
      <c r="E91" s="157"/>
      <c r="F91" s="157"/>
      <c r="G91" s="157"/>
      <c r="H91" s="158"/>
    </row>
    <row r="92" spans="1:8" ht="37.5" customHeight="1" x14ac:dyDescent="0.2">
      <c r="A92" s="154" t="s">
        <v>66</v>
      </c>
      <c r="B92" s="155"/>
      <c r="C92" s="159"/>
      <c r="D92" s="157">
        <v>432</v>
      </c>
      <c r="E92" s="157"/>
      <c r="F92" s="157"/>
      <c r="G92" s="157"/>
      <c r="H92" s="158"/>
    </row>
    <row r="93" spans="1:8" ht="37.5" customHeight="1" x14ac:dyDescent="0.2">
      <c r="A93" s="154" t="s">
        <v>67</v>
      </c>
      <c r="B93" s="155"/>
      <c r="C93" s="159"/>
      <c r="D93" s="157">
        <v>864</v>
      </c>
      <c r="E93" s="157"/>
      <c r="F93" s="157"/>
      <c r="G93" s="157"/>
      <c r="H93" s="158"/>
    </row>
    <row r="94" spans="1:8" ht="37.5" customHeight="1" x14ac:dyDescent="0.2">
      <c r="A94" s="154" t="s">
        <v>68</v>
      </c>
      <c r="B94" s="155"/>
      <c r="C94" s="159"/>
      <c r="D94" s="157">
        <v>1296</v>
      </c>
      <c r="E94" s="157"/>
      <c r="F94" s="157"/>
      <c r="G94" s="157"/>
      <c r="H94" s="158"/>
    </row>
    <row r="95" spans="1:8" ht="37.5" customHeight="1" thickBot="1" x14ac:dyDescent="0.25">
      <c r="A95" s="162" t="s">
        <v>69</v>
      </c>
      <c r="B95" s="163"/>
      <c r="C95" s="164"/>
      <c r="D95" s="165">
        <v>6798</v>
      </c>
      <c r="E95" s="165"/>
      <c r="F95" s="165"/>
      <c r="G95" s="165"/>
      <c r="H95" s="166"/>
    </row>
    <row r="96" spans="1:8" s="16" customFormat="1" ht="117.75" customHeight="1" thickBot="1" x14ac:dyDescent="0.25">
      <c r="A96" s="287" t="s">
        <v>71</v>
      </c>
      <c r="B96" s="288"/>
      <c r="C96" s="28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"2ГИС.ВЛАДИМИР" (версия для ПК); 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Интернет-площадки и Веб-приложения на основе Cправочника организаций "2ГИС.ВЛАДИМИР", http://api.2gis.ru/</v>
      </c>
      <c r="D96" s="45">
        <v>30</v>
      </c>
      <c r="E96" s="45"/>
      <c r="F96" s="45"/>
      <c r="G96" s="45"/>
      <c r="H96" s="46"/>
    </row>
    <row r="97" spans="1:8" ht="50.1" customHeight="1" thickBot="1" x14ac:dyDescent="0.25">
      <c r="A97" s="24" t="s">
        <v>72</v>
      </c>
      <c r="B97" s="25"/>
      <c r="C97" s="26"/>
      <c r="D97" s="173" t="str">
        <f>"от "&amp;MIN(D99,D119:H120,F159,D121:H135)&amp;" до "&amp;MAX(D99,D119:H120,F159,D121:H135)</f>
        <v>от 858 до 10398</v>
      </c>
      <c r="E97" s="173"/>
      <c r="F97" s="173"/>
      <c r="G97" s="173"/>
      <c r="H97" s="174"/>
    </row>
    <row r="98" spans="1:8" ht="21.75" thickBot="1" x14ac:dyDescent="0.25">
      <c r="A98" s="290"/>
      <c r="B98" s="291"/>
      <c r="C98" s="130"/>
      <c r="D98" s="292"/>
      <c r="E98" s="292"/>
      <c r="F98" s="292"/>
      <c r="G98" s="292"/>
      <c r="H98" s="293"/>
    </row>
    <row r="99" spans="1:8" ht="51.75" customHeight="1" thickBot="1" x14ac:dyDescent="0.25">
      <c r="A99" s="179" t="s">
        <v>73</v>
      </c>
      <c r="B99" s="180"/>
      <c r="C99"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"2ГИС.ВЛАДИМИР" (версия для ПК); Интернет-площадка 2gis.kz на основе Cправочника организаций "2ГИС.ВЛАДИМИР"; Электронный справочник на основе Справочника организаций "2ГИС.ВЛАДИМИР" (мобильная версия); Интернет-площадки и Веб-приложения на основе Cправочника организаций "2ГИС.ВЛАДИМИР", http://api.2gis.kz/</v>
      </c>
      <c r="D99" s="182">
        <v>5100</v>
      </c>
      <c r="E99" s="182"/>
      <c r="F99" s="182"/>
      <c r="G99" s="182"/>
      <c r="H99" s="183"/>
    </row>
    <row r="100" spans="1:8" ht="51.75" customHeight="1" thickBot="1" x14ac:dyDescent="0.25">
      <c r="A100" s="184" t="s">
        <v>74</v>
      </c>
      <c r="B100" s="185"/>
      <c r="C100" s="186"/>
      <c r="D100" s="187" t="s">
        <v>75</v>
      </c>
      <c r="E100" s="188"/>
      <c r="F100" s="188"/>
      <c r="G100" s="188"/>
      <c r="H100" s="189"/>
    </row>
    <row r="101" spans="1:8" ht="51.75" customHeight="1" x14ac:dyDescent="0.2">
      <c r="A101" s="190" t="s">
        <v>76</v>
      </c>
      <c r="B101" s="191"/>
      <c r="C101" s="186"/>
      <c r="D101" s="157">
        <f>D99/4</f>
        <v>1275</v>
      </c>
      <c r="E101" s="157"/>
      <c r="F101" s="157"/>
      <c r="G101" s="157"/>
      <c r="H101" s="158"/>
    </row>
    <row r="102" spans="1:8" ht="51.75" customHeight="1" x14ac:dyDescent="0.2">
      <c r="A102" s="190" t="s">
        <v>77</v>
      </c>
      <c r="B102" s="191"/>
      <c r="C102" s="186"/>
      <c r="D102" s="157">
        <f>D99/5</f>
        <v>1020</v>
      </c>
      <c r="E102" s="157"/>
      <c r="F102" s="157"/>
      <c r="G102" s="157"/>
      <c r="H102" s="158"/>
    </row>
    <row r="103" spans="1:8" ht="51.75" customHeight="1" x14ac:dyDescent="0.2">
      <c r="A103" s="190" t="s">
        <v>78</v>
      </c>
      <c r="B103" s="191"/>
      <c r="C103" s="186"/>
      <c r="D103" s="157">
        <f>D99/6</f>
        <v>850</v>
      </c>
      <c r="E103" s="157"/>
      <c r="F103" s="157"/>
      <c r="G103" s="157"/>
      <c r="H103" s="158"/>
    </row>
    <row r="104" spans="1:8" ht="51.75" customHeight="1" x14ac:dyDescent="0.2">
      <c r="A104" s="190" t="s">
        <v>79</v>
      </c>
      <c r="B104" s="191"/>
      <c r="C104" s="186"/>
      <c r="D104" s="157">
        <f>D99/7</f>
        <v>728.57142857142856</v>
      </c>
      <c r="E104" s="157"/>
      <c r="F104" s="157"/>
      <c r="G104" s="157"/>
      <c r="H104" s="158"/>
    </row>
    <row r="105" spans="1:8" ht="51.75" customHeight="1" x14ac:dyDescent="0.2">
      <c r="A105" s="190" t="s">
        <v>80</v>
      </c>
      <c r="B105" s="191"/>
      <c r="C105" s="186"/>
      <c r="D105" s="157">
        <f>D99/8</f>
        <v>637.5</v>
      </c>
      <c r="E105" s="157"/>
      <c r="F105" s="157"/>
      <c r="G105" s="157"/>
      <c r="H105" s="158"/>
    </row>
    <row r="106" spans="1:8" ht="51.75" customHeight="1" x14ac:dyDescent="0.2">
      <c r="A106" s="190" t="s">
        <v>81</v>
      </c>
      <c r="B106" s="191"/>
      <c r="C106" s="186"/>
      <c r="D106" s="157">
        <f>D99/9</f>
        <v>566.66666666666663</v>
      </c>
      <c r="E106" s="157"/>
      <c r="F106" s="157"/>
      <c r="G106" s="157"/>
      <c r="H106" s="158"/>
    </row>
    <row r="107" spans="1:8" ht="51.75" customHeight="1" x14ac:dyDescent="0.2">
      <c r="A107" s="190" t="s">
        <v>82</v>
      </c>
      <c r="B107" s="191"/>
      <c r="C107" s="186"/>
      <c r="D107" s="157">
        <f>D99/10</f>
        <v>510</v>
      </c>
      <c r="E107" s="157"/>
      <c r="F107" s="157"/>
      <c r="G107" s="157"/>
      <c r="H107" s="158"/>
    </row>
    <row r="108" spans="1:8" ht="51.75" customHeight="1" thickBot="1" x14ac:dyDescent="0.25">
      <c r="A108" s="179" t="s">
        <v>83</v>
      </c>
      <c r="B108" s="180"/>
      <c r="C108" s="186"/>
      <c r="D108" s="182">
        <v>7656</v>
      </c>
      <c r="E108" s="182"/>
      <c r="F108" s="182"/>
      <c r="G108" s="182"/>
      <c r="H108" s="183"/>
    </row>
    <row r="109" spans="1:8" ht="51.75" customHeight="1" thickBot="1" x14ac:dyDescent="0.25">
      <c r="A109" s="184" t="s">
        <v>74</v>
      </c>
      <c r="B109" s="185"/>
      <c r="C109" s="186"/>
      <c r="D109" s="187" t="s">
        <v>75</v>
      </c>
      <c r="E109" s="188"/>
      <c r="F109" s="188"/>
      <c r="G109" s="188"/>
      <c r="H109" s="189"/>
    </row>
    <row r="110" spans="1:8" ht="51.75" customHeight="1" x14ac:dyDescent="0.2">
      <c r="A110" s="190" t="s">
        <v>76</v>
      </c>
      <c r="B110" s="191"/>
      <c r="C110" s="186"/>
      <c r="D110" s="157">
        <v>1914</v>
      </c>
      <c r="E110" s="157"/>
      <c r="F110" s="157"/>
      <c r="G110" s="157"/>
      <c r="H110" s="158"/>
    </row>
    <row r="111" spans="1:8" ht="51.75" customHeight="1" x14ac:dyDescent="0.2">
      <c r="A111" s="190" t="s">
        <v>77</v>
      </c>
      <c r="B111" s="191"/>
      <c r="C111" s="186"/>
      <c r="D111" s="157">
        <v>1531.2</v>
      </c>
      <c r="E111" s="157"/>
      <c r="F111" s="157"/>
      <c r="G111" s="157"/>
      <c r="H111" s="158"/>
    </row>
    <row r="112" spans="1:8" ht="51.75" customHeight="1" x14ac:dyDescent="0.2">
      <c r="A112" s="190" t="s">
        <v>78</v>
      </c>
      <c r="B112" s="191"/>
      <c r="C112" s="186"/>
      <c r="D112" s="157">
        <v>1275.9999999999998</v>
      </c>
      <c r="E112" s="157"/>
      <c r="F112" s="157"/>
      <c r="G112" s="157"/>
      <c r="H112" s="158"/>
    </row>
    <row r="113" spans="1:8" ht="51.75" customHeight="1" x14ac:dyDescent="0.2">
      <c r="A113" s="190" t="s">
        <v>79</v>
      </c>
      <c r="B113" s="191"/>
      <c r="C113" s="186"/>
      <c r="D113" s="157">
        <v>1093.7142857142858</v>
      </c>
      <c r="E113" s="157"/>
      <c r="F113" s="157"/>
      <c r="G113" s="157"/>
      <c r="H113" s="158"/>
    </row>
    <row r="114" spans="1:8" ht="51.75" customHeight="1" x14ac:dyDescent="0.2">
      <c r="A114" s="190" t="s">
        <v>80</v>
      </c>
      <c r="B114" s="191"/>
      <c r="C114" s="186"/>
      <c r="D114" s="157">
        <v>957</v>
      </c>
      <c r="E114" s="157"/>
      <c r="F114" s="157"/>
      <c r="G114" s="157"/>
      <c r="H114" s="158"/>
    </row>
    <row r="115" spans="1:8" ht="51.75" customHeight="1" x14ac:dyDescent="0.2">
      <c r="A115" s="190" t="s">
        <v>81</v>
      </c>
      <c r="B115" s="191"/>
      <c r="C115" s="186"/>
      <c r="D115" s="157">
        <v>850.66666666666663</v>
      </c>
      <c r="E115" s="157"/>
      <c r="F115" s="157"/>
      <c r="G115" s="157"/>
      <c r="H115" s="158"/>
    </row>
    <row r="116" spans="1:8" ht="51.75" customHeight="1" thickBot="1" x14ac:dyDescent="0.25">
      <c r="A116" s="190" t="s">
        <v>82</v>
      </c>
      <c r="B116" s="191"/>
      <c r="C116" s="194"/>
      <c r="D116" s="157">
        <v>765.6</v>
      </c>
      <c r="E116" s="157"/>
      <c r="F116" s="157"/>
      <c r="G116" s="157"/>
      <c r="H116" s="158"/>
    </row>
    <row r="117" spans="1:8" s="16" customFormat="1" ht="62.45" customHeight="1" thickBot="1" x14ac:dyDescent="0.25">
      <c r="A117" s="195" t="s">
        <v>84</v>
      </c>
      <c r="B117" s="196"/>
      <c r="C117"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117" s="44">
        <v>12012</v>
      </c>
      <c r="E117" s="45"/>
      <c r="F117" s="45"/>
      <c r="G117" s="45"/>
      <c r="H117" s="46"/>
    </row>
    <row r="118" spans="1:8" ht="21.75" thickBot="1" x14ac:dyDescent="0.25">
      <c r="A118" s="290"/>
      <c r="B118" s="291"/>
      <c r="C118" s="125"/>
      <c r="D118" s="292"/>
      <c r="E118" s="292"/>
      <c r="F118" s="292"/>
      <c r="G118" s="292"/>
      <c r="H118" s="293"/>
    </row>
    <row r="119" spans="1:8" ht="50.1" customHeight="1" x14ac:dyDescent="0.2">
      <c r="A119" s="160" t="s">
        <v>85</v>
      </c>
      <c r="B119" s="161"/>
      <c r="C119" s="201" t="str">
        <f>"Интернет-площадка 2gis.ru на основе Cправочника организаций "&amp;$C$2&amp;""</f>
        <v>Интернет-площадка 2gis.ru на основе Cправочника организаций "2ГИС.ВЛАДИМИР"</v>
      </c>
      <c r="D119" s="31">
        <v>3654</v>
      </c>
      <c r="E119" s="32"/>
      <c r="F119" s="32"/>
      <c r="G119" s="32"/>
      <c r="H119" s="33"/>
    </row>
    <row r="120" spans="1:8" ht="50.1" customHeight="1" x14ac:dyDescent="0.2">
      <c r="A120" s="160" t="s">
        <v>86</v>
      </c>
      <c r="B120" s="161"/>
      <c r="C120" s="202" t="str">
        <f>"Электронный справочник на основе Справочника организаций "&amp;$C$2&amp;" (версия для ПК)"</f>
        <v>Электронный справочник на основе Справочника организаций "2ГИС.ВЛАДИМИР" (версия для ПК)</v>
      </c>
      <c r="D120" s="121">
        <v>5442</v>
      </c>
      <c r="E120" s="122"/>
      <c r="F120" s="122"/>
      <c r="G120" s="122"/>
      <c r="H120" s="123"/>
    </row>
    <row r="121" spans="1:8" ht="50.1" customHeight="1" x14ac:dyDescent="0.2">
      <c r="A121" s="160" t="s">
        <v>87</v>
      </c>
      <c r="B121" s="161"/>
      <c r="C121" s="202" t="str">
        <f>"Электронный справочник на основе Справочника организаций "&amp;$C$2&amp;" (версия для ПК)"</f>
        <v>Электронный справочник на основе Справочника организаций "2ГИС.ВЛАДИМИР" (версия для ПК)</v>
      </c>
      <c r="D121" s="36">
        <v>8664</v>
      </c>
      <c r="E121" s="37"/>
      <c r="F121" s="37"/>
      <c r="G121" s="37"/>
      <c r="H121" s="38"/>
    </row>
    <row r="122" spans="1:8" ht="50.1" customHeight="1" x14ac:dyDescent="0.2">
      <c r="A122" s="160" t="s">
        <v>88</v>
      </c>
      <c r="B122" s="161"/>
      <c r="C122" s="202" t="str">
        <f>"Интернет-площадка 2gis.ru на основе Cправочника организаций "&amp;$C$2&amp;""</f>
        <v>Интернет-площадка 2gis.ru на основе Cправочника организаций "2ГИС.ВЛАДИМИР"</v>
      </c>
      <c r="D122" s="36">
        <v>8664</v>
      </c>
      <c r="E122" s="37"/>
      <c r="F122" s="37"/>
      <c r="G122" s="37"/>
      <c r="H122" s="38"/>
    </row>
    <row r="123" spans="1:8" ht="50.1" customHeight="1" x14ac:dyDescent="0.2">
      <c r="A123" s="160" t="s">
        <v>89</v>
      </c>
      <c r="B123" s="161"/>
      <c r="C123" s="202" t="str">
        <f>"Интернет-площадка 2gis.ru на основе Cправочника организаций "&amp;$C$2&amp;""</f>
        <v>Интернет-площадка 2gis.ru на основе Cправочника организаций "2ГИС.ВЛАДИМИР"</v>
      </c>
      <c r="D123" s="36">
        <v>10398</v>
      </c>
      <c r="E123" s="37"/>
      <c r="F123" s="37"/>
      <c r="G123" s="37"/>
      <c r="H123" s="38"/>
    </row>
    <row r="124" spans="1:8" ht="50.1" customHeight="1" x14ac:dyDescent="0.2">
      <c r="A124" s="160" t="s">
        <v>90</v>
      </c>
      <c r="B124" s="161"/>
      <c r="C124" s="202" t="str">
        <f>"Электронный справочник на основе Справочника организаций "&amp;$C$2&amp;" (версия для ПК)"</f>
        <v>Электронный справочник на основе Справочника организаций "2ГИС.ВЛАДИМИР" (версия для ПК)</v>
      </c>
      <c r="D124" s="36">
        <v>6030</v>
      </c>
      <c r="E124" s="37"/>
      <c r="F124" s="37"/>
      <c r="G124" s="37"/>
      <c r="H124" s="38"/>
    </row>
    <row r="125" spans="1:8" ht="50.1" customHeight="1" x14ac:dyDescent="0.2">
      <c r="A125" s="160" t="s">
        <v>91</v>
      </c>
      <c r="B125" s="161"/>
      <c r="C125" s="202" t="str">
        <f>"Электронный справочник на основе Справочника организаций "&amp;$C$2&amp;" (версия для ПК)"</f>
        <v>Электронный справочник на основе Справочника организаций "2ГИС.ВЛАДИМИР" (версия для ПК)</v>
      </c>
      <c r="D125" s="36">
        <v>8664</v>
      </c>
      <c r="E125" s="37"/>
      <c r="F125" s="37"/>
      <c r="G125" s="37"/>
      <c r="H125" s="38"/>
    </row>
    <row r="126" spans="1:8" ht="50.1" customHeight="1" x14ac:dyDescent="0.2">
      <c r="A126" s="160" t="s">
        <v>92</v>
      </c>
      <c r="B126" s="161"/>
      <c r="C126" s="202" t="str">
        <f>"Электронный справочник на основе Справочника организаций "&amp;$C$2&amp;" (версия для ПК)"</f>
        <v>Электронный справочник на основе Справочника организаций "2ГИС.ВЛАДИМИР" (версия для ПК)</v>
      </c>
      <c r="D126" s="36">
        <v>8664</v>
      </c>
      <c r="E126" s="37"/>
      <c r="F126" s="37"/>
      <c r="G126" s="37"/>
      <c r="H126" s="38"/>
    </row>
    <row r="127" spans="1:8" ht="50.1" customHeight="1" x14ac:dyDescent="0.2">
      <c r="A127" s="160" t="s">
        <v>93</v>
      </c>
      <c r="B127" s="161"/>
      <c r="C127"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"2ГИС.ВЛАДИМИР" (мобильная версия 2ГИС 4.0 и выше)</v>
      </c>
      <c r="D127" s="36">
        <v>2160</v>
      </c>
      <c r="E127" s="37"/>
      <c r="F127" s="37"/>
      <c r="G127" s="37"/>
      <c r="H127" s="38"/>
    </row>
    <row r="128" spans="1:8" ht="50.1" customHeight="1" x14ac:dyDescent="0.2">
      <c r="A128" s="160" t="s">
        <v>94</v>
      </c>
      <c r="B128" s="161"/>
      <c r="C128" s="202" t="s">
        <v>95</v>
      </c>
      <c r="D128" s="36">
        <v>858</v>
      </c>
      <c r="E128" s="37"/>
      <c r="F128" s="37"/>
      <c r="G128" s="37"/>
      <c r="H128" s="38"/>
    </row>
    <row r="129" spans="1:8" ht="66.75" customHeight="1" x14ac:dyDescent="0.2">
      <c r="A129" s="160" t="s">
        <v>96</v>
      </c>
      <c r="B129" s="161"/>
      <c r="C129"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"2ГИС.ВЛАДИМИР" (мобильная версия 2ГИС 4.0 и выше); Интернет-площадка 2gis.ru на основе Cправочника организаций "2ГИС.ВЛАДИМИР"</v>
      </c>
      <c r="D129" s="36">
        <v>3060</v>
      </c>
      <c r="E129" s="37"/>
      <c r="F129" s="37"/>
      <c r="G129" s="37"/>
      <c r="H129" s="38"/>
    </row>
    <row r="130" spans="1:8" ht="66.75" customHeight="1" x14ac:dyDescent="0.2">
      <c r="A130" s="160" t="s">
        <v>97</v>
      </c>
      <c r="B130" s="161"/>
      <c r="C130" s="202" t="str">
        <f t="shared" ref="C130:C13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"2ГИС.ВЛАДИМИР" (мобильная версия 2ГИС 4.0 и выше); Интернет-площадка 2gis.ru на основе Cправочника организаций "2ГИС.ВЛАДИМИР"</v>
      </c>
      <c r="D130" s="36">
        <v>2040</v>
      </c>
      <c r="E130" s="37"/>
      <c r="F130" s="37"/>
      <c r="G130" s="37"/>
      <c r="H130" s="38"/>
    </row>
    <row r="131" spans="1:8" ht="66.75" customHeight="1" x14ac:dyDescent="0.2">
      <c r="A131" s="160" t="s">
        <v>98</v>
      </c>
      <c r="B131" s="161"/>
      <c r="C131" s="202" t="str">
        <f t="shared" si="1"/>
        <v>электронный справочник на основе Справочника организаций "2ГИС.ВЛАДИМИР" (мобильная версия 2ГИС 4.0 и выше); Интернет-площадка 2gis.ru на основе Cправочника организаций "2ГИС.ВЛАДИМИР"</v>
      </c>
      <c r="D131" s="36">
        <v>2040</v>
      </c>
      <c r="E131" s="37"/>
      <c r="F131" s="37"/>
      <c r="G131" s="37"/>
      <c r="H131" s="38"/>
    </row>
    <row r="132" spans="1:8" ht="66.75" customHeight="1" x14ac:dyDescent="0.2">
      <c r="A132" s="160" t="s">
        <v>99</v>
      </c>
      <c r="B132" s="161"/>
      <c r="C132" s="202" t="str">
        <f t="shared" si="1"/>
        <v>электронный справочник на основе Справочника организаций "2ГИС.ВЛАДИМИР" (мобильная версия 2ГИС 4.0 и выше); Интернет-площадка 2gis.ru на основе Cправочника организаций "2ГИС.ВЛАДИМИР"</v>
      </c>
      <c r="D132" s="36">
        <v>1020</v>
      </c>
      <c r="E132" s="37"/>
      <c r="F132" s="37"/>
      <c r="G132" s="37"/>
      <c r="H132" s="38"/>
    </row>
    <row r="133" spans="1:8" ht="66.75" customHeight="1" x14ac:dyDescent="0.2">
      <c r="A133" s="160" t="s">
        <v>100</v>
      </c>
      <c r="B133" s="161" t="s">
        <v>100</v>
      </c>
      <c r="C133"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"2ГИС.ВЛАДИМИР" (мобильная версия 2ГИС 4.0 и выше); Интернет-площадка 2gis.ru на основе Cправочника организаций "2ГИС.ВЛАДИМИР"</v>
      </c>
      <c r="D133" s="36">
        <v>7560</v>
      </c>
      <c r="E133" s="37"/>
      <c r="F133" s="37"/>
      <c r="G133" s="37"/>
      <c r="H133" s="38"/>
    </row>
    <row r="134" spans="1:8" ht="66.75" customHeight="1" x14ac:dyDescent="0.2">
      <c r="A134" s="160" t="s">
        <v>101</v>
      </c>
      <c r="B134" s="161" t="s">
        <v>101</v>
      </c>
      <c r="C134"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"2ГИС.ВЛАДИМИР" (мобильная версия 2ГИС 4.0 и выше); Интернет-площадка 2gis.ru на основе Cправочника организаций "2ГИС.ВЛАДИМИР"</v>
      </c>
      <c r="D134" s="36">
        <v>2004</v>
      </c>
      <c r="E134" s="37"/>
      <c r="F134" s="37"/>
      <c r="G134" s="37"/>
      <c r="H134" s="38"/>
    </row>
    <row r="135" spans="1:8" ht="50.1" customHeight="1" x14ac:dyDescent="0.2">
      <c r="A135" s="160" t="s">
        <v>102</v>
      </c>
      <c r="B135" s="161"/>
      <c r="C135" s="202" t="str">
        <f>"Электронный справочник на основе Справочника организаций "&amp;$C$2&amp;" (версия для ПК)"</f>
        <v>Электронный справочник на основе Справочника организаций "2ГИС.ВЛАДИМИР" (версия для ПК)</v>
      </c>
      <c r="D135" s="36">
        <v>5184</v>
      </c>
      <c r="E135" s="37"/>
      <c r="F135" s="37"/>
      <c r="G135" s="37"/>
      <c r="H135" s="38"/>
    </row>
    <row r="136" spans="1:8" s="16" customFormat="1" ht="102" customHeight="1" x14ac:dyDescent="0.2">
      <c r="A136" s="160" t="s">
        <v>16</v>
      </c>
      <c r="B136" s="161"/>
      <c r="C136" s="20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136" s="36">
        <v>1038</v>
      </c>
      <c r="E136" s="37"/>
      <c r="F136" s="37"/>
      <c r="G136" s="37"/>
      <c r="H136" s="38"/>
    </row>
    <row r="137" spans="1:8" s="16" customFormat="1" ht="102" customHeight="1" x14ac:dyDescent="0.2">
      <c r="A137" s="160" t="s">
        <v>103</v>
      </c>
      <c r="B137" s="161"/>
      <c r="C137" s="20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137" s="36">
        <v>100002</v>
      </c>
      <c r="E137" s="37"/>
      <c r="F137" s="37"/>
      <c r="G137" s="37"/>
      <c r="H137" s="38"/>
    </row>
    <row r="138" spans="1:8" s="16" customFormat="1" ht="126" customHeight="1" x14ac:dyDescent="0.2">
      <c r="A138" s="160" t="s">
        <v>104</v>
      </c>
      <c r="B138" s="161"/>
      <c r="C138"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"2ГИС.ВЛАДИМИР" (версия для ПК); 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Интернет-площадки и Веб-приложения на основе Cправочника организаций "2ГИС.ВЛАДИМИР", http://api.2gis.ru/</v>
      </c>
      <c r="D138" s="36">
        <v>2898</v>
      </c>
      <c r="E138" s="37"/>
      <c r="F138" s="37"/>
      <c r="G138" s="37"/>
      <c r="H138" s="38"/>
    </row>
    <row r="139" spans="1:8" s="16" customFormat="1" ht="96" customHeight="1" x14ac:dyDescent="0.2">
      <c r="A139" s="160" t="s">
        <v>105</v>
      </c>
      <c r="B139" s="161"/>
      <c r="C13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Интернет-площадки и Веб-приложения на основе Cправочника организаций "2ГИС.ВЛАДИМИР", http://api.2gis.ru/</v>
      </c>
      <c r="D139" s="36">
        <v>2898</v>
      </c>
      <c r="E139" s="37"/>
      <c r="F139" s="37"/>
      <c r="G139" s="37"/>
      <c r="H139" s="38"/>
    </row>
    <row r="140" spans="1:8" s="16" customFormat="1" ht="96" customHeight="1" x14ac:dyDescent="0.2">
      <c r="A140" s="154" t="s">
        <v>106</v>
      </c>
      <c r="B140" s="204"/>
      <c r="C140"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"2ГИС.ВЛАДИМИР" (мобильная версия 2ГИС 4.0 и выше)</v>
      </c>
      <c r="D140" s="36">
        <v>2406</v>
      </c>
      <c r="E140" s="37"/>
      <c r="F140" s="37"/>
      <c r="G140" s="37"/>
      <c r="H140" s="38"/>
    </row>
    <row r="141" spans="1:8" ht="50.1" customHeight="1" x14ac:dyDescent="0.2">
      <c r="A141" s="160" t="s">
        <v>107</v>
      </c>
      <c r="B141" s="161"/>
      <c r="C141" s="202" t="str">
        <f>"Интернет-площадка 2gis.ru на основе Cправочника организаций "&amp;$C$2&amp;""</f>
        <v>Интернет-площадка 2gis.ru на основе Cправочника организаций "2ГИС.ВЛАДИМИР"</v>
      </c>
      <c r="D141" s="36">
        <v>5160</v>
      </c>
      <c r="E141" s="37"/>
      <c r="F141" s="37"/>
      <c r="G141" s="37"/>
      <c r="H141" s="38"/>
    </row>
    <row r="142" spans="1:8" ht="50.1" customHeight="1" x14ac:dyDescent="0.2">
      <c r="A142" s="160" t="s">
        <v>108</v>
      </c>
      <c r="B142" s="161"/>
      <c r="C142" s="202" t="str">
        <f t="shared" ref="C142:C151" si="2">"Электронный справочник на основе Справочника организаций "&amp;$C$2&amp;" (версия для ПК)"</f>
        <v>Электронный справочник на основе Справочника организаций "2ГИС.ВЛАДИМИР" (версия для ПК)</v>
      </c>
      <c r="D142" s="36">
        <v>7680</v>
      </c>
      <c r="E142" s="37"/>
      <c r="F142" s="37"/>
      <c r="G142" s="37"/>
      <c r="H142" s="38"/>
    </row>
    <row r="143" spans="1:8" ht="50.1" customHeight="1" x14ac:dyDescent="0.2">
      <c r="A143" s="160" t="s">
        <v>109</v>
      </c>
      <c r="B143" s="161"/>
      <c r="C143" s="202" t="str">
        <f t="shared" si="2"/>
        <v>Электронный справочник на основе Справочника организаций "2ГИС.ВЛАДИМИР" (версия для ПК)</v>
      </c>
      <c r="D143" s="36">
        <v>12240</v>
      </c>
      <c r="E143" s="37"/>
      <c r="F143" s="37"/>
      <c r="G143" s="37"/>
      <c r="H143" s="38"/>
    </row>
    <row r="144" spans="1:8" ht="50.1" customHeight="1" x14ac:dyDescent="0.2">
      <c r="A144" s="160" t="s">
        <v>110</v>
      </c>
      <c r="B144" s="161"/>
      <c r="C144" s="202" t="str">
        <f>"Интернет-площадка 2gis.ru на основе Cправочника организаций "&amp;$C$2&amp;""</f>
        <v>Интернет-площадка 2gis.ru на основе Cправочника организаций "2ГИС.ВЛАДИМИР"</v>
      </c>
      <c r="D144" s="36">
        <v>12240</v>
      </c>
      <c r="E144" s="37"/>
      <c r="F144" s="37"/>
      <c r="G144" s="37"/>
      <c r="H144" s="38"/>
    </row>
    <row r="145" spans="1:8" ht="50.1" customHeight="1" x14ac:dyDescent="0.2">
      <c r="A145" s="160" t="s">
        <v>111</v>
      </c>
      <c r="B145" s="161"/>
      <c r="C145" s="202" t="str">
        <f>"Интернет-площадка 2gis.ru на основе Cправочника организаций "&amp;$C$2&amp;""</f>
        <v>Интернет-площадка 2gis.ru на основе Cправочника организаций "2ГИС.ВЛАДИМИР"</v>
      </c>
      <c r="D145" s="36">
        <v>14688</v>
      </c>
      <c r="E145" s="37"/>
      <c r="F145" s="37"/>
      <c r="G145" s="37"/>
      <c r="H145" s="38"/>
    </row>
    <row r="146" spans="1:8" ht="50.1" customHeight="1" x14ac:dyDescent="0.2">
      <c r="A146" s="160" t="s">
        <v>112</v>
      </c>
      <c r="B146" s="161"/>
      <c r="C146" s="202" t="str">
        <f t="shared" si="2"/>
        <v>Электронный справочник на основе Справочника организаций "2ГИС.ВЛАДИМИР" (версия для ПК)</v>
      </c>
      <c r="D146" s="36">
        <v>8520</v>
      </c>
      <c r="E146" s="37"/>
      <c r="F146" s="37"/>
      <c r="G146" s="37"/>
      <c r="H146" s="38"/>
    </row>
    <row r="147" spans="1:8" ht="50.1" customHeight="1" x14ac:dyDescent="0.2">
      <c r="A147" s="160" t="s">
        <v>113</v>
      </c>
      <c r="B147" s="161"/>
      <c r="C147" s="202" t="str">
        <f t="shared" si="2"/>
        <v>Электронный справочник на основе Справочника организаций "2ГИС.ВЛАДИМИР" (версия для ПК)</v>
      </c>
      <c r="D147" s="36">
        <v>12240</v>
      </c>
      <c r="E147" s="37"/>
      <c r="F147" s="37"/>
      <c r="G147" s="37"/>
      <c r="H147" s="38"/>
    </row>
    <row r="148" spans="1:8" ht="50.1" customHeight="1" x14ac:dyDescent="0.2">
      <c r="A148" s="160" t="s">
        <v>114</v>
      </c>
      <c r="B148" s="161"/>
      <c r="C148" s="202" t="str">
        <f t="shared" si="2"/>
        <v>Электронный справочник на основе Справочника организаций "2ГИС.ВЛАДИМИР" (версия для ПК)</v>
      </c>
      <c r="D148" s="36">
        <v>12240</v>
      </c>
      <c r="E148" s="37"/>
      <c r="F148" s="37"/>
      <c r="G148" s="37"/>
      <c r="H148" s="38"/>
    </row>
    <row r="149" spans="1:8" ht="50.1" customHeight="1" x14ac:dyDescent="0.2">
      <c r="A149" s="160" t="s">
        <v>115</v>
      </c>
      <c r="B149" s="161"/>
      <c r="C149" s="202" t="s">
        <v>95</v>
      </c>
      <c r="D149" s="36">
        <v>1320</v>
      </c>
      <c r="E149" s="37"/>
      <c r="F149" s="37"/>
      <c r="G149" s="37"/>
      <c r="H149" s="38"/>
    </row>
    <row r="150" spans="1:8" ht="66.75" customHeight="1" x14ac:dyDescent="0.2">
      <c r="A150" s="160" t="s">
        <v>116</v>
      </c>
      <c r="B150" s="161"/>
      <c r="C150"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"2ГИС.ВЛАДИМИР" (мобильная версия 2ГИС 4.0 и выше); Интернет-площадка 2gis.ru на основе Cправочника организаций "2ГИС.ВЛАДИМИР"</v>
      </c>
      <c r="D150" s="36">
        <v>10680</v>
      </c>
      <c r="E150" s="37"/>
      <c r="F150" s="37"/>
      <c r="G150" s="37"/>
      <c r="H150" s="38"/>
    </row>
    <row r="151" spans="1:8" ht="50.1" customHeight="1" thickBot="1" x14ac:dyDescent="0.25">
      <c r="A151" s="160" t="s">
        <v>117</v>
      </c>
      <c r="B151" s="161"/>
      <c r="C151" s="202" t="str">
        <f t="shared" si="2"/>
        <v>Электронный справочник на основе Справочника организаций "2ГИС.ВЛАДИМИР" (версия для ПК)</v>
      </c>
      <c r="D151" s="44">
        <v>7320</v>
      </c>
      <c r="E151" s="45"/>
      <c r="F151" s="45"/>
      <c r="G151" s="45"/>
      <c r="H151" s="46"/>
    </row>
    <row r="152" spans="1:8" s="28" customFormat="1" ht="50.1" customHeight="1" thickBot="1" x14ac:dyDescent="0.25">
      <c r="A152" s="24" t="s">
        <v>118</v>
      </c>
      <c r="B152" s="25"/>
      <c r="C152" s="26"/>
      <c r="D152" s="173"/>
      <c r="E152" s="173"/>
      <c r="F152" s="173"/>
      <c r="G152" s="173"/>
      <c r="H152" s="174"/>
    </row>
    <row r="153" spans="1:8" s="16" customFormat="1" ht="50.1" customHeight="1" x14ac:dyDescent="0.2">
      <c r="A153" s="160" t="s">
        <v>119</v>
      </c>
      <c r="B153" s="161"/>
      <c r="C153" s="206" t="str">
        <f>"Электронный справочник на основе Справочника организаций "&amp;$C$2&amp;" (мобильная версия)"</f>
        <v>Электронный справочник на основе Справочника организаций "2ГИС.ВЛАДИМИР" (мобильная версия)</v>
      </c>
      <c r="D153" s="36">
        <v>2406</v>
      </c>
      <c r="E153" s="37"/>
      <c r="F153" s="37"/>
      <c r="G153" s="37"/>
      <c r="H153" s="38"/>
    </row>
    <row r="154" spans="1:8" s="16" customFormat="1" ht="50.1" customHeight="1" x14ac:dyDescent="0.2">
      <c r="A154" s="160" t="s">
        <v>120</v>
      </c>
      <c r="B154" s="161"/>
      <c r="C154" s="209"/>
      <c r="D154" s="36">
        <v>2406</v>
      </c>
      <c r="E154" s="37"/>
      <c r="F154" s="37"/>
      <c r="G154" s="37"/>
      <c r="H154" s="38"/>
    </row>
    <row r="155" spans="1:8" s="16" customFormat="1" ht="50.1" customHeight="1" x14ac:dyDescent="0.2">
      <c r="A155" s="207" t="s">
        <v>121</v>
      </c>
      <c r="B155" s="208"/>
      <c r="C155" s="209"/>
      <c r="D155" s="297">
        <v>1800</v>
      </c>
      <c r="E155" s="157"/>
      <c r="F155" s="157"/>
      <c r="G155" s="157"/>
      <c r="H155" s="157"/>
    </row>
    <row r="156" spans="1:8" s="16" customFormat="1" ht="50.1" customHeight="1" x14ac:dyDescent="0.2">
      <c r="A156" s="207" t="s">
        <v>122</v>
      </c>
      <c r="B156" s="208"/>
      <c r="C156" s="209"/>
      <c r="D156" s="297">
        <v>180</v>
      </c>
      <c r="E156" s="157"/>
      <c r="F156" s="157"/>
      <c r="G156" s="157"/>
      <c r="H156" s="157"/>
    </row>
    <row r="157" spans="1:8" s="16" customFormat="1" ht="50.1" customHeight="1" thickBot="1" x14ac:dyDescent="0.25">
      <c r="A157" s="207" t="s">
        <v>123</v>
      </c>
      <c r="B157" s="208"/>
      <c r="C157" s="210"/>
      <c r="D157" s="78">
        <v>612</v>
      </c>
      <c r="E157" s="79"/>
      <c r="F157" s="79"/>
      <c r="G157" s="79"/>
      <c r="H157" s="79"/>
    </row>
    <row r="158" spans="1:8" s="16" customFormat="1" ht="50.1" customHeight="1" thickBot="1" x14ac:dyDescent="0.25">
      <c r="A158" s="24" t="s">
        <v>124</v>
      </c>
      <c r="B158" s="25"/>
      <c r="C158" s="26"/>
      <c r="D158" s="173"/>
      <c r="E158" s="173"/>
      <c r="F158" s="173"/>
      <c r="G158" s="173"/>
      <c r="H158" s="174"/>
    </row>
    <row r="159" spans="1:8" ht="50.1" customHeight="1" x14ac:dyDescent="0.2">
      <c r="A159" s="160" t="s">
        <v>125</v>
      </c>
      <c r="B159" s="161"/>
      <c r="C159"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"2ГИС.ВЛАДИМИР" (мобильная версия 2ГИС 4.0 и выше)</v>
      </c>
      <c r="D159" s="212">
        <f>F159*1.2</f>
        <v>3060</v>
      </c>
      <c r="E159" s="213">
        <f>F159*1.1</f>
        <v>2805</v>
      </c>
      <c r="F159" s="213">
        <v>2550</v>
      </c>
      <c r="G159" s="213">
        <f>F159*0.75</f>
        <v>1912.5</v>
      </c>
      <c r="H159" s="214">
        <f>F159*0.5</f>
        <v>1275</v>
      </c>
    </row>
    <row r="160" spans="1:8" ht="50.1" customHeight="1" x14ac:dyDescent="0.2">
      <c r="A160" s="160" t="s">
        <v>126</v>
      </c>
      <c r="B160" s="161"/>
      <c r="C160" s="202" t="str">
        <f>"Интернет-площадка 2gis.ru на основе Cправочника организаций "&amp;$C$2&amp;""</f>
        <v>Интернет-площадка 2gis.ru на основе Cправочника организаций "2ГИС.ВЛАДИМИР"</v>
      </c>
      <c r="D160" s="36">
        <v>2550</v>
      </c>
      <c r="E160" s="37"/>
      <c r="F160" s="37"/>
      <c r="G160" s="37"/>
      <c r="H160" s="38"/>
    </row>
    <row r="161" spans="1:8" ht="50.1" customHeight="1" x14ac:dyDescent="0.2">
      <c r="A161" s="160" t="s">
        <v>127</v>
      </c>
      <c r="B161" s="161"/>
      <c r="C161" s="202" t="str">
        <f>"Электронный справочник на основе Справочника организаций "&amp;$C$2&amp;" (версия для ПК)"</f>
        <v>Электронный справочник на основе Справочника организаций "2ГИС.ВЛАДИМИР" (версия для ПК)</v>
      </c>
      <c r="D161" s="36">
        <v>5184</v>
      </c>
      <c r="E161" s="37"/>
      <c r="F161" s="37"/>
      <c r="G161" s="37"/>
      <c r="H161" s="38"/>
    </row>
    <row r="162" spans="1:8" ht="50.1" customHeight="1" x14ac:dyDescent="0.2">
      <c r="A162" s="160" t="s">
        <v>128</v>
      </c>
      <c r="B162" s="161"/>
      <c r="C162"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"2ГИС.ВЛАДИМИР" (мобильная версия 2ГИС 4.0 и выше)</v>
      </c>
      <c r="D162" s="212">
        <f>F162*1.2</f>
        <v>4320</v>
      </c>
      <c r="E162" s="213">
        <f>F162*1.1</f>
        <v>3960.0000000000005</v>
      </c>
      <c r="F162" s="213">
        <v>3600</v>
      </c>
      <c r="G162" s="213">
        <f>F162*0.75</f>
        <v>2700</v>
      </c>
      <c r="H162" s="214">
        <f>F162*0.5</f>
        <v>1800</v>
      </c>
    </row>
    <row r="163" spans="1:8" ht="50.1" customHeight="1" x14ac:dyDescent="0.2">
      <c r="A163" s="160" t="s">
        <v>199</v>
      </c>
      <c r="B163" s="161"/>
      <c r="C163" s="202" t="str">
        <f>"Интернет-площадка 2gis.ru на основе Cправочника организаций "&amp;$C$2&amp;""</f>
        <v>Интернет-площадка 2gis.ru на основе Cправочника организаций "2ГИС.ВЛАДИМИР"</v>
      </c>
      <c r="D163" s="36">
        <v>3600</v>
      </c>
      <c r="E163" s="37"/>
      <c r="F163" s="37"/>
      <c r="G163" s="37"/>
      <c r="H163" s="38"/>
    </row>
    <row r="164" spans="1:8" ht="50.1" customHeight="1" x14ac:dyDescent="0.2">
      <c r="A164" s="160" t="s">
        <v>130</v>
      </c>
      <c r="B164" s="161"/>
      <c r="C164" s="202" t="str">
        <f>"Электронный справочник на основе Справочника организаций "&amp;$C$2&amp;" (версия для ПК)"</f>
        <v>Электронный справочник на основе Справочника организаций "2ГИС.ВЛАДИМИР" (версия для ПК)</v>
      </c>
      <c r="D164" s="36">
        <v>7320</v>
      </c>
      <c r="E164" s="37"/>
      <c r="F164" s="37"/>
      <c r="G164" s="37"/>
      <c r="H164" s="38"/>
    </row>
    <row r="165" spans="1:8" s="16" customFormat="1" ht="126" customHeight="1" thickBot="1" x14ac:dyDescent="0.25">
      <c r="A165" s="160" t="s">
        <v>131</v>
      </c>
      <c r="B165" s="161"/>
      <c r="C165" s="301" t="str">
        <f>C160</f>
        <v>Интернет-площадка 2gis.ru на основе Cправочника организаций "2ГИС.ВЛАДИМИР"</v>
      </c>
      <c r="D165" s="36">
        <v>2550</v>
      </c>
      <c r="E165" s="37"/>
      <c r="F165" s="37"/>
      <c r="G165" s="37"/>
      <c r="H165" s="38"/>
    </row>
    <row r="166" spans="1:8" ht="50.1" customHeight="1" thickBot="1" x14ac:dyDescent="0.25">
      <c r="A166" s="24" t="s">
        <v>200</v>
      </c>
      <c r="B166" s="25"/>
      <c r="C166" s="26"/>
      <c r="D166" s="173"/>
      <c r="E166" s="173"/>
      <c r="F166" s="173"/>
      <c r="G166" s="173"/>
      <c r="H166" s="174"/>
    </row>
    <row r="167" spans="1:8" s="23" customFormat="1" ht="30" customHeight="1" thickBot="1" x14ac:dyDescent="0.25">
      <c r="A167" s="303"/>
      <c r="B167" s="303"/>
      <c r="C167" s="460"/>
      <c r="D167" s="303"/>
      <c r="E167" s="303"/>
      <c r="F167" s="303"/>
      <c r="G167" s="303"/>
      <c r="H167" s="304"/>
    </row>
    <row r="168" spans="1:8" s="16" customFormat="1" ht="185.25" customHeight="1" x14ac:dyDescent="0.2">
      <c r="A168" s="160" t="s">
        <v>201</v>
      </c>
      <c r="B168" s="161"/>
      <c r="C168"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"2ГИС.ВЛАДИМИР" (версия для ПК); 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168" s="31">
        <v>6180</v>
      </c>
      <c r="E168" s="32"/>
      <c r="F168" s="32"/>
      <c r="G168" s="32"/>
      <c r="H168" s="33"/>
    </row>
    <row r="169" spans="1:8" s="16" customFormat="1" ht="83.25" customHeight="1" thickBot="1" x14ac:dyDescent="0.25">
      <c r="A169" s="160" t="s">
        <v>202</v>
      </c>
      <c r="B169" s="161"/>
      <c r="C169" s="209"/>
      <c r="D169" s="36">
        <v>6180</v>
      </c>
      <c r="E169" s="37"/>
      <c r="F169" s="37"/>
      <c r="G169" s="37"/>
      <c r="H169" s="38"/>
    </row>
    <row r="170" spans="1:8" ht="21.75" thickBot="1" x14ac:dyDescent="0.25">
      <c r="A170" s="290"/>
      <c r="B170" s="291"/>
      <c r="C170" s="125"/>
      <c r="D170" s="292"/>
      <c r="E170" s="292"/>
      <c r="F170" s="292"/>
      <c r="G170" s="292"/>
      <c r="H170" s="293"/>
    </row>
    <row r="172" spans="1:8" ht="21" x14ac:dyDescent="0.2">
      <c r="A172" s="220"/>
      <c r="B172" s="221" t="s">
        <v>133</v>
      </c>
      <c r="C172" s="222" t="s">
        <v>333</v>
      </c>
      <c r="D172" s="222"/>
      <c r="E172" s="223"/>
      <c r="F172" s="223"/>
      <c r="G172" s="223"/>
      <c r="H172" s="223"/>
    </row>
    <row r="173" spans="1:8" ht="21" x14ac:dyDescent="0.2">
      <c r="A173" s="220"/>
      <c r="B173" s="223"/>
      <c r="C173" s="224" t="s">
        <v>334</v>
      </c>
      <c r="D173" s="224"/>
      <c r="E173" s="223"/>
      <c r="F173" s="223"/>
      <c r="G173" s="223"/>
      <c r="H173" s="223"/>
    </row>
    <row r="174" spans="1:8" ht="21" x14ac:dyDescent="0.2">
      <c r="A174" s="220"/>
      <c r="B174" s="223"/>
      <c r="C174" s="224" t="s">
        <v>335</v>
      </c>
      <c r="D174" s="224"/>
      <c r="E174" s="223"/>
      <c r="F174" s="223"/>
      <c r="G174" s="223"/>
      <c r="H174" s="223"/>
    </row>
    <row r="175" spans="1:8" ht="21" x14ac:dyDescent="0.2">
      <c r="C175" s="224"/>
      <c r="D175" s="224"/>
      <c r="E175" s="223"/>
      <c r="F175" s="223"/>
      <c r="G175" s="223"/>
      <c r="H175" s="217"/>
    </row>
    <row r="176" spans="1:8" ht="26.25" customHeight="1" x14ac:dyDescent="0.2">
      <c r="A176" s="227" t="str">
        <f>Абакан_юр!A174</f>
        <v>По соглашению сторон в качестве валюты платежа могут выступать украинские гривны, в этом случае курс следующий: 1 руб. = 0,4408 гривен</v>
      </c>
      <c r="B176" s="227"/>
      <c r="C176" s="227"/>
      <c r="D176" s="228"/>
      <c r="E176" s="228"/>
      <c r="F176" s="229"/>
      <c r="G176" s="230"/>
      <c r="H176" s="230"/>
    </row>
    <row r="177" spans="1:8" ht="26.25" customHeight="1" x14ac:dyDescent="0.2">
      <c r="A177" s="227" t="str">
        <f>Абакан_юр!A175</f>
        <v>По соглашению сторон в качестве валюты платежа могут выступать дирхамы ОАЭ, в этом случае курс следующий: 1 руб. = 0,0420 дирхам</v>
      </c>
      <c r="B177" s="227"/>
      <c r="C177" s="227"/>
      <c r="D177" s="228"/>
      <c r="E177" s="228"/>
      <c r="F177" s="229"/>
      <c r="G177" s="232"/>
      <c r="H177" s="232"/>
    </row>
    <row r="178" spans="1:8" ht="26.25" customHeight="1" x14ac:dyDescent="0.2">
      <c r="A178" s="227" t="str">
        <f>Абакан_юр!A176</f>
        <v>По соглашению сторон в качестве валюты платежа могут выступать доллары США, в этом случае курс следующий: 1 руб. = 0,0114 доллара</v>
      </c>
      <c r="B178" s="227"/>
      <c r="C178" s="227"/>
      <c r="D178" s="228"/>
      <c r="E178" s="228"/>
      <c r="F178" s="229"/>
      <c r="G178" s="232"/>
      <c r="H178" s="232"/>
    </row>
    <row r="179" spans="1:8" ht="26.25" customHeight="1" x14ac:dyDescent="0.2">
      <c r="A179" s="227" t="str">
        <f>Абакан_юр!A177</f>
        <v>По соглашению сторон в качестве валюты платежа могут выступать евро, в этом случае курс следующий: 1 руб. = 0,0105 евро</v>
      </c>
      <c r="B179" s="227"/>
      <c r="C179" s="227"/>
      <c r="D179" s="228"/>
      <c r="E179" s="229"/>
      <c r="F179" s="229"/>
      <c r="G179" s="232"/>
      <c r="H179" s="232"/>
    </row>
    <row r="180" spans="1:8" ht="26.25" customHeight="1" x14ac:dyDescent="0.2">
      <c r="A180" s="227" t="str">
        <f>Абакан_юр!A178</f>
        <v>По соглашению сторон в качестве валюты платежа могут выступать чешские кроны, в этом случае курс следующий: 1 руб. = 0,2605 крона</v>
      </c>
      <c r="B180" s="227"/>
      <c r="C180" s="227"/>
      <c r="D180" s="228"/>
      <c r="E180" s="229"/>
      <c r="F180" s="229"/>
      <c r="G180" s="232"/>
      <c r="H180" s="232"/>
    </row>
    <row r="181" spans="1:8" ht="26.25" customHeight="1" x14ac:dyDescent="0.2">
      <c r="A181" s="227" t="str">
        <f>Абакан_юр!A179</f>
        <v>По соглашению сторон в качестве валюты платежа могут выступать киргизские сомы, в этом случае курс следующий: 1 руб. = 1,0083 сом</v>
      </c>
      <c r="B181" s="227"/>
      <c r="C181" s="227"/>
      <c r="D181" s="228"/>
      <c r="E181" s="228"/>
      <c r="F181" s="229"/>
      <c r="G181" s="232"/>
      <c r="H181" s="232"/>
    </row>
    <row r="182" spans="1:8" ht="26.25" customHeight="1" x14ac:dyDescent="0.2">
      <c r="A182" s="227" t="str">
        <f>Абакан_юр!A180</f>
        <v>По соглашению сторон в качестве валюты платежа могут выступать казахстанские тенге, в этом случае курс следующий: 1 руб. = 5,0473 тенге</v>
      </c>
      <c r="B182" s="227"/>
      <c r="C182" s="227"/>
      <c r="D182" s="228"/>
      <c r="E182" s="228"/>
      <c r="F182" s="229"/>
      <c r="G182" s="232"/>
      <c r="H182" s="232"/>
    </row>
    <row r="183" spans="1:8" ht="26.25" x14ac:dyDescent="0.2">
      <c r="A183" s="233"/>
      <c r="B183" s="233"/>
      <c r="C183" s="234"/>
      <c r="D183" s="235"/>
      <c r="E183" s="235"/>
      <c r="F183" s="236"/>
      <c r="G183" s="237"/>
      <c r="H183" s="237"/>
    </row>
    <row r="184" spans="1:8" ht="21" x14ac:dyDescent="0.2">
      <c r="A184" s="239" t="s">
        <v>144</v>
      </c>
      <c r="B184" s="239"/>
      <c r="C184" s="239"/>
      <c r="D184" s="239"/>
      <c r="E184" s="239"/>
      <c r="F184" s="239"/>
      <c r="G184" s="239"/>
      <c r="H184" s="239"/>
    </row>
    <row r="185" spans="1:8" ht="21" x14ac:dyDescent="0.2">
      <c r="A185" s="239" t="s">
        <v>145</v>
      </c>
      <c r="B185" s="239"/>
      <c r="C185" s="239"/>
      <c r="D185" s="239"/>
      <c r="E185" s="239"/>
      <c r="F185" s="239"/>
      <c r="G185" s="239"/>
      <c r="H185" s="239"/>
    </row>
    <row r="186" spans="1:8" ht="26.25" x14ac:dyDescent="0.2">
      <c r="A186" s="233"/>
      <c r="B186" s="233"/>
      <c r="C186" s="234"/>
      <c r="D186" s="235"/>
      <c r="E186" s="235"/>
      <c r="F186" s="236"/>
      <c r="G186" s="237"/>
      <c r="H186" s="237"/>
    </row>
    <row r="187" spans="1:8" ht="33.75" customHeight="1" thickBot="1" x14ac:dyDescent="0.25">
      <c r="A187" s="240" t="s">
        <v>146</v>
      </c>
      <c r="B187" s="240"/>
      <c r="C187" s="240"/>
      <c r="D187" s="240"/>
      <c r="E187" s="240"/>
      <c r="F187" s="241"/>
      <c r="G187" s="231"/>
      <c r="H187" s="242"/>
    </row>
    <row r="188" spans="1:8" ht="50.1" customHeight="1" thickBot="1" x14ac:dyDescent="0.25">
      <c r="A188" s="243" t="s">
        <v>147</v>
      </c>
      <c r="B188" s="244"/>
      <c r="C188" s="244"/>
      <c r="D188" s="244"/>
      <c r="E188" s="245"/>
      <c r="F188" s="246"/>
      <c r="H188" s="247"/>
    </row>
    <row r="189" spans="1:8" ht="93" customHeight="1" thickBot="1" x14ac:dyDescent="0.25">
      <c r="A189" s="248" t="s">
        <v>148</v>
      </c>
      <c r="B189" s="249"/>
      <c r="C189" s="250" t="s">
        <v>149</v>
      </c>
      <c r="D189" s="249" t="s">
        <v>150</v>
      </c>
      <c r="E189" s="251"/>
      <c r="F189" s="252"/>
      <c r="G189" s="252"/>
      <c r="H189" s="252"/>
    </row>
    <row r="190" spans="1:8" ht="50.1" customHeight="1" x14ac:dyDescent="0.2">
      <c r="A190" s="253" t="s">
        <v>207</v>
      </c>
      <c r="B190" s="254"/>
      <c r="C190" s="256" t="s">
        <v>208</v>
      </c>
      <c r="D190" s="473">
        <v>2190</v>
      </c>
      <c r="E190" s="257"/>
      <c r="F190" s="252"/>
      <c r="G190" s="252"/>
      <c r="H190" s="252"/>
    </row>
    <row r="191" spans="1:8" ht="50.1" customHeight="1" x14ac:dyDescent="0.2">
      <c r="A191" s="258" t="s">
        <v>209</v>
      </c>
      <c r="B191" s="259"/>
      <c r="C191" s="261"/>
      <c r="D191" s="474">
        <v>1590</v>
      </c>
      <c r="E191" s="262"/>
      <c r="F191" s="252"/>
      <c r="G191" s="252"/>
      <c r="H191" s="252"/>
    </row>
    <row r="192" spans="1:8" ht="50.1" customHeight="1" x14ac:dyDescent="0.2">
      <c r="A192" s="258" t="s">
        <v>210</v>
      </c>
      <c r="B192" s="259"/>
      <c r="C192" s="261"/>
      <c r="D192" s="474">
        <v>1440</v>
      </c>
      <c r="E192" s="262"/>
      <c r="F192" s="252"/>
      <c r="G192" s="252"/>
      <c r="H192" s="252"/>
    </row>
    <row r="193" spans="1:8" ht="50.1" customHeight="1" thickBot="1" x14ac:dyDescent="0.25">
      <c r="A193" s="258" t="s">
        <v>211</v>
      </c>
      <c r="B193" s="259"/>
      <c r="C193" s="261"/>
      <c r="D193" s="474">
        <v>1290</v>
      </c>
      <c r="E193" s="262"/>
      <c r="F193" s="252"/>
      <c r="G193" s="252"/>
      <c r="H193" s="252"/>
    </row>
    <row r="194" spans="1:8" ht="84" x14ac:dyDescent="0.2">
      <c r="A194" s="253" t="s">
        <v>151</v>
      </c>
      <c r="B194" s="254"/>
      <c r="C194" s="255" t="s">
        <v>152</v>
      </c>
      <c r="D194" s="256" t="s">
        <v>153</v>
      </c>
      <c r="E194" s="257"/>
      <c r="F194" s="252"/>
      <c r="G194" s="252"/>
      <c r="H194" s="252"/>
    </row>
    <row r="195" spans="1:8" ht="77.25" customHeight="1" x14ac:dyDescent="0.2">
      <c r="A195" s="258" t="s">
        <v>154</v>
      </c>
      <c r="B195" s="259"/>
      <c r="C195" s="260" t="s">
        <v>155</v>
      </c>
      <c r="D195" s="261" t="s">
        <v>156</v>
      </c>
      <c r="E195" s="262"/>
      <c r="F195" s="252"/>
      <c r="G195" s="252"/>
      <c r="H195" s="252"/>
    </row>
    <row r="196" spans="1:8" ht="141" customHeight="1" thickBot="1" x14ac:dyDescent="0.25">
      <c r="A196" s="321" t="s">
        <v>157</v>
      </c>
      <c r="B196" s="322"/>
      <c r="C196" s="323" t="s">
        <v>158</v>
      </c>
      <c r="D196" s="324" t="s">
        <v>156</v>
      </c>
      <c r="E196" s="325"/>
      <c r="F196" s="252"/>
      <c r="G196" s="252"/>
      <c r="H196" s="252"/>
    </row>
    <row r="197" spans="1:8" s="217" customFormat="1" ht="125.25" customHeight="1" x14ac:dyDescent="0.2">
      <c r="A197" s="258" t="s">
        <v>160</v>
      </c>
      <c r="B197" s="259"/>
      <c r="C197" s="319" t="s">
        <v>161</v>
      </c>
      <c r="D197" s="259" t="s">
        <v>156</v>
      </c>
      <c r="E197" s="320"/>
      <c r="F197" s="246"/>
      <c r="G197" s="246"/>
      <c r="H197" s="246"/>
    </row>
    <row r="198" spans="1:8" s="238" customFormat="1" ht="222.75" customHeight="1" thickBot="1" x14ac:dyDescent="0.25">
      <c r="A198" s="442" t="s">
        <v>162</v>
      </c>
      <c r="B198" s="443"/>
      <c r="C198" s="323" t="s">
        <v>163</v>
      </c>
      <c r="D198" s="444" t="s">
        <v>156</v>
      </c>
      <c r="E198" s="445"/>
      <c r="F198" s="236"/>
      <c r="G198" s="237"/>
      <c r="H198" s="237"/>
    </row>
    <row r="199" spans="1:8" ht="27" customHeight="1" x14ac:dyDescent="0.2">
      <c r="A199" s="264" t="s">
        <v>164</v>
      </c>
      <c r="B199" s="264"/>
      <c r="C199" s="264"/>
      <c r="D199" s="264"/>
      <c r="E199" s="264"/>
      <c r="F199" s="264"/>
      <c r="G199" s="264"/>
      <c r="H199" s="264"/>
    </row>
    <row r="200" spans="1:8" ht="27" customHeight="1" x14ac:dyDescent="0.2">
      <c r="A200" s="264" t="s">
        <v>165</v>
      </c>
      <c r="B200" s="264"/>
      <c r="C200" s="264"/>
      <c r="D200" s="264"/>
      <c r="E200" s="264"/>
      <c r="F200" s="264"/>
      <c r="G200" s="264"/>
      <c r="H200" s="264"/>
    </row>
    <row r="201" spans="1:8" ht="180.75" customHeight="1" x14ac:dyDescent="0.2">
      <c r="A201" s="239" t="str">
        <f>Абакан_юр!A195</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1" s="239"/>
      <c r="C201" s="239"/>
      <c r="D201" s="239"/>
      <c r="E201" s="239"/>
      <c r="F201" s="239"/>
      <c r="G201" s="239"/>
      <c r="H201" s="239"/>
    </row>
    <row r="202" spans="1:8" ht="85.5" customHeight="1" x14ac:dyDescent="0.2">
      <c r="A202" s="239" t="s">
        <v>167</v>
      </c>
      <c r="B202" s="239"/>
      <c r="C202" s="239"/>
      <c r="D202" s="239"/>
      <c r="E202" s="239"/>
      <c r="F202" s="239"/>
      <c r="G202" s="239"/>
      <c r="H202" s="239"/>
    </row>
    <row r="203" spans="1:8" ht="23.25" x14ac:dyDescent="0.2">
      <c r="A203" s="264" t="s">
        <v>168</v>
      </c>
      <c r="B203" s="264"/>
      <c r="C203" s="264"/>
      <c r="D203" s="264"/>
      <c r="E203" s="264"/>
      <c r="F203" s="264"/>
      <c r="G203" s="264"/>
      <c r="H203" s="264"/>
    </row>
    <row r="205" spans="1:8" s="266" customFormat="1" ht="114.75" customHeight="1" x14ac:dyDescent="0.2">
      <c r="A205" s="239" t="s">
        <v>169</v>
      </c>
      <c r="B205" s="239"/>
      <c r="C205" s="239"/>
      <c r="D205" s="239"/>
      <c r="E205" s="239"/>
      <c r="F205" s="239"/>
      <c r="G205" s="239"/>
      <c r="H205" s="239"/>
    </row>
  </sheetData>
  <sheetProtection selectLockedCells="1" selectUnlockedCells="1"/>
  <mergeCells count="337">
    <mergeCell ref="A201:H201"/>
    <mergeCell ref="A202:H202"/>
    <mergeCell ref="A203:H203"/>
    <mergeCell ref="A205:E205"/>
    <mergeCell ref="F205:H205"/>
    <mergeCell ref="A197:B197"/>
    <mergeCell ref="D197:E197"/>
    <mergeCell ref="A198:B198"/>
    <mergeCell ref="D198:E198"/>
    <mergeCell ref="A199:H199"/>
    <mergeCell ref="A200:H200"/>
    <mergeCell ref="D193:E193"/>
    <mergeCell ref="A194:B194"/>
    <mergeCell ref="D194:E194"/>
    <mergeCell ref="A195:B195"/>
    <mergeCell ref="D195:E195"/>
    <mergeCell ref="A196:B196"/>
    <mergeCell ref="D196:E196"/>
    <mergeCell ref="A189:B189"/>
    <mergeCell ref="D189:E189"/>
    <mergeCell ref="A190:B190"/>
    <mergeCell ref="C190:C193"/>
    <mergeCell ref="D190:E190"/>
    <mergeCell ref="A191:B191"/>
    <mergeCell ref="D191:E191"/>
    <mergeCell ref="A192:B192"/>
    <mergeCell ref="D192:E192"/>
    <mergeCell ref="A193:B193"/>
    <mergeCell ref="A181:C181"/>
    <mergeCell ref="A182:C182"/>
    <mergeCell ref="A184:H184"/>
    <mergeCell ref="A185:H185"/>
    <mergeCell ref="A187:E187"/>
    <mergeCell ref="A188:E188"/>
    <mergeCell ref="A176:C176"/>
    <mergeCell ref="G176:H176"/>
    <mergeCell ref="A177:C177"/>
    <mergeCell ref="A178:C178"/>
    <mergeCell ref="A179:C179"/>
    <mergeCell ref="A180:C180"/>
    <mergeCell ref="A170:B170"/>
    <mergeCell ref="D170:H170"/>
    <mergeCell ref="C172:D172"/>
    <mergeCell ref="C173:D173"/>
    <mergeCell ref="C174:D174"/>
    <mergeCell ref="C175:D175"/>
    <mergeCell ref="A166:B166"/>
    <mergeCell ref="D166:H166"/>
    <mergeCell ref="A167:C167"/>
    <mergeCell ref="D167:H167"/>
    <mergeCell ref="A168:B168"/>
    <mergeCell ref="C168:C169"/>
    <mergeCell ref="D168:H168"/>
    <mergeCell ref="A169:B169"/>
    <mergeCell ref="D169:H169"/>
    <mergeCell ref="A163:B163"/>
    <mergeCell ref="D163:H163"/>
    <mergeCell ref="A164:B164"/>
    <mergeCell ref="D164:H164"/>
    <mergeCell ref="A165:B165"/>
    <mergeCell ref="D165:H165"/>
    <mergeCell ref="A159:B159"/>
    <mergeCell ref="A160:B160"/>
    <mergeCell ref="D160:H160"/>
    <mergeCell ref="A161:B161"/>
    <mergeCell ref="D161:H161"/>
    <mergeCell ref="A162:B162"/>
    <mergeCell ref="D155:H155"/>
    <mergeCell ref="A156:B156"/>
    <mergeCell ref="D156:H156"/>
    <mergeCell ref="A157:B157"/>
    <mergeCell ref="D157:H157"/>
    <mergeCell ref="A158:B158"/>
    <mergeCell ref="D158:H158"/>
    <mergeCell ref="A151:B151"/>
    <mergeCell ref="D151:H151"/>
    <mergeCell ref="A152:B152"/>
    <mergeCell ref="D152:H152"/>
    <mergeCell ref="A153:B153"/>
    <mergeCell ref="C153:C157"/>
    <mergeCell ref="D153:H153"/>
    <mergeCell ref="A154:B154"/>
    <mergeCell ref="D154:H154"/>
    <mergeCell ref="A155:B155"/>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06:B106"/>
    <mergeCell ref="D106:H106"/>
    <mergeCell ref="A107:B107"/>
    <mergeCell ref="D107:H107"/>
    <mergeCell ref="A108:B108"/>
    <mergeCell ref="D108:H108"/>
    <mergeCell ref="D102:H102"/>
    <mergeCell ref="A103:B103"/>
    <mergeCell ref="D103:H103"/>
    <mergeCell ref="A104:B104"/>
    <mergeCell ref="D104:H104"/>
    <mergeCell ref="A105:B105"/>
    <mergeCell ref="D105:H105"/>
    <mergeCell ref="A98:B98"/>
    <mergeCell ref="D98:H98"/>
    <mergeCell ref="A99:B99"/>
    <mergeCell ref="C99:C116"/>
    <mergeCell ref="D99:H99"/>
    <mergeCell ref="A100:B100"/>
    <mergeCell ref="D100:H100"/>
    <mergeCell ref="A101:B101"/>
    <mergeCell ref="D101:H101"/>
    <mergeCell ref="A102:B102"/>
    <mergeCell ref="A95:B95"/>
    <mergeCell ref="D95:H95"/>
    <mergeCell ref="A96:B96"/>
    <mergeCell ref="D96:H96"/>
    <mergeCell ref="A97:B97"/>
    <mergeCell ref="D97:H97"/>
    <mergeCell ref="A92:B92"/>
    <mergeCell ref="D92:H92"/>
    <mergeCell ref="A93:B93"/>
    <mergeCell ref="D93:H93"/>
    <mergeCell ref="A94:B94"/>
    <mergeCell ref="D94:H94"/>
    <mergeCell ref="A89:B89"/>
    <mergeCell ref="D89:H89"/>
    <mergeCell ref="A90:B90"/>
    <mergeCell ref="D90:H90"/>
    <mergeCell ref="A91:B91"/>
    <mergeCell ref="D91:H91"/>
    <mergeCell ref="A84:B84"/>
    <mergeCell ref="D84:H84"/>
    <mergeCell ref="A85:C85"/>
    <mergeCell ref="D85:H85"/>
    <mergeCell ref="D86:H86"/>
    <mergeCell ref="A87:B87"/>
    <mergeCell ref="C87:C95"/>
    <mergeCell ref="D87:H87"/>
    <mergeCell ref="A88:B88"/>
    <mergeCell ref="D88:H88"/>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A72:B72"/>
    <mergeCell ref="D72:H72"/>
    <mergeCell ref="A73:B73"/>
    <mergeCell ref="D73:H73"/>
    <mergeCell ref="A74:B74"/>
    <mergeCell ref="D74:H74"/>
    <mergeCell ref="D68:H68"/>
    <mergeCell ref="A69:B69"/>
    <mergeCell ref="D69:H69"/>
    <mergeCell ref="A70:B70"/>
    <mergeCell ref="D70:H70"/>
    <mergeCell ref="A71:B71"/>
    <mergeCell ref="D71:H71"/>
    <mergeCell ref="A64:C64"/>
    <mergeCell ref="D64:H64"/>
    <mergeCell ref="A65:B65"/>
    <mergeCell ref="C65:C84"/>
    <mergeCell ref="D65:H65"/>
    <mergeCell ref="A66:B66"/>
    <mergeCell ref="D66:H66"/>
    <mergeCell ref="A67:B67"/>
    <mergeCell ref="D67:H67"/>
    <mergeCell ref="A68:B68"/>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47:H47"/>
    <mergeCell ref="A48:A52"/>
    <mergeCell ref="B48:B49"/>
    <mergeCell ref="C48:C49"/>
    <mergeCell ref="D48:D52"/>
    <mergeCell ref="E48:E52"/>
    <mergeCell ref="F48:F52"/>
    <mergeCell ref="G48:G52"/>
    <mergeCell ref="H48:H52"/>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28"/>
  <sheetViews>
    <sheetView view="pageBreakPreview" zoomScale="30" zoomScaleNormal="60" zoomScaleSheetLayoutView="30" workbookViewId="0">
      <pane ySplit="4" topLeftCell="A49" activePane="bottomLeft" state="frozen"/>
      <selection activeCell="A181" sqref="A181:B181"/>
      <selection pane="bottomLeft" activeCell="A181" sqref="A181:B181"/>
    </sheetView>
  </sheetViews>
  <sheetFormatPr defaultColWidth="9.140625" defaultRowHeight="12.75" outlineLevelRow="1" x14ac:dyDescent="0.2"/>
  <cols>
    <col min="1" max="1" width="45.7109375" style="216" customWidth="1"/>
    <col min="2" max="2" width="80.7109375" style="217" customWidth="1"/>
    <col min="3" max="3" width="120.7109375" style="218" customWidth="1"/>
    <col min="4" max="7" width="30.7109375" style="217" customWidth="1"/>
    <col min="8" max="8" width="30.7109375" style="219" customWidth="1"/>
    <col min="9" max="16384" width="9.140625" style="219"/>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июня 2024 г.</v>
      </c>
      <c r="B2" s="6" t="s">
        <v>2</v>
      </c>
      <c r="C2" s="7" t="s">
        <v>336</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33.75" customHeight="1" thickBot="1" x14ac:dyDescent="0.25">
      <c r="A6" s="436"/>
      <c r="B6" s="437"/>
      <c r="C6" s="438"/>
      <c r="D6" s="337" t="s">
        <v>171</v>
      </c>
      <c r="E6" s="268" t="s">
        <v>172</v>
      </c>
      <c r="F6" s="337" t="s">
        <v>173</v>
      </c>
      <c r="G6" s="268" t="s">
        <v>174</v>
      </c>
      <c r="H6" s="338" t="s">
        <v>175</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"2ГИС.ВОЛГОГРАД" (версия для ПК); 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Интернет-площадки и Веб-приложения на основе Cправочника организаций "2ГИС.ВОЛГОГРАД", http://api.2gis.ru/</v>
      </c>
      <c r="D7" s="31">
        <f>F7*1.2</f>
        <v>9540</v>
      </c>
      <c r="E7" s="32">
        <f>F7*1.1</f>
        <v>8745</v>
      </c>
      <c r="F7" s="32">
        <v>7950</v>
      </c>
      <c r="G7" s="32">
        <f>F7*0.75</f>
        <v>5962.5</v>
      </c>
      <c r="H7" s="33">
        <f>F7*0.5</f>
        <v>3975</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"2ГИС.ВОЛГОГРАД" (версия для ПК); 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Интернет-площадки и Веб-приложения на основе Cправочника организаций "2ГИС.ВОЛГОГРАД",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"2ГИС.ВОЛГОГРАД" (версия для ПК); 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Интернет-площадки и Веб-приложения на основе Cправочника организаций "2ГИС.ВОЛГОГРАД", http://api.2gis.ru/</v>
      </c>
      <c r="D12" s="54">
        <f>F12*1.2</f>
        <v>10620</v>
      </c>
      <c r="E12" s="32">
        <f>F12*1.1</f>
        <v>9735</v>
      </c>
      <c r="F12" s="32">
        <v>8850</v>
      </c>
      <c r="G12" s="32">
        <f>F12*0.75</f>
        <v>6637.5</v>
      </c>
      <c r="H12" s="33">
        <f>F12*0.5</f>
        <v>4425</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"2ГИС.ВОЛГОГРАД" (версия для ПК); 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Интернет-площадки и Веб-приложения на основе Cправочника организаций "2ГИС.ВОЛГОГРАД",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1452.0000000000002</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"2ГИС.ВОЛГОГРАД"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"2ГИС.ВОЛГОГРАД"; Электронный справочник "2ГИС.ВОЛГОГРАД"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Интернет-площадки и Веб-приложения на основе Cправочника организаций "2ГИС.ВОЛГОГРАД", http://api.2gis.ru/</v>
      </c>
      <c r="D23" s="271">
        <v>390</v>
      </c>
      <c r="E23" s="272"/>
      <c r="F23" s="272"/>
      <c r="G23" s="272"/>
      <c r="H23" s="273"/>
    </row>
    <row r="24" spans="1:8" s="16" customFormat="1" ht="94.5" customHeight="1" x14ac:dyDescent="0.2">
      <c r="A24" s="71"/>
      <c r="B24" s="92"/>
      <c r="C24" s="93"/>
      <c r="D24" s="94"/>
      <c r="E24" s="95"/>
      <c r="F24" s="95"/>
      <c r="G24" s="95"/>
      <c r="H24" s="274"/>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2ГИС 4.0 и выше)</v>
      </c>
      <c r="D25" s="275"/>
      <c r="E25" s="276"/>
      <c r="F25" s="276"/>
      <c r="G25" s="276"/>
      <c r="H25" s="277"/>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"2ГИС.ВОЛГОГРАД" (версия для ПК); 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v>
      </c>
      <c r="D27" s="31">
        <f>F27*1.2</f>
        <v>13363.199999999999</v>
      </c>
      <c r="E27" s="32">
        <f>F27*1.1</f>
        <v>12249.6</v>
      </c>
      <c r="F27" s="32">
        <v>11136</v>
      </c>
      <c r="G27" s="32">
        <f>F27*0.75</f>
        <v>8352</v>
      </c>
      <c r="H27" s="33">
        <f>F27*0.5</f>
        <v>5568</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"2ГИС.ВОЛГОГРАД" (версия для ПК); 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v>
      </c>
      <c r="D32" s="54">
        <f>F32*1.2</f>
        <v>14875.199999999999</v>
      </c>
      <c r="E32" s="32">
        <f>F32*1.1</f>
        <v>13635.6</v>
      </c>
      <c r="F32" s="32">
        <v>12396</v>
      </c>
      <c r="G32" s="32">
        <f>F32*0.75</f>
        <v>9297</v>
      </c>
      <c r="H32" s="33">
        <f>F32*0.5</f>
        <v>6198</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2040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"2ГИС.ВОЛГОГРАД"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"2ГИС.ВОЛГОГРАД"; Электронный справочник "2ГИС.ВОЛГОГРАД"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v>
      </c>
      <c r="D43" s="68">
        <v>552</v>
      </c>
      <c r="E43" s="69"/>
      <c r="F43" s="69"/>
      <c r="G43" s="69"/>
      <c r="H43" s="70"/>
    </row>
    <row r="44" spans="1:8" s="16" customFormat="1" ht="69.75" customHeight="1" x14ac:dyDescent="0.2">
      <c r="A44" s="71"/>
      <c r="B44" s="92"/>
      <c r="C44" s="93"/>
      <c r="D44" s="74"/>
      <c r="E44" s="75"/>
      <c r="F44" s="75"/>
      <c r="G44" s="75"/>
      <c r="H44" s="7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2ГИС 4.0 и выше)</v>
      </c>
      <c r="D45" s="74"/>
      <c r="E45" s="75"/>
      <c r="F45" s="75"/>
      <c r="G45" s="75"/>
      <c r="H45" s="7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2ГИС 4.0 и выше)</v>
      </c>
      <c r="D46" s="78"/>
      <c r="E46" s="79"/>
      <c r="F46" s="79"/>
      <c r="G46" s="79"/>
      <c r="H46" s="80"/>
    </row>
    <row r="47" spans="1:8" ht="21.75" thickBot="1" x14ac:dyDescent="0.25">
      <c r="A47" s="81"/>
      <c r="B47" s="129"/>
      <c r="C47" s="130"/>
      <c r="D47" s="113"/>
      <c r="E47" s="114"/>
      <c r="F47" s="114"/>
      <c r="G47" s="114"/>
      <c r="H47" s="115"/>
    </row>
    <row r="48" spans="1:8" ht="42.75" thickBot="1" x14ac:dyDescent="0.25">
      <c r="A48" s="278" t="s">
        <v>176</v>
      </c>
      <c r="B48" s="66" t="s">
        <v>177</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"2ГИС.ВОЛГОГРАД" (версия для ПК)</v>
      </c>
      <c r="D48" s="279">
        <f>F48*1.2</f>
        <v>4464</v>
      </c>
      <c r="E48" s="279">
        <f>F48*1.1</f>
        <v>4092.0000000000005</v>
      </c>
      <c r="F48" s="279">
        <v>3720</v>
      </c>
      <c r="G48" s="279">
        <f>F48*0.75</f>
        <v>2790</v>
      </c>
      <c r="H48" s="279">
        <f>F48*0.5</f>
        <v>1860</v>
      </c>
    </row>
    <row r="49" spans="1:8" ht="84.75" thickBot="1" x14ac:dyDescent="0.25">
      <c r="A49" s="278"/>
      <c r="B49" s="72" t="s">
        <v>178</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"2ГИС.ВОЛГОГРАД" (версия для ПК); 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v>
      </c>
      <c r="D49" s="280"/>
      <c r="E49" s="280"/>
      <c r="F49" s="280"/>
      <c r="G49" s="280"/>
      <c r="H49" s="280"/>
    </row>
    <row r="50" spans="1:8" ht="63.75" thickBot="1" x14ac:dyDescent="0.25">
      <c r="A50" s="278"/>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v>
      </c>
      <c r="D50" s="280"/>
      <c r="E50" s="280"/>
      <c r="F50" s="280"/>
      <c r="G50" s="280"/>
      <c r="H50" s="280"/>
    </row>
    <row r="51" spans="1:8" ht="21.75" thickBot="1" x14ac:dyDescent="0.25">
      <c r="A51" s="81"/>
      <c r="B51" s="129"/>
      <c r="C51" s="130"/>
      <c r="D51" s="113"/>
      <c r="E51" s="114"/>
      <c r="F51" s="114"/>
      <c r="G51" s="114"/>
      <c r="H51" s="115"/>
    </row>
    <row r="52" spans="1:8" ht="42" x14ac:dyDescent="0.2">
      <c r="A52" s="281" t="s">
        <v>179</v>
      </c>
      <c r="B52" s="66" t="s">
        <v>180</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"2ГИС.ВОЛГОГРАД" (версия для ПК)</v>
      </c>
      <c r="D52" s="89">
        <v>180</v>
      </c>
      <c r="E52" s="90"/>
      <c r="F52" s="90"/>
      <c r="G52" s="90"/>
      <c r="H52" s="91"/>
    </row>
    <row r="53" spans="1:8" ht="63.75"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v>
      </c>
      <c r="D53" s="99"/>
      <c r="E53" s="100"/>
      <c r="F53" s="100"/>
      <c r="G53" s="100"/>
      <c r="H53" s="101"/>
    </row>
    <row r="54" spans="1:8" s="16" customFormat="1" ht="24.95" customHeight="1" thickBot="1" x14ac:dyDescent="0.25">
      <c r="A54" s="81"/>
      <c r="B54" s="82"/>
      <c r="C54" s="83"/>
      <c r="D54" s="113"/>
      <c r="E54" s="114"/>
      <c r="F54" s="114"/>
      <c r="G54" s="114"/>
      <c r="H54" s="115"/>
    </row>
    <row r="55" spans="1:8" s="16" customFormat="1" ht="48" customHeight="1" x14ac:dyDescent="0.2">
      <c r="A55" s="29" t="s">
        <v>31</v>
      </c>
      <c r="B55" s="30" t="s">
        <v>27</v>
      </c>
      <c r="C5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"2ГИС.ВОЛГОГРАД" (версия для ПК); 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Интернет-площадки и Веб-приложения на основе Cправочника организаций "2ГИС.ВОЛГОГРАД", http://api.2gis.ru/</v>
      </c>
      <c r="D55" s="31">
        <f>F55*1.2</f>
        <v>9885.6</v>
      </c>
      <c r="E55" s="32">
        <f>F55*1.1</f>
        <v>9061.8000000000011</v>
      </c>
      <c r="F55" s="32">
        <v>8238</v>
      </c>
      <c r="G55" s="32">
        <f>F55*0.75</f>
        <v>6178.5</v>
      </c>
      <c r="H55" s="33">
        <f>F55*0.5</f>
        <v>4119</v>
      </c>
    </row>
    <row r="56" spans="1:8" s="16" customFormat="1" ht="132" customHeight="1" x14ac:dyDescent="0.2">
      <c r="A56" s="34"/>
      <c r="B56" s="35"/>
      <c r="C56" s="35"/>
      <c r="D56" s="36"/>
      <c r="E56" s="37"/>
      <c r="F56" s="37"/>
      <c r="G56" s="37"/>
      <c r="H56" s="38"/>
    </row>
    <row r="57" spans="1:8" s="16" customFormat="1" ht="127.5" customHeight="1" x14ac:dyDescent="0.2">
      <c r="A57" s="34"/>
      <c r="B57" s="39" t="s">
        <v>12</v>
      </c>
      <c r="C5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"2ГИС.ВОЛГОГРАД" (версия для ПК); 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Интернет-площадки и Веб-приложения на основе Cправочника организаций "2ГИС.ВОЛГОГРАД", http://api.2gis.ru/</v>
      </c>
      <c r="D57" s="36"/>
      <c r="E57" s="37"/>
      <c r="F57" s="37"/>
      <c r="G57" s="37"/>
      <c r="H57" s="38"/>
    </row>
    <row r="58" spans="1:8" s="16" customFormat="1" ht="127.5" customHeight="1" thickBot="1" x14ac:dyDescent="0.25">
      <c r="A58" s="119"/>
      <c r="B58" s="120" t="s">
        <v>33</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2ГИС 4.0 и выше)</v>
      </c>
      <c r="D58" s="121"/>
      <c r="E58" s="122"/>
      <c r="F58" s="122"/>
      <c r="G58" s="122"/>
      <c r="H58" s="123"/>
    </row>
    <row r="59" spans="1:8" s="16" customFormat="1" ht="166.5" customHeight="1" thickBot="1" x14ac:dyDescent="0.25">
      <c r="A59" s="41"/>
      <c r="B59" s="42" t="s">
        <v>13</v>
      </c>
      <c r="C5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2ГИС 4.0 и выше)</v>
      </c>
      <c r="D59" s="44"/>
      <c r="E59" s="45"/>
      <c r="F59" s="45"/>
      <c r="G59" s="45"/>
      <c r="H59" s="46"/>
    </row>
    <row r="60" spans="1:8" s="16" customFormat="1" ht="24.95" customHeight="1" thickBot="1" x14ac:dyDescent="0.25">
      <c r="A60" s="47"/>
      <c r="B60" s="48"/>
      <c r="C60" s="49"/>
      <c r="D60" s="50"/>
      <c r="E60" s="51"/>
      <c r="F60" s="51"/>
      <c r="G60" s="51"/>
      <c r="H60" s="52"/>
    </row>
    <row r="61" spans="1:8" s="16" customFormat="1" ht="48" customHeight="1" x14ac:dyDescent="0.2">
      <c r="A61" s="53" t="s">
        <v>35</v>
      </c>
      <c r="B61" s="30" t="s">
        <v>27</v>
      </c>
      <c r="C61"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"2ГИС.ВОЛГОГРАД" (версия для ПК); 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Интернет-площадки и Веб-приложения на основе Cправочника организаций "2ГИС.ВОЛГОГРАД", http://api.2gis.ru/</v>
      </c>
      <c r="D61" s="54">
        <f>F61*1.2</f>
        <v>11448</v>
      </c>
      <c r="E61" s="32">
        <f>F61*1.1</f>
        <v>10494</v>
      </c>
      <c r="F61" s="32">
        <v>9540</v>
      </c>
      <c r="G61" s="32">
        <f>F61*0.75</f>
        <v>7155</v>
      </c>
      <c r="H61" s="33">
        <f>F61*0.5</f>
        <v>4770</v>
      </c>
    </row>
    <row r="62" spans="1:8" s="16" customFormat="1" ht="132" customHeight="1" x14ac:dyDescent="0.2">
      <c r="A62" s="55"/>
      <c r="B62" s="35"/>
      <c r="C62" s="35"/>
      <c r="D62" s="56"/>
      <c r="E62" s="37"/>
      <c r="F62" s="37"/>
      <c r="G62" s="37"/>
      <c r="H62" s="38"/>
    </row>
    <row r="63" spans="1:8" s="16" customFormat="1" ht="138.94999999999999" customHeight="1" x14ac:dyDescent="0.2">
      <c r="A63" s="55"/>
      <c r="B63" s="39" t="s">
        <v>12</v>
      </c>
      <c r="C63"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"2ГИС.ВОЛГОГРАД" (версия для ПК); 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Интернет-площадки и Веб-приложения на основе Cправочника организаций "2ГИС.ВОЛГОГРАД", http://api.2gis.ru/</v>
      </c>
      <c r="D63" s="56"/>
      <c r="E63" s="37"/>
      <c r="F63" s="37"/>
      <c r="G63" s="37"/>
      <c r="H63" s="38"/>
    </row>
    <row r="64" spans="1:8" s="16" customFormat="1" ht="166.5" customHeight="1" x14ac:dyDescent="0.2">
      <c r="A64" s="55"/>
      <c r="B64" s="57" t="s">
        <v>13</v>
      </c>
      <c r="C64"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2ГИС 4.0 и выше)</v>
      </c>
      <c r="D64" s="56"/>
      <c r="E64" s="37"/>
      <c r="F64" s="37"/>
      <c r="G64" s="37"/>
      <c r="H64" s="38"/>
    </row>
    <row r="65" spans="1:8" s="16" customFormat="1" ht="92.25" customHeight="1" thickBot="1" x14ac:dyDescent="0.25">
      <c r="A65" s="59"/>
      <c r="B65" s="42" t="s">
        <v>36</v>
      </c>
      <c r="C65"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2ГИС 4.0 и выше)</v>
      </c>
      <c r="D65" s="61"/>
      <c r="E65" s="45"/>
      <c r="F65" s="45"/>
      <c r="G65" s="45"/>
      <c r="H65" s="46"/>
    </row>
    <row r="66" spans="1:8" s="16" customFormat="1" ht="24.95" customHeight="1" thickBot="1" x14ac:dyDescent="0.25">
      <c r="A66" s="81"/>
      <c r="B66" s="82"/>
      <c r="C66" s="83"/>
      <c r="D66" s="84"/>
      <c r="E66" s="85"/>
      <c r="F66" s="85"/>
      <c r="G66" s="85"/>
      <c r="H66" s="86"/>
    </row>
    <row r="67" spans="1:8" s="16" customFormat="1" ht="50.1" customHeight="1" x14ac:dyDescent="0.2">
      <c r="A67" s="65" t="s">
        <v>37</v>
      </c>
      <c r="B67" s="87" t="s">
        <v>23</v>
      </c>
      <c r="C67"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Интернет-площадки и Веб-приложения на основе Cправочника организаций "2ГИС.ВОЛГОГРАД", http://api.2gis.ru/</v>
      </c>
      <c r="D67" s="271">
        <v>390</v>
      </c>
      <c r="E67" s="272"/>
      <c r="F67" s="272"/>
      <c r="G67" s="272"/>
      <c r="H67" s="273"/>
    </row>
    <row r="68" spans="1:8" s="16" customFormat="1" ht="94.5" customHeight="1" x14ac:dyDescent="0.2">
      <c r="A68" s="71"/>
      <c r="B68" s="92"/>
      <c r="C68" s="93"/>
      <c r="D68" s="94"/>
      <c r="E68" s="95"/>
      <c r="F68" s="95"/>
      <c r="G68" s="95"/>
      <c r="H68" s="274"/>
    </row>
    <row r="69" spans="1:8" s="16" customFormat="1" ht="163.5" customHeight="1" thickBot="1" x14ac:dyDescent="0.25">
      <c r="A69" s="77"/>
      <c r="B69" s="97" t="s">
        <v>13</v>
      </c>
      <c r="C69"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2ГИС 4.0 и выше)</v>
      </c>
      <c r="D69" s="275"/>
      <c r="E69" s="276"/>
      <c r="F69" s="276"/>
      <c r="G69" s="276"/>
      <c r="H69" s="277"/>
    </row>
    <row r="70" spans="1:8" ht="21.75" thickBot="1" x14ac:dyDescent="0.25">
      <c r="A70" s="81"/>
      <c r="B70" s="129"/>
      <c r="C70" s="130"/>
      <c r="D70" s="113"/>
      <c r="E70" s="114"/>
      <c r="F70" s="114"/>
      <c r="G70" s="114"/>
      <c r="H70" s="115"/>
    </row>
    <row r="71" spans="1:8" ht="50.1" customHeight="1" thickBot="1" x14ac:dyDescent="0.25">
      <c r="A71" s="136" t="s">
        <v>38</v>
      </c>
      <c r="B71" s="137"/>
      <c r="C71" s="137"/>
      <c r="D71" s="138" t="str">
        <f>"от "&amp;MIN(D72:D91)&amp;" до "&amp;MAX(D72:D91)</f>
        <v>от 2100 до 42000</v>
      </c>
      <c r="E71" s="139"/>
      <c r="F71" s="139"/>
      <c r="G71" s="139"/>
      <c r="H71" s="140"/>
    </row>
    <row r="72" spans="1:8" ht="37.5" customHeight="1" outlineLevel="1" x14ac:dyDescent="0.2">
      <c r="A72" s="141" t="s">
        <v>39</v>
      </c>
      <c r="B72" s="369"/>
      <c r="C72" s="30" t="str">
        <f>"Электронный справочник на основе Справочника организаций "&amp;$C$2&amp;" (версия для ПК)"</f>
        <v>Электронный справочник на основе Справочника организаций "2ГИС.ВОЛГОГРАД" (версия для ПК)</v>
      </c>
      <c r="D72" s="370">
        <v>2100</v>
      </c>
      <c r="E72" s="145"/>
      <c r="F72" s="145"/>
      <c r="G72" s="145"/>
      <c r="H72" s="146"/>
    </row>
    <row r="73" spans="1:8" ht="37.5" customHeight="1" outlineLevel="1" x14ac:dyDescent="0.2">
      <c r="A73" s="147" t="s">
        <v>40</v>
      </c>
      <c r="B73" s="371"/>
      <c r="C73" s="355"/>
      <c r="D73" s="56">
        <v>4200</v>
      </c>
      <c r="E73" s="37"/>
      <c r="F73" s="37"/>
      <c r="G73" s="37"/>
      <c r="H73" s="38"/>
    </row>
    <row r="74" spans="1:8" ht="37.5" customHeight="1" outlineLevel="1" x14ac:dyDescent="0.2">
      <c r="A74" s="147" t="s">
        <v>41</v>
      </c>
      <c r="B74" s="371"/>
      <c r="C74" s="355"/>
      <c r="D74" s="56">
        <v>6300</v>
      </c>
      <c r="E74" s="37"/>
      <c r="F74" s="37"/>
      <c r="G74" s="37"/>
      <c r="H74" s="38"/>
    </row>
    <row r="75" spans="1:8" ht="37.5" customHeight="1" outlineLevel="1" x14ac:dyDescent="0.2">
      <c r="A75" s="147" t="s">
        <v>42</v>
      </c>
      <c r="B75" s="371"/>
      <c r="C75" s="355"/>
      <c r="D75" s="56">
        <v>8400</v>
      </c>
      <c r="E75" s="37"/>
      <c r="F75" s="37"/>
      <c r="G75" s="37"/>
      <c r="H75" s="38"/>
    </row>
    <row r="76" spans="1:8" ht="37.5" customHeight="1" outlineLevel="1" x14ac:dyDescent="0.2">
      <c r="A76" s="147" t="s">
        <v>43</v>
      </c>
      <c r="B76" s="371"/>
      <c r="C76" s="355"/>
      <c r="D76" s="56">
        <v>10500</v>
      </c>
      <c r="E76" s="37"/>
      <c r="F76" s="37"/>
      <c r="G76" s="37"/>
      <c r="H76" s="38"/>
    </row>
    <row r="77" spans="1:8" ht="37.5" customHeight="1" outlineLevel="1" x14ac:dyDescent="0.2">
      <c r="A77" s="147" t="s">
        <v>44</v>
      </c>
      <c r="B77" s="371"/>
      <c r="C77" s="355"/>
      <c r="D77" s="56">
        <v>12600</v>
      </c>
      <c r="E77" s="37"/>
      <c r="F77" s="37"/>
      <c r="G77" s="37"/>
      <c r="H77" s="38"/>
    </row>
    <row r="78" spans="1:8" ht="37.5" customHeight="1" outlineLevel="1" x14ac:dyDescent="0.2">
      <c r="A78" s="147" t="s">
        <v>45</v>
      </c>
      <c r="B78" s="371"/>
      <c r="C78" s="355"/>
      <c r="D78" s="56">
        <v>14700</v>
      </c>
      <c r="E78" s="37"/>
      <c r="F78" s="37"/>
      <c r="G78" s="37"/>
      <c r="H78" s="38"/>
    </row>
    <row r="79" spans="1:8" ht="37.5" customHeight="1" outlineLevel="1" x14ac:dyDescent="0.2">
      <c r="A79" s="147" t="s">
        <v>46</v>
      </c>
      <c r="B79" s="371"/>
      <c r="C79" s="355"/>
      <c r="D79" s="56">
        <v>16800</v>
      </c>
      <c r="E79" s="37"/>
      <c r="F79" s="37"/>
      <c r="G79" s="37"/>
      <c r="H79" s="38"/>
    </row>
    <row r="80" spans="1:8" ht="37.5" customHeight="1" outlineLevel="1" x14ac:dyDescent="0.2">
      <c r="A80" s="147" t="s">
        <v>47</v>
      </c>
      <c r="B80" s="371"/>
      <c r="C80" s="355"/>
      <c r="D80" s="56">
        <v>18900</v>
      </c>
      <c r="E80" s="37"/>
      <c r="F80" s="37"/>
      <c r="G80" s="37"/>
      <c r="H80" s="38"/>
    </row>
    <row r="81" spans="1:8" ht="37.5" customHeight="1" outlineLevel="1" x14ac:dyDescent="0.2">
      <c r="A81" s="147" t="s">
        <v>48</v>
      </c>
      <c r="B81" s="371"/>
      <c r="C81" s="355"/>
      <c r="D81" s="56">
        <v>21000</v>
      </c>
      <c r="E81" s="37"/>
      <c r="F81" s="37"/>
      <c r="G81" s="37"/>
      <c r="H81" s="38"/>
    </row>
    <row r="82" spans="1:8" ht="37.5" customHeight="1" outlineLevel="1" x14ac:dyDescent="0.2">
      <c r="A82" s="147" t="s">
        <v>49</v>
      </c>
      <c r="B82" s="371"/>
      <c r="C82" s="355"/>
      <c r="D82" s="56">
        <v>23100</v>
      </c>
      <c r="E82" s="37"/>
      <c r="F82" s="37"/>
      <c r="G82" s="37"/>
      <c r="H82" s="38"/>
    </row>
    <row r="83" spans="1:8" ht="37.5" customHeight="1" outlineLevel="1" x14ac:dyDescent="0.2">
      <c r="A83" s="147" t="s">
        <v>50</v>
      </c>
      <c r="B83" s="371"/>
      <c r="C83" s="355"/>
      <c r="D83" s="56">
        <v>25200</v>
      </c>
      <c r="E83" s="37"/>
      <c r="F83" s="37"/>
      <c r="G83" s="37"/>
      <c r="H83" s="38"/>
    </row>
    <row r="84" spans="1:8" ht="37.5" customHeight="1" outlineLevel="1" x14ac:dyDescent="0.2">
      <c r="A84" s="147" t="s">
        <v>51</v>
      </c>
      <c r="B84" s="371"/>
      <c r="C84" s="355"/>
      <c r="D84" s="56">
        <v>27300</v>
      </c>
      <c r="E84" s="37"/>
      <c r="F84" s="37"/>
      <c r="G84" s="37"/>
      <c r="H84" s="38"/>
    </row>
    <row r="85" spans="1:8" ht="37.5" customHeight="1" outlineLevel="1" x14ac:dyDescent="0.2">
      <c r="A85" s="147" t="s">
        <v>52</v>
      </c>
      <c r="B85" s="371"/>
      <c r="C85" s="355"/>
      <c r="D85" s="56">
        <v>29400</v>
      </c>
      <c r="E85" s="37"/>
      <c r="F85" s="37"/>
      <c r="G85" s="37"/>
      <c r="H85" s="38"/>
    </row>
    <row r="86" spans="1:8" ht="37.5" customHeight="1" outlineLevel="1" x14ac:dyDescent="0.2">
      <c r="A86" s="147" t="s">
        <v>53</v>
      </c>
      <c r="B86" s="371"/>
      <c r="C86" s="355"/>
      <c r="D86" s="56">
        <v>31500</v>
      </c>
      <c r="E86" s="37"/>
      <c r="F86" s="37"/>
      <c r="G86" s="37"/>
      <c r="H86" s="38"/>
    </row>
    <row r="87" spans="1:8" ht="37.5" customHeight="1" outlineLevel="1" x14ac:dyDescent="0.2">
      <c r="A87" s="147" t="s">
        <v>54</v>
      </c>
      <c r="B87" s="371"/>
      <c r="C87" s="355"/>
      <c r="D87" s="56">
        <v>33600</v>
      </c>
      <c r="E87" s="37"/>
      <c r="F87" s="37"/>
      <c r="G87" s="37"/>
      <c r="H87" s="38"/>
    </row>
    <row r="88" spans="1:8" ht="37.5" customHeight="1" outlineLevel="1" x14ac:dyDescent="0.2">
      <c r="A88" s="147" t="s">
        <v>55</v>
      </c>
      <c r="B88" s="371"/>
      <c r="C88" s="355"/>
      <c r="D88" s="56">
        <v>35700</v>
      </c>
      <c r="E88" s="37"/>
      <c r="F88" s="37"/>
      <c r="G88" s="37"/>
      <c r="H88" s="38"/>
    </row>
    <row r="89" spans="1:8" ht="37.5" customHeight="1" outlineLevel="1" x14ac:dyDescent="0.2">
      <c r="A89" s="147" t="s">
        <v>56</v>
      </c>
      <c r="B89" s="371"/>
      <c r="C89" s="355"/>
      <c r="D89" s="56">
        <v>37800</v>
      </c>
      <c r="E89" s="37"/>
      <c r="F89" s="37"/>
      <c r="G89" s="37"/>
      <c r="H89" s="38"/>
    </row>
    <row r="90" spans="1:8" ht="37.5" customHeight="1" outlineLevel="1" x14ac:dyDescent="0.2">
      <c r="A90" s="147" t="s">
        <v>57</v>
      </c>
      <c r="B90" s="371"/>
      <c r="C90" s="355"/>
      <c r="D90" s="56">
        <v>39900</v>
      </c>
      <c r="E90" s="37"/>
      <c r="F90" s="37"/>
      <c r="G90" s="37"/>
      <c r="H90" s="38"/>
    </row>
    <row r="91" spans="1:8" ht="37.5" customHeight="1" outlineLevel="1" x14ac:dyDescent="0.2">
      <c r="A91" s="147" t="s">
        <v>58</v>
      </c>
      <c r="B91" s="371"/>
      <c r="C91" s="355"/>
      <c r="D91" s="56">
        <v>42000</v>
      </c>
      <c r="E91" s="37"/>
      <c r="F91" s="37"/>
      <c r="G91" s="37"/>
      <c r="H91" s="38"/>
    </row>
    <row r="92" spans="1:8" ht="37.5" customHeight="1" outlineLevel="1" x14ac:dyDescent="0.2">
      <c r="A92" s="147" t="s">
        <v>181</v>
      </c>
      <c r="B92" s="371"/>
      <c r="C92" s="355"/>
      <c r="D92" s="56">
        <v>44100</v>
      </c>
      <c r="E92" s="37"/>
      <c r="F92" s="37"/>
      <c r="G92" s="37"/>
      <c r="H92" s="38"/>
    </row>
    <row r="93" spans="1:8" ht="37.5" customHeight="1" outlineLevel="1" x14ac:dyDescent="0.2">
      <c r="A93" s="147" t="s">
        <v>182</v>
      </c>
      <c r="B93" s="371"/>
      <c r="C93" s="355"/>
      <c r="D93" s="56">
        <v>46200</v>
      </c>
      <c r="E93" s="37"/>
      <c r="F93" s="37"/>
      <c r="G93" s="37"/>
      <c r="H93" s="38"/>
    </row>
    <row r="94" spans="1:8" ht="37.5" customHeight="1" outlineLevel="1" x14ac:dyDescent="0.2">
      <c r="A94" s="147" t="s">
        <v>183</v>
      </c>
      <c r="B94" s="371"/>
      <c r="C94" s="355"/>
      <c r="D94" s="56">
        <v>48300</v>
      </c>
      <c r="E94" s="37"/>
      <c r="F94" s="37"/>
      <c r="G94" s="37"/>
      <c r="H94" s="38"/>
    </row>
    <row r="95" spans="1:8" ht="37.5" customHeight="1" outlineLevel="1" x14ac:dyDescent="0.2">
      <c r="A95" s="147" t="s">
        <v>184</v>
      </c>
      <c r="B95" s="371"/>
      <c r="C95" s="355"/>
      <c r="D95" s="56">
        <v>50400</v>
      </c>
      <c r="E95" s="37"/>
      <c r="F95" s="37"/>
      <c r="G95" s="37"/>
      <c r="H95" s="38"/>
    </row>
    <row r="96" spans="1:8" ht="37.5" customHeight="1" outlineLevel="1" x14ac:dyDescent="0.2">
      <c r="A96" s="147" t="s">
        <v>185</v>
      </c>
      <c r="B96" s="371"/>
      <c r="C96" s="355"/>
      <c r="D96" s="56">
        <v>52500</v>
      </c>
      <c r="E96" s="37"/>
      <c r="F96" s="37"/>
      <c r="G96" s="37"/>
      <c r="H96" s="38"/>
    </row>
    <row r="97" spans="1:8" ht="37.5" customHeight="1" outlineLevel="1" x14ac:dyDescent="0.2">
      <c r="A97" s="147" t="s">
        <v>186</v>
      </c>
      <c r="B97" s="371"/>
      <c r="C97" s="355"/>
      <c r="D97" s="56">
        <v>54600</v>
      </c>
      <c r="E97" s="37"/>
      <c r="F97" s="37"/>
      <c r="G97" s="37"/>
      <c r="H97" s="38"/>
    </row>
    <row r="98" spans="1:8" ht="37.5" customHeight="1" outlineLevel="1" x14ac:dyDescent="0.2">
      <c r="A98" s="147" t="s">
        <v>187</v>
      </c>
      <c r="B98" s="371"/>
      <c r="C98" s="355"/>
      <c r="D98" s="56">
        <v>56700</v>
      </c>
      <c r="E98" s="37"/>
      <c r="F98" s="37"/>
      <c r="G98" s="37"/>
      <c r="H98" s="38"/>
    </row>
    <row r="99" spans="1:8" ht="37.5" customHeight="1" outlineLevel="1" x14ac:dyDescent="0.2">
      <c r="A99" s="147" t="s">
        <v>188</v>
      </c>
      <c r="B99" s="371"/>
      <c r="C99" s="355"/>
      <c r="D99" s="56">
        <v>58800</v>
      </c>
      <c r="E99" s="37"/>
      <c r="F99" s="37"/>
      <c r="G99" s="37"/>
      <c r="H99" s="38"/>
    </row>
    <row r="100" spans="1:8" ht="37.5" customHeight="1" outlineLevel="1" x14ac:dyDescent="0.2">
      <c r="A100" s="147" t="s">
        <v>189</v>
      </c>
      <c r="B100" s="371"/>
      <c r="C100" s="355"/>
      <c r="D100" s="56">
        <v>60900</v>
      </c>
      <c r="E100" s="37"/>
      <c r="F100" s="37"/>
      <c r="G100" s="37"/>
      <c r="H100" s="38"/>
    </row>
    <row r="101" spans="1:8" ht="37.5" customHeight="1" outlineLevel="1" x14ac:dyDescent="0.2">
      <c r="A101" s="147" t="s">
        <v>190</v>
      </c>
      <c r="B101" s="371"/>
      <c r="C101" s="355"/>
      <c r="D101" s="56">
        <v>63000</v>
      </c>
      <c r="E101" s="37"/>
      <c r="F101" s="37"/>
      <c r="G101" s="37"/>
      <c r="H101" s="38"/>
    </row>
    <row r="102" spans="1:8" ht="37.5" customHeight="1" outlineLevel="1" x14ac:dyDescent="0.2">
      <c r="A102" s="147" t="s">
        <v>191</v>
      </c>
      <c r="B102" s="371"/>
      <c r="C102" s="355"/>
      <c r="D102" s="56">
        <v>65100</v>
      </c>
      <c r="E102" s="37"/>
      <c r="F102" s="37"/>
      <c r="G102" s="37"/>
      <c r="H102" s="38"/>
    </row>
    <row r="103" spans="1:8" ht="37.5" customHeight="1" outlineLevel="1" x14ac:dyDescent="0.2">
      <c r="A103" s="147" t="s">
        <v>192</v>
      </c>
      <c r="B103" s="371"/>
      <c r="C103" s="355"/>
      <c r="D103" s="56">
        <v>67200</v>
      </c>
      <c r="E103" s="37"/>
      <c r="F103" s="37"/>
      <c r="G103" s="37"/>
      <c r="H103" s="38"/>
    </row>
    <row r="104" spans="1:8" ht="37.5" customHeight="1" outlineLevel="1" x14ac:dyDescent="0.2">
      <c r="A104" s="147" t="s">
        <v>193</v>
      </c>
      <c r="B104" s="371"/>
      <c r="C104" s="355"/>
      <c r="D104" s="56">
        <v>69300</v>
      </c>
      <c r="E104" s="37"/>
      <c r="F104" s="37"/>
      <c r="G104" s="37"/>
      <c r="H104" s="38"/>
    </row>
    <row r="105" spans="1:8" ht="37.5" customHeight="1" outlineLevel="1" x14ac:dyDescent="0.2">
      <c r="A105" s="147" t="s">
        <v>194</v>
      </c>
      <c r="B105" s="371"/>
      <c r="C105" s="355"/>
      <c r="D105" s="56">
        <v>71400</v>
      </c>
      <c r="E105" s="37"/>
      <c r="F105" s="37"/>
      <c r="G105" s="37"/>
      <c r="H105" s="38"/>
    </row>
    <row r="106" spans="1:8" ht="37.5" customHeight="1" outlineLevel="1" x14ac:dyDescent="0.2">
      <c r="A106" s="147" t="s">
        <v>195</v>
      </c>
      <c r="B106" s="371"/>
      <c r="C106" s="355"/>
      <c r="D106" s="56">
        <v>73500</v>
      </c>
      <c r="E106" s="37"/>
      <c r="F106" s="37"/>
      <c r="G106" s="37"/>
      <c r="H106" s="38"/>
    </row>
    <row r="107" spans="1:8" ht="37.5" customHeight="1" outlineLevel="1" x14ac:dyDescent="0.2">
      <c r="A107" s="147" t="s">
        <v>235</v>
      </c>
      <c r="B107" s="371"/>
      <c r="C107" s="355"/>
      <c r="D107" s="56">
        <v>75600</v>
      </c>
      <c r="E107" s="37"/>
      <c r="F107" s="37"/>
      <c r="G107" s="37"/>
      <c r="H107" s="38"/>
    </row>
    <row r="108" spans="1:8" ht="37.5" customHeight="1" outlineLevel="1" x14ac:dyDescent="0.2">
      <c r="A108" s="147" t="s">
        <v>236</v>
      </c>
      <c r="B108" s="371"/>
      <c r="C108" s="355"/>
      <c r="D108" s="56">
        <v>77700</v>
      </c>
      <c r="E108" s="37"/>
      <c r="F108" s="37"/>
      <c r="G108" s="37"/>
      <c r="H108" s="38"/>
    </row>
    <row r="109" spans="1:8" ht="37.5" customHeight="1" outlineLevel="1" x14ac:dyDescent="0.2">
      <c r="A109" s="147" t="s">
        <v>237</v>
      </c>
      <c r="B109" s="371"/>
      <c r="C109" s="355"/>
      <c r="D109" s="56">
        <v>79800</v>
      </c>
      <c r="E109" s="37"/>
      <c r="F109" s="37"/>
      <c r="G109" s="37"/>
      <c r="H109" s="38"/>
    </row>
    <row r="110" spans="1:8" ht="37.5" customHeight="1" outlineLevel="1" x14ac:dyDescent="0.2">
      <c r="A110" s="147" t="s">
        <v>238</v>
      </c>
      <c r="B110" s="371"/>
      <c r="C110" s="355"/>
      <c r="D110" s="56">
        <v>81900</v>
      </c>
      <c r="E110" s="37"/>
      <c r="F110" s="37"/>
      <c r="G110" s="37"/>
      <c r="H110" s="38"/>
    </row>
    <row r="111" spans="1:8" ht="37.5" customHeight="1" outlineLevel="1" thickBot="1" x14ac:dyDescent="0.25">
      <c r="A111" s="505" t="s">
        <v>239</v>
      </c>
      <c r="B111" s="506"/>
      <c r="C111" s="372"/>
      <c r="D111" s="56">
        <v>84000</v>
      </c>
      <c r="E111" s="37"/>
      <c r="F111" s="37"/>
      <c r="G111" s="37"/>
      <c r="H111" s="38"/>
    </row>
    <row r="112" spans="1:8" ht="50.1" customHeight="1" thickBot="1" x14ac:dyDescent="0.25">
      <c r="A112" s="136" t="s">
        <v>59</v>
      </c>
      <c r="B112" s="137"/>
      <c r="C112" s="137"/>
      <c r="D112" s="138" t="str">
        <f>"от "&amp;MIN(D113:D122)&amp;" до "&amp;MAX(D113:D122)</f>
        <v>от 264 до 5610</v>
      </c>
      <c r="E112" s="139"/>
      <c r="F112" s="139"/>
      <c r="G112" s="139"/>
      <c r="H112" s="140"/>
    </row>
    <row r="113" spans="1:8" ht="151.5" x14ac:dyDescent="0.2">
      <c r="A113" s="149" t="s">
        <v>60</v>
      </c>
      <c r="B113" s="150" t="s">
        <v>13</v>
      </c>
      <c r="C113" s="300"/>
      <c r="D113" s="152">
        <v>3000</v>
      </c>
      <c r="E113" s="152"/>
      <c r="F113" s="152"/>
      <c r="G113" s="152"/>
      <c r="H113" s="153"/>
    </row>
    <row r="114" spans="1:8" ht="37.5" customHeight="1" x14ac:dyDescent="0.2">
      <c r="A114" s="154" t="s">
        <v>61</v>
      </c>
      <c r="B114" s="155"/>
      <c r="C114" s="156" t="str">
        <f>"Электронный справочник на основе Справочника организаций "&amp;$C$2&amp;" (версия для ПК)"</f>
        <v>Электронный справочник на основе Справочника организаций "2ГИС.ВОЛГОГРАД" (версия для ПК)</v>
      </c>
      <c r="D114" s="157">
        <v>330</v>
      </c>
      <c r="E114" s="157"/>
      <c r="F114" s="157"/>
      <c r="G114" s="157"/>
      <c r="H114" s="158"/>
    </row>
    <row r="115" spans="1:8" ht="37.5" customHeight="1" x14ac:dyDescent="0.2">
      <c r="A115" s="154" t="s">
        <v>62</v>
      </c>
      <c r="B115" s="155"/>
      <c r="C115" s="159"/>
      <c r="D115" s="157">
        <v>5610</v>
      </c>
      <c r="E115" s="157"/>
      <c r="F115" s="157"/>
      <c r="G115" s="157"/>
      <c r="H115" s="158"/>
    </row>
    <row r="116" spans="1:8" ht="37.5" customHeight="1" x14ac:dyDescent="0.2">
      <c r="A116" s="154" t="s">
        <v>63</v>
      </c>
      <c r="B116" s="155"/>
      <c r="C116" s="159"/>
      <c r="D116" s="157">
        <v>1716.0000000000002</v>
      </c>
      <c r="E116" s="157"/>
      <c r="F116" s="157"/>
      <c r="G116" s="157"/>
      <c r="H116" s="158"/>
    </row>
    <row r="117" spans="1:8" ht="37.5" customHeight="1" x14ac:dyDescent="0.2">
      <c r="A117" s="160" t="s">
        <v>64</v>
      </c>
      <c r="B117" s="161"/>
      <c r="C117" s="159"/>
      <c r="D117" s="157">
        <v>3300.0000000000005</v>
      </c>
      <c r="E117" s="157"/>
      <c r="F117" s="157"/>
      <c r="G117" s="157"/>
      <c r="H117" s="158"/>
    </row>
    <row r="118" spans="1:8" ht="37.5" customHeight="1" x14ac:dyDescent="0.2">
      <c r="A118" s="154" t="s">
        <v>65</v>
      </c>
      <c r="B118" s="155"/>
      <c r="C118" s="159"/>
      <c r="D118" s="157">
        <v>264</v>
      </c>
      <c r="E118" s="157"/>
      <c r="F118" s="157"/>
      <c r="G118" s="157"/>
      <c r="H118" s="158"/>
    </row>
    <row r="119" spans="1:8" ht="37.5" customHeight="1" x14ac:dyDescent="0.2">
      <c r="A119" s="154" t="s">
        <v>66</v>
      </c>
      <c r="B119" s="155"/>
      <c r="C119" s="159"/>
      <c r="D119" s="157">
        <v>264</v>
      </c>
      <c r="E119" s="157"/>
      <c r="F119" s="157"/>
      <c r="G119" s="157"/>
      <c r="H119" s="158"/>
    </row>
    <row r="120" spans="1:8" ht="37.5" customHeight="1" x14ac:dyDescent="0.2">
      <c r="A120" s="154" t="s">
        <v>67</v>
      </c>
      <c r="B120" s="155"/>
      <c r="C120" s="159"/>
      <c r="D120" s="157">
        <v>528</v>
      </c>
      <c r="E120" s="157"/>
      <c r="F120" s="157"/>
      <c r="G120" s="157"/>
      <c r="H120" s="158"/>
    </row>
    <row r="121" spans="1:8" ht="37.5" customHeight="1" x14ac:dyDescent="0.2">
      <c r="A121" s="154" t="s">
        <v>68</v>
      </c>
      <c r="B121" s="155"/>
      <c r="C121" s="159"/>
      <c r="D121" s="157">
        <v>792</v>
      </c>
      <c r="E121" s="157"/>
      <c r="F121" s="157"/>
      <c r="G121" s="157"/>
      <c r="H121" s="158"/>
    </row>
    <row r="122" spans="1:8" ht="37.5" customHeight="1" thickBot="1" x14ac:dyDescent="0.25">
      <c r="A122" s="162" t="s">
        <v>69</v>
      </c>
      <c r="B122" s="163"/>
      <c r="C122" s="164"/>
      <c r="D122" s="165">
        <v>5412</v>
      </c>
      <c r="E122" s="165"/>
      <c r="F122" s="165"/>
      <c r="G122" s="165"/>
      <c r="H122" s="166"/>
    </row>
    <row r="123" spans="1:8" s="16" customFormat="1" ht="117.75" customHeight="1" thickBot="1" x14ac:dyDescent="0.25">
      <c r="A123" s="287" t="s">
        <v>71</v>
      </c>
      <c r="B123" s="288"/>
      <c r="C123" s="28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"2ГИС.ВОЛГОГРАД" (версия для ПК); 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Интернет-площадки и Веб-приложения на основе Cправочника организаций "2ГИС.ВОЛГОГРАД", http://api.2gis.ru/</v>
      </c>
      <c r="D123" s="45">
        <v>30</v>
      </c>
      <c r="E123" s="45"/>
      <c r="F123" s="45"/>
      <c r="G123" s="45"/>
      <c r="H123" s="46"/>
    </row>
    <row r="124" spans="1:8" ht="50.1" customHeight="1" thickBot="1" x14ac:dyDescent="0.25">
      <c r="A124" s="24" t="s">
        <v>72</v>
      </c>
      <c r="B124" s="25"/>
      <c r="C124" s="26"/>
      <c r="D124" s="173" t="str">
        <f>"от "&amp;MIN(D126,D146:H147,F186,D148:H162)&amp;" до "&amp;MAX(D126,D146:H147,F186,D148:H162)</f>
        <v>от 561 до 13596</v>
      </c>
      <c r="E124" s="173"/>
      <c r="F124" s="173"/>
      <c r="G124" s="173"/>
      <c r="H124" s="174"/>
    </row>
    <row r="125" spans="1:8" ht="21.75" thickBot="1" x14ac:dyDescent="0.25">
      <c r="A125" s="290"/>
      <c r="B125" s="291"/>
      <c r="C125" s="130"/>
      <c r="D125" s="292"/>
      <c r="E125" s="292"/>
      <c r="F125" s="292"/>
      <c r="G125" s="292"/>
      <c r="H125" s="293"/>
    </row>
    <row r="126" spans="1:8" ht="61.5" customHeight="1" thickBot="1" x14ac:dyDescent="0.25">
      <c r="A126" s="179" t="s">
        <v>73</v>
      </c>
      <c r="B126" s="180"/>
      <c r="C126"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"2ГИС.ВОЛГОГРАД" (версия для ПК); Интернет-площадка 2gis.kz на основе Cправочника организаций "2ГИС.ВОЛГОГРАД"; Электронный справочник на основе Справочника организаций "2ГИС.ВОЛГОГРАД" (мобильная версия); Интернет-площадки и Веб-приложения на основе Cправочника организаций "2ГИС.ВОЛГОГРАД", http://api.2gis.kz/</v>
      </c>
      <c r="D126" s="182">
        <v>6000</v>
      </c>
      <c r="E126" s="182"/>
      <c r="F126" s="182"/>
      <c r="G126" s="182"/>
      <c r="H126" s="183"/>
    </row>
    <row r="127" spans="1:8" ht="61.5" customHeight="1" thickBot="1" x14ac:dyDescent="0.25">
      <c r="A127" s="184" t="s">
        <v>74</v>
      </c>
      <c r="B127" s="185"/>
      <c r="C127" s="186"/>
      <c r="D127" s="187" t="s">
        <v>75</v>
      </c>
      <c r="E127" s="188"/>
      <c r="F127" s="188"/>
      <c r="G127" s="188"/>
      <c r="H127" s="189"/>
    </row>
    <row r="128" spans="1:8" ht="61.5" customHeight="1" x14ac:dyDescent="0.2">
      <c r="A128" s="190" t="s">
        <v>76</v>
      </c>
      <c r="B128" s="191"/>
      <c r="C128" s="186"/>
      <c r="D128" s="157">
        <f>D126/4</f>
        <v>1500</v>
      </c>
      <c r="E128" s="157"/>
      <c r="F128" s="157"/>
      <c r="G128" s="157"/>
      <c r="H128" s="158"/>
    </row>
    <row r="129" spans="1:8" ht="61.5" customHeight="1" x14ac:dyDescent="0.2">
      <c r="A129" s="190" t="s">
        <v>77</v>
      </c>
      <c r="B129" s="191"/>
      <c r="C129" s="186"/>
      <c r="D129" s="157">
        <f>D126/5</f>
        <v>1200</v>
      </c>
      <c r="E129" s="157"/>
      <c r="F129" s="157"/>
      <c r="G129" s="157"/>
      <c r="H129" s="158"/>
    </row>
    <row r="130" spans="1:8" ht="61.5" customHeight="1" x14ac:dyDescent="0.2">
      <c r="A130" s="190" t="s">
        <v>78</v>
      </c>
      <c r="B130" s="191"/>
      <c r="C130" s="186"/>
      <c r="D130" s="157">
        <f>D126/6</f>
        <v>1000</v>
      </c>
      <c r="E130" s="157"/>
      <c r="F130" s="157"/>
      <c r="G130" s="157"/>
      <c r="H130" s="158"/>
    </row>
    <row r="131" spans="1:8" ht="61.5" customHeight="1" x14ac:dyDescent="0.2">
      <c r="A131" s="190" t="s">
        <v>79</v>
      </c>
      <c r="B131" s="191"/>
      <c r="C131" s="186"/>
      <c r="D131" s="157">
        <f>D126/7</f>
        <v>857.14285714285711</v>
      </c>
      <c r="E131" s="157"/>
      <c r="F131" s="157"/>
      <c r="G131" s="157"/>
      <c r="H131" s="158"/>
    </row>
    <row r="132" spans="1:8" ht="61.5" customHeight="1" x14ac:dyDescent="0.2">
      <c r="A132" s="190" t="s">
        <v>80</v>
      </c>
      <c r="B132" s="191"/>
      <c r="C132" s="186"/>
      <c r="D132" s="157">
        <f>D126/8</f>
        <v>750</v>
      </c>
      <c r="E132" s="157"/>
      <c r="F132" s="157"/>
      <c r="G132" s="157"/>
      <c r="H132" s="158"/>
    </row>
    <row r="133" spans="1:8" ht="61.5" customHeight="1" x14ac:dyDescent="0.2">
      <c r="A133" s="190" t="s">
        <v>81</v>
      </c>
      <c r="B133" s="191"/>
      <c r="C133" s="186"/>
      <c r="D133" s="157">
        <f>D126/9</f>
        <v>666.66666666666663</v>
      </c>
      <c r="E133" s="157"/>
      <c r="F133" s="157"/>
      <c r="G133" s="157"/>
      <c r="H133" s="158"/>
    </row>
    <row r="134" spans="1:8" ht="61.5" customHeight="1" x14ac:dyDescent="0.2">
      <c r="A134" s="190" t="s">
        <v>82</v>
      </c>
      <c r="B134" s="191"/>
      <c r="C134" s="186"/>
      <c r="D134" s="157">
        <f>D126/10</f>
        <v>600</v>
      </c>
      <c r="E134" s="157"/>
      <c r="F134" s="157"/>
      <c r="G134" s="157"/>
      <c r="H134" s="158"/>
    </row>
    <row r="135" spans="1:8" ht="61.5" customHeight="1" thickBot="1" x14ac:dyDescent="0.25">
      <c r="A135" s="179" t="s">
        <v>83</v>
      </c>
      <c r="B135" s="180"/>
      <c r="C135" s="186"/>
      <c r="D135" s="182">
        <v>12000</v>
      </c>
      <c r="E135" s="182"/>
      <c r="F135" s="182"/>
      <c r="G135" s="182"/>
      <c r="H135" s="183"/>
    </row>
    <row r="136" spans="1:8" ht="61.5" customHeight="1" thickBot="1" x14ac:dyDescent="0.25">
      <c r="A136" s="184" t="s">
        <v>74</v>
      </c>
      <c r="B136" s="185"/>
      <c r="C136" s="186"/>
      <c r="D136" s="187" t="s">
        <v>75</v>
      </c>
      <c r="E136" s="188"/>
      <c r="F136" s="188"/>
      <c r="G136" s="188"/>
      <c r="H136" s="189"/>
    </row>
    <row r="137" spans="1:8" ht="61.5" customHeight="1" x14ac:dyDescent="0.2">
      <c r="A137" s="190" t="s">
        <v>76</v>
      </c>
      <c r="B137" s="191"/>
      <c r="C137" s="186"/>
      <c r="D137" s="157">
        <v>3000</v>
      </c>
      <c r="E137" s="157"/>
      <c r="F137" s="157"/>
      <c r="G137" s="157"/>
      <c r="H137" s="158"/>
    </row>
    <row r="138" spans="1:8" ht="61.5" customHeight="1" x14ac:dyDescent="0.2">
      <c r="A138" s="190" t="s">
        <v>77</v>
      </c>
      <c r="B138" s="191"/>
      <c r="C138" s="186"/>
      <c r="D138" s="157">
        <v>2400</v>
      </c>
      <c r="E138" s="157"/>
      <c r="F138" s="157"/>
      <c r="G138" s="157"/>
      <c r="H138" s="158"/>
    </row>
    <row r="139" spans="1:8" ht="61.5" customHeight="1" x14ac:dyDescent="0.2">
      <c r="A139" s="190" t="s">
        <v>78</v>
      </c>
      <c r="B139" s="191"/>
      <c r="C139" s="186"/>
      <c r="D139" s="157">
        <v>2000</v>
      </c>
      <c r="E139" s="157"/>
      <c r="F139" s="157"/>
      <c r="G139" s="157"/>
      <c r="H139" s="158"/>
    </row>
    <row r="140" spans="1:8" ht="61.5" customHeight="1" x14ac:dyDescent="0.2">
      <c r="A140" s="190" t="s">
        <v>79</v>
      </c>
      <c r="B140" s="191"/>
      <c r="C140" s="186"/>
      <c r="D140" s="157">
        <v>1714.2857142857144</v>
      </c>
      <c r="E140" s="157"/>
      <c r="F140" s="157"/>
      <c r="G140" s="157"/>
      <c r="H140" s="158"/>
    </row>
    <row r="141" spans="1:8" ht="61.5" customHeight="1" x14ac:dyDescent="0.2">
      <c r="A141" s="190" t="s">
        <v>80</v>
      </c>
      <c r="B141" s="191"/>
      <c r="C141" s="186"/>
      <c r="D141" s="157">
        <v>1500</v>
      </c>
      <c r="E141" s="157"/>
      <c r="F141" s="157"/>
      <c r="G141" s="157"/>
      <c r="H141" s="158"/>
    </row>
    <row r="142" spans="1:8" ht="61.5" customHeight="1" x14ac:dyDescent="0.2">
      <c r="A142" s="190" t="s">
        <v>81</v>
      </c>
      <c r="B142" s="191"/>
      <c r="C142" s="186"/>
      <c r="D142" s="157">
        <v>1333.3333333333333</v>
      </c>
      <c r="E142" s="157"/>
      <c r="F142" s="157"/>
      <c r="G142" s="157"/>
      <c r="H142" s="158"/>
    </row>
    <row r="143" spans="1:8" ht="61.5" customHeight="1" thickBot="1" x14ac:dyDescent="0.25">
      <c r="A143" s="190" t="s">
        <v>82</v>
      </c>
      <c r="B143" s="191"/>
      <c r="C143" s="194"/>
      <c r="D143" s="157">
        <v>1200</v>
      </c>
      <c r="E143" s="157"/>
      <c r="F143" s="157"/>
      <c r="G143" s="157"/>
      <c r="H143" s="158"/>
    </row>
    <row r="144" spans="1:8" s="16" customFormat="1" ht="62.45" customHeight="1" thickBot="1" x14ac:dyDescent="0.25">
      <c r="A144" s="195" t="s">
        <v>84</v>
      </c>
      <c r="B144" s="196"/>
      <c r="C144"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2ГИС 4.0 и выше)</v>
      </c>
      <c r="D144" s="44">
        <v>10008</v>
      </c>
      <c r="E144" s="45"/>
      <c r="F144" s="45"/>
      <c r="G144" s="45"/>
      <c r="H144" s="46"/>
    </row>
    <row r="145" spans="1:8" ht="21.75" thickBot="1" x14ac:dyDescent="0.25">
      <c r="A145" s="290"/>
      <c r="B145" s="291"/>
      <c r="C145" s="125"/>
      <c r="D145" s="292"/>
      <c r="E145" s="292"/>
      <c r="F145" s="292"/>
      <c r="G145" s="292"/>
      <c r="H145" s="293"/>
    </row>
    <row r="146" spans="1:8" ht="50.1" customHeight="1" x14ac:dyDescent="0.2">
      <c r="A146" s="160" t="s">
        <v>85</v>
      </c>
      <c r="B146" s="161"/>
      <c r="C146" s="201" t="str">
        <f>"Интернет-площадка 2gis.ru на основе Cправочника организаций "&amp;$C$2&amp;""</f>
        <v>Интернет-площадка 2gis.ru на основе Cправочника организаций "2ГИС.ВОЛГОГРАД"</v>
      </c>
      <c r="D146" s="31">
        <v>6000</v>
      </c>
      <c r="E146" s="32"/>
      <c r="F146" s="32"/>
      <c r="G146" s="32"/>
      <c r="H146" s="33"/>
    </row>
    <row r="147" spans="1:8" ht="50.1" customHeight="1" x14ac:dyDescent="0.2">
      <c r="A147" s="160" t="s">
        <v>86</v>
      </c>
      <c r="B147" s="161"/>
      <c r="C147" s="202" t="str">
        <f>"Электронный справочник на основе Справочника организаций "&amp;$C$2&amp;" (версия для ПК)"</f>
        <v>Электронный справочник на основе Справочника организаций "2ГИС.ВОЛГОГРАД" (версия для ПК)</v>
      </c>
      <c r="D147" s="121">
        <v>2244</v>
      </c>
      <c r="E147" s="122"/>
      <c r="F147" s="122"/>
      <c r="G147" s="122"/>
      <c r="H147" s="123"/>
    </row>
    <row r="148" spans="1:8" ht="50.1" customHeight="1" x14ac:dyDescent="0.2">
      <c r="A148" s="160" t="s">
        <v>87</v>
      </c>
      <c r="B148" s="161"/>
      <c r="C148" s="202" t="str">
        <f>"Электронный справочник на основе Справочника организаций "&amp;$C$2&amp;" (версия для ПК)"</f>
        <v>Электронный справочник на основе Справочника организаций "2ГИС.ВОЛГОГРАД" (версия для ПК)</v>
      </c>
      <c r="D148" s="36">
        <v>4422</v>
      </c>
      <c r="E148" s="37"/>
      <c r="F148" s="37"/>
      <c r="G148" s="37"/>
      <c r="H148" s="38"/>
    </row>
    <row r="149" spans="1:8" ht="50.1" customHeight="1" x14ac:dyDescent="0.2">
      <c r="A149" s="160" t="s">
        <v>88</v>
      </c>
      <c r="B149" s="161"/>
      <c r="C149" s="202" t="str">
        <f>"Интернет-площадка 2gis.ru на основе Cправочника организаций "&amp;$C$2&amp;""</f>
        <v>Интернет-площадка 2gis.ru на основе Cправочника организаций "2ГИС.ВОЛГОГРАД"</v>
      </c>
      <c r="D149" s="36">
        <v>8400</v>
      </c>
      <c r="E149" s="37"/>
      <c r="F149" s="37"/>
      <c r="G149" s="37"/>
      <c r="H149" s="38"/>
    </row>
    <row r="150" spans="1:8" ht="50.1" customHeight="1" x14ac:dyDescent="0.2">
      <c r="A150" s="160" t="s">
        <v>89</v>
      </c>
      <c r="B150" s="161"/>
      <c r="C150" s="202" t="str">
        <f>"Интернет-площадка 2gis.ru на основе Cправочника организаций "&amp;$C$2&amp;""</f>
        <v>Интернет-площадка 2gis.ru на основе Cправочника организаций "2ГИС.ВОЛГОГРАД"</v>
      </c>
      <c r="D150" s="36">
        <v>9900</v>
      </c>
      <c r="E150" s="37"/>
      <c r="F150" s="37"/>
      <c r="G150" s="37"/>
      <c r="H150" s="38"/>
    </row>
    <row r="151" spans="1:8" ht="50.1" customHeight="1" x14ac:dyDescent="0.2">
      <c r="A151" s="160" t="s">
        <v>90</v>
      </c>
      <c r="B151" s="161"/>
      <c r="C151" s="202" t="str">
        <f>"Электронный справочник на основе Справочника организаций "&amp;$C$2&amp;" (версия для ПК)"</f>
        <v>Электронный справочник на основе Справочника организаций "2ГИС.ВОЛГОГРАД" (версия для ПК)</v>
      </c>
      <c r="D151" s="36">
        <v>3960.0000000000005</v>
      </c>
      <c r="E151" s="37"/>
      <c r="F151" s="37"/>
      <c r="G151" s="37"/>
      <c r="H151" s="38"/>
    </row>
    <row r="152" spans="1:8" ht="50.1" customHeight="1" x14ac:dyDescent="0.2">
      <c r="A152" s="160" t="s">
        <v>91</v>
      </c>
      <c r="B152" s="161"/>
      <c r="C152" s="202" t="str">
        <f>"Электронный справочник на основе Справочника организаций "&amp;$C$2&amp;" (версия для ПК)"</f>
        <v>Электронный справочник на основе Справочника организаций "2ГИС.ВОЛГОГРАД" (версия для ПК)</v>
      </c>
      <c r="D152" s="36">
        <v>2244</v>
      </c>
      <c r="E152" s="37"/>
      <c r="F152" s="37"/>
      <c r="G152" s="37"/>
      <c r="H152" s="38"/>
    </row>
    <row r="153" spans="1:8" ht="50.1" customHeight="1" x14ac:dyDescent="0.2">
      <c r="A153" s="160" t="s">
        <v>92</v>
      </c>
      <c r="B153" s="161"/>
      <c r="C153" s="202" t="str">
        <f>"Электронный справочник на основе Справочника организаций "&amp;$C$2&amp;" (версия для ПК)"</f>
        <v>Электронный справочник на основе Справочника организаций "2ГИС.ВОЛГОГРАД" (версия для ПК)</v>
      </c>
      <c r="D153" s="36">
        <v>4422</v>
      </c>
      <c r="E153" s="37"/>
      <c r="F153" s="37"/>
      <c r="G153" s="37"/>
      <c r="H153" s="38"/>
    </row>
    <row r="154" spans="1:8" ht="50.1" customHeight="1" x14ac:dyDescent="0.2">
      <c r="A154" s="160" t="s">
        <v>93</v>
      </c>
      <c r="B154" s="161"/>
      <c r="C154"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"2ГИС.ВОЛГОГРАД" (мобильная версия 2ГИС 4.0 и выше)</v>
      </c>
      <c r="D154" s="36">
        <v>10956</v>
      </c>
      <c r="E154" s="37"/>
      <c r="F154" s="37"/>
      <c r="G154" s="37"/>
      <c r="H154" s="38"/>
    </row>
    <row r="155" spans="1:8" ht="50.1" customHeight="1" x14ac:dyDescent="0.2">
      <c r="A155" s="160" t="s">
        <v>94</v>
      </c>
      <c r="B155" s="161"/>
      <c r="C155" s="202" t="s">
        <v>95</v>
      </c>
      <c r="D155" s="36">
        <v>561</v>
      </c>
      <c r="E155" s="37"/>
      <c r="F155" s="37"/>
      <c r="G155" s="37"/>
      <c r="H155" s="38"/>
    </row>
    <row r="156" spans="1:8" ht="65.25" customHeight="1" x14ac:dyDescent="0.2">
      <c r="A156" s="160" t="s">
        <v>96</v>
      </c>
      <c r="B156" s="161"/>
      <c r="C156"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"2ГИС.ВОЛГОГРАД" (мобильная версия 2ГИС 4.0 и выше); Интернет-площадка 2gis.ru на основе Cправочника организаций "2ГИС.ВОЛГОГРАД"</v>
      </c>
      <c r="D156" s="36">
        <v>2376</v>
      </c>
      <c r="E156" s="37"/>
      <c r="F156" s="37"/>
      <c r="G156" s="37"/>
      <c r="H156" s="38"/>
    </row>
    <row r="157" spans="1:8" ht="65.25" customHeight="1" x14ac:dyDescent="0.2">
      <c r="A157" s="160" t="s">
        <v>97</v>
      </c>
      <c r="B157" s="161"/>
      <c r="C157" s="202" t="str">
        <f t="shared" ref="C157:C15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"2ГИС.ВОЛГОГРАД" (мобильная версия 2ГИС 4.0 и выше); Интернет-площадка 2gis.ru на основе Cправочника организаций "2ГИС.ВОЛГОГРАД"</v>
      </c>
      <c r="D157" s="36">
        <v>1902</v>
      </c>
      <c r="E157" s="37"/>
      <c r="F157" s="37"/>
      <c r="G157" s="37"/>
      <c r="H157" s="38"/>
    </row>
    <row r="158" spans="1:8" ht="65.25" customHeight="1" x14ac:dyDescent="0.2">
      <c r="A158" s="160" t="s">
        <v>98</v>
      </c>
      <c r="B158" s="161"/>
      <c r="C158" s="202" t="str">
        <f t="shared" si="0"/>
        <v>электронный справочник на основе Справочника организаций "2ГИС.ВОЛГОГРАД" (мобильная версия 2ГИС 4.0 и выше); Интернет-площадка 2gis.ru на основе Cправочника организаций "2ГИС.ВОЛГОГРАД"</v>
      </c>
      <c r="D158" s="36">
        <v>1980.0000000000002</v>
      </c>
      <c r="E158" s="37"/>
      <c r="F158" s="37"/>
      <c r="G158" s="37"/>
      <c r="H158" s="38"/>
    </row>
    <row r="159" spans="1:8" ht="65.25" customHeight="1" x14ac:dyDescent="0.2">
      <c r="A159" s="160" t="s">
        <v>99</v>
      </c>
      <c r="B159" s="161"/>
      <c r="C159" s="202" t="str">
        <f t="shared" si="0"/>
        <v>электронный справочник на основе Справочника организаций "2ГИС.ВОЛГОГРАД" (мобильная версия 2ГИС 4.0 и выше); Интернет-площадка 2gis.ru на основе Cправочника организаций "2ГИС.ВОЛГОГРАД"</v>
      </c>
      <c r="D159" s="36">
        <v>954</v>
      </c>
      <c r="E159" s="37"/>
      <c r="F159" s="37"/>
      <c r="G159" s="37"/>
      <c r="H159" s="38"/>
    </row>
    <row r="160" spans="1:8" ht="65.25" customHeight="1" x14ac:dyDescent="0.2">
      <c r="A160" s="160" t="s">
        <v>100</v>
      </c>
      <c r="B160" s="161" t="s">
        <v>100</v>
      </c>
      <c r="C160"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"2ГИС.ВОЛГОГРАД" (мобильная версия 2ГИС 4.0 и выше); Интернет-площадка 2gis.ru на основе Cправочника организаций "2ГИС.ВОЛГОГРАД"</v>
      </c>
      <c r="D160" s="36">
        <v>13596.000000000002</v>
      </c>
      <c r="E160" s="37"/>
      <c r="F160" s="37"/>
      <c r="G160" s="37"/>
      <c r="H160" s="38"/>
    </row>
    <row r="161" spans="1:8" ht="65.25" customHeight="1" x14ac:dyDescent="0.2">
      <c r="A161" s="160" t="s">
        <v>101</v>
      </c>
      <c r="B161" s="161" t="s">
        <v>101</v>
      </c>
      <c r="C161"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"2ГИС.ВОЛГОГРАД" (мобильная версия 2ГИС 4.0 и выше); Интернет-площадка 2gis.ru на основе Cправочника организаций "2ГИС.ВОЛГОГРАД"</v>
      </c>
      <c r="D161" s="36">
        <v>7002</v>
      </c>
      <c r="E161" s="37"/>
      <c r="F161" s="37"/>
      <c r="G161" s="37"/>
      <c r="H161" s="38"/>
    </row>
    <row r="162" spans="1:8" ht="50.1" customHeight="1" x14ac:dyDescent="0.2">
      <c r="A162" s="160" t="s">
        <v>102</v>
      </c>
      <c r="B162" s="161"/>
      <c r="C162" s="202" t="str">
        <f>"Электронный справочник на основе Справочника организаций "&amp;$C$2&amp;" (версия для ПК)"</f>
        <v>Электронный справочник на основе Справочника организаций "2ГИС.ВОЛГОГРАД" (версия для ПК)</v>
      </c>
      <c r="D162" s="36">
        <v>7920.0000000000009</v>
      </c>
      <c r="E162" s="37"/>
      <c r="F162" s="37"/>
      <c r="G162" s="37"/>
      <c r="H162" s="38"/>
    </row>
    <row r="163" spans="1:8" s="16" customFormat="1" ht="102" customHeight="1" x14ac:dyDescent="0.2">
      <c r="A163" s="160" t="s">
        <v>16</v>
      </c>
      <c r="B163" s="161"/>
      <c r="C163" s="20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2ГИС 4.0 и выше)</v>
      </c>
      <c r="D163" s="36">
        <v>3000</v>
      </c>
      <c r="E163" s="37"/>
      <c r="F163" s="37"/>
      <c r="G163" s="37"/>
      <c r="H163" s="38"/>
    </row>
    <row r="164" spans="1:8" s="16" customFormat="1" ht="102" customHeight="1" x14ac:dyDescent="0.2">
      <c r="A164" s="160" t="s">
        <v>103</v>
      </c>
      <c r="B164" s="161"/>
      <c r="C164" s="20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2ГИС 4.0 и выше)</v>
      </c>
      <c r="D164" s="36">
        <v>100002</v>
      </c>
      <c r="E164" s="37"/>
      <c r="F164" s="37"/>
      <c r="G164" s="37"/>
      <c r="H164" s="38"/>
    </row>
    <row r="165" spans="1:8" s="16" customFormat="1" ht="126" customHeight="1" x14ac:dyDescent="0.2">
      <c r="A165" s="160" t="s">
        <v>104</v>
      </c>
      <c r="B165" s="161"/>
      <c r="C165"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"2ГИС.ВОЛГОГРАД" (версия для ПК); 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Интернет-площадки и Веб-приложения на основе Cправочника организаций "2ГИС.ВОЛГОГРАД", http://api.2gis.ru/</v>
      </c>
      <c r="D165" s="36">
        <v>7500</v>
      </c>
      <c r="E165" s="37"/>
      <c r="F165" s="37"/>
      <c r="G165" s="37"/>
      <c r="H165" s="38"/>
    </row>
    <row r="166" spans="1:8" s="16" customFormat="1" ht="96" customHeight="1" x14ac:dyDescent="0.2">
      <c r="A166" s="160" t="s">
        <v>105</v>
      </c>
      <c r="B166" s="161"/>
      <c r="C166"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Интернет-площадки и Веб-приложения на основе Cправочника организаций "2ГИС.ВОЛГОГРАД", http://api.2gis.ru/</v>
      </c>
      <c r="D166" s="36">
        <v>7500</v>
      </c>
      <c r="E166" s="37"/>
      <c r="F166" s="37"/>
      <c r="G166" s="37"/>
      <c r="H166" s="38"/>
    </row>
    <row r="167" spans="1:8" s="16" customFormat="1" ht="96" customHeight="1" x14ac:dyDescent="0.2">
      <c r="A167" s="154" t="s">
        <v>106</v>
      </c>
      <c r="B167" s="204"/>
      <c r="C167"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"2ГИС.ВОЛГОГРАД" (мобильная версия 2ГИС 4.0 и выше)</v>
      </c>
      <c r="D167" s="36">
        <v>6000</v>
      </c>
      <c r="E167" s="37"/>
      <c r="F167" s="37"/>
      <c r="G167" s="37"/>
      <c r="H167" s="38"/>
    </row>
    <row r="168" spans="1:8" ht="50.1" customHeight="1" x14ac:dyDescent="0.2">
      <c r="A168" s="160" t="s">
        <v>107</v>
      </c>
      <c r="B168" s="161"/>
      <c r="C168" s="202" t="str">
        <f>"Интернет-площадка 2gis.ru на основе Cправочника организаций "&amp;$C$2&amp;""</f>
        <v>Интернет-площадка 2gis.ru на основе Cправочника организаций "2ГИС.ВОЛГОГРАД"</v>
      </c>
      <c r="D168" s="36">
        <v>8400</v>
      </c>
      <c r="E168" s="37"/>
      <c r="F168" s="37"/>
      <c r="G168" s="37"/>
      <c r="H168" s="38"/>
    </row>
    <row r="169" spans="1:8" ht="50.1" customHeight="1" x14ac:dyDescent="0.2">
      <c r="A169" s="160" t="s">
        <v>108</v>
      </c>
      <c r="B169" s="161"/>
      <c r="C169" s="202" t="str">
        <f t="shared" ref="C169:C178" si="1">"Электронный справочник на основе Справочника организаций "&amp;$C$2&amp;" (версия для ПК)"</f>
        <v>Электронный справочник на основе Справочника организаций "2ГИС.ВОЛГОГРАД" (версия для ПК)</v>
      </c>
      <c r="D169" s="36">
        <v>3240</v>
      </c>
      <c r="E169" s="37"/>
      <c r="F169" s="37"/>
      <c r="G169" s="37"/>
      <c r="H169" s="38"/>
    </row>
    <row r="170" spans="1:8" ht="50.1" customHeight="1" x14ac:dyDescent="0.2">
      <c r="A170" s="160" t="s">
        <v>109</v>
      </c>
      <c r="B170" s="161"/>
      <c r="C170" s="202" t="str">
        <f t="shared" si="1"/>
        <v>Электронный справочник на основе Справочника организаций "2ГИС.ВОЛГОГРАД" (версия для ПК)</v>
      </c>
      <c r="D170" s="36">
        <v>6240</v>
      </c>
      <c r="E170" s="37"/>
      <c r="F170" s="37"/>
      <c r="G170" s="37"/>
      <c r="H170" s="38"/>
    </row>
    <row r="171" spans="1:8" ht="50.1" customHeight="1" x14ac:dyDescent="0.2">
      <c r="A171" s="160" t="s">
        <v>110</v>
      </c>
      <c r="B171" s="161"/>
      <c r="C171" s="202" t="str">
        <f>"Интернет-площадка 2gis.ru на основе Cправочника организаций "&amp;$C$2&amp;""</f>
        <v>Интернет-площадка 2gis.ru на основе Cправочника организаций "2ГИС.ВОЛГОГРАД"</v>
      </c>
      <c r="D171" s="36">
        <v>11760</v>
      </c>
      <c r="E171" s="37"/>
      <c r="F171" s="37"/>
      <c r="G171" s="37"/>
      <c r="H171" s="38"/>
    </row>
    <row r="172" spans="1:8" ht="50.1" customHeight="1" x14ac:dyDescent="0.2">
      <c r="A172" s="160" t="s">
        <v>111</v>
      </c>
      <c r="B172" s="161"/>
      <c r="C172" s="202" t="str">
        <f>"Интернет-площадка 2gis.ru на основе Cправочника организаций "&amp;$C$2&amp;""</f>
        <v>Интернет-площадка 2gis.ru на основе Cправочника организаций "2ГИС.ВОЛГОГРАД"</v>
      </c>
      <c r="D172" s="36">
        <v>14112</v>
      </c>
      <c r="E172" s="37"/>
      <c r="F172" s="37"/>
      <c r="G172" s="37"/>
      <c r="H172" s="38"/>
    </row>
    <row r="173" spans="1:8" ht="50.1" customHeight="1" x14ac:dyDescent="0.2">
      <c r="A173" s="160" t="s">
        <v>112</v>
      </c>
      <c r="B173" s="161"/>
      <c r="C173" s="202" t="str">
        <f t="shared" si="1"/>
        <v>Электронный справочник на основе Справочника организаций "2ГИС.ВОЛГОГРАД" (версия для ПК)</v>
      </c>
      <c r="D173" s="36">
        <v>5640</v>
      </c>
      <c r="E173" s="37"/>
      <c r="F173" s="37"/>
      <c r="G173" s="37"/>
      <c r="H173" s="38"/>
    </row>
    <row r="174" spans="1:8" ht="50.1" customHeight="1" x14ac:dyDescent="0.2">
      <c r="A174" s="160" t="s">
        <v>113</v>
      </c>
      <c r="B174" s="161"/>
      <c r="C174" s="202" t="str">
        <f t="shared" si="1"/>
        <v>Электронный справочник на основе Справочника организаций "2ГИС.ВОЛГОГРАД" (версия для ПК)</v>
      </c>
      <c r="D174" s="36">
        <v>3240</v>
      </c>
      <c r="E174" s="37"/>
      <c r="F174" s="37"/>
      <c r="G174" s="37"/>
      <c r="H174" s="38"/>
    </row>
    <row r="175" spans="1:8" ht="50.1" customHeight="1" x14ac:dyDescent="0.2">
      <c r="A175" s="160" t="s">
        <v>114</v>
      </c>
      <c r="B175" s="161"/>
      <c r="C175" s="202" t="str">
        <f t="shared" si="1"/>
        <v>Электронный справочник на основе Справочника организаций "2ГИС.ВОЛГОГРАД" (версия для ПК)</v>
      </c>
      <c r="D175" s="36">
        <v>6240</v>
      </c>
      <c r="E175" s="37"/>
      <c r="F175" s="37"/>
      <c r="G175" s="37"/>
      <c r="H175" s="38"/>
    </row>
    <row r="176" spans="1:8" ht="50.1" customHeight="1" x14ac:dyDescent="0.2">
      <c r="A176" s="160" t="s">
        <v>115</v>
      </c>
      <c r="B176" s="161"/>
      <c r="C176" s="202" t="s">
        <v>95</v>
      </c>
      <c r="D176" s="36">
        <v>840</v>
      </c>
      <c r="E176" s="37"/>
      <c r="F176" s="37"/>
      <c r="G176" s="37"/>
      <c r="H176" s="38"/>
    </row>
    <row r="177" spans="1:8" ht="74.25" customHeight="1" x14ac:dyDescent="0.2">
      <c r="A177" s="160" t="s">
        <v>116</v>
      </c>
      <c r="B177" s="161"/>
      <c r="C177"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"2ГИС.ВОЛГОГРАД" (мобильная версия 2ГИС 4.0 и выше); Интернет-площадка 2gis.ru на основе Cправочника организаций "2ГИС.ВОЛГОГРАД"</v>
      </c>
      <c r="D177" s="36">
        <v>19080</v>
      </c>
      <c r="E177" s="37"/>
      <c r="F177" s="37"/>
      <c r="G177" s="37"/>
      <c r="H177" s="38"/>
    </row>
    <row r="178" spans="1:8" ht="50.1" customHeight="1" thickBot="1" x14ac:dyDescent="0.25">
      <c r="A178" s="160" t="s">
        <v>117</v>
      </c>
      <c r="B178" s="161"/>
      <c r="C178" s="202" t="str">
        <f t="shared" si="1"/>
        <v>Электронный справочник на основе Справочника организаций "2ГИС.ВОЛГОГРАД" (версия для ПК)</v>
      </c>
      <c r="D178" s="44">
        <v>11160</v>
      </c>
      <c r="E178" s="45"/>
      <c r="F178" s="45"/>
      <c r="G178" s="45"/>
      <c r="H178" s="46"/>
    </row>
    <row r="179" spans="1:8" s="28" customFormat="1" ht="50.1" customHeight="1" thickBot="1" x14ac:dyDescent="0.25">
      <c r="A179" s="24" t="s">
        <v>118</v>
      </c>
      <c r="B179" s="25"/>
      <c r="C179" s="26"/>
      <c r="D179" s="173"/>
      <c r="E179" s="173"/>
      <c r="F179" s="173"/>
      <c r="G179" s="173"/>
      <c r="H179" s="174"/>
    </row>
    <row r="180" spans="1:8" s="16" customFormat="1" ht="50.1" customHeight="1" x14ac:dyDescent="0.2">
      <c r="A180" s="160" t="s">
        <v>119</v>
      </c>
      <c r="B180" s="161"/>
      <c r="C180" s="206" t="str">
        <f>"Электронный справочник на основе Справочника организаций "&amp;$C$2&amp;" (мобильная версия)"</f>
        <v>Электронный справочник на основе Справочника организаций "2ГИС.ВОЛГОГРАД" (мобильная версия)</v>
      </c>
      <c r="D180" s="36">
        <v>6900</v>
      </c>
      <c r="E180" s="37"/>
      <c r="F180" s="37"/>
      <c r="G180" s="37"/>
      <c r="H180" s="38"/>
    </row>
    <row r="181" spans="1:8" s="16" customFormat="1" ht="50.1" customHeight="1" x14ac:dyDescent="0.2">
      <c r="A181" s="160" t="s">
        <v>120</v>
      </c>
      <c r="B181" s="161"/>
      <c r="C181" s="209"/>
      <c r="D181" s="36">
        <v>6900</v>
      </c>
      <c r="E181" s="37"/>
      <c r="F181" s="37"/>
      <c r="G181" s="37"/>
      <c r="H181" s="38"/>
    </row>
    <row r="182" spans="1:8" s="16" customFormat="1" ht="50.1" customHeight="1" x14ac:dyDescent="0.2">
      <c r="A182" s="207" t="s">
        <v>121</v>
      </c>
      <c r="B182" s="208"/>
      <c r="C182" s="209"/>
      <c r="D182" s="297">
        <v>2100</v>
      </c>
      <c r="E182" s="157"/>
      <c r="F182" s="157"/>
      <c r="G182" s="157"/>
      <c r="H182" s="157"/>
    </row>
    <row r="183" spans="1:8" s="16" customFormat="1" ht="50.1" customHeight="1" x14ac:dyDescent="0.2">
      <c r="A183" s="207" t="s">
        <v>122</v>
      </c>
      <c r="B183" s="208"/>
      <c r="C183" s="209"/>
      <c r="D183" s="297">
        <v>330</v>
      </c>
      <c r="E183" s="157"/>
      <c r="F183" s="157"/>
      <c r="G183" s="157"/>
      <c r="H183" s="157"/>
    </row>
    <row r="184" spans="1:8" s="16" customFormat="1" ht="50.1" customHeight="1" thickBot="1" x14ac:dyDescent="0.25">
      <c r="A184" s="207" t="s">
        <v>123</v>
      </c>
      <c r="B184" s="208"/>
      <c r="C184" s="210"/>
      <c r="D184" s="78">
        <v>1020</v>
      </c>
      <c r="E184" s="79"/>
      <c r="F184" s="79"/>
      <c r="G184" s="79"/>
      <c r="H184" s="79"/>
    </row>
    <row r="185" spans="1:8" s="16" customFormat="1" ht="50.1" customHeight="1" thickBot="1" x14ac:dyDescent="0.25">
      <c r="A185" s="24" t="s">
        <v>124</v>
      </c>
      <c r="B185" s="25"/>
      <c r="C185" s="26"/>
      <c r="D185" s="173"/>
      <c r="E185" s="173"/>
      <c r="F185" s="173"/>
      <c r="G185" s="173"/>
      <c r="H185" s="174"/>
    </row>
    <row r="186" spans="1:8" ht="50.1" customHeight="1" x14ac:dyDescent="0.2">
      <c r="A186" s="160" t="s">
        <v>125</v>
      </c>
      <c r="B186" s="161"/>
      <c r="C186"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"2ГИС.ВОЛГОГРАД" (мобильная версия 2ГИС 4.0 и выше)</v>
      </c>
      <c r="D186" s="212">
        <f>F186*1.2</f>
        <v>3600</v>
      </c>
      <c r="E186" s="213">
        <f>F186*1.1</f>
        <v>3300.0000000000005</v>
      </c>
      <c r="F186" s="213">
        <v>3000</v>
      </c>
      <c r="G186" s="213">
        <f>F186*0.75</f>
        <v>2250</v>
      </c>
      <c r="H186" s="214">
        <f>F186*0.5</f>
        <v>1500</v>
      </c>
    </row>
    <row r="187" spans="1:8" ht="50.1" customHeight="1" x14ac:dyDescent="0.2">
      <c r="A187" s="160" t="s">
        <v>126</v>
      </c>
      <c r="B187" s="161"/>
      <c r="C187" s="202" t="str">
        <f>"Интернет-площадка 2gis.ru на основе Cправочника организаций "&amp;$C$2&amp;""</f>
        <v>Интернет-площадка 2gis.ru на основе Cправочника организаций "2ГИС.ВОЛГОГРАД"</v>
      </c>
      <c r="D187" s="36">
        <v>3000</v>
      </c>
      <c r="E187" s="37"/>
      <c r="F187" s="37"/>
      <c r="G187" s="37"/>
      <c r="H187" s="38"/>
    </row>
    <row r="188" spans="1:8" ht="50.1" customHeight="1" x14ac:dyDescent="0.2">
      <c r="A188" s="160" t="s">
        <v>127</v>
      </c>
      <c r="B188" s="161"/>
      <c r="C188" s="202" t="str">
        <f>"Электронный справочник на основе Справочника организаций "&amp;$C$2&amp;" (версия для ПК)"</f>
        <v>Электронный справочник на основе Справочника организаций "2ГИС.ВОЛГОГРАД" (версия для ПК)</v>
      </c>
      <c r="D188" s="36">
        <v>924.00000000000011</v>
      </c>
      <c r="E188" s="37"/>
      <c r="F188" s="37"/>
      <c r="G188" s="37"/>
      <c r="H188" s="38"/>
    </row>
    <row r="189" spans="1:8" ht="50.1" customHeight="1" x14ac:dyDescent="0.2">
      <c r="A189" s="160" t="s">
        <v>128</v>
      </c>
      <c r="B189" s="161"/>
      <c r="C189"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"2ГИС.ВОЛГОГРАД" (мобильная версия 2ГИС 4.0 и выше)</v>
      </c>
      <c r="D189" s="212">
        <f>F189*1.2</f>
        <v>5040</v>
      </c>
      <c r="E189" s="213">
        <f>F189*1.1</f>
        <v>4620</v>
      </c>
      <c r="F189" s="213">
        <v>4200</v>
      </c>
      <c r="G189" s="213">
        <f>F189*0.75</f>
        <v>3150</v>
      </c>
      <c r="H189" s="214">
        <f>F189*0.5</f>
        <v>2100</v>
      </c>
    </row>
    <row r="190" spans="1:8" ht="50.1" customHeight="1" x14ac:dyDescent="0.2">
      <c r="A190" s="160" t="s">
        <v>199</v>
      </c>
      <c r="B190" s="161"/>
      <c r="C190" s="202" t="str">
        <f>"Интернет-площадка 2gis.ru на основе Cправочника организаций "&amp;$C$2&amp;""</f>
        <v>Интернет-площадка 2gis.ru на основе Cправочника организаций "2ГИС.ВОЛГОГРАД"</v>
      </c>
      <c r="D190" s="36">
        <v>4200</v>
      </c>
      <c r="E190" s="37"/>
      <c r="F190" s="37"/>
      <c r="G190" s="37"/>
      <c r="H190" s="38"/>
    </row>
    <row r="191" spans="1:8" ht="50.1" customHeight="1" x14ac:dyDescent="0.2">
      <c r="A191" s="160" t="s">
        <v>130</v>
      </c>
      <c r="B191" s="161"/>
      <c r="C191" s="202" t="str">
        <f>"Электронный справочник на основе Справочника организаций "&amp;$C$2&amp;" (версия для ПК)"</f>
        <v>Электронный справочник на основе Справочника организаций "2ГИС.ВОЛГОГРАД" (версия для ПК)</v>
      </c>
      <c r="D191" s="36">
        <v>1320</v>
      </c>
      <c r="E191" s="37"/>
      <c r="F191" s="37"/>
      <c r="G191" s="37"/>
      <c r="H191" s="38"/>
    </row>
    <row r="192" spans="1:8" s="16" customFormat="1" ht="126" customHeight="1" thickBot="1" x14ac:dyDescent="0.25">
      <c r="A192" s="160" t="s">
        <v>131</v>
      </c>
      <c r="B192" s="161"/>
      <c r="C192" s="215" t="str">
        <f>C187</f>
        <v>Интернет-площадка 2gis.ru на основе Cправочника организаций "2ГИС.ВОЛГОГРАД"</v>
      </c>
      <c r="D192" s="212">
        <f>F192*1.2</f>
        <v>3600</v>
      </c>
      <c r="E192" s="213">
        <f>F192*1.1</f>
        <v>3300.0000000000005</v>
      </c>
      <c r="F192" s="213">
        <v>3000</v>
      </c>
      <c r="G192" s="213">
        <f>F192*0.75</f>
        <v>2250</v>
      </c>
      <c r="H192" s="214">
        <f>F192*0.5</f>
        <v>1500</v>
      </c>
    </row>
    <row r="193" spans="1:8" ht="50.1" customHeight="1" thickBot="1" x14ac:dyDescent="0.25">
      <c r="A193" s="24" t="s">
        <v>200</v>
      </c>
      <c r="B193" s="25"/>
      <c r="C193" s="26"/>
      <c r="D193" s="173"/>
      <c r="E193" s="173"/>
      <c r="F193" s="173"/>
      <c r="G193" s="173"/>
      <c r="H193" s="174"/>
    </row>
    <row r="194" spans="1:8" s="23" customFormat="1" ht="30" customHeight="1" thickBot="1" x14ac:dyDescent="0.25">
      <c r="A194" s="303"/>
      <c r="B194" s="303"/>
      <c r="C194" s="460"/>
      <c r="D194" s="303"/>
      <c r="E194" s="303"/>
      <c r="F194" s="303"/>
      <c r="G194" s="303"/>
      <c r="H194" s="304"/>
    </row>
    <row r="195" spans="1:8" s="16" customFormat="1" ht="185.25" customHeight="1" x14ac:dyDescent="0.2">
      <c r="A195" s="160" t="s">
        <v>201</v>
      </c>
      <c r="B195" s="161"/>
      <c r="C195"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"2ГИС.ВОЛГОГРАД" (версия для ПК); 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2ГИС 4.0 и выше)</v>
      </c>
      <c r="D195" s="31">
        <v>7227.5999999999995</v>
      </c>
      <c r="E195" s="32"/>
      <c r="F195" s="32"/>
      <c r="G195" s="32"/>
      <c r="H195" s="33"/>
    </row>
    <row r="196" spans="1:8" s="16" customFormat="1" ht="83.25" customHeight="1" thickBot="1" x14ac:dyDescent="0.25">
      <c r="A196" s="160" t="s">
        <v>202</v>
      </c>
      <c r="B196" s="161"/>
      <c r="C196" s="209"/>
      <c r="D196" s="36">
        <v>7227.5999999999995</v>
      </c>
      <c r="E196" s="37"/>
      <c r="F196" s="37"/>
      <c r="G196" s="37"/>
      <c r="H196" s="38"/>
    </row>
    <row r="197" spans="1:8" ht="21.75" thickBot="1" x14ac:dyDescent="0.25">
      <c r="A197" s="290"/>
      <c r="B197" s="291"/>
      <c r="C197" s="125"/>
      <c r="D197" s="292"/>
      <c r="E197" s="292"/>
      <c r="F197" s="292"/>
      <c r="G197" s="292"/>
      <c r="H197" s="293"/>
    </row>
    <row r="199" spans="1:8" ht="21" x14ac:dyDescent="0.2">
      <c r="A199" s="220"/>
      <c r="B199" s="221" t="s">
        <v>133</v>
      </c>
      <c r="C199" s="222" t="s">
        <v>337</v>
      </c>
      <c r="D199" s="222"/>
      <c r="E199" s="223"/>
      <c r="F199" s="223"/>
      <c r="G199" s="223"/>
      <c r="H199" s="223"/>
    </row>
    <row r="200" spans="1:8" ht="21" x14ac:dyDescent="0.2">
      <c r="A200" s="220"/>
      <c r="B200" s="223"/>
      <c r="C200" s="224" t="s">
        <v>338</v>
      </c>
      <c r="D200" s="224"/>
      <c r="E200" s="223"/>
      <c r="F200" s="223"/>
      <c r="G200" s="223"/>
      <c r="H200" s="223"/>
    </row>
    <row r="201" spans="1:8" ht="21" x14ac:dyDescent="0.2">
      <c r="A201" s="220"/>
      <c r="B201" s="223"/>
      <c r="C201" s="224" t="s">
        <v>339</v>
      </c>
      <c r="D201" s="224"/>
      <c r="E201" s="223"/>
      <c r="F201" s="223"/>
      <c r="G201" s="223"/>
      <c r="H201" s="223"/>
    </row>
    <row r="202" spans="1:8" ht="21" x14ac:dyDescent="0.2">
      <c r="C202" s="224"/>
      <c r="D202" s="224"/>
      <c r="E202" s="223"/>
      <c r="F202" s="223"/>
      <c r="G202" s="223"/>
      <c r="H202" s="217"/>
    </row>
    <row r="203" spans="1:8" ht="26.25" customHeight="1" x14ac:dyDescent="0.2">
      <c r="A203" s="227" t="str">
        <f>Абакан_юр!A174</f>
        <v>По соглашению сторон в качестве валюты платежа могут выступать украинские гривны, в этом случае курс следующий: 1 руб. = 0,4408 гривен</v>
      </c>
      <c r="B203" s="227"/>
      <c r="C203" s="227"/>
      <c r="D203" s="228"/>
      <c r="E203" s="228"/>
      <c r="F203" s="229"/>
      <c r="G203" s="230"/>
      <c r="H203" s="230"/>
    </row>
    <row r="204" spans="1:8" ht="26.25" customHeight="1" x14ac:dyDescent="0.2">
      <c r="A204" s="227" t="str">
        <f>Абакан_юр!A175</f>
        <v>По соглашению сторон в качестве валюты платежа могут выступать дирхамы ОАЭ, в этом случае курс следующий: 1 руб. = 0,0420 дирхам</v>
      </c>
      <c r="B204" s="227"/>
      <c r="C204" s="227"/>
      <c r="D204" s="228"/>
      <c r="E204" s="228"/>
      <c r="F204" s="229"/>
      <c r="G204" s="232"/>
      <c r="H204" s="232"/>
    </row>
    <row r="205" spans="1:8" ht="26.25" customHeight="1" x14ac:dyDescent="0.2">
      <c r="A205" s="227" t="str">
        <f>Абакан_юр!A176</f>
        <v>По соглашению сторон в качестве валюты платежа могут выступать доллары США, в этом случае курс следующий: 1 руб. = 0,0114 доллара</v>
      </c>
      <c r="B205" s="227"/>
      <c r="C205" s="227"/>
      <c r="D205" s="228"/>
      <c r="E205" s="228"/>
      <c r="F205" s="229"/>
      <c r="G205" s="232"/>
      <c r="H205" s="232"/>
    </row>
    <row r="206" spans="1:8" ht="26.25" customHeight="1" x14ac:dyDescent="0.2">
      <c r="A206" s="227" t="str">
        <f>Абакан_юр!A177</f>
        <v>По соглашению сторон в качестве валюты платежа могут выступать евро, в этом случае курс следующий: 1 руб. = 0,0105 евро</v>
      </c>
      <c r="B206" s="227"/>
      <c r="C206" s="227"/>
      <c r="D206" s="228"/>
      <c r="E206" s="229"/>
      <c r="F206" s="229"/>
      <c r="G206" s="232"/>
      <c r="H206" s="232"/>
    </row>
    <row r="207" spans="1:8" ht="26.25" customHeight="1" x14ac:dyDescent="0.2">
      <c r="A207" s="227" t="str">
        <f>Абакан_юр!A178</f>
        <v>По соглашению сторон в качестве валюты платежа могут выступать чешские кроны, в этом случае курс следующий: 1 руб. = 0,2605 крона</v>
      </c>
      <c r="B207" s="227"/>
      <c r="C207" s="227"/>
      <c r="D207" s="228"/>
      <c r="E207" s="229"/>
      <c r="F207" s="229"/>
      <c r="G207" s="232"/>
      <c r="H207" s="232"/>
    </row>
    <row r="208" spans="1:8" ht="26.25" customHeight="1" x14ac:dyDescent="0.2">
      <c r="A208" s="227" t="str">
        <f>Абакан_юр!A179</f>
        <v>По соглашению сторон в качестве валюты платежа могут выступать киргизские сомы, в этом случае курс следующий: 1 руб. = 1,0083 сом</v>
      </c>
      <c r="B208" s="227"/>
      <c r="C208" s="227"/>
      <c r="D208" s="228"/>
      <c r="E208" s="228"/>
      <c r="F208" s="229"/>
      <c r="G208" s="232"/>
      <c r="H208" s="232"/>
    </row>
    <row r="209" spans="1:8" ht="26.25" customHeight="1" x14ac:dyDescent="0.2">
      <c r="A209" s="227" t="str">
        <f>Абакан_юр!A180</f>
        <v>По соглашению сторон в качестве валюты платежа могут выступать казахстанские тенге, в этом случае курс следующий: 1 руб. = 5,0473 тенге</v>
      </c>
      <c r="B209" s="227"/>
      <c r="C209" s="227"/>
      <c r="D209" s="228"/>
      <c r="E209" s="228"/>
      <c r="F209" s="229"/>
      <c r="G209" s="232"/>
      <c r="H209" s="232"/>
    </row>
    <row r="210" spans="1:8" ht="26.25" x14ac:dyDescent="0.2">
      <c r="A210" s="233"/>
      <c r="B210" s="233"/>
      <c r="C210" s="234"/>
      <c r="D210" s="235"/>
      <c r="E210" s="235"/>
      <c r="F210" s="236"/>
      <c r="G210" s="237"/>
      <c r="H210" s="237"/>
    </row>
    <row r="211" spans="1:8" ht="21" x14ac:dyDescent="0.2">
      <c r="A211" s="239" t="s">
        <v>144</v>
      </c>
      <c r="B211" s="239"/>
      <c r="C211" s="239"/>
      <c r="D211" s="239"/>
      <c r="E211" s="239"/>
      <c r="F211" s="239"/>
      <c r="G211" s="239"/>
      <c r="H211" s="239"/>
    </row>
    <row r="212" spans="1:8" ht="21" x14ac:dyDescent="0.2">
      <c r="A212" s="239" t="s">
        <v>145</v>
      </c>
      <c r="B212" s="239"/>
      <c r="C212" s="239"/>
      <c r="D212" s="239"/>
      <c r="E212" s="239"/>
      <c r="F212" s="239"/>
      <c r="G212" s="239"/>
      <c r="H212" s="239"/>
    </row>
    <row r="213" spans="1:8" ht="26.25" x14ac:dyDescent="0.2">
      <c r="A213" s="233"/>
      <c r="B213" s="233"/>
      <c r="C213" s="234"/>
      <c r="D213" s="235"/>
      <c r="E213" s="235"/>
      <c r="F213" s="236"/>
      <c r="G213" s="237"/>
      <c r="H213" s="237"/>
    </row>
    <row r="214" spans="1:8" ht="55.5" customHeight="1" thickBot="1" x14ac:dyDescent="0.25">
      <c r="A214" s="240" t="s">
        <v>146</v>
      </c>
      <c r="B214" s="240"/>
      <c r="C214" s="240"/>
      <c r="D214" s="240"/>
      <c r="E214" s="240"/>
      <c r="F214" s="241"/>
      <c r="G214" s="231"/>
      <c r="H214" s="242"/>
    </row>
    <row r="215" spans="1:8" ht="50.1" customHeight="1" thickBot="1" x14ac:dyDescent="0.25">
      <c r="A215" s="243" t="s">
        <v>147</v>
      </c>
      <c r="B215" s="244"/>
      <c r="C215" s="244"/>
      <c r="D215" s="244"/>
      <c r="E215" s="245"/>
      <c r="F215" s="246"/>
      <c r="H215" s="247"/>
    </row>
    <row r="216" spans="1:8" ht="91.5" customHeight="1" thickBot="1" x14ac:dyDescent="0.25">
      <c r="A216" s="248" t="s">
        <v>148</v>
      </c>
      <c r="B216" s="249"/>
      <c r="C216" s="250" t="s">
        <v>149</v>
      </c>
      <c r="D216" s="249" t="s">
        <v>150</v>
      </c>
      <c r="E216" s="251"/>
      <c r="F216" s="252"/>
      <c r="G216" s="252"/>
      <c r="H216" s="252"/>
    </row>
    <row r="217" spans="1:8" ht="84" x14ac:dyDescent="0.2">
      <c r="A217" s="253" t="s">
        <v>151</v>
      </c>
      <c r="B217" s="254"/>
      <c r="C217" s="255" t="s">
        <v>152</v>
      </c>
      <c r="D217" s="256" t="s">
        <v>153</v>
      </c>
      <c r="E217" s="257"/>
      <c r="F217" s="252"/>
      <c r="G217" s="252"/>
      <c r="H217" s="252"/>
    </row>
    <row r="218" spans="1:8" ht="77.25" customHeight="1" x14ac:dyDescent="0.2">
      <c r="A218" s="258" t="s">
        <v>154</v>
      </c>
      <c r="B218" s="259"/>
      <c r="C218" s="260" t="s">
        <v>155</v>
      </c>
      <c r="D218" s="261" t="s">
        <v>156</v>
      </c>
      <c r="E218" s="262"/>
      <c r="F218" s="252"/>
      <c r="G218" s="252"/>
      <c r="H218" s="252"/>
    </row>
    <row r="219" spans="1:8" ht="99.75" customHeight="1" x14ac:dyDescent="0.2">
      <c r="A219" s="259" t="s">
        <v>157</v>
      </c>
      <c r="B219" s="259"/>
      <c r="C219" s="260" t="s">
        <v>158</v>
      </c>
      <c r="D219" s="261" t="s">
        <v>156</v>
      </c>
      <c r="E219" s="261"/>
      <c r="F219" s="252"/>
      <c r="G219" s="252"/>
      <c r="H219" s="252"/>
    </row>
    <row r="220" spans="1:8" s="217" customFormat="1" ht="125.25" customHeight="1" x14ac:dyDescent="0.2">
      <c r="A220" s="258" t="s">
        <v>160</v>
      </c>
      <c r="B220" s="259"/>
      <c r="C220" s="319" t="s">
        <v>161</v>
      </c>
      <c r="D220" s="259" t="s">
        <v>156</v>
      </c>
      <c r="E220" s="320"/>
      <c r="F220" s="246"/>
      <c r="G220" s="246"/>
      <c r="H220" s="246"/>
    </row>
    <row r="221" spans="1:8" s="238" customFormat="1" ht="222.75" customHeight="1" thickBot="1" x14ac:dyDescent="0.25">
      <c r="A221" s="442" t="s">
        <v>162</v>
      </c>
      <c r="B221" s="443"/>
      <c r="C221" s="323" t="s">
        <v>163</v>
      </c>
      <c r="D221" s="444" t="s">
        <v>156</v>
      </c>
      <c r="E221" s="445"/>
      <c r="F221" s="236"/>
      <c r="G221" s="237"/>
      <c r="H221" s="237"/>
    </row>
    <row r="222" spans="1:8" ht="24.95" customHeight="1" x14ac:dyDescent="0.2">
      <c r="A222" s="264" t="s">
        <v>164</v>
      </c>
      <c r="B222" s="264"/>
      <c r="C222" s="264"/>
      <c r="D222" s="264"/>
      <c r="E222" s="264"/>
      <c r="F222" s="264"/>
      <c r="G222" s="264"/>
      <c r="H222" s="264"/>
    </row>
    <row r="223" spans="1:8" ht="24.95" customHeight="1" x14ac:dyDescent="0.2">
      <c r="A223" s="264" t="s">
        <v>165</v>
      </c>
      <c r="B223" s="264"/>
      <c r="C223" s="264"/>
      <c r="D223" s="264"/>
      <c r="E223" s="264"/>
      <c r="F223" s="264"/>
      <c r="G223" s="264"/>
      <c r="H223" s="264"/>
    </row>
    <row r="224" spans="1:8" ht="183" customHeight="1" x14ac:dyDescent="0.2">
      <c r="A224" s="239" t="str">
        <f>Абакан_юр!A195</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24" s="239"/>
      <c r="C224" s="239"/>
      <c r="D224" s="239"/>
      <c r="E224" s="239"/>
      <c r="F224" s="239"/>
      <c r="G224" s="239"/>
      <c r="H224" s="239"/>
    </row>
    <row r="225" spans="1:8" ht="82.5" customHeight="1" x14ac:dyDescent="0.2">
      <c r="A225" s="239" t="s">
        <v>167</v>
      </c>
      <c r="B225" s="239"/>
      <c r="C225" s="239"/>
      <c r="D225" s="239"/>
      <c r="E225" s="239"/>
      <c r="F225" s="239"/>
      <c r="G225" s="239"/>
      <c r="H225" s="239"/>
    </row>
    <row r="226" spans="1:8" ht="23.25" x14ac:dyDescent="0.2">
      <c r="A226" s="264" t="s">
        <v>168</v>
      </c>
      <c r="B226" s="264"/>
      <c r="C226" s="264"/>
      <c r="D226" s="264"/>
      <c r="E226" s="264"/>
      <c r="F226" s="264"/>
      <c r="G226" s="264"/>
      <c r="H226" s="264"/>
    </row>
    <row r="228" spans="1:8" s="266" customFormat="1" ht="114.75" customHeight="1" x14ac:dyDescent="0.2">
      <c r="A228" s="239" t="s">
        <v>169</v>
      </c>
      <c r="B228" s="239"/>
      <c r="C228" s="239"/>
      <c r="D228" s="239"/>
      <c r="E228" s="239"/>
      <c r="F228" s="239"/>
      <c r="G228" s="239"/>
      <c r="H228" s="239"/>
    </row>
  </sheetData>
  <sheetProtection selectLockedCells="1" selectUnlockedCells="1"/>
  <mergeCells count="377">
    <mergeCell ref="A222:H222"/>
    <mergeCell ref="A223:H223"/>
    <mergeCell ref="A224:H224"/>
    <mergeCell ref="A225:H225"/>
    <mergeCell ref="A226:H226"/>
    <mergeCell ref="A228:E228"/>
    <mergeCell ref="F228:H228"/>
    <mergeCell ref="A219:B219"/>
    <mergeCell ref="D219:E219"/>
    <mergeCell ref="A220:B220"/>
    <mergeCell ref="D220:E220"/>
    <mergeCell ref="A221:B221"/>
    <mergeCell ref="D221:E221"/>
    <mergeCell ref="A216:B216"/>
    <mergeCell ref="D216:E216"/>
    <mergeCell ref="A217:B217"/>
    <mergeCell ref="D217:E217"/>
    <mergeCell ref="A218:B218"/>
    <mergeCell ref="D218:E218"/>
    <mergeCell ref="A208:C208"/>
    <mergeCell ref="A209:C209"/>
    <mergeCell ref="A211:H211"/>
    <mergeCell ref="A212:H212"/>
    <mergeCell ref="A214:E214"/>
    <mergeCell ref="A215:E215"/>
    <mergeCell ref="A203:C203"/>
    <mergeCell ref="G203:H203"/>
    <mergeCell ref="A204:C204"/>
    <mergeCell ref="A205:C205"/>
    <mergeCell ref="A206:C206"/>
    <mergeCell ref="A207:C207"/>
    <mergeCell ref="A197:B197"/>
    <mergeCell ref="D197:H197"/>
    <mergeCell ref="C199:D199"/>
    <mergeCell ref="C200:D200"/>
    <mergeCell ref="C201:D201"/>
    <mergeCell ref="C202:D202"/>
    <mergeCell ref="A194:C194"/>
    <mergeCell ref="D194:H194"/>
    <mergeCell ref="A195:B195"/>
    <mergeCell ref="C195:C196"/>
    <mergeCell ref="D195:H195"/>
    <mergeCell ref="A196:B196"/>
    <mergeCell ref="D196:H196"/>
    <mergeCell ref="A190:B190"/>
    <mergeCell ref="D190:H190"/>
    <mergeCell ref="A191:B191"/>
    <mergeCell ref="D191:H191"/>
    <mergeCell ref="A192:B192"/>
    <mergeCell ref="A193:B193"/>
    <mergeCell ref="D193:H193"/>
    <mergeCell ref="A186:B186"/>
    <mergeCell ref="A187:B187"/>
    <mergeCell ref="D187:H187"/>
    <mergeCell ref="A188:B188"/>
    <mergeCell ref="D188:H188"/>
    <mergeCell ref="A189:B189"/>
    <mergeCell ref="D182:H182"/>
    <mergeCell ref="A183:B183"/>
    <mergeCell ref="D183:H183"/>
    <mergeCell ref="A184:B184"/>
    <mergeCell ref="D184:H184"/>
    <mergeCell ref="A185:B185"/>
    <mergeCell ref="D185:H185"/>
    <mergeCell ref="A178:B178"/>
    <mergeCell ref="D178:H178"/>
    <mergeCell ref="A179:B179"/>
    <mergeCell ref="D179:H179"/>
    <mergeCell ref="A180:B180"/>
    <mergeCell ref="C180:C184"/>
    <mergeCell ref="D180:H180"/>
    <mergeCell ref="A181:B181"/>
    <mergeCell ref="D181:H181"/>
    <mergeCell ref="A182:B182"/>
    <mergeCell ref="A175:B175"/>
    <mergeCell ref="D175:H175"/>
    <mergeCell ref="A176:B176"/>
    <mergeCell ref="D176:H176"/>
    <mergeCell ref="A177:B177"/>
    <mergeCell ref="D177:H177"/>
    <mergeCell ref="A172:B172"/>
    <mergeCell ref="D172:H172"/>
    <mergeCell ref="A173:B173"/>
    <mergeCell ref="D173:H173"/>
    <mergeCell ref="A174:B174"/>
    <mergeCell ref="D174:H174"/>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D129:H129"/>
    <mergeCell ref="A130:B130"/>
    <mergeCell ref="D130:H130"/>
    <mergeCell ref="A131:B131"/>
    <mergeCell ref="D131:H131"/>
    <mergeCell ref="A132:B132"/>
    <mergeCell ref="D132:H132"/>
    <mergeCell ref="A125:B125"/>
    <mergeCell ref="D125:H125"/>
    <mergeCell ref="A126:B126"/>
    <mergeCell ref="C126:C143"/>
    <mergeCell ref="D126:H126"/>
    <mergeCell ref="A127:B127"/>
    <mergeCell ref="D127:H127"/>
    <mergeCell ref="A128:B128"/>
    <mergeCell ref="D128:H128"/>
    <mergeCell ref="A129:B129"/>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16:B116"/>
    <mergeCell ref="D116:H116"/>
    <mergeCell ref="A117:B117"/>
    <mergeCell ref="D117:H117"/>
    <mergeCell ref="A118:B118"/>
    <mergeCell ref="D118:H118"/>
    <mergeCell ref="A111:B111"/>
    <mergeCell ref="D111:H111"/>
    <mergeCell ref="A112:C112"/>
    <mergeCell ref="D112:H112"/>
    <mergeCell ref="D113:H113"/>
    <mergeCell ref="A114:B114"/>
    <mergeCell ref="C114:C122"/>
    <mergeCell ref="D114:H114"/>
    <mergeCell ref="A115:B115"/>
    <mergeCell ref="D115:H115"/>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02:B102"/>
    <mergeCell ref="D102:H102"/>
    <mergeCell ref="A103:B103"/>
    <mergeCell ref="D103:H103"/>
    <mergeCell ref="A104:B104"/>
    <mergeCell ref="D104:H104"/>
    <mergeCell ref="A99:B99"/>
    <mergeCell ref="D99:H99"/>
    <mergeCell ref="A100:B100"/>
    <mergeCell ref="D100:H100"/>
    <mergeCell ref="A101:B101"/>
    <mergeCell ref="D101:H101"/>
    <mergeCell ref="A96:B96"/>
    <mergeCell ref="D96:H96"/>
    <mergeCell ref="A97:B97"/>
    <mergeCell ref="D97:H97"/>
    <mergeCell ref="A98:B98"/>
    <mergeCell ref="D98:H98"/>
    <mergeCell ref="A93:B93"/>
    <mergeCell ref="D93:H93"/>
    <mergeCell ref="A94:B94"/>
    <mergeCell ref="D94:H94"/>
    <mergeCell ref="A95:B95"/>
    <mergeCell ref="D95:H95"/>
    <mergeCell ref="A90:B90"/>
    <mergeCell ref="D90:H90"/>
    <mergeCell ref="A91:B91"/>
    <mergeCell ref="D91:H91"/>
    <mergeCell ref="A92:B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D70:H70"/>
    <mergeCell ref="A71:C71"/>
    <mergeCell ref="D71:H71"/>
    <mergeCell ref="A72:B72"/>
    <mergeCell ref="C72:C111"/>
    <mergeCell ref="D72:H72"/>
    <mergeCell ref="A73:B73"/>
    <mergeCell ref="D73:H73"/>
    <mergeCell ref="A74:B74"/>
    <mergeCell ref="D74:H74"/>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51:H51"/>
    <mergeCell ref="A52:A53"/>
    <mergeCell ref="D52:H53"/>
    <mergeCell ref="D54:H54"/>
    <mergeCell ref="A55:A59"/>
    <mergeCell ref="B55:B56"/>
    <mergeCell ref="C55:C56"/>
    <mergeCell ref="D55:D59"/>
    <mergeCell ref="E55:E59"/>
    <mergeCell ref="F55:F59"/>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199"/>
  <sheetViews>
    <sheetView view="pageBreakPreview" zoomScale="30" zoomScaleNormal="60" zoomScaleSheetLayoutView="30" workbookViewId="0">
      <pane ySplit="3" topLeftCell="A44" activePane="bottomLeft" state="frozen"/>
      <selection activeCell="A181" sqref="A181:B181"/>
      <selection pane="bottomLeft" activeCell="A181" sqref="A181:B181"/>
    </sheetView>
  </sheetViews>
  <sheetFormatPr defaultColWidth="9.140625" defaultRowHeight="12.75" outlineLevelRow="1" x14ac:dyDescent="0.2"/>
  <cols>
    <col min="1" max="1" width="45.7109375" style="216" customWidth="1"/>
    <col min="2" max="2" width="80.7109375" style="217" customWidth="1"/>
    <col min="3" max="3" width="120.7109375" style="218" customWidth="1"/>
    <col min="4" max="4" width="45.85546875" style="217" customWidth="1"/>
    <col min="5" max="5" width="48.42578125" style="217" customWidth="1"/>
    <col min="6" max="6" width="35.85546875" style="217" customWidth="1"/>
    <col min="7" max="7" width="42.28515625" style="217" customWidth="1"/>
    <col min="8" max="8" width="37.7109375" style="217" customWidth="1"/>
    <col min="9" max="16384" width="9.140625" style="219"/>
  </cols>
  <sheetData>
    <row r="1" spans="1:8" s="4" customFormat="1" ht="50.1" customHeight="1" x14ac:dyDescent="0.2">
      <c r="A1" s="1"/>
      <c r="B1" s="2"/>
      <c r="C1" s="3" t="s">
        <v>0</v>
      </c>
      <c r="D1" s="236"/>
      <c r="E1" s="236"/>
      <c r="F1" s="236"/>
      <c r="G1" s="236"/>
      <c r="H1" s="236"/>
    </row>
    <row r="2" spans="1:8" s="10" customFormat="1" ht="50.1" customHeight="1" x14ac:dyDescent="0.2">
      <c r="A2" s="5" t="str">
        <f>Абакан_юр!A2</f>
        <v>Введен в действие с "01" июня 2024 г.</v>
      </c>
      <c r="B2" s="6" t="s">
        <v>2</v>
      </c>
      <c r="C2" s="7" t="s">
        <v>340</v>
      </c>
      <c r="D2" s="507"/>
      <c r="E2" s="507"/>
      <c r="F2" s="507"/>
      <c r="G2" s="507"/>
      <c r="H2" s="507"/>
    </row>
    <row r="3" spans="1:8" s="16" customFormat="1" ht="24.95" customHeight="1" thickBot="1" x14ac:dyDescent="0.25">
      <c r="A3" s="11" t="s">
        <v>341</v>
      </c>
      <c r="B3" s="12"/>
      <c r="C3" s="13"/>
      <c r="D3" s="14"/>
      <c r="E3" s="14"/>
      <c r="F3" s="14"/>
      <c r="G3" s="14"/>
      <c r="H3" s="14"/>
    </row>
    <row r="4" spans="1:8" s="23" customFormat="1" ht="50.1" customHeight="1" thickBot="1" x14ac:dyDescent="0.25">
      <c r="A4" s="17" t="s">
        <v>5</v>
      </c>
      <c r="B4" s="18" t="s">
        <v>6</v>
      </c>
      <c r="C4" s="19" t="s">
        <v>7</v>
      </c>
      <c r="D4" s="491" t="s">
        <v>8</v>
      </c>
      <c r="E4" s="331"/>
      <c r="F4" s="331"/>
      <c r="G4" s="331"/>
      <c r="H4" s="332"/>
    </row>
    <row r="5" spans="1:8" s="28" customFormat="1" ht="50.1" customHeight="1" thickBot="1" x14ac:dyDescent="0.25">
      <c r="A5" s="24" t="s">
        <v>9</v>
      </c>
      <c r="B5" s="25"/>
      <c r="C5" s="26"/>
      <c r="D5" s="27"/>
      <c r="E5" s="27"/>
      <c r="F5" s="27"/>
      <c r="G5" s="27"/>
      <c r="H5" s="27"/>
    </row>
    <row r="6" spans="1:8" s="339" customFormat="1" ht="24.95" customHeight="1" thickBot="1" x14ac:dyDescent="0.25">
      <c r="A6" s="436"/>
      <c r="B6" s="437"/>
      <c r="C6" s="438"/>
      <c r="D6" s="337" t="s">
        <v>171</v>
      </c>
      <c r="E6" s="268" t="s">
        <v>172</v>
      </c>
      <c r="F6" s="337" t="s">
        <v>173</v>
      </c>
      <c r="G6" s="268" t="s">
        <v>174</v>
      </c>
      <c r="H6" s="338" t="s">
        <v>175</v>
      </c>
    </row>
    <row r="7" spans="1:8" s="16" customFormat="1" ht="50.1"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"2ГИС.ВОЛОГДА" (версия для ПК); 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Интернет-площадки и Веб-приложения на основе Cправочника организаций "2ГИС.ВОЛОГДА", http://api.2gis.ru/</v>
      </c>
      <c r="D7" s="279">
        <f>F7*1.2</f>
        <v>6465.5999999999995</v>
      </c>
      <c r="E7" s="279">
        <f>F7*1.1</f>
        <v>5926.8</v>
      </c>
      <c r="F7" s="279">
        <v>5388</v>
      </c>
      <c r="G7" s="279">
        <f>F7*0.75</f>
        <v>4041</v>
      </c>
      <c r="H7" s="279">
        <f>F7*0.5</f>
        <v>2694</v>
      </c>
    </row>
    <row r="8" spans="1:8" s="16" customFormat="1" ht="150" customHeight="1" x14ac:dyDescent="0.2">
      <c r="A8" s="34"/>
      <c r="B8" s="35"/>
      <c r="C8" s="35"/>
      <c r="D8" s="280"/>
      <c r="E8" s="280"/>
      <c r="F8" s="280"/>
      <c r="G8" s="280"/>
      <c r="H8" s="280"/>
    </row>
    <row r="9" spans="1:8" s="16" customFormat="1" ht="99.9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"2ГИС.ВОЛОГДА" (версия для ПК); 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Интернет-площадки и Веб-приложения на основе Cправочника организаций "2ГИС.ВОЛОГДА", http://api.2gis.ru/</v>
      </c>
      <c r="D9" s="280"/>
      <c r="E9" s="280"/>
      <c r="F9" s="280"/>
      <c r="G9" s="280"/>
      <c r="H9" s="280"/>
    </row>
    <row r="10" spans="1:8" s="16" customFormat="1" ht="152.2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10" s="359"/>
      <c r="E10" s="359"/>
      <c r="F10" s="359"/>
      <c r="G10" s="359"/>
      <c r="H10" s="359"/>
    </row>
    <row r="11" spans="1:8" s="16" customFormat="1" ht="24.95" customHeight="1" thickBot="1" x14ac:dyDescent="0.25">
      <c r="A11" s="47"/>
      <c r="B11" s="48"/>
      <c r="C11" s="49"/>
      <c r="D11" s="508"/>
      <c r="E11" s="508"/>
      <c r="F11" s="508"/>
      <c r="G11" s="508"/>
      <c r="H11" s="508"/>
    </row>
    <row r="12" spans="1:8" s="16" customFormat="1" ht="112.5"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"2ГИС.ВОЛОГДА" (версия для ПК); 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Интернет-площадки и Веб-приложения на основе Cправочника организаций "2ГИС.ВОЛОГДА", http://api.2gis.ru/</v>
      </c>
      <c r="D12" s="340">
        <f>F12*1.2</f>
        <v>7394.4</v>
      </c>
      <c r="E12" s="341">
        <f>F12*1.1</f>
        <v>6778.2000000000007</v>
      </c>
      <c r="F12" s="341">
        <v>6162</v>
      </c>
      <c r="G12" s="341">
        <f>F12*0.75</f>
        <v>4621.5</v>
      </c>
      <c r="H12" s="342">
        <f>F12*0.5</f>
        <v>3081</v>
      </c>
    </row>
    <row r="13" spans="1:8" s="16" customFormat="1" ht="50.1" customHeight="1" x14ac:dyDescent="0.2">
      <c r="A13" s="55"/>
      <c r="B13" s="35"/>
      <c r="C13" s="35"/>
      <c r="D13" s="343"/>
      <c r="E13" s="344"/>
      <c r="F13" s="344"/>
      <c r="G13" s="344"/>
      <c r="H13" s="345"/>
    </row>
    <row r="14" spans="1:8" s="16" customFormat="1" ht="50.1"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"2ГИС.ВОЛОГДА" (версия для ПК); 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Интернет-площадки и Веб-приложения на основе Cправочника организаций "2ГИС.ВОЛОГДА", http://api.2gis.ru/</v>
      </c>
      <c r="D14" s="343"/>
      <c r="E14" s="344"/>
      <c r="F14" s="344"/>
      <c r="G14" s="344"/>
      <c r="H14" s="345"/>
    </row>
    <row r="15" spans="1:8" s="16" customFormat="1" ht="7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15" s="343"/>
      <c r="E15" s="344"/>
      <c r="F15" s="344"/>
      <c r="G15" s="344"/>
      <c r="H15" s="345"/>
    </row>
    <row r="16" spans="1:8" s="16" customFormat="1" ht="7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16" s="346"/>
      <c r="E16" s="347"/>
      <c r="F16" s="347"/>
      <c r="G16" s="347"/>
      <c r="H16" s="348"/>
    </row>
    <row r="17" spans="1:8" s="16" customFormat="1" ht="24.95" customHeight="1" thickBot="1" x14ac:dyDescent="0.25">
      <c r="A17" s="47"/>
      <c r="B17" s="62"/>
      <c r="C17" s="49"/>
      <c r="D17" s="508"/>
      <c r="E17" s="508"/>
      <c r="F17" s="508"/>
      <c r="G17" s="508"/>
      <c r="H17" s="508"/>
    </row>
    <row r="18" spans="1:8" s="16" customFormat="1" ht="123" customHeight="1" x14ac:dyDescent="0.2">
      <c r="A18" s="65" t="s">
        <v>17</v>
      </c>
      <c r="B18" s="66" t="s">
        <v>18</v>
      </c>
      <c r="C18" s="67"/>
      <c r="D18" s="89">
        <v>1200</v>
      </c>
      <c r="E18" s="90"/>
      <c r="F18" s="90"/>
      <c r="G18" s="90"/>
      <c r="H18" s="91"/>
    </row>
    <row r="19" spans="1:8" s="16" customFormat="1" ht="99.95" customHeight="1" x14ac:dyDescent="0.2">
      <c r="A19" s="71"/>
      <c r="B19" s="72" t="s">
        <v>19</v>
      </c>
      <c r="C19" s="73" t="str">
        <f>"Электронный справочник "&amp;$C$2&amp;" (версия для ПК)"</f>
        <v>Электронный справочник "2ГИС.ВОЛОГДА" (версия для ПК)</v>
      </c>
      <c r="D19" s="94"/>
      <c r="E19" s="95"/>
      <c r="F19" s="95"/>
      <c r="G19" s="95"/>
      <c r="H19" s="96"/>
    </row>
    <row r="20" spans="1:8" s="16" customFormat="1" ht="24.95" customHeight="1" x14ac:dyDescent="0.2">
      <c r="A20" s="71"/>
      <c r="B20" s="72" t="s">
        <v>20</v>
      </c>
      <c r="C20" s="35"/>
      <c r="D20" s="94"/>
      <c r="E20" s="95"/>
      <c r="F20" s="95"/>
      <c r="G20" s="95"/>
      <c r="H20" s="96"/>
    </row>
    <row r="21" spans="1:8" s="16" customFormat="1" ht="50.1"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"2ГИС.ВОЛОГДА"; Электронный справочник "2ГИС.ВОЛОГДА" (мобильная версия 2ГИС 4.0 и выше)</v>
      </c>
      <c r="D21" s="99"/>
      <c r="E21" s="100"/>
      <c r="F21" s="100"/>
      <c r="G21" s="100"/>
      <c r="H21" s="101"/>
    </row>
    <row r="22" spans="1:8" s="16" customFormat="1" ht="22.5" customHeight="1" thickBot="1" x14ac:dyDescent="0.25">
      <c r="A22" s="81"/>
      <c r="B22" s="82"/>
      <c r="C22" s="83"/>
      <c r="D22" s="509"/>
      <c r="E22" s="509"/>
      <c r="F22" s="509"/>
      <c r="G22" s="509"/>
      <c r="H22" s="509"/>
    </row>
    <row r="23" spans="1:8" s="16" customFormat="1" ht="75"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Интернет-площадки и Веб-приложения на основе Cправочника организаций "2ГИС.ВОЛОГДА", http://api.2gis.ru/</v>
      </c>
      <c r="D23" s="89">
        <v>210</v>
      </c>
      <c r="E23" s="90"/>
      <c r="F23" s="90"/>
      <c r="G23" s="90"/>
      <c r="H23" s="91"/>
    </row>
    <row r="24" spans="1:8" s="16" customFormat="1" ht="75" customHeight="1" x14ac:dyDescent="0.2">
      <c r="A24" s="71"/>
      <c r="B24" s="92"/>
      <c r="C24" s="93"/>
      <c r="D24" s="94"/>
      <c r="E24" s="95"/>
      <c r="F24" s="95"/>
      <c r="G24" s="95"/>
      <c r="H24" s="96"/>
    </row>
    <row r="25" spans="1:8" s="16" customFormat="1" ht="24.9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25" s="94"/>
      <c r="E25" s="95"/>
      <c r="F25" s="95"/>
      <c r="G25" s="95"/>
      <c r="H25" s="96"/>
    </row>
    <row r="26" spans="1:8" s="16" customFormat="1" ht="24.75" customHeight="1" thickBot="1" x14ac:dyDescent="0.25">
      <c r="A26" s="81"/>
      <c r="B26" s="48"/>
      <c r="C26" s="49"/>
      <c r="D26" s="509"/>
      <c r="E26" s="509"/>
      <c r="F26" s="509"/>
      <c r="G26" s="509"/>
      <c r="H26" s="509"/>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"2ГИС.ВОЛОГДА" (версия для ПК); 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v>
      </c>
      <c r="D27" s="31">
        <f>F27*1.2</f>
        <v>9057.6</v>
      </c>
      <c r="E27" s="31">
        <f>F27*1.1</f>
        <v>8302.8000000000011</v>
      </c>
      <c r="F27" s="31">
        <v>7548</v>
      </c>
      <c r="G27" s="31">
        <f>F27*0.75</f>
        <v>5661</v>
      </c>
      <c r="H27" s="510">
        <f>F27*0.5</f>
        <v>3774</v>
      </c>
    </row>
    <row r="28" spans="1:8" s="16" customFormat="1" ht="50.1" customHeight="1" x14ac:dyDescent="0.2">
      <c r="A28" s="71"/>
      <c r="B28" s="35"/>
      <c r="C28" s="35"/>
      <c r="D28" s="36"/>
      <c r="E28" s="36"/>
      <c r="F28" s="36"/>
      <c r="G28" s="36"/>
      <c r="H28" s="511"/>
    </row>
    <row r="29" spans="1:8" s="16" customFormat="1" ht="7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v>
      </c>
      <c r="D29" s="36"/>
      <c r="E29" s="36"/>
      <c r="F29" s="36"/>
      <c r="G29" s="36"/>
      <c r="H29" s="511"/>
    </row>
    <row r="30" spans="1:8" s="16" customFormat="1" ht="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30" s="44"/>
      <c r="E30" s="44"/>
      <c r="F30" s="44"/>
      <c r="G30" s="44"/>
      <c r="H30" s="512"/>
    </row>
    <row r="31" spans="1:8" s="16" customFormat="1" ht="24.95" customHeight="1" thickBot="1" x14ac:dyDescent="0.25">
      <c r="A31" s="81"/>
      <c r="B31" s="48"/>
      <c r="C31" s="49"/>
      <c r="D31" s="508"/>
      <c r="E31" s="508"/>
      <c r="F31" s="508"/>
      <c r="G31" s="508"/>
      <c r="H31" s="508"/>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"2ГИС.ВОЛОГДА" (версия для ПК); 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v>
      </c>
      <c r="D32" s="54">
        <f>F32*1.2</f>
        <v>10353.6</v>
      </c>
      <c r="E32" s="54">
        <f>F32*1.1</f>
        <v>9490.8000000000011</v>
      </c>
      <c r="F32" s="54">
        <v>8628</v>
      </c>
      <c r="G32" s="54">
        <f>F32*0.75</f>
        <v>6471</v>
      </c>
      <c r="H32" s="296">
        <f>F32*0.5</f>
        <v>4314</v>
      </c>
    </row>
    <row r="33" spans="1:8" s="16" customFormat="1" ht="75" customHeight="1" x14ac:dyDescent="0.2">
      <c r="A33" s="71"/>
      <c r="B33" s="35"/>
      <c r="C33" s="35"/>
      <c r="D33" s="56"/>
      <c r="E33" s="56"/>
      <c r="F33" s="56"/>
      <c r="G33" s="56"/>
      <c r="H33" s="158"/>
    </row>
    <row r="34" spans="1:8" s="16" customFormat="1" ht="7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v>
      </c>
      <c r="D34" s="56"/>
      <c r="E34" s="56"/>
      <c r="F34" s="56"/>
      <c r="G34" s="56"/>
      <c r="H34" s="158"/>
    </row>
    <row r="35" spans="1:8" s="16" customFormat="1" ht="24.9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35" s="56"/>
      <c r="E35" s="56"/>
      <c r="F35" s="56"/>
      <c r="G35" s="56"/>
      <c r="H35" s="158"/>
    </row>
    <row r="36" spans="1:8" s="16" customFormat="1" ht="60"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36" s="61"/>
      <c r="E36" s="61"/>
      <c r="F36" s="61"/>
      <c r="G36" s="61"/>
      <c r="H36" s="166"/>
    </row>
    <row r="37" spans="1:8" s="16" customFormat="1" ht="24.75" customHeight="1" thickBot="1" x14ac:dyDescent="0.25">
      <c r="A37" s="112"/>
      <c r="B37" s="62"/>
      <c r="C37" s="49"/>
      <c r="D37" s="509"/>
      <c r="E37" s="509"/>
      <c r="F37" s="509"/>
      <c r="G37" s="509"/>
      <c r="H37" s="509"/>
    </row>
    <row r="38" spans="1:8" s="16" customFormat="1" ht="96" customHeight="1" x14ac:dyDescent="0.2">
      <c r="A38" s="65" t="s">
        <v>28</v>
      </c>
      <c r="B38" s="66" t="s">
        <v>29</v>
      </c>
      <c r="C38" s="67"/>
      <c r="D38" s="89">
        <v>1200</v>
      </c>
      <c r="E38" s="90"/>
      <c r="F38" s="90"/>
      <c r="G38" s="90"/>
      <c r="H38" s="91"/>
    </row>
    <row r="39" spans="1:8" s="16" customFormat="1" ht="96" customHeight="1" x14ac:dyDescent="0.2">
      <c r="A39" s="71"/>
      <c r="B39" s="72" t="s">
        <v>19</v>
      </c>
      <c r="C39" s="73" t="str">
        <f>"Электронный справочник "&amp;$C$2&amp;" (версия для ПК)"</f>
        <v>Электронный справочник "2ГИС.ВОЛОГДА" (версия для ПК)</v>
      </c>
      <c r="D39" s="94"/>
      <c r="E39" s="95"/>
      <c r="F39" s="95"/>
      <c r="G39" s="95"/>
      <c r="H39" s="96"/>
    </row>
    <row r="40" spans="1:8" s="16" customFormat="1" ht="24.95" customHeight="1" x14ac:dyDescent="0.2">
      <c r="A40" s="71"/>
      <c r="B40" s="72" t="s">
        <v>20</v>
      </c>
      <c r="C40" s="35"/>
      <c r="D40" s="94"/>
      <c r="E40" s="95"/>
      <c r="F40" s="95"/>
      <c r="G40" s="95"/>
      <c r="H40" s="96"/>
    </row>
    <row r="41" spans="1:8" s="16" customFormat="1" ht="96"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"2ГИС.ВОЛОГДА"; Электронный справочник "2ГИС.ВОЛОГДА" (мобильная версия 2ГИС 4.0 и выше)</v>
      </c>
      <c r="D41" s="99"/>
      <c r="E41" s="100"/>
      <c r="F41" s="100"/>
      <c r="G41" s="100"/>
      <c r="H41" s="101"/>
    </row>
    <row r="42" spans="1:8" s="16" customFormat="1" ht="26.25" customHeight="1" thickBot="1" x14ac:dyDescent="0.25">
      <c r="A42" s="81"/>
      <c r="B42" s="82"/>
      <c r="C42" s="83"/>
      <c r="D42" s="509"/>
      <c r="E42" s="509"/>
      <c r="F42" s="509"/>
      <c r="G42" s="509"/>
      <c r="H42" s="509"/>
    </row>
    <row r="43" spans="1:8" s="16" customFormat="1" ht="96"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v>
      </c>
      <c r="D43" s="89">
        <v>210</v>
      </c>
      <c r="E43" s="90"/>
      <c r="F43" s="90"/>
      <c r="G43" s="90"/>
      <c r="H43" s="91"/>
    </row>
    <row r="44" spans="1:8" s="16" customFormat="1" ht="96" customHeight="1" x14ac:dyDescent="0.2">
      <c r="A44" s="71"/>
      <c r="B44" s="92"/>
      <c r="C44" s="93"/>
      <c r="D44" s="94"/>
      <c r="E44" s="95"/>
      <c r="F44" s="95"/>
      <c r="G44" s="95"/>
      <c r="H44" s="96"/>
    </row>
    <row r="45" spans="1:8" s="16" customFormat="1" ht="96"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45" s="94"/>
      <c r="E45" s="95"/>
      <c r="F45" s="95"/>
      <c r="G45" s="95"/>
      <c r="H45" s="96"/>
    </row>
    <row r="46" spans="1:8" s="16" customFormat="1" ht="96"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46" s="99"/>
      <c r="E46" s="100"/>
      <c r="F46" s="100"/>
      <c r="G46" s="100"/>
      <c r="H46" s="101"/>
    </row>
    <row r="47" spans="1:8" s="16" customFormat="1" ht="24.95" customHeight="1" thickBot="1" x14ac:dyDescent="0.25">
      <c r="A47" s="81"/>
      <c r="B47" s="82"/>
      <c r="C47" s="83"/>
      <c r="D47" s="113"/>
      <c r="E47" s="114"/>
      <c r="F47" s="114"/>
      <c r="G47" s="114"/>
      <c r="H47" s="115"/>
    </row>
    <row r="48" spans="1:8" s="16" customFormat="1" ht="48" customHeight="1" x14ac:dyDescent="0.2">
      <c r="A48" s="29" t="s">
        <v>31</v>
      </c>
      <c r="B48" s="30" t="s">
        <v>27</v>
      </c>
      <c r="C4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"2ГИС.ВОЛОГДА" (версия для ПК); 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Интернет-площадки и Веб-приложения на основе Cправочника организаций "2ГИС.ВОЛОГДА", http://api.2gis.ru/</v>
      </c>
      <c r="D48" s="31">
        <f>F48*1.2</f>
        <v>7761.5999999999995</v>
      </c>
      <c r="E48" s="32">
        <f>F48*1.1</f>
        <v>7114.8</v>
      </c>
      <c r="F48" s="32">
        <v>6468</v>
      </c>
      <c r="G48" s="32">
        <f>F48*0.75</f>
        <v>4851</v>
      </c>
      <c r="H48" s="33">
        <f>F48*0.5</f>
        <v>3234</v>
      </c>
    </row>
    <row r="49" spans="1:8" s="16" customFormat="1" ht="132" customHeight="1" x14ac:dyDescent="0.2">
      <c r="A49" s="34"/>
      <c r="B49" s="35"/>
      <c r="C49" s="35"/>
      <c r="D49" s="36"/>
      <c r="E49" s="37"/>
      <c r="F49" s="37"/>
      <c r="G49" s="37"/>
      <c r="H49" s="38"/>
    </row>
    <row r="50" spans="1:8" s="16" customFormat="1" ht="127.5" customHeight="1" x14ac:dyDescent="0.2">
      <c r="A50" s="34"/>
      <c r="B50" s="39" t="s">
        <v>12</v>
      </c>
      <c r="C5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"2ГИС.ВОЛОГДА" (версия для ПК); 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Интернет-площадки и Веб-приложения на основе Cправочника организаций "2ГИС.ВОЛОГДА", http://api.2gis.ru/</v>
      </c>
      <c r="D50" s="36"/>
      <c r="E50" s="37"/>
      <c r="F50" s="37"/>
      <c r="G50" s="37"/>
      <c r="H50" s="38"/>
    </row>
    <row r="51" spans="1:8" s="16" customFormat="1" ht="127.5" customHeight="1" thickBot="1" x14ac:dyDescent="0.25">
      <c r="A51" s="119"/>
      <c r="B51" s="120" t="s">
        <v>33</v>
      </c>
      <c r="C51"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51" s="121"/>
      <c r="E51" s="122"/>
      <c r="F51" s="122"/>
      <c r="G51" s="122"/>
      <c r="H51" s="123"/>
    </row>
    <row r="52" spans="1:8" s="16" customFormat="1" ht="166.5" customHeight="1" thickBot="1" x14ac:dyDescent="0.25">
      <c r="A52" s="41"/>
      <c r="B52" s="42" t="s">
        <v>13</v>
      </c>
      <c r="C52"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52" s="44"/>
      <c r="E52" s="45"/>
      <c r="F52" s="45"/>
      <c r="G52" s="45"/>
      <c r="H52" s="46"/>
    </row>
    <row r="53" spans="1:8" s="16" customFormat="1" ht="24.95" customHeight="1" thickBot="1" x14ac:dyDescent="0.25">
      <c r="A53" s="47"/>
      <c r="B53" s="48"/>
      <c r="C53" s="49"/>
      <c r="D53" s="50"/>
      <c r="E53" s="51"/>
      <c r="F53" s="51"/>
      <c r="G53" s="51"/>
      <c r="H53" s="52"/>
    </row>
    <row r="54" spans="1:8" s="16" customFormat="1" ht="48" customHeight="1" x14ac:dyDescent="0.2">
      <c r="A54" s="53" t="s">
        <v>35</v>
      </c>
      <c r="B54" s="30" t="s">
        <v>27</v>
      </c>
      <c r="C54"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"2ГИС.ВОЛОГДА" (версия для ПК); 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Интернет-площадки и Веб-приложения на основе Cправочника организаций "2ГИС.ВОЛОГДА", http://api.2gis.ru/</v>
      </c>
      <c r="D54" s="54">
        <f>F54*1.2</f>
        <v>8877.6</v>
      </c>
      <c r="E54" s="32">
        <f>F54*1.1</f>
        <v>8137.8000000000011</v>
      </c>
      <c r="F54" s="32">
        <v>7398</v>
      </c>
      <c r="G54" s="32">
        <f>F54*0.75</f>
        <v>5548.5</v>
      </c>
      <c r="H54" s="33">
        <f>F54*0.5</f>
        <v>3699</v>
      </c>
    </row>
    <row r="55" spans="1:8" s="16" customFormat="1" ht="132" customHeight="1" x14ac:dyDescent="0.2">
      <c r="A55" s="55"/>
      <c r="B55" s="35"/>
      <c r="C55" s="35"/>
      <c r="D55" s="56"/>
      <c r="E55" s="37"/>
      <c r="F55" s="37"/>
      <c r="G55" s="37"/>
      <c r="H55" s="38"/>
    </row>
    <row r="56" spans="1:8" s="16" customFormat="1" ht="138.94999999999999" customHeight="1" x14ac:dyDescent="0.2">
      <c r="A56" s="55"/>
      <c r="B56" s="39" t="s">
        <v>12</v>
      </c>
      <c r="C56"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"2ГИС.ВОЛОГДА" (версия для ПК); 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Интернет-площадки и Веб-приложения на основе Cправочника организаций "2ГИС.ВОЛОГДА", http://api.2gis.ru/</v>
      </c>
      <c r="D56" s="56"/>
      <c r="E56" s="37"/>
      <c r="F56" s="37"/>
      <c r="G56" s="37"/>
      <c r="H56" s="38"/>
    </row>
    <row r="57" spans="1:8" s="16" customFormat="1" ht="166.5" customHeight="1" x14ac:dyDescent="0.2">
      <c r="A57" s="55"/>
      <c r="B57" s="57" t="s">
        <v>13</v>
      </c>
      <c r="C57"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57" s="56"/>
      <c r="E57" s="37"/>
      <c r="F57" s="37"/>
      <c r="G57" s="37"/>
      <c r="H57" s="38"/>
    </row>
    <row r="58" spans="1:8" s="16" customFormat="1" ht="92.25" customHeight="1" thickBot="1" x14ac:dyDescent="0.25">
      <c r="A58" s="59"/>
      <c r="B58" s="42" t="s">
        <v>36</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58" s="61"/>
      <c r="E58" s="45"/>
      <c r="F58" s="45"/>
      <c r="G58" s="45"/>
      <c r="H58" s="46"/>
    </row>
    <row r="59" spans="1:8" s="16" customFormat="1" ht="24.95" customHeight="1" thickBot="1" x14ac:dyDescent="0.25">
      <c r="A59" s="81"/>
      <c r="B59" s="82"/>
      <c r="C59" s="83"/>
      <c r="D59" s="84"/>
      <c r="E59" s="85"/>
      <c r="F59" s="85"/>
      <c r="G59" s="85"/>
      <c r="H59" s="86"/>
    </row>
    <row r="60" spans="1:8" s="16" customFormat="1" ht="50.1" customHeight="1" x14ac:dyDescent="0.2">
      <c r="A60" s="65" t="s">
        <v>37</v>
      </c>
      <c r="B60" s="87" t="s">
        <v>23</v>
      </c>
      <c r="C60"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Интернет-площадки и Веб-приложения на основе Cправочника организаций "2ГИС.ВОЛОГДА", http://api.2gis.ru/</v>
      </c>
      <c r="D60" s="271">
        <v>210</v>
      </c>
      <c r="E60" s="272"/>
      <c r="F60" s="272"/>
      <c r="G60" s="272"/>
      <c r="H60" s="273"/>
    </row>
    <row r="61" spans="1:8" s="16" customFormat="1" ht="94.5" customHeight="1" x14ac:dyDescent="0.2">
      <c r="A61" s="71"/>
      <c r="B61" s="92"/>
      <c r="C61" s="93"/>
      <c r="D61" s="94"/>
      <c r="E61" s="95"/>
      <c r="F61" s="95"/>
      <c r="G61" s="95"/>
      <c r="H61" s="274"/>
    </row>
    <row r="62" spans="1:8" s="16" customFormat="1" ht="163.5" customHeight="1" thickBot="1" x14ac:dyDescent="0.25">
      <c r="A62" s="77"/>
      <c r="B62" s="97" t="s">
        <v>13</v>
      </c>
      <c r="C62"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62" s="275"/>
      <c r="E62" s="276"/>
      <c r="F62" s="276"/>
      <c r="G62" s="276"/>
      <c r="H62" s="277"/>
    </row>
    <row r="63" spans="1:8" s="16" customFormat="1" ht="24.95" customHeight="1" thickBot="1" x14ac:dyDescent="0.25">
      <c r="A63" s="335"/>
      <c r="B63" s="336"/>
      <c r="C63" s="336"/>
      <c r="D63" s="336"/>
      <c r="E63" s="336"/>
      <c r="F63" s="336"/>
      <c r="G63" s="336"/>
      <c r="H63" s="513"/>
    </row>
    <row r="64" spans="1:8" s="16" customFormat="1" ht="50.1" customHeight="1" thickBot="1" x14ac:dyDescent="0.25">
      <c r="A64" s="136" t="s">
        <v>38</v>
      </c>
      <c r="B64" s="137"/>
      <c r="C64" s="137"/>
      <c r="D64" s="374" t="str">
        <f>"от "&amp;MIN(D65:D84)&amp;" до "&amp;MAX(D65:D84)</f>
        <v>от 630 до 12600</v>
      </c>
      <c r="E64" s="374"/>
      <c r="F64" s="374"/>
      <c r="G64" s="374"/>
      <c r="H64" s="375"/>
    </row>
    <row r="65" spans="1:8" s="16" customFormat="1" ht="37.5" customHeight="1" outlineLevel="1" x14ac:dyDescent="0.2">
      <c r="A65" s="141" t="s">
        <v>39</v>
      </c>
      <c r="B65" s="369"/>
      <c r="C65" s="30" t="str">
        <f>"электронный справочник на основе Справочника организаций "&amp;$C$2&amp;" (версия для ПК)"</f>
        <v>электронный справочник на основе Справочника организаций "2ГИС.ВОЛОГДА" (версия для ПК)</v>
      </c>
      <c r="D65" s="31">
        <v>630</v>
      </c>
      <c r="E65" s="32"/>
      <c r="F65" s="32"/>
      <c r="G65" s="32"/>
      <c r="H65" s="33"/>
    </row>
    <row r="66" spans="1:8" s="16" customFormat="1" ht="37.5" customHeight="1" outlineLevel="1" x14ac:dyDescent="0.2">
      <c r="A66" s="147" t="s">
        <v>40</v>
      </c>
      <c r="B66" s="371"/>
      <c r="C66" s="355"/>
      <c r="D66" s="36">
        <v>1260</v>
      </c>
      <c r="E66" s="37"/>
      <c r="F66" s="37"/>
      <c r="G66" s="37"/>
      <c r="H66" s="38"/>
    </row>
    <row r="67" spans="1:8" s="16" customFormat="1" ht="37.5" customHeight="1" outlineLevel="1" x14ac:dyDescent="0.2">
      <c r="A67" s="147" t="s">
        <v>41</v>
      </c>
      <c r="B67" s="371"/>
      <c r="C67" s="355"/>
      <c r="D67" s="36">
        <v>1890</v>
      </c>
      <c r="E67" s="37"/>
      <c r="F67" s="37"/>
      <c r="G67" s="37"/>
      <c r="H67" s="38"/>
    </row>
    <row r="68" spans="1:8" s="16" customFormat="1" ht="37.5" customHeight="1" outlineLevel="1" x14ac:dyDescent="0.2">
      <c r="A68" s="147" t="s">
        <v>42</v>
      </c>
      <c r="B68" s="371"/>
      <c r="C68" s="355"/>
      <c r="D68" s="36">
        <v>2520</v>
      </c>
      <c r="E68" s="37"/>
      <c r="F68" s="37"/>
      <c r="G68" s="37"/>
      <c r="H68" s="38"/>
    </row>
    <row r="69" spans="1:8" s="16" customFormat="1" ht="37.5" customHeight="1" outlineLevel="1" x14ac:dyDescent="0.2">
      <c r="A69" s="147" t="s">
        <v>43</v>
      </c>
      <c r="B69" s="371"/>
      <c r="C69" s="355"/>
      <c r="D69" s="36">
        <v>3150</v>
      </c>
      <c r="E69" s="37"/>
      <c r="F69" s="37"/>
      <c r="G69" s="37"/>
      <c r="H69" s="38"/>
    </row>
    <row r="70" spans="1:8" s="16" customFormat="1" ht="37.5" customHeight="1" outlineLevel="1" x14ac:dyDescent="0.2">
      <c r="A70" s="147" t="s">
        <v>44</v>
      </c>
      <c r="B70" s="371"/>
      <c r="C70" s="355"/>
      <c r="D70" s="36">
        <v>3780</v>
      </c>
      <c r="E70" s="37"/>
      <c r="F70" s="37"/>
      <c r="G70" s="37"/>
      <c r="H70" s="38"/>
    </row>
    <row r="71" spans="1:8" s="16" customFormat="1" ht="37.5" customHeight="1" outlineLevel="1" x14ac:dyDescent="0.2">
      <c r="A71" s="147" t="s">
        <v>45</v>
      </c>
      <c r="B71" s="371"/>
      <c r="C71" s="355"/>
      <c r="D71" s="36">
        <v>4410</v>
      </c>
      <c r="E71" s="37"/>
      <c r="F71" s="37"/>
      <c r="G71" s="37"/>
      <c r="H71" s="38"/>
    </row>
    <row r="72" spans="1:8" s="16" customFormat="1" ht="37.5" customHeight="1" outlineLevel="1" x14ac:dyDescent="0.2">
      <c r="A72" s="147" t="s">
        <v>46</v>
      </c>
      <c r="B72" s="371"/>
      <c r="C72" s="355"/>
      <c r="D72" s="36">
        <v>5040</v>
      </c>
      <c r="E72" s="37"/>
      <c r="F72" s="37"/>
      <c r="G72" s="37"/>
      <c r="H72" s="38"/>
    </row>
    <row r="73" spans="1:8" s="16" customFormat="1" ht="37.5" customHeight="1" outlineLevel="1" x14ac:dyDescent="0.2">
      <c r="A73" s="147" t="s">
        <v>47</v>
      </c>
      <c r="B73" s="371"/>
      <c r="C73" s="355"/>
      <c r="D73" s="36">
        <v>5670</v>
      </c>
      <c r="E73" s="37"/>
      <c r="F73" s="37"/>
      <c r="G73" s="37"/>
      <c r="H73" s="38"/>
    </row>
    <row r="74" spans="1:8" s="16" customFormat="1" ht="37.5" customHeight="1" outlineLevel="1" x14ac:dyDescent="0.2">
      <c r="A74" s="147" t="s">
        <v>48</v>
      </c>
      <c r="B74" s="371"/>
      <c r="C74" s="355"/>
      <c r="D74" s="36">
        <v>6300</v>
      </c>
      <c r="E74" s="37"/>
      <c r="F74" s="37"/>
      <c r="G74" s="37"/>
      <c r="H74" s="38"/>
    </row>
    <row r="75" spans="1:8" s="16" customFormat="1" ht="37.5" customHeight="1" outlineLevel="1" x14ac:dyDescent="0.2">
      <c r="A75" s="147" t="s">
        <v>49</v>
      </c>
      <c r="B75" s="371"/>
      <c r="C75" s="355"/>
      <c r="D75" s="36">
        <v>6930</v>
      </c>
      <c r="E75" s="37"/>
      <c r="F75" s="37"/>
      <c r="G75" s="37"/>
      <c r="H75" s="38"/>
    </row>
    <row r="76" spans="1:8" s="16" customFormat="1" ht="37.5" customHeight="1" outlineLevel="1" x14ac:dyDescent="0.2">
      <c r="A76" s="147" t="s">
        <v>50</v>
      </c>
      <c r="B76" s="371"/>
      <c r="C76" s="355"/>
      <c r="D76" s="36">
        <v>7560</v>
      </c>
      <c r="E76" s="37"/>
      <c r="F76" s="37"/>
      <c r="G76" s="37"/>
      <c r="H76" s="38"/>
    </row>
    <row r="77" spans="1:8" s="16" customFormat="1" ht="37.5" customHeight="1" outlineLevel="1" x14ac:dyDescent="0.2">
      <c r="A77" s="147" t="s">
        <v>51</v>
      </c>
      <c r="B77" s="371"/>
      <c r="C77" s="355"/>
      <c r="D77" s="36">
        <v>8190</v>
      </c>
      <c r="E77" s="37"/>
      <c r="F77" s="37"/>
      <c r="G77" s="37"/>
      <c r="H77" s="38"/>
    </row>
    <row r="78" spans="1:8" s="16" customFormat="1" ht="37.5" customHeight="1" outlineLevel="1" x14ac:dyDescent="0.2">
      <c r="A78" s="147" t="s">
        <v>52</v>
      </c>
      <c r="B78" s="371"/>
      <c r="C78" s="355"/>
      <c r="D78" s="36">
        <v>8820</v>
      </c>
      <c r="E78" s="37"/>
      <c r="F78" s="37"/>
      <c r="G78" s="37"/>
      <c r="H78" s="38"/>
    </row>
    <row r="79" spans="1:8" s="16" customFormat="1" ht="37.5" customHeight="1" outlineLevel="1" x14ac:dyDescent="0.2">
      <c r="A79" s="147" t="s">
        <v>53</v>
      </c>
      <c r="B79" s="371"/>
      <c r="C79" s="355"/>
      <c r="D79" s="36">
        <v>9450</v>
      </c>
      <c r="E79" s="37"/>
      <c r="F79" s="37"/>
      <c r="G79" s="37"/>
      <c r="H79" s="38"/>
    </row>
    <row r="80" spans="1:8" s="16" customFormat="1" ht="37.5" customHeight="1" outlineLevel="1" x14ac:dyDescent="0.2">
      <c r="A80" s="147" t="s">
        <v>54</v>
      </c>
      <c r="B80" s="371"/>
      <c r="C80" s="355"/>
      <c r="D80" s="36">
        <v>10080</v>
      </c>
      <c r="E80" s="37"/>
      <c r="F80" s="37"/>
      <c r="G80" s="37"/>
      <c r="H80" s="38"/>
    </row>
    <row r="81" spans="1:8" s="16" customFormat="1" ht="37.5" customHeight="1" outlineLevel="1" x14ac:dyDescent="0.2">
      <c r="A81" s="147" t="s">
        <v>55</v>
      </c>
      <c r="B81" s="371"/>
      <c r="C81" s="355"/>
      <c r="D81" s="36">
        <v>10710</v>
      </c>
      <c r="E81" s="37"/>
      <c r="F81" s="37"/>
      <c r="G81" s="37"/>
      <c r="H81" s="38"/>
    </row>
    <row r="82" spans="1:8" s="16" customFormat="1" ht="37.5" customHeight="1" outlineLevel="1" x14ac:dyDescent="0.2">
      <c r="A82" s="147" t="s">
        <v>56</v>
      </c>
      <c r="B82" s="371"/>
      <c r="C82" s="355"/>
      <c r="D82" s="36">
        <v>11340</v>
      </c>
      <c r="E82" s="37"/>
      <c r="F82" s="37"/>
      <c r="G82" s="37"/>
      <c r="H82" s="38"/>
    </row>
    <row r="83" spans="1:8" s="16" customFormat="1" ht="37.5" customHeight="1" outlineLevel="1" x14ac:dyDescent="0.2">
      <c r="A83" s="147" t="s">
        <v>57</v>
      </c>
      <c r="B83" s="371"/>
      <c r="C83" s="355"/>
      <c r="D83" s="36">
        <v>11970</v>
      </c>
      <c r="E83" s="37"/>
      <c r="F83" s="37"/>
      <c r="G83" s="37"/>
      <c r="H83" s="38"/>
    </row>
    <row r="84" spans="1:8" s="16" customFormat="1" ht="37.5" customHeight="1" outlineLevel="1" thickBot="1" x14ac:dyDescent="0.25">
      <c r="A84" s="147" t="s">
        <v>58</v>
      </c>
      <c r="B84" s="371"/>
      <c r="C84" s="372"/>
      <c r="D84" s="44">
        <v>12600</v>
      </c>
      <c r="E84" s="45"/>
      <c r="F84" s="45"/>
      <c r="G84" s="45"/>
      <c r="H84" s="46"/>
    </row>
    <row r="85" spans="1:8" s="16" customFormat="1" ht="50.1" customHeight="1" thickBot="1" x14ac:dyDescent="0.25">
      <c r="A85" s="136" t="s">
        <v>59</v>
      </c>
      <c r="B85" s="137"/>
      <c r="C85" s="137"/>
      <c r="D85" s="374" t="str">
        <f>"от "&amp;MIN(D86:D95)&amp;" до "&amp;MAX(D86:D95)</f>
        <v>от 270 до 6840</v>
      </c>
      <c r="E85" s="374"/>
      <c r="F85" s="374"/>
      <c r="G85" s="374"/>
      <c r="H85" s="375"/>
    </row>
    <row r="86" spans="1:8" s="16" customFormat="1" ht="165.75" customHeight="1" x14ac:dyDescent="0.2">
      <c r="A86" s="514" t="s">
        <v>342</v>
      </c>
      <c r="B86" s="150" t="s">
        <v>197</v>
      </c>
      <c r="C86" s="515"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86" s="31">
        <v>774</v>
      </c>
      <c r="E86" s="32"/>
      <c r="F86" s="32"/>
      <c r="G86" s="32"/>
      <c r="H86" s="33"/>
    </row>
    <row r="87" spans="1:8" s="16" customFormat="1" ht="33.75" customHeight="1" x14ac:dyDescent="0.2">
      <c r="A87" s="160" t="s">
        <v>61</v>
      </c>
      <c r="B87" s="161"/>
      <c r="C87" s="379" t="str">
        <f>"электронный справочник на основе Справочника организаций "&amp;$C$2&amp;" (версия для ПК)"</f>
        <v>электронный справочник на основе Справочника организаций "2ГИС.ВОЛОГДА" (версия для ПК)</v>
      </c>
      <c r="D87" s="36">
        <v>456</v>
      </c>
      <c r="E87" s="37"/>
      <c r="F87" s="37"/>
      <c r="G87" s="37"/>
      <c r="H87" s="38"/>
    </row>
    <row r="88" spans="1:8" s="16" customFormat="1" ht="37.5" customHeight="1" x14ac:dyDescent="0.2">
      <c r="A88" s="160" t="s">
        <v>62</v>
      </c>
      <c r="B88" s="161"/>
      <c r="C88" s="380"/>
      <c r="D88" s="36">
        <v>6840</v>
      </c>
      <c r="E88" s="37"/>
      <c r="F88" s="37"/>
      <c r="G88" s="37"/>
      <c r="H88" s="38"/>
    </row>
    <row r="89" spans="1:8" s="16" customFormat="1" ht="37.5" customHeight="1" x14ac:dyDescent="0.2">
      <c r="A89" s="454" t="s">
        <v>63</v>
      </c>
      <c r="B89" s="196"/>
      <c r="C89" s="380"/>
      <c r="D89" s="36">
        <v>1752</v>
      </c>
      <c r="E89" s="37"/>
      <c r="F89" s="37"/>
      <c r="G89" s="37"/>
      <c r="H89" s="38"/>
    </row>
    <row r="90" spans="1:8" s="16" customFormat="1" ht="37.5" customHeight="1" x14ac:dyDescent="0.2">
      <c r="A90" s="160" t="s">
        <v>64</v>
      </c>
      <c r="B90" s="161"/>
      <c r="C90" s="380"/>
      <c r="D90" s="36">
        <v>4620</v>
      </c>
      <c r="E90" s="37"/>
      <c r="F90" s="37"/>
      <c r="G90" s="37"/>
      <c r="H90" s="38"/>
    </row>
    <row r="91" spans="1:8" s="16" customFormat="1" ht="37.5" customHeight="1" x14ac:dyDescent="0.2">
      <c r="A91" s="454" t="s">
        <v>65</v>
      </c>
      <c r="B91" s="196"/>
      <c r="C91" s="380"/>
      <c r="D91" s="36">
        <v>270</v>
      </c>
      <c r="E91" s="37"/>
      <c r="F91" s="37"/>
      <c r="G91" s="37"/>
      <c r="H91" s="38"/>
    </row>
    <row r="92" spans="1:8" s="16" customFormat="1" ht="37.5" customHeight="1" x14ac:dyDescent="0.2">
      <c r="A92" s="454" t="s">
        <v>66</v>
      </c>
      <c r="B92" s="196"/>
      <c r="C92" s="380"/>
      <c r="D92" s="36">
        <v>270</v>
      </c>
      <c r="E92" s="37"/>
      <c r="F92" s="37"/>
      <c r="G92" s="37"/>
      <c r="H92" s="38"/>
    </row>
    <row r="93" spans="1:8" s="16" customFormat="1" ht="37.5" customHeight="1" x14ac:dyDescent="0.2">
      <c r="A93" s="454" t="s">
        <v>67</v>
      </c>
      <c r="B93" s="196"/>
      <c r="C93" s="380"/>
      <c r="D93" s="36">
        <v>540</v>
      </c>
      <c r="E93" s="37"/>
      <c r="F93" s="37"/>
      <c r="G93" s="37"/>
      <c r="H93" s="38"/>
    </row>
    <row r="94" spans="1:8" s="16" customFormat="1" ht="37.5" customHeight="1" x14ac:dyDescent="0.2">
      <c r="A94" s="454" t="s">
        <v>68</v>
      </c>
      <c r="B94" s="196"/>
      <c r="C94" s="380"/>
      <c r="D94" s="36">
        <v>810</v>
      </c>
      <c r="E94" s="37"/>
      <c r="F94" s="37"/>
      <c r="G94" s="37"/>
      <c r="H94" s="38"/>
    </row>
    <row r="95" spans="1:8" s="16" customFormat="1" ht="37.5" customHeight="1" thickBot="1" x14ac:dyDescent="0.25">
      <c r="A95" s="287" t="s">
        <v>69</v>
      </c>
      <c r="B95" s="516"/>
      <c r="C95" s="388"/>
      <c r="D95" s="44">
        <v>4800</v>
      </c>
      <c r="E95" s="45"/>
      <c r="F95" s="45"/>
      <c r="G95" s="45"/>
      <c r="H95" s="46"/>
    </row>
    <row r="96" spans="1:8" s="16" customFormat="1" ht="117.75" customHeight="1" thickBot="1" x14ac:dyDescent="0.25">
      <c r="A96" s="287" t="s">
        <v>71</v>
      </c>
      <c r="B96" s="288"/>
      <c r="C96" s="28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"2ГИС.ВОЛОГДА" (версия для ПК); 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Интернет-площадки и Веб-приложения на основе Cправочника организаций "2ГИС.ВОЛОГДА", http://api.2gis.ru/</v>
      </c>
      <c r="D96" s="45">
        <v>30</v>
      </c>
      <c r="E96" s="45"/>
      <c r="F96" s="45"/>
      <c r="G96" s="45"/>
      <c r="H96" s="46"/>
    </row>
    <row r="97" spans="1:8" s="28" customFormat="1" ht="49.5" customHeight="1" thickBot="1" x14ac:dyDescent="0.25">
      <c r="A97" s="24" t="s">
        <v>72</v>
      </c>
      <c r="B97" s="25"/>
      <c r="C97" s="26"/>
      <c r="D97" s="173" t="str">
        <f>"от "&amp;MIN(D99,D119:D135)&amp;" до "&amp;MAX(D99,D119:D135)</f>
        <v>от 1332 до 7590</v>
      </c>
      <c r="E97" s="173"/>
      <c r="F97" s="173"/>
      <c r="G97" s="173"/>
      <c r="H97" s="174"/>
    </row>
    <row r="98" spans="1:8" s="16" customFormat="1" ht="24.95" customHeight="1" thickBot="1" x14ac:dyDescent="0.25">
      <c r="A98" s="335"/>
      <c r="B98" s="517"/>
      <c r="C98" s="125"/>
      <c r="D98" s="292"/>
      <c r="E98" s="292"/>
      <c r="F98" s="292"/>
      <c r="G98" s="292"/>
      <c r="H98" s="293"/>
    </row>
    <row r="99" spans="1:8" s="28" customFormat="1" ht="54.75" customHeight="1" thickBot="1" x14ac:dyDescent="0.25">
      <c r="A99" s="179" t="s">
        <v>73</v>
      </c>
      <c r="B99" s="180"/>
      <c r="C99"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"2ГИС.ВОЛОГДА" (версия для ПК); Интернет-площадка 2gis.kz на основе Cправочника организаций "2ГИС.ВОЛОГДА"; Электронный справочник на основе Справочника организаций "2ГИС.ВОЛОГДА" (мобильная версия); Интернет-площадки и Веб-приложения на основе Cправочника организаций "2ГИС.ВОЛОГДА", http://api.2gis.kz/</v>
      </c>
      <c r="D99" s="182">
        <v>6120</v>
      </c>
      <c r="E99" s="182"/>
      <c r="F99" s="182"/>
      <c r="G99" s="182"/>
      <c r="H99" s="183"/>
    </row>
    <row r="100" spans="1:8" s="28" customFormat="1" ht="54.75" customHeight="1" thickBot="1" x14ac:dyDescent="0.25">
      <c r="A100" s="184" t="s">
        <v>74</v>
      </c>
      <c r="B100" s="185"/>
      <c r="C100" s="186"/>
      <c r="D100" s="187" t="s">
        <v>75</v>
      </c>
      <c r="E100" s="188"/>
      <c r="F100" s="188"/>
      <c r="G100" s="188"/>
      <c r="H100" s="189"/>
    </row>
    <row r="101" spans="1:8" s="28" customFormat="1" ht="54.75" customHeight="1" x14ac:dyDescent="0.2">
      <c r="A101" s="190" t="s">
        <v>76</v>
      </c>
      <c r="B101" s="191"/>
      <c r="C101" s="186"/>
      <c r="D101" s="157">
        <f>D99/4</f>
        <v>1530</v>
      </c>
      <c r="E101" s="157"/>
      <c r="F101" s="157"/>
      <c r="G101" s="157"/>
      <c r="H101" s="158"/>
    </row>
    <row r="102" spans="1:8" s="28" customFormat="1" ht="54.75" customHeight="1" x14ac:dyDescent="0.2">
      <c r="A102" s="190" t="s">
        <v>77</v>
      </c>
      <c r="B102" s="191"/>
      <c r="C102" s="186"/>
      <c r="D102" s="157">
        <f>D99/5</f>
        <v>1224</v>
      </c>
      <c r="E102" s="157"/>
      <c r="F102" s="157"/>
      <c r="G102" s="157"/>
      <c r="H102" s="158"/>
    </row>
    <row r="103" spans="1:8" s="28" customFormat="1" ht="54.75" customHeight="1" x14ac:dyDescent="0.2">
      <c r="A103" s="190" t="s">
        <v>78</v>
      </c>
      <c r="B103" s="191"/>
      <c r="C103" s="186"/>
      <c r="D103" s="157">
        <f>D99/6</f>
        <v>1020</v>
      </c>
      <c r="E103" s="157"/>
      <c r="F103" s="157"/>
      <c r="G103" s="157"/>
      <c r="H103" s="158"/>
    </row>
    <row r="104" spans="1:8" s="28" customFormat="1" ht="54.75" customHeight="1" x14ac:dyDescent="0.2">
      <c r="A104" s="190" t="s">
        <v>79</v>
      </c>
      <c r="B104" s="191"/>
      <c r="C104" s="186"/>
      <c r="D104" s="157">
        <f>D99/7</f>
        <v>874.28571428571433</v>
      </c>
      <c r="E104" s="157"/>
      <c r="F104" s="157"/>
      <c r="G104" s="157"/>
      <c r="H104" s="158"/>
    </row>
    <row r="105" spans="1:8" s="28" customFormat="1" ht="54.75" customHeight="1" x14ac:dyDescent="0.2">
      <c r="A105" s="190" t="s">
        <v>80</v>
      </c>
      <c r="B105" s="191"/>
      <c r="C105" s="186"/>
      <c r="D105" s="157">
        <f>D99/8</f>
        <v>765</v>
      </c>
      <c r="E105" s="157"/>
      <c r="F105" s="157"/>
      <c r="G105" s="157"/>
      <c r="H105" s="158"/>
    </row>
    <row r="106" spans="1:8" s="28" customFormat="1" ht="54.75" customHeight="1" x14ac:dyDescent="0.2">
      <c r="A106" s="190" t="s">
        <v>81</v>
      </c>
      <c r="B106" s="191"/>
      <c r="C106" s="186"/>
      <c r="D106" s="157">
        <f>D99/9</f>
        <v>680</v>
      </c>
      <c r="E106" s="157"/>
      <c r="F106" s="157"/>
      <c r="G106" s="157"/>
      <c r="H106" s="158"/>
    </row>
    <row r="107" spans="1:8" s="28" customFormat="1" ht="54.75" customHeight="1" x14ac:dyDescent="0.2">
      <c r="A107" s="190" t="s">
        <v>82</v>
      </c>
      <c r="B107" s="191"/>
      <c r="C107" s="186"/>
      <c r="D107" s="157">
        <f>D99/10</f>
        <v>612</v>
      </c>
      <c r="E107" s="157"/>
      <c r="F107" s="157"/>
      <c r="G107" s="157"/>
      <c r="H107" s="158"/>
    </row>
    <row r="108" spans="1:8" s="28" customFormat="1" ht="54.75" customHeight="1" thickBot="1" x14ac:dyDescent="0.25">
      <c r="A108" s="179" t="s">
        <v>83</v>
      </c>
      <c r="B108" s="180"/>
      <c r="C108" s="186"/>
      <c r="D108" s="182">
        <v>9168</v>
      </c>
      <c r="E108" s="182"/>
      <c r="F108" s="182"/>
      <c r="G108" s="182"/>
      <c r="H108" s="183"/>
    </row>
    <row r="109" spans="1:8" s="28" customFormat="1" ht="54.75" customHeight="1" thickBot="1" x14ac:dyDescent="0.25">
      <c r="A109" s="184" t="s">
        <v>74</v>
      </c>
      <c r="B109" s="185"/>
      <c r="C109" s="186"/>
      <c r="D109" s="187" t="s">
        <v>75</v>
      </c>
      <c r="E109" s="188"/>
      <c r="F109" s="188"/>
      <c r="G109" s="188"/>
      <c r="H109" s="189"/>
    </row>
    <row r="110" spans="1:8" s="28" customFormat="1" ht="54.75" customHeight="1" x14ac:dyDescent="0.2">
      <c r="A110" s="190" t="s">
        <v>76</v>
      </c>
      <c r="B110" s="191"/>
      <c r="C110" s="186"/>
      <c r="D110" s="157">
        <v>2292</v>
      </c>
      <c r="E110" s="157"/>
      <c r="F110" s="157"/>
      <c r="G110" s="157"/>
      <c r="H110" s="158"/>
    </row>
    <row r="111" spans="1:8" s="28" customFormat="1" ht="54.75" customHeight="1" x14ac:dyDescent="0.2">
      <c r="A111" s="190" t="s">
        <v>77</v>
      </c>
      <c r="B111" s="191"/>
      <c r="C111" s="186"/>
      <c r="D111" s="157">
        <v>1833.6</v>
      </c>
      <c r="E111" s="157"/>
      <c r="F111" s="157"/>
      <c r="G111" s="157"/>
      <c r="H111" s="158"/>
    </row>
    <row r="112" spans="1:8" s="28" customFormat="1" ht="54.75" customHeight="1" x14ac:dyDescent="0.2">
      <c r="A112" s="190" t="s">
        <v>78</v>
      </c>
      <c r="B112" s="191"/>
      <c r="C112" s="186"/>
      <c r="D112" s="157">
        <v>1527.9999999999998</v>
      </c>
      <c r="E112" s="157"/>
      <c r="F112" s="157"/>
      <c r="G112" s="157"/>
      <c r="H112" s="158"/>
    </row>
    <row r="113" spans="1:8" s="28" customFormat="1" ht="54.75" customHeight="1" x14ac:dyDescent="0.2">
      <c r="A113" s="190" t="s">
        <v>79</v>
      </c>
      <c r="B113" s="191"/>
      <c r="C113" s="186"/>
      <c r="D113" s="157">
        <v>1309.7142857142856</v>
      </c>
      <c r="E113" s="157"/>
      <c r="F113" s="157"/>
      <c r="G113" s="157"/>
      <c r="H113" s="158"/>
    </row>
    <row r="114" spans="1:8" s="28" customFormat="1" ht="54.75" customHeight="1" x14ac:dyDescent="0.2">
      <c r="A114" s="190" t="s">
        <v>80</v>
      </c>
      <c r="B114" s="191"/>
      <c r="C114" s="186"/>
      <c r="D114" s="157">
        <v>1146</v>
      </c>
      <c r="E114" s="157"/>
      <c r="F114" s="157"/>
      <c r="G114" s="157"/>
      <c r="H114" s="158"/>
    </row>
    <row r="115" spans="1:8" s="28" customFormat="1" ht="54.75" customHeight="1" x14ac:dyDescent="0.2">
      <c r="A115" s="190" t="s">
        <v>81</v>
      </c>
      <c r="B115" s="191"/>
      <c r="C115" s="186"/>
      <c r="D115" s="157">
        <v>1018.6666666666666</v>
      </c>
      <c r="E115" s="157"/>
      <c r="F115" s="157"/>
      <c r="G115" s="157"/>
      <c r="H115" s="158"/>
    </row>
    <row r="116" spans="1:8" s="28" customFormat="1" ht="54.75" customHeight="1" thickBot="1" x14ac:dyDescent="0.25">
      <c r="A116" s="190" t="s">
        <v>82</v>
      </c>
      <c r="B116" s="191"/>
      <c r="C116" s="194"/>
      <c r="D116" s="157">
        <v>916.8</v>
      </c>
      <c r="E116" s="157"/>
      <c r="F116" s="157"/>
      <c r="G116" s="157"/>
      <c r="H116" s="158"/>
    </row>
    <row r="117" spans="1:8" s="16" customFormat="1" ht="62.45" customHeight="1" thickBot="1" x14ac:dyDescent="0.25">
      <c r="A117" s="195" t="s">
        <v>84</v>
      </c>
      <c r="B117" s="196"/>
      <c r="C117"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117" s="44">
        <v>5004</v>
      </c>
      <c r="E117" s="45"/>
      <c r="F117" s="45"/>
      <c r="G117" s="45"/>
      <c r="H117" s="46"/>
    </row>
    <row r="118" spans="1:8" s="16" customFormat="1" ht="24.95" customHeight="1" thickBot="1" x14ac:dyDescent="0.25">
      <c r="A118" s="335"/>
      <c r="B118" s="517"/>
      <c r="C118" s="291"/>
      <c r="D118" s="291"/>
      <c r="E118" s="291"/>
      <c r="F118" s="291"/>
      <c r="G118" s="291"/>
      <c r="H118" s="463"/>
    </row>
    <row r="119" spans="1:8" s="16" customFormat="1" ht="50.1" customHeight="1" x14ac:dyDescent="0.2">
      <c r="A119" s="160" t="s">
        <v>85</v>
      </c>
      <c r="B119" s="161"/>
      <c r="C119" s="201" t="str">
        <f>"Интернет-площадка 2gis.ru на основе Cправочника организаций "&amp;$C$2&amp;""</f>
        <v>Интернет-площадка 2gis.ru на основе Cправочника организаций "2ГИС.ВОЛОГДА"</v>
      </c>
      <c r="D119" s="31">
        <v>5352</v>
      </c>
      <c r="E119" s="32"/>
      <c r="F119" s="32"/>
      <c r="G119" s="32"/>
      <c r="H119" s="33"/>
    </row>
    <row r="120" spans="1:8" s="16" customFormat="1" ht="50.1" customHeight="1" x14ac:dyDescent="0.2">
      <c r="A120" s="160" t="s">
        <v>86</v>
      </c>
      <c r="B120" s="161"/>
      <c r="C120" s="202" t="str">
        <f>"электронный справочник на основе Справочника организаций "&amp;$C$2&amp;" (версия для ПК)"</f>
        <v>электронный справочник на основе Справочника организаций "2ГИС.ВОЛОГДА" (версия для ПК)</v>
      </c>
      <c r="D120" s="36">
        <v>3390</v>
      </c>
      <c r="E120" s="37"/>
      <c r="F120" s="37"/>
      <c r="G120" s="37"/>
      <c r="H120" s="38"/>
    </row>
    <row r="121" spans="1:8" s="16" customFormat="1" ht="50.1" customHeight="1" x14ac:dyDescent="0.2">
      <c r="A121" s="160" t="s">
        <v>87</v>
      </c>
      <c r="B121" s="161"/>
      <c r="C121" s="202" t="str">
        <f>"электронный справочник на основе Справочника организаций "&amp;$C$2&amp;" (версия для ПК)"</f>
        <v>электронный справочник на основе Справочника организаций "2ГИС.ВОЛОГДА" (версия для ПК)</v>
      </c>
      <c r="D121" s="36">
        <v>2964</v>
      </c>
      <c r="E121" s="37"/>
      <c r="F121" s="37"/>
      <c r="G121" s="37"/>
      <c r="H121" s="38"/>
    </row>
    <row r="122" spans="1:8" s="16" customFormat="1" ht="50.1" customHeight="1" x14ac:dyDescent="0.2">
      <c r="A122" s="160" t="s">
        <v>88</v>
      </c>
      <c r="B122" s="161"/>
      <c r="C122" s="202" t="str">
        <f>"Интернет-площадка 2gis.ru на основе Cправочника организаций "&amp;$C$2&amp;""</f>
        <v>Интернет-площадка 2gis.ru на основе Cправочника организаций "2ГИС.ВОЛОГДА"</v>
      </c>
      <c r="D122" s="36">
        <v>4932</v>
      </c>
      <c r="E122" s="37"/>
      <c r="F122" s="37"/>
      <c r="G122" s="37"/>
      <c r="H122" s="38"/>
    </row>
    <row r="123" spans="1:8" s="16" customFormat="1" ht="50.1" customHeight="1" x14ac:dyDescent="0.2">
      <c r="A123" s="160" t="s">
        <v>89</v>
      </c>
      <c r="B123" s="161"/>
      <c r="C123" s="202" t="str">
        <f>"Интернет-площадка 2gis.ru на основе Cправочника организаций "&amp;$C$2&amp;""</f>
        <v>Интернет-площадка 2gis.ru на основе Cправочника организаций "2ГИС.ВОЛОГДА"</v>
      </c>
      <c r="D123" s="36">
        <v>7590</v>
      </c>
      <c r="E123" s="37"/>
      <c r="F123" s="37"/>
      <c r="G123" s="37"/>
      <c r="H123" s="38"/>
    </row>
    <row r="124" spans="1:8" s="16" customFormat="1" ht="50.1" customHeight="1" x14ac:dyDescent="0.2">
      <c r="A124" s="160" t="s">
        <v>90</v>
      </c>
      <c r="B124" s="161"/>
      <c r="C124" s="202" t="str">
        <f>"электронный справочник на основе Справочника организаций "&amp;$C$2&amp;" (версия для ПК)"</f>
        <v>электронный справочник на основе Справочника организаций "2ГИС.ВОЛОГДА" (версия для ПК)</v>
      </c>
      <c r="D124" s="36">
        <v>4932</v>
      </c>
      <c r="E124" s="37"/>
      <c r="F124" s="37"/>
      <c r="G124" s="37"/>
      <c r="H124" s="38"/>
    </row>
    <row r="125" spans="1:8" s="16" customFormat="1" ht="50.1" customHeight="1" x14ac:dyDescent="0.2">
      <c r="A125" s="160" t="s">
        <v>91</v>
      </c>
      <c r="B125" s="161"/>
      <c r="C125" s="202" t="str">
        <f>"электронный справочник на основе Справочника организаций "&amp;$C$2&amp;" (версия для ПК)"</f>
        <v>электронный справочник на основе Справочника организаций "2ГИС.ВОЛОГДА" (версия для ПК)</v>
      </c>
      <c r="D125" s="36">
        <v>5918.4</v>
      </c>
      <c r="E125" s="37"/>
      <c r="F125" s="37"/>
      <c r="G125" s="37"/>
      <c r="H125" s="38"/>
    </row>
    <row r="126" spans="1:8" s="16" customFormat="1" ht="50.1" customHeight="1" x14ac:dyDescent="0.2">
      <c r="A126" s="154" t="s">
        <v>92</v>
      </c>
      <c r="B126" s="204"/>
      <c r="C126" s="202" t="str">
        <f>"электронный справочник на основе Справочника организаций "&amp;$C$2&amp;" (версия для ПК)"</f>
        <v>электронный справочник на основе Справочника организаций "2ГИС.ВОЛОГДА" (версия для ПК)</v>
      </c>
      <c r="D126" s="36">
        <v>3090</v>
      </c>
      <c r="E126" s="37"/>
      <c r="F126" s="37"/>
      <c r="G126" s="37"/>
      <c r="H126" s="38"/>
    </row>
    <row r="127" spans="1:8" s="16" customFormat="1" ht="50.1" customHeight="1" x14ac:dyDescent="0.2">
      <c r="A127" s="160" t="s">
        <v>93</v>
      </c>
      <c r="B127" s="161"/>
      <c r="C127"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"2ГИС.ВОЛОГДА" (мобильная версия 2ГИС 4.0 и выше)</v>
      </c>
      <c r="D127" s="36">
        <v>3690</v>
      </c>
      <c r="E127" s="37"/>
      <c r="F127" s="37"/>
      <c r="G127" s="37"/>
      <c r="H127" s="38"/>
    </row>
    <row r="128" spans="1:8" s="16" customFormat="1" ht="50.1" customHeight="1" x14ac:dyDescent="0.2">
      <c r="A128" s="160" t="s">
        <v>94</v>
      </c>
      <c r="B128" s="161"/>
      <c r="C128" s="202" t="s">
        <v>95</v>
      </c>
      <c r="D128" s="36">
        <v>3690</v>
      </c>
      <c r="E128" s="37"/>
      <c r="F128" s="37"/>
      <c r="G128" s="37"/>
      <c r="H128" s="38"/>
    </row>
    <row r="129" spans="1:8" s="16" customFormat="1" ht="75" customHeight="1" x14ac:dyDescent="0.2">
      <c r="A129" s="160" t="s">
        <v>96</v>
      </c>
      <c r="B129" s="161"/>
      <c r="C129"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"2ГИС.ВОЛОГДА" (мобильная версия 2ГИС 4.0 и выше); Интернет-площадка 2gis.ru на основе Cправочника организаций "2ГИС.ВОЛОГДА"</v>
      </c>
      <c r="D129" s="36">
        <v>3342</v>
      </c>
      <c r="E129" s="37"/>
      <c r="F129" s="37"/>
      <c r="G129" s="37"/>
      <c r="H129" s="38"/>
    </row>
    <row r="130" spans="1:8" s="16" customFormat="1" ht="75" customHeight="1" x14ac:dyDescent="0.2">
      <c r="A130" s="160" t="s">
        <v>97</v>
      </c>
      <c r="B130" s="161"/>
      <c r="C130" s="202" t="str">
        <f t="shared" ref="C130:C132"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"2ГИС.ВОЛОГДА" (мобильная версия 2ГИС 4.0 и выше); Интернет-площадка 2gis.ru на основе Cправочника организаций "2ГИС.ВОЛОГДА"</v>
      </c>
      <c r="D130" s="36">
        <v>2670</v>
      </c>
      <c r="E130" s="37"/>
      <c r="F130" s="37"/>
      <c r="G130" s="37"/>
      <c r="H130" s="38"/>
    </row>
    <row r="131" spans="1:8" s="16" customFormat="1" ht="75" customHeight="1" x14ac:dyDescent="0.2">
      <c r="A131" s="160" t="s">
        <v>98</v>
      </c>
      <c r="B131" s="161"/>
      <c r="C131" s="202" t="str">
        <f t="shared" si="0"/>
        <v>электронный справочник на основе Справочника организаций "2ГИС.ВОЛОГДА" (мобильная версия 2ГИС 4.0 и выше); Интернет-площадка 2gis.ru на основе Cправочника организаций "2ГИС.ВОЛОГДА"</v>
      </c>
      <c r="D131" s="36">
        <v>2706</v>
      </c>
      <c r="E131" s="37"/>
      <c r="F131" s="37"/>
      <c r="G131" s="37"/>
      <c r="H131" s="38"/>
    </row>
    <row r="132" spans="1:8" s="16" customFormat="1" ht="75" customHeight="1" x14ac:dyDescent="0.2">
      <c r="A132" s="160" t="s">
        <v>99</v>
      </c>
      <c r="B132" s="161"/>
      <c r="C132" s="202" t="str">
        <f t="shared" si="0"/>
        <v>электронный справочник на основе Справочника организаций "2ГИС.ВОЛОГДА" (мобильная версия 2ГИС 4.0 и выше); Интернет-площадка 2gis.ru на основе Cправочника организаций "2ГИС.ВОЛОГДА"</v>
      </c>
      <c r="D132" s="36">
        <v>1332</v>
      </c>
      <c r="E132" s="37"/>
      <c r="F132" s="37"/>
      <c r="G132" s="37"/>
      <c r="H132" s="38"/>
    </row>
    <row r="133" spans="1:8" s="16" customFormat="1" ht="75" customHeight="1" x14ac:dyDescent="0.2">
      <c r="A133" s="160" t="s">
        <v>100</v>
      </c>
      <c r="B133" s="161" t="s">
        <v>100</v>
      </c>
      <c r="C133"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"2ГИС.ВОЛОГДА" (мобильная версия 2ГИС 4.0 и выше); Интернет-площадка 2gis.ru на основе Cправочника организаций "2ГИС.ВОЛОГДА"</v>
      </c>
      <c r="D133" s="36">
        <v>3342</v>
      </c>
      <c r="E133" s="37"/>
      <c r="F133" s="37"/>
      <c r="G133" s="37"/>
      <c r="H133" s="38"/>
    </row>
    <row r="134" spans="1:8" s="16" customFormat="1" ht="75" customHeight="1" x14ac:dyDescent="0.2">
      <c r="A134" s="160" t="s">
        <v>101</v>
      </c>
      <c r="B134" s="161" t="s">
        <v>101</v>
      </c>
      <c r="C134"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"2ГИС.ВОЛОГДА" (мобильная версия 2ГИС 4.0 и выше); Интернет-площадка 2gis.ru на основе Cправочника организаций "2ГИС.ВОЛОГДА"</v>
      </c>
      <c r="D134" s="36">
        <v>2670</v>
      </c>
      <c r="E134" s="37"/>
      <c r="F134" s="37"/>
      <c r="G134" s="37"/>
      <c r="H134" s="38"/>
    </row>
    <row r="135" spans="1:8" s="16" customFormat="1" ht="50.1" customHeight="1" x14ac:dyDescent="0.2">
      <c r="A135" s="154" t="s">
        <v>102</v>
      </c>
      <c r="B135" s="204"/>
      <c r="C135" s="202" t="str">
        <f>"электронный справочник на основе Справочника организаций "&amp;$C$2&amp;" (версия для ПК)"</f>
        <v>электронный справочник на основе Справочника организаций "2ГИС.ВОЛОГДА" (версия для ПК)</v>
      </c>
      <c r="D135" s="36">
        <v>2706</v>
      </c>
      <c r="E135" s="37"/>
      <c r="F135" s="37"/>
      <c r="G135" s="37"/>
      <c r="H135" s="38"/>
    </row>
    <row r="136" spans="1:8" s="16" customFormat="1" ht="102" customHeight="1" x14ac:dyDescent="0.2">
      <c r="A136" s="160" t="s">
        <v>16</v>
      </c>
      <c r="B136" s="161"/>
      <c r="C136" s="20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136" s="36">
        <v>774</v>
      </c>
      <c r="E136" s="37"/>
      <c r="F136" s="37"/>
      <c r="G136" s="37"/>
      <c r="H136" s="38"/>
    </row>
    <row r="137" spans="1:8" s="16" customFormat="1" ht="102" customHeight="1" x14ac:dyDescent="0.2">
      <c r="A137" s="160" t="s">
        <v>103</v>
      </c>
      <c r="B137" s="161"/>
      <c r="C137" s="20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137" s="36">
        <v>100002</v>
      </c>
      <c r="E137" s="37"/>
      <c r="F137" s="37"/>
      <c r="G137" s="37"/>
      <c r="H137" s="38"/>
    </row>
    <row r="138" spans="1:8" s="16" customFormat="1" ht="126" customHeight="1" x14ac:dyDescent="0.2">
      <c r="A138" s="160" t="s">
        <v>104</v>
      </c>
      <c r="B138" s="161"/>
      <c r="C138" s="41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"2ГИС.ВОЛОГДА" (версия для ПК); 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Интернет-площадки и Веб-приложения на основе Cправочника организаций "2ГИС.ВОЛОГДА", http://api.2gis.ru/</v>
      </c>
      <c r="D138" s="36">
        <v>3015</v>
      </c>
      <c r="E138" s="37"/>
      <c r="F138" s="37"/>
      <c r="G138" s="37"/>
      <c r="H138" s="38"/>
    </row>
    <row r="139" spans="1:8" s="16" customFormat="1" ht="96" customHeight="1" x14ac:dyDescent="0.2">
      <c r="A139" s="160" t="s">
        <v>105</v>
      </c>
      <c r="B139" s="161"/>
      <c r="C139" s="41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Интернет-площадки и Веб-приложения на основе Cправочника организаций "2ГИС.ВОЛОГДА", http://api.2gis.ru/</v>
      </c>
      <c r="D139" s="36">
        <v>3000</v>
      </c>
      <c r="E139" s="37"/>
      <c r="F139" s="37"/>
      <c r="G139" s="37"/>
      <c r="H139" s="38"/>
    </row>
    <row r="140" spans="1:8" s="16" customFormat="1" ht="96" customHeight="1" x14ac:dyDescent="0.2">
      <c r="A140" s="154" t="s">
        <v>106</v>
      </c>
      <c r="B140" s="204"/>
      <c r="C140"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"2ГИС.ВОЛОГДА" (мобильная версия 2ГИС 4.0 и выше)</v>
      </c>
      <c r="D140" s="36">
        <v>3000</v>
      </c>
      <c r="E140" s="37"/>
      <c r="F140" s="37"/>
      <c r="G140" s="37"/>
      <c r="H140" s="38"/>
    </row>
    <row r="141" spans="1:8" s="16" customFormat="1" ht="50.1" customHeight="1" x14ac:dyDescent="0.2">
      <c r="A141" s="154" t="s">
        <v>107</v>
      </c>
      <c r="B141" s="204"/>
      <c r="C141" s="202" t="str">
        <f>"Интернет-площадка 2gis.ru на основе Cправочника организаций "&amp;$C$2&amp;""</f>
        <v>Интернет-площадка 2gis.ru на основе Cправочника организаций "2ГИС.ВОЛОГДА"</v>
      </c>
      <c r="D141" s="36">
        <v>10020</v>
      </c>
      <c r="E141" s="37"/>
      <c r="F141" s="37"/>
      <c r="G141" s="37"/>
      <c r="H141" s="38"/>
    </row>
    <row r="142" spans="1:8" s="16" customFormat="1" ht="50.1" customHeight="1" x14ac:dyDescent="0.2">
      <c r="A142" s="160" t="s">
        <v>108</v>
      </c>
      <c r="B142" s="161"/>
      <c r="C142" s="202" t="str">
        <f t="shared" ref="C142:C151" si="1">"электронный справочник на основе Справочника организаций "&amp;$C$2&amp;" (версия для ПК)"</f>
        <v>электронный справочник на основе Справочника организаций "2ГИС.ВОЛОГДА" (версия для ПК)</v>
      </c>
      <c r="D142" s="36">
        <v>1290</v>
      </c>
      <c r="E142" s="37"/>
      <c r="F142" s="37"/>
      <c r="G142" s="37"/>
      <c r="H142" s="38"/>
    </row>
    <row r="143" spans="1:8" s="16" customFormat="1" ht="50.1" customHeight="1" x14ac:dyDescent="0.2">
      <c r="A143" s="160" t="s">
        <v>109</v>
      </c>
      <c r="B143" s="161"/>
      <c r="C143" s="202" t="str">
        <f t="shared" si="1"/>
        <v>электронный справочник на основе Справочника организаций "2ГИС.ВОЛОГДА" (версия для ПК)</v>
      </c>
      <c r="D143" s="36">
        <v>5280</v>
      </c>
      <c r="E143" s="37"/>
      <c r="F143" s="37"/>
      <c r="G143" s="37"/>
      <c r="H143" s="38"/>
    </row>
    <row r="144" spans="1:8" s="16" customFormat="1" ht="50.1" customHeight="1" x14ac:dyDescent="0.2">
      <c r="A144" s="160" t="s">
        <v>110</v>
      </c>
      <c r="B144" s="161"/>
      <c r="C144" s="202" t="str">
        <f>"Интернет-площадка 2gis.ru на основе Cправочника организаций "&amp;$C$2&amp;""</f>
        <v>Интернет-площадка 2gis.ru на основе Cправочника организаций "2ГИС.ВОЛОГДА"</v>
      </c>
      <c r="D144" s="36">
        <v>12324</v>
      </c>
      <c r="E144" s="37"/>
      <c r="F144" s="37"/>
      <c r="G144" s="37"/>
      <c r="H144" s="38"/>
    </row>
    <row r="145" spans="1:8" s="16" customFormat="1" ht="50.1" customHeight="1" x14ac:dyDescent="0.2">
      <c r="A145" s="160" t="s">
        <v>111</v>
      </c>
      <c r="B145" s="161"/>
      <c r="C145" s="202" t="str">
        <f>"Интернет-площадка 2gis.ru на основе Cправочника организаций "&amp;$C$2&amp;""</f>
        <v>Интернет-площадка 2gis.ru на основе Cправочника организаций "2ГИС.ВОЛОГДА"</v>
      </c>
      <c r="D145" s="36">
        <v>5280</v>
      </c>
      <c r="E145" s="37"/>
      <c r="F145" s="37"/>
      <c r="G145" s="37"/>
      <c r="H145" s="38"/>
    </row>
    <row r="146" spans="1:8" s="16" customFormat="1" ht="50.1" customHeight="1" x14ac:dyDescent="0.2">
      <c r="A146" s="160" t="s">
        <v>112</v>
      </c>
      <c r="B146" s="161"/>
      <c r="C146" s="202" t="str">
        <f t="shared" si="1"/>
        <v>электронный справочник на основе Справочника организаций "2ГИС.ВОЛОГДА" (версия для ПК)</v>
      </c>
      <c r="D146" s="36">
        <v>12324</v>
      </c>
      <c r="E146" s="37"/>
      <c r="F146" s="37"/>
      <c r="G146" s="37"/>
      <c r="H146" s="38"/>
    </row>
    <row r="147" spans="1:8" s="16" customFormat="1" ht="50.1" customHeight="1" x14ac:dyDescent="0.2">
      <c r="A147" s="160" t="s">
        <v>113</v>
      </c>
      <c r="B147" s="161"/>
      <c r="C147" s="202" t="str">
        <f t="shared" si="1"/>
        <v>электронный справочник на основе Справочника организаций "2ГИС.ВОЛОГДА" (версия для ПК)</v>
      </c>
      <c r="D147" s="36" t="e">
        <v>#REF!</v>
      </c>
      <c r="E147" s="37"/>
      <c r="F147" s="37"/>
      <c r="G147" s="37"/>
      <c r="H147" s="38"/>
    </row>
    <row r="148" spans="1:8" s="16" customFormat="1" ht="50.1" customHeight="1" x14ac:dyDescent="0.2">
      <c r="A148" s="154" t="s">
        <v>114</v>
      </c>
      <c r="B148" s="204"/>
      <c r="C148" s="202" t="str">
        <f t="shared" si="1"/>
        <v>электронный справочник на основе Справочника организаций "2ГИС.ВОЛОГДА" (версия для ПК)</v>
      </c>
      <c r="D148" s="36" t="e">
        <v>#REF!</v>
      </c>
      <c r="E148" s="37"/>
      <c r="F148" s="37"/>
      <c r="G148" s="37"/>
      <c r="H148" s="38"/>
    </row>
    <row r="149" spans="1:8" s="16" customFormat="1" ht="50.1" customHeight="1" x14ac:dyDescent="0.2">
      <c r="A149" s="160" t="s">
        <v>343</v>
      </c>
      <c r="B149" s="161"/>
      <c r="C149" s="202" t="s">
        <v>95</v>
      </c>
      <c r="D149" s="36">
        <v>960</v>
      </c>
      <c r="E149" s="37"/>
      <c r="F149" s="37"/>
      <c r="G149" s="37"/>
      <c r="H149" s="38"/>
    </row>
    <row r="150" spans="1:8" s="16" customFormat="1" ht="66.75" customHeight="1" x14ac:dyDescent="0.2">
      <c r="A150" s="160" t="s">
        <v>116</v>
      </c>
      <c r="B150" s="161"/>
      <c r="C150"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"2ГИС.ВОЛОГДА" (мобильная версия 2ГИС 4.0 и выше); Интернет-площадка 2gis.ru на основе Cправочника организаций "2ГИС.ВОЛОГДА"</v>
      </c>
      <c r="D150" s="36">
        <v>14040</v>
      </c>
      <c r="E150" s="37"/>
      <c r="F150" s="37"/>
      <c r="G150" s="37"/>
      <c r="H150" s="38"/>
    </row>
    <row r="151" spans="1:8" s="16" customFormat="1" ht="50.1" customHeight="1" thickBot="1" x14ac:dyDescent="0.25">
      <c r="A151" s="154" t="s">
        <v>117</v>
      </c>
      <c r="B151" s="204"/>
      <c r="C151" s="202" t="str">
        <f t="shared" si="1"/>
        <v>электронный справочник на основе Справочника организаций "2ГИС.ВОЛОГДА" (версия для ПК)</v>
      </c>
      <c r="D151" s="44">
        <v>1920</v>
      </c>
      <c r="E151" s="45"/>
      <c r="F151" s="45"/>
      <c r="G151" s="45"/>
      <c r="H151" s="46"/>
    </row>
    <row r="152" spans="1:8" s="16" customFormat="1" ht="50.1" customHeight="1" thickBot="1" x14ac:dyDescent="0.25">
      <c r="A152" s="24" t="s">
        <v>118</v>
      </c>
      <c r="B152" s="25"/>
      <c r="C152" s="518"/>
      <c r="D152" s="458"/>
      <c r="E152" s="458"/>
      <c r="F152" s="458"/>
      <c r="G152" s="458"/>
      <c r="H152" s="459"/>
    </row>
    <row r="153" spans="1:8" s="16" customFormat="1" ht="50.1" customHeight="1" x14ac:dyDescent="0.2">
      <c r="A153" s="160" t="s">
        <v>119</v>
      </c>
      <c r="B153" s="161"/>
      <c r="C153" s="206" t="str">
        <f>"Электронный справочник на основе Справочника организаций "&amp;$C$2&amp;" (мобильная версия)"</f>
        <v>Электронный справочник на основе Справочника организаций "2ГИС.ВОЛОГДА" (мобильная версия)</v>
      </c>
      <c r="D153" s="31">
        <v>2004</v>
      </c>
      <c r="E153" s="32"/>
      <c r="F153" s="32"/>
      <c r="G153" s="32"/>
      <c r="H153" s="33"/>
    </row>
    <row r="154" spans="1:8" s="16" customFormat="1" ht="50.1" customHeight="1" x14ac:dyDescent="0.2">
      <c r="A154" s="160" t="s">
        <v>120</v>
      </c>
      <c r="B154" s="161"/>
      <c r="C154" s="209"/>
      <c r="D154" s="36">
        <v>2004</v>
      </c>
      <c r="E154" s="37"/>
      <c r="F154" s="37"/>
      <c r="G154" s="37"/>
      <c r="H154" s="38"/>
    </row>
    <row r="155" spans="1:8" s="16" customFormat="1" ht="50.1" customHeight="1" x14ac:dyDescent="0.2">
      <c r="A155" s="207" t="s">
        <v>121</v>
      </c>
      <c r="B155" s="208"/>
      <c r="C155" s="209"/>
      <c r="D155" s="297">
        <v>3000</v>
      </c>
      <c r="E155" s="157"/>
      <c r="F155" s="157"/>
      <c r="G155" s="157"/>
      <c r="H155" s="158"/>
    </row>
    <row r="156" spans="1:8" s="16" customFormat="1" ht="50.1" customHeight="1" x14ac:dyDescent="0.2">
      <c r="A156" s="207" t="s">
        <v>122</v>
      </c>
      <c r="B156" s="208"/>
      <c r="C156" s="209"/>
      <c r="D156" s="297">
        <v>300</v>
      </c>
      <c r="E156" s="157"/>
      <c r="F156" s="157"/>
      <c r="G156" s="157"/>
      <c r="H156" s="158"/>
    </row>
    <row r="157" spans="1:8" s="16" customFormat="1" ht="50.1" customHeight="1" thickBot="1" x14ac:dyDescent="0.25">
      <c r="A157" s="207" t="s">
        <v>123</v>
      </c>
      <c r="B157" s="208"/>
      <c r="C157" s="210"/>
      <c r="D157" s="78">
        <v>1050</v>
      </c>
      <c r="E157" s="79"/>
      <c r="F157" s="79"/>
      <c r="G157" s="79"/>
      <c r="H157" s="80"/>
    </row>
    <row r="158" spans="1:8" s="16" customFormat="1" ht="50.1" customHeight="1" thickBot="1" x14ac:dyDescent="0.25">
      <c r="A158" s="24" t="s">
        <v>124</v>
      </c>
      <c r="B158" s="25"/>
      <c r="C158" s="26"/>
      <c r="D158" s="519"/>
      <c r="E158" s="519"/>
      <c r="F158" s="519"/>
      <c r="G158" s="519"/>
      <c r="H158" s="520"/>
    </row>
    <row r="159" spans="1:8" s="16" customFormat="1" ht="50.1" customHeight="1" x14ac:dyDescent="0.2">
      <c r="A159" s="160" t="s">
        <v>214</v>
      </c>
      <c r="B159" s="161"/>
      <c r="C159"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"2ГИС.ВОЛОГДА" (мобильная версия 2ГИС 4.0 и выше)</v>
      </c>
      <c r="D159" s="521">
        <f>F159*1.2</f>
        <v>2520</v>
      </c>
      <c r="E159" s="522">
        <f>F159*1.1</f>
        <v>2310</v>
      </c>
      <c r="F159" s="522">
        <v>2100</v>
      </c>
      <c r="G159" s="522">
        <f>F159*0.75</f>
        <v>1575</v>
      </c>
      <c r="H159" s="523">
        <f>F159*0.5</f>
        <v>1050</v>
      </c>
    </row>
    <row r="160" spans="1:8" s="16" customFormat="1" ht="50.1" customHeight="1" x14ac:dyDescent="0.2">
      <c r="A160" s="160" t="s">
        <v>126</v>
      </c>
      <c r="B160" s="161"/>
      <c r="C160" s="202" t="str">
        <f>"Интернет-площадка 2gis.ru на основе Cправочника организаций "&amp;$C$2&amp;""</f>
        <v>Интернет-площадка 2gis.ru на основе Cправочника организаций "2ГИС.ВОЛОГДА"</v>
      </c>
      <c r="D160" s="36">
        <v>2100</v>
      </c>
      <c r="E160" s="37"/>
      <c r="F160" s="37"/>
      <c r="G160" s="37"/>
      <c r="H160" s="38"/>
    </row>
    <row r="161" spans="1:8" s="16" customFormat="1" ht="50.1" customHeight="1" x14ac:dyDescent="0.2">
      <c r="A161" s="160" t="s">
        <v>127</v>
      </c>
      <c r="B161" s="161"/>
      <c r="C161" s="524" t="str">
        <f>"электронный справочник на основе Справочника организаций "&amp;$C$2&amp;" (версия для ПК)"</f>
        <v>электронный справочник на основе Справочника организаций "2ГИС.ВОЛОГДА" (версия для ПК)</v>
      </c>
      <c r="D161" s="36">
        <v>3342</v>
      </c>
      <c r="E161" s="37"/>
      <c r="F161" s="37"/>
      <c r="G161" s="37"/>
      <c r="H161" s="38"/>
    </row>
    <row r="162" spans="1:8" s="16" customFormat="1" ht="50.1" customHeight="1" x14ac:dyDescent="0.2">
      <c r="A162" s="160" t="s">
        <v>215</v>
      </c>
      <c r="B162" s="161"/>
      <c r="C162"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"2ГИС.ВОЛОГДА" (мобильная версия 2ГИС 4.0 и выше)</v>
      </c>
      <c r="D162" s="212">
        <f>F162*1.2</f>
        <v>3600</v>
      </c>
      <c r="E162" s="213">
        <f>F162*1.1</f>
        <v>3300.0000000000005</v>
      </c>
      <c r="F162" s="213">
        <v>3000</v>
      </c>
      <c r="G162" s="213">
        <f>F162*0.75</f>
        <v>2250</v>
      </c>
      <c r="H162" s="214">
        <f>F162*0.5</f>
        <v>1500</v>
      </c>
    </row>
    <row r="163" spans="1:8" s="16" customFormat="1" ht="50.1" customHeight="1" x14ac:dyDescent="0.2">
      <c r="A163" s="160" t="s">
        <v>199</v>
      </c>
      <c r="B163" s="161"/>
      <c r="C163" s="202" t="str">
        <f>"Интернет-площадка 2gis.ru на основе Cправочника организаций "&amp;$C$2&amp;""</f>
        <v>Интернет-площадка 2gis.ru на основе Cправочника организаций "2ГИС.ВОЛОГДА"</v>
      </c>
      <c r="D163" s="36" t="e">
        <v>#REF!</v>
      </c>
      <c r="E163" s="37"/>
      <c r="F163" s="37"/>
      <c r="G163" s="37"/>
      <c r="H163" s="38"/>
    </row>
    <row r="164" spans="1:8" s="16" customFormat="1" ht="50.1" customHeight="1" x14ac:dyDescent="0.2">
      <c r="A164" s="160" t="s">
        <v>130</v>
      </c>
      <c r="B164" s="161"/>
      <c r="C164" s="524" t="str">
        <f>"электронный справочник на основе Справочника организаций "&amp;$C$2&amp;" (версия для ПК)"</f>
        <v>электронный справочник на основе Справочника организаций "2ГИС.ВОЛОГДА" (версия для ПК)</v>
      </c>
      <c r="D164" s="36">
        <v>1.2</v>
      </c>
      <c r="E164" s="37"/>
      <c r="F164" s="37"/>
      <c r="G164" s="37"/>
      <c r="H164" s="38"/>
    </row>
    <row r="165" spans="1:8" s="16" customFormat="1" ht="126" customHeight="1" thickBot="1" x14ac:dyDescent="0.25">
      <c r="A165" s="160" t="s">
        <v>131</v>
      </c>
      <c r="B165" s="161"/>
      <c r="C165" s="215" t="str">
        <f>C160</f>
        <v>Интернет-площадка 2gis.ru на основе Cправочника организаций "2ГИС.ВОЛОГДА"</v>
      </c>
      <c r="D165" s="44">
        <v>2100</v>
      </c>
      <c r="E165" s="45"/>
      <c r="F165" s="45"/>
      <c r="G165" s="45"/>
      <c r="H165" s="46"/>
    </row>
    <row r="166" spans="1:8" s="28" customFormat="1" ht="50.1" customHeight="1" thickBot="1" x14ac:dyDescent="0.25">
      <c r="A166" s="24" t="s">
        <v>200</v>
      </c>
      <c r="B166" s="25"/>
      <c r="C166" s="26"/>
      <c r="D166" s="458"/>
      <c r="E166" s="458"/>
      <c r="F166" s="458"/>
      <c r="G166" s="458"/>
      <c r="H166" s="459"/>
    </row>
    <row r="167" spans="1:8" s="23" customFormat="1" ht="30" customHeight="1" thickBot="1" x14ac:dyDescent="0.25">
      <c r="A167" s="303"/>
      <c r="B167" s="303"/>
      <c r="C167" s="460"/>
      <c r="D167" s="303"/>
      <c r="E167" s="303"/>
      <c r="F167" s="303"/>
      <c r="G167" s="303"/>
      <c r="H167" s="304"/>
    </row>
    <row r="168" spans="1:8" s="16" customFormat="1" ht="185.25" customHeight="1" x14ac:dyDescent="0.2">
      <c r="A168" s="160" t="s">
        <v>201</v>
      </c>
      <c r="B168" s="161"/>
      <c r="C168"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"2ГИС.ВОЛОГДА" (версия для ПК); 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168" s="31">
        <v>5280</v>
      </c>
      <c r="E168" s="32"/>
      <c r="F168" s="32"/>
      <c r="G168" s="32"/>
      <c r="H168" s="33"/>
    </row>
    <row r="169" spans="1:8" s="16" customFormat="1" ht="83.25" customHeight="1" thickBot="1" x14ac:dyDescent="0.25">
      <c r="A169" s="160" t="s">
        <v>202</v>
      </c>
      <c r="B169" s="161"/>
      <c r="C169" s="209"/>
      <c r="D169" s="36">
        <v>5280</v>
      </c>
      <c r="E169" s="37"/>
      <c r="F169" s="37"/>
      <c r="G169" s="37"/>
      <c r="H169" s="38"/>
    </row>
    <row r="170" spans="1:8" s="16" customFormat="1" ht="24.95" customHeight="1" thickBot="1" x14ac:dyDescent="0.25">
      <c r="A170" s="290"/>
      <c r="B170" s="291"/>
      <c r="C170" s="291"/>
      <c r="D170" s="291"/>
      <c r="E170" s="291"/>
      <c r="F170" s="291"/>
      <c r="G170" s="291"/>
      <c r="H170" s="463"/>
    </row>
    <row r="171" spans="1:8" ht="12.6" customHeight="1" x14ac:dyDescent="0.2"/>
    <row r="172" spans="1:8" s="223" customFormat="1" ht="24.95" customHeight="1" x14ac:dyDescent="0.2">
      <c r="A172" s="220"/>
      <c r="B172" s="221" t="s">
        <v>133</v>
      </c>
      <c r="C172" s="222" t="s">
        <v>344</v>
      </c>
      <c r="D172" s="222"/>
    </row>
    <row r="173" spans="1:8" s="223" customFormat="1" ht="24.95" customHeight="1" x14ac:dyDescent="0.2">
      <c r="A173" s="220"/>
      <c r="C173" s="224" t="s">
        <v>345</v>
      </c>
      <c r="D173" s="224"/>
    </row>
    <row r="174" spans="1:8" s="223" customFormat="1" ht="24.95" customHeight="1" x14ac:dyDescent="0.2">
      <c r="A174" s="220"/>
      <c r="C174" s="222" t="s">
        <v>346</v>
      </c>
      <c r="D174" s="224"/>
    </row>
    <row r="175" spans="1:8" s="217" customFormat="1" ht="12" customHeight="1" x14ac:dyDescent="0.2">
      <c r="A175" s="216"/>
      <c r="C175" s="224"/>
      <c r="D175" s="224"/>
    </row>
    <row r="176" spans="1:8" s="231" customFormat="1" ht="24.95" customHeight="1" x14ac:dyDescent="0.2">
      <c r="A176" s="227"/>
      <c r="B176" s="227"/>
      <c r="C176" s="227"/>
      <c r="D176" s="228"/>
      <c r="E176" s="228"/>
      <c r="F176" s="228"/>
      <c r="G176" s="228"/>
      <c r="H176" s="228"/>
    </row>
    <row r="177" spans="1:8" s="231" customFormat="1" ht="24.95" customHeight="1" x14ac:dyDescent="0.2">
      <c r="A177" s="227" t="str">
        <f>Абакан_юр!A174</f>
        <v>По соглашению сторон в качестве валюты платежа могут выступать украинские гривны, в этом случае курс следующий: 1 руб. = 0,4408 гривен</v>
      </c>
      <c r="B177" s="227"/>
      <c r="C177" s="227"/>
      <c r="D177" s="228"/>
      <c r="E177" s="228"/>
      <c r="F177" s="228"/>
      <c r="G177" s="228"/>
      <c r="H177" s="228"/>
    </row>
    <row r="178" spans="1:8" s="231" customFormat="1" ht="24.95" customHeight="1" x14ac:dyDescent="0.2">
      <c r="A178" s="227" t="str">
        <f>Абакан_юр!A175</f>
        <v>По соглашению сторон в качестве валюты платежа могут выступать дирхамы ОАЭ, в этом случае курс следующий: 1 руб. = 0,0420 дирхам</v>
      </c>
      <c r="B178" s="227"/>
      <c r="C178" s="227"/>
      <c r="D178" s="228"/>
      <c r="E178" s="228"/>
      <c r="F178" s="228"/>
      <c r="G178" s="228"/>
      <c r="H178" s="228"/>
    </row>
    <row r="179" spans="1:8" s="231" customFormat="1" ht="24.95" customHeight="1" x14ac:dyDescent="0.2">
      <c r="A179" s="227" t="str">
        <f>Абакан_юр!A176</f>
        <v>По соглашению сторон в качестве валюты платежа могут выступать доллары США, в этом случае курс следующий: 1 руб. = 0,0114 доллара</v>
      </c>
      <c r="B179" s="227"/>
      <c r="C179" s="227"/>
      <c r="D179" s="228"/>
      <c r="E179" s="228"/>
      <c r="F179" s="228"/>
      <c r="G179" s="228"/>
      <c r="H179" s="228"/>
    </row>
    <row r="180" spans="1:8" s="231" customFormat="1" ht="24.95" customHeight="1" x14ac:dyDescent="0.2">
      <c r="A180" s="227" t="str">
        <f>Абакан_юр!A177</f>
        <v>По соглашению сторон в качестве валюты платежа могут выступать евро, в этом случае курс следующий: 1 руб. = 0,0105 евро</v>
      </c>
      <c r="B180" s="227"/>
      <c r="C180" s="227"/>
      <c r="D180" s="228"/>
      <c r="E180" s="228"/>
      <c r="F180" s="228"/>
      <c r="G180" s="228"/>
      <c r="H180" s="228"/>
    </row>
    <row r="181" spans="1:8" s="231" customFormat="1" ht="24.95" customHeight="1" x14ac:dyDescent="0.2">
      <c r="A181" s="227" t="str">
        <f>Абакан_юр!A178</f>
        <v>По соглашению сторон в качестве валюты платежа могут выступать чешские кроны, в этом случае курс следующий: 1 руб. = 0,2605 крона</v>
      </c>
      <c r="B181" s="227"/>
      <c r="C181" s="227"/>
      <c r="D181" s="228"/>
      <c r="E181" s="228"/>
      <c r="F181" s="228"/>
      <c r="G181" s="228"/>
      <c r="H181" s="228"/>
    </row>
    <row r="182" spans="1:8" s="231" customFormat="1" ht="26.25" customHeight="1" x14ac:dyDescent="0.2">
      <c r="A182" s="227" t="str">
        <f>Абакан_юр!A179</f>
        <v>По соглашению сторон в качестве валюты платежа могут выступать киргизские сомы, в этом случае курс следующий: 1 руб. = 1,0083 сом</v>
      </c>
      <c r="B182" s="227"/>
      <c r="C182" s="227"/>
      <c r="D182" s="228"/>
      <c r="E182" s="228"/>
      <c r="F182" s="228"/>
      <c r="G182" s="228"/>
      <c r="H182" s="228"/>
    </row>
    <row r="183" spans="1:8" s="238" customFormat="1" ht="12.6" customHeight="1" x14ac:dyDescent="0.2">
      <c r="A183" s="227" t="str">
        <f>Абакан_юр!A180</f>
        <v>По соглашению сторон в качестве валюты платежа могут выступать казахстанские тенге, в этом случае курс следующий: 1 руб. = 5,0473 тенге</v>
      </c>
      <c r="B183" s="227"/>
      <c r="C183" s="227"/>
      <c r="D183" s="235"/>
      <c r="E183" s="235"/>
      <c r="F183" s="235"/>
      <c r="G183" s="235"/>
      <c r="H183" s="235"/>
    </row>
    <row r="184" spans="1:8" ht="24.95" customHeight="1" x14ac:dyDescent="0.2">
      <c r="A184" s="239" t="s">
        <v>145</v>
      </c>
      <c r="B184" s="239"/>
      <c r="C184" s="239"/>
      <c r="D184" s="239"/>
      <c r="E184" s="219"/>
      <c r="F184" s="219"/>
      <c r="G184" s="219"/>
      <c r="H184" s="219"/>
    </row>
    <row r="185" spans="1:8" s="238" customFormat="1" ht="12" customHeight="1" x14ac:dyDescent="0.2">
      <c r="A185" s="233"/>
      <c r="B185" s="233"/>
      <c r="C185" s="234"/>
      <c r="D185" s="235"/>
      <c r="E185" s="235"/>
      <c r="F185" s="235"/>
      <c r="G185" s="235"/>
      <c r="H185" s="235"/>
    </row>
    <row r="186" spans="1:8" s="242" customFormat="1" ht="50.1" customHeight="1" thickBot="1" x14ac:dyDescent="0.25">
      <c r="A186" s="240" t="s">
        <v>146</v>
      </c>
      <c r="B186" s="240"/>
      <c r="C186" s="240"/>
      <c r="D186" s="240"/>
    </row>
    <row r="187" spans="1:8" s="247" customFormat="1" ht="50.1" customHeight="1" thickBot="1" x14ac:dyDescent="0.25">
      <c r="A187" s="243" t="s">
        <v>147</v>
      </c>
      <c r="B187" s="244"/>
      <c r="C187" s="244"/>
      <c r="D187" s="245"/>
    </row>
    <row r="188" spans="1:8" ht="60" customHeight="1" thickBot="1" x14ac:dyDescent="0.25">
      <c r="A188" s="248" t="s">
        <v>148</v>
      </c>
      <c r="B188" s="249"/>
      <c r="C188" s="250" t="s">
        <v>149</v>
      </c>
      <c r="D188" s="525" t="s">
        <v>150</v>
      </c>
      <c r="E188" s="219"/>
      <c r="F188" s="219"/>
      <c r="G188" s="219"/>
      <c r="H188" s="219"/>
    </row>
    <row r="189" spans="1:8" ht="99.95" customHeight="1" x14ac:dyDescent="0.2">
      <c r="A189" s="253" t="s">
        <v>151</v>
      </c>
      <c r="B189" s="254"/>
      <c r="C189" s="255" t="s">
        <v>152</v>
      </c>
      <c r="D189" s="432" t="s">
        <v>153</v>
      </c>
      <c r="E189" s="219"/>
      <c r="F189" s="219"/>
      <c r="G189" s="219"/>
      <c r="H189" s="219"/>
    </row>
    <row r="190" spans="1:8" ht="75" customHeight="1" x14ac:dyDescent="0.2">
      <c r="A190" s="258" t="s">
        <v>154</v>
      </c>
      <c r="B190" s="259"/>
      <c r="C190" s="260" t="s">
        <v>155</v>
      </c>
      <c r="D190" s="434" t="s">
        <v>156</v>
      </c>
      <c r="E190" s="219"/>
      <c r="F190" s="219"/>
      <c r="G190" s="219"/>
      <c r="H190" s="219"/>
    </row>
    <row r="191" spans="1:8" ht="147.75" customHeight="1" x14ac:dyDescent="0.2">
      <c r="A191" s="258" t="s">
        <v>157</v>
      </c>
      <c r="B191" s="259"/>
      <c r="C191" s="260" t="s">
        <v>158</v>
      </c>
      <c r="D191" s="434" t="s">
        <v>156</v>
      </c>
      <c r="E191" s="219"/>
      <c r="F191" s="219"/>
      <c r="G191" s="219"/>
      <c r="H191" s="219"/>
    </row>
    <row r="192" spans="1:8" s="217" customFormat="1" ht="125.25" customHeight="1" x14ac:dyDescent="0.2">
      <c r="A192" s="258" t="s">
        <v>160</v>
      </c>
      <c r="B192" s="259"/>
      <c r="C192" s="319" t="s">
        <v>161</v>
      </c>
      <c r="D192" s="526" t="s">
        <v>156</v>
      </c>
      <c r="E192" s="219"/>
      <c r="F192" s="219"/>
      <c r="G192" s="219"/>
      <c r="H192" s="219"/>
    </row>
    <row r="193" spans="1:8" s="238" customFormat="1" ht="222.75" customHeight="1" thickBot="1" x14ac:dyDescent="0.25">
      <c r="A193" s="442" t="s">
        <v>162</v>
      </c>
      <c r="B193" s="443"/>
      <c r="C193" s="323" t="s">
        <v>163</v>
      </c>
      <c r="D193" s="527" t="s">
        <v>156</v>
      </c>
      <c r="E193" s="219"/>
      <c r="F193" s="219"/>
      <c r="G193" s="219"/>
      <c r="H193" s="219"/>
    </row>
    <row r="194" spans="1:8" ht="24.95" customHeight="1" x14ac:dyDescent="0.2">
      <c r="A194" s="264" t="s">
        <v>164</v>
      </c>
      <c r="B194" s="264"/>
      <c r="C194" s="264"/>
      <c r="D194" s="264"/>
      <c r="E194" s="219"/>
      <c r="F194" s="219"/>
      <c r="G194" s="219"/>
      <c r="H194" s="219"/>
    </row>
    <row r="195" spans="1:8" ht="24.95" customHeight="1" x14ac:dyDescent="0.2">
      <c r="A195" s="264" t="s">
        <v>165</v>
      </c>
      <c r="B195" s="264"/>
      <c r="C195" s="264"/>
      <c r="D195" s="264"/>
      <c r="E195" s="219"/>
      <c r="F195" s="219"/>
      <c r="G195" s="219"/>
      <c r="H195" s="219"/>
    </row>
    <row r="196" spans="1:8" ht="210.75" customHeight="1" x14ac:dyDescent="0.2">
      <c r="A196" s="326" t="str">
        <f>Абакан_юр!A195</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6" s="326"/>
      <c r="C196" s="326"/>
      <c r="D196" s="326"/>
      <c r="E196" s="219"/>
      <c r="F196" s="219"/>
      <c r="G196" s="219"/>
      <c r="H196" s="219"/>
    </row>
    <row r="197" spans="1:8" s="16" customFormat="1" ht="99.75" customHeight="1" x14ac:dyDescent="0.2">
      <c r="A197" s="239" t="s">
        <v>167</v>
      </c>
      <c r="B197" s="239"/>
      <c r="C197" s="239"/>
      <c r="D197" s="239"/>
    </row>
    <row r="198" spans="1:8" ht="50.1" customHeight="1" x14ac:dyDescent="0.2">
      <c r="A198" s="264" t="s">
        <v>168</v>
      </c>
      <c r="B198" s="264"/>
      <c r="C198" s="264"/>
      <c r="D198" s="264"/>
      <c r="E198" s="219"/>
      <c r="F198" s="219"/>
      <c r="G198" s="219"/>
      <c r="H198" s="219"/>
    </row>
    <row r="199" spans="1:8" s="266" customFormat="1" ht="132" customHeight="1" x14ac:dyDescent="0.2">
      <c r="A199" s="239" t="s">
        <v>169</v>
      </c>
      <c r="B199" s="239"/>
      <c r="C199" s="239"/>
      <c r="D199" s="239"/>
      <c r="E199" s="239"/>
      <c r="F199" s="239"/>
      <c r="G199" s="239"/>
      <c r="H199" s="239"/>
    </row>
  </sheetData>
  <sheetProtection selectLockedCells="1" selectUnlockedCells="1"/>
  <mergeCells count="311">
    <mergeCell ref="A196:D196"/>
    <mergeCell ref="A197:D197"/>
    <mergeCell ref="A198:D198"/>
    <mergeCell ref="A199:E199"/>
    <mergeCell ref="F199:H199"/>
    <mergeCell ref="A190:B190"/>
    <mergeCell ref="A191:B191"/>
    <mergeCell ref="A192:B192"/>
    <mergeCell ref="A193:B193"/>
    <mergeCell ref="A194:D194"/>
    <mergeCell ref="A195:D195"/>
    <mergeCell ref="A183:C183"/>
    <mergeCell ref="A184:D184"/>
    <mergeCell ref="A186:D186"/>
    <mergeCell ref="A187:D187"/>
    <mergeCell ref="A188:B188"/>
    <mergeCell ref="A189:B189"/>
    <mergeCell ref="A177:C177"/>
    <mergeCell ref="A178:C178"/>
    <mergeCell ref="A179:C179"/>
    <mergeCell ref="A180:C180"/>
    <mergeCell ref="A181:C181"/>
    <mergeCell ref="A182:C182"/>
    <mergeCell ref="A170:H170"/>
    <mergeCell ref="C172:D172"/>
    <mergeCell ref="C173:D173"/>
    <mergeCell ref="C174:D174"/>
    <mergeCell ref="C175:D175"/>
    <mergeCell ref="A176:C176"/>
    <mergeCell ref="A166:B166"/>
    <mergeCell ref="D166:H166"/>
    <mergeCell ref="A167:C167"/>
    <mergeCell ref="D167:H167"/>
    <mergeCell ref="A168:B168"/>
    <mergeCell ref="C168:C169"/>
    <mergeCell ref="D168:H168"/>
    <mergeCell ref="A169:B169"/>
    <mergeCell ref="D169:H169"/>
    <mergeCell ref="A162:B162"/>
    <mergeCell ref="A163:B163"/>
    <mergeCell ref="D163:H163"/>
    <mergeCell ref="A164:B164"/>
    <mergeCell ref="D164:H164"/>
    <mergeCell ref="A165:B165"/>
    <mergeCell ref="D165:H165"/>
    <mergeCell ref="D157:H157"/>
    <mergeCell ref="A158:B158"/>
    <mergeCell ref="A159:B159"/>
    <mergeCell ref="A160:B160"/>
    <mergeCell ref="D160:H160"/>
    <mergeCell ref="A161:B161"/>
    <mergeCell ref="D161:H161"/>
    <mergeCell ref="A153:B153"/>
    <mergeCell ref="C153:C157"/>
    <mergeCell ref="D153:H153"/>
    <mergeCell ref="A154:B154"/>
    <mergeCell ref="D154:H154"/>
    <mergeCell ref="A155:B155"/>
    <mergeCell ref="D155:H155"/>
    <mergeCell ref="A156:B156"/>
    <mergeCell ref="D156:H156"/>
    <mergeCell ref="A157:B157"/>
    <mergeCell ref="A150:B150"/>
    <mergeCell ref="D150:H150"/>
    <mergeCell ref="A151:B151"/>
    <mergeCell ref="D151:H151"/>
    <mergeCell ref="A152:B152"/>
    <mergeCell ref="C152:H152"/>
    <mergeCell ref="A147:B147"/>
    <mergeCell ref="D147:H147"/>
    <mergeCell ref="A148:B148"/>
    <mergeCell ref="D148:H148"/>
    <mergeCell ref="A149:B149"/>
    <mergeCell ref="D149:H149"/>
    <mergeCell ref="A144:B144"/>
    <mergeCell ref="D144:H144"/>
    <mergeCell ref="A145:B145"/>
    <mergeCell ref="D145:H145"/>
    <mergeCell ref="A146:B146"/>
    <mergeCell ref="D146:H146"/>
    <mergeCell ref="A141:B141"/>
    <mergeCell ref="D141:H141"/>
    <mergeCell ref="A142:B142"/>
    <mergeCell ref="D142:H142"/>
    <mergeCell ref="A143:B143"/>
    <mergeCell ref="D143:H143"/>
    <mergeCell ref="A138:B138"/>
    <mergeCell ref="D138:H138"/>
    <mergeCell ref="A139:B139"/>
    <mergeCell ref="D139:H139"/>
    <mergeCell ref="A140:B140"/>
    <mergeCell ref="D140:H140"/>
    <mergeCell ref="A135:B135"/>
    <mergeCell ref="D135:H135"/>
    <mergeCell ref="A136:B136"/>
    <mergeCell ref="D136:H136"/>
    <mergeCell ref="A137:B137"/>
    <mergeCell ref="D137:H137"/>
    <mergeCell ref="A132:B132"/>
    <mergeCell ref="D132:H132"/>
    <mergeCell ref="A133:B133"/>
    <mergeCell ref="D133:H133"/>
    <mergeCell ref="A134:B134"/>
    <mergeCell ref="D134:H134"/>
    <mergeCell ref="A129:B129"/>
    <mergeCell ref="D129:H129"/>
    <mergeCell ref="A130:B130"/>
    <mergeCell ref="D130:H130"/>
    <mergeCell ref="A131:B131"/>
    <mergeCell ref="D131:H131"/>
    <mergeCell ref="A126:B126"/>
    <mergeCell ref="D126:H126"/>
    <mergeCell ref="A127:B127"/>
    <mergeCell ref="D127:H127"/>
    <mergeCell ref="A128:B128"/>
    <mergeCell ref="D128:H128"/>
    <mergeCell ref="A123:B123"/>
    <mergeCell ref="D123:H123"/>
    <mergeCell ref="A124:B124"/>
    <mergeCell ref="D124:H124"/>
    <mergeCell ref="A125:B125"/>
    <mergeCell ref="D125:H125"/>
    <mergeCell ref="A120:B120"/>
    <mergeCell ref="D120:H120"/>
    <mergeCell ref="A121:B121"/>
    <mergeCell ref="D121:H121"/>
    <mergeCell ref="A122:B122"/>
    <mergeCell ref="D122:H122"/>
    <mergeCell ref="A116:B116"/>
    <mergeCell ref="D116:H116"/>
    <mergeCell ref="A117:B117"/>
    <mergeCell ref="D117:H117"/>
    <mergeCell ref="C118:H118"/>
    <mergeCell ref="A119:B119"/>
    <mergeCell ref="D119:H119"/>
    <mergeCell ref="A113:B113"/>
    <mergeCell ref="D113:H113"/>
    <mergeCell ref="A114:B114"/>
    <mergeCell ref="D114:H114"/>
    <mergeCell ref="A115:B115"/>
    <mergeCell ref="D115:H115"/>
    <mergeCell ref="A110:B110"/>
    <mergeCell ref="D110:H110"/>
    <mergeCell ref="A111:B111"/>
    <mergeCell ref="D111:H111"/>
    <mergeCell ref="A112:B112"/>
    <mergeCell ref="D112:H112"/>
    <mergeCell ref="A107:B107"/>
    <mergeCell ref="D107:H107"/>
    <mergeCell ref="A108:B108"/>
    <mergeCell ref="D108:H108"/>
    <mergeCell ref="A109:B109"/>
    <mergeCell ref="D109:H109"/>
    <mergeCell ref="A104:B104"/>
    <mergeCell ref="D104:H104"/>
    <mergeCell ref="A105:B105"/>
    <mergeCell ref="D105:H105"/>
    <mergeCell ref="A106:B106"/>
    <mergeCell ref="D106:H106"/>
    <mergeCell ref="A101:B101"/>
    <mergeCell ref="D101:H101"/>
    <mergeCell ref="A102:B102"/>
    <mergeCell ref="D102:H102"/>
    <mergeCell ref="A103:B103"/>
    <mergeCell ref="D103:H103"/>
    <mergeCell ref="A96:B96"/>
    <mergeCell ref="D96:H96"/>
    <mergeCell ref="A97:B97"/>
    <mergeCell ref="D97:H97"/>
    <mergeCell ref="D98:H98"/>
    <mergeCell ref="A99:B99"/>
    <mergeCell ref="C99:C116"/>
    <mergeCell ref="D99:H99"/>
    <mergeCell ref="A100:B100"/>
    <mergeCell ref="D100:H100"/>
    <mergeCell ref="A93:B93"/>
    <mergeCell ref="D93:H93"/>
    <mergeCell ref="A94:B94"/>
    <mergeCell ref="D94:H94"/>
    <mergeCell ref="A95:B95"/>
    <mergeCell ref="D95:H95"/>
    <mergeCell ref="A90:B90"/>
    <mergeCell ref="D90:H90"/>
    <mergeCell ref="A91:B91"/>
    <mergeCell ref="D91:H91"/>
    <mergeCell ref="A92:B92"/>
    <mergeCell ref="D92:H92"/>
    <mergeCell ref="A85:C85"/>
    <mergeCell ref="D85:H85"/>
    <mergeCell ref="D86:H86"/>
    <mergeCell ref="A87:B87"/>
    <mergeCell ref="C87:C95"/>
    <mergeCell ref="D87:H87"/>
    <mergeCell ref="A88:B88"/>
    <mergeCell ref="D88:H88"/>
    <mergeCell ref="A89:B89"/>
    <mergeCell ref="D89:H89"/>
    <mergeCell ref="A82:B82"/>
    <mergeCell ref="D82:H82"/>
    <mergeCell ref="A83:B83"/>
    <mergeCell ref="D83:H83"/>
    <mergeCell ref="A84:B84"/>
    <mergeCell ref="D84:H84"/>
    <mergeCell ref="A79:B79"/>
    <mergeCell ref="D79:H79"/>
    <mergeCell ref="A80:B80"/>
    <mergeCell ref="D80:H80"/>
    <mergeCell ref="A81:B81"/>
    <mergeCell ref="D81:H81"/>
    <mergeCell ref="A76:B76"/>
    <mergeCell ref="D76:H76"/>
    <mergeCell ref="A77:B77"/>
    <mergeCell ref="D77:H77"/>
    <mergeCell ref="A78:B78"/>
    <mergeCell ref="D78:H78"/>
    <mergeCell ref="A73:B73"/>
    <mergeCell ref="D73:H73"/>
    <mergeCell ref="A74:B74"/>
    <mergeCell ref="D74:H74"/>
    <mergeCell ref="A75:B75"/>
    <mergeCell ref="D75:H75"/>
    <mergeCell ref="D69:H69"/>
    <mergeCell ref="A70:B70"/>
    <mergeCell ref="D70:H70"/>
    <mergeCell ref="A71:B71"/>
    <mergeCell ref="D71:H71"/>
    <mergeCell ref="A72:B72"/>
    <mergeCell ref="D72:H72"/>
    <mergeCell ref="A65:B65"/>
    <mergeCell ref="C65:C84"/>
    <mergeCell ref="D65:H65"/>
    <mergeCell ref="A66:B66"/>
    <mergeCell ref="D66:H66"/>
    <mergeCell ref="A67:B67"/>
    <mergeCell ref="D67:H67"/>
    <mergeCell ref="A68:B68"/>
    <mergeCell ref="D68:H68"/>
    <mergeCell ref="A69:B69"/>
    <mergeCell ref="D59:H59"/>
    <mergeCell ref="A60:A62"/>
    <mergeCell ref="B60:B61"/>
    <mergeCell ref="C60:C61"/>
    <mergeCell ref="D60:H62"/>
    <mergeCell ref="A64:C64"/>
    <mergeCell ref="D64:H64"/>
    <mergeCell ref="D53:H53"/>
    <mergeCell ref="A54:A58"/>
    <mergeCell ref="B54:B55"/>
    <mergeCell ref="C54:C55"/>
    <mergeCell ref="D54:D58"/>
    <mergeCell ref="E54:E58"/>
    <mergeCell ref="F54:F58"/>
    <mergeCell ref="G54:G58"/>
    <mergeCell ref="H54:H58"/>
    <mergeCell ref="D47:H47"/>
    <mergeCell ref="A48:A52"/>
    <mergeCell ref="B48:B49"/>
    <mergeCell ref="C48:C49"/>
    <mergeCell ref="D48:D52"/>
    <mergeCell ref="E48:E52"/>
    <mergeCell ref="F48:F52"/>
    <mergeCell ref="G48:G52"/>
    <mergeCell ref="H48:H52"/>
    <mergeCell ref="A38:A41"/>
    <mergeCell ref="D38:H41"/>
    <mergeCell ref="C39:C40"/>
    <mergeCell ref="A43:A46"/>
    <mergeCell ref="B43:B44"/>
    <mergeCell ref="C43:C44"/>
    <mergeCell ref="D43:H46"/>
    <mergeCell ref="G27:G30"/>
    <mergeCell ref="H27:H30"/>
    <mergeCell ref="A32:A36"/>
    <mergeCell ref="B32:B33"/>
    <mergeCell ref="C32:C33"/>
    <mergeCell ref="D32:D36"/>
    <mergeCell ref="E32:E36"/>
    <mergeCell ref="F32:F36"/>
    <mergeCell ref="G32:G36"/>
    <mergeCell ref="H32:H36"/>
    <mergeCell ref="A27:A30"/>
    <mergeCell ref="B27:B28"/>
    <mergeCell ref="C27:C28"/>
    <mergeCell ref="D27:D30"/>
    <mergeCell ref="E27:E30"/>
    <mergeCell ref="F27:F30"/>
    <mergeCell ref="G12:G16"/>
    <mergeCell ref="H12:H16"/>
    <mergeCell ref="A18:A21"/>
    <mergeCell ref="D18:H21"/>
    <mergeCell ref="C19:C20"/>
    <mergeCell ref="A23:A25"/>
    <mergeCell ref="B23:B24"/>
    <mergeCell ref="C23:C24"/>
    <mergeCell ref="D23:H25"/>
    <mergeCell ref="A12:A16"/>
    <mergeCell ref="B12:B13"/>
    <mergeCell ref="C12:C13"/>
    <mergeCell ref="D12:D16"/>
    <mergeCell ref="E12:E16"/>
    <mergeCell ref="F12:F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0" firstPageNumber="0" fitToHeight="50"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10"/>
  <sheetViews>
    <sheetView view="pageBreakPreview" zoomScale="40" zoomScaleNormal="60" zoomScaleSheetLayoutView="40" workbookViewId="0">
      <pane ySplit="4" topLeftCell="A47" activePane="bottomLeft" state="frozen"/>
      <selection activeCell="A181" sqref="A181:B181"/>
      <selection pane="bottomLeft" activeCell="A181" sqref="A181:B181"/>
    </sheetView>
  </sheetViews>
  <sheetFormatPr defaultColWidth="9.140625" defaultRowHeight="12.75" outlineLevelRow="1" x14ac:dyDescent="0.2"/>
  <cols>
    <col min="1" max="1" width="45.7109375" style="216" customWidth="1"/>
    <col min="2" max="2" width="80.7109375" style="217" customWidth="1"/>
    <col min="3" max="3" width="120.7109375" style="218" customWidth="1"/>
    <col min="4" max="7" width="30.7109375" style="217" customWidth="1"/>
    <col min="8" max="8" width="30.7109375" style="219" customWidth="1"/>
    <col min="9" max="16384" width="9.140625" style="219"/>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июня 2024 г.</v>
      </c>
      <c r="B2" s="6" t="s">
        <v>2</v>
      </c>
      <c r="C2" s="7" t="s">
        <v>347</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31.5" customHeight="1" thickBot="1" x14ac:dyDescent="0.25">
      <c r="A6" s="436"/>
      <c r="B6" s="437"/>
      <c r="C6" s="438"/>
      <c r="D6" s="337" t="s">
        <v>171</v>
      </c>
      <c r="E6" s="268" t="s">
        <v>172</v>
      </c>
      <c r="F6" s="337" t="s">
        <v>173</v>
      </c>
      <c r="G6" s="268" t="s">
        <v>174</v>
      </c>
      <c r="H6" s="338" t="s">
        <v>175</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"2ГИС.ВОРОНЕЖ" (версия для ПК); 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Интернет-площадки и Веб-приложения на основе Cправочника организаций "2ГИС.ВОРОНЕЖ", http://api.2gis.ru/</v>
      </c>
      <c r="D7" s="31">
        <f>F7*1.2</f>
        <v>7020</v>
      </c>
      <c r="E7" s="32">
        <f>F7*1.1</f>
        <v>6435.0000000000009</v>
      </c>
      <c r="F7" s="32">
        <v>5850</v>
      </c>
      <c r="G7" s="32">
        <f>F7*0.75</f>
        <v>4387.5</v>
      </c>
      <c r="H7" s="33">
        <f>F7*0.5</f>
        <v>2925</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"2ГИС.ВОРОНЕЖ" (версия для ПК); 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Интернет-площадки и Веб-приложения на основе Cправочника организаций "2ГИС.ВОРОНЕЖ",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"2ГИС.ВОРОНЕЖ" (версия для ПК); 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Интернет-площадки и Веб-приложения на основе Cправочника организаций "2ГИС.ВОРОНЕЖ", http://api.2gis.ru/</v>
      </c>
      <c r="D12" s="54">
        <f>F12*1.2</f>
        <v>8359.1999999999989</v>
      </c>
      <c r="E12" s="32">
        <f>F12*1.1</f>
        <v>7662.6</v>
      </c>
      <c r="F12" s="32">
        <v>6966</v>
      </c>
      <c r="G12" s="32">
        <f>F12*0.75</f>
        <v>5224.5</v>
      </c>
      <c r="H12" s="33">
        <f>F12*0.5</f>
        <v>3483</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"2ГИС.ВОРОНЕЖ" (версия для ПК); 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Интернет-площадки и Веб-приложения на основе Cправочника организаций "2ГИС.ВОРОНЕЖ",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1368</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"2ГИС.ВОРОНЕЖ"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"2ГИС.ВОРОНЕЖ"; Электронный справочник "2ГИС.ВОРОНЕЖ"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Интернет-площадки и Веб-приложения на основе Cправочника организаций "2ГИС.ВОРОНЕЖ", http://api.2gis.ru/</v>
      </c>
      <c r="D23" s="271">
        <v>420</v>
      </c>
      <c r="E23" s="272"/>
      <c r="F23" s="272"/>
      <c r="G23" s="272"/>
      <c r="H23" s="273"/>
    </row>
    <row r="24" spans="1:8" s="16" customFormat="1" ht="94.5" customHeight="1" x14ac:dyDescent="0.2">
      <c r="A24" s="71"/>
      <c r="B24" s="92"/>
      <c r="C24" s="93"/>
      <c r="D24" s="94"/>
      <c r="E24" s="95"/>
      <c r="F24" s="95"/>
      <c r="G24" s="95"/>
      <c r="H24" s="274"/>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25" s="275"/>
      <c r="E25" s="276"/>
      <c r="F25" s="276"/>
      <c r="G25" s="276"/>
      <c r="H25" s="277"/>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"2ГИС.ВОРОНЕЖ" (версия для ПК); 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v>
      </c>
      <c r="D27" s="31">
        <f>F27*1.2</f>
        <v>9835.1999999999989</v>
      </c>
      <c r="E27" s="32">
        <f>F27*1.1</f>
        <v>9015.6</v>
      </c>
      <c r="F27" s="32">
        <v>8196</v>
      </c>
      <c r="G27" s="32">
        <f>F27*0.75</f>
        <v>6147</v>
      </c>
      <c r="H27" s="33">
        <f>F27*0.5</f>
        <v>4098</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"2ГИС.ВОРОНЕЖ" (версия для ПК); 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v>
      </c>
      <c r="D32" s="54">
        <f>F32*1.2</f>
        <v>11707.199999999999</v>
      </c>
      <c r="E32" s="32">
        <f>F32*1.1</f>
        <v>10731.6</v>
      </c>
      <c r="F32" s="32">
        <v>9756</v>
      </c>
      <c r="G32" s="32">
        <f>F32*0.75</f>
        <v>7317</v>
      </c>
      <c r="H32" s="33">
        <f>F32*0.5</f>
        <v>4878</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1920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"2ГИС.ВОРОНЕЖ"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"2ГИС.ВОРОНЕЖ"; Электронный справочник "2ГИС.ВОРОНЕЖ"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v>
      </c>
      <c r="D43" s="68">
        <v>588</v>
      </c>
      <c r="E43" s="69"/>
      <c r="F43" s="69"/>
      <c r="G43" s="69"/>
      <c r="H43" s="70"/>
    </row>
    <row r="44" spans="1:8" s="16" customFormat="1" ht="69.75" customHeight="1" x14ac:dyDescent="0.2">
      <c r="A44" s="71"/>
      <c r="B44" s="92"/>
      <c r="C44" s="93"/>
      <c r="D44" s="74"/>
      <c r="E44" s="75"/>
      <c r="F44" s="75"/>
      <c r="G44" s="75"/>
      <c r="H44" s="7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45" s="74"/>
      <c r="E45" s="75"/>
      <c r="F45" s="75"/>
      <c r="G45" s="75"/>
      <c r="H45" s="7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46" s="78"/>
      <c r="E46" s="79"/>
      <c r="F46" s="79"/>
      <c r="G46" s="79"/>
      <c r="H46" s="80"/>
    </row>
    <row r="47" spans="1:8" s="16" customFormat="1" ht="24.95" customHeight="1" thickBot="1" x14ac:dyDescent="0.25">
      <c r="A47" s="81"/>
      <c r="B47" s="82"/>
      <c r="C47" s="83"/>
      <c r="D47" s="113"/>
      <c r="E47" s="114"/>
      <c r="F47" s="114"/>
      <c r="G47" s="114"/>
      <c r="H47" s="115"/>
    </row>
    <row r="48" spans="1:8" s="16" customFormat="1" ht="48" customHeight="1" x14ac:dyDescent="0.2">
      <c r="A48" s="29" t="s">
        <v>31</v>
      </c>
      <c r="B48" s="30" t="s">
        <v>27</v>
      </c>
      <c r="C4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"2ГИС.ВОРОНЕЖ" (версия для ПК); 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Интернет-площадки и Веб-приложения на основе Cправочника организаций "2ГИС.ВОРОНЕЖ", http://api.2gis.ru/</v>
      </c>
      <c r="D48" s="31">
        <f>F48*1.2</f>
        <v>8424</v>
      </c>
      <c r="E48" s="32">
        <f>F48*1.1</f>
        <v>7722.0000000000009</v>
      </c>
      <c r="F48" s="32">
        <v>7020</v>
      </c>
      <c r="G48" s="32">
        <f>F48*0.75</f>
        <v>5265</v>
      </c>
      <c r="H48" s="33">
        <f>F48*0.5</f>
        <v>3510</v>
      </c>
    </row>
    <row r="49" spans="1:8" s="16" customFormat="1" ht="132" customHeight="1" x14ac:dyDescent="0.2">
      <c r="A49" s="34"/>
      <c r="B49" s="35"/>
      <c r="C49" s="35"/>
      <c r="D49" s="36"/>
      <c r="E49" s="37"/>
      <c r="F49" s="37"/>
      <c r="G49" s="37"/>
      <c r="H49" s="38"/>
    </row>
    <row r="50" spans="1:8" s="16" customFormat="1" ht="127.5" customHeight="1" x14ac:dyDescent="0.2">
      <c r="A50" s="34"/>
      <c r="B50" s="39" t="s">
        <v>12</v>
      </c>
      <c r="C5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"2ГИС.ВОРОНЕЖ" (версия для ПК); 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Интернет-площадки и Веб-приложения на основе Cправочника организаций "2ГИС.ВОРОНЕЖ", http://api.2gis.ru/</v>
      </c>
      <c r="D50" s="36"/>
      <c r="E50" s="37"/>
      <c r="F50" s="37"/>
      <c r="G50" s="37"/>
      <c r="H50" s="38"/>
    </row>
    <row r="51" spans="1:8" s="16" customFormat="1" ht="127.5" customHeight="1" thickBot="1" x14ac:dyDescent="0.25">
      <c r="A51" s="119"/>
      <c r="B51" s="120" t="s">
        <v>33</v>
      </c>
      <c r="C51"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51" s="121"/>
      <c r="E51" s="122"/>
      <c r="F51" s="122"/>
      <c r="G51" s="122"/>
      <c r="H51" s="123"/>
    </row>
    <row r="52" spans="1:8" s="16" customFormat="1" ht="166.5" customHeight="1" thickBot="1" x14ac:dyDescent="0.25">
      <c r="A52" s="41"/>
      <c r="B52" s="42" t="s">
        <v>13</v>
      </c>
      <c r="C52"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52" s="44"/>
      <c r="E52" s="45"/>
      <c r="F52" s="45"/>
      <c r="G52" s="45"/>
      <c r="H52" s="46"/>
    </row>
    <row r="53" spans="1:8" s="16" customFormat="1" ht="24.95" customHeight="1" thickBot="1" x14ac:dyDescent="0.25">
      <c r="A53" s="47"/>
      <c r="B53" s="48"/>
      <c r="C53" s="49"/>
      <c r="D53" s="50"/>
      <c r="E53" s="51"/>
      <c r="F53" s="51"/>
      <c r="G53" s="51"/>
      <c r="H53" s="52"/>
    </row>
    <row r="54" spans="1:8" s="16" customFormat="1" ht="48" customHeight="1" x14ac:dyDescent="0.2">
      <c r="A54" s="53" t="s">
        <v>35</v>
      </c>
      <c r="B54" s="30" t="s">
        <v>27</v>
      </c>
      <c r="C54"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"2ГИС.ВОРОНЕЖ" (версия для ПК); 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Интернет-площадки и Веб-приложения на основе Cправочника организаций "2ГИС.ВОРОНЕЖ", http://api.2gis.ru/</v>
      </c>
      <c r="D54" s="54">
        <f>F54*1.2</f>
        <v>10036.799999999999</v>
      </c>
      <c r="E54" s="32">
        <f>F54*1.1</f>
        <v>9200.4000000000015</v>
      </c>
      <c r="F54" s="32">
        <v>8364</v>
      </c>
      <c r="G54" s="32">
        <f>F54*0.75</f>
        <v>6273</v>
      </c>
      <c r="H54" s="33">
        <f>F54*0.5</f>
        <v>4182</v>
      </c>
    </row>
    <row r="55" spans="1:8" s="16" customFormat="1" ht="132" customHeight="1" x14ac:dyDescent="0.2">
      <c r="A55" s="55"/>
      <c r="B55" s="35"/>
      <c r="C55" s="35"/>
      <c r="D55" s="56"/>
      <c r="E55" s="37"/>
      <c r="F55" s="37"/>
      <c r="G55" s="37"/>
      <c r="H55" s="38"/>
    </row>
    <row r="56" spans="1:8" s="16" customFormat="1" ht="138.94999999999999" customHeight="1" x14ac:dyDescent="0.2">
      <c r="A56" s="55"/>
      <c r="B56" s="39" t="s">
        <v>12</v>
      </c>
      <c r="C56"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"2ГИС.ВОРОНЕЖ" (версия для ПК); 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Интернет-площадки и Веб-приложения на основе Cправочника организаций "2ГИС.ВОРОНЕЖ", http://api.2gis.ru/</v>
      </c>
      <c r="D56" s="56"/>
      <c r="E56" s="37"/>
      <c r="F56" s="37"/>
      <c r="G56" s="37"/>
      <c r="H56" s="38"/>
    </row>
    <row r="57" spans="1:8" s="16" customFormat="1" ht="166.5" customHeight="1" x14ac:dyDescent="0.2">
      <c r="A57" s="55"/>
      <c r="B57" s="57" t="s">
        <v>13</v>
      </c>
      <c r="C57"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57" s="56"/>
      <c r="E57" s="37"/>
      <c r="F57" s="37"/>
      <c r="G57" s="37"/>
      <c r="H57" s="38"/>
    </row>
    <row r="58" spans="1:8" s="16" customFormat="1" ht="92.25" customHeight="1" thickBot="1" x14ac:dyDescent="0.25">
      <c r="A58" s="59"/>
      <c r="B58" s="42" t="s">
        <v>36</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58" s="61"/>
      <c r="E58" s="45"/>
      <c r="F58" s="45"/>
      <c r="G58" s="45"/>
      <c r="H58" s="46"/>
    </row>
    <row r="59" spans="1:8" s="16" customFormat="1" ht="24.95" customHeight="1" thickBot="1" x14ac:dyDescent="0.25">
      <c r="A59" s="81"/>
      <c r="B59" s="82"/>
      <c r="C59" s="83"/>
      <c r="D59" s="84"/>
      <c r="E59" s="85"/>
      <c r="F59" s="85"/>
      <c r="G59" s="85"/>
      <c r="H59" s="86"/>
    </row>
    <row r="60" spans="1:8" s="16" customFormat="1" ht="50.1" customHeight="1" x14ac:dyDescent="0.2">
      <c r="A60" s="65" t="s">
        <v>37</v>
      </c>
      <c r="B60" s="87" t="s">
        <v>23</v>
      </c>
      <c r="C60"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Интернет-площадки и Веб-приложения на основе Cправочника организаций "2ГИС.ВОРОНЕЖ", http://api.2gis.ru/</v>
      </c>
      <c r="D60" s="271">
        <v>420</v>
      </c>
      <c r="E60" s="272"/>
      <c r="F60" s="272"/>
      <c r="G60" s="272"/>
      <c r="H60" s="273"/>
    </row>
    <row r="61" spans="1:8" s="16" customFormat="1" ht="94.5" customHeight="1" x14ac:dyDescent="0.2">
      <c r="A61" s="71"/>
      <c r="B61" s="92"/>
      <c r="C61" s="93"/>
      <c r="D61" s="94"/>
      <c r="E61" s="95"/>
      <c r="F61" s="95"/>
      <c r="G61" s="95"/>
      <c r="H61" s="274"/>
    </row>
    <row r="62" spans="1:8" s="16" customFormat="1" ht="163.5" customHeight="1" thickBot="1" x14ac:dyDescent="0.25">
      <c r="A62" s="77"/>
      <c r="B62" s="97" t="s">
        <v>13</v>
      </c>
      <c r="C62"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62" s="275"/>
      <c r="E62" s="276"/>
      <c r="F62" s="276"/>
      <c r="G62" s="276"/>
      <c r="H62" s="277"/>
    </row>
    <row r="63" spans="1:8" ht="21.75" thickBot="1" x14ac:dyDescent="0.25">
      <c r="A63" s="81"/>
      <c r="B63" s="129"/>
      <c r="C63" s="130"/>
      <c r="D63" s="113"/>
      <c r="E63" s="114"/>
      <c r="F63" s="114"/>
      <c r="G63" s="114"/>
      <c r="H63" s="115"/>
    </row>
    <row r="64" spans="1:8" ht="50.1" customHeight="1" thickBot="1" x14ac:dyDescent="0.25">
      <c r="A64" s="136" t="s">
        <v>38</v>
      </c>
      <c r="B64" s="137"/>
      <c r="C64" s="137"/>
      <c r="D64" s="138" t="str">
        <f>"от "&amp;MIN(D65:D84)&amp;" до "&amp;MAX(D65:D84)</f>
        <v>от 1749 до 34980</v>
      </c>
      <c r="E64" s="139"/>
      <c r="F64" s="139"/>
      <c r="G64" s="139"/>
      <c r="H64" s="140"/>
    </row>
    <row r="65" spans="1:8" ht="37.5" customHeight="1" outlineLevel="1" x14ac:dyDescent="0.2">
      <c r="A65" s="141" t="s">
        <v>39</v>
      </c>
      <c r="B65" s="142"/>
      <c r="C65" s="282" t="str">
        <f>"Электронный справочник на основе Справочника организаций "&amp;$C$2&amp;" (версия для ПК)"</f>
        <v>Электронный справочник на основе Справочника организаций "2ГИС.ВОРОНЕЖ" (версия для ПК)</v>
      </c>
      <c r="D65" s="144">
        <v>1749</v>
      </c>
      <c r="E65" s="145"/>
      <c r="F65" s="145"/>
      <c r="G65" s="145"/>
      <c r="H65" s="146"/>
    </row>
    <row r="66" spans="1:8" ht="37.5" customHeight="1" outlineLevel="1" x14ac:dyDescent="0.2">
      <c r="A66" s="147" t="s">
        <v>40</v>
      </c>
      <c r="B66" s="148"/>
      <c r="C66" s="143"/>
      <c r="D66" s="36">
        <v>3498</v>
      </c>
      <c r="E66" s="37"/>
      <c r="F66" s="37"/>
      <c r="G66" s="37"/>
      <c r="H66" s="38"/>
    </row>
    <row r="67" spans="1:8" ht="37.5" customHeight="1" outlineLevel="1" x14ac:dyDescent="0.2">
      <c r="A67" s="147" t="s">
        <v>41</v>
      </c>
      <c r="B67" s="148"/>
      <c r="C67" s="143"/>
      <c r="D67" s="36">
        <v>5247</v>
      </c>
      <c r="E67" s="37"/>
      <c r="F67" s="37"/>
      <c r="G67" s="37"/>
      <c r="H67" s="38"/>
    </row>
    <row r="68" spans="1:8" ht="37.5" customHeight="1" outlineLevel="1" x14ac:dyDescent="0.2">
      <c r="A68" s="147" t="s">
        <v>42</v>
      </c>
      <c r="B68" s="148"/>
      <c r="C68" s="143"/>
      <c r="D68" s="36">
        <v>6996</v>
      </c>
      <c r="E68" s="37"/>
      <c r="F68" s="37"/>
      <c r="G68" s="37"/>
      <c r="H68" s="38"/>
    </row>
    <row r="69" spans="1:8" ht="37.5" customHeight="1" outlineLevel="1" x14ac:dyDescent="0.2">
      <c r="A69" s="147" t="s">
        <v>43</v>
      </c>
      <c r="B69" s="148"/>
      <c r="C69" s="143"/>
      <c r="D69" s="36">
        <v>8745</v>
      </c>
      <c r="E69" s="37"/>
      <c r="F69" s="37"/>
      <c r="G69" s="37"/>
      <c r="H69" s="38"/>
    </row>
    <row r="70" spans="1:8" ht="37.5" customHeight="1" outlineLevel="1" x14ac:dyDescent="0.2">
      <c r="A70" s="147" t="s">
        <v>44</v>
      </c>
      <c r="B70" s="148"/>
      <c r="C70" s="143"/>
      <c r="D70" s="36">
        <v>10494</v>
      </c>
      <c r="E70" s="37"/>
      <c r="F70" s="37"/>
      <c r="G70" s="37"/>
      <c r="H70" s="38"/>
    </row>
    <row r="71" spans="1:8" ht="37.5" customHeight="1" outlineLevel="1" x14ac:dyDescent="0.2">
      <c r="A71" s="147" t="s">
        <v>45</v>
      </c>
      <c r="B71" s="148"/>
      <c r="C71" s="143"/>
      <c r="D71" s="36">
        <v>12243</v>
      </c>
      <c r="E71" s="37"/>
      <c r="F71" s="37"/>
      <c r="G71" s="37"/>
      <c r="H71" s="38"/>
    </row>
    <row r="72" spans="1:8" ht="37.5" customHeight="1" outlineLevel="1" x14ac:dyDescent="0.2">
      <c r="A72" s="147" t="s">
        <v>46</v>
      </c>
      <c r="B72" s="148"/>
      <c r="C72" s="143"/>
      <c r="D72" s="36">
        <v>13992</v>
      </c>
      <c r="E72" s="37"/>
      <c r="F72" s="37"/>
      <c r="G72" s="37"/>
      <c r="H72" s="38"/>
    </row>
    <row r="73" spans="1:8" ht="37.5" customHeight="1" outlineLevel="1" x14ac:dyDescent="0.2">
      <c r="A73" s="147" t="s">
        <v>47</v>
      </c>
      <c r="B73" s="148"/>
      <c r="C73" s="143"/>
      <c r="D73" s="36">
        <v>15741</v>
      </c>
      <c r="E73" s="37"/>
      <c r="F73" s="37"/>
      <c r="G73" s="37"/>
      <c r="H73" s="38"/>
    </row>
    <row r="74" spans="1:8" ht="37.5" customHeight="1" outlineLevel="1" x14ac:dyDescent="0.2">
      <c r="A74" s="147" t="s">
        <v>48</v>
      </c>
      <c r="B74" s="148"/>
      <c r="C74" s="143"/>
      <c r="D74" s="36">
        <v>17490</v>
      </c>
      <c r="E74" s="37"/>
      <c r="F74" s="37"/>
      <c r="G74" s="37"/>
      <c r="H74" s="38"/>
    </row>
    <row r="75" spans="1:8" ht="37.5" customHeight="1" outlineLevel="1" x14ac:dyDescent="0.2">
      <c r="A75" s="147" t="s">
        <v>49</v>
      </c>
      <c r="B75" s="148"/>
      <c r="C75" s="143"/>
      <c r="D75" s="36">
        <v>19239</v>
      </c>
      <c r="E75" s="37"/>
      <c r="F75" s="37"/>
      <c r="G75" s="37"/>
      <c r="H75" s="38"/>
    </row>
    <row r="76" spans="1:8" ht="37.5" customHeight="1" outlineLevel="1" x14ac:dyDescent="0.2">
      <c r="A76" s="147" t="s">
        <v>50</v>
      </c>
      <c r="B76" s="148"/>
      <c r="C76" s="143"/>
      <c r="D76" s="36">
        <v>20988</v>
      </c>
      <c r="E76" s="37"/>
      <c r="F76" s="37"/>
      <c r="G76" s="37"/>
      <c r="H76" s="38"/>
    </row>
    <row r="77" spans="1:8" ht="37.5" customHeight="1" outlineLevel="1" x14ac:dyDescent="0.2">
      <c r="A77" s="147" t="s">
        <v>51</v>
      </c>
      <c r="B77" s="148"/>
      <c r="C77" s="143"/>
      <c r="D77" s="36">
        <v>22737</v>
      </c>
      <c r="E77" s="37"/>
      <c r="F77" s="37"/>
      <c r="G77" s="37"/>
      <c r="H77" s="38"/>
    </row>
    <row r="78" spans="1:8" ht="37.5" customHeight="1" outlineLevel="1" x14ac:dyDescent="0.2">
      <c r="A78" s="147" t="s">
        <v>52</v>
      </c>
      <c r="B78" s="148"/>
      <c r="C78" s="143"/>
      <c r="D78" s="36">
        <v>24486</v>
      </c>
      <c r="E78" s="37"/>
      <c r="F78" s="37"/>
      <c r="G78" s="37"/>
      <c r="H78" s="38"/>
    </row>
    <row r="79" spans="1:8" ht="37.5" customHeight="1" outlineLevel="1" x14ac:dyDescent="0.2">
      <c r="A79" s="147" t="s">
        <v>53</v>
      </c>
      <c r="B79" s="148"/>
      <c r="C79" s="143"/>
      <c r="D79" s="36">
        <v>26235</v>
      </c>
      <c r="E79" s="37"/>
      <c r="F79" s="37"/>
      <c r="G79" s="37"/>
      <c r="H79" s="38"/>
    </row>
    <row r="80" spans="1:8" ht="37.5" customHeight="1" outlineLevel="1" x14ac:dyDescent="0.2">
      <c r="A80" s="147" t="s">
        <v>54</v>
      </c>
      <c r="B80" s="148"/>
      <c r="C80" s="143"/>
      <c r="D80" s="36">
        <v>27984</v>
      </c>
      <c r="E80" s="37"/>
      <c r="F80" s="37"/>
      <c r="G80" s="37"/>
      <c r="H80" s="38"/>
    </row>
    <row r="81" spans="1:8" ht="37.5" customHeight="1" outlineLevel="1" x14ac:dyDescent="0.2">
      <c r="A81" s="147" t="s">
        <v>55</v>
      </c>
      <c r="B81" s="148"/>
      <c r="C81" s="143"/>
      <c r="D81" s="36">
        <v>29733</v>
      </c>
      <c r="E81" s="37"/>
      <c r="F81" s="37"/>
      <c r="G81" s="37"/>
      <c r="H81" s="38"/>
    </row>
    <row r="82" spans="1:8" ht="37.5" customHeight="1" outlineLevel="1" x14ac:dyDescent="0.2">
      <c r="A82" s="147" t="s">
        <v>56</v>
      </c>
      <c r="B82" s="148"/>
      <c r="C82" s="143"/>
      <c r="D82" s="36">
        <v>31482</v>
      </c>
      <c r="E82" s="37"/>
      <c r="F82" s="37"/>
      <c r="G82" s="37"/>
      <c r="H82" s="38"/>
    </row>
    <row r="83" spans="1:8" ht="37.5" customHeight="1" outlineLevel="1" x14ac:dyDescent="0.2">
      <c r="A83" s="147" t="s">
        <v>57</v>
      </c>
      <c r="B83" s="148"/>
      <c r="C83" s="143"/>
      <c r="D83" s="36">
        <v>33231</v>
      </c>
      <c r="E83" s="37"/>
      <c r="F83" s="37"/>
      <c r="G83" s="37"/>
      <c r="H83" s="38"/>
    </row>
    <row r="84" spans="1:8" ht="37.5" customHeight="1" outlineLevel="1" x14ac:dyDescent="0.2">
      <c r="A84" s="147" t="s">
        <v>58</v>
      </c>
      <c r="B84" s="148"/>
      <c r="C84" s="143"/>
      <c r="D84" s="36">
        <v>34980</v>
      </c>
      <c r="E84" s="37"/>
      <c r="F84" s="37"/>
      <c r="G84" s="37"/>
      <c r="H84" s="38"/>
    </row>
    <row r="85" spans="1:8" ht="37.5" customHeight="1" outlineLevel="1" x14ac:dyDescent="0.2">
      <c r="A85" s="147" t="s">
        <v>181</v>
      </c>
      <c r="B85" s="148"/>
      <c r="C85" s="143"/>
      <c r="D85" s="36">
        <v>36729</v>
      </c>
      <c r="E85" s="37"/>
      <c r="F85" s="37"/>
      <c r="G85" s="37"/>
      <c r="H85" s="38"/>
    </row>
    <row r="86" spans="1:8" ht="37.5" customHeight="1" outlineLevel="1" x14ac:dyDescent="0.2">
      <c r="A86" s="147" t="s">
        <v>182</v>
      </c>
      <c r="B86" s="148"/>
      <c r="C86" s="143"/>
      <c r="D86" s="36">
        <v>38478</v>
      </c>
      <c r="E86" s="37"/>
      <c r="F86" s="37"/>
      <c r="G86" s="37"/>
      <c r="H86" s="38"/>
    </row>
    <row r="87" spans="1:8" ht="37.5" customHeight="1" outlineLevel="1" x14ac:dyDescent="0.2">
      <c r="A87" s="147" t="s">
        <v>183</v>
      </c>
      <c r="B87" s="148"/>
      <c r="C87" s="143"/>
      <c r="D87" s="36">
        <v>40227</v>
      </c>
      <c r="E87" s="37"/>
      <c r="F87" s="37"/>
      <c r="G87" s="37"/>
      <c r="H87" s="38"/>
    </row>
    <row r="88" spans="1:8" ht="37.5" customHeight="1" outlineLevel="1" x14ac:dyDescent="0.2">
      <c r="A88" s="147" t="s">
        <v>184</v>
      </c>
      <c r="B88" s="148"/>
      <c r="C88" s="143"/>
      <c r="D88" s="36">
        <v>41976</v>
      </c>
      <c r="E88" s="37"/>
      <c r="F88" s="37"/>
      <c r="G88" s="37"/>
      <c r="H88" s="38"/>
    </row>
    <row r="89" spans="1:8" ht="37.5" customHeight="1" outlineLevel="1" x14ac:dyDescent="0.2">
      <c r="A89" s="147" t="s">
        <v>185</v>
      </c>
      <c r="B89" s="148"/>
      <c r="C89" s="143"/>
      <c r="D89" s="36">
        <v>43725</v>
      </c>
      <c r="E89" s="37"/>
      <c r="F89" s="37"/>
      <c r="G89" s="37"/>
      <c r="H89" s="38"/>
    </row>
    <row r="90" spans="1:8" ht="37.5" customHeight="1" outlineLevel="1" x14ac:dyDescent="0.2">
      <c r="A90" s="147" t="s">
        <v>186</v>
      </c>
      <c r="B90" s="148"/>
      <c r="C90" s="143"/>
      <c r="D90" s="36">
        <v>45474</v>
      </c>
      <c r="E90" s="37"/>
      <c r="F90" s="37"/>
      <c r="G90" s="37"/>
      <c r="H90" s="38"/>
    </row>
    <row r="91" spans="1:8" ht="37.5" customHeight="1" outlineLevel="1" x14ac:dyDescent="0.2">
      <c r="A91" s="147" t="s">
        <v>187</v>
      </c>
      <c r="B91" s="148"/>
      <c r="C91" s="143"/>
      <c r="D91" s="36">
        <v>47223</v>
      </c>
      <c r="E91" s="37"/>
      <c r="F91" s="37"/>
      <c r="G91" s="37"/>
      <c r="H91" s="38"/>
    </row>
    <row r="92" spans="1:8" ht="37.5" customHeight="1" outlineLevel="1" x14ac:dyDescent="0.2">
      <c r="A92" s="147" t="s">
        <v>188</v>
      </c>
      <c r="B92" s="148"/>
      <c r="C92" s="143"/>
      <c r="D92" s="36">
        <v>48972</v>
      </c>
      <c r="E92" s="37"/>
      <c r="F92" s="37"/>
      <c r="G92" s="37"/>
      <c r="H92" s="38"/>
    </row>
    <row r="93" spans="1:8" ht="37.5" customHeight="1" outlineLevel="1" x14ac:dyDescent="0.2">
      <c r="A93" s="147" t="s">
        <v>189</v>
      </c>
      <c r="B93" s="148"/>
      <c r="C93" s="143"/>
      <c r="D93" s="36">
        <v>50721</v>
      </c>
      <c r="E93" s="37"/>
      <c r="F93" s="37"/>
      <c r="G93" s="37"/>
      <c r="H93" s="38"/>
    </row>
    <row r="94" spans="1:8" ht="37.5" customHeight="1" outlineLevel="1" thickBot="1" x14ac:dyDescent="0.25">
      <c r="A94" s="147" t="s">
        <v>190</v>
      </c>
      <c r="B94" s="148"/>
      <c r="C94" s="528"/>
      <c r="D94" s="36">
        <v>52470</v>
      </c>
      <c r="E94" s="37"/>
      <c r="F94" s="37"/>
      <c r="G94" s="37"/>
      <c r="H94" s="38"/>
    </row>
    <row r="95" spans="1:8" ht="50.1" customHeight="1" thickBot="1" x14ac:dyDescent="0.25">
      <c r="A95" s="136" t="s">
        <v>59</v>
      </c>
      <c r="B95" s="137"/>
      <c r="C95" s="137"/>
      <c r="D95" s="138" t="str">
        <f>"от "&amp;MIN(D96:D105)&amp;" до "&amp;MAX(D96:D105)</f>
        <v>от 264 до 8244</v>
      </c>
      <c r="E95" s="139"/>
      <c r="F95" s="139"/>
      <c r="G95" s="139"/>
      <c r="H95" s="140"/>
    </row>
    <row r="96" spans="1:8" ht="151.5" x14ac:dyDescent="0.2">
      <c r="A96" s="149" t="s">
        <v>60</v>
      </c>
      <c r="B96" s="150" t="s">
        <v>13</v>
      </c>
      <c r="C96" s="151" t="str">
        <f t="shared" ref="C9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96" s="152">
        <v>912</v>
      </c>
      <c r="E96" s="152"/>
      <c r="F96" s="152"/>
      <c r="G96" s="152"/>
      <c r="H96" s="153"/>
    </row>
    <row r="97" spans="1:8" ht="37.5" customHeight="1" x14ac:dyDescent="0.2">
      <c r="A97" s="154" t="s">
        <v>61</v>
      </c>
      <c r="B97" s="155"/>
      <c r="C97" s="156" t="str">
        <f>"Электронный справочник на основе Справочника организаций "&amp;$C$2&amp;" (версия для ПК)"</f>
        <v>Электронный справочник на основе Справочника организаций "2ГИС.ВОРОНЕЖ" (версия для ПК)</v>
      </c>
      <c r="D97" s="157">
        <v>522</v>
      </c>
      <c r="E97" s="157"/>
      <c r="F97" s="157"/>
      <c r="G97" s="157"/>
      <c r="H97" s="158"/>
    </row>
    <row r="98" spans="1:8" ht="37.5" customHeight="1" x14ac:dyDescent="0.2">
      <c r="A98" s="154" t="s">
        <v>62</v>
      </c>
      <c r="B98" s="155"/>
      <c r="C98" s="159"/>
      <c r="D98" s="157">
        <v>8244</v>
      </c>
      <c r="E98" s="157"/>
      <c r="F98" s="157"/>
      <c r="G98" s="157"/>
      <c r="H98" s="158"/>
    </row>
    <row r="99" spans="1:8" ht="37.5" customHeight="1" x14ac:dyDescent="0.2">
      <c r="A99" s="154" t="s">
        <v>63</v>
      </c>
      <c r="B99" s="155"/>
      <c r="C99" s="159"/>
      <c r="D99" s="157">
        <v>1626</v>
      </c>
      <c r="E99" s="157"/>
      <c r="F99" s="157"/>
      <c r="G99" s="157"/>
      <c r="H99" s="158"/>
    </row>
    <row r="100" spans="1:8" ht="37.5" customHeight="1" x14ac:dyDescent="0.2">
      <c r="A100" s="160" t="s">
        <v>64</v>
      </c>
      <c r="B100" s="161"/>
      <c r="C100" s="159"/>
      <c r="D100" s="157">
        <v>4938</v>
      </c>
      <c r="E100" s="157"/>
      <c r="F100" s="157"/>
      <c r="G100" s="157"/>
      <c r="H100" s="158"/>
    </row>
    <row r="101" spans="1:8" ht="37.5" customHeight="1" x14ac:dyDescent="0.2">
      <c r="A101" s="154" t="s">
        <v>65</v>
      </c>
      <c r="B101" s="155"/>
      <c r="C101" s="159"/>
      <c r="D101" s="157">
        <v>264</v>
      </c>
      <c r="E101" s="157"/>
      <c r="F101" s="157"/>
      <c r="G101" s="157"/>
      <c r="H101" s="158"/>
    </row>
    <row r="102" spans="1:8" ht="37.5" customHeight="1" x14ac:dyDescent="0.2">
      <c r="A102" s="154" t="s">
        <v>66</v>
      </c>
      <c r="B102" s="155"/>
      <c r="C102" s="159"/>
      <c r="D102" s="157">
        <v>264</v>
      </c>
      <c r="E102" s="157"/>
      <c r="F102" s="157"/>
      <c r="G102" s="157"/>
      <c r="H102" s="158"/>
    </row>
    <row r="103" spans="1:8" ht="37.5" customHeight="1" x14ac:dyDescent="0.2">
      <c r="A103" s="154" t="s">
        <v>67</v>
      </c>
      <c r="B103" s="155"/>
      <c r="C103" s="159"/>
      <c r="D103" s="157">
        <v>528</v>
      </c>
      <c r="E103" s="157"/>
      <c r="F103" s="157"/>
      <c r="G103" s="157"/>
      <c r="H103" s="158"/>
    </row>
    <row r="104" spans="1:8" ht="37.5" customHeight="1" x14ac:dyDescent="0.2">
      <c r="A104" s="154" t="s">
        <v>68</v>
      </c>
      <c r="B104" s="155"/>
      <c r="C104" s="159"/>
      <c r="D104" s="157">
        <v>792</v>
      </c>
      <c r="E104" s="157"/>
      <c r="F104" s="157"/>
      <c r="G104" s="157"/>
      <c r="H104" s="158"/>
    </row>
    <row r="105" spans="1:8" ht="37.5" customHeight="1" thickBot="1" x14ac:dyDescent="0.25">
      <c r="A105" s="162" t="s">
        <v>69</v>
      </c>
      <c r="B105" s="163"/>
      <c r="C105" s="164"/>
      <c r="D105" s="165">
        <v>5388</v>
      </c>
      <c r="E105" s="165"/>
      <c r="F105" s="165"/>
      <c r="G105" s="165"/>
      <c r="H105" s="166"/>
    </row>
    <row r="106" spans="1:8" s="16" customFormat="1" ht="117.75" customHeight="1" thickBot="1" x14ac:dyDescent="0.25">
      <c r="A106" s="287" t="s">
        <v>71</v>
      </c>
      <c r="B106" s="288"/>
      <c r="C106" s="28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"2ГИС.ВОРОНЕЖ" (версия для ПК); 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Интернет-площадки и Веб-приложения на основе Cправочника организаций "2ГИС.ВОРОНЕЖ", http://api.2gis.ru/</v>
      </c>
      <c r="D106" s="45">
        <v>30</v>
      </c>
      <c r="E106" s="45"/>
      <c r="F106" s="45"/>
      <c r="G106" s="45"/>
      <c r="H106" s="46"/>
    </row>
    <row r="107" spans="1:8" ht="50.1" customHeight="1" thickBot="1" x14ac:dyDescent="0.25">
      <c r="A107" s="24" t="s">
        <v>72</v>
      </c>
      <c r="B107" s="25"/>
      <c r="C107" s="26"/>
      <c r="D107" s="173" t="str">
        <f>"от "&amp;MIN(D109,D129:H130,F169,D131:H145)&amp;" до "&amp;MAX(D109,D129:H130,F169,D131:H145)</f>
        <v>от 555 до 14151</v>
      </c>
      <c r="E107" s="173"/>
      <c r="F107" s="173"/>
      <c r="G107" s="173"/>
      <c r="H107" s="174"/>
    </row>
    <row r="108" spans="1:8" ht="21.75" thickBot="1" x14ac:dyDescent="0.25">
      <c r="A108" s="175"/>
      <c r="B108" s="176"/>
      <c r="C108" s="130"/>
      <c r="D108" s="177"/>
      <c r="E108" s="177"/>
      <c r="F108" s="177"/>
      <c r="G108" s="177"/>
      <c r="H108" s="178"/>
    </row>
    <row r="109" spans="1:8" ht="57" customHeight="1" thickBot="1" x14ac:dyDescent="0.25">
      <c r="A109" s="179" t="s">
        <v>73</v>
      </c>
      <c r="B109" s="180"/>
      <c r="C109"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"2ГИС.ВОРОНЕЖ" (версия для ПК); Интернет-площадка 2gis.kz на основе Cправочника организаций "2ГИС.ВОРОНЕЖ"; Электронный справочник на основе Справочника организаций "2ГИС.ВОРОНЕЖ" (мобильная версия); Интернет-площадки и Веб-приложения на основе Cправочника организаций "2ГИС.ВОРОНЕЖ", http://api.2gis.kz/</v>
      </c>
      <c r="D109" s="182">
        <v>4080</v>
      </c>
      <c r="E109" s="182"/>
      <c r="F109" s="182"/>
      <c r="G109" s="182"/>
      <c r="H109" s="183"/>
    </row>
    <row r="110" spans="1:8" ht="57" customHeight="1" thickBot="1" x14ac:dyDescent="0.25">
      <c r="A110" s="184" t="s">
        <v>74</v>
      </c>
      <c r="B110" s="185"/>
      <c r="C110" s="186"/>
      <c r="D110" s="187" t="s">
        <v>75</v>
      </c>
      <c r="E110" s="188"/>
      <c r="F110" s="188"/>
      <c r="G110" s="188"/>
      <c r="H110" s="189"/>
    </row>
    <row r="111" spans="1:8" ht="57" customHeight="1" x14ac:dyDescent="0.2">
      <c r="A111" s="190" t="s">
        <v>76</v>
      </c>
      <c r="B111" s="191"/>
      <c r="C111" s="186"/>
      <c r="D111" s="157">
        <f>D109/4</f>
        <v>1020</v>
      </c>
      <c r="E111" s="157"/>
      <c r="F111" s="157"/>
      <c r="G111" s="157"/>
      <c r="H111" s="158"/>
    </row>
    <row r="112" spans="1:8" ht="57" customHeight="1" x14ac:dyDescent="0.2">
      <c r="A112" s="190" t="s">
        <v>77</v>
      </c>
      <c r="B112" s="191"/>
      <c r="C112" s="186"/>
      <c r="D112" s="157">
        <f>D109/5</f>
        <v>816</v>
      </c>
      <c r="E112" s="157"/>
      <c r="F112" s="157"/>
      <c r="G112" s="157"/>
      <c r="H112" s="158"/>
    </row>
    <row r="113" spans="1:8" ht="57" customHeight="1" x14ac:dyDescent="0.2">
      <c r="A113" s="190" t="s">
        <v>78</v>
      </c>
      <c r="B113" s="191"/>
      <c r="C113" s="186"/>
      <c r="D113" s="157">
        <f>D109/6</f>
        <v>680</v>
      </c>
      <c r="E113" s="157"/>
      <c r="F113" s="157"/>
      <c r="G113" s="157"/>
      <c r="H113" s="158"/>
    </row>
    <row r="114" spans="1:8" ht="57" customHeight="1" x14ac:dyDescent="0.2">
      <c r="A114" s="190" t="s">
        <v>79</v>
      </c>
      <c r="B114" s="191"/>
      <c r="C114" s="186"/>
      <c r="D114" s="157">
        <f>D109/7</f>
        <v>582.85714285714289</v>
      </c>
      <c r="E114" s="157"/>
      <c r="F114" s="157"/>
      <c r="G114" s="157"/>
      <c r="H114" s="158"/>
    </row>
    <row r="115" spans="1:8" ht="57" customHeight="1" x14ac:dyDescent="0.2">
      <c r="A115" s="190" t="s">
        <v>80</v>
      </c>
      <c r="B115" s="191"/>
      <c r="C115" s="186"/>
      <c r="D115" s="157">
        <f>D109/8</f>
        <v>510</v>
      </c>
      <c r="E115" s="157"/>
      <c r="F115" s="157"/>
      <c r="G115" s="157"/>
      <c r="H115" s="158"/>
    </row>
    <row r="116" spans="1:8" ht="57" customHeight="1" x14ac:dyDescent="0.2">
      <c r="A116" s="190" t="s">
        <v>81</v>
      </c>
      <c r="B116" s="191"/>
      <c r="C116" s="186"/>
      <c r="D116" s="157">
        <f>D109/9</f>
        <v>453.33333333333331</v>
      </c>
      <c r="E116" s="157"/>
      <c r="F116" s="157"/>
      <c r="G116" s="157"/>
      <c r="H116" s="158"/>
    </row>
    <row r="117" spans="1:8" ht="57" customHeight="1" x14ac:dyDescent="0.2">
      <c r="A117" s="190" t="s">
        <v>82</v>
      </c>
      <c r="B117" s="191"/>
      <c r="C117" s="186"/>
      <c r="D117" s="157">
        <f>D109/10</f>
        <v>408</v>
      </c>
      <c r="E117" s="157"/>
      <c r="F117" s="157"/>
      <c r="G117" s="157"/>
      <c r="H117" s="158"/>
    </row>
    <row r="118" spans="1:8" ht="57" customHeight="1" thickBot="1" x14ac:dyDescent="0.25">
      <c r="A118" s="179" t="s">
        <v>83</v>
      </c>
      <c r="B118" s="180"/>
      <c r="C118" s="186"/>
      <c r="D118" s="182">
        <v>6120</v>
      </c>
      <c r="E118" s="182"/>
      <c r="F118" s="182"/>
      <c r="G118" s="182"/>
      <c r="H118" s="183"/>
    </row>
    <row r="119" spans="1:8" ht="57" customHeight="1" thickBot="1" x14ac:dyDescent="0.25">
      <c r="A119" s="184" t="s">
        <v>74</v>
      </c>
      <c r="B119" s="185"/>
      <c r="C119" s="186"/>
      <c r="D119" s="187" t="s">
        <v>75</v>
      </c>
      <c r="E119" s="188"/>
      <c r="F119" s="188"/>
      <c r="G119" s="188"/>
      <c r="H119" s="189"/>
    </row>
    <row r="120" spans="1:8" ht="57" customHeight="1" x14ac:dyDescent="0.2">
      <c r="A120" s="190" t="s">
        <v>76</v>
      </c>
      <c r="B120" s="191"/>
      <c r="C120" s="186"/>
      <c r="D120" s="157">
        <v>1530</v>
      </c>
      <c r="E120" s="157"/>
      <c r="F120" s="157"/>
      <c r="G120" s="157"/>
      <c r="H120" s="158"/>
    </row>
    <row r="121" spans="1:8" ht="57" customHeight="1" x14ac:dyDescent="0.2">
      <c r="A121" s="190" t="s">
        <v>77</v>
      </c>
      <c r="B121" s="191"/>
      <c r="C121" s="186"/>
      <c r="D121" s="157">
        <v>1224</v>
      </c>
      <c r="E121" s="157"/>
      <c r="F121" s="157"/>
      <c r="G121" s="157"/>
      <c r="H121" s="158"/>
    </row>
    <row r="122" spans="1:8" ht="57" customHeight="1" x14ac:dyDescent="0.2">
      <c r="A122" s="190" t="s">
        <v>78</v>
      </c>
      <c r="B122" s="191"/>
      <c r="C122" s="186"/>
      <c r="D122" s="157">
        <v>1020</v>
      </c>
      <c r="E122" s="157"/>
      <c r="F122" s="157"/>
      <c r="G122" s="157"/>
      <c r="H122" s="158"/>
    </row>
    <row r="123" spans="1:8" ht="57" customHeight="1" x14ac:dyDescent="0.2">
      <c r="A123" s="190" t="s">
        <v>79</v>
      </c>
      <c r="B123" s="191"/>
      <c r="C123" s="186"/>
      <c r="D123" s="157">
        <v>874.28571428571422</v>
      </c>
      <c r="E123" s="157"/>
      <c r="F123" s="157"/>
      <c r="G123" s="157"/>
      <c r="H123" s="158"/>
    </row>
    <row r="124" spans="1:8" ht="57" customHeight="1" x14ac:dyDescent="0.2">
      <c r="A124" s="190" t="s">
        <v>80</v>
      </c>
      <c r="B124" s="191"/>
      <c r="C124" s="186"/>
      <c r="D124" s="157">
        <v>765</v>
      </c>
      <c r="E124" s="157"/>
      <c r="F124" s="157"/>
      <c r="G124" s="157"/>
      <c r="H124" s="158"/>
    </row>
    <row r="125" spans="1:8" ht="57" customHeight="1" x14ac:dyDescent="0.2">
      <c r="A125" s="190" t="s">
        <v>81</v>
      </c>
      <c r="B125" s="191"/>
      <c r="C125" s="186"/>
      <c r="D125" s="157">
        <v>679.99999999999989</v>
      </c>
      <c r="E125" s="157"/>
      <c r="F125" s="157"/>
      <c r="G125" s="157"/>
      <c r="H125" s="158"/>
    </row>
    <row r="126" spans="1:8" ht="57" customHeight="1" thickBot="1" x14ac:dyDescent="0.25">
      <c r="A126" s="190" t="s">
        <v>82</v>
      </c>
      <c r="B126" s="191"/>
      <c r="C126" s="194"/>
      <c r="D126" s="157">
        <v>612</v>
      </c>
      <c r="E126" s="157"/>
      <c r="F126" s="157"/>
      <c r="G126" s="157"/>
      <c r="H126" s="158"/>
    </row>
    <row r="127" spans="1:8" s="16" customFormat="1" ht="62.45" customHeight="1" thickBot="1" x14ac:dyDescent="0.25">
      <c r="A127" s="195" t="s">
        <v>84</v>
      </c>
      <c r="B127" s="196"/>
      <c r="C127"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127" s="44">
        <v>15000</v>
      </c>
      <c r="E127" s="45"/>
      <c r="F127" s="45"/>
      <c r="G127" s="45"/>
      <c r="H127" s="46"/>
    </row>
    <row r="128" spans="1:8" ht="21.75" thickBot="1" x14ac:dyDescent="0.25">
      <c r="A128" s="197"/>
      <c r="B128" s="198"/>
      <c r="C128" s="125"/>
      <c r="D128" s="199"/>
      <c r="E128" s="199"/>
      <c r="F128" s="199"/>
      <c r="G128" s="199"/>
      <c r="H128" s="200"/>
    </row>
    <row r="129" spans="1:8" ht="50.1" customHeight="1" x14ac:dyDescent="0.2">
      <c r="A129" s="160" t="s">
        <v>85</v>
      </c>
      <c r="B129" s="161"/>
      <c r="C129" s="201" t="str">
        <f>"Интернет-площадка 2gis.ru на основе Cправочника организаций "&amp;$C$2&amp;""</f>
        <v>Интернет-площадка 2gis.ru на основе Cправочника организаций "2ГИС.ВОРОНЕЖ"</v>
      </c>
      <c r="D129" s="31">
        <v>10128</v>
      </c>
      <c r="E129" s="32"/>
      <c r="F129" s="32"/>
      <c r="G129" s="32"/>
      <c r="H129" s="33"/>
    </row>
    <row r="130" spans="1:8" ht="50.1" customHeight="1" x14ac:dyDescent="0.2">
      <c r="A130" s="160" t="s">
        <v>86</v>
      </c>
      <c r="B130" s="161"/>
      <c r="C130" s="202" t="str">
        <f>"Электронный справочник на основе Справочника организаций "&amp;$C$2&amp;" (версия для ПК)"</f>
        <v>Электронный справочник на основе Справочника организаций "2ГИС.ВОРОНЕЖ" (версия для ПК)</v>
      </c>
      <c r="D130" s="121">
        <v>7986</v>
      </c>
      <c r="E130" s="122"/>
      <c r="F130" s="122"/>
      <c r="G130" s="122"/>
      <c r="H130" s="123"/>
    </row>
    <row r="131" spans="1:8" ht="50.1" customHeight="1" x14ac:dyDescent="0.2">
      <c r="A131" s="160" t="s">
        <v>87</v>
      </c>
      <c r="B131" s="161"/>
      <c r="C131" s="202" t="str">
        <f>"Электронный справочник на основе Справочника организаций "&amp;$C$2&amp;" (версия для ПК)"</f>
        <v>Электронный справочник на основе Справочника организаций "2ГИС.ВОРОНЕЖ" (версия для ПК)</v>
      </c>
      <c r="D131" s="36">
        <v>10971</v>
      </c>
      <c r="E131" s="37"/>
      <c r="F131" s="37"/>
      <c r="G131" s="37"/>
      <c r="H131" s="38"/>
    </row>
    <row r="132" spans="1:8" ht="50.1" customHeight="1" x14ac:dyDescent="0.2">
      <c r="A132" s="160" t="s">
        <v>88</v>
      </c>
      <c r="B132" s="161"/>
      <c r="C132" s="202" t="str">
        <f>"Интернет-площадка 2gis.ru на основе Cправочника организаций "&amp;$C$2&amp;""</f>
        <v>Интернет-площадка 2gis.ru на основе Cправочника организаций "2ГИС.ВОРОНЕЖ"</v>
      </c>
      <c r="D132" s="36">
        <v>9612</v>
      </c>
      <c r="E132" s="37"/>
      <c r="F132" s="37"/>
      <c r="G132" s="37"/>
      <c r="H132" s="38"/>
    </row>
    <row r="133" spans="1:8" ht="50.1" customHeight="1" x14ac:dyDescent="0.2">
      <c r="A133" s="160" t="s">
        <v>89</v>
      </c>
      <c r="B133" s="161"/>
      <c r="C133" s="202" t="str">
        <f>"Интернет-площадка 2gis.ru на основе Cправочника организаций "&amp;$C$2&amp;""</f>
        <v>Интернет-площадка 2gis.ru на основе Cправочника организаций "2ГИС.ВОРОНЕЖ"</v>
      </c>
      <c r="D133" s="36">
        <v>11534.4</v>
      </c>
      <c r="E133" s="37"/>
      <c r="F133" s="37"/>
      <c r="G133" s="37"/>
      <c r="H133" s="38"/>
    </row>
    <row r="134" spans="1:8" ht="50.1" customHeight="1" x14ac:dyDescent="0.2">
      <c r="A134" s="160" t="s">
        <v>90</v>
      </c>
      <c r="B134" s="161"/>
      <c r="C134" s="202" t="str">
        <f>"Электронный справочник на основе Справочника организаций "&amp;$C$2&amp;" (версия для ПК)"</f>
        <v>Электронный справочник на основе Справочника организаций "2ГИС.ВОРОНЕЖ" (версия для ПК)</v>
      </c>
      <c r="D134" s="36">
        <v>7986</v>
      </c>
      <c r="E134" s="37"/>
      <c r="F134" s="37"/>
      <c r="G134" s="37"/>
      <c r="H134" s="38"/>
    </row>
    <row r="135" spans="1:8" ht="50.1" customHeight="1" x14ac:dyDescent="0.2">
      <c r="A135" s="160" t="s">
        <v>91</v>
      </c>
      <c r="B135" s="161"/>
      <c r="C135" s="202" t="str">
        <f>"Электронный справочник на основе Справочника организаций "&amp;$C$2&amp;" (версия для ПК)"</f>
        <v>Электронный справочник на основе Справочника организаций "2ГИС.ВОРОНЕЖ" (версия для ПК)</v>
      </c>
      <c r="D135" s="36">
        <v>8244</v>
      </c>
      <c r="E135" s="37"/>
      <c r="F135" s="37"/>
      <c r="G135" s="37"/>
      <c r="H135" s="38"/>
    </row>
    <row r="136" spans="1:8" ht="50.1" customHeight="1" x14ac:dyDescent="0.2">
      <c r="A136" s="160" t="s">
        <v>92</v>
      </c>
      <c r="B136" s="161"/>
      <c r="C136" s="202" t="str">
        <f>"Электронный справочник на основе Справочника организаций "&amp;$C$2&amp;" (версия для ПК)"</f>
        <v>Электронный справочник на основе Справочника организаций "2ГИС.ВОРОНЕЖ" (версия для ПК)</v>
      </c>
      <c r="D136" s="36">
        <v>13761</v>
      </c>
      <c r="E136" s="37"/>
      <c r="F136" s="37"/>
      <c r="G136" s="37"/>
      <c r="H136" s="38"/>
    </row>
    <row r="137" spans="1:8" ht="50.1" customHeight="1" x14ac:dyDescent="0.2">
      <c r="A137" s="160" t="s">
        <v>93</v>
      </c>
      <c r="B137" s="161"/>
      <c r="C137"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"2ГИС.ВОРОНЕЖ" (мобильная версия 2ГИС 4.0 и выше)</v>
      </c>
      <c r="D137" s="36">
        <v>11595</v>
      </c>
      <c r="E137" s="37"/>
      <c r="F137" s="37"/>
      <c r="G137" s="37"/>
      <c r="H137" s="38"/>
    </row>
    <row r="138" spans="1:8" ht="50.1" customHeight="1" x14ac:dyDescent="0.2">
      <c r="A138" s="160" t="s">
        <v>94</v>
      </c>
      <c r="B138" s="161"/>
      <c r="C138" s="202" t="s">
        <v>95</v>
      </c>
      <c r="D138" s="36">
        <v>555</v>
      </c>
      <c r="E138" s="37"/>
      <c r="F138" s="37"/>
      <c r="G138" s="37"/>
      <c r="H138" s="38"/>
    </row>
    <row r="139" spans="1:8" ht="72" customHeight="1" x14ac:dyDescent="0.2">
      <c r="A139" s="160" t="s">
        <v>96</v>
      </c>
      <c r="B139" s="161"/>
      <c r="C139"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"2ГИС.ВОРОНЕЖ" (мобильная версия 2ГИС 4.0 и выше); Интернет-площадка 2gis.ru на основе Cправочника организаций "2ГИС.ВОРОНЕЖ"</v>
      </c>
      <c r="D139" s="36">
        <v>2859</v>
      </c>
      <c r="E139" s="37"/>
      <c r="F139" s="37"/>
      <c r="G139" s="37"/>
      <c r="H139" s="38"/>
    </row>
    <row r="140" spans="1:8" ht="72" customHeight="1" x14ac:dyDescent="0.2">
      <c r="A140" s="160" t="s">
        <v>97</v>
      </c>
      <c r="B140" s="161"/>
      <c r="C140" s="202" t="str">
        <f t="shared" ref="C140:C14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"2ГИС.ВОРОНЕЖ" (мобильная версия 2ГИС 4.0 и выше); Интернет-площадка 2gis.ru на основе Cправочника организаций "2ГИС.ВОРОНЕЖ"</v>
      </c>
      <c r="D140" s="36">
        <v>2286</v>
      </c>
      <c r="E140" s="37"/>
      <c r="F140" s="37"/>
      <c r="G140" s="37"/>
      <c r="H140" s="38"/>
    </row>
    <row r="141" spans="1:8" ht="72" customHeight="1" x14ac:dyDescent="0.2">
      <c r="A141" s="160" t="s">
        <v>98</v>
      </c>
      <c r="B141" s="161"/>
      <c r="C141" s="202" t="str">
        <f t="shared" si="1"/>
        <v>электронный справочник на основе Справочника организаций "2ГИС.ВОРОНЕЖ" (мобильная версия 2ГИС 4.0 и выше); Интернет-площадка 2gis.ru на основе Cправочника организаций "2ГИС.ВОРОНЕЖ"</v>
      </c>
      <c r="D141" s="36">
        <v>2469</v>
      </c>
      <c r="E141" s="37"/>
      <c r="F141" s="37"/>
      <c r="G141" s="37"/>
      <c r="H141" s="38"/>
    </row>
    <row r="142" spans="1:8" ht="72" customHeight="1" x14ac:dyDescent="0.2">
      <c r="A142" s="160" t="s">
        <v>99</v>
      </c>
      <c r="B142" s="161"/>
      <c r="C142" s="202" t="str">
        <f t="shared" si="1"/>
        <v>электронный справочник на основе Справочника организаций "2ГИС.ВОРОНЕЖ" (мобильная версия 2ГИС 4.0 и выше); Интернет-площадка 2gis.ru на основе Cправочника организаций "2ГИС.ВОРОНЕЖ"</v>
      </c>
      <c r="D142" s="36">
        <v>1140</v>
      </c>
      <c r="E142" s="37"/>
      <c r="F142" s="37"/>
      <c r="G142" s="37"/>
      <c r="H142" s="38"/>
    </row>
    <row r="143" spans="1:8" ht="72" customHeight="1" x14ac:dyDescent="0.2">
      <c r="A143" s="160" t="s">
        <v>100</v>
      </c>
      <c r="B143" s="161" t="s">
        <v>100</v>
      </c>
      <c r="C143"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"2ГИС.ВОРОНЕЖ" (мобильная версия 2ГИС 4.0 и выше); Интернет-площадка 2gis.ru на основе Cправочника организаций "2ГИС.ВОРОНЕЖ"</v>
      </c>
      <c r="D143" s="36">
        <v>14151</v>
      </c>
      <c r="E143" s="37"/>
      <c r="F143" s="37"/>
      <c r="G143" s="37"/>
      <c r="H143" s="38"/>
    </row>
    <row r="144" spans="1:8" ht="72" customHeight="1" x14ac:dyDescent="0.2">
      <c r="A144" s="160" t="s">
        <v>101</v>
      </c>
      <c r="B144" s="161" t="s">
        <v>101</v>
      </c>
      <c r="C144"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"2ГИС.ВОРОНЕЖ" (мобильная версия 2ГИС 4.0 и выше); Интернет-площадка 2gis.ru на основе Cправочника организаций "2ГИС.ВОРОНЕЖ"</v>
      </c>
      <c r="D144" s="36">
        <v>7500</v>
      </c>
      <c r="E144" s="37"/>
      <c r="F144" s="37"/>
      <c r="G144" s="37"/>
      <c r="H144" s="38"/>
    </row>
    <row r="145" spans="1:8" ht="50.1" customHeight="1" x14ac:dyDescent="0.2">
      <c r="A145" s="160" t="s">
        <v>102</v>
      </c>
      <c r="B145" s="161"/>
      <c r="C145" s="202" t="str">
        <f>"Электронный справочник на основе Справочника организаций "&amp;$C$2&amp;" (версия для ПК)"</f>
        <v>Электронный справочник на основе Справочника организаций "2ГИС.ВОРОНЕЖ" (версия для ПК)</v>
      </c>
      <c r="D145" s="36">
        <v>7143</v>
      </c>
      <c r="E145" s="37"/>
      <c r="F145" s="37"/>
      <c r="G145" s="37"/>
      <c r="H145" s="38"/>
    </row>
    <row r="146" spans="1:8" s="16" customFormat="1" ht="102" customHeight="1" x14ac:dyDescent="0.2">
      <c r="A146" s="160" t="s">
        <v>16</v>
      </c>
      <c r="B146" s="161"/>
      <c r="C146" s="20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146" s="36">
        <v>912</v>
      </c>
      <c r="E146" s="37"/>
      <c r="F146" s="37"/>
      <c r="G146" s="37"/>
      <c r="H146" s="38"/>
    </row>
    <row r="147" spans="1:8" s="16" customFormat="1" ht="102" customHeight="1" x14ac:dyDescent="0.2">
      <c r="A147" s="160" t="s">
        <v>103</v>
      </c>
      <c r="B147" s="161"/>
      <c r="C147" s="20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147" s="36">
        <v>100002</v>
      </c>
      <c r="E147" s="37"/>
      <c r="F147" s="37"/>
      <c r="G147" s="37"/>
      <c r="H147" s="38"/>
    </row>
    <row r="148" spans="1:8" s="16" customFormat="1" ht="126" customHeight="1" x14ac:dyDescent="0.2">
      <c r="A148" s="160" t="s">
        <v>104</v>
      </c>
      <c r="B148" s="161"/>
      <c r="C148"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"2ГИС.ВОРОНЕЖ" (версия для ПК); 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Интернет-площадки и Веб-приложения на основе Cправочника организаций "2ГИС.ВОРОНЕЖ", http://api.2gis.ru/</v>
      </c>
      <c r="D148" s="36">
        <v>8268</v>
      </c>
      <c r="E148" s="37"/>
      <c r="F148" s="37"/>
      <c r="G148" s="37"/>
      <c r="H148" s="38"/>
    </row>
    <row r="149" spans="1:8" s="16" customFormat="1" ht="96" customHeight="1" x14ac:dyDescent="0.2">
      <c r="A149" s="160" t="s">
        <v>105</v>
      </c>
      <c r="B149" s="161"/>
      <c r="C14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Интернет-площадки и Веб-приложения на основе Cправочника организаций "2ГИС.ВОРОНЕЖ", http://api.2gis.ru/</v>
      </c>
      <c r="D149" s="36">
        <v>4950</v>
      </c>
      <c r="E149" s="37"/>
      <c r="F149" s="37"/>
      <c r="G149" s="37"/>
      <c r="H149" s="38"/>
    </row>
    <row r="150" spans="1:8" s="16" customFormat="1" ht="96" customHeight="1" x14ac:dyDescent="0.2">
      <c r="A150" s="154" t="s">
        <v>106</v>
      </c>
      <c r="B150" s="204"/>
      <c r="C150"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"2ГИС.ВОРОНЕЖ" (мобильная версия 2ГИС 4.0 и выше)</v>
      </c>
      <c r="D150" s="36">
        <v>8700</v>
      </c>
      <c r="E150" s="37"/>
      <c r="F150" s="37"/>
      <c r="G150" s="37"/>
      <c r="H150" s="38"/>
    </row>
    <row r="151" spans="1:8" ht="50.1" customHeight="1" x14ac:dyDescent="0.2">
      <c r="A151" s="160" t="s">
        <v>107</v>
      </c>
      <c r="B151" s="161"/>
      <c r="C151" s="202" t="str">
        <f>"Интернет-площадка 2gis.ru на основе Cправочника организаций "&amp;$C$2&amp;""</f>
        <v>Интернет-площадка 2gis.ru на основе Cправочника организаций "2ГИС.ВОРОНЕЖ"</v>
      </c>
      <c r="D151" s="36">
        <v>14280</v>
      </c>
      <c r="E151" s="37"/>
      <c r="F151" s="37"/>
      <c r="G151" s="37"/>
      <c r="H151" s="38"/>
    </row>
    <row r="152" spans="1:8" ht="50.1" customHeight="1" x14ac:dyDescent="0.2">
      <c r="A152" s="160" t="s">
        <v>108</v>
      </c>
      <c r="B152" s="161"/>
      <c r="C152" s="202" t="str">
        <f t="shared" ref="C152:C161" si="2">"Электронный справочник на основе Справочника организаций "&amp;$C$2&amp;" (версия для ПК)"</f>
        <v>Электронный справочник на основе Справочника организаций "2ГИС.ВОРОНЕЖ" (версия для ПК)</v>
      </c>
      <c r="D152" s="36">
        <v>11280</v>
      </c>
      <c r="E152" s="37"/>
      <c r="F152" s="37"/>
      <c r="G152" s="37"/>
      <c r="H152" s="38"/>
    </row>
    <row r="153" spans="1:8" ht="50.1" customHeight="1" x14ac:dyDescent="0.2">
      <c r="A153" s="160" t="s">
        <v>109</v>
      </c>
      <c r="B153" s="161"/>
      <c r="C153" s="202" t="str">
        <f t="shared" si="2"/>
        <v>Электронный справочник на основе Справочника организаций "2ГИС.ВОРОНЕЖ" (версия для ПК)</v>
      </c>
      <c r="D153" s="36">
        <v>15360</v>
      </c>
      <c r="E153" s="37"/>
      <c r="F153" s="37"/>
      <c r="G153" s="37"/>
      <c r="H153" s="38"/>
    </row>
    <row r="154" spans="1:8" ht="50.1" customHeight="1" x14ac:dyDescent="0.2">
      <c r="A154" s="160" t="s">
        <v>110</v>
      </c>
      <c r="B154" s="161"/>
      <c r="C154" s="202" t="str">
        <f>"Интернет-площадка 2gis.ru на основе Cправочника организаций "&amp;$C$2&amp;""</f>
        <v>Интернет-площадка 2gis.ru на основе Cправочника организаций "2ГИС.ВОРОНЕЖ"</v>
      </c>
      <c r="D154" s="36">
        <v>13560</v>
      </c>
      <c r="E154" s="37"/>
      <c r="F154" s="37"/>
      <c r="G154" s="37"/>
      <c r="H154" s="38"/>
    </row>
    <row r="155" spans="1:8" ht="50.1" customHeight="1" x14ac:dyDescent="0.2">
      <c r="A155" s="160" t="s">
        <v>111</v>
      </c>
      <c r="B155" s="161"/>
      <c r="C155" s="202" t="str">
        <f>"Интернет-площадка 2gis.ru на основе Cправочника организаций "&amp;$C$2&amp;""</f>
        <v>Интернет-площадка 2gis.ru на основе Cправочника организаций "2ГИС.ВОРОНЕЖ"</v>
      </c>
      <c r="D155" s="36">
        <v>16272</v>
      </c>
      <c r="E155" s="37"/>
      <c r="F155" s="37"/>
      <c r="G155" s="37"/>
      <c r="H155" s="38"/>
    </row>
    <row r="156" spans="1:8" ht="50.1" customHeight="1" x14ac:dyDescent="0.2">
      <c r="A156" s="160" t="s">
        <v>112</v>
      </c>
      <c r="B156" s="161"/>
      <c r="C156" s="202" t="str">
        <f t="shared" si="2"/>
        <v>Электронный справочник на основе Справочника организаций "2ГИС.ВОРОНЕЖ" (версия для ПК)</v>
      </c>
      <c r="D156" s="36">
        <v>11280</v>
      </c>
      <c r="E156" s="37"/>
      <c r="F156" s="37"/>
      <c r="G156" s="37"/>
      <c r="H156" s="38"/>
    </row>
    <row r="157" spans="1:8" ht="50.1" customHeight="1" x14ac:dyDescent="0.2">
      <c r="A157" s="160" t="s">
        <v>113</v>
      </c>
      <c r="B157" s="161"/>
      <c r="C157" s="202" t="str">
        <f t="shared" si="2"/>
        <v>Электронный справочник на основе Справочника организаций "2ГИС.ВОРОНЕЖ" (версия для ПК)</v>
      </c>
      <c r="D157" s="36">
        <v>11640</v>
      </c>
      <c r="E157" s="37"/>
      <c r="F157" s="37"/>
      <c r="G157" s="37"/>
      <c r="H157" s="38"/>
    </row>
    <row r="158" spans="1:8" ht="50.1" customHeight="1" x14ac:dyDescent="0.2">
      <c r="A158" s="160" t="s">
        <v>114</v>
      </c>
      <c r="B158" s="161"/>
      <c r="C158" s="202" t="str">
        <f t="shared" si="2"/>
        <v>Электронный справочник на основе Справочника организаций "2ГИС.ВОРОНЕЖ" (версия для ПК)</v>
      </c>
      <c r="D158" s="36">
        <v>19320</v>
      </c>
      <c r="E158" s="37"/>
      <c r="F158" s="37"/>
      <c r="G158" s="37"/>
      <c r="H158" s="38"/>
    </row>
    <row r="159" spans="1:8" ht="50.1" customHeight="1" x14ac:dyDescent="0.2">
      <c r="A159" s="160" t="s">
        <v>115</v>
      </c>
      <c r="B159" s="161"/>
      <c r="C159" s="202" t="s">
        <v>95</v>
      </c>
      <c r="D159" s="36">
        <v>840</v>
      </c>
      <c r="E159" s="37"/>
      <c r="F159" s="37"/>
      <c r="G159" s="37"/>
      <c r="H159" s="38"/>
    </row>
    <row r="160" spans="1:8" ht="72" customHeight="1" x14ac:dyDescent="0.2">
      <c r="A160" s="160" t="s">
        <v>116</v>
      </c>
      <c r="B160" s="161"/>
      <c r="C160"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"2ГИС.ВОРОНЕЖ" (мобильная версия 2ГИС 4.0 и выше); Интернет-площадка 2gis.ru на основе Cправочника организаций "2ГИС.ВОРОНЕЖ"</v>
      </c>
      <c r="D160" s="36">
        <v>19920</v>
      </c>
      <c r="E160" s="37"/>
      <c r="F160" s="37"/>
      <c r="G160" s="37"/>
      <c r="H160" s="38"/>
    </row>
    <row r="161" spans="1:8" ht="50.1" customHeight="1" thickBot="1" x14ac:dyDescent="0.25">
      <c r="A161" s="160" t="s">
        <v>117</v>
      </c>
      <c r="B161" s="161"/>
      <c r="C161" s="202" t="str">
        <f t="shared" si="2"/>
        <v>Электронный справочник на основе Справочника организаций "2ГИС.ВОРОНЕЖ" (версия для ПК)</v>
      </c>
      <c r="D161" s="44">
        <v>10080</v>
      </c>
      <c r="E161" s="45"/>
      <c r="F161" s="45"/>
      <c r="G161" s="45"/>
      <c r="H161" s="46"/>
    </row>
    <row r="162" spans="1:8" s="28" customFormat="1" ht="50.1" customHeight="1" thickBot="1" x14ac:dyDescent="0.25">
      <c r="A162" s="24" t="s">
        <v>118</v>
      </c>
      <c r="B162" s="25"/>
      <c r="C162" s="26"/>
      <c r="D162" s="173"/>
      <c r="E162" s="173"/>
      <c r="F162" s="173"/>
      <c r="G162" s="173"/>
      <c r="H162" s="174"/>
    </row>
    <row r="163" spans="1:8" s="16" customFormat="1" ht="50.1" customHeight="1" x14ac:dyDescent="0.2">
      <c r="A163" s="160" t="s">
        <v>119</v>
      </c>
      <c r="B163" s="161"/>
      <c r="C163" s="206" t="str">
        <f>"Электронный справочник на основе Справочника организаций "&amp;$C$2&amp;" (мобильная версия)"</f>
        <v>Электронный справочник на основе Справочника организаций "2ГИС.ВОРОНЕЖ" (мобильная версия)</v>
      </c>
      <c r="D163" s="31">
        <v>5256</v>
      </c>
      <c r="E163" s="32"/>
      <c r="F163" s="32"/>
      <c r="G163" s="32"/>
      <c r="H163" s="33"/>
    </row>
    <row r="164" spans="1:8" s="16" customFormat="1" ht="50.1" customHeight="1" x14ac:dyDescent="0.2">
      <c r="A164" s="160" t="s">
        <v>120</v>
      </c>
      <c r="B164" s="161"/>
      <c r="C164" s="209"/>
      <c r="D164" s="36">
        <v>3504</v>
      </c>
      <c r="E164" s="37"/>
      <c r="F164" s="37"/>
      <c r="G164" s="37"/>
      <c r="H164" s="38"/>
    </row>
    <row r="165" spans="1:8" s="16" customFormat="1" ht="50.1" customHeight="1" x14ac:dyDescent="0.2">
      <c r="A165" s="207" t="s">
        <v>121</v>
      </c>
      <c r="B165" s="208"/>
      <c r="C165" s="209"/>
      <c r="D165" s="297">
        <v>1500</v>
      </c>
      <c r="E165" s="157"/>
      <c r="F165" s="157"/>
      <c r="G165" s="157"/>
      <c r="H165" s="158"/>
    </row>
    <row r="166" spans="1:8" s="16" customFormat="1" ht="50.1" customHeight="1" x14ac:dyDescent="0.2">
      <c r="A166" s="207" t="s">
        <v>122</v>
      </c>
      <c r="B166" s="208"/>
      <c r="C166" s="209"/>
      <c r="D166" s="297">
        <v>150</v>
      </c>
      <c r="E166" s="157"/>
      <c r="F166" s="157"/>
      <c r="G166" s="157"/>
      <c r="H166" s="158"/>
    </row>
    <row r="167" spans="1:8" s="16" customFormat="1" ht="50.1" customHeight="1" thickBot="1" x14ac:dyDescent="0.25">
      <c r="A167" s="207" t="s">
        <v>123</v>
      </c>
      <c r="B167" s="208"/>
      <c r="C167" s="210"/>
      <c r="D167" s="78">
        <v>510</v>
      </c>
      <c r="E167" s="79"/>
      <c r="F167" s="79"/>
      <c r="G167" s="79"/>
      <c r="H167" s="80"/>
    </row>
    <row r="168" spans="1:8" s="16" customFormat="1" ht="50.1" customHeight="1" thickBot="1" x14ac:dyDescent="0.25">
      <c r="A168" s="24" t="s">
        <v>124</v>
      </c>
      <c r="B168" s="25"/>
      <c r="C168" s="26"/>
      <c r="D168" s="173"/>
      <c r="E168" s="173"/>
      <c r="F168" s="173"/>
      <c r="G168" s="173"/>
      <c r="H168" s="174"/>
    </row>
    <row r="169" spans="1:8" ht="50.1" customHeight="1" x14ac:dyDescent="0.2">
      <c r="A169" s="160" t="s">
        <v>125</v>
      </c>
      <c r="B169" s="161"/>
      <c r="C169"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"2ГИС.ВОРОНЕЖ" (мобильная версия 2ГИС 4.0 и выше)</v>
      </c>
      <c r="D169" s="212">
        <f>F169*1.2</f>
        <v>4910.3999999999996</v>
      </c>
      <c r="E169" s="213">
        <f>F169*1.1</f>
        <v>4501.2000000000007</v>
      </c>
      <c r="F169" s="213">
        <v>4092</v>
      </c>
      <c r="G169" s="213">
        <f>F169*0.75</f>
        <v>3069</v>
      </c>
      <c r="H169" s="214">
        <f>F169*0.5</f>
        <v>2046</v>
      </c>
    </row>
    <row r="170" spans="1:8" ht="50.1" customHeight="1" x14ac:dyDescent="0.2">
      <c r="A170" s="160" t="s">
        <v>126</v>
      </c>
      <c r="B170" s="161"/>
      <c r="C170" s="202" t="str">
        <f>"Интернет-площадка 2gis.ru на основе Cправочника организаций "&amp;$C$2&amp;""</f>
        <v>Интернет-площадка 2gis.ru на основе Cправочника организаций "2ГИС.ВОРОНЕЖ"</v>
      </c>
      <c r="D170" s="36">
        <v>2079</v>
      </c>
      <c r="E170" s="37"/>
      <c r="F170" s="37"/>
      <c r="G170" s="37"/>
      <c r="H170" s="38"/>
    </row>
    <row r="171" spans="1:8" ht="50.1" customHeight="1" x14ac:dyDescent="0.2">
      <c r="A171" s="160" t="s">
        <v>127</v>
      </c>
      <c r="B171" s="161"/>
      <c r="C171" s="202" t="str">
        <f>"Электронный справочник на основе Справочника организаций "&amp;$C$2&amp;" (версия для ПК)"</f>
        <v>Электронный справочник на основе Справочника организаций "2ГИС.ВОРОНЕЖ" (версия для ПК)</v>
      </c>
      <c r="D171" s="36">
        <v>4158</v>
      </c>
      <c r="E171" s="37"/>
      <c r="F171" s="37"/>
      <c r="G171" s="37"/>
      <c r="H171" s="38"/>
    </row>
    <row r="172" spans="1:8" ht="50.1" customHeight="1" x14ac:dyDescent="0.2">
      <c r="A172" s="160" t="s">
        <v>128</v>
      </c>
      <c r="B172" s="161"/>
      <c r="C172"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"2ГИС.ВОРОНЕЖ" (мобильная версия 2ГИС 4.0 и выше)</v>
      </c>
      <c r="D172" s="212">
        <f>F172*1.2</f>
        <v>6912</v>
      </c>
      <c r="E172" s="213">
        <f>F172*1.1</f>
        <v>6336.0000000000009</v>
      </c>
      <c r="F172" s="213">
        <v>5760</v>
      </c>
      <c r="G172" s="213">
        <f>F172*0.75</f>
        <v>4320</v>
      </c>
      <c r="H172" s="214">
        <f>F172*0.5</f>
        <v>2880</v>
      </c>
    </row>
    <row r="173" spans="1:8" ht="50.1" customHeight="1" x14ac:dyDescent="0.2">
      <c r="A173" s="160" t="s">
        <v>199</v>
      </c>
      <c r="B173" s="161"/>
      <c r="C173" s="202" t="str">
        <f>"Интернет-площадка 2gis.ru на основе Cправочника организаций "&amp;$C$2&amp;""</f>
        <v>Интернет-площадка 2gis.ru на основе Cправочника организаций "2ГИС.ВОРОНЕЖ"</v>
      </c>
      <c r="D173" s="36">
        <v>3000</v>
      </c>
      <c r="E173" s="37"/>
      <c r="F173" s="37"/>
      <c r="G173" s="37"/>
      <c r="H173" s="38"/>
    </row>
    <row r="174" spans="1:8" ht="50.1" customHeight="1" x14ac:dyDescent="0.2">
      <c r="A174" s="160" t="s">
        <v>130</v>
      </c>
      <c r="B174" s="161"/>
      <c r="C174" s="202" t="str">
        <f>"Электронный справочник на основе Справочника организаций "&amp;$C$2&amp;" (версия для ПК)"</f>
        <v>Электронный справочник на основе Справочника организаций "2ГИС.ВОРОНЕЖ" (версия для ПК)</v>
      </c>
      <c r="D174" s="36">
        <v>5880</v>
      </c>
      <c r="E174" s="37"/>
      <c r="F174" s="37"/>
      <c r="G174" s="37"/>
      <c r="H174" s="38"/>
    </row>
    <row r="175" spans="1:8" s="16" customFormat="1" ht="126" customHeight="1" thickBot="1" x14ac:dyDescent="0.25">
      <c r="A175" s="160" t="s">
        <v>131</v>
      </c>
      <c r="B175" s="161"/>
      <c r="C175" s="301" t="str">
        <f>C170</f>
        <v>Интернет-площадка 2gis.ru на основе Cправочника организаций "2ГИС.ВОРОНЕЖ"</v>
      </c>
      <c r="D175" s="36">
        <v>2079</v>
      </c>
      <c r="E175" s="37"/>
      <c r="F175" s="37"/>
      <c r="G175" s="37"/>
      <c r="H175" s="38"/>
    </row>
    <row r="176" spans="1:8" ht="50.1" customHeight="1" thickBot="1" x14ac:dyDescent="0.25">
      <c r="A176" s="24" t="s">
        <v>200</v>
      </c>
      <c r="B176" s="25"/>
      <c r="C176" s="26"/>
      <c r="D176" s="173"/>
      <c r="E176" s="173"/>
      <c r="F176" s="173"/>
      <c r="G176" s="173"/>
      <c r="H176" s="174"/>
    </row>
    <row r="177" spans="1:8" s="23" customFormat="1" ht="30" customHeight="1" thickBot="1" x14ac:dyDescent="0.25">
      <c r="A177" s="303"/>
      <c r="B177" s="303"/>
      <c r="C177" s="460"/>
      <c r="D177" s="303"/>
      <c r="E177" s="303"/>
      <c r="F177" s="303"/>
      <c r="G177" s="303"/>
      <c r="H177" s="304"/>
    </row>
    <row r="178" spans="1:8" s="16" customFormat="1" ht="185.25" customHeight="1" x14ac:dyDescent="0.2">
      <c r="A178" s="160" t="s">
        <v>201</v>
      </c>
      <c r="B178" s="161"/>
      <c r="C178"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"2ГИС.ВОРОНЕЖ" (версия для ПК); 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178" s="31">
        <v>8550</v>
      </c>
      <c r="E178" s="32"/>
      <c r="F178" s="32"/>
      <c r="G178" s="32"/>
      <c r="H178" s="33"/>
    </row>
    <row r="179" spans="1:8" s="16" customFormat="1" ht="83.25" customHeight="1" thickBot="1" x14ac:dyDescent="0.25">
      <c r="A179" s="160" t="s">
        <v>202</v>
      </c>
      <c r="B179" s="161"/>
      <c r="C179" s="209"/>
      <c r="D179" s="36">
        <v>8550</v>
      </c>
      <c r="E179" s="37"/>
      <c r="F179" s="37"/>
      <c r="G179" s="37"/>
      <c r="H179" s="38"/>
    </row>
    <row r="180" spans="1:8" ht="21.75" thickBot="1" x14ac:dyDescent="0.25">
      <c r="A180" s="290"/>
      <c r="B180" s="291"/>
      <c r="C180" s="125"/>
      <c r="D180" s="292"/>
      <c r="E180" s="292"/>
      <c r="F180" s="292"/>
      <c r="G180" s="292"/>
      <c r="H180" s="293"/>
    </row>
    <row r="182" spans="1:8" ht="21" x14ac:dyDescent="0.2">
      <c r="A182" s="220"/>
      <c r="B182" s="221" t="s">
        <v>133</v>
      </c>
      <c r="C182" s="222" t="s">
        <v>348</v>
      </c>
      <c r="D182" s="222"/>
      <c r="E182" s="223"/>
      <c r="F182" s="223"/>
      <c r="G182" s="223"/>
      <c r="H182" s="223"/>
    </row>
    <row r="183" spans="1:8" ht="21" x14ac:dyDescent="0.2">
      <c r="A183" s="220"/>
      <c r="B183" s="223"/>
      <c r="C183" s="424" t="s">
        <v>349</v>
      </c>
      <c r="D183" s="224"/>
      <c r="E183" s="223"/>
      <c r="F183" s="223"/>
      <c r="G183" s="223"/>
      <c r="H183" s="223"/>
    </row>
    <row r="184" spans="1:8" ht="21" x14ac:dyDescent="0.2">
      <c r="A184" s="220"/>
      <c r="B184" s="223"/>
      <c r="C184" s="424" t="s">
        <v>350</v>
      </c>
      <c r="D184" s="224"/>
      <c r="E184" s="223"/>
      <c r="F184" s="223"/>
      <c r="G184" s="223"/>
      <c r="H184" s="223"/>
    </row>
    <row r="185" spans="1:8" ht="21" x14ac:dyDescent="0.2">
      <c r="C185" s="224"/>
      <c r="D185" s="224"/>
      <c r="E185" s="223"/>
      <c r="F185" s="223"/>
      <c r="G185" s="223"/>
      <c r="H185" s="217"/>
    </row>
    <row r="186" spans="1:8" ht="26.25" customHeight="1" x14ac:dyDescent="0.2">
      <c r="A186" s="227" t="str">
        <f>Абакан_юр!A174</f>
        <v>По соглашению сторон в качестве валюты платежа могут выступать украинские гривны, в этом случае курс следующий: 1 руб. = 0,4408 гривен</v>
      </c>
      <c r="B186" s="227"/>
      <c r="C186" s="227"/>
      <c r="D186" s="228"/>
      <c r="E186" s="228"/>
      <c r="F186" s="229"/>
      <c r="G186" s="230"/>
      <c r="H186" s="230"/>
    </row>
    <row r="187" spans="1:8" ht="26.25" customHeight="1" x14ac:dyDescent="0.2">
      <c r="A187" s="227" t="str">
        <f>Абакан_юр!A175</f>
        <v>По соглашению сторон в качестве валюты платежа могут выступать дирхамы ОАЭ, в этом случае курс следующий: 1 руб. = 0,0420 дирхам</v>
      </c>
      <c r="B187" s="227"/>
      <c r="C187" s="227"/>
      <c r="D187" s="228"/>
      <c r="E187" s="228"/>
      <c r="F187" s="229"/>
      <c r="G187" s="232"/>
      <c r="H187" s="232"/>
    </row>
    <row r="188" spans="1:8" ht="26.25" customHeight="1" x14ac:dyDescent="0.2">
      <c r="A188" s="227" t="str">
        <f>Абакан_юр!A176</f>
        <v>По соглашению сторон в качестве валюты платежа могут выступать доллары США, в этом случае курс следующий: 1 руб. = 0,0114 доллара</v>
      </c>
      <c r="B188" s="227"/>
      <c r="C188" s="227"/>
      <c r="D188" s="228"/>
      <c r="E188" s="228"/>
      <c r="F188" s="229"/>
      <c r="G188" s="232"/>
      <c r="H188" s="232"/>
    </row>
    <row r="189" spans="1:8" ht="26.25" customHeight="1" x14ac:dyDescent="0.2">
      <c r="A189" s="227" t="str">
        <f>Абакан_юр!A177</f>
        <v>По соглашению сторон в качестве валюты платежа могут выступать евро, в этом случае курс следующий: 1 руб. = 0,0105 евро</v>
      </c>
      <c r="B189" s="227"/>
      <c r="C189" s="227"/>
      <c r="D189" s="228"/>
      <c r="E189" s="229"/>
      <c r="F189" s="229"/>
      <c r="G189" s="232"/>
      <c r="H189" s="232"/>
    </row>
    <row r="190" spans="1:8" ht="26.25" customHeight="1" x14ac:dyDescent="0.2">
      <c r="A190" s="227" t="str">
        <f>Абакан_юр!A178</f>
        <v>По соглашению сторон в качестве валюты платежа могут выступать чешские кроны, в этом случае курс следующий: 1 руб. = 0,2605 крона</v>
      </c>
      <c r="B190" s="227"/>
      <c r="C190" s="227"/>
      <c r="D190" s="228"/>
      <c r="E190" s="229"/>
      <c r="F190" s="229"/>
      <c r="G190" s="232"/>
      <c r="H190" s="232"/>
    </row>
    <row r="191" spans="1:8" ht="26.25" customHeight="1" x14ac:dyDescent="0.2">
      <c r="A191" s="227" t="str">
        <f>Абакан_юр!A179</f>
        <v>По соглашению сторон в качестве валюты платежа могут выступать киргизские сомы, в этом случае курс следующий: 1 руб. = 1,0083 сом</v>
      </c>
      <c r="B191" s="227"/>
      <c r="C191" s="227"/>
      <c r="D191" s="228"/>
      <c r="E191" s="228"/>
      <c r="F191" s="229"/>
      <c r="G191" s="232"/>
      <c r="H191" s="232"/>
    </row>
    <row r="192" spans="1:8" ht="26.25" customHeight="1" x14ac:dyDescent="0.2">
      <c r="A192" s="227" t="str">
        <f>Абакан_юр!A180</f>
        <v>По соглашению сторон в качестве валюты платежа могут выступать казахстанские тенге, в этом случае курс следующий: 1 руб. = 5,0473 тенге</v>
      </c>
      <c r="B192" s="227"/>
      <c r="C192" s="227"/>
      <c r="D192" s="228"/>
      <c r="E192" s="228"/>
      <c r="F192" s="229"/>
      <c r="G192" s="232"/>
      <c r="H192" s="232"/>
    </row>
    <row r="193" spans="1:8" ht="26.25" x14ac:dyDescent="0.2">
      <c r="A193" s="233"/>
      <c r="B193" s="233"/>
      <c r="C193" s="234"/>
      <c r="D193" s="235"/>
      <c r="E193" s="235"/>
      <c r="F193" s="236"/>
      <c r="G193" s="237"/>
      <c r="H193" s="237"/>
    </row>
    <row r="194" spans="1:8" ht="21" x14ac:dyDescent="0.2">
      <c r="A194" s="239" t="s">
        <v>144</v>
      </c>
      <c r="B194" s="239"/>
      <c r="C194" s="239"/>
      <c r="D194" s="239"/>
      <c r="E194" s="239"/>
      <c r="F194" s="239"/>
      <c r="G194" s="239"/>
      <c r="H194" s="239"/>
    </row>
    <row r="195" spans="1:8" ht="21" x14ac:dyDescent="0.2">
      <c r="A195" s="239" t="s">
        <v>145</v>
      </c>
      <c r="B195" s="239"/>
      <c r="C195" s="239"/>
      <c r="D195" s="239"/>
      <c r="E195" s="239"/>
      <c r="F195" s="239"/>
      <c r="G195" s="239"/>
      <c r="H195" s="239"/>
    </row>
    <row r="196" spans="1:8" ht="26.25" x14ac:dyDescent="0.2">
      <c r="A196" s="233"/>
      <c r="B196" s="233"/>
      <c r="C196" s="234"/>
      <c r="D196" s="235"/>
      <c r="E196" s="235"/>
      <c r="F196" s="236"/>
      <c r="G196" s="237"/>
      <c r="H196" s="237"/>
    </row>
    <row r="197" spans="1:8" ht="54" customHeight="1" thickBot="1" x14ac:dyDescent="0.25">
      <c r="A197" s="240" t="s">
        <v>146</v>
      </c>
      <c r="B197" s="240"/>
      <c r="C197" s="240"/>
      <c r="D197" s="240"/>
      <c r="E197" s="240"/>
      <c r="F197" s="241"/>
      <c r="G197" s="231"/>
      <c r="H197" s="242"/>
    </row>
    <row r="198" spans="1:8" ht="50.1" customHeight="1" thickBot="1" x14ac:dyDescent="0.25">
      <c r="A198" s="243" t="s">
        <v>147</v>
      </c>
      <c r="B198" s="244"/>
      <c r="C198" s="244"/>
      <c r="D198" s="244"/>
      <c r="E198" s="245"/>
      <c r="F198" s="246"/>
      <c r="H198" s="247"/>
    </row>
    <row r="199" spans="1:8" ht="93.75" customHeight="1" thickBot="1" x14ac:dyDescent="0.25">
      <c r="A199" s="248" t="s">
        <v>148</v>
      </c>
      <c r="B199" s="249"/>
      <c r="C199" s="250" t="s">
        <v>149</v>
      </c>
      <c r="D199" s="249" t="s">
        <v>150</v>
      </c>
      <c r="E199" s="251"/>
      <c r="F199" s="252"/>
      <c r="G199" s="252"/>
      <c r="H199" s="252"/>
    </row>
    <row r="200" spans="1:8" ht="84" x14ac:dyDescent="0.2">
      <c r="A200" s="253" t="s">
        <v>151</v>
      </c>
      <c r="B200" s="254"/>
      <c r="C200" s="255" t="s">
        <v>152</v>
      </c>
      <c r="D200" s="256" t="s">
        <v>153</v>
      </c>
      <c r="E200" s="257"/>
      <c r="F200" s="252"/>
      <c r="G200" s="252"/>
      <c r="H200" s="252"/>
    </row>
    <row r="201" spans="1:8" ht="72" customHeight="1" x14ac:dyDescent="0.2">
      <c r="A201" s="258" t="s">
        <v>154</v>
      </c>
      <c r="B201" s="259"/>
      <c r="C201" s="260" t="s">
        <v>155</v>
      </c>
      <c r="D201" s="261" t="s">
        <v>156</v>
      </c>
      <c r="E201" s="262"/>
      <c r="F201" s="252"/>
      <c r="G201" s="252"/>
      <c r="H201" s="252"/>
    </row>
    <row r="202" spans="1:8" ht="176.25" customHeight="1" thickBot="1" x14ac:dyDescent="0.25">
      <c r="A202" s="321" t="s">
        <v>157</v>
      </c>
      <c r="B202" s="322"/>
      <c r="C202" s="323" t="s">
        <v>158</v>
      </c>
      <c r="D202" s="324" t="s">
        <v>156</v>
      </c>
      <c r="E202" s="325"/>
      <c r="F202" s="252"/>
      <c r="G202" s="252"/>
      <c r="H202" s="252"/>
    </row>
    <row r="203" spans="1:8" s="217" customFormat="1" ht="125.25" customHeight="1" x14ac:dyDescent="0.2">
      <c r="A203" s="258" t="s">
        <v>160</v>
      </c>
      <c r="B203" s="259"/>
      <c r="C203" s="319" t="s">
        <v>161</v>
      </c>
      <c r="D203" s="259" t="s">
        <v>156</v>
      </c>
      <c r="E203" s="320"/>
      <c r="F203" s="246"/>
      <c r="G203" s="246"/>
      <c r="H203" s="246"/>
    </row>
    <row r="204" spans="1:8" s="238" customFormat="1" ht="222.75" customHeight="1" thickBot="1" x14ac:dyDescent="0.25">
      <c r="A204" s="442" t="s">
        <v>162</v>
      </c>
      <c r="B204" s="443"/>
      <c r="C204" s="323" t="s">
        <v>163</v>
      </c>
      <c r="D204" s="444" t="s">
        <v>156</v>
      </c>
      <c r="E204" s="445"/>
      <c r="F204" s="236"/>
      <c r="G204" s="237"/>
      <c r="H204" s="237"/>
    </row>
    <row r="205" spans="1:8" ht="23.25" x14ac:dyDescent="0.2">
      <c r="A205" s="264" t="s">
        <v>164</v>
      </c>
      <c r="B205" s="264"/>
      <c r="C205" s="264"/>
      <c r="D205" s="264"/>
      <c r="E205" s="264"/>
      <c r="F205" s="264"/>
      <c r="G205" s="264"/>
      <c r="H205" s="264"/>
    </row>
    <row r="206" spans="1:8" ht="23.25" x14ac:dyDescent="0.2">
      <c r="A206" s="264" t="s">
        <v>165</v>
      </c>
      <c r="B206" s="264"/>
      <c r="C206" s="264"/>
      <c r="D206" s="264"/>
      <c r="E206" s="264"/>
      <c r="F206" s="264"/>
      <c r="G206" s="264"/>
      <c r="H206" s="264"/>
    </row>
    <row r="207" spans="1:8" ht="182.25" customHeight="1" x14ac:dyDescent="0.2">
      <c r="A207" s="239" t="str">
        <f>Абакан_юр!A195</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7" s="239"/>
      <c r="C207" s="239"/>
      <c r="D207" s="239"/>
      <c r="E207" s="239"/>
      <c r="F207" s="239"/>
      <c r="G207" s="239"/>
      <c r="H207" s="239"/>
    </row>
    <row r="208" spans="1:8" ht="66.75" customHeight="1" x14ac:dyDescent="0.2">
      <c r="A208" s="239" t="s">
        <v>167</v>
      </c>
      <c r="B208" s="239"/>
      <c r="C208" s="239"/>
      <c r="D208" s="239"/>
      <c r="E208" s="239"/>
      <c r="F208" s="239"/>
      <c r="G208" s="239"/>
      <c r="H208" s="239"/>
    </row>
    <row r="209" spans="1:8" ht="23.25" x14ac:dyDescent="0.2">
      <c r="A209" s="264" t="s">
        <v>168</v>
      </c>
      <c r="B209" s="264"/>
      <c r="C209" s="264"/>
      <c r="D209" s="264"/>
      <c r="E209" s="264"/>
      <c r="F209" s="264"/>
      <c r="G209" s="264"/>
      <c r="H209" s="264"/>
    </row>
    <row r="210" spans="1:8" s="266" customFormat="1" ht="114.75" customHeight="1" x14ac:dyDescent="0.2">
      <c r="A210" s="239" t="s">
        <v>169</v>
      </c>
      <c r="B210" s="239"/>
      <c r="C210" s="239"/>
      <c r="D210" s="239"/>
      <c r="E210" s="239"/>
      <c r="F210" s="239"/>
      <c r="G210" s="239"/>
      <c r="H210" s="239"/>
    </row>
  </sheetData>
  <sheetProtection selectLockedCells="1" selectUnlockedCells="1"/>
  <mergeCells count="348">
    <mergeCell ref="A207:H207"/>
    <mergeCell ref="A208:H208"/>
    <mergeCell ref="A209:H209"/>
    <mergeCell ref="A210:E210"/>
    <mergeCell ref="F210:H210"/>
    <mergeCell ref="A203:B203"/>
    <mergeCell ref="D203:E203"/>
    <mergeCell ref="A204:B204"/>
    <mergeCell ref="D204:E204"/>
    <mergeCell ref="A205:H205"/>
    <mergeCell ref="A206:H206"/>
    <mergeCell ref="A200:B200"/>
    <mergeCell ref="D200:E200"/>
    <mergeCell ref="A201:B201"/>
    <mergeCell ref="D201:E201"/>
    <mergeCell ref="A202:B202"/>
    <mergeCell ref="D202:E202"/>
    <mergeCell ref="A194:H194"/>
    <mergeCell ref="A195:H195"/>
    <mergeCell ref="A197:E197"/>
    <mergeCell ref="A198:E198"/>
    <mergeCell ref="A199:B199"/>
    <mergeCell ref="D199:E199"/>
    <mergeCell ref="A187:C187"/>
    <mergeCell ref="A188:C188"/>
    <mergeCell ref="A189:C189"/>
    <mergeCell ref="A190:C190"/>
    <mergeCell ref="A191:C191"/>
    <mergeCell ref="A192:C192"/>
    <mergeCell ref="C182:D182"/>
    <mergeCell ref="C183:D183"/>
    <mergeCell ref="C184:D184"/>
    <mergeCell ref="C185:D185"/>
    <mergeCell ref="A186:C186"/>
    <mergeCell ref="G186:H186"/>
    <mergeCell ref="A178:B178"/>
    <mergeCell ref="C178:C179"/>
    <mergeCell ref="D178:H178"/>
    <mergeCell ref="A179:B179"/>
    <mergeCell ref="D179:H179"/>
    <mergeCell ref="A180:B180"/>
    <mergeCell ref="D180:H180"/>
    <mergeCell ref="A175:B175"/>
    <mergeCell ref="D175:H175"/>
    <mergeCell ref="A176:B176"/>
    <mergeCell ref="D176:H176"/>
    <mergeCell ref="A177:C177"/>
    <mergeCell ref="D177:H177"/>
    <mergeCell ref="A171:B171"/>
    <mergeCell ref="D171:H171"/>
    <mergeCell ref="A172:B172"/>
    <mergeCell ref="A173:B173"/>
    <mergeCell ref="D173:H173"/>
    <mergeCell ref="A174:B174"/>
    <mergeCell ref="D174:H174"/>
    <mergeCell ref="D167:H167"/>
    <mergeCell ref="A168:B168"/>
    <mergeCell ref="D168:H168"/>
    <mergeCell ref="A169:B169"/>
    <mergeCell ref="A170:B170"/>
    <mergeCell ref="D170:H170"/>
    <mergeCell ref="A163:B163"/>
    <mergeCell ref="C163:C167"/>
    <mergeCell ref="D163:H163"/>
    <mergeCell ref="A164:B164"/>
    <mergeCell ref="D164:H164"/>
    <mergeCell ref="A165:B165"/>
    <mergeCell ref="D165:H165"/>
    <mergeCell ref="A166:B166"/>
    <mergeCell ref="D166:H166"/>
    <mergeCell ref="A167:B167"/>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15:B115"/>
    <mergeCell ref="D115:H115"/>
    <mergeCell ref="A116:B116"/>
    <mergeCell ref="D116:H116"/>
    <mergeCell ref="A117:B117"/>
    <mergeCell ref="D117:H117"/>
    <mergeCell ref="D111:H111"/>
    <mergeCell ref="A112:B112"/>
    <mergeCell ref="D112:H112"/>
    <mergeCell ref="A113:B113"/>
    <mergeCell ref="D113:H113"/>
    <mergeCell ref="A114:B114"/>
    <mergeCell ref="D114:H114"/>
    <mergeCell ref="A107:B107"/>
    <mergeCell ref="D107:H107"/>
    <mergeCell ref="A108:B108"/>
    <mergeCell ref="D108:H108"/>
    <mergeCell ref="A109:B109"/>
    <mergeCell ref="C109:C126"/>
    <mergeCell ref="D109:H109"/>
    <mergeCell ref="A110:B110"/>
    <mergeCell ref="D110:H110"/>
    <mergeCell ref="A111:B111"/>
    <mergeCell ref="A104:B104"/>
    <mergeCell ref="D104:H104"/>
    <mergeCell ref="A105:B105"/>
    <mergeCell ref="D105:H105"/>
    <mergeCell ref="A106:B106"/>
    <mergeCell ref="D106:H106"/>
    <mergeCell ref="A101:B101"/>
    <mergeCell ref="D101:H101"/>
    <mergeCell ref="A102:B102"/>
    <mergeCell ref="D102:H102"/>
    <mergeCell ref="A103:B103"/>
    <mergeCell ref="D103:H103"/>
    <mergeCell ref="D96:H96"/>
    <mergeCell ref="A97:B97"/>
    <mergeCell ref="C97:C105"/>
    <mergeCell ref="D97:H97"/>
    <mergeCell ref="A98:B98"/>
    <mergeCell ref="D98:H98"/>
    <mergeCell ref="A99:B99"/>
    <mergeCell ref="D99:H99"/>
    <mergeCell ref="A100:B100"/>
    <mergeCell ref="D100:H100"/>
    <mergeCell ref="A93:B93"/>
    <mergeCell ref="D93:H93"/>
    <mergeCell ref="A94:B94"/>
    <mergeCell ref="D94:H94"/>
    <mergeCell ref="A95:C95"/>
    <mergeCell ref="D95:H95"/>
    <mergeCell ref="A90:B90"/>
    <mergeCell ref="D90:H90"/>
    <mergeCell ref="A91:B91"/>
    <mergeCell ref="D91:H91"/>
    <mergeCell ref="A92:B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A72:B72"/>
    <mergeCell ref="D72:H72"/>
    <mergeCell ref="A73:B73"/>
    <mergeCell ref="D73:H73"/>
    <mergeCell ref="A74:B74"/>
    <mergeCell ref="D74:H74"/>
    <mergeCell ref="D68:H68"/>
    <mergeCell ref="A69:B69"/>
    <mergeCell ref="D69:H69"/>
    <mergeCell ref="A70:B70"/>
    <mergeCell ref="D70:H70"/>
    <mergeCell ref="A71:B71"/>
    <mergeCell ref="D71:H71"/>
    <mergeCell ref="A64:C64"/>
    <mergeCell ref="D64:H64"/>
    <mergeCell ref="A65:B65"/>
    <mergeCell ref="C65:C94"/>
    <mergeCell ref="D65:H65"/>
    <mergeCell ref="A66:B66"/>
    <mergeCell ref="D66:H66"/>
    <mergeCell ref="A67:B67"/>
    <mergeCell ref="D67:H67"/>
    <mergeCell ref="A68:B68"/>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47:H47"/>
    <mergeCell ref="A48:A52"/>
    <mergeCell ref="B48:B49"/>
    <mergeCell ref="C48:C49"/>
    <mergeCell ref="D48:D52"/>
    <mergeCell ref="E48:E52"/>
    <mergeCell ref="F48:F52"/>
    <mergeCell ref="G48:G52"/>
    <mergeCell ref="H48:H52"/>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199"/>
  <sheetViews>
    <sheetView view="pageBreakPreview" zoomScale="30" zoomScaleNormal="60" zoomScaleSheetLayoutView="30" workbookViewId="0">
      <pane ySplit="4" topLeftCell="A46" activePane="bottomLeft" state="frozen"/>
      <selection activeCell="A181" sqref="A181:B181"/>
      <selection pane="bottomLeft" activeCell="A181" sqref="A181:B181"/>
    </sheetView>
  </sheetViews>
  <sheetFormatPr defaultColWidth="9.140625" defaultRowHeight="12.75" outlineLevelRow="1" x14ac:dyDescent="0.2"/>
  <cols>
    <col min="1" max="1" width="45.7109375" style="216" customWidth="1"/>
    <col min="2" max="2" width="80.7109375" style="217" customWidth="1"/>
    <col min="3" max="3" width="120.7109375" style="218" customWidth="1"/>
    <col min="4" max="7" width="30.7109375" style="217" customWidth="1"/>
    <col min="8" max="8" width="30.7109375" style="219" customWidth="1"/>
    <col min="9" max="16384" width="9.140625" style="219"/>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июня 2024 г.</v>
      </c>
      <c r="B2" s="6" t="s">
        <v>2</v>
      </c>
      <c r="C2" s="7" t="s">
        <v>351</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31.5" customHeight="1" thickBot="1" x14ac:dyDescent="0.25">
      <c r="A6" s="436"/>
      <c r="B6" s="437"/>
      <c r="C6" s="438"/>
      <c r="D6" s="337" t="s">
        <v>171</v>
      </c>
      <c r="E6" s="268" t="s">
        <v>172</v>
      </c>
      <c r="F6" s="337" t="s">
        <v>173</v>
      </c>
      <c r="G6" s="268" t="s">
        <v>174</v>
      </c>
      <c r="H6" s="338" t="s">
        <v>175</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"2ГИС.ГРОЗНЫЙ" (версия для ПК); 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Интернет-площадки и Веб-приложения на основе Cправочника организаций "2ГИС.ГРОЗНЫЙ", http://api.2gis.ru/</v>
      </c>
      <c r="D7" s="31">
        <f>F7*1.2</f>
        <v>4003.2</v>
      </c>
      <c r="E7" s="32">
        <f>F7*1.1</f>
        <v>3669.6000000000004</v>
      </c>
      <c r="F7" s="32">
        <v>3336</v>
      </c>
      <c r="G7" s="32">
        <f>F7*0.75</f>
        <v>2502</v>
      </c>
      <c r="H7" s="33">
        <f>F7*0.5</f>
        <v>1668</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"2ГИС.ГРОЗНЫЙ" (версия для ПК); 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Интернет-площадки и Веб-приложения на основе Cправочника организаций "2ГИС.ГРОЗНЫЙ",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"2ГИС.ГРОЗНЫЙ" (версия для ПК); 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Интернет-площадки и Веб-приложения на основе Cправочника организаций "2ГИС.ГРОЗНЫЙ", http://api.2gis.ru/</v>
      </c>
      <c r="D12" s="54">
        <f>F12*1.2</f>
        <v>4737.5999999999995</v>
      </c>
      <c r="E12" s="32">
        <f>F12*1.1</f>
        <v>4342.8</v>
      </c>
      <c r="F12" s="32">
        <v>3948</v>
      </c>
      <c r="G12" s="32">
        <f>F12*0.75</f>
        <v>2961</v>
      </c>
      <c r="H12" s="33">
        <f>F12*0.5</f>
        <v>1974</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"2ГИС.ГРОЗНЫЙ" (версия для ПК); 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Интернет-площадки и Веб-приложения на основе Cправочника организаций "2ГИС.ГРОЗНЫЙ",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924</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"2ГИС.ГРОЗНЫЙ"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"2ГИС.ГРОЗНЫЙ"; Электронный справочник "2ГИС.ГРОЗНЫЙ"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Интернет-площадки и Веб-приложения на основе Cправочника организаций "2ГИС.ГРОЗНЫЙ", http://api.2gis.ru/</v>
      </c>
      <c r="D23" s="271">
        <v>198</v>
      </c>
      <c r="E23" s="272"/>
      <c r="F23" s="272"/>
      <c r="G23" s="272"/>
      <c r="H23" s="273"/>
    </row>
    <row r="24" spans="1:8" s="16" customFormat="1" ht="94.5" customHeight="1" x14ac:dyDescent="0.2">
      <c r="A24" s="71"/>
      <c r="B24" s="92"/>
      <c r="C24" s="93"/>
      <c r="D24" s="94"/>
      <c r="E24" s="95"/>
      <c r="F24" s="95"/>
      <c r="G24" s="95"/>
      <c r="H24" s="274"/>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25" s="275"/>
      <c r="E25" s="276"/>
      <c r="F25" s="276"/>
      <c r="G25" s="276"/>
      <c r="H25" s="277"/>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"2ГИС.ГРОЗНЫЙ" (версия для ПК); 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v>
      </c>
      <c r="D27" s="31">
        <f>F27*1.2</f>
        <v>5616</v>
      </c>
      <c r="E27" s="32">
        <f>F27*1.1</f>
        <v>5148</v>
      </c>
      <c r="F27" s="32">
        <v>4680</v>
      </c>
      <c r="G27" s="32">
        <f>F27*0.75</f>
        <v>3510</v>
      </c>
      <c r="H27" s="33">
        <f>F27*0.5</f>
        <v>2340</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"2ГИС.ГРОЗНЫЙ" (версия для ПК); 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v>
      </c>
      <c r="D32" s="54">
        <f>F32*1.2</f>
        <v>6638.4</v>
      </c>
      <c r="E32" s="32">
        <f>F32*1.1</f>
        <v>6085.2000000000007</v>
      </c>
      <c r="F32" s="32">
        <v>5532</v>
      </c>
      <c r="G32" s="32">
        <f>F32*0.75</f>
        <v>4149</v>
      </c>
      <c r="H32" s="33">
        <f>F32*0.5</f>
        <v>2766</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1320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"2ГИС.ГРОЗНЫЙ"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"2ГИС.ГРОЗНЫЙ"; Электронный справочник "2ГИС.ГРОЗНЫЙ"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v>
      </c>
      <c r="D43" s="68">
        <v>288</v>
      </c>
      <c r="E43" s="69"/>
      <c r="F43" s="69"/>
      <c r="G43" s="69"/>
      <c r="H43" s="70"/>
    </row>
    <row r="44" spans="1:8" s="16" customFormat="1" ht="69.75" customHeight="1" x14ac:dyDescent="0.2">
      <c r="A44" s="71"/>
      <c r="B44" s="92"/>
      <c r="C44" s="93"/>
      <c r="D44" s="74"/>
      <c r="E44" s="75"/>
      <c r="F44" s="75"/>
      <c r="G44" s="75"/>
      <c r="H44" s="7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45" s="74"/>
      <c r="E45" s="75"/>
      <c r="F45" s="75"/>
      <c r="G45" s="75"/>
      <c r="H45" s="7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46" s="78"/>
      <c r="E46" s="79"/>
      <c r="F46" s="79"/>
      <c r="G46" s="79"/>
      <c r="H46" s="80"/>
    </row>
    <row r="47" spans="1:8" s="16" customFormat="1" ht="24.95" customHeight="1" thickBot="1" x14ac:dyDescent="0.25">
      <c r="A47" s="81"/>
      <c r="B47" s="82"/>
      <c r="C47" s="83"/>
      <c r="D47" s="113"/>
      <c r="E47" s="114"/>
      <c r="F47" s="114"/>
      <c r="G47" s="114"/>
      <c r="H47" s="115"/>
    </row>
    <row r="48" spans="1:8" s="16" customFormat="1" ht="48" customHeight="1" x14ac:dyDescent="0.2">
      <c r="A48" s="29" t="s">
        <v>31</v>
      </c>
      <c r="B48" s="30" t="s">
        <v>27</v>
      </c>
      <c r="C4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"2ГИС.ГРОЗНЫЙ" (версия для ПК); 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Интернет-площадки и Веб-приложения на основе Cправочника организаций "2ГИС.ГРОЗНЫЙ", http://api.2gis.ru/</v>
      </c>
      <c r="D48" s="31">
        <f>F48*1.2</f>
        <v>4809.5999999999995</v>
      </c>
      <c r="E48" s="32">
        <f>F48*1.1</f>
        <v>4408.8</v>
      </c>
      <c r="F48" s="32">
        <v>4008</v>
      </c>
      <c r="G48" s="32">
        <f>F48*0.75</f>
        <v>3006</v>
      </c>
      <c r="H48" s="33">
        <f>F48*0.5</f>
        <v>2004</v>
      </c>
    </row>
    <row r="49" spans="1:8" s="16" customFormat="1" ht="132" customHeight="1" x14ac:dyDescent="0.2">
      <c r="A49" s="34"/>
      <c r="B49" s="35"/>
      <c r="C49" s="35"/>
      <c r="D49" s="36"/>
      <c r="E49" s="37"/>
      <c r="F49" s="37"/>
      <c r="G49" s="37"/>
      <c r="H49" s="38"/>
    </row>
    <row r="50" spans="1:8" s="16" customFormat="1" ht="127.5" customHeight="1" x14ac:dyDescent="0.2">
      <c r="A50" s="34"/>
      <c r="B50" s="39" t="s">
        <v>12</v>
      </c>
      <c r="C5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"2ГИС.ГРОЗНЫЙ" (версия для ПК); 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Интернет-площадки и Веб-приложения на основе Cправочника организаций "2ГИС.ГРОЗНЫЙ", http://api.2gis.ru/</v>
      </c>
      <c r="D50" s="36"/>
      <c r="E50" s="37"/>
      <c r="F50" s="37"/>
      <c r="G50" s="37"/>
      <c r="H50" s="38"/>
    </row>
    <row r="51" spans="1:8" s="16" customFormat="1" ht="127.5" customHeight="1" thickBot="1" x14ac:dyDescent="0.25">
      <c r="A51" s="119"/>
      <c r="B51" s="120" t="s">
        <v>33</v>
      </c>
      <c r="C51"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51" s="121"/>
      <c r="E51" s="122"/>
      <c r="F51" s="122"/>
      <c r="G51" s="122"/>
      <c r="H51" s="123"/>
    </row>
    <row r="52" spans="1:8" s="16" customFormat="1" ht="166.5" customHeight="1" thickBot="1" x14ac:dyDescent="0.25">
      <c r="A52" s="41"/>
      <c r="B52" s="42" t="s">
        <v>13</v>
      </c>
      <c r="C52"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52" s="44"/>
      <c r="E52" s="45"/>
      <c r="F52" s="45"/>
      <c r="G52" s="45"/>
      <c r="H52" s="46"/>
    </row>
    <row r="53" spans="1:8" s="16" customFormat="1" ht="24.95" customHeight="1" thickBot="1" x14ac:dyDescent="0.25">
      <c r="A53" s="47"/>
      <c r="B53" s="48"/>
      <c r="C53" s="49"/>
      <c r="D53" s="50"/>
      <c r="E53" s="51"/>
      <c r="F53" s="51"/>
      <c r="G53" s="51"/>
      <c r="H53" s="52"/>
    </row>
    <row r="54" spans="1:8" s="16" customFormat="1" ht="48" customHeight="1" x14ac:dyDescent="0.2">
      <c r="A54" s="53" t="s">
        <v>35</v>
      </c>
      <c r="B54" s="30" t="s">
        <v>27</v>
      </c>
      <c r="C54"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"2ГИС.ГРОЗНЫЙ" (версия для ПК); 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Интернет-площадки и Веб-приложения на основе Cправочника организаций "2ГИС.ГРОЗНЫЙ", http://api.2gis.ru/</v>
      </c>
      <c r="D54" s="54">
        <f>F54*1.2</f>
        <v>5688</v>
      </c>
      <c r="E54" s="32">
        <f>F54*1.1</f>
        <v>5214</v>
      </c>
      <c r="F54" s="32">
        <v>4740</v>
      </c>
      <c r="G54" s="32">
        <f>F54*0.75</f>
        <v>3555</v>
      </c>
      <c r="H54" s="33">
        <f>F54*0.5</f>
        <v>2370</v>
      </c>
    </row>
    <row r="55" spans="1:8" s="16" customFormat="1" ht="132" customHeight="1" x14ac:dyDescent="0.2">
      <c r="A55" s="55"/>
      <c r="B55" s="35"/>
      <c r="C55" s="35"/>
      <c r="D55" s="56"/>
      <c r="E55" s="37"/>
      <c r="F55" s="37"/>
      <c r="G55" s="37"/>
      <c r="H55" s="38"/>
    </row>
    <row r="56" spans="1:8" s="16" customFormat="1" ht="138.94999999999999" customHeight="1" x14ac:dyDescent="0.2">
      <c r="A56" s="55"/>
      <c r="B56" s="39" t="s">
        <v>12</v>
      </c>
      <c r="C56"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"2ГИС.ГРОЗНЫЙ" (версия для ПК); 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Интернет-площадки и Веб-приложения на основе Cправочника организаций "2ГИС.ГРОЗНЫЙ", http://api.2gis.ru/</v>
      </c>
      <c r="D56" s="56"/>
      <c r="E56" s="37"/>
      <c r="F56" s="37"/>
      <c r="G56" s="37"/>
      <c r="H56" s="38"/>
    </row>
    <row r="57" spans="1:8" s="16" customFormat="1" ht="166.5" customHeight="1" x14ac:dyDescent="0.2">
      <c r="A57" s="55"/>
      <c r="B57" s="57" t="s">
        <v>13</v>
      </c>
      <c r="C57"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57" s="56"/>
      <c r="E57" s="37"/>
      <c r="F57" s="37"/>
      <c r="G57" s="37"/>
      <c r="H57" s="38"/>
    </row>
    <row r="58" spans="1:8" s="16" customFormat="1" ht="92.25" customHeight="1" thickBot="1" x14ac:dyDescent="0.25">
      <c r="A58" s="59"/>
      <c r="B58" s="42" t="s">
        <v>36</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58" s="61"/>
      <c r="E58" s="45"/>
      <c r="F58" s="45"/>
      <c r="G58" s="45"/>
      <c r="H58" s="46"/>
    </row>
    <row r="59" spans="1:8" s="16" customFormat="1" ht="24.95" customHeight="1" thickBot="1" x14ac:dyDescent="0.25">
      <c r="A59" s="81"/>
      <c r="B59" s="82"/>
      <c r="C59" s="83"/>
      <c r="D59" s="84"/>
      <c r="E59" s="85"/>
      <c r="F59" s="85"/>
      <c r="G59" s="85"/>
      <c r="H59" s="86"/>
    </row>
    <row r="60" spans="1:8" s="16" customFormat="1" ht="50.1" customHeight="1" x14ac:dyDescent="0.2">
      <c r="A60" s="65" t="s">
        <v>37</v>
      </c>
      <c r="B60" s="87" t="s">
        <v>23</v>
      </c>
      <c r="C60"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Интернет-площадки и Веб-приложения на основе Cправочника организаций "2ГИС.ГРОЗНЫЙ", http://api.2gis.ru/</v>
      </c>
      <c r="D60" s="271">
        <v>198</v>
      </c>
      <c r="E60" s="272"/>
      <c r="F60" s="272"/>
      <c r="G60" s="272"/>
      <c r="H60" s="273"/>
    </row>
    <row r="61" spans="1:8" s="16" customFormat="1" ht="94.5" customHeight="1" x14ac:dyDescent="0.2">
      <c r="A61" s="71"/>
      <c r="B61" s="92"/>
      <c r="C61" s="93"/>
      <c r="D61" s="94"/>
      <c r="E61" s="95"/>
      <c r="F61" s="95"/>
      <c r="G61" s="95"/>
      <c r="H61" s="274"/>
    </row>
    <row r="62" spans="1:8" s="16" customFormat="1" ht="163.5" customHeight="1" thickBot="1" x14ac:dyDescent="0.25">
      <c r="A62" s="77"/>
      <c r="B62" s="97" t="s">
        <v>13</v>
      </c>
      <c r="C62"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62" s="275"/>
      <c r="E62" s="276"/>
      <c r="F62" s="276"/>
      <c r="G62" s="276"/>
      <c r="H62" s="277"/>
    </row>
    <row r="63" spans="1:8" ht="21.75" thickBot="1" x14ac:dyDescent="0.25">
      <c r="A63" s="81"/>
      <c r="B63" s="129"/>
      <c r="C63" s="130"/>
      <c r="D63" s="113"/>
      <c r="E63" s="114"/>
      <c r="F63" s="114"/>
      <c r="G63" s="114"/>
      <c r="H63" s="115"/>
    </row>
    <row r="64" spans="1:8" ht="50.1" customHeight="1" thickBot="1" x14ac:dyDescent="0.25">
      <c r="A64" s="136" t="s">
        <v>38</v>
      </c>
      <c r="B64" s="137"/>
      <c r="C64" s="137"/>
      <c r="D64" s="138" t="str">
        <f>"от "&amp;MIN(D65:D84)&amp;" до "&amp;MAX(D65:D84)</f>
        <v>от 876 до 17520</v>
      </c>
      <c r="E64" s="139"/>
      <c r="F64" s="139"/>
      <c r="G64" s="139"/>
      <c r="H64" s="140"/>
    </row>
    <row r="65" spans="1:8" ht="37.5" customHeight="1" outlineLevel="1" x14ac:dyDescent="0.2">
      <c r="A65" s="141" t="s">
        <v>39</v>
      </c>
      <c r="B65" s="142"/>
      <c r="C65" s="143" t="str">
        <f>"Электронный справочник на основе Справочника организаций "&amp;$C$2&amp;" (версия для ПК)"</f>
        <v>Электронный справочник на основе Справочника организаций "2ГИС.ГРОЗНЫЙ" (версия для ПК)</v>
      </c>
      <c r="D65" s="144">
        <v>876</v>
      </c>
      <c r="E65" s="145"/>
      <c r="F65" s="145"/>
      <c r="G65" s="145"/>
      <c r="H65" s="146"/>
    </row>
    <row r="66" spans="1:8" ht="37.5" customHeight="1" outlineLevel="1" x14ac:dyDescent="0.2">
      <c r="A66" s="147" t="s">
        <v>40</v>
      </c>
      <c r="B66" s="148"/>
      <c r="C66" s="143"/>
      <c r="D66" s="36">
        <v>1752</v>
      </c>
      <c r="E66" s="37"/>
      <c r="F66" s="37"/>
      <c r="G66" s="37"/>
      <c r="H66" s="38"/>
    </row>
    <row r="67" spans="1:8" ht="37.5" customHeight="1" outlineLevel="1" x14ac:dyDescent="0.2">
      <c r="A67" s="147" t="s">
        <v>41</v>
      </c>
      <c r="B67" s="148"/>
      <c r="C67" s="143"/>
      <c r="D67" s="36">
        <v>2628</v>
      </c>
      <c r="E67" s="37"/>
      <c r="F67" s="37"/>
      <c r="G67" s="37"/>
      <c r="H67" s="38"/>
    </row>
    <row r="68" spans="1:8" ht="37.5" customHeight="1" outlineLevel="1" x14ac:dyDescent="0.2">
      <c r="A68" s="147" t="s">
        <v>42</v>
      </c>
      <c r="B68" s="148"/>
      <c r="C68" s="143"/>
      <c r="D68" s="36">
        <v>3504</v>
      </c>
      <c r="E68" s="37"/>
      <c r="F68" s="37"/>
      <c r="G68" s="37"/>
      <c r="H68" s="38"/>
    </row>
    <row r="69" spans="1:8" ht="37.5" customHeight="1" outlineLevel="1" x14ac:dyDescent="0.2">
      <c r="A69" s="147" t="s">
        <v>43</v>
      </c>
      <c r="B69" s="148"/>
      <c r="C69" s="143"/>
      <c r="D69" s="36">
        <v>4380</v>
      </c>
      <c r="E69" s="37"/>
      <c r="F69" s="37"/>
      <c r="G69" s="37"/>
      <c r="H69" s="38"/>
    </row>
    <row r="70" spans="1:8" ht="37.5" customHeight="1" outlineLevel="1" x14ac:dyDescent="0.2">
      <c r="A70" s="147" t="s">
        <v>44</v>
      </c>
      <c r="B70" s="148"/>
      <c r="C70" s="143"/>
      <c r="D70" s="36">
        <v>5256</v>
      </c>
      <c r="E70" s="37"/>
      <c r="F70" s="37"/>
      <c r="G70" s="37"/>
      <c r="H70" s="38"/>
    </row>
    <row r="71" spans="1:8" ht="37.5" customHeight="1" outlineLevel="1" x14ac:dyDescent="0.2">
      <c r="A71" s="147" t="s">
        <v>45</v>
      </c>
      <c r="B71" s="148"/>
      <c r="C71" s="143"/>
      <c r="D71" s="36">
        <v>6132</v>
      </c>
      <c r="E71" s="37"/>
      <c r="F71" s="37"/>
      <c r="G71" s="37"/>
      <c r="H71" s="38"/>
    </row>
    <row r="72" spans="1:8" ht="37.5" customHeight="1" outlineLevel="1" x14ac:dyDescent="0.2">
      <c r="A72" s="147" t="s">
        <v>46</v>
      </c>
      <c r="B72" s="148"/>
      <c r="C72" s="143"/>
      <c r="D72" s="36">
        <v>7008</v>
      </c>
      <c r="E72" s="37"/>
      <c r="F72" s="37"/>
      <c r="G72" s="37"/>
      <c r="H72" s="38"/>
    </row>
    <row r="73" spans="1:8" ht="37.5" customHeight="1" outlineLevel="1" x14ac:dyDescent="0.2">
      <c r="A73" s="147" t="s">
        <v>47</v>
      </c>
      <c r="B73" s="148"/>
      <c r="C73" s="143"/>
      <c r="D73" s="36">
        <v>7884</v>
      </c>
      <c r="E73" s="37"/>
      <c r="F73" s="37"/>
      <c r="G73" s="37"/>
      <c r="H73" s="38"/>
    </row>
    <row r="74" spans="1:8" ht="37.5" customHeight="1" outlineLevel="1" x14ac:dyDescent="0.2">
      <c r="A74" s="147" t="s">
        <v>48</v>
      </c>
      <c r="B74" s="148"/>
      <c r="C74" s="143"/>
      <c r="D74" s="36">
        <v>8760</v>
      </c>
      <c r="E74" s="37"/>
      <c r="F74" s="37"/>
      <c r="G74" s="37"/>
      <c r="H74" s="38"/>
    </row>
    <row r="75" spans="1:8" ht="37.5" customHeight="1" outlineLevel="1" x14ac:dyDescent="0.2">
      <c r="A75" s="147" t="s">
        <v>49</v>
      </c>
      <c r="B75" s="148"/>
      <c r="C75" s="143"/>
      <c r="D75" s="36">
        <v>9636</v>
      </c>
      <c r="E75" s="37"/>
      <c r="F75" s="37"/>
      <c r="G75" s="37"/>
      <c r="H75" s="38"/>
    </row>
    <row r="76" spans="1:8" ht="37.5" customHeight="1" outlineLevel="1" x14ac:dyDescent="0.2">
      <c r="A76" s="147" t="s">
        <v>50</v>
      </c>
      <c r="B76" s="148"/>
      <c r="C76" s="143"/>
      <c r="D76" s="36">
        <v>10512</v>
      </c>
      <c r="E76" s="37"/>
      <c r="F76" s="37"/>
      <c r="G76" s="37"/>
      <c r="H76" s="38"/>
    </row>
    <row r="77" spans="1:8" ht="37.5" customHeight="1" outlineLevel="1" x14ac:dyDescent="0.2">
      <c r="A77" s="147" t="s">
        <v>51</v>
      </c>
      <c r="B77" s="148"/>
      <c r="C77" s="143"/>
      <c r="D77" s="36">
        <v>11388</v>
      </c>
      <c r="E77" s="37"/>
      <c r="F77" s="37"/>
      <c r="G77" s="37"/>
      <c r="H77" s="38"/>
    </row>
    <row r="78" spans="1:8" ht="37.5" customHeight="1" outlineLevel="1" x14ac:dyDescent="0.2">
      <c r="A78" s="147" t="s">
        <v>52</v>
      </c>
      <c r="B78" s="148"/>
      <c r="C78" s="143"/>
      <c r="D78" s="36">
        <v>12264</v>
      </c>
      <c r="E78" s="37"/>
      <c r="F78" s="37"/>
      <c r="G78" s="37"/>
      <c r="H78" s="38"/>
    </row>
    <row r="79" spans="1:8" ht="37.5" customHeight="1" outlineLevel="1" x14ac:dyDescent="0.2">
      <c r="A79" s="147" t="s">
        <v>53</v>
      </c>
      <c r="B79" s="148"/>
      <c r="C79" s="143"/>
      <c r="D79" s="36">
        <v>13140</v>
      </c>
      <c r="E79" s="37"/>
      <c r="F79" s="37"/>
      <c r="G79" s="37"/>
      <c r="H79" s="38"/>
    </row>
    <row r="80" spans="1:8" ht="37.5" customHeight="1" outlineLevel="1" x14ac:dyDescent="0.2">
      <c r="A80" s="147" t="s">
        <v>54</v>
      </c>
      <c r="B80" s="148"/>
      <c r="C80" s="143"/>
      <c r="D80" s="36">
        <v>14016</v>
      </c>
      <c r="E80" s="37"/>
      <c r="F80" s="37"/>
      <c r="G80" s="37"/>
      <c r="H80" s="38"/>
    </row>
    <row r="81" spans="1:8" ht="37.5" customHeight="1" outlineLevel="1" x14ac:dyDescent="0.2">
      <c r="A81" s="147" t="s">
        <v>55</v>
      </c>
      <c r="B81" s="148"/>
      <c r="C81" s="143"/>
      <c r="D81" s="36">
        <v>14892</v>
      </c>
      <c r="E81" s="37"/>
      <c r="F81" s="37"/>
      <c r="G81" s="37"/>
      <c r="H81" s="38"/>
    </row>
    <row r="82" spans="1:8" ht="37.5" customHeight="1" outlineLevel="1" x14ac:dyDescent="0.2">
      <c r="A82" s="147" t="s">
        <v>56</v>
      </c>
      <c r="B82" s="148"/>
      <c r="C82" s="143"/>
      <c r="D82" s="36">
        <v>15768</v>
      </c>
      <c r="E82" s="37"/>
      <c r="F82" s="37"/>
      <c r="G82" s="37"/>
      <c r="H82" s="38"/>
    </row>
    <row r="83" spans="1:8" ht="37.5" customHeight="1" outlineLevel="1" x14ac:dyDescent="0.2">
      <c r="A83" s="147" t="s">
        <v>57</v>
      </c>
      <c r="B83" s="148"/>
      <c r="C83" s="143"/>
      <c r="D83" s="36">
        <v>16644</v>
      </c>
      <c r="E83" s="37"/>
      <c r="F83" s="37"/>
      <c r="G83" s="37"/>
      <c r="H83" s="38"/>
    </row>
    <row r="84" spans="1:8" ht="37.5" customHeight="1" outlineLevel="1" thickBot="1" x14ac:dyDescent="0.25">
      <c r="A84" s="147" t="s">
        <v>58</v>
      </c>
      <c r="B84" s="148"/>
      <c r="C84" s="143"/>
      <c r="D84" s="36">
        <v>17520</v>
      </c>
      <c r="E84" s="37"/>
      <c r="F84" s="37"/>
      <c r="G84" s="37"/>
      <c r="H84" s="38"/>
    </row>
    <row r="85" spans="1:8" ht="50.1" customHeight="1" thickBot="1" x14ac:dyDescent="0.25">
      <c r="A85" s="136" t="s">
        <v>59</v>
      </c>
      <c r="B85" s="137"/>
      <c r="C85" s="137"/>
      <c r="D85" s="138" t="str">
        <f>"от "&amp;MIN(D86:D95)&amp;" до "&amp;MAX(D86:D95)</f>
        <v>от 240 до 7500</v>
      </c>
      <c r="E85" s="139"/>
      <c r="F85" s="139"/>
      <c r="G85" s="139"/>
      <c r="H85" s="140"/>
    </row>
    <row r="86" spans="1:8" ht="151.5" x14ac:dyDescent="0.2">
      <c r="A86" s="149" t="s">
        <v>60</v>
      </c>
      <c r="B86" s="150" t="s">
        <v>13</v>
      </c>
      <c r="C86" s="151" t="str">
        <f t="shared" ref="C8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86" s="152">
        <v>612</v>
      </c>
      <c r="E86" s="152"/>
      <c r="F86" s="152"/>
      <c r="G86" s="152"/>
      <c r="H86" s="153"/>
    </row>
    <row r="87" spans="1:8" ht="37.5" customHeight="1" x14ac:dyDescent="0.2">
      <c r="A87" s="154" t="s">
        <v>61</v>
      </c>
      <c r="B87" s="155"/>
      <c r="C87" s="156" t="str">
        <f>"Электронный справочник на основе Справочника организаций "&amp;$C$2&amp;" (версия для ПК)"</f>
        <v>Электронный справочник на основе Справочника организаций "2ГИС.ГРОЗНЫЙ" (версия для ПК)</v>
      </c>
      <c r="D87" s="157">
        <v>480</v>
      </c>
      <c r="E87" s="157"/>
      <c r="F87" s="157"/>
      <c r="G87" s="157"/>
      <c r="H87" s="158"/>
    </row>
    <row r="88" spans="1:8" ht="37.5" customHeight="1" x14ac:dyDescent="0.2">
      <c r="A88" s="154" t="s">
        <v>62</v>
      </c>
      <c r="B88" s="155"/>
      <c r="C88" s="159"/>
      <c r="D88" s="157">
        <v>7500</v>
      </c>
      <c r="E88" s="157"/>
      <c r="F88" s="157"/>
      <c r="G88" s="157"/>
      <c r="H88" s="158"/>
    </row>
    <row r="89" spans="1:8" ht="37.5" customHeight="1" x14ac:dyDescent="0.2">
      <c r="A89" s="154" t="s">
        <v>63</v>
      </c>
      <c r="B89" s="155"/>
      <c r="C89" s="159"/>
      <c r="D89" s="157">
        <v>1476</v>
      </c>
      <c r="E89" s="157"/>
      <c r="F89" s="157"/>
      <c r="G89" s="157"/>
      <c r="H89" s="158"/>
    </row>
    <row r="90" spans="1:8" ht="37.5" customHeight="1" x14ac:dyDescent="0.2">
      <c r="A90" s="160" t="s">
        <v>64</v>
      </c>
      <c r="B90" s="161"/>
      <c r="C90" s="159"/>
      <c r="D90" s="157">
        <v>4488</v>
      </c>
      <c r="E90" s="157"/>
      <c r="F90" s="157"/>
      <c r="G90" s="157"/>
      <c r="H90" s="158"/>
    </row>
    <row r="91" spans="1:8" ht="37.5" customHeight="1" x14ac:dyDescent="0.2">
      <c r="A91" s="154" t="s">
        <v>65</v>
      </c>
      <c r="B91" s="155"/>
      <c r="C91" s="159"/>
      <c r="D91" s="157">
        <v>240</v>
      </c>
      <c r="E91" s="157"/>
      <c r="F91" s="157"/>
      <c r="G91" s="157"/>
      <c r="H91" s="158"/>
    </row>
    <row r="92" spans="1:8" ht="37.5" customHeight="1" x14ac:dyDescent="0.2">
      <c r="A92" s="154" t="s">
        <v>66</v>
      </c>
      <c r="B92" s="155"/>
      <c r="C92" s="159"/>
      <c r="D92" s="157">
        <v>240</v>
      </c>
      <c r="E92" s="157"/>
      <c r="F92" s="157"/>
      <c r="G92" s="157"/>
      <c r="H92" s="158"/>
    </row>
    <row r="93" spans="1:8" ht="37.5" customHeight="1" x14ac:dyDescent="0.2">
      <c r="A93" s="154" t="s">
        <v>67</v>
      </c>
      <c r="B93" s="155"/>
      <c r="C93" s="159"/>
      <c r="D93" s="157">
        <v>480</v>
      </c>
      <c r="E93" s="157"/>
      <c r="F93" s="157"/>
      <c r="G93" s="157"/>
      <c r="H93" s="158"/>
    </row>
    <row r="94" spans="1:8" ht="37.5" customHeight="1" x14ac:dyDescent="0.2">
      <c r="A94" s="154" t="s">
        <v>68</v>
      </c>
      <c r="B94" s="155"/>
      <c r="C94" s="159"/>
      <c r="D94" s="157">
        <v>720</v>
      </c>
      <c r="E94" s="157"/>
      <c r="F94" s="157"/>
      <c r="G94" s="157"/>
      <c r="H94" s="158"/>
    </row>
    <row r="95" spans="1:8" ht="37.5" customHeight="1" thickBot="1" x14ac:dyDescent="0.25">
      <c r="A95" s="162" t="s">
        <v>69</v>
      </c>
      <c r="B95" s="163"/>
      <c r="C95" s="164"/>
      <c r="D95" s="165">
        <v>4896</v>
      </c>
      <c r="E95" s="165"/>
      <c r="F95" s="165"/>
      <c r="G95" s="165"/>
      <c r="H95" s="166"/>
    </row>
    <row r="96" spans="1:8" s="16" customFormat="1" ht="117.75" customHeight="1" thickBot="1" x14ac:dyDescent="0.25">
      <c r="A96" s="287" t="s">
        <v>71</v>
      </c>
      <c r="B96" s="288"/>
      <c r="C96" s="28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"2ГИС.ГРОЗНЫЙ" (версия для ПК); 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Интернет-площадки и Веб-приложения на основе Cправочника организаций "2ГИС.ГРОЗНЫЙ", http://api.2gis.ru/</v>
      </c>
      <c r="D96" s="45">
        <v>30</v>
      </c>
      <c r="E96" s="45"/>
      <c r="F96" s="45"/>
      <c r="G96" s="45"/>
      <c r="H96" s="46"/>
    </row>
    <row r="97" spans="1:8" ht="50.1" customHeight="1" thickBot="1" x14ac:dyDescent="0.25">
      <c r="A97" s="24" t="s">
        <v>72</v>
      </c>
      <c r="B97" s="25"/>
      <c r="C97" s="26"/>
      <c r="D97" s="173" t="str">
        <f>"от "&amp;MIN(D99,D119:H120,F159,D121:H135)&amp;" до "&amp;MAX(D99,D119:H120,F159,D121:H135)</f>
        <v>от 504 до 12516</v>
      </c>
      <c r="E97" s="173"/>
      <c r="F97" s="173"/>
      <c r="G97" s="173"/>
      <c r="H97" s="174"/>
    </row>
    <row r="98" spans="1:8" ht="21.75" thickBot="1" x14ac:dyDescent="0.25">
      <c r="A98" s="175"/>
      <c r="B98" s="176"/>
      <c r="C98" s="130"/>
      <c r="D98" s="177"/>
      <c r="E98" s="177"/>
      <c r="F98" s="177"/>
      <c r="G98" s="177"/>
      <c r="H98" s="178"/>
    </row>
    <row r="99" spans="1:8" ht="57" customHeight="1" thickBot="1" x14ac:dyDescent="0.25">
      <c r="A99" s="179" t="s">
        <v>73</v>
      </c>
      <c r="B99" s="180"/>
      <c r="C99"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"2ГИС.ГРОЗНЫЙ" (версия для ПК); Интернет-площадка 2gis.kz на основе Cправочника организаций "2ГИС.ГРОЗНЫЙ"; Электронный справочник на основе Справочника организаций "2ГИС.ГРОЗНЫЙ" (мобильная версия); Интернет-площадки и Веб-приложения на основе Cправочника организаций "2ГИС.ГРОЗНЫЙ", http://api.2gis.kz/</v>
      </c>
      <c r="D99" s="182">
        <v>2460</v>
      </c>
      <c r="E99" s="182"/>
      <c r="F99" s="182"/>
      <c r="G99" s="182"/>
      <c r="H99" s="183"/>
    </row>
    <row r="100" spans="1:8" ht="57" customHeight="1" thickBot="1" x14ac:dyDescent="0.25">
      <c r="A100" s="184" t="s">
        <v>74</v>
      </c>
      <c r="B100" s="185"/>
      <c r="C100" s="186"/>
      <c r="D100" s="187" t="s">
        <v>75</v>
      </c>
      <c r="E100" s="188"/>
      <c r="F100" s="188"/>
      <c r="G100" s="188"/>
      <c r="H100" s="189"/>
    </row>
    <row r="101" spans="1:8" ht="57" customHeight="1" x14ac:dyDescent="0.2">
      <c r="A101" s="190" t="s">
        <v>76</v>
      </c>
      <c r="B101" s="191"/>
      <c r="C101" s="186"/>
      <c r="D101" s="157">
        <f>D99/4</f>
        <v>615</v>
      </c>
      <c r="E101" s="157"/>
      <c r="F101" s="157"/>
      <c r="G101" s="157"/>
      <c r="H101" s="158"/>
    </row>
    <row r="102" spans="1:8" ht="57" customHeight="1" x14ac:dyDescent="0.2">
      <c r="A102" s="190" t="s">
        <v>77</v>
      </c>
      <c r="B102" s="191"/>
      <c r="C102" s="186"/>
      <c r="D102" s="157">
        <f>D99/5</f>
        <v>492</v>
      </c>
      <c r="E102" s="157"/>
      <c r="F102" s="157"/>
      <c r="G102" s="157"/>
      <c r="H102" s="158"/>
    </row>
    <row r="103" spans="1:8" ht="57" customHeight="1" x14ac:dyDescent="0.2">
      <c r="A103" s="190" t="s">
        <v>78</v>
      </c>
      <c r="B103" s="191"/>
      <c r="C103" s="186"/>
      <c r="D103" s="157">
        <f>D99/6</f>
        <v>410</v>
      </c>
      <c r="E103" s="157"/>
      <c r="F103" s="157"/>
      <c r="G103" s="157"/>
      <c r="H103" s="158"/>
    </row>
    <row r="104" spans="1:8" ht="57" customHeight="1" x14ac:dyDescent="0.2">
      <c r="A104" s="190" t="s">
        <v>79</v>
      </c>
      <c r="B104" s="191"/>
      <c r="C104" s="186"/>
      <c r="D104" s="157">
        <f>D99/7</f>
        <v>351.42857142857144</v>
      </c>
      <c r="E104" s="157"/>
      <c r="F104" s="157"/>
      <c r="G104" s="157"/>
      <c r="H104" s="158"/>
    </row>
    <row r="105" spans="1:8" ht="57" customHeight="1" x14ac:dyDescent="0.2">
      <c r="A105" s="190" t="s">
        <v>80</v>
      </c>
      <c r="B105" s="191"/>
      <c r="C105" s="186"/>
      <c r="D105" s="157">
        <f>D99/8</f>
        <v>307.5</v>
      </c>
      <c r="E105" s="157"/>
      <c r="F105" s="157"/>
      <c r="G105" s="157"/>
      <c r="H105" s="158"/>
    </row>
    <row r="106" spans="1:8" ht="57" customHeight="1" x14ac:dyDescent="0.2">
      <c r="A106" s="190" t="s">
        <v>81</v>
      </c>
      <c r="B106" s="191"/>
      <c r="C106" s="186"/>
      <c r="D106" s="157">
        <f>D99/9</f>
        <v>273.33333333333331</v>
      </c>
      <c r="E106" s="157"/>
      <c r="F106" s="157"/>
      <c r="G106" s="157"/>
      <c r="H106" s="158"/>
    </row>
    <row r="107" spans="1:8" ht="57" customHeight="1" x14ac:dyDescent="0.2">
      <c r="A107" s="190" t="s">
        <v>82</v>
      </c>
      <c r="B107" s="191"/>
      <c r="C107" s="186"/>
      <c r="D107" s="157">
        <f>D99/10</f>
        <v>246</v>
      </c>
      <c r="E107" s="157"/>
      <c r="F107" s="157"/>
      <c r="G107" s="157"/>
      <c r="H107" s="158"/>
    </row>
    <row r="108" spans="1:8" ht="57" customHeight="1" thickBot="1" x14ac:dyDescent="0.25">
      <c r="A108" s="179" t="s">
        <v>83</v>
      </c>
      <c r="B108" s="180"/>
      <c r="C108" s="186"/>
      <c r="D108" s="182">
        <v>3696</v>
      </c>
      <c r="E108" s="182"/>
      <c r="F108" s="182"/>
      <c r="G108" s="182"/>
      <c r="H108" s="183"/>
    </row>
    <row r="109" spans="1:8" ht="57" customHeight="1" thickBot="1" x14ac:dyDescent="0.25">
      <c r="A109" s="184" t="s">
        <v>74</v>
      </c>
      <c r="B109" s="185"/>
      <c r="C109" s="186"/>
      <c r="D109" s="187" t="s">
        <v>75</v>
      </c>
      <c r="E109" s="188"/>
      <c r="F109" s="188"/>
      <c r="G109" s="188"/>
      <c r="H109" s="189"/>
    </row>
    <row r="110" spans="1:8" ht="57" customHeight="1" x14ac:dyDescent="0.2">
      <c r="A110" s="190" t="s">
        <v>76</v>
      </c>
      <c r="B110" s="191"/>
      <c r="C110" s="186"/>
      <c r="D110" s="157">
        <v>924</v>
      </c>
      <c r="E110" s="157"/>
      <c r="F110" s="157"/>
      <c r="G110" s="157"/>
      <c r="H110" s="158"/>
    </row>
    <row r="111" spans="1:8" ht="57" customHeight="1" x14ac:dyDescent="0.2">
      <c r="A111" s="190" t="s">
        <v>77</v>
      </c>
      <c r="B111" s="191"/>
      <c r="C111" s="186"/>
      <c r="D111" s="157">
        <v>739.19999999999993</v>
      </c>
      <c r="E111" s="157"/>
      <c r="F111" s="157"/>
      <c r="G111" s="157"/>
      <c r="H111" s="158"/>
    </row>
    <row r="112" spans="1:8" ht="57" customHeight="1" x14ac:dyDescent="0.2">
      <c r="A112" s="190" t="s">
        <v>78</v>
      </c>
      <c r="B112" s="191"/>
      <c r="C112" s="186"/>
      <c r="D112" s="157">
        <v>616</v>
      </c>
      <c r="E112" s="157"/>
      <c r="F112" s="157"/>
      <c r="G112" s="157"/>
      <c r="H112" s="158"/>
    </row>
    <row r="113" spans="1:8" ht="57" customHeight="1" x14ac:dyDescent="0.2">
      <c r="A113" s="190" t="s">
        <v>79</v>
      </c>
      <c r="B113" s="191"/>
      <c r="C113" s="186"/>
      <c r="D113" s="157">
        <v>528</v>
      </c>
      <c r="E113" s="157"/>
      <c r="F113" s="157"/>
      <c r="G113" s="157"/>
      <c r="H113" s="158"/>
    </row>
    <row r="114" spans="1:8" ht="57" customHeight="1" x14ac:dyDescent="0.2">
      <c r="A114" s="190" t="s">
        <v>80</v>
      </c>
      <c r="B114" s="191"/>
      <c r="C114" s="186"/>
      <c r="D114" s="157">
        <v>462</v>
      </c>
      <c r="E114" s="157"/>
      <c r="F114" s="157"/>
      <c r="G114" s="157"/>
      <c r="H114" s="158"/>
    </row>
    <row r="115" spans="1:8" ht="57" customHeight="1" x14ac:dyDescent="0.2">
      <c r="A115" s="190" t="s">
        <v>81</v>
      </c>
      <c r="B115" s="191"/>
      <c r="C115" s="186"/>
      <c r="D115" s="157">
        <v>410.66666666666669</v>
      </c>
      <c r="E115" s="157"/>
      <c r="F115" s="157"/>
      <c r="G115" s="157"/>
      <c r="H115" s="158"/>
    </row>
    <row r="116" spans="1:8" ht="57" customHeight="1" thickBot="1" x14ac:dyDescent="0.25">
      <c r="A116" s="190" t="s">
        <v>82</v>
      </c>
      <c r="B116" s="191"/>
      <c r="C116" s="194"/>
      <c r="D116" s="157">
        <v>369.59999999999997</v>
      </c>
      <c r="E116" s="157"/>
      <c r="F116" s="157"/>
      <c r="G116" s="157"/>
      <c r="H116" s="158"/>
    </row>
    <row r="117" spans="1:8" s="16" customFormat="1" ht="62.45" customHeight="1" thickBot="1" x14ac:dyDescent="0.25">
      <c r="A117" s="195" t="s">
        <v>84</v>
      </c>
      <c r="B117" s="196"/>
      <c r="C117"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117" s="37">
        <v>5004</v>
      </c>
      <c r="E117" s="37"/>
      <c r="F117" s="37"/>
      <c r="G117" s="37"/>
      <c r="H117" s="37"/>
    </row>
    <row r="118" spans="1:8" ht="21.75" thickBot="1" x14ac:dyDescent="0.25">
      <c r="A118" s="197"/>
      <c r="B118" s="198"/>
      <c r="C118" s="125"/>
      <c r="D118" s="199"/>
      <c r="E118" s="199"/>
      <c r="F118" s="199"/>
      <c r="G118" s="199"/>
      <c r="H118" s="200"/>
    </row>
    <row r="119" spans="1:8" ht="50.1" customHeight="1" x14ac:dyDescent="0.2">
      <c r="A119" s="160" t="s">
        <v>85</v>
      </c>
      <c r="B119" s="161"/>
      <c r="C119" s="201" t="str">
        <f>"Интернет-площадка 2gis.ru на основе Cправочника организаций "&amp;$C$2&amp;""</f>
        <v>Интернет-площадка 2gis.ru на основе Cправочника организаций "2ГИС.ГРОЗНЫЙ"</v>
      </c>
      <c r="D119" s="31">
        <v>4644</v>
      </c>
      <c r="E119" s="32"/>
      <c r="F119" s="32"/>
      <c r="G119" s="32"/>
      <c r="H119" s="33"/>
    </row>
    <row r="120" spans="1:8" ht="50.1" customHeight="1" x14ac:dyDescent="0.2">
      <c r="A120" s="160" t="s">
        <v>86</v>
      </c>
      <c r="B120" s="161"/>
      <c r="C120" s="202" t="str">
        <f>"Электронный справочник на основе Справочника организаций "&amp;$C$2&amp;" (версия для ПК)"</f>
        <v>Электронный справочник на основе Справочника организаций "2ГИС.ГРОЗНЫЙ" (версия для ПК)</v>
      </c>
      <c r="D120" s="121">
        <v>7260</v>
      </c>
      <c r="E120" s="122"/>
      <c r="F120" s="122"/>
      <c r="G120" s="122"/>
      <c r="H120" s="123"/>
    </row>
    <row r="121" spans="1:8" ht="50.1" customHeight="1" x14ac:dyDescent="0.2">
      <c r="A121" s="160" t="s">
        <v>87</v>
      </c>
      <c r="B121" s="161"/>
      <c r="C121" s="202" t="str">
        <f>"Электронный справочник на основе Справочника организаций "&amp;$C$2&amp;" (версия для ПК)"</f>
        <v>Электронный справочник на основе Справочника организаций "2ГИС.ГРОЗНЫЙ" (версия для ПК)</v>
      </c>
      <c r="D121" s="36">
        <v>9972</v>
      </c>
      <c r="E121" s="37"/>
      <c r="F121" s="37"/>
      <c r="G121" s="37"/>
      <c r="H121" s="38"/>
    </row>
    <row r="122" spans="1:8" ht="50.1" customHeight="1" x14ac:dyDescent="0.2">
      <c r="A122" s="160" t="s">
        <v>88</v>
      </c>
      <c r="B122" s="161"/>
      <c r="C122" s="202" t="str">
        <f>"Интернет-площадка 2gis.ru на основе Cправочника организаций "&amp;$C$2&amp;""</f>
        <v>Интернет-площадка 2gis.ru на основе Cправочника организаций "2ГИС.ГРОЗНЫЙ"</v>
      </c>
      <c r="D122" s="36">
        <v>5820</v>
      </c>
      <c r="E122" s="37"/>
      <c r="F122" s="37"/>
      <c r="G122" s="37"/>
      <c r="H122" s="38"/>
    </row>
    <row r="123" spans="1:8" ht="50.1" customHeight="1" x14ac:dyDescent="0.2">
      <c r="A123" s="160" t="s">
        <v>89</v>
      </c>
      <c r="B123" s="161"/>
      <c r="C123" s="202" t="str">
        <f>"Интернет-площадка 2gis.ru на основе Cправочника организаций "&amp;$C$2&amp;""</f>
        <v>Интернет-площадка 2gis.ru на основе Cправочника организаций "2ГИС.ГРОЗНЫЙ"</v>
      </c>
      <c r="D123" s="36">
        <v>6984</v>
      </c>
      <c r="E123" s="37"/>
      <c r="F123" s="37"/>
      <c r="G123" s="37"/>
      <c r="H123" s="38"/>
    </row>
    <row r="124" spans="1:8" ht="50.1" customHeight="1" x14ac:dyDescent="0.2">
      <c r="A124" s="160" t="s">
        <v>90</v>
      </c>
      <c r="B124" s="161"/>
      <c r="C124" s="202" t="str">
        <f>"Электронный справочник на основе Справочника организаций "&amp;$C$2&amp;" (версия для ПК)"</f>
        <v>Электронный справочник на основе Справочника организаций "2ГИС.ГРОЗНЫЙ" (версия для ПК)</v>
      </c>
      <c r="D124" s="36">
        <v>7260</v>
      </c>
      <c r="E124" s="37"/>
      <c r="F124" s="37"/>
      <c r="G124" s="37"/>
      <c r="H124" s="38"/>
    </row>
    <row r="125" spans="1:8" ht="50.1" customHeight="1" x14ac:dyDescent="0.2">
      <c r="A125" s="160" t="s">
        <v>91</v>
      </c>
      <c r="B125" s="161"/>
      <c r="C125" s="202" t="str">
        <f>"Электронный справочник на основе Справочника организаций "&amp;$C$2&amp;" (версия для ПК)"</f>
        <v>Электронный справочник на основе Справочника организаций "2ГИС.ГРОЗНЫЙ" (версия для ПК)</v>
      </c>
      <c r="D125" s="36">
        <v>7500</v>
      </c>
      <c r="E125" s="37"/>
      <c r="F125" s="37"/>
      <c r="G125" s="37"/>
      <c r="H125" s="38"/>
    </row>
    <row r="126" spans="1:8" ht="50.1" customHeight="1" x14ac:dyDescent="0.2">
      <c r="A126" s="160" t="s">
        <v>92</v>
      </c>
      <c r="B126" s="161"/>
      <c r="C126" s="202" t="str">
        <f>"Электронный справочник на основе Справочника организаций "&amp;$C$2&amp;" (версия для ПК)"</f>
        <v>Электронный справочник на основе Справочника организаций "2ГИС.ГРОЗНЫЙ" (версия для ПК)</v>
      </c>
      <c r="D126" s="36">
        <v>12516</v>
      </c>
      <c r="E126" s="37"/>
      <c r="F126" s="37"/>
      <c r="G126" s="37"/>
      <c r="H126" s="38"/>
    </row>
    <row r="127" spans="1:8" ht="50.1" customHeight="1" x14ac:dyDescent="0.2">
      <c r="A127" s="160" t="s">
        <v>93</v>
      </c>
      <c r="B127" s="161"/>
      <c r="C127"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"2ГИС.ГРОЗНЫЙ" (мобильная версия 2ГИС 4.0 и выше)</v>
      </c>
      <c r="D127" s="36">
        <v>2250</v>
      </c>
      <c r="E127" s="37"/>
      <c r="F127" s="37"/>
      <c r="G127" s="37"/>
      <c r="H127" s="38"/>
    </row>
    <row r="128" spans="1:8" ht="50.1" customHeight="1" x14ac:dyDescent="0.2">
      <c r="A128" s="160" t="s">
        <v>94</v>
      </c>
      <c r="B128" s="161"/>
      <c r="C128" s="202" t="s">
        <v>95</v>
      </c>
      <c r="D128" s="36">
        <v>504</v>
      </c>
      <c r="E128" s="37"/>
      <c r="F128" s="37"/>
      <c r="G128" s="37"/>
      <c r="H128" s="38"/>
    </row>
    <row r="129" spans="1:8" ht="72" customHeight="1" x14ac:dyDescent="0.2">
      <c r="A129" s="160" t="s">
        <v>96</v>
      </c>
      <c r="B129" s="161"/>
      <c r="C129"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"2ГИС.ГРОЗНЫЙ" (мобильная версия 2ГИС 4.0 и выше); Интернет-площадка 2gis.ru на основе Cправочника организаций "2ГИС.ГРОЗНЫЙ"</v>
      </c>
      <c r="D129" s="36">
        <v>2604</v>
      </c>
      <c r="E129" s="37"/>
      <c r="F129" s="37"/>
      <c r="G129" s="37"/>
      <c r="H129" s="38"/>
    </row>
    <row r="130" spans="1:8" ht="72" customHeight="1" x14ac:dyDescent="0.2">
      <c r="A130" s="160" t="s">
        <v>97</v>
      </c>
      <c r="B130" s="161"/>
      <c r="C130" s="202" t="str">
        <f t="shared" ref="C130:C13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"2ГИС.ГРОЗНЫЙ" (мобильная версия 2ГИС 4.0 и выше); Интернет-площадка 2gis.ru на основе Cправочника организаций "2ГИС.ГРОЗНЫЙ"</v>
      </c>
      <c r="D130" s="36">
        <v>2082</v>
      </c>
      <c r="E130" s="37"/>
      <c r="F130" s="37"/>
      <c r="G130" s="37"/>
      <c r="H130" s="38"/>
    </row>
    <row r="131" spans="1:8" ht="72" customHeight="1" x14ac:dyDescent="0.2">
      <c r="A131" s="160" t="s">
        <v>98</v>
      </c>
      <c r="B131" s="161"/>
      <c r="C131" s="202" t="str">
        <f t="shared" si="1"/>
        <v>электронный справочник на основе Справочника организаций "2ГИС.ГРОЗНЫЙ" (мобильная версия 2ГИС 4.0 и выше); Интернет-площадка 2gis.ru на основе Cправочника организаций "2ГИС.ГРОЗНЫЙ"</v>
      </c>
      <c r="D131" s="36">
        <v>2244</v>
      </c>
      <c r="E131" s="37"/>
      <c r="F131" s="37"/>
      <c r="G131" s="37"/>
      <c r="H131" s="38"/>
    </row>
    <row r="132" spans="1:8" ht="72" customHeight="1" x14ac:dyDescent="0.2">
      <c r="A132" s="160" t="s">
        <v>99</v>
      </c>
      <c r="B132" s="161"/>
      <c r="C132" s="202" t="str">
        <f t="shared" si="1"/>
        <v>электронный справочник на основе Справочника организаций "2ГИС.ГРОЗНЫЙ" (мобильная версия 2ГИС 4.0 и выше); Интернет-площадка 2gis.ru на основе Cправочника организаций "2ГИС.ГРОЗНЫЙ"</v>
      </c>
      <c r="D132" s="36">
        <v>1044</v>
      </c>
      <c r="E132" s="37"/>
      <c r="F132" s="37"/>
      <c r="G132" s="37"/>
      <c r="H132" s="38"/>
    </row>
    <row r="133" spans="1:8" ht="72" customHeight="1" x14ac:dyDescent="0.2">
      <c r="A133" s="160" t="s">
        <v>100</v>
      </c>
      <c r="B133" s="161" t="s">
        <v>100</v>
      </c>
      <c r="C133"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"2ГИС.ГРОЗНЫЙ" (мобильная версия 2ГИС 4.0 и выше); Интернет-площадка 2gis.ru на основе Cправочника организаций "2ГИС.ГРОЗНЫЙ"</v>
      </c>
      <c r="D133" s="36">
        <v>5520</v>
      </c>
      <c r="E133" s="37"/>
      <c r="F133" s="37"/>
      <c r="G133" s="37"/>
      <c r="H133" s="38"/>
    </row>
    <row r="134" spans="1:8" ht="72" customHeight="1" x14ac:dyDescent="0.2">
      <c r="A134" s="160" t="s">
        <v>101</v>
      </c>
      <c r="B134" s="161" t="s">
        <v>101</v>
      </c>
      <c r="C134"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"2ГИС.ГРОЗНЫЙ" (мобильная версия 2ГИС 4.0 и выше); Интернет-площадка 2gis.ru на основе Cправочника организаций "2ГИС.ГРОЗНЫЙ"</v>
      </c>
      <c r="D134" s="36">
        <v>2004</v>
      </c>
      <c r="E134" s="37"/>
      <c r="F134" s="37"/>
      <c r="G134" s="37"/>
      <c r="H134" s="38"/>
    </row>
    <row r="135" spans="1:8" ht="50.1" customHeight="1" x14ac:dyDescent="0.2">
      <c r="A135" s="160" t="s">
        <v>102</v>
      </c>
      <c r="B135" s="161"/>
      <c r="C135" s="202" t="str">
        <f>"Электронный справочник на основе Справочника организаций "&amp;$C$2&amp;" (версия для ПК)"</f>
        <v>Электронный справочник на основе Справочника организаций "2ГИС.ГРОЗНЫЙ" (версия для ПК)</v>
      </c>
      <c r="D135" s="36">
        <v>6492</v>
      </c>
      <c r="E135" s="37"/>
      <c r="F135" s="37"/>
      <c r="G135" s="37"/>
      <c r="H135" s="38"/>
    </row>
    <row r="136" spans="1:8" s="16" customFormat="1" ht="102" customHeight="1" x14ac:dyDescent="0.2">
      <c r="A136" s="160" t="s">
        <v>16</v>
      </c>
      <c r="B136" s="161"/>
      <c r="C136" s="20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136" s="36">
        <v>612</v>
      </c>
      <c r="E136" s="37"/>
      <c r="F136" s="37"/>
      <c r="G136" s="37"/>
      <c r="H136" s="38"/>
    </row>
    <row r="137" spans="1:8" s="16" customFormat="1" ht="102" customHeight="1" x14ac:dyDescent="0.2">
      <c r="A137" s="160" t="s">
        <v>103</v>
      </c>
      <c r="B137" s="161"/>
      <c r="C137" s="20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137" s="36">
        <v>100002</v>
      </c>
      <c r="E137" s="37"/>
      <c r="F137" s="37"/>
      <c r="G137" s="37"/>
      <c r="H137" s="38"/>
    </row>
    <row r="138" spans="1:8" s="16" customFormat="1" ht="126" customHeight="1" x14ac:dyDescent="0.2">
      <c r="A138" s="160" t="s">
        <v>104</v>
      </c>
      <c r="B138" s="161"/>
      <c r="C138"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"2ГИС.ГРОЗНЫЙ" (версия для ПК); 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Интернет-площадки и Веб-приложения на основе Cправочника организаций "2ГИС.ГРОЗНЫЙ", http://api.2gis.ru/</v>
      </c>
      <c r="D138" s="36">
        <v>525</v>
      </c>
      <c r="E138" s="37"/>
      <c r="F138" s="37"/>
      <c r="G138" s="37"/>
      <c r="H138" s="38"/>
    </row>
    <row r="139" spans="1:8" s="16" customFormat="1" ht="96" customHeight="1" x14ac:dyDescent="0.2">
      <c r="A139" s="160" t="s">
        <v>105</v>
      </c>
      <c r="B139" s="161"/>
      <c r="C13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Интернет-площадки и Веб-приложения на основе Cправочника организаций "2ГИС.ГРОЗНЫЙ", http://api.2gis.ru/</v>
      </c>
      <c r="D139" s="36">
        <v>1005</v>
      </c>
      <c r="E139" s="37"/>
      <c r="F139" s="37"/>
      <c r="G139" s="37"/>
      <c r="H139" s="38"/>
    </row>
    <row r="140" spans="1:8" s="16" customFormat="1" ht="96" customHeight="1" x14ac:dyDescent="0.2">
      <c r="A140" s="154" t="s">
        <v>106</v>
      </c>
      <c r="B140" s="204"/>
      <c r="C140"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"2ГИС.ГРОЗНЫЙ" (мобильная версия 2ГИС 4.0 и выше)</v>
      </c>
      <c r="D140" s="36">
        <v>4500</v>
      </c>
      <c r="E140" s="37"/>
      <c r="F140" s="37"/>
      <c r="G140" s="37"/>
      <c r="H140" s="38"/>
    </row>
    <row r="141" spans="1:8" ht="50.1" customHeight="1" x14ac:dyDescent="0.2">
      <c r="A141" s="160" t="s">
        <v>107</v>
      </c>
      <c r="B141" s="161"/>
      <c r="C141" s="202" t="str">
        <f>"Интернет-площадка 2gis.ru на основе Cправочника организаций "&amp;$C$2&amp;""</f>
        <v>Интернет-площадка 2gis.ru на основе Cправочника организаций "2ГИС.ГРОЗНЫЙ"</v>
      </c>
      <c r="D141" s="36">
        <v>6600</v>
      </c>
      <c r="E141" s="37"/>
      <c r="F141" s="37"/>
      <c r="G141" s="37"/>
      <c r="H141" s="38"/>
    </row>
    <row r="142" spans="1:8" ht="50.1" customHeight="1" x14ac:dyDescent="0.2">
      <c r="A142" s="160" t="s">
        <v>108</v>
      </c>
      <c r="B142" s="161"/>
      <c r="C142" s="202" t="str">
        <f t="shared" ref="C142:C151" si="2">"Электронный справочник на основе Справочника организаций "&amp;$C$2&amp;" (версия для ПК)"</f>
        <v>Электронный справочник на основе Справочника организаций "2ГИС.ГРОЗНЫЙ" (версия для ПК)</v>
      </c>
      <c r="D142" s="36">
        <v>10200</v>
      </c>
      <c r="E142" s="37"/>
      <c r="F142" s="37"/>
      <c r="G142" s="37"/>
      <c r="H142" s="38"/>
    </row>
    <row r="143" spans="1:8" ht="50.1" customHeight="1" x14ac:dyDescent="0.2">
      <c r="A143" s="160" t="s">
        <v>109</v>
      </c>
      <c r="B143" s="161"/>
      <c r="C143" s="202" t="str">
        <f t="shared" si="2"/>
        <v>Электронный справочник на основе Справочника организаций "2ГИС.ГРОЗНЫЙ" (версия для ПК)</v>
      </c>
      <c r="D143" s="36">
        <v>14040</v>
      </c>
      <c r="E143" s="37"/>
      <c r="F143" s="37"/>
      <c r="G143" s="37"/>
      <c r="H143" s="38"/>
    </row>
    <row r="144" spans="1:8" ht="50.1" customHeight="1" x14ac:dyDescent="0.2">
      <c r="A144" s="160" t="s">
        <v>110</v>
      </c>
      <c r="B144" s="161"/>
      <c r="C144" s="202" t="str">
        <f>"Интернет-площадка 2gis.ru на основе Cправочника организаций "&amp;$C$2&amp;""</f>
        <v>Интернет-площадка 2gis.ru на основе Cправочника организаций "2ГИС.ГРОЗНЫЙ"</v>
      </c>
      <c r="D144" s="36">
        <v>8160</v>
      </c>
      <c r="E144" s="37"/>
      <c r="F144" s="37"/>
      <c r="G144" s="37"/>
      <c r="H144" s="38"/>
    </row>
    <row r="145" spans="1:8" ht="50.1" customHeight="1" x14ac:dyDescent="0.2">
      <c r="A145" s="160" t="s">
        <v>111</v>
      </c>
      <c r="B145" s="161"/>
      <c r="C145" s="202" t="str">
        <f>"Интернет-площадка 2gis.ru на основе Cправочника организаций "&amp;$C$2&amp;""</f>
        <v>Интернет-площадка 2gis.ru на основе Cправочника организаций "2ГИС.ГРОЗНЫЙ"</v>
      </c>
      <c r="D145" s="36">
        <v>9792</v>
      </c>
      <c r="E145" s="37"/>
      <c r="F145" s="37"/>
      <c r="G145" s="37"/>
      <c r="H145" s="38"/>
    </row>
    <row r="146" spans="1:8" ht="50.1" customHeight="1" x14ac:dyDescent="0.2">
      <c r="A146" s="160" t="s">
        <v>112</v>
      </c>
      <c r="B146" s="161"/>
      <c r="C146" s="202" t="str">
        <f t="shared" si="2"/>
        <v>Электронный справочник на основе Справочника организаций "2ГИС.ГРОЗНЫЙ" (версия для ПК)</v>
      </c>
      <c r="D146" s="36">
        <v>10200</v>
      </c>
      <c r="E146" s="37"/>
      <c r="F146" s="37"/>
      <c r="G146" s="37"/>
      <c r="H146" s="38"/>
    </row>
    <row r="147" spans="1:8" ht="50.1" customHeight="1" x14ac:dyDescent="0.2">
      <c r="A147" s="160" t="s">
        <v>113</v>
      </c>
      <c r="B147" s="161"/>
      <c r="C147" s="202" t="str">
        <f t="shared" si="2"/>
        <v>Электронный справочник на основе Справочника организаций "2ГИС.ГРОЗНЫЙ" (версия для ПК)</v>
      </c>
      <c r="D147" s="36">
        <v>10560</v>
      </c>
      <c r="E147" s="37"/>
      <c r="F147" s="37"/>
      <c r="G147" s="37"/>
      <c r="H147" s="38"/>
    </row>
    <row r="148" spans="1:8" ht="50.1" customHeight="1" x14ac:dyDescent="0.2">
      <c r="A148" s="160" t="s">
        <v>114</v>
      </c>
      <c r="B148" s="161"/>
      <c r="C148" s="202" t="str">
        <f t="shared" si="2"/>
        <v>Электронный справочник на основе Справочника организаций "2ГИС.ГРОЗНЫЙ" (версия для ПК)</v>
      </c>
      <c r="D148" s="36">
        <v>17640</v>
      </c>
      <c r="E148" s="37"/>
      <c r="F148" s="37"/>
      <c r="G148" s="37"/>
      <c r="H148" s="38"/>
    </row>
    <row r="149" spans="1:8" ht="50.1" customHeight="1" x14ac:dyDescent="0.2">
      <c r="A149" s="160" t="s">
        <v>115</v>
      </c>
      <c r="B149" s="161"/>
      <c r="C149" s="202" t="s">
        <v>95</v>
      </c>
      <c r="D149" s="36">
        <v>720</v>
      </c>
      <c r="E149" s="37"/>
      <c r="F149" s="37"/>
      <c r="G149" s="37"/>
      <c r="H149" s="38"/>
    </row>
    <row r="150" spans="1:8" ht="72" customHeight="1" x14ac:dyDescent="0.2">
      <c r="A150" s="160" t="s">
        <v>116</v>
      </c>
      <c r="B150" s="161"/>
      <c r="C150"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"2ГИС.ГРОЗНЫЙ" (мобильная версия 2ГИС 4.0 и выше); Интернет-площадка 2gis.ru на основе Cправочника организаций "2ГИС.ГРОЗНЫЙ"</v>
      </c>
      <c r="D150" s="36">
        <v>7800</v>
      </c>
      <c r="E150" s="37"/>
      <c r="F150" s="37"/>
      <c r="G150" s="37"/>
      <c r="H150" s="38"/>
    </row>
    <row r="151" spans="1:8" ht="50.1" customHeight="1" thickBot="1" x14ac:dyDescent="0.25">
      <c r="A151" s="160" t="s">
        <v>117</v>
      </c>
      <c r="B151" s="161"/>
      <c r="C151" s="202" t="str">
        <f t="shared" si="2"/>
        <v>Электронный справочник на основе Справочника организаций "2ГИС.ГРОЗНЫЙ" (версия для ПК)</v>
      </c>
      <c r="D151" s="44">
        <v>9120</v>
      </c>
      <c r="E151" s="45"/>
      <c r="F151" s="45"/>
      <c r="G151" s="45"/>
      <c r="H151" s="46"/>
    </row>
    <row r="152" spans="1:8" s="28" customFormat="1" ht="50.1" customHeight="1" thickBot="1" x14ac:dyDescent="0.25">
      <c r="A152" s="24" t="s">
        <v>118</v>
      </c>
      <c r="B152" s="25"/>
      <c r="C152" s="26"/>
      <c r="D152" s="173"/>
      <c r="E152" s="173"/>
      <c r="F152" s="173"/>
      <c r="G152" s="173"/>
      <c r="H152" s="174"/>
    </row>
    <row r="153" spans="1:8" s="16" customFormat="1" ht="50.1" customHeight="1" x14ac:dyDescent="0.2">
      <c r="A153" s="160" t="s">
        <v>119</v>
      </c>
      <c r="B153" s="161"/>
      <c r="C153" s="206" t="str">
        <f>"Электронный справочник на основе Справочника организаций "&amp;$C$2&amp;" (мобильная версия)"</f>
        <v>Электронный справочник на основе Справочника организаций "2ГИС.ГРОЗНЫЙ" (мобильная версия)</v>
      </c>
      <c r="D153" s="36">
        <v>3000</v>
      </c>
      <c r="E153" s="37"/>
      <c r="F153" s="37"/>
      <c r="G153" s="37"/>
      <c r="H153" s="38"/>
    </row>
    <row r="154" spans="1:8" s="16" customFormat="1" ht="50.1" customHeight="1" x14ac:dyDescent="0.2">
      <c r="A154" s="160" t="s">
        <v>120</v>
      </c>
      <c r="B154" s="161"/>
      <c r="C154" s="209"/>
      <c r="D154" s="36">
        <v>3000</v>
      </c>
      <c r="E154" s="37"/>
      <c r="F154" s="37"/>
      <c r="G154" s="37"/>
      <c r="H154" s="38"/>
    </row>
    <row r="155" spans="1:8" s="16" customFormat="1" ht="50.1" customHeight="1" x14ac:dyDescent="0.2">
      <c r="A155" s="207" t="s">
        <v>121</v>
      </c>
      <c r="B155" s="208"/>
      <c r="C155" s="209"/>
      <c r="D155" s="297">
        <v>1500</v>
      </c>
      <c r="E155" s="157"/>
      <c r="F155" s="157"/>
      <c r="G155" s="157"/>
      <c r="H155" s="157"/>
    </row>
    <row r="156" spans="1:8" s="16" customFormat="1" ht="50.1" customHeight="1" x14ac:dyDescent="0.2">
      <c r="A156" s="207" t="s">
        <v>122</v>
      </c>
      <c r="B156" s="208"/>
      <c r="C156" s="209"/>
      <c r="D156" s="297">
        <v>150</v>
      </c>
      <c r="E156" s="157"/>
      <c r="F156" s="157"/>
      <c r="G156" s="157"/>
      <c r="H156" s="157"/>
    </row>
    <row r="157" spans="1:8" s="16" customFormat="1" ht="50.1" customHeight="1" thickBot="1" x14ac:dyDescent="0.25">
      <c r="A157" s="207" t="s">
        <v>123</v>
      </c>
      <c r="B157" s="208"/>
      <c r="C157" s="210"/>
      <c r="D157" s="78">
        <v>510</v>
      </c>
      <c r="E157" s="79"/>
      <c r="F157" s="79"/>
      <c r="G157" s="79"/>
      <c r="H157" s="79"/>
    </row>
    <row r="158" spans="1:8" s="16" customFormat="1" ht="50.1" customHeight="1" thickBot="1" x14ac:dyDescent="0.25">
      <c r="A158" s="24" t="s">
        <v>124</v>
      </c>
      <c r="B158" s="25"/>
      <c r="C158" s="26"/>
      <c r="D158" s="173"/>
      <c r="E158" s="173"/>
      <c r="F158" s="173"/>
      <c r="G158" s="173"/>
      <c r="H158" s="174"/>
    </row>
    <row r="159" spans="1:8" ht="50.1" customHeight="1" x14ac:dyDescent="0.2">
      <c r="A159" s="160" t="s">
        <v>125</v>
      </c>
      <c r="B159" s="161"/>
      <c r="C159"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"2ГИС.ГРОЗНЫЙ" (мобильная версия 2ГИС 4.0 и выше)</v>
      </c>
      <c r="D159" s="212">
        <f>F159*1.2</f>
        <v>2980.7999999999997</v>
      </c>
      <c r="E159" s="213">
        <f>F159*1.1</f>
        <v>2732.4</v>
      </c>
      <c r="F159" s="213">
        <v>2484</v>
      </c>
      <c r="G159" s="213">
        <f>F159*0.75</f>
        <v>1863</v>
      </c>
      <c r="H159" s="214">
        <f>F159*0.5</f>
        <v>1242</v>
      </c>
    </row>
    <row r="160" spans="1:8" ht="50.1" customHeight="1" x14ac:dyDescent="0.2">
      <c r="A160" s="160" t="s">
        <v>126</v>
      </c>
      <c r="B160" s="161"/>
      <c r="C160" s="202" t="str">
        <f>"Интернет-площадка 2gis.ru на основе Cправочника организаций "&amp;$C$2&amp;""</f>
        <v>Интернет-площадка 2gis.ru на основе Cправочника организаций "2ГИС.ГРОЗНЫЙ"</v>
      </c>
      <c r="D160" s="36">
        <v>1896</v>
      </c>
      <c r="E160" s="37"/>
      <c r="F160" s="37"/>
      <c r="G160" s="37"/>
      <c r="H160" s="38"/>
    </row>
    <row r="161" spans="1:8" ht="50.1" customHeight="1" x14ac:dyDescent="0.2">
      <c r="A161" s="160" t="s">
        <v>127</v>
      </c>
      <c r="B161" s="161"/>
      <c r="C161" s="202" t="str">
        <f>"Электронный справочник на основе Справочника организаций "&amp;$C$2&amp;" (версия для ПК)"</f>
        <v>Электронный справочник на основе Справочника организаций "2ГИС.ГРОЗНЫЙ" (версия для ПК)</v>
      </c>
      <c r="D161" s="36">
        <v>3780</v>
      </c>
      <c r="E161" s="37"/>
      <c r="F161" s="37"/>
      <c r="G161" s="37"/>
      <c r="H161" s="38"/>
    </row>
    <row r="162" spans="1:8" ht="50.1" customHeight="1" x14ac:dyDescent="0.2">
      <c r="A162" s="160" t="s">
        <v>128</v>
      </c>
      <c r="B162" s="161"/>
      <c r="C162"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"2ГИС.ГРОЗНЫЙ" (мобильная версия 2ГИС 4.0 и выше)</v>
      </c>
      <c r="D162" s="212">
        <f>F162*1.2</f>
        <v>4176</v>
      </c>
      <c r="E162" s="213">
        <f>F162*1.1</f>
        <v>3828.0000000000005</v>
      </c>
      <c r="F162" s="213">
        <v>3480</v>
      </c>
      <c r="G162" s="213">
        <f>F162*0.75</f>
        <v>2610</v>
      </c>
      <c r="H162" s="214">
        <f>F162*0.5</f>
        <v>1740</v>
      </c>
    </row>
    <row r="163" spans="1:8" ht="50.1" customHeight="1" x14ac:dyDescent="0.2">
      <c r="A163" s="160" t="s">
        <v>199</v>
      </c>
      <c r="B163" s="161"/>
      <c r="C163" s="202" t="str">
        <f>"Интернет-площадка 2gis.ru на основе Cправочника организаций "&amp;$C$2&amp;""</f>
        <v>Интернет-площадка 2gis.ru на основе Cправочника организаций "2ГИС.ГРОЗНЫЙ"</v>
      </c>
      <c r="D163" s="36">
        <v>2760</v>
      </c>
      <c r="E163" s="37"/>
      <c r="F163" s="37"/>
      <c r="G163" s="37"/>
      <c r="H163" s="38"/>
    </row>
    <row r="164" spans="1:8" ht="50.1" customHeight="1" x14ac:dyDescent="0.2">
      <c r="A164" s="160" t="s">
        <v>130</v>
      </c>
      <c r="B164" s="161"/>
      <c r="C164" s="202" t="str">
        <f>"Электронный справочник на основе Справочника организаций "&amp;$C$2&amp;" (версия для ПК)"</f>
        <v>Электронный справочник на основе Справочника организаций "2ГИС.ГРОЗНЫЙ" (версия для ПК)</v>
      </c>
      <c r="D164" s="36">
        <v>5400</v>
      </c>
      <c r="E164" s="37"/>
      <c r="F164" s="37"/>
      <c r="G164" s="37"/>
      <c r="H164" s="38"/>
    </row>
    <row r="165" spans="1:8" s="16" customFormat="1" ht="126" customHeight="1" thickBot="1" x14ac:dyDescent="0.25">
      <c r="A165" s="160" t="s">
        <v>131</v>
      </c>
      <c r="B165" s="161"/>
      <c r="C165" s="301" t="str">
        <f>C160</f>
        <v>Интернет-площадка 2gis.ru на основе Cправочника организаций "2ГИС.ГРОЗНЫЙ"</v>
      </c>
      <c r="D165" s="36">
        <v>945</v>
      </c>
      <c r="E165" s="37"/>
      <c r="F165" s="37"/>
      <c r="G165" s="37"/>
      <c r="H165" s="38"/>
    </row>
    <row r="166" spans="1:8" ht="50.1" customHeight="1" thickBot="1" x14ac:dyDescent="0.25">
      <c r="A166" s="24" t="s">
        <v>200</v>
      </c>
      <c r="B166" s="25"/>
      <c r="C166" s="26"/>
      <c r="D166" s="173"/>
      <c r="E166" s="173"/>
      <c r="F166" s="173"/>
      <c r="G166" s="173"/>
      <c r="H166" s="174"/>
    </row>
    <row r="167" spans="1:8" s="23" customFormat="1" ht="30" customHeight="1" thickBot="1" x14ac:dyDescent="0.25">
      <c r="A167" s="303"/>
      <c r="B167" s="303"/>
      <c r="C167" s="460"/>
      <c r="D167" s="303"/>
      <c r="E167" s="303"/>
      <c r="F167" s="303"/>
      <c r="G167" s="303"/>
      <c r="H167" s="304"/>
    </row>
    <row r="168" spans="1:8" s="16" customFormat="1" ht="185.25" customHeight="1" x14ac:dyDescent="0.2">
      <c r="A168" s="160" t="s">
        <v>201</v>
      </c>
      <c r="B168" s="161"/>
      <c r="C168"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"2ГИС.ГРОЗНЫЙ" (версия для ПК); 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168" s="31">
        <v>4350</v>
      </c>
      <c r="E168" s="32"/>
      <c r="F168" s="32"/>
      <c r="G168" s="32"/>
      <c r="H168" s="33"/>
    </row>
    <row r="169" spans="1:8" s="16" customFormat="1" ht="83.25" customHeight="1" thickBot="1" x14ac:dyDescent="0.25">
      <c r="A169" s="160" t="s">
        <v>202</v>
      </c>
      <c r="B169" s="161"/>
      <c r="C169" s="209"/>
      <c r="D169" s="36">
        <v>4350</v>
      </c>
      <c r="E169" s="37"/>
      <c r="F169" s="37"/>
      <c r="G169" s="37"/>
      <c r="H169" s="38"/>
    </row>
    <row r="170" spans="1:8" ht="21.75" thickBot="1" x14ac:dyDescent="0.25">
      <c r="A170" s="290"/>
      <c r="B170" s="291"/>
      <c r="C170" s="130"/>
      <c r="D170" s="292"/>
      <c r="E170" s="292"/>
      <c r="F170" s="292"/>
      <c r="G170" s="292"/>
      <c r="H170" s="293"/>
    </row>
    <row r="172" spans="1:8" ht="21" x14ac:dyDescent="0.2">
      <c r="A172" s="220"/>
      <c r="B172" s="221" t="s">
        <v>133</v>
      </c>
      <c r="C172" s="222" t="s">
        <v>352</v>
      </c>
      <c r="D172" s="222"/>
      <c r="E172" s="223"/>
      <c r="F172" s="223"/>
      <c r="G172" s="223"/>
      <c r="H172" s="223"/>
    </row>
    <row r="173" spans="1:8" ht="21" x14ac:dyDescent="0.2">
      <c r="A173" s="220"/>
      <c r="B173" s="223"/>
      <c r="C173" s="529" t="s">
        <v>353</v>
      </c>
      <c r="D173" s="530"/>
      <c r="E173" s="223"/>
      <c r="F173" s="223"/>
      <c r="G173" s="223"/>
      <c r="H173" s="223"/>
    </row>
    <row r="174" spans="1:8" ht="21" x14ac:dyDescent="0.2">
      <c r="A174" s="220"/>
      <c r="B174" s="223"/>
      <c r="C174" s="529" t="s">
        <v>354</v>
      </c>
      <c r="D174" s="530"/>
      <c r="E174" s="223"/>
      <c r="F174" s="223"/>
      <c r="G174" s="223"/>
      <c r="H174" s="223"/>
    </row>
    <row r="175" spans="1:8" ht="21" x14ac:dyDescent="0.2">
      <c r="C175" s="224"/>
      <c r="D175" s="224"/>
      <c r="E175" s="223"/>
      <c r="F175" s="223"/>
      <c r="G175" s="223"/>
      <c r="H175" s="217"/>
    </row>
    <row r="176" spans="1:8" ht="26.25" customHeight="1" x14ac:dyDescent="0.2">
      <c r="A176" s="227" t="str">
        <f>Абакан_юр!A174</f>
        <v>По соглашению сторон в качестве валюты платежа могут выступать украинские гривны, в этом случае курс следующий: 1 руб. = 0,4408 гривен</v>
      </c>
      <c r="B176" s="227"/>
      <c r="C176" s="227"/>
      <c r="D176" s="228"/>
      <c r="E176" s="228"/>
      <c r="F176" s="229"/>
      <c r="G176" s="230"/>
      <c r="H176" s="230"/>
    </row>
    <row r="177" spans="1:8" ht="26.25" customHeight="1" x14ac:dyDescent="0.2">
      <c r="A177" s="227" t="str">
        <f>Абакан_юр!A175</f>
        <v>По соглашению сторон в качестве валюты платежа могут выступать дирхамы ОАЭ, в этом случае курс следующий: 1 руб. = 0,0420 дирхам</v>
      </c>
      <c r="B177" s="227"/>
      <c r="C177" s="227"/>
      <c r="D177" s="228"/>
      <c r="E177" s="228"/>
      <c r="F177" s="229"/>
      <c r="G177" s="232"/>
      <c r="H177" s="232"/>
    </row>
    <row r="178" spans="1:8" ht="26.25" customHeight="1" x14ac:dyDescent="0.2">
      <c r="A178" s="227" t="str">
        <f>Абакан_юр!A176</f>
        <v>По соглашению сторон в качестве валюты платежа могут выступать доллары США, в этом случае курс следующий: 1 руб. = 0,0114 доллара</v>
      </c>
      <c r="B178" s="227"/>
      <c r="C178" s="227"/>
      <c r="D178" s="228"/>
      <c r="E178" s="228"/>
      <c r="F178" s="229"/>
      <c r="G178" s="232"/>
      <c r="H178" s="232"/>
    </row>
    <row r="179" spans="1:8" ht="26.25" customHeight="1" x14ac:dyDescent="0.2">
      <c r="A179" s="227" t="str">
        <f>Абакан_юр!A177</f>
        <v>По соглашению сторон в качестве валюты платежа могут выступать евро, в этом случае курс следующий: 1 руб. = 0,0105 евро</v>
      </c>
      <c r="B179" s="227"/>
      <c r="C179" s="227"/>
      <c r="D179" s="228"/>
      <c r="E179" s="229"/>
      <c r="F179" s="229"/>
      <c r="G179" s="232"/>
      <c r="H179" s="232"/>
    </row>
    <row r="180" spans="1:8" ht="26.25" customHeight="1" x14ac:dyDescent="0.2">
      <c r="A180" s="227" t="str">
        <f>Абакан_юр!A178</f>
        <v>По соглашению сторон в качестве валюты платежа могут выступать чешские кроны, в этом случае курс следующий: 1 руб. = 0,2605 крона</v>
      </c>
      <c r="B180" s="227"/>
      <c r="C180" s="227"/>
      <c r="D180" s="228"/>
      <c r="E180" s="229"/>
      <c r="F180" s="229"/>
      <c r="G180" s="232"/>
      <c r="H180" s="232"/>
    </row>
    <row r="181" spans="1:8" ht="26.25" customHeight="1" x14ac:dyDescent="0.2">
      <c r="A181" s="227" t="str">
        <f>Абакан_юр!A179</f>
        <v>По соглашению сторон в качестве валюты платежа могут выступать киргизские сомы, в этом случае курс следующий: 1 руб. = 1,0083 сом</v>
      </c>
      <c r="B181" s="227"/>
      <c r="C181" s="227"/>
      <c r="D181" s="228"/>
      <c r="E181" s="228"/>
      <c r="F181" s="229"/>
      <c r="G181" s="232"/>
      <c r="H181" s="232"/>
    </row>
    <row r="182" spans="1:8" ht="26.25" customHeight="1" x14ac:dyDescent="0.2">
      <c r="A182" s="227" t="str">
        <f>Абакан_юр!A180</f>
        <v>По соглашению сторон в качестве валюты платежа могут выступать казахстанские тенге, в этом случае курс следующий: 1 руб. = 5,0473 тенге</v>
      </c>
      <c r="B182" s="227"/>
      <c r="C182" s="227"/>
      <c r="D182" s="228"/>
      <c r="E182" s="228"/>
      <c r="F182" s="229"/>
      <c r="G182" s="232"/>
      <c r="H182" s="232"/>
    </row>
    <row r="183" spans="1:8" ht="26.25" x14ac:dyDescent="0.2">
      <c r="A183" s="233"/>
      <c r="B183" s="233"/>
      <c r="C183" s="234"/>
      <c r="D183" s="235"/>
      <c r="E183" s="235"/>
      <c r="F183" s="236"/>
      <c r="G183" s="237"/>
      <c r="H183" s="237"/>
    </row>
    <row r="184" spans="1:8" ht="21" x14ac:dyDescent="0.2">
      <c r="A184" s="239" t="s">
        <v>144</v>
      </c>
      <c r="B184" s="239"/>
      <c r="C184" s="239"/>
      <c r="D184" s="239"/>
      <c r="E184" s="239"/>
      <c r="F184" s="239"/>
      <c r="G184" s="239"/>
      <c r="H184" s="239"/>
    </row>
    <row r="185" spans="1:8" ht="21" x14ac:dyDescent="0.2">
      <c r="A185" s="239" t="s">
        <v>145</v>
      </c>
      <c r="B185" s="239"/>
      <c r="C185" s="239"/>
      <c r="D185" s="239"/>
      <c r="E185" s="239"/>
      <c r="F185" s="239"/>
      <c r="G185" s="239"/>
      <c r="H185" s="239"/>
    </row>
    <row r="186" spans="1:8" ht="26.25" x14ac:dyDescent="0.2">
      <c r="A186" s="233"/>
      <c r="B186" s="233"/>
      <c r="C186" s="234"/>
      <c r="D186" s="235"/>
      <c r="E186" s="235"/>
      <c r="F186" s="236"/>
      <c r="G186" s="237"/>
      <c r="H186" s="237"/>
    </row>
    <row r="187" spans="1:8" ht="54" customHeight="1" thickBot="1" x14ac:dyDescent="0.25">
      <c r="A187" s="240" t="s">
        <v>146</v>
      </c>
      <c r="B187" s="240"/>
      <c r="C187" s="240"/>
      <c r="D187" s="240"/>
      <c r="E187" s="240"/>
      <c r="F187" s="241"/>
      <c r="G187" s="231"/>
      <c r="H187" s="242"/>
    </row>
    <row r="188" spans="1:8" ht="50.1" customHeight="1" thickBot="1" x14ac:dyDescent="0.25">
      <c r="A188" s="243" t="s">
        <v>147</v>
      </c>
      <c r="B188" s="244"/>
      <c r="C188" s="244"/>
      <c r="D188" s="244"/>
      <c r="E188" s="245"/>
      <c r="F188" s="246"/>
      <c r="H188" s="247"/>
    </row>
    <row r="189" spans="1:8" ht="97.5" customHeight="1" thickBot="1" x14ac:dyDescent="0.25">
      <c r="A189" s="248" t="s">
        <v>148</v>
      </c>
      <c r="B189" s="249"/>
      <c r="C189" s="250" t="s">
        <v>149</v>
      </c>
      <c r="D189" s="249" t="s">
        <v>150</v>
      </c>
      <c r="E189" s="251"/>
      <c r="F189" s="252"/>
      <c r="G189" s="252"/>
      <c r="H189" s="252"/>
    </row>
    <row r="190" spans="1:8" ht="84" x14ac:dyDescent="0.2">
      <c r="A190" s="253" t="s">
        <v>151</v>
      </c>
      <c r="B190" s="254"/>
      <c r="C190" s="255" t="s">
        <v>152</v>
      </c>
      <c r="D190" s="256" t="s">
        <v>153</v>
      </c>
      <c r="E190" s="257"/>
      <c r="F190" s="252"/>
      <c r="G190" s="252"/>
      <c r="H190" s="252"/>
    </row>
    <row r="191" spans="1:8" ht="72" customHeight="1" x14ac:dyDescent="0.2">
      <c r="A191" s="258" t="s">
        <v>154</v>
      </c>
      <c r="B191" s="259"/>
      <c r="C191" s="260" t="s">
        <v>155</v>
      </c>
      <c r="D191" s="261" t="s">
        <v>156</v>
      </c>
      <c r="E191" s="262"/>
      <c r="F191" s="252"/>
      <c r="G191" s="252"/>
      <c r="H191" s="252"/>
    </row>
    <row r="192" spans="1:8" ht="90" customHeight="1" thickBot="1" x14ac:dyDescent="0.25">
      <c r="A192" s="321" t="s">
        <v>157</v>
      </c>
      <c r="B192" s="322"/>
      <c r="C192" s="323" t="s">
        <v>158</v>
      </c>
      <c r="D192" s="324" t="s">
        <v>156</v>
      </c>
      <c r="E192" s="325"/>
      <c r="F192" s="236"/>
      <c r="G192" s="237"/>
      <c r="H192" s="237"/>
    </row>
    <row r="193" spans="1:8" s="217" customFormat="1" ht="125.25" customHeight="1" x14ac:dyDescent="0.2">
      <c r="A193" s="258" t="s">
        <v>160</v>
      </c>
      <c r="B193" s="259"/>
      <c r="C193" s="319" t="s">
        <v>161</v>
      </c>
      <c r="D193" s="259" t="s">
        <v>156</v>
      </c>
      <c r="E193" s="320"/>
      <c r="F193" s="246"/>
      <c r="G193" s="246"/>
      <c r="H193" s="246"/>
    </row>
    <row r="194" spans="1:8" s="238" customFormat="1" ht="224.25" customHeight="1" thickBot="1" x14ac:dyDescent="0.25">
      <c r="A194" s="442" t="s">
        <v>162</v>
      </c>
      <c r="B194" s="443"/>
      <c r="C194" s="323" t="s">
        <v>163</v>
      </c>
      <c r="D194" s="444" t="s">
        <v>156</v>
      </c>
      <c r="E194" s="445"/>
      <c r="F194" s="236"/>
      <c r="G194" s="237"/>
      <c r="H194" s="237"/>
    </row>
    <row r="195" spans="1:8" ht="182.25" customHeight="1" x14ac:dyDescent="0.2">
      <c r="A195" s="239" t="str">
        <f>Абакан_юр!A195</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5" s="239"/>
      <c r="C195" s="239"/>
      <c r="D195" s="239"/>
      <c r="E195" s="239"/>
      <c r="F195" s="239"/>
      <c r="G195" s="239"/>
      <c r="H195" s="239"/>
    </row>
    <row r="196" spans="1:8" ht="66.75" customHeight="1" x14ac:dyDescent="0.2">
      <c r="A196" s="239" t="s">
        <v>167</v>
      </c>
      <c r="B196" s="239"/>
      <c r="C196" s="239"/>
      <c r="D196" s="239"/>
      <c r="E196" s="239"/>
      <c r="F196" s="239"/>
      <c r="G196" s="239"/>
      <c r="H196" s="239"/>
    </row>
    <row r="197" spans="1:8" ht="23.25" x14ac:dyDescent="0.2">
      <c r="A197" s="264" t="s">
        <v>168</v>
      </c>
      <c r="B197" s="264"/>
      <c r="C197" s="264"/>
      <c r="D197" s="264"/>
      <c r="E197" s="264"/>
      <c r="F197" s="264"/>
      <c r="G197" s="264"/>
      <c r="H197" s="264"/>
    </row>
    <row r="199" spans="1:8" s="266" customFormat="1" ht="114.75" customHeight="1" x14ac:dyDescent="0.2">
      <c r="A199" s="239" t="s">
        <v>169</v>
      </c>
      <c r="B199" s="239"/>
      <c r="C199" s="239"/>
      <c r="D199" s="239"/>
      <c r="E199" s="239"/>
      <c r="F199" s="239"/>
      <c r="G199" s="239"/>
      <c r="H199" s="239"/>
    </row>
  </sheetData>
  <sheetProtection selectLockedCells="1" selectUnlockedCells="1"/>
  <mergeCells count="326">
    <mergeCell ref="A195:H195"/>
    <mergeCell ref="A196:H196"/>
    <mergeCell ref="A197:H197"/>
    <mergeCell ref="A199:E199"/>
    <mergeCell ref="F199:H199"/>
    <mergeCell ref="A192:B192"/>
    <mergeCell ref="D192:E192"/>
    <mergeCell ref="A193:B193"/>
    <mergeCell ref="D193:E193"/>
    <mergeCell ref="A194:B194"/>
    <mergeCell ref="D194:E194"/>
    <mergeCell ref="A189:B189"/>
    <mergeCell ref="D189:E189"/>
    <mergeCell ref="A190:B190"/>
    <mergeCell ref="D190:E190"/>
    <mergeCell ref="A191:B191"/>
    <mergeCell ref="D191:E191"/>
    <mergeCell ref="A181:C181"/>
    <mergeCell ref="A182:C182"/>
    <mergeCell ref="A184:H184"/>
    <mergeCell ref="A185:H185"/>
    <mergeCell ref="A187:E187"/>
    <mergeCell ref="A188:E188"/>
    <mergeCell ref="A176:C176"/>
    <mergeCell ref="G176:H176"/>
    <mergeCell ref="A177:C177"/>
    <mergeCell ref="A178:C178"/>
    <mergeCell ref="A179:C179"/>
    <mergeCell ref="A180:C180"/>
    <mergeCell ref="A170:B170"/>
    <mergeCell ref="D170:H170"/>
    <mergeCell ref="C172:D172"/>
    <mergeCell ref="C173:D173"/>
    <mergeCell ref="C174:D174"/>
    <mergeCell ref="C175:D175"/>
    <mergeCell ref="A166:B166"/>
    <mergeCell ref="D166:H166"/>
    <mergeCell ref="A167:C167"/>
    <mergeCell ref="D167:H167"/>
    <mergeCell ref="A168:B168"/>
    <mergeCell ref="C168:C169"/>
    <mergeCell ref="D168:H168"/>
    <mergeCell ref="A169:B169"/>
    <mergeCell ref="D169:H169"/>
    <mergeCell ref="A163:B163"/>
    <mergeCell ref="D163:H163"/>
    <mergeCell ref="A164:B164"/>
    <mergeCell ref="D164:H164"/>
    <mergeCell ref="A165:B165"/>
    <mergeCell ref="D165:H165"/>
    <mergeCell ref="A159:B159"/>
    <mergeCell ref="A160:B160"/>
    <mergeCell ref="D160:H160"/>
    <mergeCell ref="A161:B161"/>
    <mergeCell ref="D161:H161"/>
    <mergeCell ref="A162:B162"/>
    <mergeCell ref="D155:H155"/>
    <mergeCell ref="A156:B156"/>
    <mergeCell ref="D156:H156"/>
    <mergeCell ref="A157:B157"/>
    <mergeCell ref="D157:H157"/>
    <mergeCell ref="A158:B158"/>
    <mergeCell ref="D158:H158"/>
    <mergeCell ref="A151:B151"/>
    <mergeCell ref="D151:H151"/>
    <mergeCell ref="A152:B152"/>
    <mergeCell ref="D152:H152"/>
    <mergeCell ref="A153:B153"/>
    <mergeCell ref="C153:C157"/>
    <mergeCell ref="D153:H153"/>
    <mergeCell ref="A154:B154"/>
    <mergeCell ref="D154:H154"/>
    <mergeCell ref="A155:B155"/>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06:B106"/>
    <mergeCell ref="D106:H106"/>
    <mergeCell ref="A107:B107"/>
    <mergeCell ref="D107:H107"/>
    <mergeCell ref="A108:B108"/>
    <mergeCell ref="D108:H108"/>
    <mergeCell ref="D102:H102"/>
    <mergeCell ref="A103:B103"/>
    <mergeCell ref="D103:H103"/>
    <mergeCell ref="A104:B104"/>
    <mergeCell ref="D104:H104"/>
    <mergeCell ref="A105:B105"/>
    <mergeCell ref="D105:H105"/>
    <mergeCell ref="A98:B98"/>
    <mergeCell ref="D98:H98"/>
    <mergeCell ref="A99:B99"/>
    <mergeCell ref="C99:C116"/>
    <mergeCell ref="D99:H99"/>
    <mergeCell ref="A100:B100"/>
    <mergeCell ref="D100:H100"/>
    <mergeCell ref="A101:B101"/>
    <mergeCell ref="D101:H101"/>
    <mergeCell ref="A102:B102"/>
    <mergeCell ref="A95:B95"/>
    <mergeCell ref="D95:H95"/>
    <mergeCell ref="A96:B96"/>
    <mergeCell ref="D96:H96"/>
    <mergeCell ref="A97:B97"/>
    <mergeCell ref="D97:H97"/>
    <mergeCell ref="A92:B92"/>
    <mergeCell ref="D92:H92"/>
    <mergeCell ref="A93:B93"/>
    <mergeCell ref="D93:H93"/>
    <mergeCell ref="A94:B94"/>
    <mergeCell ref="D94:H94"/>
    <mergeCell ref="A89:B89"/>
    <mergeCell ref="D89:H89"/>
    <mergeCell ref="A90:B90"/>
    <mergeCell ref="D90:H90"/>
    <mergeCell ref="A91:B91"/>
    <mergeCell ref="D91:H91"/>
    <mergeCell ref="A84:B84"/>
    <mergeCell ref="D84:H84"/>
    <mergeCell ref="A85:C85"/>
    <mergeCell ref="D85:H85"/>
    <mergeCell ref="D86:H86"/>
    <mergeCell ref="A87:B87"/>
    <mergeCell ref="C87:C95"/>
    <mergeCell ref="D87:H87"/>
    <mergeCell ref="A88:B88"/>
    <mergeCell ref="D88:H88"/>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A72:B72"/>
    <mergeCell ref="D72:H72"/>
    <mergeCell ref="A73:B73"/>
    <mergeCell ref="D73:H73"/>
    <mergeCell ref="A74:B74"/>
    <mergeCell ref="D74:H74"/>
    <mergeCell ref="D68:H68"/>
    <mergeCell ref="A69:B69"/>
    <mergeCell ref="D69:H69"/>
    <mergeCell ref="A70:B70"/>
    <mergeCell ref="D70:H70"/>
    <mergeCell ref="A71:B71"/>
    <mergeCell ref="D71:H71"/>
    <mergeCell ref="A64:C64"/>
    <mergeCell ref="D64:H64"/>
    <mergeCell ref="A65:B65"/>
    <mergeCell ref="C65:C84"/>
    <mergeCell ref="D65:H65"/>
    <mergeCell ref="A66:B66"/>
    <mergeCell ref="D66:H66"/>
    <mergeCell ref="A67:B67"/>
    <mergeCell ref="D67:H67"/>
    <mergeCell ref="A68:B68"/>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47:H47"/>
    <mergeCell ref="A48:A52"/>
    <mergeCell ref="B48:B49"/>
    <mergeCell ref="C48:C49"/>
    <mergeCell ref="D48:D52"/>
    <mergeCell ref="E48:E52"/>
    <mergeCell ref="F48:F52"/>
    <mergeCell ref="G48:G52"/>
    <mergeCell ref="H48:H52"/>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00"/>
    <pageSetUpPr fitToPage="1"/>
  </sheetPr>
  <dimension ref="A1:H210"/>
  <sheetViews>
    <sheetView view="pageBreakPreview" zoomScale="30" zoomScaleNormal="60" zoomScaleSheetLayoutView="30" workbookViewId="0">
      <pane ySplit="4" topLeftCell="A156" activePane="bottomLeft" state="frozen"/>
      <selection activeCell="A181" sqref="A181:B181"/>
      <selection pane="bottomLeft" activeCell="A181" sqref="A181:B181"/>
    </sheetView>
  </sheetViews>
  <sheetFormatPr defaultColWidth="9.140625" defaultRowHeight="12.75" outlineLevelRow="1" x14ac:dyDescent="0.2"/>
  <cols>
    <col min="1" max="1" width="45.7109375" style="216" customWidth="1"/>
    <col min="2" max="2" width="80.7109375" style="217" customWidth="1"/>
    <col min="3" max="3" width="120.7109375" style="218" customWidth="1"/>
    <col min="4" max="7" width="30.7109375" style="217" customWidth="1"/>
    <col min="8" max="8" width="30.7109375" style="219" customWidth="1"/>
    <col min="9" max="16384" width="9.140625" style="219"/>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июня 2024 г.</v>
      </c>
      <c r="B2" s="6" t="s">
        <v>2</v>
      </c>
      <c r="C2" s="7" t="s">
        <v>355</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328" t="s">
        <v>5</v>
      </c>
      <c r="B4" s="329" t="s">
        <v>6</v>
      </c>
      <c r="C4" s="330" t="s">
        <v>7</v>
      </c>
      <c r="D4" s="167" t="s">
        <v>8</v>
      </c>
      <c r="E4" s="168"/>
      <c r="F4" s="168"/>
      <c r="G4" s="168"/>
      <c r="H4" s="169"/>
    </row>
    <row r="5" spans="1:8" s="28" customFormat="1" ht="49.5" customHeight="1" thickBot="1" x14ac:dyDescent="0.25">
      <c r="A5" s="24" t="s">
        <v>9</v>
      </c>
      <c r="B5" s="25"/>
      <c r="C5" s="26"/>
      <c r="D5" s="26"/>
      <c r="E5" s="26"/>
      <c r="F5" s="26"/>
      <c r="G5" s="26"/>
      <c r="H5" s="27"/>
    </row>
    <row r="6" spans="1:8" s="16" customFormat="1" ht="24.95" customHeight="1" thickBot="1" x14ac:dyDescent="0.25">
      <c r="A6" s="81"/>
      <c r="B6" s="129"/>
      <c r="C6" s="130"/>
      <c r="D6" s="267" t="s">
        <v>171</v>
      </c>
      <c r="E6" s="268" t="s">
        <v>172</v>
      </c>
      <c r="F6" s="269" t="s">
        <v>173</v>
      </c>
      <c r="G6" s="268" t="s">
        <v>174</v>
      </c>
      <c r="H6" s="270" t="s">
        <v>175</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"2ГИС.ДИМИТРОВГРАД" (версия для ПК); 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Интернет-площадки и Веб-приложения на основе Cправочника организаций "2ГИС.ДИМИТРОВГРАД", http://api.2gis.ru/</v>
      </c>
      <c r="D7" s="340">
        <f>F7*1.2</f>
        <v>6480</v>
      </c>
      <c r="E7" s="341">
        <f>F7*1.1</f>
        <v>5940.0000000000009</v>
      </c>
      <c r="F7" s="341">
        <v>5400</v>
      </c>
      <c r="G7" s="341">
        <f>F7*0.75</f>
        <v>4050</v>
      </c>
      <c r="H7" s="342">
        <f>F7*0.5</f>
        <v>2700</v>
      </c>
    </row>
    <row r="8" spans="1:8" s="16" customFormat="1" ht="132" customHeight="1" x14ac:dyDescent="0.2">
      <c r="A8" s="34"/>
      <c r="B8" s="35"/>
      <c r="C8" s="35"/>
      <c r="D8" s="343"/>
      <c r="E8" s="344"/>
      <c r="F8" s="344"/>
      <c r="G8" s="344"/>
      <c r="H8" s="345"/>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"2ГИС.ДИМИТРОВГРАД" (версия для ПК); 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Интернет-площадки и Веб-приложения на основе Cправочника организаций "2ГИС.ДИМИТРОВГРАД", http://api.2gis.ru/</v>
      </c>
      <c r="D9" s="343"/>
      <c r="E9" s="344"/>
      <c r="F9" s="344"/>
      <c r="G9" s="344"/>
      <c r="H9" s="345"/>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10" s="346"/>
      <c r="E10" s="347"/>
      <c r="F10" s="347"/>
      <c r="G10" s="347"/>
      <c r="H10" s="348"/>
    </row>
    <row r="11" spans="1:8" s="16" customFormat="1" ht="24.95" customHeight="1" thickBot="1" x14ac:dyDescent="0.25">
      <c r="A11" s="47"/>
      <c r="B11" s="48"/>
      <c r="C11" s="49"/>
      <c r="D11" s="292"/>
      <c r="E11" s="292"/>
      <c r="F11" s="292"/>
      <c r="G11" s="292"/>
      <c r="H11" s="293"/>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"2ГИС.ДИМИТРОВГРАД" (версия для ПК); 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Интернет-площадки и Веб-приложения на основе Cправочника организаций "2ГИС.ДИМИТРОВГРАД", http://api.2gis.ru/</v>
      </c>
      <c r="D12" s="340">
        <f>F12*1.2</f>
        <v>7200</v>
      </c>
      <c r="E12" s="341">
        <f>F12*1.1</f>
        <v>6600.0000000000009</v>
      </c>
      <c r="F12" s="341">
        <v>6000</v>
      </c>
      <c r="G12" s="341">
        <f>F12*0.75</f>
        <v>4500</v>
      </c>
      <c r="H12" s="342">
        <f>F12*0.5</f>
        <v>3000</v>
      </c>
    </row>
    <row r="13" spans="1:8" s="16" customFormat="1" ht="132" customHeight="1" x14ac:dyDescent="0.2">
      <c r="A13" s="55"/>
      <c r="B13" s="35"/>
      <c r="C13" s="35"/>
      <c r="D13" s="343"/>
      <c r="E13" s="344"/>
      <c r="F13" s="344"/>
      <c r="G13" s="344"/>
      <c r="H13" s="345"/>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"2ГИС.ДИМИТРОВГРАД" (версия для ПК); 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Интернет-площадки и Веб-приложения на основе Cправочника организаций "2ГИС.ДИМИТРОВГРАД", http://api.2gis.ru/</v>
      </c>
      <c r="D14" s="343"/>
      <c r="E14" s="344"/>
      <c r="F14" s="344"/>
      <c r="G14" s="344"/>
      <c r="H14" s="345"/>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15" s="343"/>
      <c r="E15" s="344"/>
      <c r="F15" s="344"/>
      <c r="G15" s="344"/>
      <c r="H15" s="345"/>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16" s="346"/>
      <c r="E16" s="347"/>
      <c r="F16" s="347"/>
      <c r="G16" s="347"/>
      <c r="H16" s="348"/>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1596</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"2ГИС.ДИМИТРОВГРАД"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"2ГИС.ДИМИТРОВГРАД"; Электронный справочник "2ГИС.ДИМИТРОВГРАД" (мобильная версия 2ГИС 4.0 и выше)</v>
      </c>
      <c r="D21" s="78"/>
      <c r="E21" s="79"/>
      <c r="F21" s="79"/>
      <c r="G21" s="79"/>
      <c r="H21" s="80"/>
    </row>
    <row r="22" spans="1:8" s="16" customFormat="1" ht="24.95" customHeight="1" thickBot="1" x14ac:dyDescent="0.25">
      <c r="A22" s="81"/>
      <c r="B22" s="82"/>
      <c r="C22" s="83"/>
      <c r="D22" s="531"/>
      <c r="E22" s="531"/>
      <c r="F22" s="531"/>
      <c r="G22" s="531"/>
      <c r="H22" s="532"/>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Интернет-площадки и Веб-приложения на основе Cправочника организаций "2ГИС.ДИМИТРОВГРАД", http://api.2gis.ru/</v>
      </c>
      <c r="D23" s="271">
        <v>108</v>
      </c>
      <c r="E23" s="272"/>
      <c r="F23" s="272"/>
      <c r="G23" s="272"/>
      <c r="H23" s="273"/>
    </row>
    <row r="24" spans="1:8" s="16" customFormat="1" ht="94.5" customHeight="1" x14ac:dyDescent="0.2">
      <c r="A24" s="71"/>
      <c r="B24" s="92"/>
      <c r="C24" s="93"/>
      <c r="D24" s="94"/>
      <c r="E24" s="95"/>
      <c r="F24" s="95"/>
      <c r="G24" s="95"/>
      <c r="H24" s="274"/>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25" s="275"/>
      <c r="E25" s="276"/>
      <c r="F25" s="276"/>
      <c r="G25" s="276"/>
      <c r="H25" s="277"/>
    </row>
    <row r="26" spans="1:8" s="16" customFormat="1" ht="24.95" customHeight="1" thickBot="1" x14ac:dyDescent="0.25">
      <c r="A26" s="81"/>
      <c r="B26" s="48"/>
      <c r="C26" s="49"/>
      <c r="D26" s="533"/>
      <c r="E26" s="533"/>
      <c r="F26" s="533"/>
      <c r="G26" s="533"/>
      <c r="H26" s="53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"2ГИС.ДИМИТРОВГРАД" (версия для ПК); 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v>
      </c>
      <c r="D27" s="340">
        <f>F27*1.2</f>
        <v>9072</v>
      </c>
      <c r="E27" s="341">
        <f>F27*1.1</f>
        <v>8316</v>
      </c>
      <c r="F27" s="341">
        <v>7560</v>
      </c>
      <c r="G27" s="341">
        <f>F27*0.75</f>
        <v>5670</v>
      </c>
      <c r="H27" s="342">
        <f>F27*0.5</f>
        <v>3780</v>
      </c>
    </row>
    <row r="28" spans="1:8" s="16" customFormat="1" ht="99.95" customHeight="1" x14ac:dyDescent="0.2">
      <c r="A28" s="71"/>
      <c r="B28" s="35"/>
      <c r="C28" s="35"/>
      <c r="D28" s="343"/>
      <c r="E28" s="344"/>
      <c r="F28" s="344"/>
      <c r="G28" s="344"/>
      <c r="H28" s="345"/>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v>
      </c>
      <c r="D29" s="343"/>
      <c r="E29" s="344"/>
      <c r="F29" s="344"/>
      <c r="G29" s="344"/>
      <c r="H29" s="345"/>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30" s="346"/>
      <c r="E30" s="347"/>
      <c r="F30" s="347"/>
      <c r="G30" s="347"/>
      <c r="H30" s="348"/>
    </row>
    <row r="31" spans="1:8" s="16" customFormat="1" ht="24.95" customHeight="1" thickBot="1" x14ac:dyDescent="0.25">
      <c r="A31" s="81"/>
      <c r="B31" s="48"/>
      <c r="C31" s="49"/>
      <c r="D31" s="292"/>
      <c r="E31" s="292"/>
      <c r="F31" s="292"/>
      <c r="G31" s="292"/>
      <c r="H31" s="293"/>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"2ГИС.ДИМИТРОВГРАД" (версия для ПК); 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v>
      </c>
      <c r="D32" s="340">
        <f>F32*1.2</f>
        <v>10080</v>
      </c>
      <c r="E32" s="341">
        <f>F32*1.1</f>
        <v>9240</v>
      </c>
      <c r="F32" s="341">
        <v>8400</v>
      </c>
      <c r="G32" s="341">
        <f>F32*0.75</f>
        <v>6300</v>
      </c>
      <c r="H32" s="342">
        <f>F32*0.5</f>
        <v>4200</v>
      </c>
    </row>
    <row r="33" spans="1:8" s="16" customFormat="1" ht="99.95" customHeight="1" x14ac:dyDescent="0.2">
      <c r="A33" s="71"/>
      <c r="B33" s="35"/>
      <c r="C33" s="35"/>
      <c r="D33" s="343"/>
      <c r="E33" s="344"/>
      <c r="F33" s="344"/>
      <c r="G33" s="344"/>
      <c r="H33" s="345"/>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v>
      </c>
      <c r="D34" s="343"/>
      <c r="E34" s="344"/>
      <c r="F34" s="344"/>
      <c r="G34" s="344"/>
      <c r="H34" s="345"/>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35" s="343"/>
      <c r="E35" s="344"/>
      <c r="F35" s="344"/>
      <c r="G35" s="344"/>
      <c r="H35" s="345"/>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36" s="346"/>
      <c r="E36" s="347"/>
      <c r="F36" s="347"/>
      <c r="G36" s="347"/>
      <c r="H36" s="348"/>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2280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"2ГИС.ДИМИТРОВГРАД"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"2ГИС.ДИМИТРОВГРАД"; Электронный справочник "2ГИС.ДИМИТРОВГРАД" (мобильная версия 2ГИС 4.0 и выше)</v>
      </c>
      <c r="D41" s="74"/>
      <c r="E41" s="75"/>
      <c r="F41" s="75"/>
      <c r="G41" s="75"/>
      <c r="H41" s="76"/>
    </row>
    <row r="42" spans="1:8" s="16" customFormat="1" ht="24.95" customHeight="1" thickBot="1" x14ac:dyDescent="0.25">
      <c r="A42" s="81"/>
      <c r="B42" s="82"/>
      <c r="C42" s="83"/>
      <c r="D42" s="292"/>
      <c r="E42" s="292"/>
      <c r="F42" s="292"/>
      <c r="G42" s="292"/>
      <c r="H42" s="293"/>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v>
      </c>
      <c r="D43" s="74">
        <v>156</v>
      </c>
      <c r="E43" s="75"/>
      <c r="F43" s="75"/>
      <c r="G43" s="75"/>
      <c r="H43" s="76"/>
    </row>
    <row r="44" spans="1:8" s="16" customFormat="1" ht="69.75" customHeight="1" x14ac:dyDescent="0.2">
      <c r="A44" s="71"/>
      <c r="B44" s="92"/>
      <c r="C44" s="93"/>
      <c r="D44" s="74"/>
      <c r="E44" s="75"/>
      <c r="F44" s="75"/>
      <c r="G44" s="75"/>
      <c r="H44" s="7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45" s="74"/>
      <c r="E45" s="75"/>
      <c r="F45" s="75"/>
      <c r="G45" s="75"/>
      <c r="H45" s="7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46" s="78"/>
      <c r="E46" s="79"/>
      <c r="F46" s="79"/>
      <c r="G46" s="79"/>
      <c r="H46" s="80"/>
    </row>
    <row r="47" spans="1:8" s="16" customFormat="1" ht="24.95" customHeight="1" thickBot="1" x14ac:dyDescent="0.25">
      <c r="A47" s="81"/>
      <c r="B47" s="82"/>
      <c r="C47" s="83"/>
      <c r="D47" s="113"/>
      <c r="E47" s="114"/>
      <c r="F47" s="114"/>
      <c r="G47" s="114"/>
      <c r="H47" s="115"/>
    </row>
    <row r="48" spans="1:8" s="16" customFormat="1" ht="48" customHeight="1" x14ac:dyDescent="0.2">
      <c r="A48" s="29" t="s">
        <v>31</v>
      </c>
      <c r="B48" s="30" t="s">
        <v>27</v>
      </c>
      <c r="C4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"2ГИС.ДИМИТРОВГРАД" (версия для ПК); 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Интернет-площадки и Веб-приложения на основе Cправочника организаций "2ГИС.ДИМИТРОВГРАД", http://api.2gis.ru/</v>
      </c>
      <c r="D48" s="31">
        <f>F48*1.2</f>
        <v>7776</v>
      </c>
      <c r="E48" s="32">
        <f>F48*1.1</f>
        <v>7128.0000000000009</v>
      </c>
      <c r="F48" s="32">
        <v>6480</v>
      </c>
      <c r="G48" s="32">
        <f>F48*0.75</f>
        <v>4860</v>
      </c>
      <c r="H48" s="33">
        <f>F48*0.5</f>
        <v>3240</v>
      </c>
    </row>
    <row r="49" spans="1:8" s="16" customFormat="1" ht="132" customHeight="1" x14ac:dyDescent="0.2">
      <c r="A49" s="34"/>
      <c r="B49" s="35"/>
      <c r="C49" s="35"/>
      <c r="D49" s="36"/>
      <c r="E49" s="37"/>
      <c r="F49" s="37"/>
      <c r="G49" s="37"/>
      <c r="H49" s="38"/>
    </row>
    <row r="50" spans="1:8" s="16" customFormat="1" ht="127.5" customHeight="1" x14ac:dyDescent="0.2">
      <c r="A50" s="34"/>
      <c r="B50" s="39" t="s">
        <v>12</v>
      </c>
      <c r="C5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"2ГИС.ДИМИТРОВГРАД" (версия для ПК); 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Интернет-площадки и Веб-приложения на основе Cправочника организаций "2ГИС.ДИМИТРОВГРАД", http://api.2gis.ru/</v>
      </c>
      <c r="D50" s="36"/>
      <c r="E50" s="37"/>
      <c r="F50" s="37"/>
      <c r="G50" s="37"/>
      <c r="H50" s="38"/>
    </row>
    <row r="51" spans="1:8" s="16" customFormat="1" ht="127.5" customHeight="1" thickBot="1" x14ac:dyDescent="0.25">
      <c r="A51" s="119"/>
      <c r="B51" s="120" t="s">
        <v>33</v>
      </c>
      <c r="C51"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51" s="121"/>
      <c r="E51" s="122"/>
      <c r="F51" s="122"/>
      <c r="G51" s="122"/>
      <c r="H51" s="123"/>
    </row>
    <row r="52" spans="1:8" s="16" customFormat="1" ht="166.5" customHeight="1" thickBot="1" x14ac:dyDescent="0.25">
      <c r="A52" s="41"/>
      <c r="B52" s="42" t="s">
        <v>13</v>
      </c>
      <c r="C52"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52" s="44"/>
      <c r="E52" s="45"/>
      <c r="F52" s="45"/>
      <c r="G52" s="45"/>
      <c r="H52" s="46"/>
    </row>
    <row r="53" spans="1:8" s="16" customFormat="1" ht="24.95" customHeight="1" thickBot="1" x14ac:dyDescent="0.25">
      <c r="A53" s="47"/>
      <c r="B53" s="48"/>
      <c r="C53" s="49"/>
      <c r="D53" s="50"/>
      <c r="E53" s="51"/>
      <c r="F53" s="51"/>
      <c r="G53" s="51"/>
      <c r="H53" s="52"/>
    </row>
    <row r="54" spans="1:8" s="16" customFormat="1" ht="48" customHeight="1" x14ac:dyDescent="0.2">
      <c r="A54" s="53" t="s">
        <v>35</v>
      </c>
      <c r="B54" s="30" t="s">
        <v>27</v>
      </c>
      <c r="C54"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"2ГИС.ДИМИТРОВГРАД" (версия для ПК); 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Интернет-площадки и Веб-приложения на основе Cправочника организаций "2ГИС.ДИМИТРОВГРАД", http://api.2gis.ru/</v>
      </c>
      <c r="D54" s="54">
        <f>F54*1.2</f>
        <v>8640</v>
      </c>
      <c r="E54" s="32">
        <f>F54*1.1</f>
        <v>7920.0000000000009</v>
      </c>
      <c r="F54" s="32">
        <v>7200</v>
      </c>
      <c r="G54" s="32">
        <f>F54*0.75</f>
        <v>5400</v>
      </c>
      <c r="H54" s="33">
        <f>F54*0.5</f>
        <v>3600</v>
      </c>
    </row>
    <row r="55" spans="1:8" s="16" customFormat="1" ht="132" customHeight="1" x14ac:dyDescent="0.2">
      <c r="A55" s="55"/>
      <c r="B55" s="35"/>
      <c r="C55" s="35"/>
      <c r="D55" s="56"/>
      <c r="E55" s="37"/>
      <c r="F55" s="37"/>
      <c r="G55" s="37"/>
      <c r="H55" s="38"/>
    </row>
    <row r="56" spans="1:8" s="16" customFormat="1" ht="138.94999999999999" customHeight="1" x14ac:dyDescent="0.2">
      <c r="A56" s="55"/>
      <c r="B56" s="39" t="s">
        <v>12</v>
      </c>
      <c r="C56"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"2ГИС.ДИМИТРОВГРАД" (версия для ПК); 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Интернет-площадки и Веб-приложения на основе Cправочника организаций "2ГИС.ДИМИТРОВГРАД", http://api.2gis.ru/</v>
      </c>
      <c r="D56" s="56"/>
      <c r="E56" s="37"/>
      <c r="F56" s="37"/>
      <c r="G56" s="37"/>
      <c r="H56" s="38"/>
    </row>
    <row r="57" spans="1:8" s="16" customFormat="1" ht="166.5" customHeight="1" x14ac:dyDescent="0.2">
      <c r="A57" s="55"/>
      <c r="B57" s="57" t="s">
        <v>13</v>
      </c>
      <c r="C57"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57" s="56"/>
      <c r="E57" s="37"/>
      <c r="F57" s="37"/>
      <c r="G57" s="37"/>
      <c r="H57" s="38"/>
    </row>
    <row r="58" spans="1:8" s="16" customFormat="1" ht="92.25" customHeight="1" thickBot="1" x14ac:dyDescent="0.25">
      <c r="A58" s="59"/>
      <c r="B58" s="42" t="s">
        <v>36</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58" s="61"/>
      <c r="E58" s="45"/>
      <c r="F58" s="45"/>
      <c r="G58" s="45"/>
      <c r="H58" s="46"/>
    </row>
    <row r="59" spans="1:8" s="16" customFormat="1" ht="24.95" customHeight="1" thickBot="1" x14ac:dyDescent="0.25">
      <c r="A59" s="81"/>
      <c r="B59" s="82"/>
      <c r="C59" s="83"/>
      <c r="D59" s="84"/>
      <c r="E59" s="85"/>
      <c r="F59" s="85"/>
      <c r="G59" s="85"/>
      <c r="H59" s="86"/>
    </row>
    <row r="60" spans="1:8" s="16" customFormat="1" ht="50.1" customHeight="1" x14ac:dyDescent="0.2">
      <c r="A60" s="65" t="s">
        <v>37</v>
      </c>
      <c r="B60" s="87" t="s">
        <v>23</v>
      </c>
      <c r="C60"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Интернет-площадки и Веб-приложения на основе Cправочника организаций "2ГИС.ДИМИТРОВГРАД", http://api.2gis.ru/</v>
      </c>
      <c r="D60" s="271">
        <v>108</v>
      </c>
      <c r="E60" s="272"/>
      <c r="F60" s="272"/>
      <c r="G60" s="272"/>
      <c r="H60" s="273"/>
    </row>
    <row r="61" spans="1:8" s="16" customFormat="1" ht="94.5" customHeight="1" x14ac:dyDescent="0.2">
      <c r="A61" s="71"/>
      <c r="B61" s="92"/>
      <c r="C61" s="93"/>
      <c r="D61" s="94"/>
      <c r="E61" s="95"/>
      <c r="F61" s="95"/>
      <c r="G61" s="95"/>
      <c r="H61" s="274"/>
    </row>
    <row r="62" spans="1:8" s="16" customFormat="1" ht="163.5" customHeight="1" thickBot="1" x14ac:dyDescent="0.25">
      <c r="A62" s="77"/>
      <c r="B62" s="97" t="s">
        <v>13</v>
      </c>
      <c r="C62"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62" s="275"/>
      <c r="E62" s="276"/>
      <c r="F62" s="276"/>
      <c r="G62" s="276"/>
      <c r="H62" s="277"/>
    </row>
    <row r="63" spans="1:8" s="16" customFormat="1" ht="24.95" customHeight="1" thickBot="1" x14ac:dyDescent="0.25">
      <c r="A63" s="81"/>
      <c r="B63" s="129"/>
      <c r="C63" s="130"/>
      <c r="D63" s="113"/>
      <c r="E63" s="114"/>
      <c r="F63" s="114"/>
      <c r="G63" s="114"/>
      <c r="H63" s="115"/>
    </row>
    <row r="64" spans="1:8" s="16" customFormat="1" ht="50.1" customHeight="1" thickBot="1" x14ac:dyDescent="0.25">
      <c r="A64" s="136" t="s">
        <v>38</v>
      </c>
      <c r="B64" s="137"/>
      <c r="C64" s="137"/>
      <c r="D64" s="470" t="str">
        <f>"от "&amp;MIN(D65:D99)&amp;" до "&amp;MAX(D65:D99)</f>
        <v>от 30 до 10080</v>
      </c>
      <c r="E64" s="471"/>
      <c r="F64" s="471"/>
      <c r="G64" s="471"/>
      <c r="H64" s="472"/>
    </row>
    <row r="65" spans="1:8" s="16" customFormat="1" ht="37.5" customHeight="1" outlineLevel="1" x14ac:dyDescent="0.2">
      <c r="A65" s="141" t="s">
        <v>39</v>
      </c>
      <c r="B65" s="142"/>
      <c r="C65" s="535" t="str">
        <f>"электронный справочник на основе Справочника организаций "&amp;$C$2&amp;" (версия для ПК)"</f>
        <v>электронный справочник на основе Справочника организаций "2ГИС.ДИМИТРОВГРАД" (версия для ПК)</v>
      </c>
      <c r="D65" s="144">
        <v>504</v>
      </c>
      <c r="E65" s="145"/>
      <c r="F65" s="145"/>
      <c r="G65" s="145"/>
      <c r="H65" s="146"/>
    </row>
    <row r="66" spans="1:8" s="16" customFormat="1" ht="37.5" customHeight="1" outlineLevel="1" x14ac:dyDescent="0.2">
      <c r="A66" s="147" t="s">
        <v>40</v>
      </c>
      <c r="B66" s="148"/>
      <c r="C66" s="536"/>
      <c r="D66" s="36">
        <v>1008</v>
      </c>
      <c r="E66" s="37"/>
      <c r="F66" s="37"/>
      <c r="G66" s="37"/>
      <c r="H66" s="38"/>
    </row>
    <row r="67" spans="1:8" s="16" customFormat="1" ht="37.5" customHeight="1" outlineLevel="1" x14ac:dyDescent="0.2">
      <c r="A67" s="147" t="s">
        <v>41</v>
      </c>
      <c r="B67" s="148"/>
      <c r="C67" s="536"/>
      <c r="D67" s="36">
        <v>1512</v>
      </c>
      <c r="E67" s="37"/>
      <c r="F67" s="37"/>
      <c r="G67" s="37"/>
      <c r="H67" s="38"/>
    </row>
    <row r="68" spans="1:8" s="16" customFormat="1" ht="37.5" customHeight="1" outlineLevel="1" x14ac:dyDescent="0.2">
      <c r="A68" s="147" t="s">
        <v>42</v>
      </c>
      <c r="B68" s="148"/>
      <c r="C68" s="536"/>
      <c r="D68" s="36">
        <v>2016</v>
      </c>
      <c r="E68" s="37"/>
      <c r="F68" s="37"/>
      <c r="G68" s="37"/>
      <c r="H68" s="38"/>
    </row>
    <row r="69" spans="1:8" s="16" customFormat="1" ht="37.5" customHeight="1" outlineLevel="1" x14ac:dyDescent="0.2">
      <c r="A69" s="147" t="s">
        <v>43</v>
      </c>
      <c r="B69" s="148"/>
      <c r="C69" s="536"/>
      <c r="D69" s="36">
        <v>2520</v>
      </c>
      <c r="E69" s="37"/>
      <c r="F69" s="37"/>
      <c r="G69" s="37"/>
      <c r="H69" s="38"/>
    </row>
    <row r="70" spans="1:8" s="16" customFormat="1" ht="37.5" customHeight="1" outlineLevel="1" x14ac:dyDescent="0.2">
      <c r="A70" s="147" t="s">
        <v>44</v>
      </c>
      <c r="B70" s="148"/>
      <c r="C70" s="536"/>
      <c r="D70" s="36">
        <v>3024</v>
      </c>
      <c r="E70" s="37"/>
      <c r="F70" s="37"/>
      <c r="G70" s="37"/>
      <c r="H70" s="38"/>
    </row>
    <row r="71" spans="1:8" s="16" customFormat="1" ht="37.5" customHeight="1" outlineLevel="1" x14ac:dyDescent="0.2">
      <c r="A71" s="147" t="s">
        <v>45</v>
      </c>
      <c r="B71" s="148"/>
      <c r="C71" s="536"/>
      <c r="D71" s="36">
        <v>3528</v>
      </c>
      <c r="E71" s="37"/>
      <c r="F71" s="37"/>
      <c r="G71" s="37"/>
      <c r="H71" s="38"/>
    </row>
    <row r="72" spans="1:8" s="16" customFormat="1" ht="37.5" customHeight="1" outlineLevel="1" x14ac:dyDescent="0.2">
      <c r="A72" s="147" t="s">
        <v>46</v>
      </c>
      <c r="B72" s="148"/>
      <c r="C72" s="536"/>
      <c r="D72" s="36">
        <v>4032</v>
      </c>
      <c r="E72" s="37"/>
      <c r="F72" s="37"/>
      <c r="G72" s="37"/>
      <c r="H72" s="38"/>
    </row>
    <row r="73" spans="1:8" s="16" customFormat="1" ht="37.5" customHeight="1" outlineLevel="1" x14ac:dyDescent="0.2">
      <c r="A73" s="147" t="s">
        <v>47</v>
      </c>
      <c r="B73" s="148"/>
      <c r="C73" s="536"/>
      <c r="D73" s="36">
        <v>4536</v>
      </c>
      <c r="E73" s="37"/>
      <c r="F73" s="37"/>
      <c r="G73" s="37"/>
      <c r="H73" s="38"/>
    </row>
    <row r="74" spans="1:8" s="16" customFormat="1" ht="37.5" customHeight="1" outlineLevel="1" x14ac:dyDescent="0.2">
      <c r="A74" s="147" t="s">
        <v>48</v>
      </c>
      <c r="B74" s="148"/>
      <c r="C74" s="536"/>
      <c r="D74" s="36">
        <v>5040</v>
      </c>
      <c r="E74" s="37"/>
      <c r="F74" s="37"/>
      <c r="G74" s="37"/>
      <c r="H74" s="38"/>
    </row>
    <row r="75" spans="1:8" s="16" customFormat="1" ht="37.5" customHeight="1" outlineLevel="1" x14ac:dyDescent="0.2">
      <c r="A75" s="147" t="s">
        <v>49</v>
      </c>
      <c r="B75" s="148"/>
      <c r="C75" s="536"/>
      <c r="D75" s="36">
        <v>5544</v>
      </c>
      <c r="E75" s="37"/>
      <c r="F75" s="37"/>
      <c r="G75" s="37"/>
      <c r="H75" s="38"/>
    </row>
    <row r="76" spans="1:8" s="16" customFormat="1" ht="37.5" customHeight="1" outlineLevel="1" x14ac:dyDescent="0.2">
      <c r="A76" s="147" t="s">
        <v>50</v>
      </c>
      <c r="B76" s="148"/>
      <c r="C76" s="536"/>
      <c r="D76" s="36">
        <v>6048</v>
      </c>
      <c r="E76" s="37"/>
      <c r="F76" s="37"/>
      <c r="G76" s="37"/>
      <c r="H76" s="38"/>
    </row>
    <row r="77" spans="1:8" s="16" customFormat="1" ht="37.5" customHeight="1" outlineLevel="1" x14ac:dyDescent="0.2">
      <c r="A77" s="147" t="s">
        <v>51</v>
      </c>
      <c r="B77" s="148"/>
      <c r="C77" s="536"/>
      <c r="D77" s="36">
        <v>6552</v>
      </c>
      <c r="E77" s="37"/>
      <c r="F77" s="37"/>
      <c r="G77" s="37"/>
      <c r="H77" s="38"/>
    </row>
    <row r="78" spans="1:8" s="16" customFormat="1" ht="37.5" customHeight="1" outlineLevel="1" x14ac:dyDescent="0.2">
      <c r="A78" s="147" t="s">
        <v>52</v>
      </c>
      <c r="B78" s="148"/>
      <c r="C78" s="536"/>
      <c r="D78" s="36">
        <v>7056</v>
      </c>
      <c r="E78" s="37"/>
      <c r="F78" s="37"/>
      <c r="G78" s="37"/>
      <c r="H78" s="38"/>
    </row>
    <row r="79" spans="1:8" s="16" customFormat="1" ht="37.5" customHeight="1" outlineLevel="1" x14ac:dyDescent="0.2">
      <c r="A79" s="147" t="s">
        <v>53</v>
      </c>
      <c r="B79" s="148"/>
      <c r="C79" s="536"/>
      <c r="D79" s="36">
        <v>7560</v>
      </c>
      <c r="E79" s="37"/>
      <c r="F79" s="37"/>
      <c r="G79" s="37"/>
      <c r="H79" s="38"/>
    </row>
    <row r="80" spans="1:8" s="16" customFormat="1" ht="37.5" customHeight="1" outlineLevel="1" x14ac:dyDescent="0.2">
      <c r="A80" s="147" t="s">
        <v>54</v>
      </c>
      <c r="B80" s="148"/>
      <c r="C80" s="536"/>
      <c r="D80" s="36">
        <v>8064</v>
      </c>
      <c r="E80" s="37"/>
      <c r="F80" s="37"/>
      <c r="G80" s="37"/>
      <c r="H80" s="38"/>
    </row>
    <row r="81" spans="1:8" s="16" customFormat="1" ht="37.5" customHeight="1" outlineLevel="1" x14ac:dyDescent="0.2">
      <c r="A81" s="147" t="s">
        <v>55</v>
      </c>
      <c r="B81" s="148"/>
      <c r="C81" s="536"/>
      <c r="D81" s="36">
        <v>8568</v>
      </c>
      <c r="E81" s="37"/>
      <c r="F81" s="37"/>
      <c r="G81" s="37"/>
      <c r="H81" s="38"/>
    </row>
    <row r="82" spans="1:8" s="16" customFormat="1" ht="37.5" customHeight="1" outlineLevel="1" x14ac:dyDescent="0.2">
      <c r="A82" s="147" t="s">
        <v>56</v>
      </c>
      <c r="B82" s="148"/>
      <c r="C82" s="536"/>
      <c r="D82" s="36">
        <v>9072</v>
      </c>
      <c r="E82" s="37"/>
      <c r="F82" s="37"/>
      <c r="G82" s="37"/>
      <c r="H82" s="38"/>
    </row>
    <row r="83" spans="1:8" s="16" customFormat="1" ht="37.5" customHeight="1" outlineLevel="1" x14ac:dyDescent="0.2">
      <c r="A83" s="147" t="s">
        <v>57</v>
      </c>
      <c r="B83" s="148"/>
      <c r="C83" s="536"/>
      <c r="D83" s="36">
        <v>9576</v>
      </c>
      <c r="E83" s="37"/>
      <c r="F83" s="37"/>
      <c r="G83" s="37"/>
      <c r="H83" s="38"/>
    </row>
    <row r="84" spans="1:8" s="16" customFormat="1" ht="37.5" customHeight="1" outlineLevel="1" thickBot="1" x14ac:dyDescent="0.25">
      <c r="A84" s="147" t="s">
        <v>58</v>
      </c>
      <c r="B84" s="148"/>
      <c r="C84" s="537"/>
      <c r="D84" s="36">
        <v>10080</v>
      </c>
      <c r="E84" s="37"/>
      <c r="F84" s="37"/>
      <c r="G84" s="37"/>
      <c r="H84" s="38"/>
    </row>
    <row r="85" spans="1:8" s="16" customFormat="1" ht="50.1" customHeight="1" thickBot="1" x14ac:dyDescent="0.25">
      <c r="A85" s="136" t="s">
        <v>59</v>
      </c>
      <c r="B85" s="137"/>
      <c r="C85" s="137"/>
      <c r="D85" s="138" t="str">
        <f>"от "&amp;MIN(D86:D95)&amp;" до "&amp;MAX(D86:D95)</f>
        <v>от 240 до 1800</v>
      </c>
      <c r="E85" s="139"/>
      <c r="F85" s="139"/>
      <c r="G85" s="139"/>
      <c r="H85" s="140"/>
    </row>
    <row r="86" spans="1:8" s="16" customFormat="1" ht="160.5" customHeight="1" x14ac:dyDescent="0.2">
      <c r="A86" s="149" t="s">
        <v>60</v>
      </c>
      <c r="B86" s="150" t="s">
        <v>13</v>
      </c>
      <c r="C86" s="151" t="str">
        <f t="shared" ref="C8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86" s="144">
        <v>540</v>
      </c>
      <c r="E86" s="145"/>
      <c r="F86" s="145"/>
      <c r="G86" s="145"/>
      <c r="H86" s="146"/>
    </row>
    <row r="87" spans="1:8" s="16" customFormat="1" ht="37.5" customHeight="1" x14ac:dyDescent="0.2">
      <c r="A87" s="160" t="s">
        <v>61</v>
      </c>
      <c r="B87" s="285"/>
      <c r="C87" s="156" t="str">
        <f>"электронный справочник на основе Справочника организаций "&amp;$C$2&amp;" (версия для ПК)"</f>
        <v>электронный справочник на основе Справочника организаций "2ГИС.ДИМИТРОВГРАД" (версия для ПК)</v>
      </c>
      <c r="D87" s="36">
        <v>240</v>
      </c>
      <c r="E87" s="37"/>
      <c r="F87" s="37"/>
      <c r="G87" s="37"/>
      <c r="H87" s="38"/>
    </row>
    <row r="88" spans="1:8" s="16" customFormat="1" ht="37.5" customHeight="1" x14ac:dyDescent="0.2">
      <c r="A88" s="160" t="s">
        <v>62</v>
      </c>
      <c r="B88" s="285"/>
      <c r="C88" s="159"/>
      <c r="D88" s="36">
        <v>1800</v>
      </c>
      <c r="E88" s="37"/>
      <c r="F88" s="37"/>
      <c r="G88" s="37"/>
      <c r="H88" s="38"/>
    </row>
    <row r="89" spans="1:8" s="16" customFormat="1" ht="37.5" customHeight="1" x14ac:dyDescent="0.2">
      <c r="A89" s="160" t="s">
        <v>63</v>
      </c>
      <c r="B89" s="285"/>
      <c r="C89" s="159"/>
      <c r="D89" s="36">
        <v>1080</v>
      </c>
      <c r="E89" s="37"/>
      <c r="F89" s="37"/>
      <c r="G89" s="37"/>
      <c r="H89" s="38"/>
    </row>
    <row r="90" spans="1:8" s="16" customFormat="1" ht="37.5" customHeight="1" x14ac:dyDescent="0.2">
      <c r="A90" s="160" t="s">
        <v>64</v>
      </c>
      <c r="B90" s="161"/>
      <c r="C90" s="159"/>
      <c r="D90" s="36">
        <v>1200</v>
      </c>
      <c r="E90" s="37"/>
      <c r="F90" s="37"/>
      <c r="G90" s="37"/>
      <c r="H90" s="38"/>
    </row>
    <row r="91" spans="1:8" s="16" customFormat="1" ht="37.5" customHeight="1" x14ac:dyDescent="0.2">
      <c r="A91" s="160" t="s">
        <v>65</v>
      </c>
      <c r="B91" s="285"/>
      <c r="C91" s="159"/>
      <c r="D91" s="36">
        <v>240</v>
      </c>
      <c r="E91" s="37"/>
      <c r="F91" s="37"/>
      <c r="G91" s="37"/>
      <c r="H91" s="38"/>
    </row>
    <row r="92" spans="1:8" s="16" customFormat="1" ht="37.5" customHeight="1" x14ac:dyDescent="0.2">
      <c r="A92" s="160" t="s">
        <v>66</v>
      </c>
      <c r="B92" s="285"/>
      <c r="C92" s="159"/>
      <c r="D92" s="36">
        <v>240</v>
      </c>
      <c r="E92" s="37"/>
      <c r="F92" s="37"/>
      <c r="G92" s="37"/>
      <c r="H92" s="38"/>
    </row>
    <row r="93" spans="1:8" s="16" customFormat="1" ht="37.5" customHeight="1" x14ac:dyDescent="0.2">
      <c r="A93" s="160" t="s">
        <v>67</v>
      </c>
      <c r="B93" s="285"/>
      <c r="C93" s="159"/>
      <c r="D93" s="36">
        <v>480</v>
      </c>
      <c r="E93" s="37"/>
      <c r="F93" s="37"/>
      <c r="G93" s="37"/>
      <c r="H93" s="38"/>
    </row>
    <row r="94" spans="1:8" s="16" customFormat="1" ht="37.5" customHeight="1" x14ac:dyDescent="0.2">
      <c r="A94" s="160" t="s">
        <v>68</v>
      </c>
      <c r="B94" s="285"/>
      <c r="C94" s="159"/>
      <c r="D94" s="36">
        <v>720</v>
      </c>
      <c r="E94" s="37"/>
      <c r="F94" s="37"/>
      <c r="G94" s="37"/>
      <c r="H94" s="38"/>
    </row>
    <row r="95" spans="1:8" s="16" customFormat="1" ht="37.5" customHeight="1" thickBot="1" x14ac:dyDescent="0.25">
      <c r="A95" s="207" t="s">
        <v>69</v>
      </c>
      <c r="B95" s="286"/>
      <c r="C95" s="164"/>
      <c r="D95" s="121">
        <v>600</v>
      </c>
      <c r="E95" s="122"/>
      <c r="F95" s="122"/>
      <c r="G95" s="122"/>
      <c r="H95" s="123"/>
    </row>
    <row r="96" spans="1:8" s="16" customFormat="1" ht="117.75" customHeight="1" thickBot="1" x14ac:dyDescent="0.25">
      <c r="A96" s="287" t="s">
        <v>71</v>
      </c>
      <c r="B96" s="288"/>
      <c r="C96" s="28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"2ГИС.ДИМИТРОВГРАД" (версия для ПК); 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Интернет-площадки и Веб-приложения на основе Cправочника организаций "2ГИС.ДИМИТРОВГРАД", http://api.2gis.ru/</v>
      </c>
      <c r="D96" s="45">
        <v>30</v>
      </c>
      <c r="E96" s="45"/>
      <c r="F96" s="45"/>
      <c r="G96" s="45"/>
      <c r="H96" s="46"/>
    </row>
    <row r="97" spans="1:8" s="28" customFormat="1" ht="50.1" customHeight="1" thickBot="1" x14ac:dyDescent="0.25">
      <c r="A97" s="24" t="s">
        <v>72</v>
      </c>
      <c r="B97" s="25"/>
      <c r="C97" s="26"/>
      <c r="D97" s="173" t="str">
        <f>"от "&amp;MIN(D99,D119:H120,F159,D121:H135)&amp;" до "&amp;MAX(D99,D119:H120,F159,D121:H135)</f>
        <v>от 480 до 7200</v>
      </c>
      <c r="E97" s="173"/>
      <c r="F97" s="173"/>
      <c r="G97" s="173"/>
      <c r="H97" s="174"/>
    </row>
    <row r="98" spans="1:8" s="16" customFormat="1" ht="24.95" customHeight="1" thickBot="1" x14ac:dyDescent="0.25">
      <c r="A98" s="290"/>
      <c r="B98" s="291"/>
      <c r="C98" s="130"/>
      <c r="D98" s="292"/>
      <c r="E98" s="292"/>
      <c r="F98" s="292"/>
      <c r="G98" s="292"/>
      <c r="H98" s="293"/>
    </row>
    <row r="99" spans="1:8" s="16" customFormat="1" ht="64.5" customHeight="1" thickBot="1" x14ac:dyDescent="0.25">
      <c r="A99" s="179" t="s">
        <v>73</v>
      </c>
      <c r="B99" s="180"/>
      <c r="C99"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"2ГИС.ДИМИТРОВГРАД" (версия для ПК); Интернет-площадка 2gis.kz на основе Cправочника организаций "2ГИС.ДИМИТРОВГРАД"; Электронный справочник на основе Справочника организаций "2ГИС.ДИМИТРОВГРАД" (мобильная версия); Интернет-площадки и Веб-приложения на основе Cправочника организаций "2ГИС.ДИМИТРОВГРАД", http://api.2gis.kz/</v>
      </c>
      <c r="D99" s="182">
        <v>2040</v>
      </c>
      <c r="E99" s="182"/>
      <c r="F99" s="182"/>
      <c r="G99" s="182"/>
      <c r="H99" s="183"/>
    </row>
    <row r="100" spans="1:8" s="16" customFormat="1" ht="64.5" customHeight="1" thickBot="1" x14ac:dyDescent="0.25">
      <c r="A100" s="184" t="s">
        <v>74</v>
      </c>
      <c r="B100" s="185"/>
      <c r="C100" s="186"/>
      <c r="D100" s="187" t="s">
        <v>75</v>
      </c>
      <c r="E100" s="188"/>
      <c r="F100" s="188"/>
      <c r="G100" s="188"/>
      <c r="H100" s="189"/>
    </row>
    <row r="101" spans="1:8" s="16" customFormat="1" ht="64.5" customHeight="1" x14ac:dyDescent="0.2">
      <c r="A101" s="190" t="s">
        <v>76</v>
      </c>
      <c r="B101" s="191"/>
      <c r="C101" s="186"/>
      <c r="D101" s="157">
        <f>D99/4</f>
        <v>510</v>
      </c>
      <c r="E101" s="157"/>
      <c r="F101" s="157"/>
      <c r="G101" s="157"/>
      <c r="H101" s="158"/>
    </row>
    <row r="102" spans="1:8" s="16" customFormat="1" ht="64.5" customHeight="1" x14ac:dyDescent="0.2">
      <c r="A102" s="190" t="s">
        <v>77</v>
      </c>
      <c r="B102" s="191"/>
      <c r="C102" s="186"/>
      <c r="D102" s="157">
        <f>D99/5</f>
        <v>408</v>
      </c>
      <c r="E102" s="157"/>
      <c r="F102" s="157"/>
      <c r="G102" s="157"/>
      <c r="H102" s="158"/>
    </row>
    <row r="103" spans="1:8" s="16" customFormat="1" ht="64.5" customHeight="1" x14ac:dyDescent="0.2">
      <c r="A103" s="190" t="s">
        <v>78</v>
      </c>
      <c r="B103" s="191"/>
      <c r="C103" s="186"/>
      <c r="D103" s="157">
        <f>D99/6</f>
        <v>340</v>
      </c>
      <c r="E103" s="157"/>
      <c r="F103" s="157"/>
      <c r="G103" s="157"/>
      <c r="H103" s="158"/>
    </row>
    <row r="104" spans="1:8" s="16" customFormat="1" ht="64.5" customHeight="1" x14ac:dyDescent="0.2">
      <c r="A104" s="190" t="s">
        <v>79</v>
      </c>
      <c r="B104" s="191"/>
      <c r="C104" s="186"/>
      <c r="D104" s="157">
        <f>D99/7</f>
        <v>291.42857142857144</v>
      </c>
      <c r="E104" s="157"/>
      <c r="F104" s="157"/>
      <c r="G104" s="157"/>
      <c r="H104" s="158"/>
    </row>
    <row r="105" spans="1:8" s="16" customFormat="1" ht="64.5" customHeight="1" x14ac:dyDescent="0.2">
      <c r="A105" s="190" t="s">
        <v>80</v>
      </c>
      <c r="B105" s="191"/>
      <c r="C105" s="186"/>
      <c r="D105" s="157">
        <f>D99/8</f>
        <v>255</v>
      </c>
      <c r="E105" s="157"/>
      <c r="F105" s="157"/>
      <c r="G105" s="157"/>
      <c r="H105" s="158"/>
    </row>
    <row r="106" spans="1:8" s="16" customFormat="1" ht="64.5" customHeight="1" x14ac:dyDescent="0.2">
      <c r="A106" s="190" t="s">
        <v>81</v>
      </c>
      <c r="B106" s="191"/>
      <c r="C106" s="186"/>
      <c r="D106" s="157">
        <f>D99/9</f>
        <v>226.66666666666666</v>
      </c>
      <c r="E106" s="157"/>
      <c r="F106" s="157"/>
      <c r="G106" s="157"/>
      <c r="H106" s="158"/>
    </row>
    <row r="107" spans="1:8" s="16" customFormat="1" ht="64.5" customHeight="1" x14ac:dyDescent="0.2">
      <c r="A107" s="190" t="s">
        <v>82</v>
      </c>
      <c r="B107" s="191"/>
      <c r="C107" s="186"/>
      <c r="D107" s="157">
        <f>D99/10</f>
        <v>204</v>
      </c>
      <c r="E107" s="157"/>
      <c r="F107" s="157"/>
      <c r="G107" s="157"/>
      <c r="H107" s="158"/>
    </row>
    <row r="108" spans="1:8" s="16" customFormat="1" ht="64.5" customHeight="1" thickBot="1" x14ac:dyDescent="0.25">
      <c r="A108" s="179" t="s">
        <v>83</v>
      </c>
      <c r="B108" s="180"/>
      <c r="C108" s="186"/>
      <c r="D108" s="182">
        <v>3072</v>
      </c>
      <c r="E108" s="182"/>
      <c r="F108" s="182"/>
      <c r="G108" s="182"/>
      <c r="H108" s="183"/>
    </row>
    <row r="109" spans="1:8" s="16" customFormat="1" ht="64.5" customHeight="1" thickBot="1" x14ac:dyDescent="0.25">
      <c r="A109" s="184" t="s">
        <v>74</v>
      </c>
      <c r="B109" s="185"/>
      <c r="C109" s="186"/>
      <c r="D109" s="187" t="s">
        <v>75</v>
      </c>
      <c r="E109" s="188"/>
      <c r="F109" s="188"/>
      <c r="G109" s="188"/>
      <c r="H109" s="189"/>
    </row>
    <row r="110" spans="1:8" s="16" customFormat="1" ht="64.5" customHeight="1" x14ac:dyDescent="0.2">
      <c r="A110" s="190" t="s">
        <v>76</v>
      </c>
      <c r="B110" s="191"/>
      <c r="C110" s="186"/>
      <c r="D110" s="157">
        <v>768</v>
      </c>
      <c r="E110" s="157"/>
      <c r="F110" s="157"/>
      <c r="G110" s="157"/>
      <c r="H110" s="158"/>
    </row>
    <row r="111" spans="1:8" s="16" customFormat="1" ht="64.5" customHeight="1" x14ac:dyDescent="0.2">
      <c r="A111" s="190" t="s">
        <v>77</v>
      </c>
      <c r="B111" s="191"/>
      <c r="C111" s="186"/>
      <c r="D111" s="157">
        <v>614.4</v>
      </c>
      <c r="E111" s="157"/>
      <c r="F111" s="157"/>
      <c r="G111" s="157"/>
      <c r="H111" s="158"/>
    </row>
    <row r="112" spans="1:8" s="16" customFormat="1" ht="64.5" customHeight="1" x14ac:dyDescent="0.2">
      <c r="A112" s="190" t="s">
        <v>78</v>
      </c>
      <c r="B112" s="191"/>
      <c r="C112" s="186"/>
      <c r="D112" s="157">
        <v>512</v>
      </c>
      <c r="E112" s="157"/>
      <c r="F112" s="157"/>
      <c r="G112" s="157"/>
      <c r="H112" s="158"/>
    </row>
    <row r="113" spans="1:8" s="16" customFormat="1" ht="64.5" customHeight="1" x14ac:dyDescent="0.2">
      <c r="A113" s="190" t="s">
        <v>79</v>
      </c>
      <c r="B113" s="191"/>
      <c r="C113" s="186"/>
      <c r="D113" s="157">
        <v>438.85714285714283</v>
      </c>
      <c r="E113" s="157"/>
      <c r="F113" s="157"/>
      <c r="G113" s="157"/>
      <c r="H113" s="158"/>
    </row>
    <row r="114" spans="1:8" s="16" customFormat="1" ht="64.5" customHeight="1" x14ac:dyDescent="0.2">
      <c r="A114" s="190" t="s">
        <v>80</v>
      </c>
      <c r="B114" s="191"/>
      <c r="C114" s="186"/>
      <c r="D114" s="157">
        <v>384</v>
      </c>
      <c r="E114" s="157"/>
      <c r="F114" s="157"/>
      <c r="G114" s="157"/>
      <c r="H114" s="158"/>
    </row>
    <row r="115" spans="1:8" s="16" customFormat="1" ht="64.5" customHeight="1" x14ac:dyDescent="0.2">
      <c r="A115" s="190" t="s">
        <v>81</v>
      </c>
      <c r="B115" s="191"/>
      <c r="C115" s="186"/>
      <c r="D115" s="157">
        <v>341.33333333333331</v>
      </c>
      <c r="E115" s="157"/>
      <c r="F115" s="157"/>
      <c r="G115" s="157"/>
      <c r="H115" s="158"/>
    </row>
    <row r="116" spans="1:8" s="16" customFormat="1" ht="64.5" customHeight="1" thickBot="1" x14ac:dyDescent="0.25">
      <c r="A116" s="190" t="s">
        <v>82</v>
      </c>
      <c r="B116" s="191"/>
      <c r="C116" s="194"/>
      <c r="D116" s="157">
        <v>307.2</v>
      </c>
      <c r="E116" s="157"/>
      <c r="F116" s="157"/>
      <c r="G116" s="157"/>
      <c r="H116" s="158"/>
    </row>
    <row r="117" spans="1:8" s="16" customFormat="1" ht="62.45" customHeight="1" thickBot="1" x14ac:dyDescent="0.25">
      <c r="A117" s="195" t="s">
        <v>84</v>
      </c>
      <c r="B117" s="196"/>
      <c r="C117"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117" s="44">
        <v>5004</v>
      </c>
      <c r="E117" s="45"/>
      <c r="F117" s="45"/>
      <c r="G117" s="45"/>
      <c r="H117" s="46"/>
    </row>
    <row r="118" spans="1:8" s="16" customFormat="1" ht="24.95" customHeight="1" thickBot="1" x14ac:dyDescent="0.25">
      <c r="A118" s="290"/>
      <c r="B118" s="291"/>
      <c r="C118" s="125"/>
      <c r="D118" s="292"/>
      <c r="E118" s="292"/>
      <c r="F118" s="292"/>
      <c r="G118" s="292"/>
      <c r="H118" s="293"/>
    </row>
    <row r="119" spans="1:8" s="16" customFormat="1" ht="50.1" customHeight="1" x14ac:dyDescent="0.2">
      <c r="A119" s="160" t="s">
        <v>85</v>
      </c>
      <c r="B119" s="161"/>
      <c r="C119" s="298" t="str">
        <f>"Интернет-площадка 2gis.ru на основе Cправочника организаций "&amp;$C$2&amp;""</f>
        <v>Интернет-площадка 2gis.ru на основе Cправочника организаций "2ГИС.ДИМИТРОВГРАД"</v>
      </c>
      <c r="D119" s="56">
        <v>6000</v>
      </c>
      <c r="E119" s="37"/>
      <c r="F119" s="37"/>
      <c r="G119" s="37"/>
      <c r="H119" s="38"/>
    </row>
    <row r="120" spans="1:8" s="16" customFormat="1" ht="50.1" customHeight="1" x14ac:dyDescent="0.2">
      <c r="A120" s="160" t="s">
        <v>86</v>
      </c>
      <c r="B120" s="161"/>
      <c r="C120" s="203" t="str">
        <f>"электронный справочник на основе Справочника организаций "&amp;$C$2&amp;" (версия для ПК)"</f>
        <v>электронный справочник на основе Справочника организаций "2ГИС.ДИМИТРОВГРАД" (версия для ПК)</v>
      </c>
      <c r="D120" s="56">
        <v>600</v>
      </c>
      <c r="E120" s="37"/>
      <c r="F120" s="37"/>
      <c r="G120" s="37"/>
      <c r="H120" s="38"/>
    </row>
    <row r="121" spans="1:8" s="16" customFormat="1" ht="50.1" customHeight="1" x14ac:dyDescent="0.2">
      <c r="A121" s="160" t="s">
        <v>87</v>
      </c>
      <c r="B121" s="161"/>
      <c r="C121" s="203" t="str">
        <f>"электронный справочник на основе Справочника организаций "&amp;$C$2&amp;" (версия для ПК)"</f>
        <v>электронный справочник на основе Справочника организаций "2ГИС.ДИМИТРОВГРАД" (версия для ПК)</v>
      </c>
      <c r="D121" s="56">
        <v>1800</v>
      </c>
      <c r="E121" s="37"/>
      <c r="F121" s="37"/>
      <c r="G121" s="37"/>
      <c r="H121" s="38"/>
    </row>
    <row r="122" spans="1:8" s="16" customFormat="1" ht="50.1" customHeight="1" x14ac:dyDescent="0.2">
      <c r="A122" s="160" t="s">
        <v>88</v>
      </c>
      <c r="B122" s="161"/>
      <c r="C122" s="203" t="str">
        <f>"Интернет-площадка 2gis.ru на основе Cправочника организаций "&amp;$C$2&amp;""</f>
        <v>Интернет-площадка 2gis.ru на основе Cправочника организаций "2ГИС.ДИМИТРОВГРАД"</v>
      </c>
      <c r="D122" s="56">
        <v>6000</v>
      </c>
      <c r="E122" s="37"/>
      <c r="F122" s="37"/>
      <c r="G122" s="37"/>
      <c r="H122" s="38"/>
    </row>
    <row r="123" spans="1:8" s="16" customFormat="1" ht="50.1" customHeight="1" x14ac:dyDescent="0.2">
      <c r="A123" s="160" t="s">
        <v>89</v>
      </c>
      <c r="B123" s="161"/>
      <c r="C123" s="203" t="str">
        <f>"Интернет-площадка 2gis.ru на основе Cправочника организаций "&amp;$C$2&amp;""</f>
        <v>Интернет-площадка 2gis.ru на основе Cправочника организаций "2ГИС.ДИМИТРОВГРАД"</v>
      </c>
      <c r="D123" s="56">
        <v>7200</v>
      </c>
      <c r="E123" s="37"/>
      <c r="F123" s="37"/>
      <c r="G123" s="37"/>
      <c r="H123" s="38"/>
    </row>
    <row r="124" spans="1:8" s="16" customFormat="1" ht="50.1" customHeight="1" x14ac:dyDescent="0.2">
      <c r="A124" s="160" t="s">
        <v>90</v>
      </c>
      <c r="B124" s="161"/>
      <c r="C124" s="203" t="str">
        <f>"электронный справочник на основе Справочника организаций "&amp;$C$2&amp;" (версия для ПК)"</f>
        <v>электронный справочник на основе Справочника организаций "2ГИС.ДИМИТРОВГРАД" (версия для ПК)</v>
      </c>
      <c r="D124" s="56">
        <v>480</v>
      </c>
      <c r="E124" s="37"/>
      <c r="F124" s="37"/>
      <c r="G124" s="37"/>
      <c r="H124" s="38"/>
    </row>
    <row r="125" spans="1:8" s="16" customFormat="1" ht="50.1" customHeight="1" x14ac:dyDescent="0.2">
      <c r="A125" s="160" t="s">
        <v>91</v>
      </c>
      <c r="B125" s="161"/>
      <c r="C125" s="203" t="str">
        <f>"электронный справочник на основе Справочника организаций "&amp;$C$2&amp;" (версия для ПК)"</f>
        <v>электронный справочник на основе Справочника организаций "2ГИС.ДИМИТРОВГРАД" (версия для ПК)</v>
      </c>
      <c r="D125" s="56">
        <v>480</v>
      </c>
      <c r="E125" s="37"/>
      <c r="F125" s="37"/>
      <c r="G125" s="37"/>
      <c r="H125" s="38"/>
    </row>
    <row r="126" spans="1:8" s="16" customFormat="1" ht="50.1" customHeight="1" x14ac:dyDescent="0.2">
      <c r="A126" s="160" t="s">
        <v>92</v>
      </c>
      <c r="B126" s="161"/>
      <c r="C126" s="203" t="str">
        <f>"электронный справочник на основе Справочника организаций "&amp;$C$2&amp;" (версия для ПК)"</f>
        <v>электронный справочник на основе Справочника организаций "2ГИС.ДИМИТРОВГРАД" (версия для ПК)</v>
      </c>
      <c r="D126" s="56">
        <v>600</v>
      </c>
      <c r="E126" s="37"/>
      <c r="F126" s="37"/>
      <c r="G126" s="37"/>
      <c r="H126" s="38"/>
    </row>
    <row r="127" spans="1:8" s="16" customFormat="1" ht="50.1" customHeight="1" x14ac:dyDescent="0.2">
      <c r="A127" s="160" t="s">
        <v>93</v>
      </c>
      <c r="B127" s="161"/>
      <c r="C127" s="203" t="str">
        <f>C120</f>
        <v>электронный справочник на основе Справочника организаций "2ГИС.ДИМИТРОВГРАД" (версия для ПК)</v>
      </c>
      <c r="D127" s="56">
        <v>6000</v>
      </c>
      <c r="E127" s="37"/>
      <c r="F127" s="37"/>
      <c r="G127" s="37"/>
      <c r="H127" s="38"/>
    </row>
    <row r="128" spans="1:8" s="16" customFormat="1" ht="50.1" customHeight="1" x14ac:dyDescent="0.2">
      <c r="A128" s="160" t="s">
        <v>94</v>
      </c>
      <c r="B128" s="161"/>
      <c r="C128" s="203" t="s">
        <v>95</v>
      </c>
      <c r="D128" s="56">
        <v>480</v>
      </c>
      <c r="E128" s="37"/>
      <c r="F128" s="37"/>
      <c r="G128" s="37"/>
      <c r="H128" s="38"/>
    </row>
    <row r="129" spans="1:8" s="16" customFormat="1" ht="60.75" customHeight="1" x14ac:dyDescent="0.2">
      <c r="A129" s="160" t="s">
        <v>96</v>
      </c>
      <c r="B129" s="161"/>
      <c r="C129"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"2ГИС.ДИМИТРОВГРАД" (мобильная версия 2ГИС 4.0 и выше); Интернет-площадка 2gis.ru на основе Cправочника организаций "2ГИС.ДИМИТРОВГРАД"</v>
      </c>
      <c r="D129" s="56">
        <v>1200</v>
      </c>
      <c r="E129" s="37"/>
      <c r="F129" s="37"/>
      <c r="G129" s="37"/>
      <c r="H129" s="38"/>
    </row>
    <row r="130" spans="1:8" s="16" customFormat="1" ht="60.75" customHeight="1" x14ac:dyDescent="0.2">
      <c r="A130" s="160" t="s">
        <v>97</v>
      </c>
      <c r="B130" s="161"/>
      <c r="C130" s="203" t="str">
        <f t="shared" ref="C130:C134"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"2ГИС.ДИМИТРОВГРАД" (мобильная версия 2ГИС 4.0 и выше); Интернет-площадка 2gis.ru на основе Cправочника организаций "2ГИС.ДИМИТРОВГРАД"</v>
      </c>
      <c r="D130" s="56">
        <v>960</v>
      </c>
      <c r="E130" s="37"/>
      <c r="F130" s="37"/>
      <c r="G130" s="37"/>
      <c r="H130" s="38"/>
    </row>
    <row r="131" spans="1:8" s="16" customFormat="1" ht="60.75" customHeight="1" x14ac:dyDescent="0.2">
      <c r="A131" s="160" t="s">
        <v>98</v>
      </c>
      <c r="B131" s="161"/>
      <c r="C131" s="203" t="str">
        <f t="shared" si="1"/>
        <v>электронный справочник на основе Справочника организаций "2ГИС.ДИМИТРОВГРАД" (мобильная версия 2ГИС 4.0 и выше); Интернет-площадка 2gis.ru на основе Cправочника организаций "2ГИС.ДИМИТРОВГРАД"</v>
      </c>
      <c r="D131" s="56">
        <v>900</v>
      </c>
      <c r="E131" s="37"/>
      <c r="F131" s="37"/>
      <c r="G131" s="37"/>
      <c r="H131" s="38"/>
    </row>
    <row r="132" spans="1:8" s="16" customFormat="1" ht="60.75" customHeight="1" x14ac:dyDescent="0.2">
      <c r="A132" s="160" t="s">
        <v>99</v>
      </c>
      <c r="B132" s="161"/>
      <c r="C132" s="203" t="str">
        <f t="shared" si="1"/>
        <v>электронный справочник на основе Справочника организаций "2ГИС.ДИМИТРОВГРАД" (мобильная версия 2ГИС 4.0 и выше); Интернет-площадка 2gis.ru на основе Cправочника организаций "2ГИС.ДИМИТРОВГРАД"</v>
      </c>
      <c r="D132" s="56">
        <v>480</v>
      </c>
      <c r="E132" s="37"/>
      <c r="F132" s="37"/>
      <c r="G132" s="37"/>
      <c r="H132" s="38"/>
    </row>
    <row r="133" spans="1:8" s="16" customFormat="1" ht="60.75" customHeight="1" x14ac:dyDescent="0.2">
      <c r="A133" s="160" t="s">
        <v>100</v>
      </c>
      <c r="B133" s="161" t="s">
        <v>100</v>
      </c>
      <c r="C133" s="203" t="str">
        <f t="shared" si="1"/>
        <v>электронный справочник на основе Справочника организаций "2ГИС.ДИМИТРОВГРАД" (мобильная версия 2ГИС 4.0 и выше); Интернет-площадка 2gis.ru на основе Cправочника организаций "2ГИС.ДИМИТРОВГРАД"</v>
      </c>
      <c r="D133" s="56">
        <v>6000</v>
      </c>
      <c r="E133" s="37"/>
      <c r="F133" s="37"/>
      <c r="G133" s="37"/>
      <c r="H133" s="38"/>
    </row>
    <row r="134" spans="1:8" s="16" customFormat="1" ht="60.75" customHeight="1" x14ac:dyDescent="0.2">
      <c r="A134" s="160" t="s">
        <v>101</v>
      </c>
      <c r="B134" s="161" t="s">
        <v>101</v>
      </c>
      <c r="C134" s="203" t="str">
        <f t="shared" si="1"/>
        <v>электронный справочник на основе Справочника организаций "2ГИС.ДИМИТРОВГРАД" (мобильная версия 2ГИС 4.0 и выше); Интернет-площадка 2gis.ru на основе Cправочника организаций "2ГИС.ДИМИТРОВГРАД"</v>
      </c>
      <c r="D134" s="56">
        <v>3000</v>
      </c>
      <c r="E134" s="37"/>
      <c r="F134" s="37"/>
      <c r="G134" s="37"/>
      <c r="H134" s="38"/>
    </row>
    <row r="135" spans="1:8" s="16" customFormat="1" ht="50.1" customHeight="1" x14ac:dyDescent="0.2">
      <c r="A135" s="160" t="s">
        <v>102</v>
      </c>
      <c r="B135" s="161"/>
      <c r="C135" s="203" t="str">
        <f>"электронный справочник на основе Справочника организаций "&amp;$C$2&amp;" (версия для ПК)"</f>
        <v>электронный справочник на основе Справочника организаций "2ГИС.ДИМИТРОВГРАД" (версия для ПК)</v>
      </c>
      <c r="D135" s="56">
        <v>480</v>
      </c>
      <c r="E135" s="37"/>
      <c r="F135" s="37"/>
      <c r="G135" s="37"/>
      <c r="H135" s="38"/>
    </row>
    <row r="136" spans="1:8" s="16" customFormat="1" ht="102" customHeight="1" x14ac:dyDescent="0.2">
      <c r="A136" s="160" t="s">
        <v>16</v>
      </c>
      <c r="B136" s="161"/>
      <c r="C136"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136" s="56">
        <v>360</v>
      </c>
      <c r="E136" s="37"/>
      <c r="F136" s="37"/>
      <c r="G136" s="37"/>
      <c r="H136" s="38"/>
    </row>
    <row r="137" spans="1:8" s="16" customFormat="1" ht="102" customHeight="1" x14ac:dyDescent="0.2">
      <c r="A137" s="160" t="s">
        <v>103</v>
      </c>
      <c r="B137" s="161"/>
      <c r="C137"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137" s="56">
        <v>100002</v>
      </c>
      <c r="E137" s="37"/>
      <c r="F137" s="37"/>
      <c r="G137" s="37"/>
      <c r="H137" s="38"/>
    </row>
    <row r="138" spans="1:8" s="16" customFormat="1" ht="126" customHeight="1" x14ac:dyDescent="0.2">
      <c r="A138" s="160" t="s">
        <v>104</v>
      </c>
      <c r="B138" s="161"/>
      <c r="C138"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"2ГИС.ДИМИТРОВГРАД" (версия для ПК); 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Интернет-площадки и Веб-приложения на основе Cправочника организаций "2ГИС.ДИМИТРОВГРАД", http://api.2gis.ru/</v>
      </c>
      <c r="D138" s="56">
        <v>6000</v>
      </c>
      <c r="E138" s="37"/>
      <c r="F138" s="37"/>
      <c r="G138" s="37"/>
      <c r="H138" s="38"/>
    </row>
    <row r="139" spans="1:8" s="16" customFormat="1" ht="96" customHeight="1" x14ac:dyDescent="0.2">
      <c r="A139" s="160" t="s">
        <v>105</v>
      </c>
      <c r="B139" s="161"/>
      <c r="C13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Интернет-площадки и Веб-приложения на основе Cправочника организаций "2ГИС.ДИМИТРОВГРАД", http://api.2gis.ru/</v>
      </c>
      <c r="D139" s="56">
        <v>1005</v>
      </c>
      <c r="E139" s="37"/>
      <c r="F139" s="37"/>
      <c r="G139" s="37"/>
      <c r="H139" s="38"/>
    </row>
    <row r="140" spans="1:8" s="16" customFormat="1" ht="96" customHeight="1" x14ac:dyDescent="0.2">
      <c r="A140" s="154" t="s">
        <v>106</v>
      </c>
      <c r="B140" s="204"/>
      <c r="C140"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"2ГИС.ДИМИТРОВГРАД" (мобильная версия 2ГИС 4.0 и выше)</v>
      </c>
      <c r="D140" s="56">
        <v>2004</v>
      </c>
      <c r="E140" s="37"/>
      <c r="F140" s="37"/>
      <c r="G140" s="37"/>
      <c r="H140" s="38"/>
    </row>
    <row r="141" spans="1:8" s="16" customFormat="1" ht="50.1" customHeight="1" x14ac:dyDescent="0.2">
      <c r="A141" s="160" t="s">
        <v>107</v>
      </c>
      <c r="B141" s="161"/>
      <c r="C141" s="203" t="str">
        <f>"Интернет-площадка 2gis.ru на основе Cправочника организаций "&amp;$C$2&amp;""</f>
        <v>Интернет-площадка 2gis.ru на основе Cправочника организаций "2ГИС.ДИМИТРОВГРАД"</v>
      </c>
      <c r="D141" s="56">
        <v>8400</v>
      </c>
      <c r="E141" s="37"/>
      <c r="F141" s="37"/>
      <c r="G141" s="37"/>
      <c r="H141" s="38"/>
    </row>
    <row r="142" spans="1:8" s="16" customFormat="1" ht="50.1" customHeight="1" x14ac:dyDescent="0.2">
      <c r="A142" s="160" t="s">
        <v>108</v>
      </c>
      <c r="B142" s="161"/>
      <c r="C142" s="203" t="str">
        <f t="shared" ref="C142:C151" si="2">"электронный справочник на основе Справочника организаций "&amp;$C$2&amp;" (версия для ПК)"</f>
        <v>электронный справочник на основе Справочника организаций "2ГИС.ДИМИТРОВГРАД" (версия для ПК)</v>
      </c>
      <c r="D142" s="56">
        <v>840</v>
      </c>
      <c r="E142" s="37"/>
      <c r="F142" s="37"/>
      <c r="G142" s="37"/>
      <c r="H142" s="38"/>
    </row>
    <row r="143" spans="1:8" s="16" customFormat="1" ht="50.1" customHeight="1" x14ac:dyDescent="0.2">
      <c r="A143" s="160" t="s">
        <v>109</v>
      </c>
      <c r="B143" s="161"/>
      <c r="C143" s="203" t="str">
        <f t="shared" si="2"/>
        <v>электронный справочник на основе Справочника организаций "2ГИС.ДИМИТРОВГРАД" (версия для ПК)</v>
      </c>
      <c r="D143" s="56">
        <v>2520</v>
      </c>
      <c r="E143" s="37"/>
      <c r="F143" s="37"/>
      <c r="G143" s="37"/>
      <c r="H143" s="38"/>
    </row>
    <row r="144" spans="1:8" s="16" customFormat="1" ht="50.1" customHeight="1" x14ac:dyDescent="0.2">
      <c r="A144" s="160" t="s">
        <v>110</v>
      </c>
      <c r="B144" s="161"/>
      <c r="C144" s="203" t="str">
        <f>"Интернет-площадка 2gis.ru на основе Cправочника организаций "&amp;$C$2&amp;""</f>
        <v>Интернет-площадка 2gis.ru на основе Cправочника организаций "2ГИС.ДИМИТРОВГРАД"</v>
      </c>
      <c r="D144" s="56">
        <v>8400</v>
      </c>
      <c r="E144" s="37"/>
      <c r="F144" s="37"/>
      <c r="G144" s="37"/>
      <c r="H144" s="38"/>
    </row>
    <row r="145" spans="1:8" s="16" customFormat="1" ht="50.1" customHeight="1" x14ac:dyDescent="0.2">
      <c r="A145" s="160" t="s">
        <v>111</v>
      </c>
      <c r="B145" s="161"/>
      <c r="C145" s="203" t="str">
        <f>"Интернет-площадка 2gis.ru на основе Cправочника организаций "&amp;$C$2&amp;""</f>
        <v>Интернет-площадка 2gis.ru на основе Cправочника организаций "2ГИС.ДИМИТРОВГРАД"</v>
      </c>
      <c r="D145" s="56">
        <v>10080</v>
      </c>
      <c r="E145" s="37"/>
      <c r="F145" s="37"/>
      <c r="G145" s="37"/>
      <c r="H145" s="38"/>
    </row>
    <row r="146" spans="1:8" s="16" customFormat="1" ht="50.1" customHeight="1" x14ac:dyDescent="0.2">
      <c r="A146" s="160" t="s">
        <v>112</v>
      </c>
      <c r="B146" s="161"/>
      <c r="C146" s="203" t="str">
        <f t="shared" si="2"/>
        <v>электронный справочник на основе Справочника организаций "2ГИС.ДИМИТРОВГРАД" (версия для ПК)</v>
      </c>
      <c r="D146" s="56">
        <v>720</v>
      </c>
      <c r="E146" s="37"/>
      <c r="F146" s="37"/>
      <c r="G146" s="37"/>
      <c r="H146" s="38"/>
    </row>
    <row r="147" spans="1:8" s="16" customFormat="1" ht="50.1" customHeight="1" x14ac:dyDescent="0.2">
      <c r="A147" s="160" t="s">
        <v>113</v>
      </c>
      <c r="B147" s="161"/>
      <c r="C147" s="203" t="str">
        <f t="shared" si="2"/>
        <v>электронный справочник на основе Справочника организаций "2ГИС.ДИМИТРОВГРАД" (версия для ПК)</v>
      </c>
      <c r="D147" s="56">
        <v>720</v>
      </c>
      <c r="E147" s="37"/>
      <c r="F147" s="37"/>
      <c r="G147" s="37"/>
      <c r="H147" s="38"/>
    </row>
    <row r="148" spans="1:8" s="16" customFormat="1" ht="50.1" customHeight="1" x14ac:dyDescent="0.2">
      <c r="A148" s="160" t="s">
        <v>114</v>
      </c>
      <c r="B148" s="161"/>
      <c r="C148" s="203" t="str">
        <f t="shared" si="2"/>
        <v>электронный справочник на основе Справочника организаций "2ГИС.ДИМИТРОВГРАД" (версия для ПК)</v>
      </c>
      <c r="D148" s="56">
        <v>840</v>
      </c>
      <c r="E148" s="37"/>
      <c r="F148" s="37"/>
      <c r="G148" s="37"/>
      <c r="H148" s="38"/>
    </row>
    <row r="149" spans="1:8" s="16" customFormat="1" ht="50.1" customHeight="1" x14ac:dyDescent="0.2">
      <c r="A149" s="160" t="s">
        <v>115</v>
      </c>
      <c r="B149" s="161"/>
      <c r="C149" s="203" t="s">
        <v>95</v>
      </c>
      <c r="D149" s="56">
        <v>720</v>
      </c>
      <c r="E149" s="37"/>
      <c r="F149" s="37"/>
      <c r="G149" s="37"/>
      <c r="H149" s="38"/>
    </row>
    <row r="150" spans="1:8" s="16" customFormat="1" ht="69" customHeight="1" x14ac:dyDescent="0.2">
      <c r="A150" s="160" t="s">
        <v>116</v>
      </c>
      <c r="B150" s="161"/>
      <c r="C150"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"2ГИС.ДИМИТРОВГРАД" (мобильная версия 2ГИС 4.0 и выше); Интернет-площадка 2gis.ru на основе Cправочника организаций "2ГИС.ДИМИТРОВГРАД"</v>
      </c>
      <c r="D150" s="56">
        <v>8400</v>
      </c>
      <c r="E150" s="37"/>
      <c r="F150" s="37"/>
      <c r="G150" s="37"/>
      <c r="H150" s="38"/>
    </row>
    <row r="151" spans="1:8" s="16" customFormat="1" ht="50.1" customHeight="1" thickBot="1" x14ac:dyDescent="0.25">
      <c r="A151" s="160" t="s">
        <v>117</v>
      </c>
      <c r="B151" s="161"/>
      <c r="C151" s="60" t="str">
        <f t="shared" si="2"/>
        <v>электронный справочник на основе Справочника организаций "2ГИС.ДИМИТРОВГРАД" (версия для ПК)</v>
      </c>
      <c r="D151" s="56">
        <v>720</v>
      </c>
      <c r="E151" s="37"/>
      <c r="F151" s="37"/>
      <c r="G151" s="37"/>
      <c r="H151" s="38"/>
    </row>
    <row r="152" spans="1:8" s="28" customFormat="1" ht="50.1" customHeight="1" thickBot="1" x14ac:dyDescent="0.25">
      <c r="A152" s="24" t="s">
        <v>118</v>
      </c>
      <c r="B152" s="25"/>
      <c r="C152" s="26"/>
      <c r="D152" s="173"/>
      <c r="E152" s="173"/>
      <c r="F152" s="173"/>
      <c r="G152" s="173"/>
      <c r="H152" s="174"/>
    </row>
    <row r="153" spans="1:8" s="16" customFormat="1" ht="50.1" customHeight="1" x14ac:dyDescent="0.2">
      <c r="A153" s="160" t="s">
        <v>119</v>
      </c>
      <c r="B153" s="161"/>
      <c r="C153" s="206" t="str">
        <f>"Электронный справочник на основе Справочника организаций "&amp;$C$2&amp;" (мобильная версия)"</f>
        <v>Электронный справочник на основе Справочника организаций "2ГИС.ДИМИТРОВГРАД" (мобильная версия)</v>
      </c>
      <c r="D153" s="36">
        <v>2004</v>
      </c>
      <c r="E153" s="37"/>
      <c r="F153" s="37"/>
      <c r="G153" s="37"/>
      <c r="H153" s="38"/>
    </row>
    <row r="154" spans="1:8" s="16" customFormat="1" ht="50.1" customHeight="1" x14ac:dyDescent="0.2">
      <c r="A154" s="160" t="s">
        <v>120</v>
      </c>
      <c r="B154" s="161"/>
      <c r="C154" s="209"/>
      <c r="D154" s="36">
        <v>2004</v>
      </c>
      <c r="E154" s="37"/>
      <c r="F154" s="37"/>
      <c r="G154" s="37"/>
      <c r="H154" s="38"/>
    </row>
    <row r="155" spans="1:8" s="16" customFormat="1" ht="50.1" customHeight="1" x14ac:dyDescent="0.2">
      <c r="A155" s="207" t="s">
        <v>121</v>
      </c>
      <c r="B155" s="208"/>
      <c r="C155" s="209"/>
      <c r="D155" s="297">
        <v>1500</v>
      </c>
      <c r="E155" s="157"/>
      <c r="F155" s="157"/>
      <c r="G155" s="157"/>
      <c r="H155" s="157"/>
    </row>
    <row r="156" spans="1:8" s="16" customFormat="1" ht="50.1" customHeight="1" x14ac:dyDescent="0.2">
      <c r="A156" s="207" t="s">
        <v>122</v>
      </c>
      <c r="B156" s="208"/>
      <c r="C156" s="209"/>
      <c r="D156" s="297">
        <v>150</v>
      </c>
      <c r="E156" s="157"/>
      <c r="F156" s="157"/>
      <c r="G156" s="157"/>
      <c r="H156" s="157"/>
    </row>
    <row r="157" spans="1:8" s="16" customFormat="1" ht="50.1" customHeight="1" thickBot="1" x14ac:dyDescent="0.25">
      <c r="A157" s="207" t="s">
        <v>123</v>
      </c>
      <c r="B157" s="208"/>
      <c r="C157" s="210"/>
      <c r="D157" s="78">
        <v>510</v>
      </c>
      <c r="E157" s="79"/>
      <c r="F157" s="79"/>
      <c r="G157" s="79"/>
      <c r="H157" s="79"/>
    </row>
    <row r="158" spans="1:8" s="16" customFormat="1" ht="50.1" customHeight="1" thickBot="1" x14ac:dyDescent="0.25">
      <c r="A158" s="24" t="s">
        <v>124</v>
      </c>
      <c r="B158" s="25"/>
      <c r="C158" s="26"/>
      <c r="D158" s="173"/>
      <c r="E158" s="173"/>
      <c r="F158" s="173"/>
      <c r="G158" s="173"/>
      <c r="H158" s="174"/>
    </row>
    <row r="159" spans="1:8" s="16" customFormat="1" ht="50.1" customHeight="1" x14ac:dyDescent="0.2">
      <c r="A159" s="160" t="s">
        <v>125</v>
      </c>
      <c r="B159" s="161"/>
      <c r="C159"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"2ГИС.ДИМИТРОВГРАД" (мобильная версия 2ГИС 4.0 и выше)</v>
      </c>
      <c r="D159" s="212">
        <f>F159*1.2</f>
        <v>3009.6</v>
      </c>
      <c r="E159" s="213">
        <f>F159*1.1</f>
        <v>2758.8</v>
      </c>
      <c r="F159" s="213">
        <v>2508</v>
      </c>
      <c r="G159" s="213">
        <f>F159*0.75</f>
        <v>1881</v>
      </c>
      <c r="H159" s="214">
        <f>F159*0.5</f>
        <v>1254</v>
      </c>
    </row>
    <row r="160" spans="1:8" s="16" customFormat="1" ht="50.1" customHeight="1" x14ac:dyDescent="0.2">
      <c r="A160" s="160" t="s">
        <v>126</v>
      </c>
      <c r="B160" s="161"/>
      <c r="C160" s="203" t="str">
        <f>"Интернет-площадка 2gis.ru на основе Cправочника организаций "&amp;$C$2&amp;""</f>
        <v>Интернет-площадка 2gis.ru на основе Cправочника организаций "2ГИС.ДИМИТРОВГРАД"</v>
      </c>
      <c r="D160" s="36">
        <v>2004</v>
      </c>
      <c r="E160" s="37"/>
      <c r="F160" s="37"/>
      <c r="G160" s="37"/>
      <c r="H160" s="38"/>
    </row>
    <row r="161" spans="1:8" s="16" customFormat="1" ht="50.1" customHeight="1" x14ac:dyDescent="0.2">
      <c r="A161" s="160" t="s">
        <v>127</v>
      </c>
      <c r="B161" s="161"/>
      <c r="C161" s="203" t="str">
        <f>"электронный справочник на основе Справочника организаций "&amp;$C$2&amp;" (версия для ПК)"</f>
        <v>электронный справочник на основе Справочника организаций "2ГИС.ДИМИТРОВГРАД" (версия для ПК)</v>
      </c>
      <c r="D161" s="297">
        <v>600</v>
      </c>
      <c r="E161" s="157"/>
      <c r="F161" s="157"/>
      <c r="G161" s="157"/>
      <c r="H161" s="158"/>
    </row>
    <row r="162" spans="1:8" s="16" customFormat="1" ht="50.1" customHeight="1" x14ac:dyDescent="0.2">
      <c r="A162" s="160" t="s">
        <v>198</v>
      </c>
      <c r="B162" s="161"/>
      <c r="C162"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"2ГИС.ДИМИТРОВГРАД" (мобильная версия 2ГИС 4.0 и выше)</v>
      </c>
      <c r="D162" s="212">
        <f>F162*1.2</f>
        <v>4320</v>
      </c>
      <c r="E162" s="213">
        <f>F162*1.1</f>
        <v>3960.0000000000005</v>
      </c>
      <c r="F162" s="213">
        <v>3600</v>
      </c>
      <c r="G162" s="213">
        <f>F162*0.75</f>
        <v>2700</v>
      </c>
      <c r="H162" s="214">
        <f>F162*0.5</f>
        <v>1800</v>
      </c>
    </row>
    <row r="163" spans="1:8" s="16" customFormat="1" ht="50.1" customHeight="1" x14ac:dyDescent="0.2">
      <c r="A163" s="160" t="s">
        <v>199</v>
      </c>
      <c r="B163" s="161"/>
      <c r="C163" s="203" t="str">
        <f>"Интернет-площадка 2gis.ru на основе Cправочника организаций "&amp;$C$2&amp;""</f>
        <v>Интернет-площадка 2gis.ru на основе Cправочника организаций "2ГИС.ДИМИТРОВГРАД"</v>
      </c>
      <c r="D163" s="36">
        <v>2880</v>
      </c>
      <c r="E163" s="37"/>
      <c r="F163" s="37"/>
      <c r="G163" s="37"/>
      <c r="H163" s="38"/>
    </row>
    <row r="164" spans="1:8" s="16" customFormat="1" ht="50.1" customHeight="1" x14ac:dyDescent="0.2">
      <c r="A164" s="160" t="s">
        <v>130</v>
      </c>
      <c r="B164" s="161"/>
      <c r="C164" s="203" t="str">
        <f>"электронный справочник на основе Справочника организаций "&amp;$C$2&amp;" (версия для ПК)"</f>
        <v>электронный справочник на основе Справочника организаций "2ГИС.ДИМИТРОВГРАД" (версия для ПК)</v>
      </c>
      <c r="D164" s="36">
        <v>840</v>
      </c>
      <c r="E164" s="37"/>
      <c r="F164" s="37"/>
      <c r="G164" s="37"/>
      <c r="H164" s="38"/>
    </row>
    <row r="165" spans="1:8" s="16" customFormat="1" ht="126" customHeight="1" x14ac:dyDescent="0.2">
      <c r="A165" s="160" t="s">
        <v>131</v>
      </c>
      <c r="B165" s="161"/>
      <c r="C165" s="215" t="str">
        <f>C160</f>
        <v>Интернет-площадка 2gis.ru на основе Cправочника организаций "2ГИС.ДИМИТРОВГРАД"</v>
      </c>
      <c r="D165" s="212">
        <f>F165*1.2</f>
        <v>3009.6</v>
      </c>
      <c r="E165" s="213">
        <f>F165*1.1</f>
        <v>2758.8</v>
      </c>
      <c r="F165" s="213">
        <v>2508</v>
      </c>
      <c r="G165" s="213">
        <f>F165*0.75</f>
        <v>1881</v>
      </c>
      <c r="H165" s="214">
        <f>F165*0.5</f>
        <v>1254</v>
      </c>
    </row>
    <row r="166" spans="1:8" s="16" customFormat="1" ht="126" customHeight="1" thickBot="1" x14ac:dyDescent="0.25">
      <c r="A166" s="160" t="s">
        <v>132</v>
      </c>
      <c r="B166" s="161"/>
      <c r="C166"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166" s="297">
        <v>2412</v>
      </c>
      <c r="E166" s="157"/>
      <c r="F166" s="157"/>
      <c r="G166" s="157"/>
      <c r="H166" s="158"/>
    </row>
    <row r="167" spans="1:8" s="28" customFormat="1" ht="50.1" customHeight="1" thickBot="1" x14ac:dyDescent="0.25">
      <c r="A167" s="290"/>
      <c r="B167" s="291"/>
      <c r="C167" s="125"/>
      <c r="D167" s="292"/>
      <c r="E167" s="292"/>
      <c r="F167" s="292"/>
      <c r="G167" s="292"/>
      <c r="H167" s="293"/>
    </row>
    <row r="168" spans="1:8" s="23" customFormat="1" ht="26.25" x14ac:dyDescent="0.2">
      <c r="A168" s="216"/>
      <c r="B168" s="217"/>
      <c r="C168" s="218"/>
      <c r="D168" s="217"/>
      <c r="E168" s="217"/>
      <c r="F168" s="217"/>
      <c r="G168" s="217"/>
      <c r="H168" s="219"/>
    </row>
    <row r="169" spans="1:8" s="16" customFormat="1" ht="21" x14ac:dyDescent="0.2">
      <c r="A169" s="220"/>
      <c r="B169" s="221" t="s">
        <v>133</v>
      </c>
      <c r="C169" s="222" t="s">
        <v>220</v>
      </c>
      <c r="D169" s="222"/>
      <c r="E169" s="223"/>
      <c r="F169" s="223"/>
      <c r="G169" s="223"/>
      <c r="H169" s="223"/>
    </row>
    <row r="170" spans="1:8" s="16" customFormat="1" ht="21" x14ac:dyDescent="0.2">
      <c r="A170" s="220"/>
      <c r="B170" s="223"/>
      <c r="C170" s="224" t="s">
        <v>221</v>
      </c>
      <c r="D170" s="224"/>
      <c r="E170" s="223"/>
      <c r="F170" s="223"/>
      <c r="G170" s="223"/>
      <c r="H170" s="223"/>
    </row>
    <row r="171" spans="1:8" s="16" customFormat="1" ht="21" x14ac:dyDescent="0.2">
      <c r="A171" s="220"/>
      <c r="B171" s="223"/>
      <c r="C171" s="222" t="s">
        <v>222</v>
      </c>
      <c r="D171" s="224"/>
      <c r="E171" s="223"/>
      <c r="F171" s="223"/>
      <c r="G171" s="223"/>
      <c r="H171" s="223"/>
    </row>
    <row r="172" spans="1:8" s="16" customFormat="1" ht="21" x14ac:dyDescent="0.2">
      <c r="A172" s="216"/>
      <c r="B172" s="217"/>
      <c r="C172" s="224"/>
      <c r="D172" s="224"/>
      <c r="E172" s="223"/>
      <c r="F172" s="223"/>
      <c r="G172" s="223"/>
      <c r="H172" s="217"/>
    </row>
    <row r="173" spans="1:8" s="16" customFormat="1" ht="26.25" x14ac:dyDescent="0.2">
      <c r="A173" s="227" t="str">
        <f>Абакан_юр!A174</f>
        <v>По соглашению сторон в качестве валюты платежа могут выступать украинские гривны, в этом случае курс следующий: 1 руб. = 0,4408 гривен</v>
      </c>
      <c r="B173" s="227"/>
      <c r="C173" s="227"/>
      <c r="D173" s="228"/>
      <c r="E173" s="228"/>
      <c r="F173" s="229"/>
      <c r="G173" s="230"/>
      <c r="H173" s="230"/>
    </row>
    <row r="174" spans="1:8" s="16" customFormat="1" ht="26.25" x14ac:dyDescent="0.2">
      <c r="A174" s="227" t="str">
        <f>Абакан_юр!A175</f>
        <v>По соглашению сторон в качестве валюты платежа могут выступать дирхамы ОАЭ, в этом случае курс следующий: 1 руб. = 0,0420 дирхам</v>
      </c>
      <c r="B174" s="227"/>
      <c r="C174" s="227"/>
      <c r="D174" s="228"/>
      <c r="E174" s="228"/>
      <c r="F174" s="229"/>
      <c r="G174" s="232"/>
      <c r="H174" s="232"/>
    </row>
    <row r="175" spans="1:8" ht="12" customHeight="1" x14ac:dyDescent="0.2">
      <c r="A175" s="227" t="str">
        <f>Абакан_юр!A176</f>
        <v>По соглашению сторон в качестве валюты платежа могут выступать доллары США, в этом случае курс следующий: 1 руб. = 0,0114 доллара</v>
      </c>
      <c r="B175" s="227"/>
      <c r="C175" s="227"/>
      <c r="D175" s="228"/>
      <c r="E175" s="228"/>
      <c r="F175" s="229"/>
      <c r="G175" s="232"/>
      <c r="H175" s="232"/>
    </row>
    <row r="176" spans="1:8" s="223" customFormat="1" ht="24.95" customHeight="1" x14ac:dyDescent="0.2">
      <c r="A176" s="227" t="str">
        <f>Абакан_юр!A177</f>
        <v>По соглашению сторон в качестве валюты платежа могут выступать евро, в этом случае курс следующий: 1 руб. = 0,0105 евро</v>
      </c>
      <c r="B176" s="227"/>
      <c r="C176" s="227"/>
      <c r="D176" s="228"/>
      <c r="E176" s="229"/>
      <c r="F176" s="229"/>
      <c r="G176" s="232"/>
      <c r="H176" s="232"/>
    </row>
    <row r="177" spans="1:8" s="223" customFormat="1" ht="24.95" customHeight="1" x14ac:dyDescent="0.2">
      <c r="A177" s="227" t="str">
        <f>Абакан_юр!A178</f>
        <v>По соглашению сторон в качестве валюты платежа могут выступать чешские кроны, в этом случае курс следующий: 1 руб. = 0,2605 крона</v>
      </c>
      <c r="B177" s="227"/>
      <c r="C177" s="227"/>
      <c r="D177" s="228"/>
      <c r="E177" s="229"/>
      <c r="F177" s="229"/>
      <c r="G177" s="232"/>
      <c r="H177" s="232"/>
    </row>
    <row r="178" spans="1:8" s="223" customFormat="1" ht="24.95" customHeight="1" x14ac:dyDescent="0.2">
      <c r="A178" s="227" t="str">
        <f>Абакан_юр!A179</f>
        <v>По соглашению сторон в качестве валюты платежа могут выступать киргизские сомы, в этом случае курс следующий: 1 руб. = 1,0083 сом</v>
      </c>
      <c r="B178" s="227"/>
      <c r="C178" s="227"/>
      <c r="D178" s="228"/>
      <c r="E178" s="228"/>
      <c r="F178" s="229"/>
      <c r="G178" s="232"/>
      <c r="H178" s="232"/>
    </row>
    <row r="179" spans="1:8" s="217" customFormat="1" ht="12" customHeight="1" x14ac:dyDescent="0.2">
      <c r="A179" s="227" t="str">
        <f>Абакан_юр!A180</f>
        <v>По соглашению сторон в качестве валюты платежа могут выступать казахстанские тенге, в этом случае курс следующий: 1 руб. = 5,0473 тенге</v>
      </c>
      <c r="B179" s="227"/>
      <c r="C179" s="227"/>
      <c r="D179" s="228"/>
      <c r="E179" s="228"/>
      <c r="F179" s="229"/>
      <c r="G179" s="232"/>
      <c r="H179" s="232"/>
    </row>
    <row r="180" spans="1:8" s="231" customFormat="1" ht="24.95" customHeight="1" x14ac:dyDescent="0.2">
      <c r="A180" s="233"/>
      <c r="B180" s="233"/>
      <c r="C180" s="234"/>
      <c r="D180" s="235"/>
      <c r="E180" s="235"/>
      <c r="F180" s="236"/>
      <c r="G180" s="237"/>
      <c r="H180" s="237"/>
    </row>
    <row r="181" spans="1:8" s="231" customFormat="1" ht="24.95" customHeight="1" x14ac:dyDescent="0.2">
      <c r="A181" s="239" t="s">
        <v>144</v>
      </c>
      <c r="B181" s="239"/>
      <c r="C181" s="239"/>
      <c r="D181" s="239"/>
      <c r="E181" s="239"/>
      <c r="F181" s="239"/>
      <c r="G181" s="239"/>
      <c r="H181" s="239"/>
    </row>
    <row r="182" spans="1:8" s="231" customFormat="1" ht="24.95" customHeight="1" x14ac:dyDescent="0.2">
      <c r="A182" s="239" t="s">
        <v>145</v>
      </c>
      <c r="B182" s="239"/>
      <c r="C182" s="239"/>
      <c r="D182" s="239"/>
      <c r="E182" s="239"/>
      <c r="F182" s="239"/>
      <c r="G182" s="239"/>
      <c r="H182" s="239"/>
    </row>
    <row r="183" spans="1:8" s="231" customFormat="1" ht="24.95" customHeight="1" x14ac:dyDescent="0.2">
      <c r="A183" s="233"/>
      <c r="B183" s="233"/>
      <c r="C183" s="234"/>
      <c r="D183" s="235"/>
      <c r="E183" s="235"/>
      <c r="F183" s="236"/>
      <c r="G183" s="237"/>
      <c r="H183" s="237"/>
    </row>
    <row r="184" spans="1:8" s="231" customFormat="1" ht="24.95" customHeight="1" x14ac:dyDescent="0.2">
      <c r="A184" s="233"/>
      <c r="B184" s="233"/>
      <c r="C184" s="234"/>
      <c r="D184" s="235"/>
      <c r="E184" s="235"/>
      <c r="F184" s="236"/>
      <c r="G184" s="237"/>
      <c r="H184" s="237"/>
    </row>
    <row r="185" spans="1:8" s="231" customFormat="1" ht="24.95" customHeight="1" x14ac:dyDescent="0.2">
      <c r="A185" s="233"/>
      <c r="B185" s="233"/>
      <c r="C185" s="234"/>
      <c r="D185" s="235"/>
      <c r="E185" s="235"/>
      <c r="F185" s="236"/>
      <c r="G185" s="237"/>
      <c r="H185" s="237"/>
    </row>
    <row r="186" spans="1:8" s="231" customFormat="1" ht="24.95" customHeight="1" thickBot="1" x14ac:dyDescent="0.25">
      <c r="A186" s="240" t="s">
        <v>146</v>
      </c>
      <c r="B186" s="240"/>
      <c r="C186" s="240"/>
      <c r="D186" s="240"/>
      <c r="E186" s="240"/>
      <c r="F186" s="241"/>
      <c r="H186" s="242"/>
    </row>
    <row r="187" spans="1:8" s="238" customFormat="1" ht="12" customHeight="1" thickBot="1" x14ac:dyDescent="0.25">
      <c r="A187" s="243" t="s">
        <v>147</v>
      </c>
      <c r="B187" s="244"/>
      <c r="C187" s="244"/>
      <c r="D187" s="244"/>
      <c r="E187" s="245"/>
      <c r="F187" s="246"/>
      <c r="G187" s="217"/>
      <c r="H187" s="247"/>
    </row>
    <row r="188" spans="1:8" ht="24.95" customHeight="1" thickBot="1" x14ac:dyDescent="0.25">
      <c r="A188" s="248" t="s">
        <v>148</v>
      </c>
      <c r="B188" s="249"/>
      <c r="C188" s="250" t="s">
        <v>149</v>
      </c>
      <c r="D188" s="249" t="s">
        <v>150</v>
      </c>
      <c r="E188" s="251"/>
      <c r="F188" s="252"/>
      <c r="G188" s="252"/>
      <c r="H188" s="252"/>
    </row>
    <row r="189" spans="1:8" ht="24.95" customHeight="1" x14ac:dyDescent="0.2">
      <c r="A189" s="253" t="s">
        <v>151</v>
      </c>
      <c r="B189" s="254"/>
      <c r="C189" s="255" t="s">
        <v>152</v>
      </c>
      <c r="D189" s="256" t="s">
        <v>153</v>
      </c>
      <c r="E189" s="257"/>
      <c r="F189" s="252"/>
      <c r="G189" s="252"/>
      <c r="H189" s="252"/>
    </row>
    <row r="190" spans="1:8" s="238" customFormat="1" ht="12" customHeight="1" x14ac:dyDescent="0.2">
      <c r="A190" s="258" t="s">
        <v>154</v>
      </c>
      <c r="B190" s="259"/>
      <c r="C190" s="260" t="s">
        <v>155</v>
      </c>
      <c r="D190" s="261" t="s">
        <v>156</v>
      </c>
      <c r="E190" s="262"/>
      <c r="F190" s="252"/>
      <c r="G190" s="252"/>
      <c r="H190" s="252"/>
    </row>
    <row r="191" spans="1:8" s="238" customFormat="1" ht="12" customHeight="1" thickBot="1" x14ac:dyDescent="0.25">
      <c r="A191" s="321" t="s">
        <v>157</v>
      </c>
      <c r="B191" s="322"/>
      <c r="C191" s="323" t="s">
        <v>158</v>
      </c>
      <c r="D191" s="324" t="s">
        <v>156</v>
      </c>
      <c r="E191" s="325"/>
      <c r="F191" s="252"/>
      <c r="G191" s="252"/>
      <c r="H191" s="252"/>
    </row>
    <row r="192" spans="1:8" s="238" customFormat="1" ht="12" customHeight="1" x14ac:dyDescent="0.2">
      <c r="A192" s="258" t="s">
        <v>160</v>
      </c>
      <c r="B192" s="259"/>
      <c r="C192" s="319" t="s">
        <v>161</v>
      </c>
      <c r="D192" s="259" t="s">
        <v>156</v>
      </c>
      <c r="E192" s="320"/>
      <c r="F192" s="246"/>
      <c r="G192" s="246"/>
      <c r="H192" s="246"/>
    </row>
    <row r="193" spans="1:8" s="242" customFormat="1" ht="50.1" customHeight="1" thickBot="1" x14ac:dyDescent="0.25">
      <c r="A193" s="442" t="s">
        <v>162</v>
      </c>
      <c r="B193" s="443"/>
      <c r="C193" s="323" t="s">
        <v>163</v>
      </c>
      <c r="D193" s="444" t="s">
        <v>156</v>
      </c>
      <c r="E193" s="445"/>
      <c r="F193" s="236"/>
      <c r="G193" s="237"/>
      <c r="H193" s="237"/>
    </row>
    <row r="194" spans="1:8" s="247" customFormat="1" ht="50.1" customHeight="1" x14ac:dyDescent="0.2">
      <c r="A194" s="538" t="s">
        <v>356</v>
      </c>
      <c r="B194" s="538"/>
      <c r="C194" s="538"/>
      <c r="D194" s="538"/>
      <c r="E194" s="538"/>
      <c r="F194" s="538"/>
      <c r="G194" s="538"/>
      <c r="H194" s="538"/>
    </row>
    <row r="195" spans="1:8" ht="94.5" customHeight="1" x14ac:dyDescent="0.2">
      <c r="A195" s="539" t="s">
        <v>357</v>
      </c>
      <c r="B195" s="539"/>
      <c r="C195" s="539"/>
      <c r="D195" s="539"/>
      <c r="E195" s="539"/>
      <c r="F195" s="539"/>
      <c r="G195" s="539"/>
      <c r="H195" s="539"/>
    </row>
    <row r="196" spans="1:8" ht="99.95" customHeight="1" x14ac:dyDescent="0.2">
      <c r="A196" s="233"/>
      <c r="B196" s="233"/>
      <c r="C196" s="234"/>
      <c r="D196" s="235"/>
      <c r="E196" s="235"/>
      <c r="F196" s="236"/>
      <c r="G196" s="237"/>
      <c r="H196" s="237"/>
    </row>
    <row r="197" spans="1:8" ht="75" customHeight="1" x14ac:dyDescent="0.2">
      <c r="A197" s="264" t="s">
        <v>164</v>
      </c>
      <c r="B197" s="264"/>
      <c r="C197" s="264"/>
      <c r="D197" s="264"/>
      <c r="E197" s="264"/>
      <c r="F197" s="264"/>
      <c r="G197" s="264"/>
      <c r="H197" s="264"/>
    </row>
    <row r="198" spans="1:8" ht="138.75" customHeight="1" x14ac:dyDescent="0.2">
      <c r="A198" s="264" t="s">
        <v>165</v>
      </c>
      <c r="B198" s="264"/>
      <c r="C198" s="264"/>
      <c r="D198" s="264"/>
      <c r="E198" s="264"/>
      <c r="F198" s="264"/>
      <c r="G198" s="264"/>
      <c r="H198" s="264"/>
    </row>
    <row r="199" spans="1:8" s="217" customFormat="1" ht="178.5" customHeight="1" x14ac:dyDescent="0.2">
      <c r="A199" s="326" t="str">
        <f>Абакан_юр!A195</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9" s="326"/>
      <c r="C199" s="326"/>
      <c r="D199" s="326"/>
      <c r="E199" s="326"/>
      <c r="F199" s="326"/>
      <c r="G199" s="326"/>
      <c r="H199" s="326"/>
    </row>
    <row r="200" spans="1:8" s="238" customFormat="1" ht="222.75" customHeight="1" x14ac:dyDescent="0.2">
      <c r="A200" s="239" t="s">
        <v>167</v>
      </c>
      <c r="B200" s="239"/>
      <c r="C200" s="239"/>
      <c r="D200" s="239"/>
      <c r="E200" s="239"/>
      <c r="F200" s="239"/>
      <c r="G200" s="239"/>
      <c r="H200" s="239"/>
    </row>
    <row r="201" spans="1:8" s="540" customFormat="1" ht="87.6" customHeight="1" x14ac:dyDescent="0.2">
      <c r="A201" s="264" t="s">
        <v>168</v>
      </c>
      <c r="B201" s="264"/>
      <c r="C201" s="264"/>
      <c r="D201" s="264"/>
      <c r="E201" s="264"/>
      <c r="F201" s="264"/>
      <c r="G201" s="264"/>
      <c r="H201" s="264"/>
    </row>
    <row r="202" spans="1:8" s="540" customFormat="1" ht="24.75" customHeight="1" x14ac:dyDescent="0.2">
      <c r="A202" s="216"/>
      <c r="B202" s="217"/>
      <c r="C202" s="218"/>
      <c r="D202" s="217"/>
      <c r="E202" s="217"/>
      <c r="F202" s="217"/>
      <c r="G202" s="217"/>
      <c r="H202" s="219"/>
    </row>
    <row r="203" spans="1:8" s="238" customFormat="1" ht="12" customHeight="1" x14ac:dyDescent="0.2">
      <c r="A203" s="239" t="s">
        <v>169</v>
      </c>
      <c r="B203" s="239"/>
      <c r="C203" s="239"/>
      <c r="D203" s="239"/>
      <c r="E203" s="239"/>
      <c r="F203" s="239"/>
      <c r="G203" s="239"/>
      <c r="H203" s="239"/>
    </row>
    <row r="204" spans="1:8" ht="24.95" customHeight="1" x14ac:dyDescent="0.2"/>
    <row r="205" spans="1:8" ht="24.95" customHeight="1" x14ac:dyDescent="0.2"/>
    <row r="206" spans="1:8" ht="178.5" customHeight="1" x14ac:dyDescent="0.2"/>
    <row r="207" spans="1:8" s="16" customFormat="1" ht="67.5" customHeight="1" x14ac:dyDescent="0.2">
      <c r="A207" s="216"/>
      <c r="B207" s="217"/>
      <c r="C207" s="218"/>
      <c r="D207" s="217"/>
      <c r="E207" s="217"/>
      <c r="F207" s="217"/>
      <c r="G207" s="217"/>
      <c r="H207" s="219"/>
    </row>
    <row r="208" spans="1:8" ht="24.95" customHeight="1" x14ac:dyDescent="0.2"/>
    <row r="210" spans="1:8" s="266" customFormat="1" ht="114.75" customHeight="1" x14ac:dyDescent="0.2">
      <c r="A210" s="216"/>
      <c r="B210" s="217"/>
      <c r="C210" s="218"/>
      <c r="D210" s="217"/>
      <c r="E210" s="217"/>
      <c r="F210" s="217"/>
      <c r="G210" s="217"/>
      <c r="H210" s="219"/>
    </row>
  </sheetData>
  <sheetProtection selectLockedCells="1" selectUnlockedCells="1"/>
  <mergeCells count="322">
    <mergeCell ref="A201:H201"/>
    <mergeCell ref="A203:E203"/>
    <mergeCell ref="F203:H203"/>
    <mergeCell ref="A194:H194"/>
    <mergeCell ref="A195:H195"/>
    <mergeCell ref="A197:H197"/>
    <mergeCell ref="A198:H198"/>
    <mergeCell ref="A199:H199"/>
    <mergeCell ref="A200:H200"/>
    <mergeCell ref="A191:B191"/>
    <mergeCell ref="D191:E191"/>
    <mergeCell ref="A192:B192"/>
    <mergeCell ref="D192:E192"/>
    <mergeCell ref="A193:B193"/>
    <mergeCell ref="D193:E193"/>
    <mergeCell ref="A188:B188"/>
    <mergeCell ref="D188:E188"/>
    <mergeCell ref="A189:B189"/>
    <mergeCell ref="D189:E189"/>
    <mergeCell ref="A190:B190"/>
    <mergeCell ref="D190:E190"/>
    <mergeCell ref="A178:C178"/>
    <mergeCell ref="A179:C179"/>
    <mergeCell ref="A181:H181"/>
    <mergeCell ref="A182:H182"/>
    <mergeCell ref="A186:E186"/>
    <mergeCell ref="A187:E187"/>
    <mergeCell ref="A173:C173"/>
    <mergeCell ref="G173:H173"/>
    <mergeCell ref="A174:C174"/>
    <mergeCell ref="A175:C175"/>
    <mergeCell ref="A176:C176"/>
    <mergeCell ref="A177:C177"/>
    <mergeCell ref="A167:B167"/>
    <mergeCell ref="D167:H167"/>
    <mergeCell ref="C169:D169"/>
    <mergeCell ref="C170:D170"/>
    <mergeCell ref="C171:D171"/>
    <mergeCell ref="C172:D172"/>
    <mergeCell ref="A163:B163"/>
    <mergeCell ref="D163:H163"/>
    <mergeCell ref="A164:B164"/>
    <mergeCell ref="D164:H164"/>
    <mergeCell ref="A165:B165"/>
    <mergeCell ref="A166:B166"/>
    <mergeCell ref="D166:H166"/>
    <mergeCell ref="A159:B159"/>
    <mergeCell ref="A160:B160"/>
    <mergeCell ref="D160:H160"/>
    <mergeCell ref="A161:B161"/>
    <mergeCell ref="D161:H161"/>
    <mergeCell ref="A162:B162"/>
    <mergeCell ref="D155:H155"/>
    <mergeCell ref="A156:B156"/>
    <mergeCell ref="D156:H156"/>
    <mergeCell ref="A157:B157"/>
    <mergeCell ref="D157:H157"/>
    <mergeCell ref="A158:B158"/>
    <mergeCell ref="D158:H158"/>
    <mergeCell ref="A151:B151"/>
    <mergeCell ref="D151:H151"/>
    <mergeCell ref="A152:B152"/>
    <mergeCell ref="D152:H152"/>
    <mergeCell ref="A153:B153"/>
    <mergeCell ref="C153:C157"/>
    <mergeCell ref="D153:H153"/>
    <mergeCell ref="A154:B154"/>
    <mergeCell ref="D154:H154"/>
    <mergeCell ref="A155:B155"/>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06:B106"/>
    <mergeCell ref="D106:H106"/>
    <mergeCell ref="A107:B107"/>
    <mergeCell ref="D107:H107"/>
    <mergeCell ref="A108:B108"/>
    <mergeCell ref="D108:H108"/>
    <mergeCell ref="D102:H102"/>
    <mergeCell ref="A103:B103"/>
    <mergeCell ref="D103:H103"/>
    <mergeCell ref="A104:B104"/>
    <mergeCell ref="D104:H104"/>
    <mergeCell ref="A105:B105"/>
    <mergeCell ref="D105:H105"/>
    <mergeCell ref="A98:B98"/>
    <mergeCell ref="D98:H98"/>
    <mergeCell ref="A99:B99"/>
    <mergeCell ref="C99:C116"/>
    <mergeCell ref="D99:H99"/>
    <mergeCell ref="A100:B100"/>
    <mergeCell ref="D100:H100"/>
    <mergeCell ref="A101:B101"/>
    <mergeCell ref="D101:H101"/>
    <mergeCell ref="A102:B102"/>
    <mergeCell ref="A95:B95"/>
    <mergeCell ref="D95:H95"/>
    <mergeCell ref="A96:B96"/>
    <mergeCell ref="D96:H96"/>
    <mergeCell ref="A97:B97"/>
    <mergeCell ref="D97:H97"/>
    <mergeCell ref="A92:B92"/>
    <mergeCell ref="D92:H92"/>
    <mergeCell ref="A93:B93"/>
    <mergeCell ref="D93:H93"/>
    <mergeCell ref="A94:B94"/>
    <mergeCell ref="D94:H94"/>
    <mergeCell ref="A89:B89"/>
    <mergeCell ref="D89:H89"/>
    <mergeCell ref="A90:B90"/>
    <mergeCell ref="D90:H90"/>
    <mergeCell ref="A91:B91"/>
    <mergeCell ref="D91:H91"/>
    <mergeCell ref="A84:B84"/>
    <mergeCell ref="D84:H84"/>
    <mergeCell ref="A85:C85"/>
    <mergeCell ref="D85:H85"/>
    <mergeCell ref="D86:H86"/>
    <mergeCell ref="A87:B87"/>
    <mergeCell ref="C87:C95"/>
    <mergeCell ref="D87:H87"/>
    <mergeCell ref="A88:B88"/>
    <mergeCell ref="D88:H88"/>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A72:B72"/>
    <mergeCell ref="D72:H72"/>
    <mergeCell ref="A73:B73"/>
    <mergeCell ref="D73:H73"/>
    <mergeCell ref="A74:B74"/>
    <mergeCell ref="D74:H74"/>
    <mergeCell ref="D68:H68"/>
    <mergeCell ref="A69:B69"/>
    <mergeCell ref="D69:H69"/>
    <mergeCell ref="A70:B70"/>
    <mergeCell ref="D70:H70"/>
    <mergeCell ref="A71:B71"/>
    <mergeCell ref="D71:H71"/>
    <mergeCell ref="A64:C64"/>
    <mergeCell ref="D64:H64"/>
    <mergeCell ref="A65:B65"/>
    <mergeCell ref="C65:C84"/>
    <mergeCell ref="D65:H65"/>
    <mergeCell ref="A66:B66"/>
    <mergeCell ref="D66:H66"/>
    <mergeCell ref="A67:B67"/>
    <mergeCell ref="D67:H67"/>
    <mergeCell ref="A68:B68"/>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47:H47"/>
    <mergeCell ref="A48:A52"/>
    <mergeCell ref="B48:B49"/>
    <mergeCell ref="C48:C49"/>
    <mergeCell ref="D48:D52"/>
    <mergeCell ref="E48:E52"/>
    <mergeCell ref="F48:F52"/>
    <mergeCell ref="G48:G52"/>
    <mergeCell ref="H48:H52"/>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420"/>
  <sheetViews>
    <sheetView view="pageBreakPreview" zoomScale="40" zoomScaleNormal="60" zoomScaleSheetLayoutView="40" workbookViewId="0">
      <pane ySplit="3" topLeftCell="A355" activePane="bottomLeft" state="frozen"/>
      <selection activeCell="A181" sqref="A181:B181"/>
      <selection pane="bottomLeft" activeCell="A181" sqref="A181:B181"/>
    </sheetView>
  </sheetViews>
  <sheetFormatPr defaultColWidth="9.140625" defaultRowHeight="12.75" outlineLevelRow="1" x14ac:dyDescent="0.2"/>
  <cols>
    <col min="1" max="1" width="45.7109375" style="216" customWidth="1"/>
    <col min="2" max="2" width="80.7109375" style="217" customWidth="1"/>
    <col min="3" max="3" width="120.7109375" style="218" customWidth="1"/>
    <col min="4" max="7" width="30.7109375" style="217" customWidth="1"/>
    <col min="8" max="8" width="30.7109375" style="219" customWidth="1"/>
    <col min="9" max="16384" width="9.140625" style="219"/>
  </cols>
  <sheetData>
    <row r="1" spans="1:8" s="4" customFormat="1" ht="50.1" customHeight="1" x14ac:dyDescent="0.2">
      <c r="A1" s="1"/>
      <c r="B1" s="2"/>
      <c r="C1" s="3" t="s">
        <v>0</v>
      </c>
      <c r="D1" s="541"/>
      <c r="E1" s="541"/>
      <c r="F1" s="541"/>
      <c r="G1" s="542"/>
      <c r="H1" s="542"/>
    </row>
    <row r="2" spans="1:8" s="10" customFormat="1" ht="50.1" customHeight="1" x14ac:dyDescent="0.2">
      <c r="A2" s="5" t="str">
        <f>Абакан_юр!A2</f>
        <v>Введен в действие с "01" июня 2024 г.</v>
      </c>
      <c r="B2" s="6" t="s">
        <v>2</v>
      </c>
      <c r="C2" s="7" t="s">
        <v>358</v>
      </c>
      <c r="D2" s="543"/>
      <c r="E2" s="543"/>
      <c r="F2" s="543"/>
      <c r="G2" s="544"/>
      <c r="H2" s="544"/>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s="16" customFormat="1" ht="24.95" customHeight="1" thickBot="1" x14ac:dyDescent="0.25">
      <c r="A6" s="47"/>
      <c r="B6" s="48"/>
      <c r="C6" s="49"/>
      <c r="D6" s="291" t="s">
        <v>234</v>
      </c>
      <c r="E6" s="291"/>
      <c r="F6" s="291"/>
      <c r="G6" s="291"/>
      <c r="H6" s="463"/>
    </row>
    <row r="7" spans="1:8" s="16" customFormat="1" ht="24.95" customHeight="1" thickBot="1" x14ac:dyDescent="0.25">
      <c r="A7" s="81"/>
      <c r="B7" s="129"/>
      <c r="C7" s="130"/>
      <c r="D7" s="267" t="s">
        <v>171</v>
      </c>
      <c r="E7" s="268" t="s">
        <v>172</v>
      </c>
      <c r="F7" s="269" t="s">
        <v>173</v>
      </c>
      <c r="G7" s="268" t="s">
        <v>174</v>
      </c>
      <c r="H7" s="270" t="s">
        <v>175</v>
      </c>
    </row>
    <row r="8" spans="1:8" s="16" customFormat="1" ht="48" customHeight="1" x14ac:dyDescent="0.2">
      <c r="A8" s="29" t="s">
        <v>10</v>
      </c>
      <c r="B8" s="30" t="s">
        <v>27</v>
      </c>
      <c r="C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"2ГИС.ЕКАТЕРИНБУРГ" (версия для ПК); 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Интернет-площадки и Веб-приложения на основе Cправочника организаций "2ГИС.ЕКАТЕРИНБУРГ", http://api.2gis.ru/</v>
      </c>
      <c r="D8" s="31">
        <f>F8*1.2</f>
        <v>14760</v>
      </c>
      <c r="E8" s="32">
        <f>F8*1.1</f>
        <v>13530.000000000002</v>
      </c>
      <c r="F8" s="32">
        <v>12300</v>
      </c>
      <c r="G8" s="32">
        <f>F8*0.75</f>
        <v>9225</v>
      </c>
      <c r="H8" s="33">
        <f>F8*0.5</f>
        <v>6150</v>
      </c>
    </row>
    <row r="9" spans="1:8" s="16" customFormat="1" ht="132" customHeight="1" x14ac:dyDescent="0.2">
      <c r="A9" s="34"/>
      <c r="B9" s="35"/>
      <c r="C9" s="35"/>
      <c r="D9" s="36"/>
      <c r="E9" s="37"/>
      <c r="F9" s="37"/>
      <c r="G9" s="37"/>
      <c r="H9" s="38"/>
    </row>
    <row r="10" spans="1:8" s="16" customFormat="1" ht="97.5" customHeight="1" x14ac:dyDescent="0.2">
      <c r="A10" s="34"/>
      <c r="B10" s="39" t="s">
        <v>12</v>
      </c>
      <c r="C1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"2ГИС.ЕКАТЕРИНБУРГ" (версия для ПК); 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Интернет-площадки и Веб-приложения на основе Cправочника организаций "2ГИС.ЕКАТЕРИНБУРГ", http://api.2gis.ru/</v>
      </c>
      <c r="D10" s="36"/>
      <c r="E10" s="37"/>
      <c r="F10" s="37"/>
      <c r="G10" s="37"/>
      <c r="H10" s="38"/>
    </row>
    <row r="11" spans="1:8" s="16" customFormat="1" ht="166.5" customHeight="1" thickBot="1" x14ac:dyDescent="0.25">
      <c r="A11" s="41"/>
      <c r="B11" s="42" t="s">
        <v>13</v>
      </c>
      <c r="C1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11" s="44"/>
      <c r="E11" s="45"/>
      <c r="F11" s="45"/>
      <c r="G11" s="45"/>
      <c r="H11" s="46"/>
    </row>
    <row r="12" spans="1:8" s="16" customFormat="1" ht="24.95" customHeight="1" thickBot="1" x14ac:dyDescent="0.25">
      <c r="A12" s="47"/>
      <c r="B12" s="48"/>
      <c r="C12" s="49"/>
      <c r="D12" s="291" t="s">
        <v>234</v>
      </c>
      <c r="E12" s="291"/>
      <c r="F12" s="291"/>
      <c r="G12" s="291"/>
      <c r="H12" s="463"/>
    </row>
    <row r="13" spans="1:8" s="16" customFormat="1" ht="48" customHeight="1" x14ac:dyDescent="0.2">
      <c r="A13" s="53" t="s">
        <v>14</v>
      </c>
      <c r="B13" s="30" t="s">
        <v>27</v>
      </c>
      <c r="C1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"2ГИС.ЕКАТЕРИНБУРГ" (версия для ПК); 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Интернет-площадки и Веб-приложения на основе Cправочника организаций "2ГИС.ЕКАТЕРИНБУРГ", http://api.2gis.ru/</v>
      </c>
      <c r="D13" s="54">
        <f>F13*1.2</f>
        <v>16560</v>
      </c>
      <c r="E13" s="32">
        <f>F13*1.1</f>
        <v>15180.000000000002</v>
      </c>
      <c r="F13" s="32">
        <v>13800</v>
      </c>
      <c r="G13" s="32">
        <f>F13*0.75</f>
        <v>10350</v>
      </c>
      <c r="H13" s="33">
        <f>F13*0.5</f>
        <v>6900</v>
      </c>
    </row>
    <row r="14" spans="1:8" s="16" customFormat="1" ht="132" customHeight="1" x14ac:dyDescent="0.2">
      <c r="A14" s="55"/>
      <c r="B14" s="35"/>
      <c r="C14" s="35"/>
      <c r="D14" s="56"/>
      <c r="E14" s="37"/>
      <c r="F14" s="37"/>
      <c r="G14" s="37"/>
      <c r="H14" s="38"/>
    </row>
    <row r="15" spans="1:8" s="16" customFormat="1" ht="97.5" customHeight="1" x14ac:dyDescent="0.2">
      <c r="A15" s="55"/>
      <c r="B15" s="39" t="s">
        <v>12</v>
      </c>
      <c r="C15"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"2ГИС.ЕКАТЕРИНБУРГ" (версия для ПК); 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Интернет-площадки и Веб-приложения на основе Cправочника организаций "2ГИС.ЕКАТЕРИНБУРГ", http://api.2gis.ru/</v>
      </c>
      <c r="D15" s="56"/>
      <c r="E15" s="37"/>
      <c r="F15" s="37"/>
      <c r="G15" s="37"/>
      <c r="H15" s="38"/>
    </row>
    <row r="16" spans="1:8" s="16" customFormat="1" ht="166.5" customHeight="1" x14ac:dyDescent="0.2">
      <c r="A16" s="55"/>
      <c r="B16" s="57" t="s">
        <v>13</v>
      </c>
      <c r="C16"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16" s="56"/>
      <c r="E16" s="37"/>
      <c r="F16" s="37"/>
      <c r="G16" s="37"/>
      <c r="H16" s="38"/>
    </row>
    <row r="17" spans="1:8" s="16" customFormat="1" ht="92.25" customHeight="1" thickBot="1" x14ac:dyDescent="0.25">
      <c r="A17" s="59"/>
      <c r="B17" s="42" t="s">
        <v>16</v>
      </c>
      <c r="C17"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17" s="61"/>
      <c r="E17" s="45"/>
      <c r="F17" s="45"/>
      <c r="G17" s="45"/>
      <c r="H17" s="46"/>
    </row>
    <row r="18" spans="1:8" s="16" customFormat="1" ht="24.95" customHeight="1" thickBot="1" x14ac:dyDescent="0.25">
      <c r="A18" s="47"/>
      <c r="B18" s="62"/>
      <c r="C18" s="49"/>
      <c r="D18" s="63"/>
      <c r="E18" s="63"/>
      <c r="F18" s="63"/>
      <c r="G18" s="63"/>
      <c r="H18" s="64"/>
    </row>
    <row r="19" spans="1:8" s="16" customFormat="1" ht="112.5" customHeight="1" x14ac:dyDescent="0.2">
      <c r="A19" s="65" t="s">
        <v>17</v>
      </c>
      <c r="B19" s="66" t="s">
        <v>18</v>
      </c>
      <c r="C19" s="67"/>
      <c r="D19" s="68">
        <v>3090</v>
      </c>
      <c r="E19" s="69"/>
      <c r="F19" s="69"/>
      <c r="G19" s="69"/>
      <c r="H19" s="70"/>
    </row>
    <row r="20" spans="1:8" s="16" customFormat="1" ht="50.1" customHeight="1" x14ac:dyDescent="0.2">
      <c r="A20" s="71"/>
      <c r="B20" s="72" t="s">
        <v>19</v>
      </c>
      <c r="C20" s="73" t="str">
        <f>"Электронный справочник "&amp;$C$2&amp;" (версия для ПК)"</f>
        <v>Электронный справочник "2ГИС.ЕКАТЕРИНБУРГ" (версия для ПК)</v>
      </c>
      <c r="D20" s="74"/>
      <c r="E20" s="75"/>
      <c r="F20" s="75"/>
      <c r="G20" s="75"/>
      <c r="H20" s="76"/>
    </row>
    <row r="21" spans="1:8" s="16" customFormat="1" ht="40.5" customHeight="1" x14ac:dyDescent="0.2">
      <c r="A21" s="71"/>
      <c r="B21" s="72" t="s">
        <v>20</v>
      </c>
      <c r="C21" s="35"/>
      <c r="D21" s="74"/>
      <c r="E21" s="75"/>
      <c r="F21" s="75"/>
      <c r="G21" s="75"/>
      <c r="H21" s="76"/>
    </row>
    <row r="22" spans="1:8" s="16" customFormat="1" ht="75" customHeight="1" thickBot="1" x14ac:dyDescent="0.25">
      <c r="A22" s="77"/>
      <c r="B22" s="72" t="s">
        <v>21</v>
      </c>
      <c r="C22"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"2ГИС.ЕКАТЕРИНБУРГ"; Электронный справочник "2ГИС.ЕКАТЕРИНБУРГ" (мобильная версия 2ГИС 4.0 и выше)</v>
      </c>
      <c r="D22" s="78"/>
      <c r="E22" s="79"/>
      <c r="F22" s="79"/>
      <c r="G22" s="79"/>
      <c r="H22" s="80"/>
    </row>
    <row r="23" spans="1:8" s="16" customFormat="1" ht="24.95" customHeight="1" thickBot="1" x14ac:dyDescent="0.25">
      <c r="A23" s="81"/>
      <c r="B23" s="82"/>
      <c r="C23" s="83"/>
      <c r="D23" s="291" t="s">
        <v>234</v>
      </c>
      <c r="E23" s="291"/>
      <c r="F23" s="291"/>
      <c r="G23" s="291"/>
      <c r="H23" s="463"/>
    </row>
    <row r="24" spans="1:8" s="16" customFormat="1" ht="50.1" customHeight="1" x14ac:dyDescent="0.2">
      <c r="A24" s="65" t="s">
        <v>22</v>
      </c>
      <c r="B24" s="87" t="s">
        <v>23</v>
      </c>
      <c r="C24"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Интернет-площадки и Веб-приложения на основе Cправочника организаций "2ГИС.ЕКАТЕРИНБУРГ", http://api.2gis.ru/</v>
      </c>
      <c r="D24" s="271">
        <v>480</v>
      </c>
      <c r="E24" s="272"/>
      <c r="F24" s="272"/>
      <c r="G24" s="272"/>
      <c r="H24" s="273"/>
    </row>
    <row r="25" spans="1:8" s="16" customFormat="1" ht="94.5" customHeight="1" x14ac:dyDescent="0.2">
      <c r="A25" s="71"/>
      <c r="B25" s="92"/>
      <c r="C25" s="93"/>
      <c r="D25" s="94"/>
      <c r="E25" s="95"/>
      <c r="F25" s="95"/>
      <c r="G25" s="95"/>
      <c r="H25" s="274"/>
    </row>
    <row r="26" spans="1:8" s="16" customFormat="1" ht="163.5" customHeight="1" thickBot="1" x14ac:dyDescent="0.25">
      <c r="A26" s="77"/>
      <c r="B26" s="97" t="s">
        <v>13</v>
      </c>
      <c r="C2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26" s="275"/>
      <c r="E26" s="276"/>
      <c r="F26" s="276"/>
      <c r="G26" s="276"/>
      <c r="H26" s="277"/>
    </row>
    <row r="27" spans="1:8" s="16" customFormat="1" ht="24.95" customHeight="1" thickBot="1" x14ac:dyDescent="0.25">
      <c r="A27" s="81"/>
      <c r="B27" s="48"/>
      <c r="C27" s="49"/>
      <c r="D27" s="291" t="s">
        <v>234</v>
      </c>
      <c r="E27" s="291"/>
      <c r="F27" s="291"/>
      <c r="G27" s="291"/>
      <c r="H27" s="463"/>
    </row>
    <row r="28" spans="1:8" s="16" customFormat="1" ht="50.1" customHeight="1" x14ac:dyDescent="0.2">
      <c r="A28" s="65" t="s">
        <v>24</v>
      </c>
      <c r="B28" s="30" t="s">
        <v>27</v>
      </c>
      <c r="C2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"2ГИС.ЕКАТЕРИНБУРГ" (версия для ПК); 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v>
      </c>
      <c r="D28" s="31">
        <f>F28*1.2</f>
        <v>20664</v>
      </c>
      <c r="E28" s="32">
        <f>F28*1.1</f>
        <v>18942</v>
      </c>
      <c r="F28" s="32">
        <v>17220</v>
      </c>
      <c r="G28" s="32">
        <f>F28*0.75</f>
        <v>12915</v>
      </c>
      <c r="H28" s="33">
        <f>F28*0.5</f>
        <v>8610</v>
      </c>
    </row>
    <row r="29" spans="1:8" s="16" customFormat="1" ht="99.95" customHeight="1" x14ac:dyDescent="0.2">
      <c r="A29" s="71"/>
      <c r="B29" s="35"/>
      <c r="C29" s="35"/>
      <c r="D29" s="36"/>
      <c r="E29" s="37"/>
      <c r="F29" s="37"/>
      <c r="G29" s="37"/>
      <c r="H29" s="38"/>
    </row>
    <row r="30" spans="1:8" s="16" customFormat="1" ht="99.95" customHeight="1" x14ac:dyDescent="0.2">
      <c r="A30" s="71"/>
      <c r="B30" s="105" t="s">
        <v>12</v>
      </c>
      <c r="C30"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v>
      </c>
      <c r="D30" s="36"/>
      <c r="E30" s="37"/>
      <c r="F30" s="37"/>
      <c r="G30" s="37"/>
      <c r="H30" s="38"/>
    </row>
    <row r="31" spans="1:8" s="16" customFormat="1" ht="156.75" customHeight="1" thickBot="1" x14ac:dyDescent="0.25">
      <c r="A31" s="77"/>
      <c r="B31" s="107" t="s">
        <v>13</v>
      </c>
      <c r="C31"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31" s="44"/>
      <c r="E31" s="45"/>
      <c r="F31" s="45"/>
      <c r="G31" s="45"/>
      <c r="H31" s="46"/>
    </row>
    <row r="32" spans="1:8" s="16" customFormat="1" ht="24.95" customHeight="1" thickBot="1" x14ac:dyDescent="0.25">
      <c r="A32" s="81"/>
      <c r="B32" s="48"/>
      <c r="C32" s="49"/>
      <c r="D32" s="291" t="s">
        <v>234</v>
      </c>
      <c r="E32" s="291"/>
      <c r="F32" s="291"/>
      <c r="G32" s="291"/>
      <c r="H32" s="463"/>
    </row>
    <row r="33" spans="1:8" s="16" customFormat="1" ht="50.1" customHeight="1" x14ac:dyDescent="0.2">
      <c r="A33" s="65" t="s">
        <v>26</v>
      </c>
      <c r="B33" s="30" t="s">
        <v>27</v>
      </c>
      <c r="C3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"2ГИС.ЕКАТЕРИНБУРГ" (версия для ПК); 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v>
      </c>
      <c r="D33" s="54">
        <f>F33*1.2</f>
        <v>23184</v>
      </c>
      <c r="E33" s="32">
        <f>F33*1.1</f>
        <v>21252</v>
      </c>
      <c r="F33" s="32">
        <v>19320</v>
      </c>
      <c r="G33" s="32">
        <f>F33*0.75</f>
        <v>14490</v>
      </c>
      <c r="H33" s="33">
        <f>F33*0.5</f>
        <v>9660</v>
      </c>
    </row>
    <row r="34" spans="1:8" s="16" customFormat="1" ht="99.95" customHeight="1" x14ac:dyDescent="0.2">
      <c r="A34" s="71"/>
      <c r="B34" s="35"/>
      <c r="C34" s="35"/>
      <c r="D34" s="56"/>
      <c r="E34" s="37"/>
      <c r="F34" s="37"/>
      <c r="G34" s="37"/>
      <c r="H34" s="38"/>
    </row>
    <row r="35" spans="1:8" s="16" customFormat="1" ht="99.95" customHeight="1" x14ac:dyDescent="0.2">
      <c r="A35" s="71"/>
      <c r="B35" s="39" t="s">
        <v>12</v>
      </c>
      <c r="C35"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v>
      </c>
      <c r="D35" s="56"/>
      <c r="E35" s="37"/>
      <c r="F35" s="37"/>
      <c r="G35" s="37"/>
      <c r="H35" s="38"/>
    </row>
    <row r="36" spans="1:8" s="16" customFormat="1" ht="156.75" customHeight="1" x14ac:dyDescent="0.2">
      <c r="A36" s="71"/>
      <c r="B36" s="57" t="s">
        <v>13</v>
      </c>
      <c r="C36"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36" s="56"/>
      <c r="E36" s="37"/>
      <c r="F36" s="37"/>
      <c r="G36" s="37"/>
      <c r="H36" s="38"/>
    </row>
    <row r="37" spans="1:8" s="16" customFormat="1" ht="92.25" customHeight="1" thickBot="1" x14ac:dyDescent="0.25">
      <c r="A37" s="77"/>
      <c r="B37" s="42" t="s">
        <v>16</v>
      </c>
      <c r="C37"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37" s="61"/>
      <c r="E37" s="45"/>
      <c r="F37" s="45"/>
      <c r="G37" s="45"/>
      <c r="H37" s="46"/>
    </row>
    <row r="38" spans="1:8" s="16" customFormat="1" ht="24.95" customHeight="1" thickBot="1" x14ac:dyDescent="0.25">
      <c r="A38" s="112"/>
      <c r="B38" s="62"/>
      <c r="C38" s="49"/>
      <c r="D38" s="63"/>
      <c r="E38" s="63"/>
      <c r="F38" s="63"/>
      <c r="G38" s="63"/>
      <c r="H38" s="64"/>
    </row>
    <row r="39" spans="1:8" s="16" customFormat="1" ht="125.1" customHeight="1" x14ac:dyDescent="0.2">
      <c r="A39" s="65" t="s">
        <v>28</v>
      </c>
      <c r="B39" s="66" t="s">
        <v>29</v>
      </c>
      <c r="C39" s="67"/>
      <c r="D39" s="68">
        <v>4440</v>
      </c>
      <c r="E39" s="69"/>
      <c r="F39" s="69"/>
      <c r="G39" s="69"/>
      <c r="H39" s="70"/>
    </row>
    <row r="40" spans="1:8" s="16" customFormat="1" ht="50.1" customHeight="1" x14ac:dyDescent="0.2">
      <c r="A40" s="71"/>
      <c r="B40" s="72" t="s">
        <v>19</v>
      </c>
      <c r="C40" s="73" t="str">
        <f>"Электронный справочник "&amp;$C$2&amp;" (версия для ПК)"</f>
        <v>Электронный справочник "2ГИС.ЕКАТЕРИНБУРГ" (версия для ПК)</v>
      </c>
      <c r="D40" s="74"/>
      <c r="E40" s="75"/>
      <c r="F40" s="75"/>
      <c r="G40" s="75"/>
      <c r="H40" s="76"/>
    </row>
    <row r="41" spans="1:8" s="16" customFormat="1" ht="50.1" customHeight="1" x14ac:dyDescent="0.2">
      <c r="A41" s="71"/>
      <c r="B41" s="72" t="s">
        <v>20</v>
      </c>
      <c r="C41" s="35"/>
      <c r="D41" s="74"/>
      <c r="E41" s="75"/>
      <c r="F41" s="75"/>
      <c r="G41" s="75"/>
      <c r="H41" s="76"/>
    </row>
    <row r="42" spans="1:8" s="16" customFormat="1" ht="75" customHeight="1" thickBot="1" x14ac:dyDescent="0.25">
      <c r="A42" s="77"/>
      <c r="B42" s="72" t="s">
        <v>21</v>
      </c>
      <c r="C42"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"2ГИС.ЕКАТЕРИНБУРГ"; Электронный справочник "2ГИС.ЕКАТЕРИНБУРГ" (мобильная версия 2ГИС 4.0 и выше)</v>
      </c>
      <c r="D42" s="78"/>
      <c r="E42" s="79"/>
      <c r="F42" s="79"/>
      <c r="G42" s="79"/>
      <c r="H42" s="80"/>
    </row>
    <row r="43" spans="1:8" s="16" customFormat="1" ht="24.95" customHeight="1" thickBot="1" x14ac:dyDescent="0.25">
      <c r="A43" s="81"/>
      <c r="B43" s="82"/>
      <c r="C43" s="83"/>
      <c r="D43" s="291"/>
      <c r="E43" s="291"/>
      <c r="F43" s="291"/>
      <c r="G43" s="291"/>
      <c r="H43" s="463"/>
    </row>
    <row r="44" spans="1:8" s="16" customFormat="1" ht="50.1" customHeight="1" x14ac:dyDescent="0.2">
      <c r="A44" s="65" t="s">
        <v>30</v>
      </c>
      <c r="B44" s="87" t="s">
        <v>23</v>
      </c>
      <c r="C44"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v>
      </c>
      <c r="D44" s="90">
        <v>672</v>
      </c>
      <c r="E44" s="90"/>
      <c r="F44" s="90"/>
      <c r="G44" s="90"/>
      <c r="H44" s="91"/>
    </row>
    <row r="45" spans="1:8" s="16" customFormat="1" ht="69.75" customHeight="1" x14ac:dyDescent="0.2">
      <c r="A45" s="71"/>
      <c r="B45" s="92"/>
      <c r="C45" s="93"/>
      <c r="D45" s="95"/>
      <c r="E45" s="95"/>
      <c r="F45" s="95"/>
      <c r="G45" s="95"/>
      <c r="H45" s="96"/>
    </row>
    <row r="46" spans="1:8" s="16" customFormat="1" ht="155.25" customHeight="1" x14ac:dyDescent="0.2">
      <c r="A46" s="71"/>
      <c r="B46" s="105" t="s">
        <v>13</v>
      </c>
      <c r="C46"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46" s="95"/>
      <c r="E46" s="95"/>
      <c r="F46" s="95"/>
      <c r="G46" s="95"/>
      <c r="H46" s="96"/>
    </row>
    <row r="47" spans="1:8" s="16" customFormat="1" ht="168.75" customHeight="1" thickBot="1" x14ac:dyDescent="0.25">
      <c r="A47" s="77"/>
      <c r="B47" s="107" t="s">
        <v>13</v>
      </c>
      <c r="C47"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47" s="100"/>
      <c r="E47" s="100"/>
      <c r="F47" s="100"/>
      <c r="G47" s="100"/>
      <c r="H47" s="101"/>
    </row>
    <row r="48" spans="1:8" s="16" customFormat="1" ht="24.95" customHeight="1" thickBot="1" x14ac:dyDescent="0.25">
      <c r="A48" s="81"/>
      <c r="B48" s="82"/>
      <c r="C48" s="83"/>
      <c r="D48" s="113"/>
      <c r="E48" s="114"/>
      <c r="F48" s="114"/>
      <c r="G48" s="114"/>
      <c r="H48" s="115"/>
    </row>
    <row r="49" spans="1:8" s="16" customFormat="1" ht="48" customHeight="1" x14ac:dyDescent="0.2">
      <c r="A49" s="29" t="s">
        <v>31</v>
      </c>
      <c r="B49" s="30" t="s">
        <v>27</v>
      </c>
      <c r="C49"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"2ГИС.ЕКАТЕРИНБУРГ" (версия для ПК); 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Интернет-площадки и Веб-приложения на основе Cправочника организаций "2ГИС.ЕКАТЕРИНБУРГ", http://api.2gis.ru/</v>
      </c>
      <c r="D49" s="31">
        <f>F49*1.2</f>
        <v>17712</v>
      </c>
      <c r="E49" s="32">
        <f>F49*1.1</f>
        <v>16236.000000000002</v>
      </c>
      <c r="F49" s="32">
        <v>14760</v>
      </c>
      <c r="G49" s="32">
        <f>F49*0.75</f>
        <v>11070</v>
      </c>
      <c r="H49" s="33">
        <f>F49*0.5</f>
        <v>7380</v>
      </c>
    </row>
    <row r="50" spans="1:8" s="16" customFormat="1" ht="132" customHeight="1" x14ac:dyDescent="0.2">
      <c r="A50" s="34"/>
      <c r="B50" s="35"/>
      <c r="C50" s="35"/>
      <c r="D50" s="36"/>
      <c r="E50" s="37"/>
      <c r="F50" s="37"/>
      <c r="G50" s="37"/>
      <c r="H50" s="38"/>
    </row>
    <row r="51" spans="1:8" s="16" customFormat="1" ht="127.5" customHeight="1" x14ac:dyDescent="0.2">
      <c r="A51" s="34"/>
      <c r="B51" s="39" t="s">
        <v>12</v>
      </c>
      <c r="C51"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"2ГИС.ЕКАТЕРИНБУРГ" (версия для ПК); 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Интернет-площадки и Веб-приложения на основе Cправочника организаций "2ГИС.ЕКАТЕРИНБУРГ", http://api.2gis.ru/</v>
      </c>
      <c r="D51" s="36"/>
      <c r="E51" s="37"/>
      <c r="F51" s="37"/>
      <c r="G51" s="37"/>
      <c r="H51" s="38"/>
    </row>
    <row r="52" spans="1:8" s="16" customFormat="1" ht="127.5" customHeight="1" thickBot="1" x14ac:dyDescent="0.25">
      <c r="A52" s="119"/>
      <c r="B52" s="120" t="s">
        <v>33</v>
      </c>
      <c r="C52"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52" s="121"/>
      <c r="E52" s="122"/>
      <c r="F52" s="122"/>
      <c r="G52" s="122"/>
      <c r="H52" s="123"/>
    </row>
    <row r="53" spans="1:8" s="16" customFormat="1" ht="166.5" customHeight="1" thickBot="1" x14ac:dyDescent="0.25">
      <c r="A53" s="41"/>
      <c r="B53" s="42" t="s">
        <v>13</v>
      </c>
      <c r="C53"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53" s="44"/>
      <c r="E53" s="45"/>
      <c r="F53" s="45"/>
      <c r="G53" s="45"/>
      <c r="H53" s="46"/>
    </row>
    <row r="54" spans="1:8" s="16" customFormat="1" ht="24.95" customHeight="1" thickBot="1" x14ac:dyDescent="0.25">
      <c r="A54" s="47"/>
      <c r="B54" s="48"/>
      <c r="C54" s="49"/>
      <c r="D54" s="50"/>
      <c r="E54" s="51"/>
      <c r="F54" s="51"/>
      <c r="G54" s="51"/>
      <c r="H54" s="52"/>
    </row>
    <row r="55" spans="1:8" s="16" customFormat="1" ht="48" customHeight="1" x14ac:dyDescent="0.2">
      <c r="A55" s="53" t="s">
        <v>35</v>
      </c>
      <c r="B55" s="30" t="s">
        <v>27</v>
      </c>
      <c r="C5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"2ГИС.ЕКАТЕРИНБУРГ" (версия для ПК); 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Интернет-площадки и Веб-приложения на основе Cправочника организаций "2ГИС.ЕКАТЕРИНБУРГ", http://api.2gis.ru/</v>
      </c>
      <c r="D55" s="54">
        <f>F55*1.2</f>
        <v>19872</v>
      </c>
      <c r="E55" s="32">
        <f>F55*1.1</f>
        <v>18216</v>
      </c>
      <c r="F55" s="32">
        <v>16560</v>
      </c>
      <c r="G55" s="32">
        <f>F55*0.75</f>
        <v>12420</v>
      </c>
      <c r="H55" s="33">
        <f>F55*0.5</f>
        <v>8280</v>
      </c>
    </row>
    <row r="56" spans="1:8" s="16" customFormat="1" ht="132" customHeight="1" x14ac:dyDescent="0.2">
      <c r="A56" s="55"/>
      <c r="B56" s="35"/>
      <c r="C56" s="35"/>
      <c r="D56" s="56"/>
      <c r="E56" s="37"/>
      <c r="F56" s="37"/>
      <c r="G56" s="37"/>
      <c r="H56" s="38"/>
    </row>
    <row r="57" spans="1:8" s="16" customFormat="1" ht="138.94999999999999" customHeight="1" x14ac:dyDescent="0.2">
      <c r="A57" s="55"/>
      <c r="B57" s="39" t="s">
        <v>12</v>
      </c>
      <c r="C5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"2ГИС.ЕКАТЕРИНБУРГ" (версия для ПК); 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Интернет-площадки и Веб-приложения на основе Cправочника организаций "2ГИС.ЕКАТЕРИНБУРГ", http://api.2gis.ru/</v>
      </c>
      <c r="D57" s="56"/>
      <c r="E57" s="37"/>
      <c r="F57" s="37"/>
      <c r="G57" s="37"/>
      <c r="H57" s="38"/>
    </row>
    <row r="58" spans="1:8" s="16" customFormat="1" ht="166.5" customHeight="1" x14ac:dyDescent="0.2">
      <c r="A58" s="55"/>
      <c r="B58" s="57" t="s">
        <v>13</v>
      </c>
      <c r="C58"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58" s="56"/>
      <c r="E58" s="37"/>
      <c r="F58" s="37"/>
      <c r="G58" s="37"/>
      <c r="H58" s="38"/>
    </row>
    <row r="59" spans="1:8" s="16" customFormat="1" ht="92.25" customHeight="1" thickBot="1" x14ac:dyDescent="0.25">
      <c r="A59" s="59"/>
      <c r="B59" s="42" t="s">
        <v>36</v>
      </c>
      <c r="C59"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59" s="61"/>
      <c r="E59" s="45"/>
      <c r="F59" s="45"/>
      <c r="G59" s="45"/>
      <c r="H59" s="46"/>
    </row>
    <row r="60" spans="1:8" s="16" customFormat="1" ht="24.95" customHeight="1" thickBot="1" x14ac:dyDescent="0.25">
      <c r="A60" s="81"/>
      <c r="B60" s="82"/>
      <c r="C60" s="83"/>
      <c r="D60" s="84"/>
      <c r="E60" s="85"/>
      <c r="F60" s="85"/>
      <c r="G60" s="85"/>
      <c r="H60" s="86"/>
    </row>
    <row r="61" spans="1:8" s="16" customFormat="1" ht="50.1" customHeight="1" x14ac:dyDescent="0.2">
      <c r="A61" s="65" t="s">
        <v>37</v>
      </c>
      <c r="B61" s="87" t="s">
        <v>23</v>
      </c>
      <c r="C61"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Интернет-площадки и Веб-приложения на основе Cправочника организаций "2ГИС.ЕКАТЕРИНБУРГ", http://api.2gis.ru/</v>
      </c>
      <c r="D61" s="271">
        <v>480</v>
      </c>
      <c r="E61" s="272"/>
      <c r="F61" s="272"/>
      <c r="G61" s="272"/>
      <c r="H61" s="273"/>
    </row>
    <row r="62" spans="1:8" s="16" customFormat="1" ht="94.5" customHeight="1" x14ac:dyDescent="0.2">
      <c r="A62" s="71"/>
      <c r="B62" s="92"/>
      <c r="C62" s="93"/>
      <c r="D62" s="94"/>
      <c r="E62" s="95"/>
      <c r="F62" s="95"/>
      <c r="G62" s="95"/>
      <c r="H62" s="274"/>
    </row>
    <row r="63" spans="1:8" s="16" customFormat="1" ht="163.5" customHeight="1" thickBot="1" x14ac:dyDescent="0.25">
      <c r="A63" s="77"/>
      <c r="B63" s="97" t="s">
        <v>13</v>
      </c>
      <c r="C63"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63" s="275"/>
      <c r="E63" s="276"/>
      <c r="F63" s="276"/>
      <c r="G63" s="276"/>
      <c r="H63" s="277"/>
    </row>
    <row r="64" spans="1:8" s="16" customFormat="1" ht="24.95" customHeight="1" thickBot="1" x14ac:dyDescent="0.25">
      <c r="A64" s="81"/>
      <c r="B64" s="129"/>
      <c r="C64" s="130"/>
      <c r="D64" s="291" t="s">
        <v>234</v>
      </c>
      <c r="E64" s="291"/>
      <c r="F64" s="291"/>
      <c r="G64" s="291"/>
      <c r="H64" s="463"/>
    </row>
    <row r="65" spans="1:8" s="16" customFormat="1" ht="50.1" customHeight="1" thickBot="1" x14ac:dyDescent="0.25">
      <c r="A65" s="136" t="s">
        <v>38</v>
      </c>
      <c r="B65" s="137"/>
      <c r="C65" s="137"/>
      <c r="D65" s="470" t="str">
        <f>"от "&amp;MIN(D66:D105)&amp;" до "&amp;MAX(D66:D105)</f>
        <v>от 2850 до 114000</v>
      </c>
      <c r="E65" s="471"/>
      <c r="F65" s="471"/>
      <c r="G65" s="471"/>
      <c r="H65" s="472"/>
    </row>
    <row r="66" spans="1:8" s="16" customFormat="1" ht="37.5" customHeight="1" outlineLevel="1" x14ac:dyDescent="0.2">
      <c r="A66" s="141" t="s">
        <v>39</v>
      </c>
      <c r="B66" s="369"/>
      <c r="C66" s="30" t="str">
        <f>"электронный справочник на основе Справочника организаций "&amp;$C$2&amp;" (версия для ПК)"</f>
        <v>электронный справочник на основе Справочника организаций "2ГИС.ЕКАТЕРИНБУРГ" (версия для ПК)</v>
      </c>
      <c r="D66" s="370">
        <v>2850</v>
      </c>
      <c r="E66" s="145"/>
      <c r="F66" s="145"/>
      <c r="G66" s="145"/>
      <c r="H66" s="146"/>
    </row>
    <row r="67" spans="1:8" s="16" customFormat="1" ht="37.5" customHeight="1" outlineLevel="1" x14ac:dyDescent="0.2">
      <c r="A67" s="147" t="s">
        <v>40</v>
      </c>
      <c r="B67" s="371"/>
      <c r="C67" s="355"/>
      <c r="D67" s="56">
        <v>5700</v>
      </c>
      <c r="E67" s="37"/>
      <c r="F67" s="37"/>
      <c r="G67" s="37"/>
      <c r="H67" s="38"/>
    </row>
    <row r="68" spans="1:8" s="16" customFormat="1" ht="37.5" customHeight="1" outlineLevel="1" x14ac:dyDescent="0.2">
      <c r="A68" s="147" t="s">
        <v>41</v>
      </c>
      <c r="B68" s="371"/>
      <c r="C68" s="355"/>
      <c r="D68" s="56">
        <v>8550</v>
      </c>
      <c r="E68" s="37"/>
      <c r="F68" s="37"/>
      <c r="G68" s="37"/>
      <c r="H68" s="38"/>
    </row>
    <row r="69" spans="1:8" s="16" customFormat="1" ht="37.5" customHeight="1" outlineLevel="1" x14ac:dyDescent="0.2">
      <c r="A69" s="147" t="s">
        <v>42</v>
      </c>
      <c r="B69" s="371"/>
      <c r="C69" s="355"/>
      <c r="D69" s="56">
        <v>11400</v>
      </c>
      <c r="E69" s="37"/>
      <c r="F69" s="37"/>
      <c r="G69" s="37"/>
      <c r="H69" s="38"/>
    </row>
    <row r="70" spans="1:8" s="16" customFormat="1" ht="37.5" customHeight="1" outlineLevel="1" x14ac:dyDescent="0.2">
      <c r="A70" s="147" t="s">
        <v>43</v>
      </c>
      <c r="B70" s="371"/>
      <c r="C70" s="355"/>
      <c r="D70" s="56">
        <v>14250</v>
      </c>
      <c r="E70" s="37"/>
      <c r="F70" s="37"/>
      <c r="G70" s="37"/>
      <c r="H70" s="38"/>
    </row>
    <row r="71" spans="1:8" s="16" customFormat="1" ht="37.5" customHeight="1" outlineLevel="1" x14ac:dyDescent="0.2">
      <c r="A71" s="147" t="s">
        <v>44</v>
      </c>
      <c r="B71" s="371"/>
      <c r="C71" s="355"/>
      <c r="D71" s="56">
        <v>17100</v>
      </c>
      <c r="E71" s="37"/>
      <c r="F71" s="37"/>
      <c r="G71" s="37"/>
      <c r="H71" s="38"/>
    </row>
    <row r="72" spans="1:8" s="16" customFormat="1" ht="37.5" customHeight="1" outlineLevel="1" x14ac:dyDescent="0.2">
      <c r="A72" s="147" t="s">
        <v>45</v>
      </c>
      <c r="B72" s="371"/>
      <c r="C72" s="355"/>
      <c r="D72" s="56">
        <v>19950</v>
      </c>
      <c r="E72" s="37"/>
      <c r="F72" s="37"/>
      <c r="G72" s="37"/>
      <c r="H72" s="38"/>
    </row>
    <row r="73" spans="1:8" s="16" customFormat="1" ht="37.5" customHeight="1" outlineLevel="1" x14ac:dyDescent="0.2">
      <c r="A73" s="147" t="s">
        <v>46</v>
      </c>
      <c r="B73" s="371"/>
      <c r="C73" s="355"/>
      <c r="D73" s="56">
        <v>22800</v>
      </c>
      <c r="E73" s="37"/>
      <c r="F73" s="37"/>
      <c r="G73" s="37"/>
      <c r="H73" s="38"/>
    </row>
    <row r="74" spans="1:8" s="16" customFormat="1" ht="37.5" customHeight="1" outlineLevel="1" x14ac:dyDescent="0.2">
      <c r="A74" s="147" t="s">
        <v>47</v>
      </c>
      <c r="B74" s="371"/>
      <c r="C74" s="355"/>
      <c r="D74" s="56">
        <v>25650</v>
      </c>
      <c r="E74" s="37"/>
      <c r="F74" s="37"/>
      <c r="G74" s="37"/>
      <c r="H74" s="38"/>
    </row>
    <row r="75" spans="1:8" s="16" customFormat="1" ht="37.5" customHeight="1" outlineLevel="1" x14ac:dyDescent="0.2">
      <c r="A75" s="147" t="s">
        <v>48</v>
      </c>
      <c r="B75" s="371"/>
      <c r="C75" s="355"/>
      <c r="D75" s="56">
        <v>28500</v>
      </c>
      <c r="E75" s="37"/>
      <c r="F75" s="37"/>
      <c r="G75" s="37"/>
      <c r="H75" s="38"/>
    </row>
    <row r="76" spans="1:8" s="16" customFormat="1" ht="37.5" customHeight="1" outlineLevel="1" x14ac:dyDescent="0.2">
      <c r="A76" s="147" t="s">
        <v>49</v>
      </c>
      <c r="B76" s="371"/>
      <c r="C76" s="355"/>
      <c r="D76" s="56">
        <v>31350</v>
      </c>
      <c r="E76" s="37"/>
      <c r="F76" s="37"/>
      <c r="G76" s="37"/>
      <c r="H76" s="38"/>
    </row>
    <row r="77" spans="1:8" s="16" customFormat="1" ht="37.5" customHeight="1" outlineLevel="1" x14ac:dyDescent="0.2">
      <c r="A77" s="147" t="s">
        <v>50</v>
      </c>
      <c r="B77" s="371"/>
      <c r="C77" s="355"/>
      <c r="D77" s="56">
        <v>34200</v>
      </c>
      <c r="E77" s="37"/>
      <c r="F77" s="37"/>
      <c r="G77" s="37"/>
      <c r="H77" s="38"/>
    </row>
    <row r="78" spans="1:8" s="16" customFormat="1" ht="37.5" customHeight="1" outlineLevel="1" x14ac:dyDescent="0.2">
      <c r="A78" s="147" t="s">
        <v>51</v>
      </c>
      <c r="B78" s="371"/>
      <c r="C78" s="355"/>
      <c r="D78" s="56">
        <v>37050</v>
      </c>
      <c r="E78" s="37"/>
      <c r="F78" s="37"/>
      <c r="G78" s="37"/>
      <c r="H78" s="38"/>
    </row>
    <row r="79" spans="1:8" s="16" customFormat="1" ht="37.5" customHeight="1" outlineLevel="1" x14ac:dyDescent="0.2">
      <c r="A79" s="147" t="s">
        <v>52</v>
      </c>
      <c r="B79" s="371"/>
      <c r="C79" s="355"/>
      <c r="D79" s="56">
        <v>39900</v>
      </c>
      <c r="E79" s="37"/>
      <c r="F79" s="37"/>
      <c r="G79" s="37"/>
      <c r="H79" s="38"/>
    </row>
    <row r="80" spans="1:8" s="16" customFormat="1" ht="37.5" customHeight="1" outlineLevel="1" x14ac:dyDescent="0.2">
      <c r="A80" s="147" t="s">
        <v>53</v>
      </c>
      <c r="B80" s="371"/>
      <c r="C80" s="355"/>
      <c r="D80" s="56">
        <v>42750</v>
      </c>
      <c r="E80" s="37"/>
      <c r="F80" s="37"/>
      <c r="G80" s="37"/>
      <c r="H80" s="38"/>
    </row>
    <row r="81" spans="1:8" s="16" customFormat="1" ht="37.5" customHeight="1" outlineLevel="1" x14ac:dyDescent="0.2">
      <c r="A81" s="147" t="s">
        <v>54</v>
      </c>
      <c r="B81" s="371"/>
      <c r="C81" s="355"/>
      <c r="D81" s="56">
        <v>45600</v>
      </c>
      <c r="E81" s="37"/>
      <c r="F81" s="37"/>
      <c r="G81" s="37"/>
      <c r="H81" s="38"/>
    </row>
    <row r="82" spans="1:8" s="16" customFormat="1" ht="37.5" customHeight="1" outlineLevel="1" x14ac:dyDescent="0.2">
      <c r="A82" s="147" t="s">
        <v>55</v>
      </c>
      <c r="B82" s="371"/>
      <c r="C82" s="355"/>
      <c r="D82" s="56">
        <v>48450</v>
      </c>
      <c r="E82" s="37"/>
      <c r="F82" s="37"/>
      <c r="G82" s="37"/>
      <c r="H82" s="38"/>
    </row>
    <row r="83" spans="1:8" s="16" customFormat="1" ht="37.5" customHeight="1" outlineLevel="1" x14ac:dyDescent="0.2">
      <c r="A83" s="147" t="s">
        <v>56</v>
      </c>
      <c r="B83" s="371"/>
      <c r="C83" s="355"/>
      <c r="D83" s="56">
        <v>51300</v>
      </c>
      <c r="E83" s="37"/>
      <c r="F83" s="37"/>
      <c r="G83" s="37"/>
      <c r="H83" s="38"/>
    </row>
    <row r="84" spans="1:8" s="16" customFormat="1" ht="37.5" customHeight="1" outlineLevel="1" x14ac:dyDescent="0.2">
      <c r="A84" s="147" t="s">
        <v>57</v>
      </c>
      <c r="B84" s="371"/>
      <c r="C84" s="355"/>
      <c r="D84" s="56">
        <v>54150</v>
      </c>
      <c r="E84" s="37"/>
      <c r="F84" s="37"/>
      <c r="G84" s="37"/>
      <c r="H84" s="38"/>
    </row>
    <row r="85" spans="1:8" s="16" customFormat="1" ht="37.5" customHeight="1" outlineLevel="1" x14ac:dyDescent="0.2">
      <c r="A85" s="147" t="s">
        <v>58</v>
      </c>
      <c r="B85" s="371"/>
      <c r="C85" s="355"/>
      <c r="D85" s="56">
        <v>57000</v>
      </c>
      <c r="E85" s="37"/>
      <c r="F85" s="37"/>
      <c r="G85" s="37"/>
      <c r="H85" s="38"/>
    </row>
    <row r="86" spans="1:8" s="16" customFormat="1" ht="37.5" customHeight="1" outlineLevel="1" x14ac:dyDescent="0.2">
      <c r="A86" s="147" t="s">
        <v>181</v>
      </c>
      <c r="B86" s="371"/>
      <c r="C86" s="355"/>
      <c r="D86" s="56">
        <v>59850</v>
      </c>
      <c r="E86" s="37"/>
      <c r="F86" s="37"/>
      <c r="G86" s="37"/>
      <c r="H86" s="38"/>
    </row>
    <row r="87" spans="1:8" s="16" customFormat="1" ht="37.5" customHeight="1" outlineLevel="1" x14ac:dyDescent="0.2">
      <c r="A87" s="147" t="s">
        <v>182</v>
      </c>
      <c r="B87" s="371"/>
      <c r="C87" s="355"/>
      <c r="D87" s="56">
        <v>62700</v>
      </c>
      <c r="E87" s="37"/>
      <c r="F87" s="37"/>
      <c r="G87" s="37"/>
      <c r="H87" s="38"/>
    </row>
    <row r="88" spans="1:8" s="16" customFormat="1" ht="37.5" customHeight="1" outlineLevel="1" x14ac:dyDescent="0.2">
      <c r="A88" s="147" t="s">
        <v>183</v>
      </c>
      <c r="B88" s="371"/>
      <c r="C88" s="355"/>
      <c r="D88" s="56">
        <v>65550</v>
      </c>
      <c r="E88" s="37"/>
      <c r="F88" s="37"/>
      <c r="G88" s="37"/>
      <c r="H88" s="38"/>
    </row>
    <row r="89" spans="1:8" s="16" customFormat="1" ht="37.5" customHeight="1" outlineLevel="1" x14ac:dyDescent="0.2">
      <c r="A89" s="147" t="s">
        <v>184</v>
      </c>
      <c r="B89" s="371"/>
      <c r="C89" s="355"/>
      <c r="D89" s="56">
        <v>68400</v>
      </c>
      <c r="E89" s="37"/>
      <c r="F89" s="37"/>
      <c r="G89" s="37"/>
      <c r="H89" s="38"/>
    </row>
    <row r="90" spans="1:8" s="16" customFormat="1" ht="37.5" customHeight="1" outlineLevel="1" x14ac:dyDescent="0.2">
      <c r="A90" s="147" t="s">
        <v>185</v>
      </c>
      <c r="B90" s="371"/>
      <c r="C90" s="355"/>
      <c r="D90" s="56">
        <v>71250</v>
      </c>
      <c r="E90" s="37"/>
      <c r="F90" s="37"/>
      <c r="G90" s="37"/>
      <c r="H90" s="38"/>
    </row>
    <row r="91" spans="1:8" s="16" customFormat="1" ht="37.5" customHeight="1" outlineLevel="1" x14ac:dyDescent="0.2">
      <c r="A91" s="147" t="s">
        <v>186</v>
      </c>
      <c r="B91" s="371"/>
      <c r="C91" s="355"/>
      <c r="D91" s="56">
        <v>74100</v>
      </c>
      <c r="E91" s="37"/>
      <c r="F91" s="37"/>
      <c r="G91" s="37"/>
      <c r="H91" s="38"/>
    </row>
    <row r="92" spans="1:8" s="16" customFormat="1" ht="37.5" customHeight="1" outlineLevel="1" x14ac:dyDescent="0.2">
      <c r="A92" s="147" t="s">
        <v>187</v>
      </c>
      <c r="B92" s="371"/>
      <c r="C92" s="355"/>
      <c r="D92" s="56">
        <v>76950</v>
      </c>
      <c r="E92" s="37"/>
      <c r="F92" s="37"/>
      <c r="G92" s="37"/>
      <c r="H92" s="38"/>
    </row>
    <row r="93" spans="1:8" s="16" customFormat="1" ht="37.5" customHeight="1" outlineLevel="1" x14ac:dyDescent="0.2">
      <c r="A93" s="147" t="s">
        <v>188</v>
      </c>
      <c r="B93" s="371"/>
      <c r="C93" s="355"/>
      <c r="D93" s="56">
        <v>79800</v>
      </c>
      <c r="E93" s="37"/>
      <c r="F93" s="37"/>
      <c r="G93" s="37"/>
      <c r="H93" s="38"/>
    </row>
    <row r="94" spans="1:8" s="16" customFormat="1" ht="37.5" customHeight="1" outlineLevel="1" x14ac:dyDescent="0.2">
      <c r="A94" s="147" t="s">
        <v>189</v>
      </c>
      <c r="B94" s="371"/>
      <c r="C94" s="355"/>
      <c r="D94" s="56">
        <v>82650</v>
      </c>
      <c r="E94" s="37"/>
      <c r="F94" s="37"/>
      <c r="G94" s="37"/>
      <c r="H94" s="38"/>
    </row>
    <row r="95" spans="1:8" s="16" customFormat="1" ht="37.5" customHeight="1" outlineLevel="1" x14ac:dyDescent="0.2">
      <c r="A95" s="147" t="s">
        <v>190</v>
      </c>
      <c r="B95" s="371"/>
      <c r="C95" s="355"/>
      <c r="D95" s="56">
        <v>85500</v>
      </c>
      <c r="E95" s="37"/>
      <c r="F95" s="37"/>
      <c r="G95" s="37"/>
      <c r="H95" s="38"/>
    </row>
    <row r="96" spans="1:8" s="16" customFormat="1" ht="37.5" customHeight="1" outlineLevel="1" x14ac:dyDescent="0.2">
      <c r="A96" s="147" t="s">
        <v>191</v>
      </c>
      <c r="B96" s="371"/>
      <c r="C96" s="355"/>
      <c r="D96" s="56">
        <v>88350</v>
      </c>
      <c r="E96" s="37"/>
      <c r="F96" s="37"/>
      <c r="G96" s="37"/>
      <c r="H96" s="38"/>
    </row>
    <row r="97" spans="1:8" s="16" customFormat="1" ht="37.5" customHeight="1" outlineLevel="1" x14ac:dyDescent="0.2">
      <c r="A97" s="147" t="s">
        <v>192</v>
      </c>
      <c r="B97" s="371"/>
      <c r="C97" s="355"/>
      <c r="D97" s="56">
        <v>91200</v>
      </c>
      <c r="E97" s="37"/>
      <c r="F97" s="37"/>
      <c r="G97" s="37"/>
      <c r="H97" s="38"/>
    </row>
    <row r="98" spans="1:8" s="16" customFormat="1" ht="37.5" customHeight="1" outlineLevel="1" x14ac:dyDescent="0.2">
      <c r="A98" s="147" t="s">
        <v>193</v>
      </c>
      <c r="B98" s="371"/>
      <c r="C98" s="355"/>
      <c r="D98" s="56">
        <v>94050</v>
      </c>
      <c r="E98" s="37"/>
      <c r="F98" s="37"/>
      <c r="G98" s="37"/>
      <c r="H98" s="38"/>
    </row>
    <row r="99" spans="1:8" s="16" customFormat="1" ht="37.5" customHeight="1" outlineLevel="1" x14ac:dyDescent="0.2">
      <c r="A99" s="147" t="s">
        <v>194</v>
      </c>
      <c r="B99" s="371"/>
      <c r="C99" s="355"/>
      <c r="D99" s="56">
        <v>96900</v>
      </c>
      <c r="E99" s="37"/>
      <c r="F99" s="37"/>
      <c r="G99" s="37"/>
      <c r="H99" s="38"/>
    </row>
    <row r="100" spans="1:8" s="16" customFormat="1" ht="37.5" customHeight="1" outlineLevel="1" x14ac:dyDescent="0.2">
      <c r="A100" s="147" t="s">
        <v>195</v>
      </c>
      <c r="B100" s="371"/>
      <c r="C100" s="355"/>
      <c r="D100" s="56">
        <v>99750</v>
      </c>
      <c r="E100" s="37"/>
      <c r="F100" s="37"/>
      <c r="G100" s="37"/>
      <c r="H100" s="38"/>
    </row>
    <row r="101" spans="1:8" s="16" customFormat="1" ht="37.5" customHeight="1" outlineLevel="1" x14ac:dyDescent="0.2">
      <c r="A101" s="147" t="s">
        <v>235</v>
      </c>
      <c r="B101" s="371"/>
      <c r="C101" s="355"/>
      <c r="D101" s="56">
        <v>102600</v>
      </c>
      <c r="E101" s="37"/>
      <c r="F101" s="37"/>
      <c r="G101" s="37"/>
      <c r="H101" s="38"/>
    </row>
    <row r="102" spans="1:8" s="16" customFormat="1" ht="37.5" customHeight="1" outlineLevel="1" x14ac:dyDescent="0.2">
      <c r="A102" s="147" t="s">
        <v>236</v>
      </c>
      <c r="B102" s="371"/>
      <c r="C102" s="355"/>
      <c r="D102" s="56">
        <v>105450</v>
      </c>
      <c r="E102" s="37"/>
      <c r="F102" s="37"/>
      <c r="G102" s="37"/>
      <c r="H102" s="38"/>
    </row>
    <row r="103" spans="1:8" s="16" customFormat="1" ht="37.5" customHeight="1" outlineLevel="1" x14ac:dyDescent="0.2">
      <c r="A103" s="147" t="s">
        <v>237</v>
      </c>
      <c r="B103" s="371"/>
      <c r="C103" s="355"/>
      <c r="D103" s="56">
        <v>108300</v>
      </c>
      <c r="E103" s="37"/>
      <c r="F103" s="37"/>
      <c r="G103" s="37"/>
      <c r="H103" s="38"/>
    </row>
    <row r="104" spans="1:8" s="16" customFormat="1" ht="37.5" customHeight="1" outlineLevel="1" x14ac:dyDescent="0.2">
      <c r="A104" s="147" t="s">
        <v>238</v>
      </c>
      <c r="B104" s="371"/>
      <c r="C104" s="355"/>
      <c r="D104" s="56">
        <v>111150</v>
      </c>
      <c r="E104" s="37"/>
      <c r="F104" s="37"/>
      <c r="G104" s="37"/>
      <c r="H104" s="38"/>
    </row>
    <row r="105" spans="1:8" s="16" customFormat="1" ht="37.5" customHeight="1" outlineLevel="1" x14ac:dyDescent="0.2">
      <c r="A105" s="505" t="s">
        <v>239</v>
      </c>
      <c r="B105" s="506"/>
      <c r="C105" s="355"/>
      <c r="D105" s="128">
        <v>114000</v>
      </c>
      <c r="E105" s="122"/>
      <c r="F105" s="122"/>
      <c r="G105" s="122"/>
      <c r="H105" s="123"/>
    </row>
    <row r="106" spans="1:8" s="16" customFormat="1" ht="37.5" customHeight="1" outlineLevel="1" x14ac:dyDescent="0.2">
      <c r="A106" s="147" t="s">
        <v>359</v>
      </c>
      <c r="B106" s="148"/>
      <c r="C106" s="355"/>
      <c r="D106" s="128">
        <v>116850</v>
      </c>
      <c r="E106" s="122"/>
      <c r="F106" s="122"/>
      <c r="G106" s="122"/>
      <c r="H106" s="123"/>
    </row>
    <row r="107" spans="1:8" s="16" customFormat="1" ht="37.5" customHeight="1" outlineLevel="1" x14ac:dyDescent="0.2">
      <c r="A107" s="147" t="s">
        <v>360</v>
      </c>
      <c r="B107" s="148"/>
      <c r="C107" s="355"/>
      <c r="D107" s="128">
        <v>119700</v>
      </c>
      <c r="E107" s="122"/>
      <c r="F107" s="122"/>
      <c r="G107" s="122"/>
      <c r="H107" s="123"/>
    </row>
    <row r="108" spans="1:8" s="16" customFormat="1" ht="37.5" customHeight="1" outlineLevel="1" x14ac:dyDescent="0.2">
      <c r="A108" s="147" t="s">
        <v>361</v>
      </c>
      <c r="B108" s="148"/>
      <c r="C108" s="355"/>
      <c r="D108" s="128">
        <v>122550</v>
      </c>
      <c r="E108" s="122"/>
      <c r="F108" s="122"/>
      <c r="G108" s="122"/>
      <c r="H108" s="123"/>
    </row>
    <row r="109" spans="1:8" s="16" customFormat="1" ht="37.5" customHeight="1" outlineLevel="1" x14ac:dyDescent="0.2">
      <c r="A109" s="147" t="s">
        <v>362</v>
      </c>
      <c r="B109" s="148"/>
      <c r="C109" s="355"/>
      <c r="D109" s="128">
        <v>125400</v>
      </c>
      <c r="E109" s="122"/>
      <c r="F109" s="122"/>
      <c r="G109" s="122"/>
      <c r="H109" s="123"/>
    </row>
    <row r="110" spans="1:8" s="16" customFormat="1" ht="37.5" customHeight="1" outlineLevel="1" x14ac:dyDescent="0.2">
      <c r="A110" s="147" t="s">
        <v>363</v>
      </c>
      <c r="B110" s="148"/>
      <c r="C110" s="355"/>
      <c r="D110" s="128">
        <v>128250</v>
      </c>
      <c r="E110" s="122"/>
      <c r="F110" s="122"/>
      <c r="G110" s="122"/>
      <c r="H110" s="123"/>
    </row>
    <row r="111" spans="1:8" s="16" customFormat="1" ht="37.5" customHeight="1" outlineLevel="1" x14ac:dyDescent="0.2">
      <c r="A111" s="147" t="s">
        <v>364</v>
      </c>
      <c r="B111" s="148"/>
      <c r="C111" s="355"/>
      <c r="D111" s="128">
        <v>131100</v>
      </c>
      <c r="E111" s="122"/>
      <c r="F111" s="122"/>
      <c r="G111" s="122"/>
      <c r="H111" s="123"/>
    </row>
    <row r="112" spans="1:8" s="16" customFormat="1" ht="37.5" customHeight="1" outlineLevel="1" x14ac:dyDescent="0.2">
      <c r="A112" s="147" t="s">
        <v>365</v>
      </c>
      <c r="B112" s="148"/>
      <c r="C112" s="355"/>
      <c r="D112" s="128">
        <v>133950</v>
      </c>
      <c r="E112" s="122"/>
      <c r="F112" s="122"/>
      <c r="G112" s="122"/>
      <c r="H112" s="123"/>
    </row>
    <row r="113" spans="1:8" s="16" customFormat="1" ht="37.5" customHeight="1" outlineLevel="1" x14ac:dyDescent="0.2">
      <c r="A113" s="147" t="s">
        <v>366</v>
      </c>
      <c r="B113" s="148"/>
      <c r="C113" s="355"/>
      <c r="D113" s="128">
        <v>136800</v>
      </c>
      <c r="E113" s="122"/>
      <c r="F113" s="122"/>
      <c r="G113" s="122"/>
      <c r="H113" s="123"/>
    </row>
    <row r="114" spans="1:8" s="16" customFormat="1" ht="37.5" customHeight="1" outlineLevel="1" x14ac:dyDescent="0.2">
      <c r="A114" s="147" t="s">
        <v>367</v>
      </c>
      <c r="B114" s="148"/>
      <c r="C114" s="355"/>
      <c r="D114" s="128">
        <v>139650</v>
      </c>
      <c r="E114" s="122"/>
      <c r="F114" s="122"/>
      <c r="G114" s="122"/>
      <c r="H114" s="123"/>
    </row>
    <row r="115" spans="1:8" s="16" customFormat="1" ht="37.5" customHeight="1" outlineLevel="1" x14ac:dyDescent="0.2">
      <c r="A115" s="147" t="s">
        <v>368</v>
      </c>
      <c r="B115" s="148"/>
      <c r="C115" s="355"/>
      <c r="D115" s="128">
        <v>142500</v>
      </c>
      <c r="E115" s="122"/>
      <c r="F115" s="122"/>
      <c r="G115" s="122"/>
      <c r="H115" s="123"/>
    </row>
    <row r="116" spans="1:8" s="16" customFormat="1" ht="37.5" customHeight="1" outlineLevel="1" x14ac:dyDescent="0.2">
      <c r="A116" s="147" t="s">
        <v>369</v>
      </c>
      <c r="B116" s="148"/>
      <c r="C116" s="355"/>
      <c r="D116" s="128">
        <v>145350</v>
      </c>
      <c r="E116" s="122"/>
      <c r="F116" s="122"/>
      <c r="G116" s="122"/>
      <c r="H116" s="123"/>
    </row>
    <row r="117" spans="1:8" s="16" customFormat="1" ht="37.5" customHeight="1" outlineLevel="1" x14ac:dyDescent="0.2">
      <c r="A117" s="147" t="s">
        <v>370</v>
      </c>
      <c r="B117" s="148"/>
      <c r="C117" s="355"/>
      <c r="D117" s="128">
        <v>148200</v>
      </c>
      <c r="E117" s="122"/>
      <c r="F117" s="122"/>
      <c r="G117" s="122"/>
      <c r="H117" s="123"/>
    </row>
    <row r="118" spans="1:8" s="16" customFormat="1" ht="37.5" customHeight="1" outlineLevel="1" x14ac:dyDescent="0.2">
      <c r="A118" s="147" t="s">
        <v>371</v>
      </c>
      <c r="B118" s="148"/>
      <c r="C118" s="355"/>
      <c r="D118" s="128">
        <v>151050</v>
      </c>
      <c r="E118" s="122"/>
      <c r="F118" s="122"/>
      <c r="G118" s="122"/>
      <c r="H118" s="123"/>
    </row>
    <row r="119" spans="1:8" s="16" customFormat="1" ht="37.5" customHeight="1" outlineLevel="1" x14ac:dyDescent="0.2">
      <c r="A119" s="147" t="s">
        <v>372</v>
      </c>
      <c r="B119" s="148"/>
      <c r="C119" s="355"/>
      <c r="D119" s="128">
        <v>153900</v>
      </c>
      <c r="E119" s="122"/>
      <c r="F119" s="122"/>
      <c r="G119" s="122"/>
      <c r="H119" s="123"/>
    </row>
    <row r="120" spans="1:8" s="16" customFormat="1" ht="37.5" customHeight="1" outlineLevel="1" x14ac:dyDescent="0.2">
      <c r="A120" s="147" t="s">
        <v>373</v>
      </c>
      <c r="B120" s="148"/>
      <c r="C120" s="355"/>
      <c r="D120" s="128">
        <v>156750</v>
      </c>
      <c r="E120" s="122"/>
      <c r="F120" s="122"/>
      <c r="G120" s="122"/>
      <c r="H120" s="123"/>
    </row>
    <row r="121" spans="1:8" s="16" customFormat="1" ht="37.5" customHeight="1" outlineLevel="1" x14ac:dyDescent="0.2">
      <c r="A121" s="147" t="s">
        <v>374</v>
      </c>
      <c r="B121" s="148"/>
      <c r="C121" s="355"/>
      <c r="D121" s="128">
        <v>159600</v>
      </c>
      <c r="E121" s="122"/>
      <c r="F121" s="122"/>
      <c r="G121" s="122"/>
      <c r="H121" s="123"/>
    </row>
    <row r="122" spans="1:8" s="16" customFormat="1" ht="37.5" customHeight="1" outlineLevel="1" x14ac:dyDescent="0.2">
      <c r="A122" s="147" t="s">
        <v>375</v>
      </c>
      <c r="B122" s="148"/>
      <c r="C122" s="355"/>
      <c r="D122" s="128">
        <v>162450</v>
      </c>
      <c r="E122" s="122"/>
      <c r="F122" s="122"/>
      <c r="G122" s="122"/>
      <c r="H122" s="123"/>
    </row>
    <row r="123" spans="1:8" s="16" customFormat="1" ht="37.5" customHeight="1" outlineLevel="1" x14ac:dyDescent="0.2">
      <c r="A123" s="147" t="s">
        <v>376</v>
      </c>
      <c r="B123" s="148"/>
      <c r="C123" s="355"/>
      <c r="D123" s="128">
        <v>165300</v>
      </c>
      <c r="E123" s="122"/>
      <c r="F123" s="122"/>
      <c r="G123" s="122"/>
      <c r="H123" s="123"/>
    </row>
    <row r="124" spans="1:8" s="16" customFormat="1" ht="37.5" customHeight="1" outlineLevel="1" x14ac:dyDescent="0.2">
      <c r="A124" s="147" t="s">
        <v>377</v>
      </c>
      <c r="B124" s="148"/>
      <c r="C124" s="355"/>
      <c r="D124" s="128">
        <v>168150</v>
      </c>
      <c r="E124" s="122"/>
      <c r="F124" s="122"/>
      <c r="G124" s="122"/>
      <c r="H124" s="123"/>
    </row>
    <row r="125" spans="1:8" s="16" customFormat="1" ht="37.5" customHeight="1" outlineLevel="1" x14ac:dyDescent="0.2">
      <c r="A125" s="147" t="s">
        <v>378</v>
      </c>
      <c r="B125" s="148"/>
      <c r="C125" s="355"/>
      <c r="D125" s="128">
        <v>171000</v>
      </c>
      <c r="E125" s="122"/>
      <c r="F125" s="122"/>
      <c r="G125" s="122"/>
      <c r="H125" s="123"/>
    </row>
    <row r="126" spans="1:8" s="16" customFormat="1" ht="37.5" customHeight="1" outlineLevel="1" x14ac:dyDescent="0.2">
      <c r="A126" s="147" t="s">
        <v>379</v>
      </c>
      <c r="B126" s="148"/>
      <c r="C126" s="355"/>
      <c r="D126" s="128">
        <v>173850</v>
      </c>
      <c r="E126" s="122"/>
      <c r="F126" s="122"/>
      <c r="G126" s="122"/>
      <c r="H126" s="123"/>
    </row>
    <row r="127" spans="1:8" s="16" customFormat="1" ht="37.5" customHeight="1" outlineLevel="1" x14ac:dyDescent="0.2">
      <c r="A127" s="147" t="s">
        <v>380</v>
      </c>
      <c r="B127" s="148"/>
      <c r="C127" s="355"/>
      <c r="D127" s="128">
        <v>176700</v>
      </c>
      <c r="E127" s="122"/>
      <c r="F127" s="122"/>
      <c r="G127" s="122"/>
      <c r="H127" s="123"/>
    </row>
    <row r="128" spans="1:8" s="16" customFormat="1" ht="37.5" customHeight="1" outlineLevel="1" x14ac:dyDescent="0.2">
      <c r="A128" s="147" t="s">
        <v>381</v>
      </c>
      <c r="B128" s="148"/>
      <c r="C128" s="355"/>
      <c r="D128" s="128">
        <v>179550</v>
      </c>
      <c r="E128" s="122"/>
      <c r="F128" s="122"/>
      <c r="G128" s="122"/>
      <c r="H128" s="123"/>
    </row>
    <row r="129" spans="1:8" s="16" customFormat="1" ht="37.5" customHeight="1" outlineLevel="1" x14ac:dyDescent="0.2">
      <c r="A129" s="147" t="s">
        <v>382</v>
      </c>
      <c r="B129" s="148"/>
      <c r="C129" s="355"/>
      <c r="D129" s="128">
        <v>182400</v>
      </c>
      <c r="E129" s="122"/>
      <c r="F129" s="122"/>
      <c r="G129" s="122"/>
      <c r="H129" s="123"/>
    </row>
    <row r="130" spans="1:8" s="16" customFormat="1" ht="37.5" customHeight="1" outlineLevel="1" x14ac:dyDescent="0.2">
      <c r="A130" s="147" t="s">
        <v>383</v>
      </c>
      <c r="B130" s="148"/>
      <c r="C130" s="355"/>
      <c r="D130" s="128">
        <v>185250</v>
      </c>
      <c r="E130" s="122"/>
      <c r="F130" s="122"/>
      <c r="G130" s="122"/>
      <c r="H130" s="123"/>
    </row>
    <row r="131" spans="1:8" s="16" customFormat="1" ht="37.5" customHeight="1" outlineLevel="1" x14ac:dyDescent="0.2">
      <c r="A131" s="147" t="s">
        <v>384</v>
      </c>
      <c r="B131" s="148"/>
      <c r="C131" s="355"/>
      <c r="D131" s="128">
        <v>188100</v>
      </c>
      <c r="E131" s="122"/>
      <c r="F131" s="122"/>
      <c r="G131" s="122"/>
      <c r="H131" s="123"/>
    </row>
    <row r="132" spans="1:8" s="16" customFormat="1" ht="37.5" customHeight="1" outlineLevel="1" x14ac:dyDescent="0.2">
      <c r="A132" s="147" t="s">
        <v>385</v>
      </c>
      <c r="B132" s="148"/>
      <c r="C132" s="355"/>
      <c r="D132" s="128">
        <v>190950</v>
      </c>
      <c r="E132" s="122"/>
      <c r="F132" s="122"/>
      <c r="G132" s="122"/>
      <c r="H132" s="123"/>
    </row>
    <row r="133" spans="1:8" s="16" customFormat="1" ht="37.5" customHeight="1" outlineLevel="1" x14ac:dyDescent="0.2">
      <c r="A133" s="147" t="s">
        <v>386</v>
      </c>
      <c r="B133" s="148"/>
      <c r="C133" s="355"/>
      <c r="D133" s="128">
        <v>193800</v>
      </c>
      <c r="E133" s="122"/>
      <c r="F133" s="122"/>
      <c r="G133" s="122"/>
      <c r="H133" s="123"/>
    </row>
    <row r="134" spans="1:8" s="16" customFormat="1" ht="37.5" customHeight="1" outlineLevel="1" x14ac:dyDescent="0.2">
      <c r="A134" s="147" t="s">
        <v>387</v>
      </c>
      <c r="B134" s="148"/>
      <c r="C134" s="355"/>
      <c r="D134" s="128">
        <v>196650</v>
      </c>
      <c r="E134" s="122"/>
      <c r="F134" s="122"/>
      <c r="G134" s="122"/>
      <c r="H134" s="123"/>
    </row>
    <row r="135" spans="1:8" s="16" customFormat="1" ht="37.5" customHeight="1" outlineLevel="1" x14ac:dyDescent="0.2">
      <c r="A135" s="147" t="s">
        <v>388</v>
      </c>
      <c r="B135" s="148"/>
      <c r="C135" s="355"/>
      <c r="D135" s="128">
        <v>199500</v>
      </c>
      <c r="E135" s="122"/>
      <c r="F135" s="122"/>
      <c r="G135" s="122"/>
      <c r="H135" s="123"/>
    </row>
    <row r="136" spans="1:8" s="16" customFormat="1" ht="37.5" customHeight="1" outlineLevel="1" x14ac:dyDescent="0.2">
      <c r="A136" s="147" t="s">
        <v>389</v>
      </c>
      <c r="B136" s="148"/>
      <c r="C136" s="355"/>
      <c r="D136" s="128">
        <v>202350</v>
      </c>
      <c r="E136" s="122"/>
      <c r="F136" s="122"/>
      <c r="G136" s="122"/>
      <c r="H136" s="123"/>
    </row>
    <row r="137" spans="1:8" s="16" customFormat="1" ht="37.5" customHeight="1" outlineLevel="1" x14ac:dyDescent="0.2">
      <c r="A137" s="147" t="s">
        <v>390</v>
      </c>
      <c r="B137" s="148"/>
      <c r="C137" s="355"/>
      <c r="D137" s="128">
        <v>205200</v>
      </c>
      <c r="E137" s="122"/>
      <c r="F137" s="122"/>
      <c r="G137" s="122"/>
      <c r="H137" s="123"/>
    </row>
    <row r="138" spans="1:8" s="16" customFormat="1" ht="37.5" customHeight="1" outlineLevel="1" x14ac:dyDescent="0.2">
      <c r="A138" s="147" t="s">
        <v>391</v>
      </c>
      <c r="B138" s="148"/>
      <c r="C138" s="355"/>
      <c r="D138" s="128">
        <v>208050</v>
      </c>
      <c r="E138" s="122"/>
      <c r="F138" s="122"/>
      <c r="G138" s="122"/>
      <c r="H138" s="123"/>
    </row>
    <row r="139" spans="1:8" s="16" customFormat="1" ht="37.5" customHeight="1" outlineLevel="1" x14ac:dyDescent="0.2">
      <c r="A139" s="147" t="s">
        <v>392</v>
      </c>
      <c r="B139" s="148"/>
      <c r="C139" s="355"/>
      <c r="D139" s="128">
        <v>210900</v>
      </c>
      <c r="E139" s="122"/>
      <c r="F139" s="122"/>
      <c r="G139" s="122"/>
      <c r="H139" s="123"/>
    </row>
    <row r="140" spans="1:8" s="16" customFormat="1" ht="37.5" customHeight="1" outlineLevel="1" x14ac:dyDescent="0.2">
      <c r="A140" s="147" t="s">
        <v>393</v>
      </c>
      <c r="B140" s="148"/>
      <c r="C140" s="355"/>
      <c r="D140" s="128">
        <v>213750</v>
      </c>
      <c r="E140" s="122"/>
      <c r="F140" s="122"/>
      <c r="G140" s="122"/>
      <c r="H140" s="123"/>
    </row>
    <row r="141" spans="1:8" s="16" customFormat="1" ht="37.5" customHeight="1" outlineLevel="1" x14ac:dyDescent="0.2">
      <c r="A141" s="147" t="s">
        <v>394</v>
      </c>
      <c r="B141" s="148"/>
      <c r="C141" s="355"/>
      <c r="D141" s="128">
        <v>216600</v>
      </c>
      <c r="E141" s="122"/>
      <c r="F141" s="122"/>
      <c r="G141" s="122"/>
      <c r="H141" s="123"/>
    </row>
    <row r="142" spans="1:8" s="16" customFormat="1" ht="37.5" customHeight="1" outlineLevel="1" x14ac:dyDescent="0.2">
      <c r="A142" s="147" t="s">
        <v>395</v>
      </c>
      <c r="B142" s="148"/>
      <c r="C142" s="355"/>
      <c r="D142" s="128">
        <v>219450</v>
      </c>
      <c r="E142" s="122"/>
      <c r="F142" s="122"/>
      <c r="G142" s="122"/>
      <c r="H142" s="123"/>
    </row>
    <row r="143" spans="1:8" s="16" customFormat="1" ht="37.5" customHeight="1" outlineLevel="1" x14ac:dyDescent="0.2">
      <c r="A143" s="147" t="s">
        <v>396</v>
      </c>
      <c r="B143" s="148"/>
      <c r="C143" s="355"/>
      <c r="D143" s="128">
        <v>222300</v>
      </c>
      <c r="E143" s="122"/>
      <c r="F143" s="122"/>
      <c r="G143" s="122"/>
      <c r="H143" s="123"/>
    </row>
    <row r="144" spans="1:8" s="16" customFormat="1" ht="37.5" customHeight="1" outlineLevel="1" x14ac:dyDescent="0.2">
      <c r="A144" s="147" t="s">
        <v>397</v>
      </c>
      <c r="B144" s="148"/>
      <c r="C144" s="355"/>
      <c r="D144" s="128">
        <v>225150</v>
      </c>
      <c r="E144" s="122"/>
      <c r="F144" s="122"/>
      <c r="G144" s="122"/>
      <c r="H144" s="123"/>
    </row>
    <row r="145" spans="1:8" s="16" customFormat="1" ht="37.5" customHeight="1" outlineLevel="1" x14ac:dyDescent="0.2">
      <c r="A145" s="147" t="s">
        <v>398</v>
      </c>
      <c r="B145" s="148"/>
      <c r="C145" s="355"/>
      <c r="D145" s="128">
        <v>228000</v>
      </c>
      <c r="E145" s="122"/>
      <c r="F145" s="122"/>
      <c r="G145" s="122"/>
      <c r="H145" s="123"/>
    </row>
    <row r="146" spans="1:8" s="16" customFormat="1" ht="37.5" customHeight="1" outlineLevel="1" x14ac:dyDescent="0.2">
      <c r="A146" s="147" t="s">
        <v>399</v>
      </c>
      <c r="B146" s="148"/>
      <c r="C146" s="355"/>
      <c r="D146" s="128">
        <v>230850</v>
      </c>
      <c r="E146" s="122"/>
      <c r="F146" s="122"/>
      <c r="G146" s="122"/>
      <c r="H146" s="123"/>
    </row>
    <row r="147" spans="1:8" s="16" customFormat="1" ht="37.5" customHeight="1" outlineLevel="1" x14ac:dyDescent="0.2">
      <c r="A147" s="147" t="s">
        <v>400</v>
      </c>
      <c r="B147" s="148"/>
      <c r="C147" s="355"/>
      <c r="D147" s="128">
        <v>233700</v>
      </c>
      <c r="E147" s="122"/>
      <c r="F147" s="122"/>
      <c r="G147" s="122"/>
      <c r="H147" s="123"/>
    </row>
    <row r="148" spans="1:8" s="16" customFormat="1" ht="37.5" customHeight="1" outlineLevel="1" x14ac:dyDescent="0.2">
      <c r="A148" s="147" t="s">
        <v>401</v>
      </c>
      <c r="B148" s="148"/>
      <c r="C148" s="355"/>
      <c r="D148" s="128">
        <v>236550</v>
      </c>
      <c r="E148" s="122"/>
      <c r="F148" s="122"/>
      <c r="G148" s="122"/>
      <c r="H148" s="123"/>
    </row>
    <row r="149" spans="1:8" s="16" customFormat="1" ht="37.5" customHeight="1" outlineLevel="1" x14ac:dyDescent="0.2">
      <c r="A149" s="147" t="s">
        <v>402</v>
      </c>
      <c r="B149" s="148"/>
      <c r="C149" s="355"/>
      <c r="D149" s="128">
        <v>239400</v>
      </c>
      <c r="E149" s="122"/>
      <c r="F149" s="122"/>
      <c r="G149" s="122"/>
      <c r="H149" s="123"/>
    </row>
    <row r="150" spans="1:8" s="16" customFormat="1" ht="37.5" customHeight="1" outlineLevel="1" x14ac:dyDescent="0.2">
      <c r="A150" s="147" t="s">
        <v>403</v>
      </c>
      <c r="B150" s="148"/>
      <c r="C150" s="355"/>
      <c r="D150" s="128">
        <v>242250</v>
      </c>
      <c r="E150" s="122"/>
      <c r="F150" s="122"/>
      <c r="G150" s="122"/>
      <c r="H150" s="123"/>
    </row>
    <row r="151" spans="1:8" s="16" customFormat="1" ht="37.5" customHeight="1" outlineLevel="1" x14ac:dyDescent="0.2">
      <c r="A151" s="147" t="s">
        <v>404</v>
      </c>
      <c r="B151" s="148"/>
      <c r="C151" s="355"/>
      <c r="D151" s="128">
        <v>245100</v>
      </c>
      <c r="E151" s="122"/>
      <c r="F151" s="122"/>
      <c r="G151" s="122"/>
      <c r="H151" s="123"/>
    </row>
    <row r="152" spans="1:8" s="16" customFormat="1" ht="37.5" customHeight="1" outlineLevel="1" x14ac:dyDescent="0.2">
      <c r="A152" s="147" t="s">
        <v>405</v>
      </c>
      <c r="B152" s="148"/>
      <c r="C152" s="355"/>
      <c r="D152" s="128">
        <v>247950</v>
      </c>
      <c r="E152" s="122"/>
      <c r="F152" s="122"/>
      <c r="G152" s="122"/>
      <c r="H152" s="123"/>
    </row>
    <row r="153" spans="1:8" s="16" customFormat="1" ht="37.5" customHeight="1" outlineLevel="1" x14ac:dyDescent="0.2">
      <c r="A153" s="147" t="s">
        <v>406</v>
      </c>
      <c r="B153" s="148"/>
      <c r="C153" s="355"/>
      <c r="D153" s="128">
        <v>250800</v>
      </c>
      <c r="E153" s="122"/>
      <c r="F153" s="122"/>
      <c r="G153" s="122"/>
      <c r="H153" s="123"/>
    </row>
    <row r="154" spans="1:8" s="16" customFormat="1" ht="37.5" customHeight="1" outlineLevel="1" x14ac:dyDescent="0.2">
      <c r="A154" s="147" t="s">
        <v>407</v>
      </c>
      <c r="B154" s="148"/>
      <c r="C154" s="355"/>
      <c r="D154" s="128">
        <v>253650</v>
      </c>
      <c r="E154" s="122"/>
      <c r="F154" s="122"/>
      <c r="G154" s="122"/>
      <c r="H154" s="123"/>
    </row>
    <row r="155" spans="1:8" s="16" customFormat="1" ht="37.5" customHeight="1" outlineLevel="1" x14ac:dyDescent="0.2">
      <c r="A155" s="147" t="s">
        <v>408</v>
      </c>
      <c r="B155" s="148"/>
      <c r="C155" s="355"/>
      <c r="D155" s="128">
        <v>256500</v>
      </c>
      <c r="E155" s="122"/>
      <c r="F155" s="122"/>
      <c r="G155" s="122"/>
      <c r="H155" s="123"/>
    </row>
    <row r="156" spans="1:8" s="16" customFormat="1" ht="37.5" customHeight="1" outlineLevel="1" x14ac:dyDescent="0.2">
      <c r="A156" s="147" t="s">
        <v>409</v>
      </c>
      <c r="B156" s="148"/>
      <c r="C156" s="355"/>
      <c r="D156" s="128">
        <v>259350</v>
      </c>
      <c r="E156" s="122"/>
      <c r="F156" s="122"/>
      <c r="G156" s="122"/>
      <c r="H156" s="123"/>
    </row>
    <row r="157" spans="1:8" s="16" customFormat="1" ht="37.5" customHeight="1" outlineLevel="1" x14ac:dyDescent="0.2">
      <c r="A157" s="147" t="s">
        <v>410</v>
      </c>
      <c r="B157" s="148"/>
      <c r="C157" s="355"/>
      <c r="D157" s="128">
        <v>262200</v>
      </c>
      <c r="E157" s="122"/>
      <c r="F157" s="122"/>
      <c r="G157" s="122"/>
      <c r="H157" s="123"/>
    </row>
    <row r="158" spans="1:8" s="16" customFormat="1" ht="37.5" customHeight="1" outlineLevel="1" x14ac:dyDescent="0.2">
      <c r="A158" s="147" t="s">
        <v>411</v>
      </c>
      <c r="B158" s="148"/>
      <c r="C158" s="355"/>
      <c r="D158" s="128">
        <v>265050</v>
      </c>
      <c r="E158" s="122"/>
      <c r="F158" s="122"/>
      <c r="G158" s="122"/>
      <c r="H158" s="123"/>
    </row>
    <row r="159" spans="1:8" s="16" customFormat="1" ht="37.5" customHeight="1" outlineLevel="1" x14ac:dyDescent="0.2">
      <c r="A159" s="147" t="s">
        <v>412</v>
      </c>
      <c r="B159" s="148"/>
      <c r="C159" s="355"/>
      <c r="D159" s="128">
        <v>267900</v>
      </c>
      <c r="E159" s="122"/>
      <c r="F159" s="122"/>
      <c r="G159" s="122"/>
      <c r="H159" s="123"/>
    </row>
    <row r="160" spans="1:8" s="16" customFormat="1" ht="37.5" customHeight="1" outlineLevel="1" x14ac:dyDescent="0.2">
      <c r="A160" s="147" t="s">
        <v>413</v>
      </c>
      <c r="B160" s="148"/>
      <c r="C160" s="355"/>
      <c r="D160" s="128">
        <v>270750</v>
      </c>
      <c r="E160" s="122"/>
      <c r="F160" s="122"/>
      <c r="G160" s="122"/>
      <c r="H160" s="123"/>
    </row>
    <row r="161" spans="1:8" s="16" customFormat="1" ht="37.5" customHeight="1" outlineLevel="1" x14ac:dyDescent="0.2">
      <c r="A161" s="147" t="s">
        <v>414</v>
      </c>
      <c r="B161" s="148"/>
      <c r="C161" s="355"/>
      <c r="D161" s="128">
        <v>273600</v>
      </c>
      <c r="E161" s="122"/>
      <c r="F161" s="122"/>
      <c r="G161" s="122"/>
      <c r="H161" s="123"/>
    </row>
    <row r="162" spans="1:8" s="16" customFormat="1" ht="37.5" customHeight="1" outlineLevel="1" x14ac:dyDescent="0.2">
      <c r="A162" s="147" t="s">
        <v>415</v>
      </c>
      <c r="B162" s="148"/>
      <c r="C162" s="355"/>
      <c r="D162" s="128">
        <v>276450</v>
      </c>
      <c r="E162" s="122"/>
      <c r="F162" s="122"/>
      <c r="G162" s="122"/>
      <c r="H162" s="123"/>
    </row>
    <row r="163" spans="1:8" s="16" customFormat="1" ht="37.5" customHeight="1" outlineLevel="1" x14ac:dyDescent="0.2">
      <c r="A163" s="147" t="s">
        <v>416</v>
      </c>
      <c r="B163" s="148"/>
      <c r="C163" s="355"/>
      <c r="D163" s="128">
        <v>279300</v>
      </c>
      <c r="E163" s="122"/>
      <c r="F163" s="122"/>
      <c r="G163" s="122"/>
      <c r="H163" s="123"/>
    </row>
    <row r="164" spans="1:8" s="16" customFormat="1" ht="37.5" customHeight="1" outlineLevel="1" x14ac:dyDescent="0.2">
      <c r="A164" s="147" t="s">
        <v>417</v>
      </c>
      <c r="B164" s="148"/>
      <c r="C164" s="355"/>
      <c r="D164" s="128">
        <v>282150</v>
      </c>
      <c r="E164" s="122"/>
      <c r="F164" s="122"/>
      <c r="G164" s="122"/>
      <c r="H164" s="123"/>
    </row>
    <row r="165" spans="1:8" s="16" customFormat="1" ht="37.5" customHeight="1" outlineLevel="1" thickBot="1" x14ac:dyDescent="0.25">
      <c r="A165" s="147" t="s">
        <v>418</v>
      </c>
      <c r="B165" s="148"/>
      <c r="C165" s="372"/>
      <c r="D165" s="128">
        <v>285000</v>
      </c>
      <c r="E165" s="122"/>
      <c r="F165" s="122"/>
      <c r="G165" s="122"/>
      <c r="H165" s="123"/>
    </row>
    <row r="166" spans="1:8" s="16" customFormat="1" ht="32.25" customHeight="1" thickBot="1" x14ac:dyDescent="0.25">
      <c r="A166" s="81"/>
      <c r="B166" s="464"/>
      <c r="C166" s="130"/>
      <c r="D166" s="350" t="s">
        <v>240</v>
      </c>
      <c r="E166" s="350"/>
      <c r="F166" s="350"/>
      <c r="G166" s="350"/>
      <c r="H166" s="351"/>
    </row>
    <row r="167" spans="1:8" s="16" customFormat="1" ht="24.95" customHeight="1" thickBot="1" x14ac:dyDescent="0.25">
      <c r="A167" s="465"/>
      <c r="B167" s="124"/>
      <c r="C167" s="125"/>
      <c r="D167" s="466" t="s">
        <v>171</v>
      </c>
      <c r="E167" s="467" t="s">
        <v>172</v>
      </c>
      <c r="F167" s="468" t="s">
        <v>173</v>
      </c>
      <c r="G167" s="467" t="s">
        <v>174</v>
      </c>
      <c r="H167" s="469" t="s">
        <v>175</v>
      </c>
    </row>
    <row r="168" spans="1:8" s="16" customFormat="1" ht="48" customHeight="1" x14ac:dyDescent="0.2">
      <c r="A168" s="29" t="s">
        <v>241</v>
      </c>
      <c r="B168" s="30" t="s">
        <v>27</v>
      </c>
      <c r="C16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"2ГИС.ЕКАТЕРИНБУРГ" (версия для ПК); 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Интернет-площадки и Веб-приложения на основе Cправочника организаций "2ГИС.ЕКАТЕРИНБУРГ", http://api.2gis.ru/</v>
      </c>
      <c r="D168" s="31">
        <f>F168*1.2</f>
        <v>14760</v>
      </c>
      <c r="E168" s="32">
        <f>F168*1.1</f>
        <v>13530.000000000002</v>
      </c>
      <c r="F168" s="32">
        <v>12300</v>
      </c>
      <c r="G168" s="32">
        <f>F168*0.75</f>
        <v>9225</v>
      </c>
      <c r="H168" s="33">
        <f>F168*0.5</f>
        <v>6150</v>
      </c>
    </row>
    <row r="169" spans="1:8" s="16" customFormat="1" ht="132" customHeight="1" x14ac:dyDescent="0.2">
      <c r="A169" s="34"/>
      <c r="B169" s="35"/>
      <c r="C169" s="35"/>
      <c r="D169" s="36"/>
      <c r="E169" s="37"/>
      <c r="F169" s="37"/>
      <c r="G169" s="37"/>
      <c r="H169" s="38"/>
    </row>
    <row r="170" spans="1:8" s="16" customFormat="1" ht="97.5" customHeight="1" x14ac:dyDescent="0.2">
      <c r="A170" s="34"/>
      <c r="B170" s="39" t="s">
        <v>12</v>
      </c>
      <c r="C170"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Интернет-площадки и Веб-приложения на основе Cправочника организаций "2ГИС.ЕКАТЕРИНБУРГ", http://api.2gis.ru/</v>
      </c>
      <c r="D170" s="36"/>
      <c r="E170" s="37"/>
      <c r="F170" s="37"/>
      <c r="G170" s="37"/>
      <c r="H170" s="38"/>
    </row>
    <row r="171" spans="1:8" s="16" customFormat="1" ht="166.5" customHeight="1" thickBot="1" x14ac:dyDescent="0.25">
      <c r="A171" s="41"/>
      <c r="B171" s="42" t="s">
        <v>13</v>
      </c>
      <c r="C17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171" s="44"/>
      <c r="E171" s="45"/>
      <c r="F171" s="45"/>
      <c r="G171" s="45"/>
      <c r="H171" s="46"/>
    </row>
    <row r="172" spans="1:8" s="16" customFormat="1" ht="24.95" customHeight="1" thickBot="1" x14ac:dyDescent="0.25">
      <c r="A172" s="47"/>
      <c r="B172" s="48"/>
      <c r="C172" s="49"/>
      <c r="D172" s="350" t="s">
        <v>240</v>
      </c>
      <c r="E172" s="350"/>
      <c r="F172" s="350"/>
      <c r="G172" s="350"/>
      <c r="H172" s="351"/>
    </row>
    <row r="173" spans="1:8" s="16" customFormat="1" ht="48" customHeight="1" x14ac:dyDescent="0.2">
      <c r="A173" s="53" t="s">
        <v>242</v>
      </c>
      <c r="B173" s="30" t="s">
        <v>27</v>
      </c>
      <c r="C17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"2ГИС.ЕКАТЕРИНБУРГ" (версия для ПК); 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Интернет-площадки и Веб-приложения на основе Cправочника организаций "2ГИС.ЕКАТЕРИНБУРГ", http://api.2gis.ru/</v>
      </c>
      <c r="D173" s="54">
        <f>F173*1.2</f>
        <v>16560</v>
      </c>
      <c r="E173" s="32">
        <f>F173*1.1</f>
        <v>15180.000000000002</v>
      </c>
      <c r="F173" s="32">
        <v>13800</v>
      </c>
      <c r="G173" s="32">
        <f>F173*0.75</f>
        <v>10350</v>
      </c>
      <c r="H173" s="33">
        <f>F173*0.5</f>
        <v>6900</v>
      </c>
    </row>
    <row r="174" spans="1:8" s="16" customFormat="1" ht="132" customHeight="1" x14ac:dyDescent="0.2">
      <c r="A174" s="55"/>
      <c r="B174" s="35"/>
      <c r="C174" s="35"/>
      <c r="D174" s="56"/>
      <c r="E174" s="37"/>
      <c r="F174" s="37"/>
      <c r="G174" s="37"/>
      <c r="H174" s="38"/>
    </row>
    <row r="175" spans="1:8" s="16" customFormat="1" ht="97.5" customHeight="1" x14ac:dyDescent="0.2">
      <c r="A175" s="55"/>
      <c r="B175" s="39" t="s">
        <v>12</v>
      </c>
      <c r="C175"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Интернет-площадки и Веб-приложения на основе Cправочника организаций "2ГИС.ЕКАТЕРИНБУРГ", http://api.2gis.ru/</v>
      </c>
      <c r="D175" s="56"/>
      <c r="E175" s="37"/>
      <c r="F175" s="37"/>
      <c r="G175" s="37"/>
      <c r="H175" s="38"/>
    </row>
    <row r="176" spans="1:8" s="16" customFormat="1" ht="166.5" customHeight="1" x14ac:dyDescent="0.2">
      <c r="A176" s="55"/>
      <c r="B176" s="57" t="s">
        <v>13</v>
      </c>
      <c r="C176"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176" s="56"/>
      <c r="E176" s="37"/>
      <c r="F176" s="37"/>
      <c r="G176" s="37"/>
      <c r="H176" s="38"/>
    </row>
    <row r="177" spans="1:8" s="16" customFormat="1" ht="92.25" customHeight="1" thickBot="1" x14ac:dyDescent="0.25">
      <c r="A177" s="59"/>
      <c r="B177" s="42" t="s">
        <v>16</v>
      </c>
      <c r="C177"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177" s="61"/>
      <c r="E177" s="45"/>
      <c r="F177" s="45"/>
      <c r="G177" s="45"/>
      <c r="H177" s="46"/>
    </row>
    <row r="178" spans="1:8" s="16" customFormat="1" ht="24.95" customHeight="1" thickBot="1" x14ac:dyDescent="0.25">
      <c r="A178" s="81"/>
      <c r="B178" s="82"/>
      <c r="C178" s="83"/>
      <c r="D178" s="350" t="s">
        <v>240</v>
      </c>
      <c r="E178" s="350"/>
      <c r="F178" s="350"/>
      <c r="G178" s="350"/>
      <c r="H178" s="351"/>
    </row>
    <row r="179" spans="1:8" s="16" customFormat="1" ht="50.1" customHeight="1" x14ac:dyDescent="0.2">
      <c r="A179" s="65" t="s">
        <v>243</v>
      </c>
      <c r="B179" s="87" t="s">
        <v>23</v>
      </c>
      <c r="C179"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Интернет-площадки и Веб-приложения на основе Cправочника организаций "2ГИС.ЕКАТЕРИНБУРГ", http://api.2gis.ru/</v>
      </c>
      <c r="D179" s="271">
        <v>480</v>
      </c>
      <c r="E179" s="272"/>
      <c r="F179" s="272"/>
      <c r="G179" s="272"/>
      <c r="H179" s="273"/>
    </row>
    <row r="180" spans="1:8" s="16" customFormat="1" ht="94.5" customHeight="1" x14ac:dyDescent="0.2">
      <c r="A180" s="71"/>
      <c r="B180" s="92"/>
      <c r="C180" s="93"/>
      <c r="D180" s="94"/>
      <c r="E180" s="95"/>
      <c r="F180" s="95"/>
      <c r="G180" s="95"/>
      <c r="H180" s="274"/>
    </row>
    <row r="181" spans="1:8" s="16" customFormat="1" ht="163.5" customHeight="1" thickBot="1" x14ac:dyDescent="0.25">
      <c r="A181" s="77"/>
      <c r="B181" s="97" t="s">
        <v>13</v>
      </c>
      <c r="C181"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181" s="275"/>
      <c r="E181" s="276"/>
      <c r="F181" s="276"/>
      <c r="G181" s="276"/>
      <c r="H181" s="277"/>
    </row>
    <row r="182" spans="1:8" s="16" customFormat="1" ht="24.95" customHeight="1" thickBot="1" x14ac:dyDescent="0.25">
      <c r="A182" s="81"/>
      <c r="B182" s="129"/>
      <c r="C182" s="130"/>
      <c r="D182" s="350" t="s">
        <v>240</v>
      </c>
      <c r="E182" s="350"/>
      <c r="F182" s="350"/>
      <c r="G182" s="350"/>
      <c r="H182" s="351"/>
    </row>
    <row r="183" spans="1:8" s="16" customFormat="1" ht="50.1" customHeight="1" thickBot="1" x14ac:dyDescent="0.25">
      <c r="A183" s="136" t="s">
        <v>38</v>
      </c>
      <c r="B183" s="137"/>
      <c r="C183" s="137"/>
      <c r="D183" s="470" t="str">
        <f>"от "&amp;MIN(D184:D223)&amp;" до "&amp;MAX(D184:D223)</f>
        <v>от 2850 до 114000</v>
      </c>
      <c r="E183" s="471"/>
      <c r="F183" s="471"/>
      <c r="G183" s="471"/>
      <c r="H183" s="472"/>
    </row>
    <row r="184" spans="1:8" s="16" customFormat="1" ht="37.5" customHeight="1" outlineLevel="1" x14ac:dyDescent="0.2">
      <c r="A184" s="141" t="s">
        <v>244</v>
      </c>
      <c r="B184" s="369"/>
      <c r="C184" s="30" t="str">
        <f>"электронный справочник на основе Справочника организаций "&amp;$C$2&amp;" (версия для ПК)"</f>
        <v>электронный справочник на основе Справочника организаций "2ГИС.ЕКАТЕРИНБУРГ" (версия для ПК)</v>
      </c>
      <c r="D184" s="144">
        <v>2850</v>
      </c>
      <c r="E184" s="145"/>
      <c r="F184" s="145"/>
      <c r="G184" s="145"/>
      <c r="H184" s="146"/>
    </row>
    <row r="185" spans="1:8" s="16" customFormat="1" ht="37.5" customHeight="1" outlineLevel="1" x14ac:dyDescent="0.2">
      <c r="A185" s="147" t="s">
        <v>245</v>
      </c>
      <c r="B185" s="371"/>
      <c r="C185" s="355"/>
      <c r="D185" s="144">
        <v>5700</v>
      </c>
      <c r="E185" s="145"/>
      <c r="F185" s="145"/>
      <c r="G185" s="145"/>
      <c r="H185" s="146"/>
    </row>
    <row r="186" spans="1:8" s="16" customFormat="1" ht="37.5" customHeight="1" outlineLevel="1" x14ac:dyDescent="0.2">
      <c r="A186" s="147" t="s">
        <v>246</v>
      </c>
      <c r="B186" s="371"/>
      <c r="C186" s="355"/>
      <c r="D186" s="144">
        <v>8550</v>
      </c>
      <c r="E186" s="145"/>
      <c r="F186" s="145"/>
      <c r="G186" s="145"/>
      <c r="H186" s="146"/>
    </row>
    <row r="187" spans="1:8" s="16" customFormat="1" ht="37.5" customHeight="1" outlineLevel="1" x14ac:dyDescent="0.2">
      <c r="A187" s="147" t="s">
        <v>247</v>
      </c>
      <c r="B187" s="371"/>
      <c r="C187" s="355"/>
      <c r="D187" s="144">
        <v>11400</v>
      </c>
      <c r="E187" s="145"/>
      <c r="F187" s="145"/>
      <c r="G187" s="145"/>
      <c r="H187" s="146"/>
    </row>
    <row r="188" spans="1:8" s="16" customFormat="1" ht="37.5" customHeight="1" outlineLevel="1" x14ac:dyDescent="0.2">
      <c r="A188" s="147" t="s">
        <v>248</v>
      </c>
      <c r="B188" s="371"/>
      <c r="C188" s="355"/>
      <c r="D188" s="144">
        <v>14250</v>
      </c>
      <c r="E188" s="145"/>
      <c r="F188" s="145"/>
      <c r="G188" s="145"/>
      <c r="H188" s="146"/>
    </row>
    <row r="189" spans="1:8" s="16" customFormat="1" ht="37.5" customHeight="1" outlineLevel="1" x14ac:dyDescent="0.2">
      <c r="A189" s="147" t="s">
        <v>249</v>
      </c>
      <c r="B189" s="371"/>
      <c r="C189" s="355"/>
      <c r="D189" s="144">
        <v>17100</v>
      </c>
      <c r="E189" s="145"/>
      <c r="F189" s="145"/>
      <c r="G189" s="145"/>
      <c r="H189" s="146"/>
    </row>
    <row r="190" spans="1:8" s="16" customFormat="1" ht="37.5" customHeight="1" outlineLevel="1" x14ac:dyDescent="0.2">
      <c r="A190" s="147" t="s">
        <v>250</v>
      </c>
      <c r="B190" s="371"/>
      <c r="C190" s="355"/>
      <c r="D190" s="144">
        <v>19950</v>
      </c>
      <c r="E190" s="145"/>
      <c r="F190" s="145"/>
      <c r="G190" s="145"/>
      <c r="H190" s="146"/>
    </row>
    <row r="191" spans="1:8" s="16" customFormat="1" ht="37.5" customHeight="1" outlineLevel="1" x14ac:dyDescent="0.2">
      <c r="A191" s="147" t="s">
        <v>251</v>
      </c>
      <c r="B191" s="371"/>
      <c r="C191" s="355"/>
      <c r="D191" s="144">
        <v>22800</v>
      </c>
      <c r="E191" s="145"/>
      <c r="F191" s="145"/>
      <c r="G191" s="145"/>
      <c r="H191" s="146"/>
    </row>
    <row r="192" spans="1:8" s="16" customFormat="1" ht="37.5" customHeight="1" outlineLevel="1" x14ac:dyDescent="0.2">
      <c r="A192" s="147" t="s">
        <v>252</v>
      </c>
      <c r="B192" s="371"/>
      <c r="C192" s="355"/>
      <c r="D192" s="144">
        <v>25650</v>
      </c>
      <c r="E192" s="145"/>
      <c r="F192" s="145"/>
      <c r="G192" s="145"/>
      <c r="H192" s="146"/>
    </row>
    <row r="193" spans="1:8" s="16" customFormat="1" ht="37.5" customHeight="1" outlineLevel="1" x14ac:dyDescent="0.2">
      <c r="A193" s="147" t="s">
        <v>253</v>
      </c>
      <c r="B193" s="371"/>
      <c r="C193" s="355"/>
      <c r="D193" s="144">
        <v>28500</v>
      </c>
      <c r="E193" s="145"/>
      <c r="F193" s="145"/>
      <c r="G193" s="145"/>
      <c r="H193" s="146"/>
    </row>
    <row r="194" spans="1:8" s="16" customFormat="1" ht="37.5" customHeight="1" outlineLevel="1" x14ac:dyDescent="0.2">
      <c r="A194" s="147" t="s">
        <v>254</v>
      </c>
      <c r="B194" s="371"/>
      <c r="C194" s="355"/>
      <c r="D194" s="144">
        <v>31350</v>
      </c>
      <c r="E194" s="145"/>
      <c r="F194" s="145"/>
      <c r="G194" s="145"/>
      <c r="H194" s="146"/>
    </row>
    <row r="195" spans="1:8" s="16" customFormat="1" ht="37.5" customHeight="1" outlineLevel="1" x14ac:dyDescent="0.2">
      <c r="A195" s="147" t="s">
        <v>255</v>
      </c>
      <c r="B195" s="371"/>
      <c r="C195" s="355"/>
      <c r="D195" s="144">
        <v>34200</v>
      </c>
      <c r="E195" s="145"/>
      <c r="F195" s="145"/>
      <c r="G195" s="145"/>
      <c r="H195" s="146"/>
    </row>
    <row r="196" spans="1:8" s="16" customFormat="1" ht="37.5" customHeight="1" outlineLevel="1" x14ac:dyDescent="0.2">
      <c r="A196" s="147" t="s">
        <v>256</v>
      </c>
      <c r="B196" s="371"/>
      <c r="C196" s="355"/>
      <c r="D196" s="144">
        <v>37050</v>
      </c>
      <c r="E196" s="145"/>
      <c r="F196" s="145"/>
      <c r="G196" s="145"/>
      <c r="H196" s="146"/>
    </row>
    <row r="197" spans="1:8" s="16" customFormat="1" ht="37.5" customHeight="1" outlineLevel="1" x14ac:dyDescent="0.2">
      <c r="A197" s="147" t="s">
        <v>257</v>
      </c>
      <c r="B197" s="371"/>
      <c r="C197" s="355"/>
      <c r="D197" s="144">
        <v>39900</v>
      </c>
      <c r="E197" s="145"/>
      <c r="F197" s="145"/>
      <c r="G197" s="145"/>
      <c r="H197" s="146"/>
    </row>
    <row r="198" spans="1:8" s="16" customFormat="1" ht="37.5" customHeight="1" outlineLevel="1" x14ac:dyDescent="0.2">
      <c r="A198" s="147" t="s">
        <v>258</v>
      </c>
      <c r="B198" s="371"/>
      <c r="C198" s="355"/>
      <c r="D198" s="144">
        <v>42750</v>
      </c>
      <c r="E198" s="145"/>
      <c r="F198" s="145"/>
      <c r="G198" s="145"/>
      <c r="H198" s="146"/>
    </row>
    <row r="199" spans="1:8" s="16" customFormat="1" ht="37.5" customHeight="1" outlineLevel="1" x14ac:dyDescent="0.2">
      <c r="A199" s="147" t="s">
        <v>259</v>
      </c>
      <c r="B199" s="371"/>
      <c r="C199" s="355"/>
      <c r="D199" s="144">
        <v>45600</v>
      </c>
      <c r="E199" s="145"/>
      <c r="F199" s="145"/>
      <c r="G199" s="145"/>
      <c r="H199" s="146"/>
    </row>
    <row r="200" spans="1:8" s="16" customFormat="1" ht="37.5" customHeight="1" outlineLevel="1" x14ac:dyDescent="0.2">
      <c r="A200" s="147" t="s">
        <v>260</v>
      </c>
      <c r="B200" s="371"/>
      <c r="C200" s="355"/>
      <c r="D200" s="144">
        <v>48450</v>
      </c>
      <c r="E200" s="145"/>
      <c r="F200" s="145"/>
      <c r="G200" s="145"/>
      <c r="H200" s="146"/>
    </row>
    <row r="201" spans="1:8" s="16" customFormat="1" ht="37.5" customHeight="1" outlineLevel="1" x14ac:dyDescent="0.2">
      <c r="A201" s="147" t="s">
        <v>261</v>
      </c>
      <c r="B201" s="371"/>
      <c r="C201" s="355"/>
      <c r="D201" s="144">
        <v>51300</v>
      </c>
      <c r="E201" s="145"/>
      <c r="F201" s="145"/>
      <c r="G201" s="145"/>
      <c r="H201" s="146"/>
    </row>
    <row r="202" spans="1:8" s="16" customFormat="1" ht="37.5" customHeight="1" outlineLevel="1" x14ac:dyDescent="0.2">
      <c r="A202" s="147" t="s">
        <v>262</v>
      </c>
      <c r="B202" s="371"/>
      <c r="C202" s="355"/>
      <c r="D202" s="144">
        <v>54150</v>
      </c>
      <c r="E202" s="145"/>
      <c r="F202" s="145"/>
      <c r="G202" s="145"/>
      <c r="H202" s="146"/>
    </row>
    <row r="203" spans="1:8" s="16" customFormat="1" ht="37.5" customHeight="1" outlineLevel="1" x14ac:dyDescent="0.2">
      <c r="A203" s="147" t="s">
        <v>263</v>
      </c>
      <c r="B203" s="371"/>
      <c r="C203" s="355"/>
      <c r="D203" s="144">
        <v>57000</v>
      </c>
      <c r="E203" s="145"/>
      <c r="F203" s="145"/>
      <c r="G203" s="145"/>
      <c r="H203" s="146"/>
    </row>
    <row r="204" spans="1:8" s="16" customFormat="1" ht="37.5" customHeight="1" outlineLevel="1" x14ac:dyDescent="0.2">
      <c r="A204" s="147" t="s">
        <v>264</v>
      </c>
      <c r="B204" s="371"/>
      <c r="C204" s="355"/>
      <c r="D204" s="144">
        <v>59850</v>
      </c>
      <c r="E204" s="145"/>
      <c r="F204" s="145"/>
      <c r="G204" s="145"/>
      <c r="H204" s="146"/>
    </row>
    <row r="205" spans="1:8" s="16" customFormat="1" ht="37.5" customHeight="1" outlineLevel="1" x14ac:dyDescent="0.2">
      <c r="A205" s="147" t="s">
        <v>265</v>
      </c>
      <c r="B205" s="371"/>
      <c r="C205" s="355"/>
      <c r="D205" s="144">
        <v>62700</v>
      </c>
      <c r="E205" s="145"/>
      <c r="F205" s="145"/>
      <c r="G205" s="145"/>
      <c r="H205" s="146"/>
    </row>
    <row r="206" spans="1:8" s="16" customFormat="1" ht="37.5" customHeight="1" outlineLevel="1" x14ac:dyDescent="0.2">
      <c r="A206" s="147" t="s">
        <v>266</v>
      </c>
      <c r="B206" s="371"/>
      <c r="C206" s="355"/>
      <c r="D206" s="144">
        <v>65550</v>
      </c>
      <c r="E206" s="145"/>
      <c r="F206" s="145"/>
      <c r="G206" s="145"/>
      <c r="H206" s="146"/>
    </row>
    <row r="207" spans="1:8" s="16" customFormat="1" ht="37.5" customHeight="1" outlineLevel="1" x14ac:dyDescent="0.2">
      <c r="A207" s="147" t="s">
        <v>267</v>
      </c>
      <c r="B207" s="371"/>
      <c r="C207" s="355"/>
      <c r="D207" s="144">
        <v>68400</v>
      </c>
      <c r="E207" s="145"/>
      <c r="F207" s="145"/>
      <c r="G207" s="145"/>
      <c r="H207" s="146"/>
    </row>
    <row r="208" spans="1:8" s="16" customFormat="1" ht="37.5" customHeight="1" outlineLevel="1" x14ac:dyDescent="0.2">
      <c r="A208" s="147" t="s">
        <v>268</v>
      </c>
      <c r="B208" s="371"/>
      <c r="C208" s="355"/>
      <c r="D208" s="144">
        <v>71250</v>
      </c>
      <c r="E208" s="145"/>
      <c r="F208" s="145"/>
      <c r="G208" s="145"/>
      <c r="H208" s="146"/>
    </row>
    <row r="209" spans="1:8" s="16" customFormat="1" ht="37.5" customHeight="1" outlineLevel="1" x14ac:dyDescent="0.2">
      <c r="A209" s="147" t="s">
        <v>269</v>
      </c>
      <c r="B209" s="371"/>
      <c r="C209" s="355"/>
      <c r="D209" s="144">
        <v>74100</v>
      </c>
      <c r="E209" s="145"/>
      <c r="F209" s="145"/>
      <c r="G209" s="145"/>
      <c r="H209" s="146"/>
    </row>
    <row r="210" spans="1:8" s="16" customFormat="1" ht="37.5" customHeight="1" outlineLevel="1" x14ac:dyDescent="0.2">
      <c r="A210" s="147" t="s">
        <v>270</v>
      </c>
      <c r="B210" s="371"/>
      <c r="C210" s="355"/>
      <c r="D210" s="144">
        <v>76950</v>
      </c>
      <c r="E210" s="145"/>
      <c r="F210" s="145"/>
      <c r="G210" s="145"/>
      <c r="H210" s="146"/>
    </row>
    <row r="211" spans="1:8" s="16" customFormat="1" ht="37.5" customHeight="1" outlineLevel="1" x14ac:dyDescent="0.2">
      <c r="A211" s="147" t="s">
        <v>271</v>
      </c>
      <c r="B211" s="371"/>
      <c r="C211" s="355"/>
      <c r="D211" s="144">
        <v>79800</v>
      </c>
      <c r="E211" s="145"/>
      <c r="F211" s="145"/>
      <c r="G211" s="145"/>
      <c r="H211" s="146"/>
    </row>
    <row r="212" spans="1:8" s="16" customFormat="1" ht="37.5" customHeight="1" outlineLevel="1" x14ac:dyDescent="0.2">
      <c r="A212" s="147" t="s">
        <v>272</v>
      </c>
      <c r="B212" s="371"/>
      <c r="C212" s="355"/>
      <c r="D212" s="144">
        <v>82650</v>
      </c>
      <c r="E212" s="145"/>
      <c r="F212" s="145"/>
      <c r="G212" s="145"/>
      <c r="H212" s="146"/>
    </row>
    <row r="213" spans="1:8" s="16" customFormat="1" ht="37.5" customHeight="1" outlineLevel="1" x14ac:dyDescent="0.2">
      <c r="A213" s="147" t="s">
        <v>273</v>
      </c>
      <c r="B213" s="371"/>
      <c r="C213" s="355"/>
      <c r="D213" s="144">
        <v>85500</v>
      </c>
      <c r="E213" s="145"/>
      <c r="F213" s="145"/>
      <c r="G213" s="145"/>
      <c r="H213" s="146"/>
    </row>
    <row r="214" spans="1:8" s="16" customFormat="1" ht="37.5" customHeight="1" outlineLevel="1" x14ac:dyDescent="0.2">
      <c r="A214" s="147" t="s">
        <v>274</v>
      </c>
      <c r="B214" s="371"/>
      <c r="C214" s="355"/>
      <c r="D214" s="144">
        <v>88350</v>
      </c>
      <c r="E214" s="145"/>
      <c r="F214" s="145"/>
      <c r="G214" s="145"/>
      <c r="H214" s="146"/>
    </row>
    <row r="215" spans="1:8" s="16" customFormat="1" ht="37.5" customHeight="1" outlineLevel="1" x14ac:dyDescent="0.2">
      <c r="A215" s="147" t="s">
        <v>275</v>
      </c>
      <c r="B215" s="371"/>
      <c r="C215" s="355"/>
      <c r="D215" s="144">
        <v>91200</v>
      </c>
      <c r="E215" s="145"/>
      <c r="F215" s="145"/>
      <c r="G215" s="145"/>
      <c r="H215" s="146"/>
    </row>
    <row r="216" spans="1:8" s="16" customFormat="1" ht="37.5" customHeight="1" outlineLevel="1" x14ac:dyDescent="0.2">
      <c r="A216" s="147" t="s">
        <v>276</v>
      </c>
      <c r="B216" s="371"/>
      <c r="C216" s="355"/>
      <c r="D216" s="144">
        <v>94050</v>
      </c>
      <c r="E216" s="145"/>
      <c r="F216" s="145"/>
      <c r="G216" s="145"/>
      <c r="H216" s="146"/>
    </row>
    <row r="217" spans="1:8" s="16" customFormat="1" ht="37.5" customHeight="1" outlineLevel="1" x14ac:dyDescent="0.2">
      <c r="A217" s="147" t="s">
        <v>277</v>
      </c>
      <c r="B217" s="371"/>
      <c r="C217" s="355"/>
      <c r="D217" s="144">
        <v>96900</v>
      </c>
      <c r="E217" s="145"/>
      <c r="F217" s="145"/>
      <c r="G217" s="145"/>
      <c r="H217" s="146"/>
    </row>
    <row r="218" spans="1:8" s="16" customFormat="1" ht="37.5" customHeight="1" outlineLevel="1" x14ac:dyDescent="0.2">
      <c r="A218" s="147" t="s">
        <v>278</v>
      </c>
      <c r="B218" s="371"/>
      <c r="C218" s="355"/>
      <c r="D218" s="144">
        <v>99750</v>
      </c>
      <c r="E218" s="145"/>
      <c r="F218" s="145"/>
      <c r="G218" s="145"/>
      <c r="H218" s="146"/>
    </row>
    <row r="219" spans="1:8" s="16" customFormat="1" ht="37.5" customHeight="1" outlineLevel="1" x14ac:dyDescent="0.2">
      <c r="A219" s="147" t="s">
        <v>279</v>
      </c>
      <c r="B219" s="371"/>
      <c r="C219" s="355"/>
      <c r="D219" s="144">
        <v>102600</v>
      </c>
      <c r="E219" s="145"/>
      <c r="F219" s="145"/>
      <c r="G219" s="145"/>
      <c r="H219" s="146"/>
    </row>
    <row r="220" spans="1:8" s="16" customFormat="1" ht="37.5" customHeight="1" outlineLevel="1" x14ac:dyDescent="0.2">
      <c r="A220" s="147" t="s">
        <v>280</v>
      </c>
      <c r="B220" s="371"/>
      <c r="C220" s="355"/>
      <c r="D220" s="144">
        <v>105450</v>
      </c>
      <c r="E220" s="145"/>
      <c r="F220" s="145"/>
      <c r="G220" s="145"/>
      <c r="H220" s="146"/>
    </row>
    <row r="221" spans="1:8" s="16" customFormat="1" ht="37.5" customHeight="1" outlineLevel="1" x14ac:dyDescent="0.2">
      <c r="A221" s="147" t="s">
        <v>281</v>
      </c>
      <c r="B221" s="371"/>
      <c r="C221" s="355"/>
      <c r="D221" s="144">
        <v>108300</v>
      </c>
      <c r="E221" s="145"/>
      <c r="F221" s="145"/>
      <c r="G221" s="145"/>
      <c r="H221" s="146"/>
    </row>
    <row r="222" spans="1:8" s="16" customFormat="1" ht="37.5" customHeight="1" outlineLevel="1" x14ac:dyDescent="0.2">
      <c r="A222" s="147" t="s">
        <v>282</v>
      </c>
      <c r="B222" s="371"/>
      <c r="C222" s="355"/>
      <c r="D222" s="144">
        <v>111150</v>
      </c>
      <c r="E222" s="145"/>
      <c r="F222" s="145"/>
      <c r="G222" s="145"/>
      <c r="H222" s="146"/>
    </row>
    <row r="223" spans="1:8" s="16" customFormat="1" ht="37.5" customHeight="1" outlineLevel="1" x14ac:dyDescent="0.2">
      <c r="A223" s="147" t="s">
        <v>283</v>
      </c>
      <c r="B223" s="371"/>
      <c r="C223" s="355"/>
      <c r="D223" s="144">
        <v>114000</v>
      </c>
      <c r="E223" s="145"/>
      <c r="F223" s="145"/>
      <c r="G223" s="145"/>
      <c r="H223" s="146"/>
    </row>
    <row r="224" spans="1:8" s="16" customFormat="1" ht="37.5" customHeight="1" outlineLevel="1" x14ac:dyDescent="0.2">
      <c r="A224" s="147" t="s">
        <v>419</v>
      </c>
      <c r="B224" s="371"/>
      <c r="C224" s="355"/>
      <c r="D224" s="144">
        <v>116850</v>
      </c>
      <c r="E224" s="145"/>
      <c r="F224" s="145"/>
      <c r="G224" s="145"/>
      <c r="H224" s="146"/>
    </row>
    <row r="225" spans="1:8" s="16" customFormat="1" ht="37.5" customHeight="1" outlineLevel="1" x14ac:dyDescent="0.2">
      <c r="A225" s="147" t="s">
        <v>420</v>
      </c>
      <c r="B225" s="371"/>
      <c r="C225" s="355"/>
      <c r="D225" s="144">
        <v>119700</v>
      </c>
      <c r="E225" s="145"/>
      <c r="F225" s="145"/>
      <c r="G225" s="145"/>
      <c r="H225" s="146"/>
    </row>
    <row r="226" spans="1:8" s="16" customFormat="1" ht="37.5" customHeight="1" outlineLevel="1" x14ac:dyDescent="0.2">
      <c r="A226" s="147" t="s">
        <v>421</v>
      </c>
      <c r="B226" s="371"/>
      <c r="C226" s="355"/>
      <c r="D226" s="144">
        <v>122550</v>
      </c>
      <c r="E226" s="145"/>
      <c r="F226" s="145"/>
      <c r="G226" s="145"/>
      <c r="H226" s="146"/>
    </row>
    <row r="227" spans="1:8" s="16" customFormat="1" ht="37.5" customHeight="1" outlineLevel="1" x14ac:dyDescent="0.2">
      <c r="A227" s="147" t="s">
        <v>422</v>
      </c>
      <c r="B227" s="371"/>
      <c r="C227" s="355"/>
      <c r="D227" s="144">
        <v>125400</v>
      </c>
      <c r="E227" s="145"/>
      <c r="F227" s="145"/>
      <c r="G227" s="145"/>
      <c r="H227" s="146"/>
    </row>
    <row r="228" spans="1:8" s="16" customFormat="1" ht="37.5" customHeight="1" outlineLevel="1" x14ac:dyDescent="0.2">
      <c r="A228" s="147" t="s">
        <v>423</v>
      </c>
      <c r="B228" s="371"/>
      <c r="C228" s="355"/>
      <c r="D228" s="144">
        <v>128250</v>
      </c>
      <c r="E228" s="145"/>
      <c r="F228" s="145"/>
      <c r="G228" s="145"/>
      <c r="H228" s="146"/>
    </row>
    <row r="229" spans="1:8" s="16" customFormat="1" ht="37.5" customHeight="1" outlineLevel="1" x14ac:dyDescent="0.2">
      <c r="A229" s="147" t="s">
        <v>424</v>
      </c>
      <c r="B229" s="371"/>
      <c r="C229" s="355"/>
      <c r="D229" s="144">
        <v>131100</v>
      </c>
      <c r="E229" s="145"/>
      <c r="F229" s="145"/>
      <c r="G229" s="145"/>
      <c r="H229" s="146"/>
    </row>
    <row r="230" spans="1:8" s="16" customFormat="1" ht="37.5" customHeight="1" outlineLevel="1" x14ac:dyDescent="0.2">
      <c r="A230" s="147" t="s">
        <v>425</v>
      </c>
      <c r="B230" s="371"/>
      <c r="C230" s="355"/>
      <c r="D230" s="144">
        <v>133950</v>
      </c>
      <c r="E230" s="145"/>
      <c r="F230" s="145"/>
      <c r="G230" s="145"/>
      <c r="H230" s="146"/>
    </row>
    <row r="231" spans="1:8" s="16" customFormat="1" ht="37.5" customHeight="1" outlineLevel="1" x14ac:dyDescent="0.2">
      <c r="A231" s="147" t="s">
        <v>426</v>
      </c>
      <c r="B231" s="371"/>
      <c r="C231" s="355"/>
      <c r="D231" s="144">
        <v>136800</v>
      </c>
      <c r="E231" s="145"/>
      <c r="F231" s="145"/>
      <c r="G231" s="145"/>
      <c r="H231" s="146"/>
    </row>
    <row r="232" spans="1:8" s="16" customFormat="1" ht="37.5" customHeight="1" outlineLevel="1" x14ac:dyDescent="0.2">
      <c r="A232" s="147" t="s">
        <v>427</v>
      </c>
      <c r="B232" s="371"/>
      <c r="C232" s="355"/>
      <c r="D232" s="144">
        <v>139650</v>
      </c>
      <c r="E232" s="145"/>
      <c r="F232" s="145"/>
      <c r="G232" s="145"/>
      <c r="H232" s="146"/>
    </row>
    <row r="233" spans="1:8" s="16" customFormat="1" ht="37.5" customHeight="1" outlineLevel="1" x14ac:dyDescent="0.2">
      <c r="A233" s="147" t="s">
        <v>428</v>
      </c>
      <c r="B233" s="371"/>
      <c r="C233" s="355"/>
      <c r="D233" s="144">
        <v>142500</v>
      </c>
      <c r="E233" s="145"/>
      <c r="F233" s="145"/>
      <c r="G233" s="145"/>
      <c r="H233" s="146"/>
    </row>
    <row r="234" spans="1:8" s="16" customFormat="1" ht="37.5" customHeight="1" outlineLevel="1" x14ac:dyDescent="0.2">
      <c r="A234" s="147" t="s">
        <v>429</v>
      </c>
      <c r="B234" s="371"/>
      <c r="C234" s="355"/>
      <c r="D234" s="144">
        <v>145350</v>
      </c>
      <c r="E234" s="145"/>
      <c r="F234" s="145"/>
      <c r="G234" s="145"/>
      <c r="H234" s="146"/>
    </row>
    <row r="235" spans="1:8" s="16" customFormat="1" ht="37.5" customHeight="1" outlineLevel="1" x14ac:dyDescent="0.2">
      <c r="A235" s="147" t="s">
        <v>430</v>
      </c>
      <c r="B235" s="371"/>
      <c r="C235" s="355"/>
      <c r="D235" s="144">
        <v>148200</v>
      </c>
      <c r="E235" s="145"/>
      <c r="F235" s="145"/>
      <c r="G235" s="145"/>
      <c r="H235" s="146"/>
    </row>
    <row r="236" spans="1:8" s="16" customFormat="1" ht="37.5" customHeight="1" outlineLevel="1" x14ac:dyDescent="0.2">
      <c r="A236" s="147" t="s">
        <v>431</v>
      </c>
      <c r="B236" s="371"/>
      <c r="C236" s="355"/>
      <c r="D236" s="144">
        <v>151050</v>
      </c>
      <c r="E236" s="145"/>
      <c r="F236" s="145"/>
      <c r="G236" s="145"/>
      <c r="H236" s="146"/>
    </row>
    <row r="237" spans="1:8" s="16" customFormat="1" ht="37.5" customHeight="1" outlineLevel="1" x14ac:dyDescent="0.2">
      <c r="A237" s="147" t="s">
        <v>432</v>
      </c>
      <c r="B237" s="371"/>
      <c r="C237" s="355"/>
      <c r="D237" s="144">
        <v>153900</v>
      </c>
      <c r="E237" s="145"/>
      <c r="F237" s="145"/>
      <c r="G237" s="145"/>
      <c r="H237" s="146"/>
    </row>
    <row r="238" spans="1:8" s="16" customFormat="1" ht="37.5" customHeight="1" outlineLevel="1" x14ac:dyDescent="0.2">
      <c r="A238" s="147" t="s">
        <v>433</v>
      </c>
      <c r="B238" s="371"/>
      <c r="C238" s="355"/>
      <c r="D238" s="144">
        <v>156750</v>
      </c>
      <c r="E238" s="145"/>
      <c r="F238" s="145"/>
      <c r="G238" s="145"/>
      <c r="H238" s="146"/>
    </row>
    <row r="239" spans="1:8" s="16" customFormat="1" ht="37.5" customHeight="1" outlineLevel="1" x14ac:dyDescent="0.2">
      <c r="A239" s="147" t="s">
        <v>434</v>
      </c>
      <c r="B239" s="371"/>
      <c r="C239" s="355"/>
      <c r="D239" s="144">
        <v>159600</v>
      </c>
      <c r="E239" s="145"/>
      <c r="F239" s="145"/>
      <c r="G239" s="145"/>
      <c r="H239" s="146"/>
    </row>
    <row r="240" spans="1:8" s="16" customFormat="1" ht="37.5" customHeight="1" outlineLevel="1" x14ac:dyDescent="0.2">
      <c r="A240" s="147" t="s">
        <v>435</v>
      </c>
      <c r="B240" s="371"/>
      <c r="C240" s="355"/>
      <c r="D240" s="144">
        <v>162450</v>
      </c>
      <c r="E240" s="145"/>
      <c r="F240" s="145"/>
      <c r="G240" s="145"/>
      <c r="H240" s="146"/>
    </row>
    <row r="241" spans="1:8" s="16" customFormat="1" ht="37.5" customHeight="1" outlineLevel="1" x14ac:dyDescent="0.2">
      <c r="A241" s="147" t="s">
        <v>436</v>
      </c>
      <c r="B241" s="371"/>
      <c r="C241" s="355"/>
      <c r="D241" s="144">
        <v>165300</v>
      </c>
      <c r="E241" s="145"/>
      <c r="F241" s="145"/>
      <c r="G241" s="145"/>
      <c r="H241" s="146"/>
    </row>
    <row r="242" spans="1:8" s="16" customFormat="1" ht="37.5" customHeight="1" outlineLevel="1" x14ac:dyDescent="0.2">
      <c r="A242" s="147" t="s">
        <v>437</v>
      </c>
      <c r="B242" s="371"/>
      <c r="C242" s="355"/>
      <c r="D242" s="144">
        <v>168150</v>
      </c>
      <c r="E242" s="145"/>
      <c r="F242" s="145"/>
      <c r="G242" s="145"/>
      <c r="H242" s="146"/>
    </row>
    <row r="243" spans="1:8" s="16" customFormat="1" ht="37.5" customHeight="1" outlineLevel="1" x14ac:dyDescent="0.2">
      <c r="A243" s="147" t="s">
        <v>438</v>
      </c>
      <c r="B243" s="371"/>
      <c r="C243" s="355"/>
      <c r="D243" s="144">
        <v>171000</v>
      </c>
      <c r="E243" s="145"/>
      <c r="F243" s="145"/>
      <c r="G243" s="145"/>
      <c r="H243" s="146"/>
    </row>
    <row r="244" spans="1:8" s="16" customFormat="1" ht="37.5" customHeight="1" outlineLevel="1" x14ac:dyDescent="0.2">
      <c r="A244" s="147" t="s">
        <v>439</v>
      </c>
      <c r="B244" s="371"/>
      <c r="C244" s="355"/>
      <c r="D244" s="144">
        <v>173850</v>
      </c>
      <c r="E244" s="145"/>
      <c r="F244" s="145"/>
      <c r="G244" s="145"/>
      <c r="H244" s="146"/>
    </row>
    <row r="245" spans="1:8" s="16" customFormat="1" ht="37.5" customHeight="1" outlineLevel="1" x14ac:dyDescent="0.2">
      <c r="A245" s="147" t="s">
        <v>440</v>
      </c>
      <c r="B245" s="371"/>
      <c r="C245" s="355"/>
      <c r="D245" s="144">
        <v>176700</v>
      </c>
      <c r="E245" s="145"/>
      <c r="F245" s="145"/>
      <c r="G245" s="145"/>
      <c r="H245" s="146"/>
    </row>
    <row r="246" spans="1:8" s="16" customFormat="1" ht="37.5" customHeight="1" outlineLevel="1" x14ac:dyDescent="0.2">
      <c r="A246" s="147" t="s">
        <v>441</v>
      </c>
      <c r="B246" s="371"/>
      <c r="C246" s="355"/>
      <c r="D246" s="144">
        <v>179550</v>
      </c>
      <c r="E246" s="145"/>
      <c r="F246" s="145"/>
      <c r="G246" s="145"/>
      <c r="H246" s="146"/>
    </row>
    <row r="247" spans="1:8" s="16" customFormat="1" ht="37.5" customHeight="1" outlineLevel="1" x14ac:dyDescent="0.2">
      <c r="A247" s="147" t="s">
        <v>442</v>
      </c>
      <c r="B247" s="371"/>
      <c r="C247" s="355"/>
      <c r="D247" s="144">
        <v>182400</v>
      </c>
      <c r="E247" s="145"/>
      <c r="F247" s="145"/>
      <c r="G247" s="145"/>
      <c r="H247" s="146"/>
    </row>
    <row r="248" spans="1:8" s="16" customFormat="1" ht="37.5" customHeight="1" outlineLevel="1" x14ac:dyDescent="0.2">
      <c r="A248" s="147" t="s">
        <v>443</v>
      </c>
      <c r="B248" s="371"/>
      <c r="C248" s="355"/>
      <c r="D248" s="144">
        <v>185250</v>
      </c>
      <c r="E248" s="145"/>
      <c r="F248" s="145"/>
      <c r="G248" s="145"/>
      <c r="H248" s="146"/>
    </row>
    <row r="249" spans="1:8" s="16" customFormat="1" ht="37.5" customHeight="1" outlineLevel="1" x14ac:dyDescent="0.2">
      <c r="A249" s="147" t="s">
        <v>444</v>
      </c>
      <c r="B249" s="371"/>
      <c r="C249" s="355"/>
      <c r="D249" s="144">
        <v>188100</v>
      </c>
      <c r="E249" s="145"/>
      <c r="F249" s="145"/>
      <c r="G249" s="145"/>
      <c r="H249" s="146"/>
    </row>
    <row r="250" spans="1:8" s="16" customFormat="1" ht="37.5" customHeight="1" outlineLevel="1" x14ac:dyDescent="0.2">
      <c r="A250" s="147" t="s">
        <v>445</v>
      </c>
      <c r="B250" s="371"/>
      <c r="C250" s="355"/>
      <c r="D250" s="144">
        <v>190950</v>
      </c>
      <c r="E250" s="145"/>
      <c r="F250" s="145"/>
      <c r="G250" s="145"/>
      <c r="H250" s="146"/>
    </row>
    <row r="251" spans="1:8" s="16" customFormat="1" ht="37.5" customHeight="1" outlineLevel="1" x14ac:dyDescent="0.2">
      <c r="A251" s="147" t="s">
        <v>446</v>
      </c>
      <c r="B251" s="371"/>
      <c r="C251" s="355"/>
      <c r="D251" s="144">
        <v>193800</v>
      </c>
      <c r="E251" s="145"/>
      <c r="F251" s="145"/>
      <c r="G251" s="145"/>
      <c r="H251" s="146"/>
    </row>
    <row r="252" spans="1:8" s="16" customFormat="1" ht="37.5" customHeight="1" outlineLevel="1" x14ac:dyDescent="0.2">
      <c r="A252" s="147" t="s">
        <v>447</v>
      </c>
      <c r="B252" s="371"/>
      <c r="C252" s="355"/>
      <c r="D252" s="144">
        <v>196650</v>
      </c>
      <c r="E252" s="145"/>
      <c r="F252" s="145"/>
      <c r="G252" s="145"/>
      <c r="H252" s="146"/>
    </row>
    <row r="253" spans="1:8" s="16" customFormat="1" ht="37.5" customHeight="1" outlineLevel="1" x14ac:dyDescent="0.2">
      <c r="A253" s="147" t="s">
        <v>448</v>
      </c>
      <c r="B253" s="371"/>
      <c r="C253" s="355"/>
      <c r="D253" s="144">
        <v>199500</v>
      </c>
      <c r="E253" s="145"/>
      <c r="F253" s="145"/>
      <c r="G253" s="145"/>
      <c r="H253" s="146"/>
    </row>
    <row r="254" spans="1:8" s="16" customFormat="1" ht="37.5" customHeight="1" outlineLevel="1" x14ac:dyDescent="0.2">
      <c r="A254" s="147" t="s">
        <v>449</v>
      </c>
      <c r="B254" s="371"/>
      <c r="C254" s="355"/>
      <c r="D254" s="144">
        <v>202350</v>
      </c>
      <c r="E254" s="145"/>
      <c r="F254" s="145"/>
      <c r="G254" s="145"/>
      <c r="H254" s="146"/>
    </row>
    <row r="255" spans="1:8" s="16" customFormat="1" ht="37.5" customHeight="1" outlineLevel="1" x14ac:dyDescent="0.2">
      <c r="A255" s="147" t="s">
        <v>450</v>
      </c>
      <c r="B255" s="371"/>
      <c r="C255" s="355"/>
      <c r="D255" s="144">
        <v>205200</v>
      </c>
      <c r="E255" s="145"/>
      <c r="F255" s="145"/>
      <c r="G255" s="145"/>
      <c r="H255" s="146"/>
    </row>
    <row r="256" spans="1:8" s="16" customFormat="1" ht="37.5" customHeight="1" outlineLevel="1" x14ac:dyDescent="0.2">
      <c r="A256" s="147" t="s">
        <v>451</v>
      </c>
      <c r="B256" s="371"/>
      <c r="C256" s="355"/>
      <c r="D256" s="144">
        <v>208050</v>
      </c>
      <c r="E256" s="145"/>
      <c r="F256" s="145"/>
      <c r="G256" s="145"/>
      <c r="H256" s="146"/>
    </row>
    <row r="257" spans="1:8" s="16" customFormat="1" ht="37.5" customHeight="1" outlineLevel="1" x14ac:dyDescent="0.2">
      <c r="A257" s="147" t="s">
        <v>452</v>
      </c>
      <c r="B257" s="371"/>
      <c r="C257" s="355"/>
      <c r="D257" s="144">
        <v>210900</v>
      </c>
      <c r="E257" s="145"/>
      <c r="F257" s="145"/>
      <c r="G257" s="145"/>
      <c r="H257" s="146"/>
    </row>
    <row r="258" spans="1:8" s="16" customFormat="1" ht="37.5" customHeight="1" outlineLevel="1" x14ac:dyDescent="0.2">
      <c r="A258" s="147" t="s">
        <v>453</v>
      </c>
      <c r="B258" s="371"/>
      <c r="C258" s="355"/>
      <c r="D258" s="144">
        <v>213750</v>
      </c>
      <c r="E258" s="145"/>
      <c r="F258" s="145"/>
      <c r="G258" s="145"/>
      <c r="H258" s="146"/>
    </row>
    <row r="259" spans="1:8" s="16" customFormat="1" ht="37.5" customHeight="1" outlineLevel="1" x14ac:dyDescent="0.2">
      <c r="A259" s="147" t="s">
        <v>454</v>
      </c>
      <c r="B259" s="371"/>
      <c r="C259" s="355"/>
      <c r="D259" s="144">
        <v>216600</v>
      </c>
      <c r="E259" s="145"/>
      <c r="F259" s="145"/>
      <c r="G259" s="145"/>
      <c r="H259" s="146"/>
    </row>
    <row r="260" spans="1:8" s="16" customFormat="1" ht="37.5" customHeight="1" outlineLevel="1" x14ac:dyDescent="0.2">
      <c r="A260" s="147" t="s">
        <v>455</v>
      </c>
      <c r="B260" s="371"/>
      <c r="C260" s="355"/>
      <c r="D260" s="144">
        <v>219450</v>
      </c>
      <c r="E260" s="145"/>
      <c r="F260" s="145"/>
      <c r="G260" s="145"/>
      <c r="H260" s="146"/>
    </row>
    <row r="261" spans="1:8" s="16" customFormat="1" ht="37.5" customHeight="1" outlineLevel="1" x14ac:dyDescent="0.2">
      <c r="A261" s="147" t="s">
        <v>456</v>
      </c>
      <c r="B261" s="371"/>
      <c r="C261" s="355"/>
      <c r="D261" s="144">
        <v>222300</v>
      </c>
      <c r="E261" s="145"/>
      <c r="F261" s="145"/>
      <c r="G261" s="145"/>
      <c r="H261" s="146"/>
    </row>
    <row r="262" spans="1:8" s="16" customFormat="1" ht="37.5" customHeight="1" outlineLevel="1" x14ac:dyDescent="0.2">
      <c r="A262" s="147" t="s">
        <v>457</v>
      </c>
      <c r="B262" s="371"/>
      <c r="C262" s="355"/>
      <c r="D262" s="144">
        <v>225150</v>
      </c>
      <c r="E262" s="145"/>
      <c r="F262" s="145"/>
      <c r="G262" s="145"/>
      <c r="H262" s="146"/>
    </row>
    <row r="263" spans="1:8" s="16" customFormat="1" ht="37.5" customHeight="1" outlineLevel="1" x14ac:dyDescent="0.2">
      <c r="A263" s="147" t="s">
        <v>458</v>
      </c>
      <c r="B263" s="371"/>
      <c r="C263" s="355"/>
      <c r="D263" s="144">
        <v>228000</v>
      </c>
      <c r="E263" s="145"/>
      <c r="F263" s="145"/>
      <c r="G263" s="145"/>
      <c r="H263" s="146"/>
    </row>
    <row r="264" spans="1:8" s="16" customFormat="1" ht="37.5" customHeight="1" outlineLevel="1" x14ac:dyDescent="0.2">
      <c r="A264" s="147" t="s">
        <v>459</v>
      </c>
      <c r="B264" s="371"/>
      <c r="C264" s="355"/>
      <c r="D264" s="144">
        <v>230850</v>
      </c>
      <c r="E264" s="145"/>
      <c r="F264" s="145"/>
      <c r="G264" s="145"/>
      <c r="H264" s="146"/>
    </row>
    <row r="265" spans="1:8" s="16" customFormat="1" ht="37.5" customHeight="1" outlineLevel="1" x14ac:dyDescent="0.2">
      <c r="A265" s="147" t="s">
        <v>460</v>
      </c>
      <c r="B265" s="371"/>
      <c r="C265" s="355"/>
      <c r="D265" s="144">
        <v>233700</v>
      </c>
      <c r="E265" s="145"/>
      <c r="F265" s="145"/>
      <c r="G265" s="145"/>
      <c r="H265" s="146"/>
    </row>
    <row r="266" spans="1:8" s="16" customFormat="1" ht="37.5" customHeight="1" outlineLevel="1" x14ac:dyDescent="0.2">
      <c r="A266" s="147" t="s">
        <v>461</v>
      </c>
      <c r="B266" s="371"/>
      <c r="C266" s="355"/>
      <c r="D266" s="144">
        <v>236550</v>
      </c>
      <c r="E266" s="145"/>
      <c r="F266" s="145"/>
      <c r="G266" s="145"/>
      <c r="H266" s="146"/>
    </row>
    <row r="267" spans="1:8" s="16" customFormat="1" ht="37.5" customHeight="1" outlineLevel="1" x14ac:dyDescent="0.2">
      <c r="A267" s="147" t="s">
        <v>462</v>
      </c>
      <c r="B267" s="371"/>
      <c r="C267" s="355"/>
      <c r="D267" s="144">
        <v>239400</v>
      </c>
      <c r="E267" s="145"/>
      <c r="F267" s="145"/>
      <c r="G267" s="145"/>
      <c r="H267" s="146"/>
    </row>
    <row r="268" spans="1:8" s="16" customFormat="1" ht="37.5" customHeight="1" outlineLevel="1" x14ac:dyDescent="0.2">
      <c r="A268" s="147" t="s">
        <v>463</v>
      </c>
      <c r="B268" s="371"/>
      <c r="C268" s="355"/>
      <c r="D268" s="144">
        <v>242250</v>
      </c>
      <c r="E268" s="145"/>
      <c r="F268" s="145"/>
      <c r="G268" s="145"/>
      <c r="H268" s="146"/>
    </row>
    <row r="269" spans="1:8" s="16" customFormat="1" ht="37.5" customHeight="1" outlineLevel="1" x14ac:dyDescent="0.2">
      <c r="A269" s="147" t="s">
        <v>464</v>
      </c>
      <c r="B269" s="371"/>
      <c r="C269" s="355"/>
      <c r="D269" s="144">
        <v>245100</v>
      </c>
      <c r="E269" s="145"/>
      <c r="F269" s="145"/>
      <c r="G269" s="145"/>
      <c r="H269" s="146"/>
    </row>
    <row r="270" spans="1:8" s="16" customFormat="1" ht="37.5" customHeight="1" outlineLevel="1" x14ac:dyDescent="0.2">
      <c r="A270" s="147" t="s">
        <v>465</v>
      </c>
      <c r="B270" s="371"/>
      <c r="C270" s="355"/>
      <c r="D270" s="144">
        <v>247950</v>
      </c>
      <c r="E270" s="145"/>
      <c r="F270" s="145"/>
      <c r="G270" s="145"/>
      <c r="H270" s="146"/>
    </row>
    <row r="271" spans="1:8" s="16" customFormat="1" ht="37.5" customHeight="1" outlineLevel="1" x14ac:dyDescent="0.2">
      <c r="A271" s="147" t="s">
        <v>466</v>
      </c>
      <c r="B271" s="371"/>
      <c r="C271" s="355"/>
      <c r="D271" s="144">
        <v>250800</v>
      </c>
      <c r="E271" s="145"/>
      <c r="F271" s="145"/>
      <c r="G271" s="145"/>
      <c r="H271" s="146"/>
    </row>
    <row r="272" spans="1:8" s="16" customFormat="1" ht="37.5" customHeight="1" outlineLevel="1" x14ac:dyDescent="0.2">
      <c r="A272" s="147" t="s">
        <v>467</v>
      </c>
      <c r="B272" s="371"/>
      <c r="C272" s="355"/>
      <c r="D272" s="144">
        <v>253650</v>
      </c>
      <c r="E272" s="145"/>
      <c r="F272" s="145"/>
      <c r="G272" s="145"/>
      <c r="H272" s="146"/>
    </row>
    <row r="273" spans="1:8" s="16" customFormat="1" ht="37.5" customHeight="1" outlineLevel="1" x14ac:dyDescent="0.2">
      <c r="A273" s="147" t="s">
        <v>468</v>
      </c>
      <c r="B273" s="371"/>
      <c r="C273" s="355"/>
      <c r="D273" s="144">
        <v>256500</v>
      </c>
      <c r="E273" s="145"/>
      <c r="F273" s="145"/>
      <c r="G273" s="145"/>
      <c r="H273" s="146"/>
    </row>
    <row r="274" spans="1:8" s="16" customFormat="1" ht="37.5" customHeight="1" outlineLevel="1" x14ac:dyDescent="0.2">
      <c r="A274" s="147" t="s">
        <v>469</v>
      </c>
      <c r="B274" s="371"/>
      <c r="C274" s="355"/>
      <c r="D274" s="144">
        <v>259350</v>
      </c>
      <c r="E274" s="145"/>
      <c r="F274" s="145"/>
      <c r="G274" s="145"/>
      <c r="H274" s="146"/>
    </row>
    <row r="275" spans="1:8" s="16" customFormat="1" ht="37.5" customHeight="1" outlineLevel="1" x14ac:dyDescent="0.2">
      <c r="A275" s="147" t="s">
        <v>470</v>
      </c>
      <c r="B275" s="371"/>
      <c r="C275" s="355"/>
      <c r="D275" s="144">
        <v>262200</v>
      </c>
      <c r="E275" s="145"/>
      <c r="F275" s="145"/>
      <c r="G275" s="145"/>
      <c r="H275" s="146"/>
    </row>
    <row r="276" spans="1:8" s="16" customFormat="1" ht="37.5" customHeight="1" outlineLevel="1" x14ac:dyDescent="0.2">
      <c r="A276" s="147" t="s">
        <v>471</v>
      </c>
      <c r="B276" s="371"/>
      <c r="C276" s="355"/>
      <c r="D276" s="144">
        <v>265050</v>
      </c>
      <c r="E276" s="145"/>
      <c r="F276" s="145"/>
      <c r="G276" s="145"/>
      <c r="H276" s="146"/>
    </row>
    <row r="277" spans="1:8" s="16" customFormat="1" ht="37.5" customHeight="1" outlineLevel="1" x14ac:dyDescent="0.2">
      <c r="A277" s="147" t="s">
        <v>472</v>
      </c>
      <c r="B277" s="371"/>
      <c r="C277" s="355"/>
      <c r="D277" s="144">
        <v>267900</v>
      </c>
      <c r="E277" s="145"/>
      <c r="F277" s="145"/>
      <c r="G277" s="145"/>
      <c r="H277" s="146"/>
    </row>
    <row r="278" spans="1:8" s="16" customFormat="1" ht="37.5" customHeight="1" outlineLevel="1" x14ac:dyDescent="0.2">
      <c r="A278" s="147" t="s">
        <v>473</v>
      </c>
      <c r="B278" s="371"/>
      <c r="C278" s="355"/>
      <c r="D278" s="144">
        <v>270750</v>
      </c>
      <c r="E278" s="145"/>
      <c r="F278" s="145"/>
      <c r="G278" s="145"/>
      <c r="H278" s="146"/>
    </row>
    <row r="279" spans="1:8" s="16" customFormat="1" ht="37.5" customHeight="1" outlineLevel="1" x14ac:dyDescent="0.2">
      <c r="A279" s="147" t="s">
        <v>474</v>
      </c>
      <c r="B279" s="371"/>
      <c r="C279" s="355"/>
      <c r="D279" s="144">
        <v>273600</v>
      </c>
      <c r="E279" s="145"/>
      <c r="F279" s="145"/>
      <c r="G279" s="145"/>
      <c r="H279" s="146"/>
    </row>
    <row r="280" spans="1:8" s="16" customFormat="1" ht="37.5" customHeight="1" outlineLevel="1" x14ac:dyDescent="0.2">
      <c r="A280" s="147" t="s">
        <v>475</v>
      </c>
      <c r="B280" s="371"/>
      <c r="C280" s="355"/>
      <c r="D280" s="144">
        <v>276450</v>
      </c>
      <c r="E280" s="145"/>
      <c r="F280" s="145"/>
      <c r="G280" s="145"/>
      <c r="H280" s="146"/>
    </row>
    <row r="281" spans="1:8" s="16" customFormat="1" ht="37.5" customHeight="1" outlineLevel="1" x14ac:dyDescent="0.2">
      <c r="A281" s="147" t="s">
        <v>476</v>
      </c>
      <c r="B281" s="371"/>
      <c r="C281" s="355"/>
      <c r="D281" s="144">
        <v>279300</v>
      </c>
      <c r="E281" s="145"/>
      <c r="F281" s="145"/>
      <c r="G281" s="145"/>
      <c r="H281" s="146"/>
    </row>
    <row r="282" spans="1:8" s="16" customFormat="1" ht="37.5" customHeight="1" outlineLevel="1" x14ac:dyDescent="0.2">
      <c r="A282" s="147" t="s">
        <v>477</v>
      </c>
      <c r="B282" s="371"/>
      <c r="C282" s="355"/>
      <c r="D282" s="144">
        <v>282150</v>
      </c>
      <c r="E282" s="145"/>
      <c r="F282" s="145"/>
      <c r="G282" s="145"/>
      <c r="H282" s="146"/>
    </row>
    <row r="283" spans="1:8" s="16" customFormat="1" ht="37.5" customHeight="1" outlineLevel="1" thickBot="1" x14ac:dyDescent="0.25">
      <c r="A283" s="147" t="s">
        <v>478</v>
      </c>
      <c r="B283" s="371"/>
      <c r="C283" s="372"/>
      <c r="D283" s="144">
        <v>285000</v>
      </c>
      <c r="E283" s="145"/>
      <c r="F283" s="145"/>
      <c r="G283" s="145"/>
      <c r="H283" s="146"/>
    </row>
    <row r="284" spans="1:8" s="16" customFormat="1" ht="50.1" customHeight="1" thickBot="1" x14ac:dyDescent="0.25">
      <c r="A284" s="136" t="s">
        <v>59</v>
      </c>
      <c r="B284" s="137"/>
      <c r="C284" s="137"/>
      <c r="D284" s="138" t="str">
        <f>"от "&amp;MIN(D285:D294)&amp;" до "&amp;MAX(D285:D294)</f>
        <v>от 450 до 10290</v>
      </c>
      <c r="E284" s="139"/>
      <c r="F284" s="139"/>
      <c r="G284" s="139"/>
      <c r="H284" s="140"/>
    </row>
    <row r="285" spans="1:8" s="16" customFormat="1" ht="162.75" customHeight="1" x14ac:dyDescent="0.2">
      <c r="A285" s="514" t="s">
        <v>342</v>
      </c>
      <c r="B285" s="150" t="s">
        <v>197</v>
      </c>
      <c r="C285" s="545"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285" s="31">
        <v>1890</v>
      </c>
      <c r="E285" s="32"/>
      <c r="F285" s="32"/>
      <c r="G285" s="32"/>
      <c r="H285" s="33"/>
    </row>
    <row r="286" spans="1:8" s="16" customFormat="1" ht="37.5" customHeight="1" x14ac:dyDescent="0.2">
      <c r="A286" s="546" t="s">
        <v>61</v>
      </c>
      <c r="B286" s="547"/>
      <c r="C286" s="156" t="str">
        <f>"электронный справочник на основе Справочника организаций "&amp;$C$2&amp;" (версия для ПК)"</f>
        <v>электронный справочник на основе Справочника организаций "2ГИС.ЕКАТЕРИНБУРГ" (версия для ПК)</v>
      </c>
      <c r="D286" s="548">
        <v>1290</v>
      </c>
      <c r="E286" s="152"/>
      <c r="F286" s="152"/>
      <c r="G286" s="152"/>
      <c r="H286" s="153"/>
    </row>
    <row r="287" spans="1:8" s="16" customFormat="1" ht="37.5" customHeight="1" x14ac:dyDescent="0.2">
      <c r="A287" s="546" t="s">
        <v>62</v>
      </c>
      <c r="B287" s="547"/>
      <c r="C287" s="159"/>
      <c r="D287" s="548">
        <v>10290</v>
      </c>
      <c r="E287" s="152"/>
      <c r="F287" s="152"/>
      <c r="G287" s="152"/>
      <c r="H287" s="153"/>
    </row>
    <row r="288" spans="1:8" s="16" customFormat="1" ht="37.5" customHeight="1" x14ac:dyDescent="0.2">
      <c r="A288" s="160" t="s">
        <v>63</v>
      </c>
      <c r="B288" s="161"/>
      <c r="C288" s="159"/>
      <c r="D288" s="548">
        <v>2790</v>
      </c>
      <c r="E288" s="152"/>
      <c r="F288" s="152"/>
      <c r="G288" s="152"/>
      <c r="H288" s="153"/>
    </row>
    <row r="289" spans="1:8" s="16" customFormat="1" ht="37.5" customHeight="1" x14ac:dyDescent="0.2">
      <c r="A289" s="546" t="s">
        <v>64</v>
      </c>
      <c r="B289" s="547"/>
      <c r="C289" s="159"/>
      <c r="D289" s="548">
        <v>6390</v>
      </c>
      <c r="E289" s="152"/>
      <c r="F289" s="152"/>
      <c r="G289" s="152"/>
      <c r="H289" s="153"/>
    </row>
    <row r="290" spans="1:8" s="16" customFormat="1" ht="37.5" customHeight="1" x14ac:dyDescent="0.2">
      <c r="A290" s="160" t="s">
        <v>65</v>
      </c>
      <c r="B290" s="161"/>
      <c r="C290" s="159"/>
      <c r="D290" s="56">
        <v>450</v>
      </c>
      <c r="E290" s="37"/>
      <c r="F290" s="37"/>
      <c r="G290" s="37"/>
      <c r="H290" s="38"/>
    </row>
    <row r="291" spans="1:8" s="16" customFormat="1" ht="37.5" customHeight="1" x14ac:dyDescent="0.2">
      <c r="A291" s="160" t="s">
        <v>66</v>
      </c>
      <c r="B291" s="161"/>
      <c r="C291" s="159"/>
      <c r="D291" s="56">
        <v>450</v>
      </c>
      <c r="E291" s="37"/>
      <c r="F291" s="37"/>
      <c r="G291" s="37"/>
      <c r="H291" s="38"/>
    </row>
    <row r="292" spans="1:8" s="16" customFormat="1" ht="37.5" customHeight="1" x14ac:dyDescent="0.2">
      <c r="A292" s="160" t="s">
        <v>67</v>
      </c>
      <c r="B292" s="161"/>
      <c r="C292" s="159"/>
      <c r="D292" s="56">
        <v>900</v>
      </c>
      <c r="E292" s="37"/>
      <c r="F292" s="37"/>
      <c r="G292" s="37"/>
      <c r="H292" s="38"/>
    </row>
    <row r="293" spans="1:8" s="16" customFormat="1" ht="37.5" customHeight="1" x14ac:dyDescent="0.2">
      <c r="A293" s="160" t="s">
        <v>68</v>
      </c>
      <c r="B293" s="161"/>
      <c r="C293" s="159"/>
      <c r="D293" s="56">
        <v>1350</v>
      </c>
      <c r="E293" s="37"/>
      <c r="F293" s="37"/>
      <c r="G293" s="37"/>
      <c r="H293" s="38"/>
    </row>
    <row r="294" spans="1:8" s="16" customFormat="1" ht="37.5" customHeight="1" thickBot="1" x14ac:dyDescent="0.25">
      <c r="A294" s="207" t="s">
        <v>69</v>
      </c>
      <c r="B294" s="208"/>
      <c r="C294" s="164"/>
      <c r="D294" s="56">
        <v>8400</v>
      </c>
      <c r="E294" s="37"/>
      <c r="F294" s="37"/>
      <c r="G294" s="37"/>
      <c r="H294" s="38"/>
    </row>
    <row r="295" spans="1:8" s="16" customFormat="1" ht="117.75" customHeight="1" thickBot="1" x14ac:dyDescent="0.25">
      <c r="A295" s="287" t="s">
        <v>71</v>
      </c>
      <c r="B295" s="288"/>
      <c r="C295" s="28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"2ГИС.ЕКАТЕРИНБУРГ" (версия для ПК); 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Интернет-площадки и Веб-приложения на основе Cправочника организаций "2ГИС.ЕКАТЕРИНБУРГ", http://api.2gis.ru/</v>
      </c>
      <c r="D295" s="45">
        <v>30</v>
      </c>
      <c r="E295" s="45"/>
      <c r="F295" s="45"/>
      <c r="G295" s="45"/>
      <c r="H295" s="46"/>
    </row>
    <row r="296" spans="1:8" s="28" customFormat="1" ht="50.1" customHeight="1" thickBot="1" x14ac:dyDescent="0.25">
      <c r="A296" s="24" t="s">
        <v>72</v>
      </c>
      <c r="B296" s="25"/>
      <c r="C296" s="26"/>
      <c r="D296" s="173" t="str">
        <f>"от "&amp;MIN(D298,D318:D332)&amp;" до "&amp;MAX(D298,D318:D332)</f>
        <v>от 600 до 51390</v>
      </c>
      <c r="E296" s="173"/>
      <c r="F296" s="173"/>
      <c r="G296" s="173"/>
      <c r="H296" s="174"/>
    </row>
    <row r="297" spans="1:8" s="16" customFormat="1" ht="24.95" customHeight="1" thickBot="1" x14ac:dyDescent="0.25">
      <c r="A297" s="290"/>
      <c r="B297" s="291"/>
      <c r="C297" s="130"/>
      <c r="D297" s="292"/>
      <c r="E297" s="292"/>
      <c r="F297" s="292"/>
      <c r="G297" s="292"/>
      <c r="H297" s="293"/>
    </row>
    <row r="298" spans="1:8" s="16" customFormat="1" ht="57" customHeight="1" thickBot="1" x14ac:dyDescent="0.25">
      <c r="A298" s="179" t="s">
        <v>73</v>
      </c>
      <c r="B298" s="180"/>
      <c r="C298"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"2ГИС.ЕКАТЕРИНБУРГ" (версия для ПК); Интернет-площадка 2gis.kz на основе Cправочника организаций "2ГИС.ЕКАТЕРИНБУРГ"; Электронный справочник на основе Справочника организаций "2ГИС.ЕКАТЕРИНБУРГ" (мобильная версия); Интернет-площадки и Веб-приложения на основе Cправочника организаций "2ГИС.ЕКАТЕРИНБУРГ", http://api.2gis.kz/</v>
      </c>
      <c r="D298" s="182">
        <v>15048</v>
      </c>
      <c r="E298" s="182"/>
      <c r="F298" s="182"/>
      <c r="G298" s="182"/>
      <c r="H298" s="183"/>
    </row>
    <row r="299" spans="1:8" s="16" customFormat="1" ht="57" customHeight="1" thickBot="1" x14ac:dyDescent="0.25">
      <c r="A299" s="184" t="s">
        <v>74</v>
      </c>
      <c r="B299" s="185"/>
      <c r="C299" s="186"/>
      <c r="D299" s="187" t="s">
        <v>75</v>
      </c>
      <c r="E299" s="188"/>
      <c r="F299" s="188"/>
      <c r="G299" s="188"/>
      <c r="H299" s="189"/>
    </row>
    <row r="300" spans="1:8" s="16" customFormat="1" ht="57" customHeight="1" x14ac:dyDescent="0.2">
      <c r="A300" s="190" t="s">
        <v>76</v>
      </c>
      <c r="B300" s="191"/>
      <c r="C300" s="186"/>
      <c r="D300" s="157">
        <f>D298/4</f>
        <v>3762</v>
      </c>
      <c r="E300" s="157"/>
      <c r="F300" s="157"/>
      <c r="G300" s="157"/>
      <c r="H300" s="158"/>
    </row>
    <row r="301" spans="1:8" s="16" customFormat="1" ht="57" customHeight="1" x14ac:dyDescent="0.2">
      <c r="A301" s="190" t="s">
        <v>77</v>
      </c>
      <c r="B301" s="191"/>
      <c r="C301" s="186"/>
      <c r="D301" s="157">
        <f>D298/5</f>
        <v>3009.6</v>
      </c>
      <c r="E301" s="157"/>
      <c r="F301" s="157"/>
      <c r="G301" s="157"/>
      <c r="H301" s="158"/>
    </row>
    <row r="302" spans="1:8" s="16" customFormat="1" ht="57" customHeight="1" x14ac:dyDescent="0.2">
      <c r="A302" s="190" t="s">
        <v>78</v>
      </c>
      <c r="B302" s="191"/>
      <c r="C302" s="186"/>
      <c r="D302" s="157">
        <f>D298/6</f>
        <v>2508</v>
      </c>
      <c r="E302" s="157"/>
      <c r="F302" s="157"/>
      <c r="G302" s="157"/>
      <c r="H302" s="158"/>
    </row>
    <row r="303" spans="1:8" s="16" customFormat="1" ht="57" customHeight="1" x14ac:dyDescent="0.2">
      <c r="A303" s="190" t="s">
        <v>79</v>
      </c>
      <c r="B303" s="191"/>
      <c r="C303" s="186"/>
      <c r="D303" s="157">
        <f>D298/7</f>
        <v>2149.7142857142858</v>
      </c>
      <c r="E303" s="157"/>
      <c r="F303" s="157"/>
      <c r="G303" s="157"/>
      <c r="H303" s="158"/>
    </row>
    <row r="304" spans="1:8" s="16" customFormat="1" ht="57" customHeight="1" x14ac:dyDescent="0.2">
      <c r="A304" s="190" t="s">
        <v>80</v>
      </c>
      <c r="B304" s="191"/>
      <c r="C304" s="186"/>
      <c r="D304" s="157">
        <f>D298/8</f>
        <v>1881</v>
      </c>
      <c r="E304" s="157"/>
      <c r="F304" s="157"/>
      <c r="G304" s="157"/>
      <c r="H304" s="158"/>
    </row>
    <row r="305" spans="1:8" s="16" customFormat="1" ht="57" customHeight="1" x14ac:dyDescent="0.2">
      <c r="A305" s="190" t="s">
        <v>81</v>
      </c>
      <c r="B305" s="191"/>
      <c r="C305" s="186"/>
      <c r="D305" s="157">
        <f>D298/9</f>
        <v>1672</v>
      </c>
      <c r="E305" s="157"/>
      <c r="F305" s="157"/>
      <c r="G305" s="157"/>
      <c r="H305" s="158"/>
    </row>
    <row r="306" spans="1:8" s="16" customFormat="1" ht="57" customHeight="1" x14ac:dyDescent="0.2">
      <c r="A306" s="190" t="s">
        <v>82</v>
      </c>
      <c r="B306" s="191"/>
      <c r="C306" s="186"/>
      <c r="D306" s="157">
        <f>D298/10</f>
        <v>1504.8</v>
      </c>
      <c r="E306" s="157"/>
      <c r="F306" s="157"/>
      <c r="G306" s="157"/>
      <c r="H306" s="158"/>
    </row>
    <row r="307" spans="1:8" s="16" customFormat="1" ht="57" customHeight="1" thickBot="1" x14ac:dyDescent="0.25">
      <c r="A307" s="179" t="s">
        <v>83</v>
      </c>
      <c r="B307" s="180"/>
      <c r="C307" s="186"/>
      <c r="D307" s="182">
        <v>22560</v>
      </c>
      <c r="E307" s="182"/>
      <c r="F307" s="182"/>
      <c r="G307" s="182"/>
      <c r="H307" s="183"/>
    </row>
    <row r="308" spans="1:8" s="16" customFormat="1" ht="57" customHeight="1" thickBot="1" x14ac:dyDescent="0.25">
      <c r="A308" s="184" t="s">
        <v>74</v>
      </c>
      <c r="B308" s="185"/>
      <c r="C308" s="186"/>
      <c r="D308" s="187" t="s">
        <v>75</v>
      </c>
      <c r="E308" s="188"/>
      <c r="F308" s="188"/>
      <c r="G308" s="188"/>
      <c r="H308" s="189"/>
    </row>
    <row r="309" spans="1:8" s="16" customFormat="1" ht="57" customHeight="1" x14ac:dyDescent="0.2">
      <c r="A309" s="190" t="s">
        <v>76</v>
      </c>
      <c r="B309" s="191"/>
      <c r="C309" s="186"/>
      <c r="D309" s="157">
        <v>5640</v>
      </c>
      <c r="E309" s="157"/>
      <c r="F309" s="157"/>
      <c r="G309" s="157"/>
      <c r="H309" s="158"/>
    </row>
    <row r="310" spans="1:8" s="16" customFormat="1" ht="57" customHeight="1" x14ac:dyDescent="0.2">
      <c r="A310" s="190" t="s">
        <v>77</v>
      </c>
      <c r="B310" s="191"/>
      <c r="C310" s="186"/>
      <c r="D310" s="157">
        <v>4512</v>
      </c>
      <c r="E310" s="157"/>
      <c r="F310" s="157"/>
      <c r="G310" s="157"/>
      <c r="H310" s="158"/>
    </row>
    <row r="311" spans="1:8" s="16" customFormat="1" ht="57" customHeight="1" x14ac:dyDescent="0.2">
      <c r="A311" s="190" t="s">
        <v>78</v>
      </c>
      <c r="B311" s="191"/>
      <c r="C311" s="186"/>
      <c r="D311" s="157">
        <v>3760</v>
      </c>
      <c r="E311" s="157"/>
      <c r="F311" s="157"/>
      <c r="G311" s="157"/>
      <c r="H311" s="158"/>
    </row>
    <row r="312" spans="1:8" s="16" customFormat="1" ht="57" customHeight="1" x14ac:dyDescent="0.2">
      <c r="A312" s="190" t="s">
        <v>79</v>
      </c>
      <c r="B312" s="191"/>
      <c r="C312" s="186"/>
      <c r="D312" s="157">
        <v>3222.8571428571427</v>
      </c>
      <c r="E312" s="157"/>
      <c r="F312" s="157"/>
      <c r="G312" s="157"/>
      <c r="H312" s="158"/>
    </row>
    <row r="313" spans="1:8" s="16" customFormat="1" ht="57" customHeight="1" x14ac:dyDescent="0.2">
      <c r="A313" s="190" t="s">
        <v>80</v>
      </c>
      <c r="B313" s="191"/>
      <c r="C313" s="186"/>
      <c r="D313" s="157">
        <v>2820</v>
      </c>
      <c r="E313" s="157"/>
      <c r="F313" s="157"/>
      <c r="G313" s="157"/>
      <c r="H313" s="158"/>
    </row>
    <row r="314" spans="1:8" s="16" customFormat="1" ht="57" customHeight="1" x14ac:dyDescent="0.2">
      <c r="A314" s="190" t="s">
        <v>81</v>
      </c>
      <c r="B314" s="191"/>
      <c r="C314" s="186"/>
      <c r="D314" s="157">
        <v>2506.6666666666665</v>
      </c>
      <c r="E314" s="157"/>
      <c r="F314" s="157"/>
      <c r="G314" s="157"/>
      <c r="H314" s="158"/>
    </row>
    <row r="315" spans="1:8" s="16" customFormat="1" ht="57" customHeight="1" thickBot="1" x14ac:dyDescent="0.25">
      <c r="A315" s="190" t="s">
        <v>82</v>
      </c>
      <c r="B315" s="191"/>
      <c r="C315" s="194"/>
      <c r="D315" s="157">
        <v>2256</v>
      </c>
      <c r="E315" s="157"/>
      <c r="F315" s="157"/>
      <c r="G315" s="157"/>
      <c r="H315" s="158"/>
    </row>
    <row r="316" spans="1:8" s="16" customFormat="1" ht="62.45" customHeight="1" thickBot="1" x14ac:dyDescent="0.25">
      <c r="A316" s="195" t="s">
        <v>84</v>
      </c>
      <c r="B316" s="196"/>
      <c r="C316"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316" s="56">
        <v>20004</v>
      </c>
      <c r="E316" s="37"/>
      <c r="F316" s="37"/>
      <c r="G316" s="37"/>
      <c r="H316" s="38"/>
    </row>
    <row r="317" spans="1:8" s="16" customFormat="1" ht="24.95" customHeight="1" thickBot="1" x14ac:dyDescent="0.25">
      <c r="A317" s="290"/>
      <c r="B317" s="291"/>
      <c r="C317" s="125"/>
      <c r="D317" s="292"/>
      <c r="E317" s="292"/>
      <c r="F317" s="292"/>
      <c r="G317" s="292"/>
      <c r="H317" s="293"/>
    </row>
    <row r="318" spans="1:8" s="16" customFormat="1" ht="50.1" customHeight="1" x14ac:dyDescent="0.2">
      <c r="A318" s="160" t="s">
        <v>85</v>
      </c>
      <c r="B318" s="161"/>
      <c r="C318" s="298" t="str">
        <f>"Интернет-площадка 2gis.ru на основе Cправочника организаций "&amp;$C$2&amp;""</f>
        <v>Интернет-площадка 2gis.ru на основе Cправочника организаций "2ГИС.ЕКАТЕРИНБУРГ"</v>
      </c>
      <c r="D318" s="56">
        <v>29649</v>
      </c>
      <c r="E318" s="37"/>
      <c r="F318" s="37"/>
      <c r="G318" s="37"/>
      <c r="H318" s="38"/>
    </row>
    <row r="319" spans="1:8" s="16" customFormat="1" ht="50.1" customHeight="1" x14ac:dyDescent="0.2">
      <c r="A319" s="160" t="s">
        <v>86</v>
      </c>
      <c r="B319" s="161"/>
      <c r="C319" s="203" t="str">
        <f>"электронный справочник на основе Справочника организаций "&amp;$C$2&amp;" (версия для ПК)"</f>
        <v>электронный справочник на основе Справочника организаций "2ГИС.ЕКАТЕРИНБУРГ" (версия для ПК)</v>
      </c>
      <c r="D319" s="56">
        <v>12900</v>
      </c>
      <c r="E319" s="37"/>
      <c r="F319" s="37"/>
      <c r="G319" s="37"/>
      <c r="H319" s="38"/>
    </row>
    <row r="320" spans="1:8" s="16" customFormat="1" ht="50.1" customHeight="1" x14ac:dyDescent="0.2">
      <c r="A320" s="160" t="s">
        <v>87</v>
      </c>
      <c r="B320" s="161"/>
      <c r="C320" s="203" t="str">
        <f>"электронный справочник на основе Справочника организаций "&amp;$C$2&amp;" (версия для ПК)"</f>
        <v>электронный справочник на основе Справочника организаций "2ГИС.ЕКАТЕРИНБУРГ" (версия для ПК)</v>
      </c>
      <c r="D320" s="56">
        <v>42690</v>
      </c>
      <c r="E320" s="37"/>
      <c r="F320" s="37"/>
      <c r="G320" s="37"/>
      <c r="H320" s="38"/>
    </row>
    <row r="321" spans="1:8" s="16" customFormat="1" ht="50.1" customHeight="1" x14ac:dyDescent="0.2">
      <c r="A321" s="160" t="s">
        <v>88</v>
      </c>
      <c r="B321" s="161"/>
      <c r="C321" s="203" t="str">
        <f>"Интернет-площадка 2gis.ru на основе Cправочника организаций "&amp;$C$2&amp;""</f>
        <v>Интернет-площадка 2gis.ru на основе Cправочника организаций "2ГИС.ЕКАТЕРИНБУРГ"</v>
      </c>
      <c r="D321" s="56">
        <v>11790</v>
      </c>
      <c r="E321" s="37"/>
      <c r="F321" s="37"/>
      <c r="G321" s="37"/>
      <c r="H321" s="38"/>
    </row>
    <row r="322" spans="1:8" s="16" customFormat="1" ht="50.1" customHeight="1" x14ac:dyDescent="0.2">
      <c r="A322" s="160" t="s">
        <v>89</v>
      </c>
      <c r="B322" s="161"/>
      <c r="C322" s="203" t="str">
        <f>"Интернет-площадка 2gis.ru на основе Cправочника организаций "&amp;$C$2&amp;""</f>
        <v>Интернет-площадка 2gis.ru на основе Cправочника организаций "2ГИС.ЕКАТЕРИНБУРГ"</v>
      </c>
      <c r="D322" s="56">
        <v>14148</v>
      </c>
      <c r="E322" s="37"/>
      <c r="F322" s="37"/>
      <c r="G322" s="37"/>
      <c r="H322" s="38"/>
    </row>
    <row r="323" spans="1:8" s="16" customFormat="1" ht="50.1" customHeight="1" x14ac:dyDescent="0.2">
      <c r="A323" s="160" t="s">
        <v>90</v>
      </c>
      <c r="B323" s="161"/>
      <c r="C323" s="203" t="str">
        <f>"электронный справочник на основе Справочника организаций "&amp;$C$2&amp;" (версия для ПК)"</f>
        <v>электронный справочник на основе Справочника организаций "2ГИС.ЕКАТЕРИНБУРГ" (версия для ПК)</v>
      </c>
      <c r="D323" s="56">
        <v>7590</v>
      </c>
      <c r="E323" s="37"/>
      <c r="F323" s="37"/>
      <c r="G323" s="37"/>
      <c r="H323" s="38"/>
    </row>
    <row r="324" spans="1:8" s="16" customFormat="1" ht="50.1" customHeight="1" x14ac:dyDescent="0.2">
      <c r="A324" s="160" t="s">
        <v>91</v>
      </c>
      <c r="B324" s="161"/>
      <c r="C324" s="203" t="str">
        <f>"электронный справочник на основе Справочника организаций "&amp;$C$2&amp;" (версия для ПК)"</f>
        <v>электронный справочник на основе Справочника организаций "2ГИС.ЕКАТЕРИНБУРГ" (версия для ПК)</v>
      </c>
      <c r="D324" s="56">
        <v>22950</v>
      </c>
      <c r="E324" s="37"/>
      <c r="F324" s="37"/>
      <c r="G324" s="37"/>
      <c r="H324" s="38"/>
    </row>
    <row r="325" spans="1:8" s="16" customFormat="1" ht="50.1" customHeight="1" x14ac:dyDescent="0.2">
      <c r="A325" s="160" t="s">
        <v>92</v>
      </c>
      <c r="B325" s="161"/>
      <c r="C325" s="203" t="str">
        <f>"электронный справочник на основе Справочника организаций "&amp;$C$2&amp;" (версия для ПК)"</f>
        <v>электронный справочник на основе Справочника организаций "2ГИС.ЕКАТЕРИНБУРГ" (версия для ПК)</v>
      </c>
      <c r="D325" s="56">
        <v>51390</v>
      </c>
      <c r="E325" s="37"/>
      <c r="F325" s="37"/>
      <c r="G325" s="37"/>
      <c r="H325" s="38"/>
    </row>
    <row r="326" spans="1:8" s="16" customFormat="1" ht="50.1" customHeight="1" x14ac:dyDescent="0.2">
      <c r="A326" s="160" t="s">
        <v>93</v>
      </c>
      <c r="B326" s="161"/>
      <c r="C326" s="203" t="str">
        <f>C357</f>
        <v>электронный справочник на основе Справочника организаций "2ГИС.ЕКАТЕРИНБУРГ" (мобильная версия 2ГИС 4.0 и выше)</v>
      </c>
      <c r="D326" s="56">
        <v>19500</v>
      </c>
      <c r="E326" s="37"/>
      <c r="F326" s="37"/>
      <c r="G326" s="37"/>
      <c r="H326" s="38"/>
    </row>
    <row r="327" spans="1:8" s="16" customFormat="1" ht="50.1" customHeight="1" x14ac:dyDescent="0.2">
      <c r="A327" s="160" t="s">
        <v>94</v>
      </c>
      <c r="B327" s="161"/>
      <c r="C327" s="203" t="s">
        <v>95</v>
      </c>
      <c r="D327" s="56">
        <v>600</v>
      </c>
      <c r="E327" s="37"/>
      <c r="F327" s="37"/>
      <c r="G327" s="37"/>
      <c r="H327" s="38"/>
    </row>
    <row r="328" spans="1:8" s="16" customFormat="1" ht="68.25" customHeight="1" x14ac:dyDescent="0.2">
      <c r="A328" s="160" t="s">
        <v>96</v>
      </c>
      <c r="B328" s="161"/>
      <c r="C328"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"2ГИС.ЕКАТЕРИНБУРГ" (мобильная версия 2ГИС 4.0 и выше); Интернет-площадка 2gis.ru на основе Cправочника организаций "2ГИС.ЕКАТЕРИНБУРГ"</v>
      </c>
      <c r="D328" s="56">
        <v>10290</v>
      </c>
      <c r="E328" s="37"/>
      <c r="F328" s="37"/>
      <c r="G328" s="37"/>
      <c r="H328" s="38"/>
    </row>
    <row r="329" spans="1:8" s="16" customFormat="1" ht="68.25" customHeight="1" x14ac:dyDescent="0.2">
      <c r="A329" s="160" t="s">
        <v>97</v>
      </c>
      <c r="B329" s="161"/>
      <c r="C329" s="203" t="str">
        <f t="shared" ref="C329:C331"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"2ГИС.ЕКАТЕРИНБУРГ" (мобильная версия 2ГИС 4.0 и выше); Интернет-площадка 2gis.ru на основе Cправочника организаций "2ГИС.ЕКАТЕРИНБУРГ"</v>
      </c>
      <c r="D329" s="56">
        <v>8232</v>
      </c>
      <c r="E329" s="37"/>
      <c r="F329" s="37"/>
      <c r="G329" s="37"/>
      <c r="H329" s="38"/>
    </row>
    <row r="330" spans="1:8" s="16" customFormat="1" ht="68.25" customHeight="1" x14ac:dyDescent="0.2">
      <c r="A330" s="160" t="s">
        <v>98</v>
      </c>
      <c r="B330" s="161"/>
      <c r="C330" s="203" t="str">
        <f t="shared" si="0"/>
        <v>электронный справочник на основе Справочника организаций "2ГИС.ЕКАТЕРИНБУРГ" (мобильная версия 2ГИС 4.0 и выше); Интернет-площадка 2gis.ru на основе Cправочника организаций "2ГИС.ЕКАТЕРИНБУРГ"</v>
      </c>
      <c r="D330" s="56">
        <v>8790</v>
      </c>
      <c r="E330" s="37"/>
      <c r="F330" s="37"/>
      <c r="G330" s="37"/>
      <c r="H330" s="38"/>
    </row>
    <row r="331" spans="1:8" s="16" customFormat="1" ht="68.25" customHeight="1" x14ac:dyDescent="0.2">
      <c r="A331" s="160" t="s">
        <v>99</v>
      </c>
      <c r="B331" s="161"/>
      <c r="C331" s="203" t="str">
        <f t="shared" si="0"/>
        <v>электронный справочник на основе Справочника организаций "2ГИС.ЕКАТЕРИНБУРГ" (мобильная версия 2ГИС 4.0 и выше); Интернет-площадка 2gis.ru на основе Cправочника организаций "2ГИС.ЕКАТЕРИНБУРГ"</v>
      </c>
      <c r="D331" s="56">
        <v>4116</v>
      </c>
      <c r="E331" s="37"/>
      <c r="F331" s="37"/>
      <c r="G331" s="37"/>
      <c r="H331" s="38"/>
    </row>
    <row r="332" spans="1:8" s="16" customFormat="1" ht="50.1" customHeight="1" x14ac:dyDescent="0.2">
      <c r="A332" s="160" t="s">
        <v>102</v>
      </c>
      <c r="B332" s="161"/>
      <c r="C332" s="203" t="str">
        <f>"электронный справочник на основе Справочника организаций "&amp;$C$2&amp;" (версия для ПК)"</f>
        <v>электронный справочник на основе Справочника организаций "2ГИС.ЕКАТЕРИНБУРГ" (версия для ПК)</v>
      </c>
      <c r="D332" s="56">
        <v>11790</v>
      </c>
      <c r="E332" s="37"/>
      <c r="F332" s="37"/>
      <c r="G332" s="37"/>
      <c r="H332" s="38"/>
    </row>
    <row r="333" spans="1:8" s="16" customFormat="1" ht="102" customHeight="1" x14ac:dyDescent="0.2">
      <c r="A333" s="160" t="s">
        <v>16</v>
      </c>
      <c r="B333" s="161"/>
      <c r="C333"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333" s="56">
        <v>1890</v>
      </c>
      <c r="E333" s="37"/>
      <c r="F333" s="37"/>
      <c r="G333" s="37"/>
      <c r="H333" s="37"/>
    </row>
    <row r="334" spans="1:8" s="16" customFormat="1" ht="102" customHeight="1" x14ac:dyDescent="0.2">
      <c r="A334" s="160" t="s">
        <v>103</v>
      </c>
      <c r="B334" s="161"/>
      <c r="C334"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334" s="56">
        <v>100002</v>
      </c>
      <c r="E334" s="37"/>
      <c r="F334" s="37"/>
      <c r="G334" s="37"/>
      <c r="H334" s="37"/>
    </row>
    <row r="335" spans="1:8" s="16" customFormat="1" ht="126" customHeight="1" x14ac:dyDescent="0.2">
      <c r="A335" s="160" t="s">
        <v>104</v>
      </c>
      <c r="B335" s="161"/>
      <c r="C335"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"2ГИС.ЕКАТЕРИНБУРГ" (версия для ПК); 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Интернет-площадки и Веб-приложения на основе Cправочника организаций "2ГИС.ЕКАТЕРИНБУРГ", http://api.2gis.ru/</v>
      </c>
      <c r="D335" s="56">
        <v>12510</v>
      </c>
      <c r="E335" s="37"/>
      <c r="F335" s="37"/>
      <c r="G335" s="37"/>
      <c r="H335" s="38"/>
    </row>
    <row r="336" spans="1:8" s="16" customFormat="1" ht="96" customHeight="1" x14ac:dyDescent="0.2">
      <c r="A336" s="160" t="s">
        <v>105</v>
      </c>
      <c r="B336" s="161"/>
      <c r="C336"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Интернет-площадки и Веб-приложения на основе Cправочника организаций "2ГИС.ЕКАТЕРИНБУРГ", http://api.2gis.ru/</v>
      </c>
      <c r="D336" s="56">
        <v>10005</v>
      </c>
      <c r="E336" s="37"/>
      <c r="F336" s="37"/>
      <c r="G336" s="37"/>
      <c r="H336" s="38"/>
    </row>
    <row r="337" spans="1:8" s="16" customFormat="1" ht="96" customHeight="1" x14ac:dyDescent="0.2">
      <c r="A337" s="154" t="s">
        <v>106</v>
      </c>
      <c r="B337" s="204"/>
      <c r="C337" s="549"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"2ГИС.ЕКАТЕРИНБУРГ" (мобильная версия 2ГИС 4.0 и выше)</v>
      </c>
      <c r="D337" s="56">
        <v>15000</v>
      </c>
      <c r="E337" s="37"/>
      <c r="F337" s="37"/>
      <c r="G337" s="37"/>
      <c r="H337" s="38"/>
    </row>
    <row r="338" spans="1:8" s="16" customFormat="1" ht="96" customHeight="1" x14ac:dyDescent="0.2">
      <c r="A338" s="160" t="s">
        <v>100</v>
      </c>
      <c r="B338" s="161" t="s">
        <v>100</v>
      </c>
      <c r="C338" s="549"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"2ГИС.ЕКАТЕРИНБУРГ" (мобильная версия 2ГИС 4.0 и выше)</v>
      </c>
      <c r="D338" s="56">
        <v>15000</v>
      </c>
      <c r="E338" s="37"/>
      <c r="F338" s="37"/>
      <c r="G338" s="37"/>
      <c r="H338" s="38"/>
    </row>
    <row r="339" spans="1:8" s="16" customFormat="1" ht="96" customHeight="1" x14ac:dyDescent="0.2">
      <c r="A339" s="160" t="s">
        <v>101</v>
      </c>
      <c r="B339" s="161" t="s">
        <v>101</v>
      </c>
      <c r="C339" s="549"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"2ГИС.ЕКАТЕРИНБУРГ" (мобильная версия 2ГИС 4.0 и выше)</v>
      </c>
      <c r="D339" s="56">
        <v>13002</v>
      </c>
      <c r="E339" s="37"/>
      <c r="F339" s="37"/>
      <c r="G339" s="37"/>
      <c r="H339" s="38"/>
    </row>
    <row r="340" spans="1:8" s="16" customFormat="1" ht="50.1" customHeight="1" x14ac:dyDescent="0.2">
      <c r="A340" s="160" t="s">
        <v>107</v>
      </c>
      <c r="B340" s="161"/>
      <c r="C340" s="203" t="str">
        <f>"Интернет-площадка 2gis.ru на основе Cправочника организаций "&amp;$C$2&amp;""</f>
        <v>Интернет-площадка 2gis.ru на основе Cправочника организаций "2ГИС.ЕКАТЕРИНБУРГ"</v>
      </c>
      <c r="D340" s="56">
        <v>41520</v>
      </c>
      <c r="E340" s="37"/>
      <c r="F340" s="37"/>
      <c r="G340" s="37"/>
      <c r="H340" s="38"/>
    </row>
    <row r="341" spans="1:8" s="16" customFormat="1" ht="50.1" customHeight="1" x14ac:dyDescent="0.2">
      <c r="A341" s="160" t="s">
        <v>108</v>
      </c>
      <c r="B341" s="161"/>
      <c r="C341" s="203" t="str">
        <f t="shared" ref="C341:C349" si="1">"электронный справочник на основе Справочника организаций "&amp;$C$2&amp;" (версия для ПК)"</f>
        <v>электронный справочник на основе Справочника организаций "2ГИС.ЕКАТЕРИНБУРГ" (версия для ПК)</v>
      </c>
      <c r="D341" s="56">
        <v>18120</v>
      </c>
      <c r="E341" s="37"/>
      <c r="F341" s="37"/>
      <c r="G341" s="37"/>
      <c r="H341" s="38"/>
    </row>
    <row r="342" spans="1:8" s="16" customFormat="1" ht="50.1" customHeight="1" x14ac:dyDescent="0.2">
      <c r="A342" s="160" t="s">
        <v>109</v>
      </c>
      <c r="B342" s="161"/>
      <c r="C342" s="203" t="str">
        <f t="shared" si="1"/>
        <v>электронный справочник на основе Справочника организаций "2ГИС.ЕКАТЕРИНБУРГ" (версия для ПК)</v>
      </c>
      <c r="D342" s="56">
        <v>59880</v>
      </c>
      <c r="E342" s="37"/>
      <c r="F342" s="37"/>
      <c r="G342" s="37"/>
      <c r="H342" s="38"/>
    </row>
    <row r="343" spans="1:8" s="16" customFormat="1" ht="50.1" customHeight="1" x14ac:dyDescent="0.2">
      <c r="A343" s="160" t="s">
        <v>110</v>
      </c>
      <c r="B343" s="161"/>
      <c r="C343" s="203" t="str">
        <f>"Интернет-площадка 2gis.ru на основе Cправочника организаций "&amp;$C$2&amp;""</f>
        <v>Интернет-площадка 2gis.ru на основе Cправочника организаций "2ГИС.ЕКАТЕРИНБУРГ"</v>
      </c>
      <c r="D343" s="56">
        <v>16560</v>
      </c>
      <c r="E343" s="37"/>
      <c r="F343" s="37"/>
      <c r="G343" s="37"/>
      <c r="H343" s="38"/>
    </row>
    <row r="344" spans="1:8" s="16" customFormat="1" ht="50.1" customHeight="1" x14ac:dyDescent="0.2">
      <c r="A344" s="160" t="s">
        <v>111</v>
      </c>
      <c r="B344" s="161"/>
      <c r="C344" s="203" t="str">
        <f>"Интернет-площадка 2gis.ru на основе Cправочника организаций "&amp;$C$2&amp;""</f>
        <v>Интернет-площадка 2gis.ru на основе Cправочника организаций "2ГИС.ЕКАТЕРИНБУРГ"</v>
      </c>
      <c r="D344" s="56">
        <v>19872</v>
      </c>
      <c r="E344" s="37"/>
      <c r="F344" s="37"/>
      <c r="G344" s="37"/>
      <c r="H344" s="38"/>
    </row>
    <row r="345" spans="1:8" s="16" customFormat="1" ht="50.1" customHeight="1" x14ac:dyDescent="0.2">
      <c r="A345" s="160" t="s">
        <v>112</v>
      </c>
      <c r="B345" s="161"/>
      <c r="C345" s="203" t="str">
        <f t="shared" si="1"/>
        <v>электронный справочник на основе Справочника организаций "2ГИС.ЕКАТЕРИНБУРГ" (версия для ПК)</v>
      </c>
      <c r="D345" s="56">
        <v>10680</v>
      </c>
      <c r="E345" s="37"/>
      <c r="F345" s="37"/>
      <c r="G345" s="37"/>
      <c r="H345" s="38"/>
    </row>
    <row r="346" spans="1:8" s="16" customFormat="1" ht="50.1" customHeight="1" x14ac:dyDescent="0.2">
      <c r="A346" s="160" t="s">
        <v>113</v>
      </c>
      <c r="B346" s="161"/>
      <c r="C346" s="203" t="str">
        <f t="shared" si="1"/>
        <v>электронный справочник на основе Справочника организаций "2ГИС.ЕКАТЕРИНБУРГ" (версия для ПК)</v>
      </c>
      <c r="D346" s="56">
        <v>32160</v>
      </c>
      <c r="E346" s="37"/>
      <c r="F346" s="37"/>
      <c r="G346" s="37"/>
      <c r="H346" s="38"/>
    </row>
    <row r="347" spans="1:8" s="16" customFormat="1" ht="50.1" customHeight="1" x14ac:dyDescent="0.2">
      <c r="A347" s="160" t="s">
        <v>114</v>
      </c>
      <c r="B347" s="161"/>
      <c r="C347" s="203" t="str">
        <f t="shared" si="1"/>
        <v>электронный справочник на основе Справочника организаций "2ГИС.ЕКАТЕРИНБУРГ" (версия для ПК)</v>
      </c>
      <c r="D347" s="56">
        <v>72000</v>
      </c>
      <c r="E347" s="37"/>
      <c r="F347" s="37"/>
      <c r="G347" s="37"/>
      <c r="H347" s="38"/>
    </row>
    <row r="348" spans="1:8" s="16" customFormat="1" ht="50.1" customHeight="1" x14ac:dyDescent="0.2">
      <c r="A348" s="160" t="s">
        <v>343</v>
      </c>
      <c r="B348" s="161"/>
      <c r="C348" s="203" t="s">
        <v>95</v>
      </c>
      <c r="D348" s="56">
        <v>840</v>
      </c>
      <c r="E348" s="37"/>
      <c r="F348" s="37"/>
      <c r="G348" s="37"/>
      <c r="H348" s="38"/>
    </row>
    <row r="349" spans="1:8" s="16" customFormat="1" ht="50.1" customHeight="1" thickBot="1" x14ac:dyDescent="0.25">
      <c r="A349" s="160" t="s">
        <v>117</v>
      </c>
      <c r="B349" s="161"/>
      <c r="C349" s="60" t="str">
        <f t="shared" si="1"/>
        <v>электронный справочник на основе Справочника организаций "2ГИС.ЕКАТЕРИНБУРГ" (версия для ПК)</v>
      </c>
      <c r="D349" s="56">
        <v>16560</v>
      </c>
      <c r="E349" s="37"/>
      <c r="F349" s="37"/>
      <c r="G349" s="37"/>
      <c r="H349" s="38"/>
    </row>
    <row r="350" spans="1:8" s="28" customFormat="1" ht="50.1" customHeight="1" thickBot="1" x14ac:dyDescent="0.25">
      <c r="A350" s="24" t="s">
        <v>118</v>
      </c>
      <c r="B350" s="25"/>
      <c r="C350" s="26"/>
      <c r="D350" s="173"/>
      <c r="E350" s="173"/>
      <c r="F350" s="173"/>
      <c r="G350" s="173"/>
      <c r="H350" s="174"/>
    </row>
    <row r="351" spans="1:8" s="16" customFormat="1" ht="50.1" customHeight="1" x14ac:dyDescent="0.2">
      <c r="A351" s="160" t="s">
        <v>119</v>
      </c>
      <c r="B351" s="161"/>
      <c r="C351" s="206" t="str">
        <f>"Электронный справочник на основе Справочника организаций "&amp;$C$2&amp;" (мобильная версия)"</f>
        <v>Электронный справочник на основе Справочника организаций "2ГИС.ЕКАТЕРИНБУРГ" (мобильная версия)</v>
      </c>
      <c r="D351" s="36">
        <v>10008</v>
      </c>
      <c r="E351" s="37"/>
      <c r="F351" s="37"/>
      <c r="G351" s="37"/>
      <c r="H351" s="38"/>
    </row>
    <row r="352" spans="1:8" s="16" customFormat="1" ht="50.1" customHeight="1" x14ac:dyDescent="0.2">
      <c r="A352" s="160" t="s">
        <v>120</v>
      </c>
      <c r="B352" s="161"/>
      <c r="C352" s="209"/>
      <c r="D352" s="36">
        <v>7002</v>
      </c>
      <c r="E352" s="37"/>
      <c r="F352" s="37"/>
      <c r="G352" s="37"/>
      <c r="H352" s="38"/>
    </row>
    <row r="353" spans="1:8" s="16" customFormat="1" ht="50.1" customHeight="1" x14ac:dyDescent="0.2">
      <c r="A353" s="207" t="s">
        <v>121</v>
      </c>
      <c r="B353" s="208"/>
      <c r="C353" s="209"/>
      <c r="D353" s="297">
        <v>3000</v>
      </c>
      <c r="E353" s="157"/>
      <c r="F353" s="157"/>
      <c r="G353" s="157"/>
      <c r="H353" s="157"/>
    </row>
    <row r="354" spans="1:8" s="16" customFormat="1" ht="50.1" customHeight="1" x14ac:dyDescent="0.2">
      <c r="A354" s="207" t="s">
        <v>122</v>
      </c>
      <c r="B354" s="208"/>
      <c r="C354" s="209"/>
      <c r="D354" s="297">
        <v>300</v>
      </c>
      <c r="E354" s="157"/>
      <c r="F354" s="157"/>
      <c r="G354" s="157"/>
      <c r="H354" s="157"/>
    </row>
    <row r="355" spans="1:8" s="16" customFormat="1" ht="50.1" customHeight="1" thickBot="1" x14ac:dyDescent="0.25">
      <c r="A355" s="207" t="s">
        <v>123</v>
      </c>
      <c r="B355" s="208"/>
      <c r="C355" s="210"/>
      <c r="D355" s="78">
        <v>1050</v>
      </c>
      <c r="E355" s="79"/>
      <c r="F355" s="79"/>
      <c r="G355" s="79"/>
      <c r="H355" s="79"/>
    </row>
    <row r="356" spans="1:8" s="16" customFormat="1" ht="50.1" customHeight="1" thickBot="1" x14ac:dyDescent="0.25">
      <c r="A356" s="24" t="s">
        <v>124</v>
      </c>
      <c r="B356" s="25"/>
      <c r="C356" s="26"/>
      <c r="D356" s="173"/>
      <c r="E356" s="173"/>
      <c r="F356" s="173"/>
      <c r="G356" s="173"/>
      <c r="H356" s="174"/>
    </row>
    <row r="357" spans="1:8" s="16" customFormat="1" ht="50.1" customHeight="1" x14ac:dyDescent="0.2">
      <c r="A357" s="160" t="s">
        <v>214</v>
      </c>
      <c r="B357" s="161"/>
      <c r="C357" s="549"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"2ГИС.ЕКАТЕРИНБУРГ" (мобильная версия 2ГИС 4.0 и выше)</v>
      </c>
      <c r="D357" s="56">
        <v>11949</v>
      </c>
      <c r="E357" s="37"/>
      <c r="F357" s="37"/>
      <c r="G357" s="37"/>
      <c r="H357" s="38"/>
    </row>
    <row r="358" spans="1:8" s="16" customFormat="1" ht="63.75" customHeight="1" x14ac:dyDescent="0.2">
      <c r="A358" s="160" t="s">
        <v>126</v>
      </c>
      <c r="B358" s="161" t="s">
        <v>479</v>
      </c>
      <c r="C358" s="40" t="str">
        <f>"Электронный справочник на основе Справочника организаций "&amp;$C$2&amp;" (версия для ПК); Интернет-площадка 2gis.ru на основе Cправочника организаций "&amp;$C$2&amp;""</f>
        <v>Электронный справочник на основе Справочника организаций "2ГИС.ЕКАТЕРИНБУРГ" (версия для ПК); Интернет-площадка 2gis.ru на основе Cправочника организаций "2ГИС.ЕКАТЕРИНБУРГ"</v>
      </c>
      <c r="D358" s="56">
        <v>11949</v>
      </c>
      <c r="E358" s="37"/>
      <c r="F358" s="37"/>
      <c r="G358" s="37"/>
      <c r="H358" s="38"/>
    </row>
    <row r="359" spans="1:8" s="16" customFormat="1" ht="50.1" customHeight="1" x14ac:dyDescent="0.2">
      <c r="A359" s="160" t="s">
        <v>215</v>
      </c>
      <c r="B359" s="161"/>
      <c r="C359" s="549"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"2ГИС.ЕКАТЕРИНБУРГ" (мобильная версия 2ГИС 4.0 и выше)</v>
      </c>
      <c r="D359" s="56">
        <v>16800</v>
      </c>
      <c r="E359" s="37"/>
      <c r="F359" s="37"/>
      <c r="G359" s="37"/>
      <c r="H359" s="38"/>
    </row>
    <row r="360" spans="1:8" s="16" customFormat="1" ht="60" customHeight="1" x14ac:dyDescent="0.2">
      <c r="A360" s="160" t="s">
        <v>199</v>
      </c>
      <c r="B360" s="161" t="s">
        <v>479</v>
      </c>
      <c r="C360" s="40" t="str">
        <f>"Электронный справочник на основе Справочника организаций "&amp;$C$2&amp;" (версия для ПК); Интернет-площадка 2gis.ru на основе Cправочника организаций "&amp;$C$2&amp;""</f>
        <v>Электронный справочник на основе Справочника организаций "2ГИС.ЕКАТЕРИНБУРГ" (версия для ПК); Интернет-площадка 2gis.ru на основе Cправочника организаций "2ГИС.ЕКАТЕРИНБУРГ"</v>
      </c>
      <c r="D360" s="36">
        <v>16800</v>
      </c>
      <c r="E360" s="37"/>
      <c r="F360" s="37"/>
      <c r="G360" s="37"/>
      <c r="H360" s="38"/>
    </row>
    <row r="361" spans="1:8" s="16" customFormat="1" ht="126" customHeight="1" x14ac:dyDescent="0.2">
      <c r="A361" s="160" t="s">
        <v>131</v>
      </c>
      <c r="B361" s="161"/>
      <c r="C361" s="301" t="str">
        <f>C357</f>
        <v>электронный справочник на основе Справочника организаций "2ГИС.ЕКАТЕРИНБУРГ" (мобильная версия 2ГИС 4.0 и выше)</v>
      </c>
      <c r="D361" s="56">
        <v>11949</v>
      </c>
      <c r="E361" s="37"/>
      <c r="F361" s="37"/>
      <c r="G361" s="37"/>
      <c r="H361" s="38"/>
    </row>
    <row r="362" spans="1:8" s="16" customFormat="1" ht="126" customHeight="1" thickBot="1" x14ac:dyDescent="0.25">
      <c r="A362" s="160" t="s">
        <v>132</v>
      </c>
      <c r="B362" s="161"/>
      <c r="C362"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362" s="56">
        <v>8964</v>
      </c>
      <c r="E362" s="37"/>
      <c r="F362" s="37"/>
      <c r="G362" s="37"/>
      <c r="H362" s="38"/>
    </row>
    <row r="363" spans="1:8" s="28" customFormat="1" ht="50.1" customHeight="1" thickBot="1" x14ac:dyDescent="0.25">
      <c r="A363" s="550"/>
      <c r="B363" s="517"/>
      <c r="C363" s="551"/>
      <c r="D363" s="552"/>
      <c r="E363" s="552"/>
      <c r="F363" s="552"/>
      <c r="G363" s="552"/>
      <c r="H363" s="553"/>
    </row>
    <row r="364" spans="1:8" s="23" customFormat="1" ht="30" customHeight="1" x14ac:dyDescent="0.2">
      <c r="A364" s="554"/>
      <c r="B364" s="555"/>
      <c r="C364" s="556"/>
      <c r="D364" s="217"/>
      <c r="E364" s="217"/>
      <c r="F364" s="217"/>
      <c r="G364" s="217"/>
      <c r="H364" s="219"/>
    </row>
    <row r="365" spans="1:8" s="16" customFormat="1" ht="21" x14ac:dyDescent="0.2">
      <c r="A365" s="220"/>
      <c r="B365" s="221" t="s">
        <v>133</v>
      </c>
      <c r="C365" s="222" t="s">
        <v>220</v>
      </c>
      <c r="D365" s="222"/>
      <c r="E365" s="223"/>
      <c r="F365" s="223"/>
      <c r="G365" s="223"/>
      <c r="H365" s="223"/>
    </row>
    <row r="366" spans="1:8" s="16" customFormat="1" ht="21" x14ac:dyDescent="0.2">
      <c r="A366" s="220"/>
      <c r="B366" s="223"/>
      <c r="C366" s="224" t="s">
        <v>221</v>
      </c>
      <c r="D366" s="224"/>
      <c r="E366" s="223"/>
      <c r="F366" s="223"/>
      <c r="G366" s="223"/>
      <c r="H366" s="223"/>
    </row>
    <row r="367" spans="1:8" s="16" customFormat="1" ht="21" x14ac:dyDescent="0.2">
      <c r="A367" s="220"/>
      <c r="B367" s="223"/>
      <c r="C367" s="222" t="s">
        <v>222</v>
      </c>
      <c r="D367" s="224"/>
      <c r="E367" s="223"/>
      <c r="F367" s="223"/>
      <c r="G367" s="223"/>
      <c r="H367" s="223"/>
    </row>
    <row r="368" spans="1:8" s="16" customFormat="1" ht="83.25" customHeight="1" x14ac:dyDescent="0.2">
      <c r="A368" s="216"/>
      <c r="B368" s="217"/>
      <c r="C368" s="224"/>
      <c r="D368" s="224"/>
      <c r="E368" s="223"/>
      <c r="F368" s="223"/>
      <c r="G368" s="223"/>
      <c r="H368" s="217"/>
    </row>
    <row r="369" spans="1:8" s="16" customFormat="1" ht="26.25" x14ac:dyDescent="0.2">
      <c r="A369" s="227" t="str">
        <f>Абакан_юр!A174</f>
        <v>По соглашению сторон в качестве валюты платежа могут выступать украинские гривны, в этом случае курс следующий: 1 руб. = 0,4408 гривен</v>
      </c>
      <c r="B369" s="227"/>
      <c r="C369" s="227"/>
      <c r="D369" s="228"/>
      <c r="E369" s="228"/>
      <c r="F369" s="229"/>
      <c r="G369" s="230"/>
      <c r="H369" s="230"/>
    </row>
    <row r="370" spans="1:8" s="16" customFormat="1" ht="24.95" customHeight="1" x14ac:dyDescent="0.2">
      <c r="A370" s="227" t="str">
        <f>Абакан_юр!A175</f>
        <v>По соглашению сторон в качестве валюты платежа могут выступать дирхамы ОАЭ, в этом случае курс следующий: 1 руб. = 0,0420 дирхам</v>
      </c>
      <c r="B370" s="227"/>
      <c r="C370" s="227"/>
      <c r="D370" s="228"/>
      <c r="E370" s="228"/>
      <c r="F370" s="229"/>
      <c r="G370" s="232"/>
      <c r="H370" s="232"/>
    </row>
    <row r="371" spans="1:8" ht="12.6" customHeight="1" x14ac:dyDescent="0.2">
      <c r="A371" s="227" t="str">
        <f>Абакан_юр!A176</f>
        <v>По соглашению сторон в качестве валюты платежа могут выступать доллары США, в этом случае курс следующий: 1 руб. = 0,0114 доллара</v>
      </c>
      <c r="B371" s="227"/>
      <c r="C371" s="227"/>
      <c r="D371" s="228"/>
      <c r="E371" s="228"/>
      <c r="F371" s="229"/>
      <c r="G371" s="232"/>
      <c r="H371" s="232"/>
    </row>
    <row r="372" spans="1:8" s="223" customFormat="1" ht="24.95" customHeight="1" x14ac:dyDescent="0.2">
      <c r="A372" s="227" t="str">
        <f>Абакан_юр!A177</f>
        <v>По соглашению сторон в качестве валюты платежа могут выступать евро, в этом случае курс следующий: 1 руб. = 0,0105 евро</v>
      </c>
      <c r="B372" s="227"/>
      <c r="C372" s="227"/>
      <c r="D372" s="228"/>
      <c r="E372" s="229"/>
      <c r="F372" s="229"/>
      <c r="G372" s="232"/>
      <c r="H372" s="232"/>
    </row>
    <row r="373" spans="1:8" s="223" customFormat="1" ht="24.95" customHeight="1" x14ac:dyDescent="0.2">
      <c r="A373" s="227" t="str">
        <f>Абакан_юр!A178</f>
        <v>По соглашению сторон в качестве валюты платежа могут выступать чешские кроны, в этом случае курс следующий: 1 руб. = 0,2605 крона</v>
      </c>
      <c r="B373" s="227"/>
      <c r="C373" s="227"/>
      <c r="D373" s="228"/>
      <c r="E373" s="229"/>
      <c r="F373" s="229"/>
      <c r="G373" s="232"/>
      <c r="H373" s="232"/>
    </row>
    <row r="374" spans="1:8" s="223" customFormat="1" ht="24.95" customHeight="1" x14ac:dyDescent="0.2">
      <c r="A374" s="227" t="str">
        <f>Абакан_юр!A179</f>
        <v>По соглашению сторон в качестве валюты платежа могут выступать киргизские сомы, в этом случае курс следующий: 1 руб. = 1,0083 сом</v>
      </c>
      <c r="B374" s="227"/>
      <c r="C374" s="227"/>
      <c r="D374" s="228"/>
      <c r="E374" s="228"/>
      <c r="F374" s="229"/>
      <c r="G374" s="232"/>
      <c r="H374" s="232"/>
    </row>
    <row r="375" spans="1:8" s="217" customFormat="1" ht="12.6" customHeight="1" x14ac:dyDescent="0.2">
      <c r="A375" s="227" t="str">
        <f>Абакан_юр!A180</f>
        <v>По соглашению сторон в качестве валюты платежа могут выступать казахстанские тенге, в этом случае курс следующий: 1 руб. = 5,0473 тенге</v>
      </c>
      <c r="B375" s="227"/>
      <c r="C375" s="227"/>
      <c r="D375" s="228"/>
      <c r="E375" s="228"/>
      <c r="F375" s="229"/>
      <c r="G375" s="232"/>
      <c r="H375" s="232"/>
    </row>
    <row r="376" spans="1:8" s="231" customFormat="1" ht="24.95" customHeight="1" x14ac:dyDescent="0.2">
      <c r="A376" s="233"/>
      <c r="B376" s="233"/>
      <c r="C376" s="234"/>
      <c r="D376" s="235"/>
      <c r="E376" s="235"/>
      <c r="F376" s="236"/>
      <c r="G376" s="237"/>
      <c r="H376" s="237"/>
    </row>
    <row r="377" spans="1:8" s="231" customFormat="1" ht="24.95" customHeight="1" x14ac:dyDescent="0.2">
      <c r="A377" s="239" t="s">
        <v>144</v>
      </c>
      <c r="B377" s="239"/>
      <c r="C377" s="239"/>
      <c r="D377" s="239"/>
      <c r="E377" s="239"/>
      <c r="F377" s="239"/>
      <c r="G377" s="239"/>
      <c r="H377" s="239"/>
    </row>
    <row r="378" spans="1:8" s="231" customFormat="1" ht="24.95" customHeight="1" x14ac:dyDescent="0.2">
      <c r="A378" s="239" t="s">
        <v>480</v>
      </c>
      <c r="B378" s="239"/>
      <c r="C378" s="239"/>
      <c r="D378" s="239"/>
      <c r="E378" s="239"/>
      <c r="F378" s="239"/>
      <c r="G378" s="239"/>
      <c r="H378" s="239"/>
    </row>
    <row r="379" spans="1:8" s="231" customFormat="1" ht="24.95" customHeight="1" x14ac:dyDescent="0.2">
      <c r="A379" s="239" t="s">
        <v>145</v>
      </c>
      <c r="B379" s="239"/>
      <c r="C379" s="239"/>
      <c r="D379" s="239"/>
      <c r="E379" s="239"/>
      <c r="F379" s="239"/>
      <c r="G379" s="239"/>
      <c r="H379" s="239"/>
    </row>
    <row r="380" spans="1:8" s="231" customFormat="1" ht="24.95" customHeight="1" x14ac:dyDescent="0.2">
      <c r="A380" s="216"/>
      <c r="B380" s="217"/>
      <c r="C380" s="224"/>
      <c r="D380" s="224"/>
      <c r="E380" s="223"/>
      <c r="F380" s="223"/>
      <c r="G380" s="223"/>
      <c r="H380" s="217"/>
    </row>
    <row r="381" spans="1:8" s="231" customFormat="1" ht="24.95" customHeight="1" x14ac:dyDescent="0.2">
      <c r="A381" s="227" t="s">
        <v>481</v>
      </c>
      <c r="B381" s="227"/>
      <c r="C381" s="227"/>
      <c r="D381" s="227"/>
      <c r="E381" s="227"/>
      <c r="F381" s="227"/>
      <c r="G381" s="227"/>
      <c r="H381" s="227"/>
    </row>
    <row r="382" spans="1:8" s="231" customFormat="1" ht="24.95" customHeight="1" x14ac:dyDescent="0.2">
      <c r="A382" s="227" t="s">
        <v>482</v>
      </c>
      <c r="B382" s="227"/>
      <c r="C382" s="227"/>
      <c r="D382" s="227"/>
      <c r="E382" s="227"/>
      <c r="F382" s="227"/>
      <c r="G382" s="227"/>
      <c r="H382" s="227"/>
    </row>
    <row r="383" spans="1:8" s="238" customFormat="1" ht="12" customHeight="1" thickBot="1" x14ac:dyDescent="0.25">
      <c r="A383" s="240" t="s">
        <v>146</v>
      </c>
      <c r="B383" s="240"/>
      <c r="C383" s="240"/>
      <c r="D383" s="240"/>
      <c r="E383" s="240"/>
      <c r="F383" s="241"/>
      <c r="G383" s="231"/>
      <c r="H383" s="242"/>
    </row>
    <row r="384" spans="1:8" ht="24.95" customHeight="1" thickBot="1" x14ac:dyDescent="0.25">
      <c r="A384" s="243" t="s">
        <v>147</v>
      </c>
      <c r="B384" s="244"/>
      <c r="C384" s="244"/>
      <c r="D384" s="244"/>
      <c r="E384" s="245"/>
      <c r="F384" s="246"/>
      <c r="H384" s="247"/>
    </row>
    <row r="385" spans="1:8" ht="104.25" customHeight="1" thickBot="1" x14ac:dyDescent="0.25">
      <c r="A385" s="248" t="s">
        <v>148</v>
      </c>
      <c r="B385" s="249"/>
      <c r="C385" s="250" t="s">
        <v>149</v>
      </c>
      <c r="D385" s="249" t="s">
        <v>150</v>
      </c>
      <c r="E385" s="251"/>
      <c r="F385" s="252"/>
      <c r="G385" s="252"/>
      <c r="H385" s="252"/>
    </row>
    <row r="386" spans="1:8" ht="53.25" customHeight="1" x14ac:dyDescent="0.2">
      <c r="A386" s="253" t="s">
        <v>207</v>
      </c>
      <c r="B386" s="254"/>
      <c r="C386" s="256" t="s">
        <v>208</v>
      </c>
      <c r="D386" s="473">
        <v>2190</v>
      </c>
      <c r="E386" s="257"/>
      <c r="F386" s="252"/>
      <c r="G386" s="252"/>
      <c r="H386" s="252"/>
    </row>
    <row r="387" spans="1:8" s="217" customFormat="1" ht="40.5" customHeight="1" x14ac:dyDescent="0.2">
      <c r="A387" s="258" t="s">
        <v>209</v>
      </c>
      <c r="B387" s="259"/>
      <c r="C387" s="261"/>
      <c r="D387" s="474">
        <v>1590</v>
      </c>
      <c r="E387" s="262"/>
      <c r="F387" s="252"/>
      <c r="G387" s="252"/>
      <c r="H387" s="252"/>
    </row>
    <row r="388" spans="1:8" ht="69.75" customHeight="1" x14ac:dyDescent="0.2">
      <c r="A388" s="258" t="s">
        <v>210</v>
      </c>
      <c r="B388" s="259"/>
      <c r="C388" s="261"/>
      <c r="D388" s="474">
        <v>1440</v>
      </c>
      <c r="E388" s="262"/>
      <c r="F388" s="252"/>
      <c r="G388" s="252"/>
      <c r="H388" s="252"/>
    </row>
    <row r="389" spans="1:8" s="217" customFormat="1" ht="38.25" customHeight="1" x14ac:dyDescent="0.2">
      <c r="A389" s="258" t="s">
        <v>211</v>
      </c>
      <c r="B389" s="259"/>
      <c r="C389" s="261"/>
      <c r="D389" s="474">
        <v>1290</v>
      </c>
      <c r="E389" s="262"/>
      <c r="F389" s="252"/>
      <c r="G389" s="252"/>
      <c r="H389" s="252"/>
    </row>
    <row r="390" spans="1:8" s="242" customFormat="1" ht="104.25" customHeight="1" x14ac:dyDescent="0.2">
      <c r="A390" s="258" t="s">
        <v>151</v>
      </c>
      <c r="B390" s="259"/>
      <c r="C390" s="260" t="s">
        <v>152</v>
      </c>
      <c r="D390" s="261" t="s">
        <v>153</v>
      </c>
      <c r="E390" s="262"/>
      <c r="F390" s="252"/>
      <c r="G390" s="252"/>
      <c r="H390" s="252"/>
    </row>
    <row r="391" spans="1:8" s="247" customFormat="1" ht="100.5" customHeight="1" x14ac:dyDescent="0.2">
      <c r="A391" s="258" t="s">
        <v>154</v>
      </c>
      <c r="B391" s="259"/>
      <c r="C391" s="260" t="s">
        <v>155</v>
      </c>
      <c r="D391" s="261" t="s">
        <v>156</v>
      </c>
      <c r="E391" s="262"/>
      <c r="F391" s="252"/>
      <c r="G391" s="252"/>
      <c r="H391" s="252"/>
    </row>
    <row r="392" spans="1:8" ht="88.5" customHeight="1" x14ac:dyDescent="0.2">
      <c r="A392" s="258" t="s">
        <v>160</v>
      </c>
      <c r="B392" s="259"/>
      <c r="C392" s="319" t="s">
        <v>161</v>
      </c>
      <c r="D392" s="259" t="s">
        <v>156</v>
      </c>
      <c r="E392" s="320"/>
      <c r="F392" s="246"/>
      <c r="G392" s="246"/>
      <c r="H392" s="246"/>
    </row>
    <row r="393" spans="1:8" ht="255.75" customHeight="1" thickBot="1" x14ac:dyDescent="0.25">
      <c r="A393" s="442" t="s">
        <v>162</v>
      </c>
      <c r="B393" s="443"/>
      <c r="C393" s="323" t="s">
        <v>163</v>
      </c>
      <c r="D393" s="444" t="s">
        <v>156</v>
      </c>
      <c r="E393" s="445"/>
      <c r="F393" s="236"/>
      <c r="G393" s="237"/>
      <c r="H393" s="237"/>
    </row>
    <row r="394" spans="1:8" ht="50.1" customHeight="1" x14ac:dyDescent="0.2">
      <c r="A394" s="264" t="s">
        <v>164</v>
      </c>
      <c r="B394" s="264"/>
      <c r="C394" s="264"/>
      <c r="D394" s="264"/>
      <c r="E394" s="264"/>
      <c r="F394" s="264"/>
      <c r="G394" s="264"/>
      <c r="H394" s="264"/>
    </row>
    <row r="395" spans="1:8" ht="50.1" customHeight="1" x14ac:dyDescent="0.2">
      <c r="A395" s="264" t="s">
        <v>165</v>
      </c>
      <c r="B395" s="264"/>
      <c r="C395" s="264"/>
      <c r="D395" s="264"/>
      <c r="E395" s="264"/>
      <c r="F395" s="264"/>
      <c r="G395" s="264"/>
      <c r="H395" s="264"/>
    </row>
    <row r="396" spans="1:8" ht="171.75" customHeight="1" x14ac:dyDescent="0.2">
      <c r="A396" s="326" t="str">
        <f>Абакан_юр!A195</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396" s="326"/>
      <c r="C396" s="326"/>
      <c r="D396" s="326"/>
      <c r="E396" s="326"/>
      <c r="F396" s="326"/>
      <c r="G396" s="326"/>
      <c r="H396" s="326"/>
    </row>
    <row r="397" spans="1:8" ht="99.95" customHeight="1" x14ac:dyDescent="0.2">
      <c r="A397" s="239" t="s">
        <v>167</v>
      </c>
      <c r="B397" s="239"/>
      <c r="C397" s="239"/>
      <c r="D397" s="239"/>
      <c r="E397" s="239"/>
      <c r="F397" s="239"/>
      <c r="G397" s="239"/>
      <c r="H397" s="239"/>
    </row>
    <row r="398" spans="1:8" ht="75" customHeight="1" x14ac:dyDescent="0.2">
      <c r="A398" s="264" t="s">
        <v>168</v>
      </c>
      <c r="B398" s="264"/>
      <c r="C398" s="264"/>
      <c r="D398" s="264"/>
      <c r="E398" s="264"/>
      <c r="F398" s="264"/>
      <c r="G398" s="264"/>
      <c r="H398" s="264"/>
    </row>
    <row r="399" spans="1:8" s="217" customFormat="1" ht="125.25" customHeight="1" x14ac:dyDescent="0.2">
      <c r="A399" s="475" t="s">
        <v>287</v>
      </c>
      <c r="B399" s="475"/>
      <c r="C399" s="475"/>
      <c r="D399" s="475"/>
      <c r="E399" s="475"/>
      <c r="F399" s="475"/>
      <c r="G399" s="475"/>
      <c r="H399" s="475"/>
    </row>
    <row r="400" spans="1:8" ht="25.5" x14ac:dyDescent="0.35">
      <c r="A400" s="476" t="s">
        <v>288</v>
      </c>
      <c r="B400" s="477"/>
      <c r="C400" s="478" t="s">
        <v>289</v>
      </c>
    </row>
    <row r="401" spans="1:8" ht="25.5" x14ac:dyDescent="0.35">
      <c r="A401" s="479" t="s">
        <v>290</v>
      </c>
      <c r="B401" s="480"/>
      <c r="C401" s="481">
        <v>1</v>
      </c>
    </row>
    <row r="402" spans="1:8" ht="25.5" x14ac:dyDescent="0.35">
      <c r="A402" s="479">
        <v>2</v>
      </c>
      <c r="B402" s="480"/>
      <c r="C402" s="481">
        <v>1.1000000000000001</v>
      </c>
    </row>
    <row r="403" spans="1:8" ht="25.5" x14ac:dyDescent="0.35">
      <c r="A403" s="479">
        <v>3</v>
      </c>
      <c r="B403" s="480"/>
      <c r="C403" s="481">
        <v>1.2</v>
      </c>
    </row>
    <row r="404" spans="1:8" ht="25.5" x14ac:dyDescent="0.35">
      <c r="A404" s="479" t="s">
        <v>291</v>
      </c>
      <c r="B404" s="480"/>
      <c r="C404" s="481">
        <v>1.25</v>
      </c>
    </row>
    <row r="405" spans="1:8" ht="25.5" x14ac:dyDescent="0.35">
      <c r="A405" s="479" t="s">
        <v>292</v>
      </c>
      <c r="B405" s="480"/>
      <c r="C405" s="481">
        <v>1.3</v>
      </c>
    </row>
    <row r="406" spans="1:8" ht="25.5" x14ac:dyDescent="0.35">
      <c r="A406" s="479" t="s">
        <v>293</v>
      </c>
      <c r="B406" s="480"/>
      <c r="C406" s="481">
        <v>1.35</v>
      </c>
    </row>
    <row r="407" spans="1:8" ht="25.5" x14ac:dyDescent="0.35">
      <c r="A407" s="479" t="s">
        <v>294</v>
      </c>
      <c r="B407" s="480"/>
      <c r="C407" s="481">
        <v>1.4</v>
      </c>
    </row>
    <row r="408" spans="1:8" ht="25.5" x14ac:dyDescent="0.35">
      <c r="A408" s="479" t="s">
        <v>295</v>
      </c>
      <c r="B408" s="480"/>
      <c r="C408" s="481">
        <v>1.45</v>
      </c>
    </row>
    <row r="409" spans="1:8" ht="25.5" x14ac:dyDescent="0.35">
      <c r="A409" s="479" t="s">
        <v>296</v>
      </c>
      <c r="B409" s="480"/>
      <c r="C409" s="481">
        <v>1.5</v>
      </c>
    </row>
    <row r="410" spans="1:8" ht="25.5" x14ac:dyDescent="0.35">
      <c r="A410" s="479" t="s">
        <v>297</v>
      </c>
      <c r="B410" s="480"/>
      <c r="C410" s="481">
        <v>2</v>
      </c>
    </row>
    <row r="411" spans="1:8" ht="23.25" x14ac:dyDescent="0.2">
      <c r="A411" s="264" t="s">
        <v>298</v>
      </c>
      <c r="B411" s="264"/>
      <c r="C411" s="264"/>
      <c r="D411" s="264"/>
      <c r="E411" s="264"/>
      <c r="F411" s="264"/>
      <c r="G411" s="264"/>
      <c r="H411" s="264"/>
    </row>
    <row r="414" spans="1:8" s="266" customFormat="1" ht="114.75" customHeight="1" x14ac:dyDescent="0.2">
      <c r="A414" s="239" t="s">
        <v>483</v>
      </c>
      <c r="B414" s="239"/>
      <c r="C414" s="239"/>
      <c r="D414" s="239"/>
      <c r="E414" s="239"/>
      <c r="F414" s="239"/>
      <c r="G414" s="239"/>
      <c r="H414" s="239"/>
    </row>
    <row r="420" spans="1:8" s="266" customFormat="1" ht="114.75" customHeight="1" x14ac:dyDescent="0.2">
      <c r="A420" s="216"/>
      <c r="B420" s="217"/>
      <c r="C420" s="218"/>
      <c r="D420" s="217"/>
      <c r="E420" s="217"/>
      <c r="F420" s="217"/>
      <c r="G420" s="217"/>
      <c r="H420" s="219"/>
    </row>
  </sheetData>
  <sheetProtection selectLockedCells="1" selectUnlockedCells="1"/>
  <mergeCells count="729">
    <mergeCell ref="A410:B410"/>
    <mergeCell ref="A411:H411"/>
    <mergeCell ref="A414:E414"/>
    <mergeCell ref="F414:H414"/>
    <mergeCell ref="A404:B404"/>
    <mergeCell ref="A405:B405"/>
    <mergeCell ref="A406:B406"/>
    <mergeCell ref="A407:B407"/>
    <mergeCell ref="A408:B408"/>
    <mergeCell ref="A409:B409"/>
    <mergeCell ref="A398:H398"/>
    <mergeCell ref="A399:H399"/>
    <mergeCell ref="A400:B400"/>
    <mergeCell ref="A401:B401"/>
    <mergeCell ref="A402:B402"/>
    <mergeCell ref="A403:B403"/>
    <mergeCell ref="A393:B393"/>
    <mergeCell ref="D393:E393"/>
    <mergeCell ref="A394:H394"/>
    <mergeCell ref="A395:H395"/>
    <mergeCell ref="A396:H396"/>
    <mergeCell ref="A397:H397"/>
    <mergeCell ref="A390:B390"/>
    <mergeCell ref="D390:E390"/>
    <mergeCell ref="A391:B391"/>
    <mergeCell ref="D391:E391"/>
    <mergeCell ref="A392:B392"/>
    <mergeCell ref="D392:E392"/>
    <mergeCell ref="A386:B386"/>
    <mergeCell ref="C386:C389"/>
    <mergeCell ref="D386:E386"/>
    <mergeCell ref="A387:B387"/>
    <mergeCell ref="D387:E387"/>
    <mergeCell ref="A388:B388"/>
    <mergeCell ref="D388:E388"/>
    <mergeCell ref="A389:B389"/>
    <mergeCell ref="D389:E389"/>
    <mergeCell ref="A381:H381"/>
    <mergeCell ref="A382:H382"/>
    <mergeCell ref="A383:E383"/>
    <mergeCell ref="A384:E384"/>
    <mergeCell ref="A385:B385"/>
    <mergeCell ref="D385:E385"/>
    <mergeCell ref="A374:C374"/>
    <mergeCell ref="A375:C375"/>
    <mergeCell ref="A377:H377"/>
    <mergeCell ref="A378:H378"/>
    <mergeCell ref="A379:H379"/>
    <mergeCell ref="C380:D380"/>
    <mergeCell ref="A369:C369"/>
    <mergeCell ref="G369:H369"/>
    <mergeCell ref="A370:C370"/>
    <mergeCell ref="A371:C371"/>
    <mergeCell ref="A372:C372"/>
    <mergeCell ref="A373:C373"/>
    <mergeCell ref="A362:B362"/>
    <mergeCell ref="D362:H362"/>
    <mergeCell ref="C365:D365"/>
    <mergeCell ref="C366:D366"/>
    <mergeCell ref="C367:D367"/>
    <mergeCell ref="C368:D368"/>
    <mergeCell ref="A359:B359"/>
    <mergeCell ref="D359:H359"/>
    <mergeCell ref="A360:B360"/>
    <mergeCell ref="D360:H360"/>
    <mergeCell ref="A361:B361"/>
    <mergeCell ref="D361:H361"/>
    <mergeCell ref="D355:H355"/>
    <mergeCell ref="A356:B356"/>
    <mergeCell ref="D356:H356"/>
    <mergeCell ref="A357:B357"/>
    <mergeCell ref="D357:H357"/>
    <mergeCell ref="A358:B358"/>
    <mergeCell ref="D358:H358"/>
    <mergeCell ref="A351:B351"/>
    <mergeCell ref="C351:C355"/>
    <mergeCell ref="D351:H351"/>
    <mergeCell ref="A352:B352"/>
    <mergeCell ref="D352:H352"/>
    <mergeCell ref="A353:B353"/>
    <mergeCell ref="D353:H353"/>
    <mergeCell ref="A354:B354"/>
    <mergeCell ref="D354:H354"/>
    <mergeCell ref="A355:B355"/>
    <mergeCell ref="A348:B348"/>
    <mergeCell ref="D348:H348"/>
    <mergeCell ref="A349:B349"/>
    <mergeCell ref="D349:H349"/>
    <mergeCell ref="A350:B350"/>
    <mergeCell ref="D350:H350"/>
    <mergeCell ref="A345:B345"/>
    <mergeCell ref="D345:H345"/>
    <mergeCell ref="A346:B346"/>
    <mergeCell ref="D346:H346"/>
    <mergeCell ref="A347:B347"/>
    <mergeCell ref="D347:H347"/>
    <mergeCell ref="A342:B342"/>
    <mergeCell ref="D342:H342"/>
    <mergeCell ref="A343:B343"/>
    <mergeCell ref="D343:H343"/>
    <mergeCell ref="A344:B344"/>
    <mergeCell ref="D344:H344"/>
    <mergeCell ref="A339:B339"/>
    <mergeCell ref="D339:H339"/>
    <mergeCell ref="A340:B340"/>
    <mergeCell ref="D340:H340"/>
    <mergeCell ref="A341:B341"/>
    <mergeCell ref="D341:H341"/>
    <mergeCell ref="A336:B336"/>
    <mergeCell ref="D336:H336"/>
    <mergeCell ref="A337:B337"/>
    <mergeCell ref="D337:H337"/>
    <mergeCell ref="A338:B338"/>
    <mergeCell ref="D338:H338"/>
    <mergeCell ref="A333:B333"/>
    <mergeCell ref="D333:H333"/>
    <mergeCell ref="A334:B334"/>
    <mergeCell ref="D334:H334"/>
    <mergeCell ref="A335:B335"/>
    <mergeCell ref="D335:H335"/>
    <mergeCell ref="A330:B330"/>
    <mergeCell ref="D330:H330"/>
    <mergeCell ref="A331:B331"/>
    <mergeCell ref="D331:H331"/>
    <mergeCell ref="A332:B332"/>
    <mergeCell ref="D332:H332"/>
    <mergeCell ref="A327:B327"/>
    <mergeCell ref="D327:H327"/>
    <mergeCell ref="A328:B328"/>
    <mergeCell ref="D328:H328"/>
    <mergeCell ref="A329:B329"/>
    <mergeCell ref="D329:H329"/>
    <mergeCell ref="A324:B324"/>
    <mergeCell ref="D324:H324"/>
    <mergeCell ref="A325:B325"/>
    <mergeCell ref="D325:H325"/>
    <mergeCell ref="A326:B326"/>
    <mergeCell ref="D326:H326"/>
    <mergeCell ref="A321:B321"/>
    <mergeCell ref="D321:H321"/>
    <mergeCell ref="A322:B322"/>
    <mergeCell ref="D322:H322"/>
    <mergeCell ref="A323:B323"/>
    <mergeCell ref="D323:H323"/>
    <mergeCell ref="A318:B318"/>
    <mergeCell ref="D318:H318"/>
    <mergeCell ref="A319:B319"/>
    <mergeCell ref="D319:H319"/>
    <mergeCell ref="A320:B320"/>
    <mergeCell ref="D320:H320"/>
    <mergeCell ref="A315:B315"/>
    <mergeCell ref="D315:H315"/>
    <mergeCell ref="A316:B316"/>
    <mergeCell ref="D316:H316"/>
    <mergeCell ref="A317:B317"/>
    <mergeCell ref="D317:H317"/>
    <mergeCell ref="A312:B312"/>
    <mergeCell ref="D312:H312"/>
    <mergeCell ref="A313:B313"/>
    <mergeCell ref="D313:H313"/>
    <mergeCell ref="A314:B314"/>
    <mergeCell ref="D314:H314"/>
    <mergeCell ref="A309:B309"/>
    <mergeCell ref="D309:H309"/>
    <mergeCell ref="A310:B310"/>
    <mergeCell ref="D310:H310"/>
    <mergeCell ref="A311:B311"/>
    <mergeCell ref="D311:H311"/>
    <mergeCell ref="A306:B306"/>
    <mergeCell ref="D306:H306"/>
    <mergeCell ref="A307:B307"/>
    <mergeCell ref="D307:H307"/>
    <mergeCell ref="A308:B308"/>
    <mergeCell ref="D308:H308"/>
    <mergeCell ref="D302:H302"/>
    <mergeCell ref="A303:B303"/>
    <mergeCell ref="D303:H303"/>
    <mergeCell ref="A304:B304"/>
    <mergeCell ref="D304:H304"/>
    <mergeCell ref="A305:B305"/>
    <mergeCell ref="D305:H305"/>
    <mergeCell ref="A298:B298"/>
    <mergeCell ref="C298:C315"/>
    <mergeCell ref="D298:H298"/>
    <mergeCell ref="A299:B299"/>
    <mergeCell ref="D299:H299"/>
    <mergeCell ref="A300:B300"/>
    <mergeCell ref="D300:H300"/>
    <mergeCell ref="A301:B301"/>
    <mergeCell ref="D301:H301"/>
    <mergeCell ref="A302:B302"/>
    <mergeCell ref="A295:B295"/>
    <mergeCell ref="D295:H295"/>
    <mergeCell ref="A296:B296"/>
    <mergeCell ref="D296:H296"/>
    <mergeCell ref="A297:B297"/>
    <mergeCell ref="D297:H297"/>
    <mergeCell ref="A292:B292"/>
    <mergeCell ref="D292:H292"/>
    <mergeCell ref="A293:B293"/>
    <mergeCell ref="D293:H293"/>
    <mergeCell ref="A294:B294"/>
    <mergeCell ref="D294:H294"/>
    <mergeCell ref="A289:B289"/>
    <mergeCell ref="D289:H289"/>
    <mergeCell ref="A290:B290"/>
    <mergeCell ref="D290:H290"/>
    <mergeCell ref="A291:B291"/>
    <mergeCell ref="D291:H291"/>
    <mergeCell ref="A284:C284"/>
    <mergeCell ref="D284:H284"/>
    <mergeCell ref="D285:H285"/>
    <mergeCell ref="A286:B286"/>
    <mergeCell ref="C286:C294"/>
    <mergeCell ref="D286:H286"/>
    <mergeCell ref="A287:B287"/>
    <mergeCell ref="D287:H287"/>
    <mergeCell ref="A288:B288"/>
    <mergeCell ref="D288:H288"/>
    <mergeCell ref="A281:B281"/>
    <mergeCell ref="D281:H281"/>
    <mergeCell ref="A282:B282"/>
    <mergeCell ref="D282:H282"/>
    <mergeCell ref="A283:B283"/>
    <mergeCell ref="D283:H283"/>
    <mergeCell ref="A278:B278"/>
    <mergeCell ref="D278:H278"/>
    <mergeCell ref="A279:B279"/>
    <mergeCell ref="D279:H279"/>
    <mergeCell ref="A280:B280"/>
    <mergeCell ref="D280:H280"/>
    <mergeCell ref="A275:B275"/>
    <mergeCell ref="D275:H275"/>
    <mergeCell ref="A276:B276"/>
    <mergeCell ref="D276:H276"/>
    <mergeCell ref="A277:B277"/>
    <mergeCell ref="D277:H277"/>
    <mergeCell ref="A272:B272"/>
    <mergeCell ref="D272:H272"/>
    <mergeCell ref="A273:B273"/>
    <mergeCell ref="D273:H273"/>
    <mergeCell ref="A274:B274"/>
    <mergeCell ref="D274:H274"/>
    <mergeCell ref="A269:B269"/>
    <mergeCell ref="D269:H269"/>
    <mergeCell ref="A270:B270"/>
    <mergeCell ref="D270:H270"/>
    <mergeCell ref="A271:B271"/>
    <mergeCell ref="D271:H271"/>
    <mergeCell ref="A266:B266"/>
    <mergeCell ref="D266:H266"/>
    <mergeCell ref="A267:B267"/>
    <mergeCell ref="D267:H267"/>
    <mergeCell ref="A268:B268"/>
    <mergeCell ref="D268:H268"/>
    <mergeCell ref="A263:B263"/>
    <mergeCell ref="D263:H263"/>
    <mergeCell ref="A264:B264"/>
    <mergeCell ref="D264:H264"/>
    <mergeCell ref="A265:B265"/>
    <mergeCell ref="D265:H265"/>
    <mergeCell ref="A260:B260"/>
    <mergeCell ref="D260:H260"/>
    <mergeCell ref="A261:B261"/>
    <mergeCell ref="D261:H261"/>
    <mergeCell ref="A262:B262"/>
    <mergeCell ref="D262:H262"/>
    <mergeCell ref="A257:B257"/>
    <mergeCell ref="D257:H257"/>
    <mergeCell ref="A258:B258"/>
    <mergeCell ref="D258:H258"/>
    <mergeCell ref="A259:B259"/>
    <mergeCell ref="D259:H259"/>
    <mergeCell ref="A254:B254"/>
    <mergeCell ref="D254:H254"/>
    <mergeCell ref="A255:B255"/>
    <mergeCell ref="D255:H255"/>
    <mergeCell ref="A256:B256"/>
    <mergeCell ref="D256:H256"/>
    <mergeCell ref="A251:B251"/>
    <mergeCell ref="D251:H251"/>
    <mergeCell ref="A252:B252"/>
    <mergeCell ref="D252:H252"/>
    <mergeCell ref="A253:B253"/>
    <mergeCell ref="D253:H253"/>
    <mergeCell ref="A248:B248"/>
    <mergeCell ref="D248:H248"/>
    <mergeCell ref="A249:B249"/>
    <mergeCell ref="D249:H249"/>
    <mergeCell ref="A250:B250"/>
    <mergeCell ref="D250:H250"/>
    <mergeCell ref="A245:B245"/>
    <mergeCell ref="D245:H245"/>
    <mergeCell ref="A246:B246"/>
    <mergeCell ref="D246:H246"/>
    <mergeCell ref="A247:B247"/>
    <mergeCell ref="D247:H247"/>
    <mergeCell ref="A242:B242"/>
    <mergeCell ref="D242:H242"/>
    <mergeCell ref="A243:B243"/>
    <mergeCell ref="D243:H243"/>
    <mergeCell ref="A244:B244"/>
    <mergeCell ref="D244:H244"/>
    <mergeCell ref="A239:B239"/>
    <mergeCell ref="D239:H239"/>
    <mergeCell ref="A240:B240"/>
    <mergeCell ref="D240:H240"/>
    <mergeCell ref="A241:B241"/>
    <mergeCell ref="D241:H241"/>
    <mergeCell ref="A236:B236"/>
    <mergeCell ref="D236:H236"/>
    <mergeCell ref="A237:B237"/>
    <mergeCell ref="D237:H237"/>
    <mergeCell ref="A238:B238"/>
    <mergeCell ref="D238:H238"/>
    <mergeCell ref="A233:B233"/>
    <mergeCell ref="D233:H233"/>
    <mergeCell ref="A234:B234"/>
    <mergeCell ref="D234:H234"/>
    <mergeCell ref="A235:B235"/>
    <mergeCell ref="D235:H235"/>
    <mergeCell ref="A230:B230"/>
    <mergeCell ref="D230:H230"/>
    <mergeCell ref="A231:B231"/>
    <mergeCell ref="D231:H231"/>
    <mergeCell ref="A232:B232"/>
    <mergeCell ref="D232:H232"/>
    <mergeCell ref="A227:B227"/>
    <mergeCell ref="D227:H227"/>
    <mergeCell ref="A228:B228"/>
    <mergeCell ref="D228:H228"/>
    <mergeCell ref="A229:B229"/>
    <mergeCell ref="D229:H229"/>
    <mergeCell ref="A224:B224"/>
    <mergeCell ref="D224:H224"/>
    <mergeCell ref="A225:B225"/>
    <mergeCell ref="D225:H225"/>
    <mergeCell ref="A226:B226"/>
    <mergeCell ref="D226:H226"/>
    <mergeCell ref="A221:B221"/>
    <mergeCell ref="D221:H221"/>
    <mergeCell ref="A222:B222"/>
    <mergeCell ref="D222:H222"/>
    <mergeCell ref="A223:B223"/>
    <mergeCell ref="D223:H223"/>
    <mergeCell ref="A218:B218"/>
    <mergeCell ref="D218:H218"/>
    <mergeCell ref="A219:B219"/>
    <mergeCell ref="D219:H219"/>
    <mergeCell ref="A220:B220"/>
    <mergeCell ref="D220:H220"/>
    <mergeCell ref="A215:B215"/>
    <mergeCell ref="D215:H215"/>
    <mergeCell ref="A216:B216"/>
    <mergeCell ref="D216:H216"/>
    <mergeCell ref="A217:B217"/>
    <mergeCell ref="D217:H217"/>
    <mergeCell ref="A212:B212"/>
    <mergeCell ref="D212:H212"/>
    <mergeCell ref="A213:B213"/>
    <mergeCell ref="D213:H213"/>
    <mergeCell ref="A214:B214"/>
    <mergeCell ref="D214:H214"/>
    <mergeCell ref="A209:B209"/>
    <mergeCell ref="D209:H209"/>
    <mergeCell ref="A210:B210"/>
    <mergeCell ref="D210:H210"/>
    <mergeCell ref="A211:B211"/>
    <mergeCell ref="D211:H211"/>
    <mergeCell ref="A206:B206"/>
    <mergeCell ref="D206:H206"/>
    <mergeCell ref="A207:B207"/>
    <mergeCell ref="D207:H207"/>
    <mergeCell ref="A208:B208"/>
    <mergeCell ref="D208:H208"/>
    <mergeCell ref="A203:B203"/>
    <mergeCell ref="D203:H203"/>
    <mergeCell ref="A204:B204"/>
    <mergeCell ref="D204:H204"/>
    <mergeCell ref="A205:B205"/>
    <mergeCell ref="D205:H205"/>
    <mergeCell ref="A200:B200"/>
    <mergeCell ref="D200:H200"/>
    <mergeCell ref="A201:B201"/>
    <mergeCell ref="D201:H201"/>
    <mergeCell ref="A202:B202"/>
    <mergeCell ref="D202:H202"/>
    <mergeCell ref="A197:B197"/>
    <mergeCell ref="D197:H197"/>
    <mergeCell ref="A198:B198"/>
    <mergeCell ref="D198:H198"/>
    <mergeCell ref="A199:B199"/>
    <mergeCell ref="D199:H199"/>
    <mergeCell ref="A194:B194"/>
    <mergeCell ref="D194:H194"/>
    <mergeCell ref="A195:B195"/>
    <mergeCell ref="D195:H195"/>
    <mergeCell ref="A196:B196"/>
    <mergeCell ref="D196:H196"/>
    <mergeCell ref="A191:B191"/>
    <mergeCell ref="D191:H191"/>
    <mergeCell ref="A192:B192"/>
    <mergeCell ref="D192:H192"/>
    <mergeCell ref="A193:B193"/>
    <mergeCell ref="D193:H193"/>
    <mergeCell ref="D187:H187"/>
    <mergeCell ref="A188:B188"/>
    <mergeCell ref="D188:H188"/>
    <mergeCell ref="A189:B189"/>
    <mergeCell ref="D189:H189"/>
    <mergeCell ref="A190:B190"/>
    <mergeCell ref="D190:H190"/>
    <mergeCell ref="A183:C183"/>
    <mergeCell ref="D183:H183"/>
    <mergeCell ref="A184:B184"/>
    <mergeCell ref="C184:C283"/>
    <mergeCell ref="D184:H184"/>
    <mergeCell ref="A185:B185"/>
    <mergeCell ref="D185:H185"/>
    <mergeCell ref="A186:B186"/>
    <mergeCell ref="D186:H186"/>
    <mergeCell ref="A187:B187"/>
    <mergeCell ref="D178:H178"/>
    <mergeCell ref="A179:A181"/>
    <mergeCell ref="B179:B180"/>
    <mergeCell ref="C179:C180"/>
    <mergeCell ref="D179:H181"/>
    <mergeCell ref="D182:H182"/>
    <mergeCell ref="H168:H171"/>
    <mergeCell ref="D172:H172"/>
    <mergeCell ref="A173:A177"/>
    <mergeCell ref="B173:B174"/>
    <mergeCell ref="C173:C174"/>
    <mergeCell ref="D173:D177"/>
    <mergeCell ref="E173:E177"/>
    <mergeCell ref="F173:F177"/>
    <mergeCell ref="G173:G177"/>
    <mergeCell ref="H173:H177"/>
    <mergeCell ref="A165:B165"/>
    <mergeCell ref="D165:H165"/>
    <mergeCell ref="D166:H166"/>
    <mergeCell ref="A168:A171"/>
    <mergeCell ref="B168:B169"/>
    <mergeCell ref="C168:C169"/>
    <mergeCell ref="D168:D171"/>
    <mergeCell ref="E168:E171"/>
    <mergeCell ref="F168:F171"/>
    <mergeCell ref="G168:G171"/>
    <mergeCell ref="A162:B162"/>
    <mergeCell ref="D162:H162"/>
    <mergeCell ref="A163:B163"/>
    <mergeCell ref="D163:H163"/>
    <mergeCell ref="A164:B164"/>
    <mergeCell ref="D164:H164"/>
    <mergeCell ref="A159:B159"/>
    <mergeCell ref="D159:H159"/>
    <mergeCell ref="A160:B160"/>
    <mergeCell ref="D160:H160"/>
    <mergeCell ref="A161:B161"/>
    <mergeCell ref="D161:H161"/>
    <mergeCell ref="A156:B156"/>
    <mergeCell ref="D156:H156"/>
    <mergeCell ref="A157:B157"/>
    <mergeCell ref="D157:H157"/>
    <mergeCell ref="A158:B158"/>
    <mergeCell ref="D158:H158"/>
    <mergeCell ref="A153:B153"/>
    <mergeCell ref="D153:H153"/>
    <mergeCell ref="A154:B154"/>
    <mergeCell ref="D154:H154"/>
    <mergeCell ref="A155:B155"/>
    <mergeCell ref="D155:H155"/>
    <mergeCell ref="A150:B150"/>
    <mergeCell ref="D150:H150"/>
    <mergeCell ref="A151:B151"/>
    <mergeCell ref="D151:H151"/>
    <mergeCell ref="A152:B152"/>
    <mergeCell ref="D152:H152"/>
    <mergeCell ref="A147:B147"/>
    <mergeCell ref="D147:H147"/>
    <mergeCell ref="A148:B148"/>
    <mergeCell ref="D148:H148"/>
    <mergeCell ref="A149:B149"/>
    <mergeCell ref="D149:H149"/>
    <mergeCell ref="A144:B144"/>
    <mergeCell ref="D144:H144"/>
    <mergeCell ref="A145:B145"/>
    <mergeCell ref="D145:H145"/>
    <mergeCell ref="A146:B146"/>
    <mergeCell ref="D146:H146"/>
    <mergeCell ref="A141:B141"/>
    <mergeCell ref="D141:H141"/>
    <mergeCell ref="A142:B142"/>
    <mergeCell ref="D142:H142"/>
    <mergeCell ref="A143:B143"/>
    <mergeCell ref="D143:H143"/>
    <mergeCell ref="A138:B138"/>
    <mergeCell ref="D138:H138"/>
    <mergeCell ref="A139:B139"/>
    <mergeCell ref="D139:H139"/>
    <mergeCell ref="A140:B140"/>
    <mergeCell ref="D140:H140"/>
    <mergeCell ref="A135:B135"/>
    <mergeCell ref="D135:H135"/>
    <mergeCell ref="A136:B136"/>
    <mergeCell ref="D136:H136"/>
    <mergeCell ref="A137:B137"/>
    <mergeCell ref="D137:H137"/>
    <mergeCell ref="A132:B132"/>
    <mergeCell ref="D132:H132"/>
    <mergeCell ref="A133:B133"/>
    <mergeCell ref="D133:H133"/>
    <mergeCell ref="A134:B134"/>
    <mergeCell ref="D134:H134"/>
    <mergeCell ref="A129:B129"/>
    <mergeCell ref="D129:H129"/>
    <mergeCell ref="A130:B130"/>
    <mergeCell ref="D130:H130"/>
    <mergeCell ref="A131:B131"/>
    <mergeCell ref="D131:H131"/>
    <mergeCell ref="A126:B126"/>
    <mergeCell ref="D126:H126"/>
    <mergeCell ref="A127:B127"/>
    <mergeCell ref="D127:H127"/>
    <mergeCell ref="A128:B128"/>
    <mergeCell ref="D128:H128"/>
    <mergeCell ref="A123:B123"/>
    <mergeCell ref="D123:H123"/>
    <mergeCell ref="A124:B124"/>
    <mergeCell ref="D124:H124"/>
    <mergeCell ref="A125:B125"/>
    <mergeCell ref="D125:H125"/>
    <mergeCell ref="A120:B120"/>
    <mergeCell ref="D120:H120"/>
    <mergeCell ref="A121:B121"/>
    <mergeCell ref="D121:H121"/>
    <mergeCell ref="A122:B122"/>
    <mergeCell ref="D122:H122"/>
    <mergeCell ref="A117:B117"/>
    <mergeCell ref="D117:H117"/>
    <mergeCell ref="A118:B118"/>
    <mergeCell ref="D118:H118"/>
    <mergeCell ref="A119:B119"/>
    <mergeCell ref="D119:H119"/>
    <mergeCell ref="A114:B114"/>
    <mergeCell ref="D114:H114"/>
    <mergeCell ref="A115:B115"/>
    <mergeCell ref="D115:H115"/>
    <mergeCell ref="A116:B116"/>
    <mergeCell ref="D116:H116"/>
    <mergeCell ref="A111:B111"/>
    <mergeCell ref="D111:H111"/>
    <mergeCell ref="A112:B112"/>
    <mergeCell ref="D112:H112"/>
    <mergeCell ref="A113:B113"/>
    <mergeCell ref="D113:H113"/>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02:B102"/>
    <mergeCell ref="D102:H102"/>
    <mergeCell ref="A103:B103"/>
    <mergeCell ref="D103:H103"/>
    <mergeCell ref="A104:B104"/>
    <mergeCell ref="D104:H104"/>
    <mergeCell ref="A99:B99"/>
    <mergeCell ref="D99:H99"/>
    <mergeCell ref="A100:B100"/>
    <mergeCell ref="D100:H100"/>
    <mergeCell ref="A101:B101"/>
    <mergeCell ref="D101:H101"/>
    <mergeCell ref="A96:B96"/>
    <mergeCell ref="D96:H96"/>
    <mergeCell ref="A97:B97"/>
    <mergeCell ref="D97:H97"/>
    <mergeCell ref="A98:B98"/>
    <mergeCell ref="D98:H98"/>
    <mergeCell ref="A93:B93"/>
    <mergeCell ref="D93:H93"/>
    <mergeCell ref="A94:B94"/>
    <mergeCell ref="D94:H94"/>
    <mergeCell ref="A95:B95"/>
    <mergeCell ref="D95:H95"/>
    <mergeCell ref="A90:B90"/>
    <mergeCell ref="D90:H90"/>
    <mergeCell ref="A91:B91"/>
    <mergeCell ref="D91:H91"/>
    <mergeCell ref="A92:B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A72:B72"/>
    <mergeCell ref="D72:H72"/>
    <mergeCell ref="A73:B73"/>
    <mergeCell ref="D73:H73"/>
    <mergeCell ref="A74:B74"/>
    <mergeCell ref="D74:H74"/>
    <mergeCell ref="A69:B69"/>
    <mergeCell ref="D69:H69"/>
    <mergeCell ref="A70:B70"/>
    <mergeCell ref="D70:H70"/>
    <mergeCell ref="A71:B71"/>
    <mergeCell ref="D71:H71"/>
    <mergeCell ref="D64:H64"/>
    <mergeCell ref="A65:C65"/>
    <mergeCell ref="D65:H65"/>
    <mergeCell ref="A66:B66"/>
    <mergeCell ref="C66:C165"/>
    <mergeCell ref="D66:H66"/>
    <mergeCell ref="A67:B67"/>
    <mergeCell ref="D67:H67"/>
    <mergeCell ref="A68:B68"/>
    <mergeCell ref="D68:H68"/>
    <mergeCell ref="G55:G59"/>
    <mergeCell ref="H55:H59"/>
    <mergeCell ref="D60:H60"/>
    <mergeCell ref="A61:A63"/>
    <mergeCell ref="B61:B62"/>
    <mergeCell ref="C61:C62"/>
    <mergeCell ref="D61:H63"/>
    <mergeCell ref="F49:F53"/>
    <mergeCell ref="G49:G53"/>
    <mergeCell ref="H49:H53"/>
    <mergeCell ref="D54:H54"/>
    <mergeCell ref="A55:A59"/>
    <mergeCell ref="B55:B56"/>
    <mergeCell ref="C55:C56"/>
    <mergeCell ref="D55:D59"/>
    <mergeCell ref="E55:E59"/>
    <mergeCell ref="F55:F59"/>
    <mergeCell ref="A44:A47"/>
    <mergeCell ref="B44:B45"/>
    <mergeCell ref="C44:C45"/>
    <mergeCell ref="D44:H47"/>
    <mergeCell ref="D48:H48"/>
    <mergeCell ref="A49:A53"/>
    <mergeCell ref="B49:B50"/>
    <mergeCell ref="C49:C50"/>
    <mergeCell ref="D49:D53"/>
    <mergeCell ref="E49:E53"/>
    <mergeCell ref="G33:G37"/>
    <mergeCell ref="H33:H37"/>
    <mergeCell ref="A39:A42"/>
    <mergeCell ref="D39:H42"/>
    <mergeCell ref="C40:C41"/>
    <mergeCell ref="D43:H43"/>
    <mergeCell ref="F28:F31"/>
    <mergeCell ref="G28:G31"/>
    <mergeCell ref="H28:H31"/>
    <mergeCell ref="D32:H32"/>
    <mergeCell ref="A33:A37"/>
    <mergeCell ref="B33:B34"/>
    <mergeCell ref="C33:C34"/>
    <mergeCell ref="D33:D37"/>
    <mergeCell ref="E33:E37"/>
    <mergeCell ref="F33:F37"/>
    <mergeCell ref="A24:A26"/>
    <mergeCell ref="B24:B25"/>
    <mergeCell ref="C24:C25"/>
    <mergeCell ref="D24:H26"/>
    <mergeCell ref="D27:H27"/>
    <mergeCell ref="A28:A31"/>
    <mergeCell ref="B28:B29"/>
    <mergeCell ref="C28:C29"/>
    <mergeCell ref="D28:D31"/>
    <mergeCell ref="E28:E31"/>
    <mergeCell ref="G13:G17"/>
    <mergeCell ref="H13:H17"/>
    <mergeCell ref="A19:A22"/>
    <mergeCell ref="D19:H22"/>
    <mergeCell ref="C20:C21"/>
    <mergeCell ref="D23:H23"/>
    <mergeCell ref="F8:F11"/>
    <mergeCell ref="G8:G11"/>
    <mergeCell ref="H8:H11"/>
    <mergeCell ref="D12:H12"/>
    <mergeCell ref="A13:A17"/>
    <mergeCell ref="B13:B14"/>
    <mergeCell ref="C13:C14"/>
    <mergeCell ref="D13:D17"/>
    <mergeCell ref="E13:E17"/>
    <mergeCell ref="F13:F17"/>
    <mergeCell ref="D1:F1"/>
    <mergeCell ref="G2:H2"/>
    <mergeCell ref="D4:H4"/>
    <mergeCell ref="A5:B5"/>
    <mergeCell ref="D6:H6"/>
    <mergeCell ref="A8:A11"/>
    <mergeCell ref="B8:B9"/>
    <mergeCell ref="C8:C9"/>
    <mergeCell ref="D8:D11"/>
    <mergeCell ref="E8:E11"/>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27"/>
  <sheetViews>
    <sheetView view="pageBreakPreview" zoomScale="40" zoomScaleNormal="60" zoomScaleSheetLayoutView="40" workbookViewId="0">
      <pane ySplit="4" topLeftCell="A53" activePane="bottomLeft" state="frozen"/>
      <selection activeCell="A181" sqref="A181:B181"/>
      <selection pane="bottomLeft" activeCell="A181" sqref="A181:B181"/>
    </sheetView>
  </sheetViews>
  <sheetFormatPr defaultColWidth="9.140625" defaultRowHeight="12.75" outlineLevelRow="1" x14ac:dyDescent="0.2"/>
  <cols>
    <col min="1" max="1" width="45.7109375" style="216" customWidth="1"/>
    <col min="2" max="2" width="80.7109375" style="217" customWidth="1"/>
    <col min="3" max="3" width="120.7109375" style="218" customWidth="1"/>
    <col min="4" max="7" width="30.7109375" style="217" customWidth="1"/>
    <col min="8" max="8" width="30.7109375" style="219" customWidth="1"/>
    <col min="9" max="16384" width="9.140625" style="219"/>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июня 2024 г.</v>
      </c>
      <c r="B2" s="6" t="s">
        <v>2</v>
      </c>
      <c r="C2" s="7" t="s">
        <v>484</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s="16" customFormat="1" ht="24.95" customHeight="1" thickBot="1" x14ac:dyDescent="0.25">
      <c r="A6" s="81"/>
      <c r="B6" s="129"/>
      <c r="C6" s="130"/>
      <c r="D6" s="267" t="s">
        <v>171</v>
      </c>
      <c r="E6" s="268" t="s">
        <v>172</v>
      </c>
      <c r="F6" s="269" t="s">
        <v>173</v>
      </c>
      <c r="G6" s="268" t="s">
        <v>174</v>
      </c>
      <c r="H6" s="270" t="s">
        <v>175</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"2ГИС.ИВАНОВО" (версия для ПК); 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Интернет-площадки и Веб-приложения на основе Cправочника организаций "2ГИС.ИВАНОВО", http://api.2gis.ru/</v>
      </c>
      <c r="D7" s="31">
        <f>1.2*F7</f>
        <v>7272</v>
      </c>
      <c r="E7" s="32">
        <f>1.1*F7</f>
        <v>6666.0000000000009</v>
      </c>
      <c r="F7" s="32">
        <v>6060</v>
      </c>
      <c r="G7" s="32">
        <f>F7*0.75</f>
        <v>4545</v>
      </c>
      <c r="H7" s="33">
        <f>F7*0.5</f>
        <v>3030</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"2ГИС.ИВАНОВО" (версия для ПК); 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Интернет-площадки и Веб-приложения на основе Cправочника организаций "2ГИС.ИВАНОВО",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"2ГИС.ИВАНОВО" (версия для ПК); 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Интернет-площадки и Веб-приложения на основе Cправочника организаций "2ГИС.ИВАНОВО", http://api.2gis.ru/</v>
      </c>
      <c r="D12" s="54">
        <f>F12*1.2</f>
        <v>8640</v>
      </c>
      <c r="E12" s="32">
        <f>F12*1.1</f>
        <v>7920.0000000000009</v>
      </c>
      <c r="F12" s="32">
        <v>7200</v>
      </c>
      <c r="G12" s="32">
        <f>F12*0.75</f>
        <v>5400</v>
      </c>
      <c r="H12" s="33">
        <f>F12*0.5</f>
        <v>3600</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"2ГИС.ИВАНОВО" (версия для ПК); 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Интернет-площадки и Веб-приложения на основе Cправочника организаций "2ГИС.ИВАНОВО",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1320</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"2ГИС.ИВАНОВО"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"2ГИС.ИВАНОВО"; Электронный справочник "2ГИС.ИВАНОВО"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Интернет-площадки и Веб-приложения на основе Cправочника организаций "2ГИС.ИВАНОВО", http://api.2gis.ru/</v>
      </c>
      <c r="D23" s="271">
        <v>300</v>
      </c>
      <c r="E23" s="272"/>
      <c r="F23" s="272"/>
      <c r="G23" s="272"/>
      <c r="H23" s="273"/>
    </row>
    <row r="24" spans="1:8" s="16" customFormat="1" ht="94.5" customHeight="1" x14ac:dyDescent="0.2">
      <c r="A24" s="71"/>
      <c r="B24" s="92"/>
      <c r="C24" s="93"/>
      <c r="D24" s="94"/>
      <c r="E24" s="95"/>
      <c r="F24" s="95"/>
      <c r="G24" s="95"/>
      <c r="H24" s="274"/>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2ГИС 4.0 и выше)</v>
      </c>
      <c r="D25" s="275"/>
      <c r="E25" s="276"/>
      <c r="F25" s="276"/>
      <c r="G25" s="276"/>
      <c r="H25" s="277"/>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"2ГИС.ИВАНОВО" (версия для ПК); 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v>
      </c>
      <c r="D27" s="31">
        <f>V27*1.2</f>
        <v>0</v>
      </c>
      <c r="E27" s="32">
        <f>V27*1.1</f>
        <v>0</v>
      </c>
      <c r="F27" s="32">
        <v>8484</v>
      </c>
      <c r="G27" s="32">
        <f>V27*0.75</f>
        <v>0</v>
      </c>
      <c r="H27" s="33">
        <f>V27*0.5</f>
        <v>0</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"2ГИС.ИВАНОВО" (версия для ПК); 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v>
      </c>
      <c r="D32" s="54">
        <f>V32*1.2</f>
        <v>0</v>
      </c>
      <c r="E32" s="32">
        <f>V32*1.1</f>
        <v>0</v>
      </c>
      <c r="F32" s="32">
        <v>10080</v>
      </c>
      <c r="G32" s="32">
        <f>V32*0.75</f>
        <v>0</v>
      </c>
      <c r="H32" s="33">
        <f>V32*0.5</f>
        <v>0</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1920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"2ГИС.ИВАНОВО"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"2ГИС.ИВАНОВО"; Электронный справочник "2ГИС.ИВАНОВО"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v>
      </c>
      <c r="D43" s="90">
        <v>420</v>
      </c>
      <c r="E43" s="90"/>
      <c r="F43" s="90"/>
      <c r="G43" s="90"/>
      <c r="H43" s="91"/>
    </row>
    <row r="44" spans="1:8" s="16" customFormat="1" ht="69.75" customHeight="1" x14ac:dyDescent="0.2">
      <c r="A44" s="71"/>
      <c r="B44" s="92"/>
      <c r="C44" s="93"/>
      <c r="D44" s="95"/>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2ГИС 4.0 и выше)</v>
      </c>
      <c r="D45" s="95"/>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2ГИС 4.0 и выше)</v>
      </c>
      <c r="D46" s="100"/>
      <c r="E46" s="100"/>
      <c r="F46" s="100"/>
      <c r="G46" s="100"/>
      <c r="H46" s="101"/>
    </row>
    <row r="47" spans="1:8" s="16" customFormat="1" ht="24.95" customHeight="1" thickBot="1" x14ac:dyDescent="0.25">
      <c r="A47" s="81"/>
      <c r="B47" s="129"/>
      <c r="C47" s="130"/>
      <c r="D47" s="113"/>
      <c r="E47" s="114"/>
      <c r="F47" s="114"/>
      <c r="G47" s="114"/>
      <c r="H47" s="115"/>
    </row>
    <row r="48" spans="1:8" s="16" customFormat="1" ht="50.1" customHeight="1" thickBot="1" x14ac:dyDescent="0.25">
      <c r="A48" s="278" t="s">
        <v>176</v>
      </c>
      <c r="B48" s="66" t="s">
        <v>177</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"2ГИС.ИВАНОВО" (версия для ПК)</v>
      </c>
      <c r="D48" s="279">
        <f>F48*1.2</f>
        <v>3312</v>
      </c>
      <c r="E48" s="279">
        <f>F48*1.1</f>
        <v>3036.0000000000005</v>
      </c>
      <c r="F48" s="279">
        <v>2760</v>
      </c>
      <c r="G48" s="279">
        <f>F48*0.75</f>
        <v>2070</v>
      </c>
      <c r="H48" s="279">
        <f>F48*0.5</f>
        <v>1380</v>
      </c>
    </row>
    <row r="49" spans="1:8" s="16" customFormat="1" ht="99.95" customHeight="1" thickBot="1" x14ac:dyDescent="0.25">
      <c r="A49" s="278"/>
      <c r="B49" s="72" t="s">
        <v>178</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"2ГИС.ИВАНОВО" (версия для ПК); 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v>
      </c>
      <c r="D49" s="280"/>
      <c r="E49" s="280"/>
      <c r="F49" s="280"/>
      <c r="G49" s="280"/>
      <c r="H49" s="280"/>
    </row>
    <row r="50" spans="1:8" s="16" customFormat="1" ht="75" customHeight="1" thickBot="1" x14ac:dyDescent="0.25">
      <c r="A50" s="278"/>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v>
      </c>
      <c r="D50" s="280"/>
      <c r="E50" s="280"/>
      <c r="F50" s="280"/>
      <c r="G50" s="280"/>
      <c r="H50" s="280"/>
    </row>
    <row r="51" spans="1:8" s="16" customFormat="1" ht="24.95" customHeight="1" thickBot="1" x14ac:dyDescent="0.25">
      <c r="A51" s="81"/>
      <c r="B51" s="129"/>
      <c r="C51" s="130"/>
      <c r="D51" s="113"/>
      <c r="E51" s="114"/>
      <c r="F51" s="114"/>
      <c r="G51" s="114"/>
      <c r="H51" s="115"/>
    </row>
    <row r="52" spans="1:8" s="16" customFormat="1" ht="50.1" customHeight="1" x14ac:dyDescent="0.2">
      <c r="A52" s="281" t="s">
        <v>179</v>
      </c>
      <c r="B52" s="66" t="s">
        <v>180</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"2ГИС.ИВАНОВО" (версия для ПК)</v>
      </c>
      <c r="D52" s="89">
        <v>120</v>
      </c>
      <c r="E52" s="90"/>
      <c r="F52" s="90"/>
      <c r="G52" s="90"/>
      <c r="H52" s="91"/>
    </row>
    <row r="53" spans="1:8" s="16" customFormat="1" ht="75" customHeight="1" thickBot="1" x14ac:dyDescent="0.25">
      <c r="A53" s="71"/>
      <c r="B53" s="72" t="s">
        <v>485</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v>
      </c>
      <c r="D53" s="99"/>
      <c r="E53" s="100"/>
      <c r="F53" s="100"/>
      <c r="G53" s="100"/>
      <c r="H53" s="101"/>
    </row>
    <row r="54" spans="1:8" s="16" customFormat="1" ht="24.95" customHeight="1" thickBot="1" x14ac:dyDescent="0.25">
      <c r="A54" s="81"/>
      <c r="B54" s="82"/>
      <c r="C54" s="83"/>
      <c r="D54" s="113"/>
      <c r="E54" s="114"/>
      <c r="F54" s="114"/>
      <c r="G54" s="114"/>
      <c r="H54" s="115"/>
    </row>
    <row r="55" spans="1:8" s="16" customFormat="1" ht="48" customHeight="1" x14ac:dyDescent="0.2">
      <c r="A55" s="29" t="s">
        <v>31</v>
      </c>
      <c r="B55" s="30" t="s">
        <v>27</v>
      </c>
      <c r="C5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"2ГИС.ИВАНОВО" (версия для ПК); 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Интернет-площадки и Веб-приложения на основе Cправочника организаций "2ГИС.ИВАНОВО", http://api.2gis.ru/</v>
      </c>
      <c r="D55" s="31">
        <f>F55*1.2</f>
        <v>8640</v>
      </c>
      <c r="E55" s="32">
        <f>F55*1.1</f>
        <v>7920.0000000000009</v>
      </c>
      <c r="F55" s="32">
        <v>7200</v>
      </c>
      <c r="G55" s="32">
        <f>F55*0.75</f>
        <v>5400</v>
      </c>
      <c r="H55" s="33">
        <f>F55*0.5</f>
        <v>3600</v>
      </c>
    </row>
    <row r="56" spans="1:8" s="16" customFormat="1" ht="132" customHeight="1" x14ac:dyDescent="0.2">
      <c r="A56" s="34"/>
      <c r="B56" s="35"/>
      <c r="C56" s="35"/>
      <c r="D56" s="36"/>
      <c r="E56" s="37"/>
      <c r="F56" s="37"/>
      <c r="G56" s="37"/>
      <c r="H56" s="38"/>
    </row>
    <row r="57" spans="1:8" s="16" customFormat="1" ht="127.5" customHeight="1" x14ac:dyDescent="0.2">
      <c r="A57" s="34"/>
      <c r="B57" s="39" t="s">
        <v>12</v>
      </c>
      <c r="C5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"2ГИС.ИВАНОВО" (версия для ПК); 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Интернет-площадки и Веб-приложения на основе Cправочника организаций "2ГИС.ИВАНОВО", http://api.2gis.ru/</v>
      </c>
      <c r="D57" s="36"/>
      <c r="E57" s="37"/>
      <c r="F57" s="37"/>
      <c r="G57" s="37"/>
      <c r="H57" s="38"/>
    </row>
    <row r="58" spans="1:8" s="16" customFormat="1" ht="127.5" customHeight="1" thickBot="1" x14ac:dyDescent="0.25">
      <c r="A58" s="119"/>
      <c r="B58" s="120" t="s">
        <v>33</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2ГИС 4.0 и выше)</v>
      </c>
      <c r="D58" s="121"/>
      <c r="E58" s="122"/>
      <c r="F58" s="122"/>
      <c r="G58" s="122"/>
      <c r="H58" s="123"/>
    </row>
    <row r="59" spans="1:8" s="16" customFormat="1" ht="166.5" customHeight="1" thickBot="1" x14ac:dyDescent="0.25">
      <c r="A59" s="41"/>
      <c r="B59" s="42" t="s">
        <v>13</v>
      </c>
      <c r="C5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2ГИС 4.0 и выше)</v>
      </c>
      <c r="D59" s="44"/>
      <c r="E59" s="45"/>
      <c r="F59" s="45"/>
      <c r="G59" s="45"/>
      <c r="H59" s="46"/>
    </row>
    <row r="60" spans="1:8" s="16" customFormat="1" ht="24.95" customHeight="1" thickBot="1" x14ac:dyDescent="0.25">
      <c r="A60" s="47"/>
      <c r="B60" s="48"/>
      <c r="C60" s="49"/>
      <c r="D60" s="50"/>
      <c r="E60" s="51"/>
      <c r="F60" s="51"/>
      <c r="G60" s="51"/>
      <c r="H60" s="52"/>
    </row>
    <row r="61" spans="1:8" s="16" customFormat="1" ht="48" customHeight="1" x14ac:dyDescent="0.2">
      <c r="A61" s="53" t="s">
        <v>35</v>
      </c>
      <c r="B61" s="30" t="s">
        <v>27</v>
      </c>
      <c r="C61"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"2ГИС.ИВАНОВО" (версия для ПК); 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Интернет-площадки и Веб-приложения на основе Cправочника организаций "2ГИС.ИВАНОВО", http://api.2gis.ru/</v>
      </c>
      <c r="D61" s="54">
        <f>F61*1.2</f>
        <v>10260</v>
      </c>
      <c r="E61" s="32">
        <f>F61*1.1</f>
        <v>9405</v>
      </c>
      <c r="F61" s="32">
        <v>8550</v>
      </c>
      <c r="G61" s="32">
        <f>F61*0.75</f>
        <v>6412.5</v>
      </c>
      <c r="H61" s="33">
        <f>F61*0.5</f>
        <v>4275</v>
      </c>
    </row>
    <row r="62" spans="1:8" s="16" customFormat="1" ht="132" customHeight="1" x14ac:dyDescent="0.2">
      <c r="A62" s="55"/>
      <c r="B62" s="35"/>
      <c r="C62" s="35"/>
      <c r="D62" s="56"/>
      <c r="E62" s="37"/>
      <c r="F62" s="37"/>
      <c r="G62" s="37"/>
      <c r="H62" s="38"/>
    </row>
    <row r="63" spans="1:8" s="16" customFormat="1" ht="138.94999999999999" customHeight="1" x14ac:dyDescent="0.2">
      <c r="A63" s="55"/>
      <c r="B63" s="39" t="s">
        <v>12</v>
      </c>
      <c r="C63"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"2ГИС.ИВАНОВО" (версия для ПК); 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Интернет-площадки и Веб-приложения на основе Cправочника организаций "2ГИС.ИВАНОВО", http://api.2gis.ru/</v>
      </c>
      <c r="D63" s="56"/>
      <c r="E63" s="37"/>
      <c r="F63" s="37"/>
      <c r="G63" s="37"/>
      <c r="H63" s="38"/>
    </row>
    <row r="64" spans="1:8" s="16" customFormat="1" ht="166.5" customHeight="1" x14ac:dyDescent="0.2">
      <c r="A64" s="55"/>
      <c r="B64" s="57" t="s">
        <v>13</v>
      </c>
      <c r="C64"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2ГИС 4.0 и выше)</v>
      </c>
      <c r="D64" s="56"/>
      <c r="E64" s="37"/>
      <c r="F64" s="37"/>
      <c r="G64" s="37"/>
      <c r="H64" s="38"/>
    </row>
    <row r="65" spans="1:8" s="16" customFormat="1" ht="92.25" customHeight="1" thickBot="1" x14ac:dyDescent="0.25">
      <c r="A65" s="59"/>
      <c r="B65" s="42" t="s">
        <v>36</v>
      </c>
      <c r="C65"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2ГИС 4.0 и выше)</v>
      </c>
      <c r="D65" s="61"/>
      <c r="E65" s="45"/>
      <c r="F65" s="45"/>
      <c r="G65" s="45"/>
      <c r="H65" s="46"/>
    </row>
    <row r="66" spans="1:8" s="16" customFormat="1" ht="24.95" customHeight="1" thickBot="1" x14ac:dyDescent="0.25">
      <c r="A66" s="81"/>
      <c r="B66" s="82"/>
      <c r="C66" s="83"/>
      <c r="D66" s="84"/>
      <c r="E66" s="85"/>
      <c r="F66" s="85"/>
      <c r="G66" s="85"/>
      <c r="H66" s="86"/>
    </row>
    <row r="67" spans="1:8" s="16" customFormat="1" ht="50.1" customHeight="1" x14ac:dyDescent="0.2">
      <c r="A67" s="65" t="s">
        <v>37</v>
      </c>
      <c r="B67" s="87" t="s">
        <v>23</v>
      </c>
      <c r="C67"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Интернет-площадки и Веб-приложения на основе Cправочника организаций "2ГИС.ИВАНОВО", http://api.2gis.ru/</v>
      </c>
      <c r="D67" s="271">
        <v>300</v>
      </c>
      <c r="E67" s="272"/>
      <c r="F67" s="272"/>
      <c r="G67" s="272"/>
      <c r="H67" s="273"/>
    </row>
    <row r="68" spans="1:8" s="16" customFormat="1" ht="94.5" customHeight="1" x14ac:dyDescent="0.2">
      <c r="A68" s="71"/>
      <c r="B68" s="92"/>
      <c r="C68" s="93"/>
      <c r="D68" s="94"/>
      <c r="E68" s="95"/>
      <c r="F68" s="95"/>
      <c r="G68" s="95"/>
      <c r="H68" s="274"/>
    </row>
    <row r="69" spans="1:8" s="16" customFormat="1" ht="163.5" customHeight="1" thickBot="1" x14ac:dyDescent="0.25">
      <c r="A69" s="77"/>
      <c r="B69" s="97" t="s">
        <v>13</v>
      </c>
      <c r="C69"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2ГИС 4.0 и выше)</v>
      </c>
      <c r="D69" s="275"/>
      <c r="E69" s="276"/>
      <c r="F69" s="276"/>
      <c r="G69" s="276"/>
      <c r="H69" s="277"/>
    </row>
    <row r="70" spans="1:8" s="16" customFormat="1" ht="24.95" customHeight="1" thickBot="1" x14ac:dyDescent="0.25">
      <c r="A70" s="81"/>
      <c r="B70" s="129"/>
      <c r="C70" s="130"/>
      <c r="D70" s="113"/>
      <c r="E70" s="114"/>
      <c r="F70" s="114"/>
      <c r="G70" s="114"/>
      <c r="H70" s="115"/>
    </row>
    <row r="71" spans="1:8" s="16" customFormat="1" ht="50.1" customHeight="1" thickBot="1" x14ac:dyDescent="0.25">
      <c r="A71" s="136" t="s">
        <v>38</v>
      </c>
      <c r="B71" s="137"/>
      <c r="C71" s="137"/>
      <c r="D71" s="138" t="str">
        <f>"от "&amp;MIN(D72:D91)&amp;" до "&amp;MAX(D72:D91)</f>
        <v>от 660 до 13200</v>
      </c>
      <c r="E71" s="139"/>
      <c r="F71" s="139"/>
      <c r="G71" s="139"/>
      <c r="H71" s="140"/>
    </row>
    <row r="72" spans="1:8" s="16" customFormat="1" ht="37.5" customHeight="1" outlineLevel="1" x14ac:dyDescent="0.2">
      <c r="A72" s="141" t="s">
        <v>39</v>
      </c>
      <c r="B72" s="369"/>
      <c r="C72" s="30" t="str">
        <f>"Электронный справочник на основе Справочника организаций "&amp;$C$2&amp;" (версия для ПК)"</f>
        <v>Электронный справочник на основе Справочника организаций "2ГИС.ИВАНОВО" (версия для ПК)</v>
      </c>
      <c r="D72" s="370">
        <v>660</v>
      </c>
      <c r="E72" s="145"/>
      <c r="F72" s="145"/>
      <c r="G72" s="145"/>
      <c r="H72" s="146"/>
    </row>
    <row r="73" spans="1:8" s="16" customFormat="1" ht="37.5" customHeight="1" outlineLevel="1" x14ac:dyDescent="0.2">
      <c r="A73" s="147" t="s">
        <v>40</v>
      </c>
      <c r="B73" s="371"/>
      <c r="C73" s="355"/>
      <c r="D73" s="56">
        <v>1320</v>
      </c>
      <c r="E73" s="37"/>
      <c r="F73" s="37"/>
      <c r="G73" s="37"/>
      <c r="H73" s="38"/>
    </row>
    <row r="74" spans="1:8" s="16" customFormat="1" ht="37.5" customHeight="1" outlineLevel="1" x14ac:dyDescent="0.2">
      <c r="A74" s="147" t="s">
        <v>41</v>
      </c>
      <c r="B74" s="371"/>
      <c r="C74" s="355"/>
      <c r="D74" s="56">
        <v>1980</v>
      </c>
      <c r="E74" s="37"/>
      <c r="F74" s="37"/>
      <c r="G74" s="37"/>
      <c r="H74" s="38"/>
    </row>
    <row r="75" spans="1:8" s="16" customFormat="1" ht="37.5" customHeight="1" outlineLevel="1" x14ac:dyDescent="0.2">
      <c r="A75" s="147" t="s">
        <v>42</v>
      </c>
      <c r="B75" s="371"/>
      <c r="C75" s="355"/>
      <c r="D75" s="56">
        <v>2640</v>
      </c>
      <c r="E75" s="37"/>
      <c r="F75" s="37"/>
      <c r="G75" s="37"/>
      <c r="H75" s="38"/>
    </row>
    <row r="76" spans="1:8" s="16" customFormat="1" ht="37.5" customHeight="1" outlineLevel="1" x14ac:dyDescent="0.2">
      <c r="A76" s="147" t="s">
        <v>43</v>
      </c>
      <c r="B76" s="371"/>
      <c r="C76" s="355"/>
      <c r="D76" s="56">
        <v>3300</v>
      </c>
      <c r="E76" s="37"/>
      <c r="F76" s="37"/>
      <c r="G76" s="37"/>
      <c r="H76" s="38"/>
    </row>
    <row r="77" spans="1:8" s="16" customFormat="1" ht="37.5" customHeight="1" outlineLevel="1" x14ac:dyDescent="0.2">
      <c r="A77" s="147" t="s">
        <v>44</v>
      </c>
      <c r="B77" s="371"/>
      <c r="C77" s="355"/>
      <c r="D77" s="56">
        <v>3960</v>
      </c>
      <c r="E77" s="37"/>
      <c r="F77" s="37"/>
      <c r="G77" s="37"/>
      <c r="H77" s="38"/>
    </row>
    <row r="78" spans="1:8" s="16" customFormat="1" ht="37.5" customHeight="1" outlineLevel="1" x14ac:dyDescent="0.2">
      <c r="A78" s="147" t="s">
        <v>45</v>
      </c>
      <c r="B78" s="371"/>
      <c r="C78" s="355"/>
      <c r="D78" s="56">
        <v>4620</v>
      </c>
      <c r="E78" s="37"/>
      <c r="F78" s="37"/>
      <c r="G78" s="37"/>
      <c r="H78" s="38"/>
    </row>
    <row r="79" spans="1:8" s="16" customFormat="1" ht="37.5" customHeight="1" outlineLevel="1" x14ac:dyDescent="0.2">
      <c r="A79" s="147" t="s">
        <v>46</v>
      </c>
      <c r="B79" s="371"/>
      <c r="C79" s="355"/>
      <c r="D79" s="56">
        <v>5280</v>
      </c>
      <c r="E79" s="37"/>
      <c r="F79" s="37"/>
      <c r="G79" s="37"/>
      <c r="H79" s="38"/>
    </row>
    <row r="80" spans="1:8" s="16" customFormat="1" ht="37.5" customHeight="1" outlineLevel="1" x14ac:dyDescent="0.2">
      <c r="A80" s="147" t="s">
        <v>47</v>
      </c>
      <c r="B80" s="371"/>
      <c r="C80" s="355"/>
      <c r="D80" s="56">
        <v>5940</v>
      </c>
      <c r="E80" s="37"/>
      <c r="F80" s="37"/>
      <c r="G80" s="37"/>
      <c r="H80" s="38"/>
    </row>
    <row r="81" spans="1:8" s="16" customFormat="1" ht="37.5" customHeight="1" outlineLevel="1" x14ac:dyDescent="0.2">
      <c r="A81" s="147" t="s">
        <v>48</v>
      </c>
      <c r="B81" s="371"/>
      <c r="C81" s="355"/>
      <c r="D81" s="56">
        <v>6600</v>
      </c>
      <c r="E81" s="37"/>
      <c r="F81" s="37"/>
      <c r="G81" s="37"/>
      <c r="H81" s="38"/>
    </row>
    <row r="82" spans="1:8" s="16" customFormat="1" ht="37.5" customHeight="1" outlineLevel="1" x14ac:dyDescent="0.2">
      <c r="A82" s="147" t="s">
        <v>49</v>
      </c>
      <c r="B82" s="371"/>
      <c r="C82" s="355"/>
      <c r="D82" s="56">
        <v>7260</v>
      </c>
      <c r="E82" s="37"/>
      <c r="F82" s="37"/>
      <c r="G82" s="37"/>
      <c r="H82" s="38"/>
    </row>
    <row r="83" spans="1:8" s="16" customFormat="1" ht="37.5" customHeight="1" outlineLevel="1" x14ac:dyDescent="0.2">
      <c r="A83" s="147" t="s">
        <v>50</v>
      </c>
      <c r="B83" s="371"/>
      <c r="C83" s="355"/>
      <c r="D83" s="56">
        <v>7920</v>
      </c>
      <c r="E83" s="37"/>
      <c r="F83" s="37"/>
      <c r="G83" s="37"/>
      <c r="H83" s="38"/>
    </row>
    <row r="84" spans="1:8" s="16" customFormat="1" ht="37.5" customHeight="1" outlineLevel="1" x14ac:dyDescent="0.2">
      <c r="A84" s="147" t="s">
        <v>51</v>
      </c>
      <c r="B84" s="371"/>
      <c r="C84" s="355"/>
      <c r="D84" s="56">
        <v>8580</v>
      </c>
      <c r="E84" s="37"/>
      <c r="F84" s="37"/>
      <c r="G84" s="37"/>
      <c r="H84" s="38"/>
    </row>
    <row r="85" spans="1:8" s="16" customFormat="1" ht="37.5" customHeight="1" outlineLevel="1" x14ac:dyDescent="0.2">
      <c r="A85" s="147" t="s">
        <v>52</v>
      </c>
      <c r="B85" s="371"/>
      <c r="C85" s="355"/>
      <c r="D85" s="56">
        <v>9240</v>
      </c>
      <c r="E85" s="37"/>
      <c r="F85" s="37"/>
      <c r="G85" s="37"/>
      <c r="H85" s="38"/>
    </row>
    <row r="86" spans="1:8" s="16" customFormat="1" ht="37.5" customHeight="1" outlineLevel="1" x14ac:dyDescent="0.2">
      <c r="A86" s="147" t="s">
        <v>53</v>
      </c>
      <c r="B86" s="371"/>
      <c r="C86" s="355"/>
      <c r="D86" s="56">
        <v>9900</v>
      </c>
      <c r="E86" s="37"/>
      <c r="F86" s="37"/>
      <c r="G86" s="37"/>
      <c r="H86" s="38"/>
    </row>
    <row r="87" spans="1:8" s="16" customFormat="1" ht="37.5" customHeight="1" outlineLevel="1" x14ac:dyDescent="0.2">
      <c r="A87" s="147" t="s">
        <v>54</v>
      </c>
      <c r="B87" s="371"/>
      <c r="C87" s="355"/>
      <c r="D87" s="56">
        <v>10560</v>
      </c>
      <c r="E87" s="37"/>
      <c r="F87" s="37"/>
      <c r="G87" s="37"/>
      <c r="H87" s="38"/>
    </row>
    <row r="88" spans="1:8" s="16" customFormat="1" ht="37.5" customHeight="1" outlineLevel="1" x14ac:dyDescent="0.2">
      <c r="A88" s="147" t="s">
        <v>55</v>
      </c>
      <c r="B88" s="371"/>
      <c r="C88" s="355"/>
      <c r="D88" s="56">
        <v>11220</v>
      </c>
      <c r="E88" s="37"/>
      <c r="F88" s="37"/>
      <c r="G88" s="37"/>
      <c r="H88" s="38"/>
    </row>
    <row r="89" spans="1:8" s="16" customFormat="1" ht="37.5" customHeight="1" outlineLevel="1" x14ac:dyDescent="0.2">
      <c r="A89" s="147" t="s">
        <v>56</v>
      </c>
      <c r="B89" s="371"/>
      <c r="C89" s="355"/>
      <c r="D89" s="56">
        <v>11880</v>
      </c>
      <c r="E89" s="37"/>
      <c r="F89" s="37"/>
      <c r="G89" s="37"/>
      <c r="H89" s="38"/>
    </row>
    <row r="90" spans="1:8" s="16" customFormat="1" ht="37.5" customHeight="1" outlineLevel="1" x14ac:dyDescent="0.2">
      <c r="A90" s="147" t="s">
        <v>57</v>
      </c>
      <c r="B90" s="371"/>
      <c r="C90" s="355"/>
      <c r="D90" s="56">
        <v>12540</v>
      </c>
      <c r="E90" s="37"/>
      <c r="F90" s="37"/>
      <c r="G90" s="37"/>
      <c r="H90" s="38"/>
    </row>
    <row r="91" spans="1:8" s="16" customFormat="1" ht="37.5" customHeight="1" outlineLevel="1" x14ac:dyDescent="0.2">
      <c r="A91" s="147" t="s">
        <v>58</v>
      </c>
      <c r="B91" s="371"/>
      <c r="C91" s="355"/>
      <c r="D91" s="56">
        <v>13200</v>
      </c>
      <c r="E91" s="37"/>
      <c r="F91" s="37"/>
      <c r="G91" s="37"/>
      <c r="H91" s="38"/>
    </row>
    <row r="92" spans="1:8" s="16" customFormat="1" ht="37.5" customHeight="1" outlineLevel="1" x14ac:dyDescent="0.2">
      <c r="A92" s="147" t="s">
        <v>181</v>
      </c>
      <c r="B92" s="371"/>
      <c r="C92" s="355"/>
      <c r="D92" s="56">
        <v>13860</v>
      </c>
      <c r="E92" s="37"/>
      <c r="F92" s="37"/>
      <c r="G92" s="37"/>
      <c r="H92" s="38"/>
    </row>
    <row r="93" spans="1:8" s="16" customFormat="1" ht="37.5" customHeight="1" outlineLevel="1" x14ac:dyDescent="0.2">
      <c r="A93" s="147" t="s">
        <v>182</v>
      </c>
      <c r="B93" s="371"/>
      <c r="C93" s="355"/>
      <c r="D93" s="56">
        <v>14520</v>
      </c>
      <c r="E93" s="37"/>
      <c r="F93" s="37"/>
      <c r="G93" s="37"/>
      <c r="H93" s="38"/>
    </row>
    <row r="94" spans="1:8" s="16" customFormat="1" ht="37.5" customHeight="1" outlineLevel="1" x14ac:dyDescent="0.2">
      <c r="A94" s="147" t="s">
        <v>183</v>
      </c>
      <c r="B94" s="371"/>
      <c r="C94" s="355"/>
      <c r="D94" s="56">
        <v>15180</v>
      </c>
      <c r="E94" s="37"/>
      <c r="F94" s="37"/>
      <c r="G94" s="37"/>
      <c r="H94" s="38"/>
    </row>
    <row r="95" spans="1:8" s="16" customFormat="1" ht="37.5" customHeight="1" outlineLevel="1" x14ac:dyDescent="0.2">
      <c r="A95" s="147" t="s">
        <v>184</v>
      </c>
      <c r="B95" s="371"/>
      <c r="C95" s="355"/>
      <c r="D95" s="56">
        <v>15840</v>
      </c>
      <c r="E95" s="37"/>
      <c r="F95" s="37"/>
      <c r="G95" s="37"/>
      <c r="H95" s="38"/>
    </row>
    <row r="96" spans="1:8" s="16" customFormat="1" ht="37.5" customHeight="1" outlineLevel="1" x14ac:dyDescent="0.2">
      <c r="A96" s="147" t="s">
        <v>185</v>
      </c>
      <c r="B96" s="371"/>
      <c r="C96" s="355"/>
      <c r="D96" s="56">
        <v>16500</v>
      </c>
      <c r="E96" s="37"/>
      <c r="F96" s="37"/>
      <c r="G96" s="37"/>
      <c r="H96" s="38"/>
    </row>
    <row r="97" spans="1:8" s="16" customFormat="1" ht="37.5" customHeight="1" outlineLevel="1" x14ac:dyDescent="0.2">
      <c r="A97" s="147" t="s">
        <v>186</v>
      </c>
      <c r="B97" s="371"/>
      <c r="C97" s="355"/>
      <c r="D97" s="56">
        <v>17160</v>
      </c>
      <c r="E97" s="37"/>
      <c r="F97" s="37"/>
      <c r="G97" s="37"/>
      <c r="H97" s="38"/>
    </row>
    <row r="98" spans="1:8" s="16" customFormat="1" ht="37.5" customHeight="1" outlineLevel="1" x14ac:dyDescent="0.2">
      <c r="A98" s="147" t="s">
        <v>187</v>
      </c>
      <c r="B98" s="371"/>
      <c r="C98" s="355"/>
      <c r="D98" s="56">
        <v>17820</v>
      </c>
      <c r="E98" s="37"/>
      <c r="F98" s="37"/>
      <c r="G98" s="37"/>
      <c r="H98" s="38"/>
    </row>
    <row r="99" spans="1:8" s="16" customFormat="1" ht="37.5" customHeight="1" outlineLevel="1" x14ac:dyDescent="0.2">
      <c r="A99" s="147" t="s">
        <v>188</v>
      </c>
      <c r="B99" s="371"/>
      <c r="C99" s="355"/>
      <c r="D99" s="56">
        <v>18480</v>
      </c>
      <c r="E99" s="37"/>
      <c r="F99" s="37"/>
      <c r="G99" s="37"/>
      <c r="H99" s="38"/>
    </row>
    <row r="100" spans="1:8" s="16" customFormat="1" ht="37.5" customHeight="1" outlineLevel="1" x14ac:dyDescent="0.2">
      <c r="A100" s="147" t="s">
        <v>189</v>
      </c>
      <c r="B100" s="371"/>
      <c r="C100" s="355"/>
      <c r="D100" s="56">
        <v>19140</v>
      </c>
      <c r="E100" s="37"/>
      <c r="F100" s="37"/>
      <c r="G100" s="37"/>
      <c r="H100" s="38"/>
    </row>
    <row r="101" spans="1:8" s="16" customFormat="1" ht="37.5" customHeight="1" outlineLevel="1" x14ac:dyDescent="0.2">
      <c r="A101" s="147" t="s">
        <v>190</v>
      </c>
      <c r="B101" s="371"/>
      <c r="C101" s="355"/>
      <c r="D101" s="56">
        <v>19800</v>
      </c>
      <c r="E101" s="37"/>
      <c r="F101" s="37"/>
      <c r="G101" s="37"/>
      <c r="H101" s="38"/>
    </row>
    <row r="102" spans="1:8" s="16" customFormat="1" ht="37.5" customHeight="1" outlineLevel="1" x14ac:dyDescent="0.2">
      <c r="A102" s="147" t="s">
        <v>191</v>
      </c>
      <c r="B102" s="371"/>
      <c r="C102" s="355"/>
      <c r="D102" s="56">
        <v>20460</v>
      </c>
      <c r="E102" s="37"/>
      <c r="F102" s="37"/>
      <c r="G102" s="37"/>
      <c r="H102" s="38"/>
    </row>
    <row r="103" spans="1:8" s="16" customFormat="1" ht="37.5" customHeight="1" outlineLevel="1" x14ac:dyDescent="0.2">
      <c r="A103" s="147" t="s">
        <v>192</v>
      </c>
      <c r="B103" s="371"/>
      <c r="C103" s="355"/>
      <c r="D103" s="56">
        <v>21120</v>
      </c>
      <c r="E103" s="37"/>
      <c r="F103" s="37"/>
      <c r="G103" s="37"/>
      <c r="H103" s="38"/>
    </row>
    <row r="104" spans="1:8" s="16" customFormat="1" ht="37.5" customHeight="1" outlineLevel="1" x14ac:dyDescent="0.2">
      <c r="A104" s="147" t="s">
        <v>193</v>
      </c>
      <c r="B104" s="371"/>
      <c r="C104" s="355"/>
      <c r="D104" s="56">
        <v>21780</v>
      </c>
      <c r="E104" s="37"/>
      <c r="F104" s="37"/>
      <c r="G104" s="37"/>
      <c r="H104" s="38"/>
    </row>
    <row r="105" spans="1:8" s="16" customFormat="1" ht="37.5" customHeight="1" outlineLevel="1" x14ac:dyDescent="0.2">
      <c r="A105" s="147" t="s">
        <v>194</v>
      </c>
      <c r="B105" s="371"/>
      <c r="C105" s="355"/>
      <c r="D105" s="56">
        <v>22440</v>
      </c>
      <c r="E105" s="37"/>
      <c r="F105" s="37"/>
      <c r="G105" s="37"/>
      <c r="H105" s="38"/>
    </row>
    <row r="106" spans="1:8" s="16" customFormat="1" ht="37.5" customHeight="1" outlineLevel="1" x14ac:dyDescent="0.2">
      <c r="A106" s="147" t="s">
        <v>195</v>
      </c>
      <c r="B106" s="148"/>
      <c r="C106" s="355"/>
      <c r="D106" s="56">
        <v>23100</v>
      </c>
      <c r="E106" s="37"/>
      <c r="F106" s="37"/>
      <c r="G106" s="37"/>
      <c r="H106" s="38"/>
    </row>
    <row r="107" spans="1:8" s="16" customFormat="1" ht="37.5" customHeight="1" outlineLevel="1" x14ac:dyDescent="0.2">
      <c r="A107" s="147" t="s">
        <v>235</v>
      </c>
      <c r="B107" s="148"/>
      <c r="C107" s="355"/>
      <c r="D107" s="56">
        <v>23760</v>
      </c>
      <c r="E107" s="37"/>
      <c r="F107" s="37"/>
      <c r="G107" s="37"/>
      <c r="H107" s="38"/>
    </row>
    <row r="108" spans="1:8" s="16" customFormat="1" ht="37.5" customHeight="1" outlineLevel="1" x14ac:dyDescent="0.2">
      <c r="A108" s="147" t="s">
        <v>236</v>
      </c>
      <c r="B108" s="148"/>
      <c r="C108" s="355"/>
      <c r="D108" s="56">
        <v>24420</v>
      </c>
      <c r="E108" s="37"/>
      <c r="F108" s="37"/>
      <c r="G108" s="37"/>
      <c r="H108" s="38"/>
    </row>
    <row r="109" spans="1:8" s="16" customFormat="1" ht="37.5" customHeight="1" outlineLevel="1" x14ac:dyDescent="0.2">
      <c r="A109" s="147" t="s">
        <v>237</v>
      </c>
      <c r="B109" s="148"/>
      <c r="C109" s="355"/>
      <c r="D109" s="56">
        <v>25080</v>
      </c>
      <c r="E109" s="37"/>
      <c r="F109" s="37"/>
      <c r="G109" s="37"/>
      <c r="H109" s="38"/>
    </row>
    <row r="110" spans="1:8" s="16" customFormat="1" ht="37.5" customHeight="1" outlineLevel="1" x14ac:dyDescent="0.2">
      <c r="A110" s="147" t="s">
        <v>238</v>
      </c>
      <c r="B110" s="148"/>
      <c r="C110" s="355"/>
      <c r="D110" s="56">
        <v>25740</v>
      </c>
      <c r="E110" s="37"/>
      <c r="F110" s="37"/>
      <c r="G110" s="37"/>
      <c r="H110" s="38"/>
    </row>
    <row r="111" spans="1:8" s="16" customFormat="1" ht="37.5" customHeight="1" outlineLevel="1" thickBot="1" x14ac:dyDescent="0.25">
      <c r="A111" s="147" t="s">
        <v>239</v>
      </c>
      <c r="B111" s="148"/>
      <c r="C111" s="372"/>
      <c r="D111" s="56">
        <v>26400</v>
      </c>
      <c r="E111" s="37"/>
      <c r="F111" s="37"/>
      <c r="G111" s="37"/>
      <c r="H111" s="38"/>
    </row>
    <row r="112" spans="1:8" s="16" customFormat="1" ht="50.1" customHeight="1" thickBot="1" x14ac:dyDescent="0.25">
      <c r="A112" s="136" t="s">
        <v>59</v>
      </c>
      <c r="B112" s="137"/>
      <c r="C112" s="137"/>
      <c r="D112" s="138" t="str">
        <f>"от "&amp;MIN(D113:D122)&amp;" до "&amp;MAX(D113:D122)</f>
        <v>от 90 до 4890</v>
      </c>
      <c r="E112" s="139"/>
      <c r="F112" s="139"/>
      <c r="G112" s="139"/>
      <c r="H112" s="140"/>
    </row>
    <row r="113" spans="1:8" s="16" customFormat="1" ht="157.5" customHeight="1" x14ac:dyDescent="0.2">
      <c r="A113" s="149" t="s">
        <v>60</v>
      </c>
      <c r="B113" s="150" t="s">
        <v>13</v>
      </c>
      <c r="C113" s="300"/>
      <c r="D113" s="370">
        <v>960</v>
      </c>
      <c r="E113" s="145"/>
      <c r="F113" s="145"/>
      <c r="G113" s="145"/>
      <c r="H113" s="146"/>
    </row>
    <row r="114" spans="1:8" s="16" customFormat="1" ht="37.5" customHeight="1" x14ac:dyDescent="0.2">
      <c r="A114" s="160" t="s">
        <v>61</v>
      </c>
      <c r="B114" s="161"/>
      <c r="C114" s="156" t="str">
        <f>"Электронный справочник на основе Справочника организаций "&amp;$C$2&amp;" (версия для ПК)"</f>
        <v>Электронный справочник на основе Справочника организаций "2ГИС.ИВАНОВО" (версия для ПК)</v>
      </c>
      <c r="D114" s="56">
        <v>90</v>
      </c>
      <c r="E114" s="37"/>
      <c r="F114" s="37"/>
      <c r="G114" s="37"/>
      <c r="H114" s="38"/>
    </row>
    <row r="115" spans="1:8" s="16" customFormat="1" ht="37.5" customHeight="1" x14ac:dyDescent="0.2">
      <c r="A115" s="160" t="s">
        <v>62</v>
      </c>
      <c r="B115" s="161"/>
      <c r="C115" s="159"/>
      <c r="D115" s="56">
        <v>3480</v>
      </c>
      <c r="E115" s="37"/>
      <c r="F115" s="37"/>
      <c r="G115" s="37"/>
      <c r="H115" s="38"/>
    </row>
    <row r="116" spans="1:8" s="16" customFormat="1" ht="37.5" customHeight="1" x14ac:dyDescent="0.2">
      <c r="A116" s="160" t="s">
        <v>63</v>
      </c>
      <c r="B116" s="161"/>
      <c r="C116" s="159"/>
      <c r="D116" s="36">
        <v>1470</v>
      </c>
      <c r="E116" s="37"/>
      <c r="F116" s="37"/>
      <c r="G116" s="37"/>
      <c r="H116" s="38"/>
    </row>
    <row r="117" spans="1:8" s="16" customFormat="1" ht="37.5" customHeight="1" x14ac:dyDescent="0.2">
      <c r="A117" s="160" t="s">
        <v>64</v>
      </c>
      <c r="B117" s="161"/>
      <c r="C117" s="159"/>
      <c r="D117" s="36">
        <v>4140</v>
      </c>
      <c r="E117" s="37"/>
      <c r="F117" s="37"/>
      <c r="G117" s="37"/>
      <c r="H117" s="38"/>
    </row>
    <row r="118" spans="1:8" s="16" customFormat="1" ht="37.5" customHeight="1" x14ac:dyDescent="0.2">
      <c r="A118" s="160" t="s">
        <v>65</v>
      </c>
      <c r="B118" s="161"/>
      <c r="C118" s="159"/>
      <c r="D118" s="56">
        <v>300</v>
      </c>
      <c r="E118" s="37"/>
      <c r="F118" s="37"/>
      <c r="G118" s="37"/>
      <c r="H118" s="38"/>
    </row>
    <row r="119" spans="1:8" s="16" customFormat="1" ht="37.5" customHeight="1" x14ac:dyDescent="0.2">
      <c r="A119" s="160" t="s">
        <v>66</v>
      </c>
      <c r="B119" s="161"/>
      <c r="C119" s="159"/>
      <c r="D119" s="56">
        <v>300</v>
      </c>
      <c r="E119" s="37"/>
      <c r="F119" s="37"/>
      <c r="G119" s="37"/>
      <c r="H119" s="38"/>
    </row>
    <row r="120" spans="1:8" s="16" customFormat="1" ht="37.5" customHeight="1" x14ac:dyDescent="0.2">
      <c r="A120" s="160" t="s">
        <v>67</v>
      </c>
      <c r="B120" s="161"/>
      <c r="C120" s="159"/>
      <c r="D120" s="56">
        <v>600</v>
      </c>
      <c r="E120" s="37"/>
      <c r="F120" s="37"/>
      <c r="G120" s="37"/>
      <c r="H120" s="38"/>
    </row>
    <row r="121" spans="1:8" s="16" customFormat="1" ht="37.5" customHeight="1" x14ac:dyDescent="0.2">
      <c r="A121" s="160" t="s">
        <v>68</v>
      </c>
      <c r="B121" s="161"/>
      <c r="C121" s="159"/>
      <c r="D121" s="56">
        <v>900</v>
      </c>
      <c r="E121" s="37"/>
      <c r="F121" s="37"/>
      <c r="G121" s="37"/>
      <c r="H121" s="38"/>
    </row>
    <row r="122" spans="1:8" s="16" customFormat="1" ht="37.5" customHeight="1" thickBot="1" x14ac:dyDescent="0.25">
      <c r="A122" s="207" t="s">
        <v>69</v>
      </c>
      <c r="B122" s="208"/>
      <c r="C122" s="164"/>
      <c r="D122" s="56">
        <v>4890</v>
      </c>
      <c r="E122" s="37"/>
      <c r="F122" s="37"/>
      <c r="G122" s="37"/>
      <c r="H122" s="38"/>
    </row>
    <row r="123" spans="1:8" s="16" customFormat="1" ht="117.75" customHeight="1" thickBot="1" x14ac:dyDescent="0.25">
      <c r="A123" s="287" t="s">
        <v>71</v>
      </c>
      <c r="B123" s="288"/>
      <c r="C123" s="28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"2ГИС.ИВАНОВО" (версия для ПК); 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Интернет-площадки и Веб-приложения на основе Cправочника организаций "2ГИС.ИВАНОВО", http://api.2gis.ru/</v>
      </c>
      <c r="D123" s="45">
        <v>30</v>
      </c>
      <c r="E123" s="45"/>
      <c r="F123" s="45"/>
      <c r="G123" s="45"/>
      <c r="H123" s="46"/>
    </row>
    <row r="124" spans="1:8" s="28" customFormat="1" ht="50.1" customHeight="1" thickBot="1" x14ac:dyDescent="0.25">
      <c r="A124" s="24" t="s">
        <v>72</v>
      </c>
      <c r="B124" s="25"/>
      <c r="C124" s="26"/>
      <c r="D124" s="173" t="str">
        <f>"от "&amp;MIN(D126,D146:D162)&amp;" до "&amp;MAX(D126,D146:D162)</f>
        <v>от 630 до 12120</v>
      </c>
      <c r="E124" s="173"/>
      <c r="F124" s="173"/>
      <c r="G124" s="173"/>
      <c r="H124" s="174"/>
    </row>
    <row r="125" spans="1:8" s="16" customFormat="1" ht="24.95" customHeight="1" thickBot="1" x14ac:dyDescent="0.25">
      <c r="A125" s="290"/>
      <c r="B125" s="291"/>
      <c r="C125" s="130"/>
      <c r="D125" s="292"/>
      <c r="E125" s="292"/>
      <c r="F125" s="292"/>
      <c r="G125" s="292"/>
      <c r="H125" s="293"/>
    </row>
    <row r="126" spans="1:8" s="16" customFormat="1" ht="56.25" customHeight="1" thickBot="1" x14ac:dyDescent="0.25">
      <c r="A126" s="179" t="s">
        <v>73</v>
      </c>
      <c r="B126" s="180"/>
      <c r="C126"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"2ГИС.ИВАНОВО" (версия для ПК); Интернет-площадка 2gis.kz на основе Cправочника организаций "2ГИС.ИВАНОВО"; Электронный справочник на основе Справочника организаций "2ГИС.ИВАНОВО" (мобильная версия); Интернет-площадки и Веб-приложения на основе Cправочника организаций "2ГИС.ИВАНОВО", http://api.2gis.kz/</v>
      </c>
      <c r="D126" s="182">
        <v>6000</v>
      </c>
      <c r="E126" s="182"/>
      <c r="F126" s="182"/>
      <c r="G126" s="182"/>
      <c r="H126" s="183"/>
    </row>
    <row r="127" spans="1:8" s="16" customFormat="1" ht="56.25" customHeight="1" thickBot="1" x14ac:dyDescent="0.25">
      <c r="A127" s="184" t="s">
        <v>74</v>
      </c>
      <c r="B127" s="185"/>
      <c r="C127" s="186"/>
      <c r="D127" s="187" t="s">
        <v>75</v>
      </c>
      <c r="E127" s="188"/>
      <c r="F127" s="188"/>
      <c r="G127" s="188"/>
      <c r="H127" s="189"/>
    </row>
    <row r="128" spans="1:8" s="16" customFormat="1" ht="56.25" customHeight="1" x14ac:dyDescent="0.2">
      <c r="A128" s="190" t="s">
        <v>76</v>
      </c>
      <c r="B128" s="191"/>
      <c r="C128" s="186"/>
      <c r="D128" s="157">
        <f>D126/4</f>
        <v>1500</v>
      </c>
      <c r="E128" s="157"/>
      <c r="F128" s="157"/>
      <c r="G128" s="157"/>
      <c r="H128" s="158"/>
    </row>
    <row r="129" spans="1:8" s="16" customFormat="1" ht="56.25" customHeight="1" x14ac:dyDescent="0.2">
      <c r="A129" s="190" t="s">
        <v>77</v>
      </c>
      <c r="B129" s="191"/>
      <c r="C129" s="186"/>
      <c r="D129" s="157">
        <f>D126/5</f>
        <v>1200</v>
      </c>
      <c r="E129" s="157"/>
      <c r="F129" s="157"/>
      <c r="G129" s="157"/>
      <c r="H129" s="158"/>
    </row>
    <row r="130" spans="1:8" s="16" customFormat="1" ht="56.25" customHeight="1" x14ac:dyDescent="0.2">
      <c r="A130" s="190" t="s">
        <v>78</v>
      </c>
      <c r="B130" s="191"/>
      <c r="C130" s="186"/>
      <c r="D130" s="157">
        <f>D126/6</f>
        <v>1000</v>
      </c>
      <c r="E130" s="157"/>
      <c r="F130" s="157"/>
      <c r="G130" s="157"/>
      <c r="H130" s="158"/>
    </row>
    <row r="131" spans="1:8" s="16" customFormat="1" ht="56.25" customHeight="1" x14ac:dyDescent="0.2">
      <c r="A131" s="190" t="s">
        <v>79</v>
      </c>
      <c r="B131" s="191"/>
      <c r="C131" s="186"/>
      <c r="D131" s="157">
        <f>D126/7</f>
        <v>857.14285714285711</v>
      </c>
      <c r="E131" s="157"/>
      <c r="F131" s="157"/>
      <c r="G131" s="157"/>
      <c r="H131" s="158"/>
    </row>
    <row r="132" spans="1:8" s="16" customFormat="1" ht="56.25" customHeight="1" x14ac:dyDescent="0.2">
      <c r="A132" s="190" t="s">
        <v>80</v>
      </c>
      <c r="B132" s="191"/>
      <c r="C132" s="186"/>
      <c r="D132" s="157">
        <f>D126/8</f>
        <v>750</v>
      </c>
      <c r="E132" s="157"/>
      <c r="F132" s="157"/>
      <c r="G132" s="157"/>
      <c r="H132" s="158"/>
    </row>
    <row r="133" spans="1:8" s="16" customFormat="1" ht="56.25" customHeight="1" x14ac:dyDescent="0.2">
      <c r="A133" s="190" t="s">
        <v>81</v>
      </c>
      <c r="B133" s="191"/>
      <c r="C133" s="186"/>
      <c r="D133" s="157">
        <f>D126/9</f>
        <v>666.66666666666663</v>
      </c>
      <c r="E133" s="157"/>
      <c r="F133" s="157"/>
      <c r="G133" s="157"/>
      <c r="H133" s="158"/>
    </row>
    <row r="134" spans="1:8" s="16" customFormat="1" ht="56.25" customHeight="1" x14ac:dyDescent="0.2">
      <c r="A134" s="190" t="s">
        <v>82</v>
      </c>
      <c r="B134" s="191"/>
      <c r="C134" s="186"/>
      <c r="D134" s="157">
        <f>D126/10</f>
        <v>600</v>
      </c>
      <c r="E134" s="157"/>
      <c r="F134" s="157"/>
      <c r="G134" s="157"/>
      <c r="H134" s="158"/>
    </row>
    <row r="135" spans="1:8" s="16" customFormat="1" ht="56.25" customHeight="1" thickBot="1" x14ac:dyDescent="0.25">
      <c r="A135" s="179" t="s">
        <v>83</v>
      </c>
      <c r="B135" s="180"/>
      <c r="C135" s="186"/>
      <c r="D135" s="182">
        <v>7200</v>
      </c>
      <c r="E135" s="182"/>
      <c r="F135" s="182"/>
      <c r="G135" s="182"/>
      <c r="H135" s="183"/>
    </row>
    <row r="136" spans="1:8" s="16" customFormat="1" ht="56.25" customHeight="1" thickBot="1" x14ac:dyDescent="0.25">
      <c r="A136" s="184" t="s">
        <v>74</v>
      </c>
      <c r="B136" s="185"/>
      <c r="C136" s="186"/>
      <c r="D136" s="187" t="s">
        <v>75</v>
      </c>
      <c r="E136" s="188"/>
      <c r="F136" s="188"/>
      <c r="G136" s="188"/>
      <c r="H136" s="189"/>
    </row>
    <row r="137" spans="1:8" s="16" customFormat="1" ht="56.25" customHeight="1" x14ac:dyDescent="0.2">
      <c r="A137" s="190" t="s">
        <v>76</v>
      </c>
      <c r="B137" s="191"/>
      <c r="C137" s="186"/>
      <c r="D137" s="157">
        <v>1800</v>
      </c>
      <c r="E137" s="157"/>
      <c r="F137" s="157"/>
      <c r="G137" s="157"/>
      <c r="H137" s="158"/>
    </row>
    <row r="138" spans="1:8" s="16" customFormat="1" ht="56.25" customHeight="1" x14ac:dyDescent="0.2">
      <c r="A138" s="190" t="s">
        <v>77</v>
      </c>
      <c r="B138" s="191"/>
      <c r="C138" s="186"/>
      <c r="D138" s="157">
        <v>1440</v>
      </c>
      <c r="E138" s="157"/>
      <c r="F138" s="157"/>
      <c r="G138" s="157"/>
      <c r="H138" s="158"/>
    </row>
    <row r="139" spans="1:8" s="16" customFormat="1" ht="56.25" customHeight="1" x14ac:dyDescent="0.2">
      <c r="A139" s="190" t="s">
        <v>78</v>
      </c>
      <c r="B139" s="191"/>
      <c r="C139" s="186"/>
      <c r="D139" s="157">
        <v>1200</v>
      </c>
      <c r="E139" s="157"/>
      <c r="F139" s="157"/>
      <c r="G139" s="157"/>
      <c r="H139" s="158"/>
    </row>
    <row r="140" spans="1:8" s="16" customFormat="1" ht="56.25" customHeight="1" x14ac:dyDescent="0.2">
      <c r="A140" s="190" t="s">
        <v>79</v>
      </c>
      <c r="B140" s="191"/>
      <c r="C140" s="186"/>
      <c r="D140" s="157">
        <v>1028.5714285714284</v>
      </c>
      <c r="E140" s="157"/>
      <c r="F140" s="157"/>
      <c r="G140" s="157"/>
      <c r="H140" s="158"/>
    </row>
    <row r="141" spans="1:8" s="16" customFormat="1" ht="56.25" customHeight="1" x14ac:dyDescent="0.2">
      <c r="A141" s="190" t="s">
        <v>80</v>
      </c>
      <c r="B141" s="191"/>
      <c r="C141" s="186"/>
      <c r="D141" s="157">
        <v>900</v>
      </c>
      <c r="E141" s="157"/>
      <c r="F141" s="157"/>
      <c r="G141" s="157"/>
      <c r="H141" s="158"/>
    </row>
    <row r="142" spans="1:8" s="16" customFormat="1" ht="56.25" customHeight="1" x14ac:dyDescent="0.2">
      <c r="A142" s="190" t="s">
        <v>81</v>
      </c>
      <c r="B142" s="191"/>
      <c r="C142" s="186"/>
      <c r="D142" s="157">
        <v>799.99999999999989</v>
      </c>
      <c r="E142" s="157"/>
      <c r="F142" s="157"/>
      <c r="G142" s="157"/>
      <c r="H142" s="158"/>
    </row>
    <row r="143" spans="1:8" s="16" customFormat="1" ht="56.25" customHeight="1" thickBot="1" x14ac:dyDescent="0.25">
      <c r="A143" s="190" t="s">
        <v>82</v>
      </c>
      <c r="B143" s="191"/>
      <c r="C143" s="194"/>
      <c r="D143" s="157">
        <v>720</v>
      </c>
      <c r="E143" s="157"/>
      <c r="F143" s="157"/>
      <c r="G143" s="157"/>
      <c r="H143" s="158"/>
    </row>
    <row r="144" spans="1:8" s="16" customFormat="1" ht="62.45" customHeight="1" thickBot="1" x14ac:dyDescent="0.25">
      <c r="A144" s="195" t="s">
        <v>84</v>
      </c>
      <c r="B144" s="196"/>
      <c r="C144"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2ГИС 4.0 и выше)</v>
      </c>
      <c r="D144" s="44">
        <v>7710</v>
      </c>
      <c r="E144" s="45"/>
      <c r="F144" s="45"/>
      <c r="G144" s="45"/>
      <c r="H144" s="46"/>
    </row>
    <row r="145" spans="1:8" s="16" customFormat="1" ht="24.95" customHeight="1" thickBot="1" x14ac:dyDescent="0.25">
      <c r="A145" s="290"/>
      <c r="B145" s="291"/>
      <c r="C145" s="125"/>
      <c r="D145" s="292"/>
      <c r="E145" s="292"/>
      <c r="F145" s="292"/>
      <c r="G145" s="292"/>
      <c r="H145" s="293"/>
    </row>
    <row r="146" spans="1:8" s="16" customFormat="1" ht="50.1" customHeight="1" x14ac:dyDescent="0.2">
      <c r="A146" s="305" t="s">
        <v>85</v>
      </c>
      <c r="B146" s="306"/>
      <c r="C146" s="298" t="str">
        <f>"Интернет-площадка 2gis.ru на основе Cправочника организаций "&amp;$C$2&amp;""</f>
        <v>Интернет-площадка 2gis.ru на основе Cправочника организаций "2ГИС.ИВАНОВО"</v>
      </c>
      <c r="D146" s="54">
        <v>4800</v>
      </c>
      <c r="E146" s="32"/>
      <c r="F146" s="32"/>
      <c r="G146" s="32"/>
      <c r="H146" s="33"/>
    </row>
    <row r="147" spans="1:8" s="16" customFormat="1" ht="50.1" customHeight="1" x14ac:dyDescent="0.2">
      <c r="A147" s="160" t="s">
        <v>86</v>
      </c>
      <c r="B147" s="161"/>
      <c r="C147" s="203" t="str">
        <f>"Электронный справочник на основе Справочника организаций "&amp;$C$2&amp;" (версия для ПК)"</f>
        <v>Электронный справочник на основе Справочника организаций "2ГИС.ИВАНОВО" (версия для ПК)</v>
      </c>
      <c r="D147" s="56">
        <v>2190</v>
      </c>
      <c r="E147" s="37"/>
      <c r="F147" s="37"/>
      <c r="G147" s="37"/>
      <c r="H147" s="38"/>
    </row>
    <row r="148" spans="1:8" s="16" customFormat="1" ht="50.1" customHeight="1" x14ac:dyDescent="0.2">
      <c r="A148" s="160" t="s">
        <v>87</v>
      </c>
      <c r="B148" s="161"/>
      <c r="C148" s="203" t="str">
        <f>"Электронный справочник на основе Справочника организаций "&amp;$C$2&amp;" (версия для ПК)"</f>
        <v>Электронный справочник на основе Справочника организаций "2ГИС.ИВАНОВО" (версия для ПК)</v>
      </c>
      <c r="D148" s="56">
        <v>1530</v>
      </c>
      <c r="E148" s="37"/>
      <c r="F148" s="37"/>
      <c r="G148" s="37"/>
      <c r="H148" s="38"/>
    </row>
    <row r="149" spans="1:8" s="16" customFormat="1" ht="50.1" customHeight="1" x14ac:dyDescent="0.2">
      <c r="A149" s="160" t="s">
        <v>88</v>
      </c>
      <c r="B149" s="161"/>
      <c r="C149" s="203" t="str">
        <f>"Интернет-площадка 2gis.ru на основе Cправочника организаций "&amp;$C$2&amp;""</f>
        <v>Интернет-площадка 2gis.ru на основе Cправочника организаций "2ГИС.ИВАНОВО"</v>
      </c>
      <c r="D149" s="56">
        <v>7200</v>
      </c>
      <c r="E149" s="37"/>
      <c r="F149" s="37"/>
      <c r="G149" s="37"/>
      <c r="H149" s="38"/>
    </row>
    <row r="150" spans="1:8" s="16" customFormat="1" ht="50.1" customHeight="1" x14ac:dyDescent="0.2">
      <c r="A150" s="160" t="s">
        <v>89</v>
      </c>
      <c r="B150" s="161"/>
      <c r="C150" s="203" t="str">
        <f>"Интернет-площадка 2gis.ru на основе Cправочника организаций "&amp;$C$2&amp;""</f>
        <v>Интернет-площадка 2gis.ru на основе Cправочника организаций "2ГИС.ИВАНОВО"</v>
      </c>
      <c r="D150" s="56">
        <v>8640</v>
      </c>
      <c r="E150" s="37"/>
      <c r="F150" s="37"/>
      <c r="G150" s="37"/>
      <c r="H150" s="38"/>
    </row>
    <row r="151" spans="1:8" s="16" customFormat="1" ht="50.1" customHeight="1" x14ac:dyDescent="0.2">
      <c r="A151" s="160" t="s">
        <v>90</v>
      </c>
      <c r="B151" s="161"/>
      <c r="C151" s="203" t="str">
        <f>"Электронный справочник на основе Справочника организаций "&amp;$C$2&amp;" (версия для ПК)"</f>
        <v>Электронный справочник на основе Справочника организаций "2ГИС.ИВАНОВО" (версия для ПК)</v>
      </c>
      <c r="D151" s="56">
        <v>3270</v>
      </c>
      <c r="E151" s="37"/>
      <c r="F151" s="37"/>
      <c r="G151" s="37"/>
      <c r="H151" s="38"/>
    </row>
    <row r="152" spans="1:8" s="16" customFormat="1" ht="50.1" customHeight="1" x14ac:dyDescent="0.2">
      <c r="A152" s="160" t="s">
        <v>91</v>
      </c>
      <c r="B152" s="161"/>
      <c r="C152" s="203" t="str">
        <f>"Электронный справочник на основе Справочника организаций "&amp;$C$2&amp;" (версия для ПК)"</f>
        <v>Электронный справочник на основе Справочника организаций "2ГИС.ИВАНОВО" (версия для ПК)</v>
      </c>
      <c r="D152" s="56">
        <v>3630.0000000000009</v>
      </c>
      <c r="E152" s="37"/>
      <c r="F152" s="37"/>
      <c r="G152" s="37"/>
      <c r="H152" s="38"/>
    </row>
    <row r="153" spans="1:8" s="16" customFormat="1" ht="50.1" customHeight="1" x14ac:dyDescent="0.2">
      <c r="A153" s="160" t="s">
        <v>92</v>
      </c>
      <c r="B153" s="161"/>
      <c r="C153" s="203" t="str">
        <f>"Электронный справочник на основе Справочника организаций "&amp;$C$2&amp;" (версия для ПК)"</f>
        <v>Электронный справочник на основе Справочника организаций "2ГИС.ИВАНОВО" (версия для ПК)</v>
      </c>
      <c r="D153" s="56">
        <v>3999</v>
      </c>
      <c r="E153" s="37"/>
      <c r="F153" s="37"/>
      <c r="G153" s="37"/>
      <c r="H153" s="38"/>
    </row>
    <row r="154" spans="1:8" s="16" customFormat="1" ht="50.1" customHeight="1" x14ac:dyDescent="0.2">
      <c r="A154" s="160" t="s">
        <v>93</v>
      </c>
      <c r="B154" s="161"/>
      <c r="C154"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"2ГИС.ИВАНОВО" (мобильная версия 2ГИС 4.0 и выше)</v>
      </c>
      <c r="D154" s="56">
        <v>12000</v>
      </c>
      <c r="E154" s="37"/>
      <c r="F154" s="37"/>
      <c r="G154" s="37"/>
      <c r="H154" s="38"/>
    </row>
    <row r="155" spans="1:8" s="16" customFormat="1" ht="50.1" customHeight="1" x14ac:dyDescent="0.2">
      <c r="A155" s="160" t="s">
        <v>94</v>
      </c>
      <c r="B155" s="161"/>
      <c r="C155" s="203" t="s">
        <v>95</v>
      </c>
      <c r="D155" s="56">
        <v>630</v>
      </c>
      <c r="E155" s="37"/>
      <c r="F155" s="37"/>
      <c r="G155" s="37"/>
      <c r="H155" s="38"/>
    </row>
    <row r="156" spans="1:8" s="16" customFormat="1" ht="64.5" customHeight="1" x14ac:dyDescent="0.2">
      <c r="A156" s="160" t="s">
        <v>96</v>
      </c>
      <c r="B156" s="161"/>
      <c r="C156"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"2ГИС.ИВАНОВО" (мобильная версия 2ГИС 4.0 и выше); Интернет-площадка 2gis.ru на основе Cправочника организаций "2ГИС.ИВАНОВО"</v>
      </c>
      <c r="D156" s="56">
        <v>2190</v>
      </c>
      <c r="E156" s="37"/>
      <c r="F156" s="37"/>
      <c r="G156" s="37"/>
      <c r="H156" s="38"/>
    </row>
    <row r="157" spans="1:8" s="16" customFormat="1" ht="64.5" customHeight="1" x14ac:dyDescent="0.2">
      <c r="A157" s="160" t="s">
        <v>97</v>
      </c>
      <c r="B157" s="161"/>
      <c r="C157" s="203" t="str">
        <f t="shared" ref="C157:C15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"2ГИС.ИВАНОВО" (мобильная версия 2ГИС 4.0 и выше); Интернет-площадка 2gis.ru на основе Cправочника организаций "2ГИС.ИВАНОВО"</v>
      </c>
      <c r="D157" s="56">
        <v>1584</v>
      </c>
      <c r="E157" s="37"/>
      <c r="F157" s="37"/>
      <c r="G157" s="37"/>
      <c r="H157" s="38"/>
    </row>
    <row r="158" spans="1:8" s="16" customFormat="1" ht="64.5" customHeight="1" x14ac:dyDescent="0.2">
      <c r="A158" s="160" t="s">
        <v>98</v>
      </c>
      <c r="B158" s="161"/>
      <c r="C158" s="203" t="str">
        <f t="shared" si="0"/>
        <v>электронный справочник на основе Справочника организаций "2ГИС.ИВАНОВО" (мобильная версия 2ГИС 4.0 и выше); Интернет-площадка 2gis.ru на основе Cправочника организаций "2ГИС.ИВАНОВО"</v>
      </c>
      <c r="D158" s="56">
        <v>1470</v>
      </c>
      <c r="E158" s="37"/>
      <c r="F158" s="37"/>
      <c r="G158" s="37"/>
      <c r="H158" s="38"/>
    </row>
    <row r="159" spans="1:8" s="16" customFormat="1" ht="64.5" customHeight="1" x14ac:dyDescent="0.2">
      <c r="A159" s="160" t="s">
        <v>99</v>
      </c>
      <c r="B159" s="161"/>
      <c r="C159" s="203" t="str">
        <f t="shared" si="0"/>
        <v>электронный справочник на основе Справочника организаций "2ГИС.ИВАНОВО" (мобильная версия 2ГИС 4.0 и выше); Интернет-площадка 2gis.ru на основе Cправочника организаций "2ГИС.ИВАНОВО"</v>
      </c>
      <c r="D159" s="56">
        <v>792</v>
      </c>
      <c r="E159" s="37"/>
      <c r="F159" s="37"/>
      <c r="G159" s="37"/>
      <c r="H159" s="38"/>
    </row>
    <row r="160" spans="1:8" s="16" customFormat="1" ht="64.5" customHeight="1" x14ac:dyDescent="0.2">
      <c r="A160" s="160" t="s">
        <v>100</v>
      </c>
      <c r="B160" s="161" t="s">
        <v>100</v>
      </c>
      <c r="C160"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"2ГИС.ИВАНОВО" (мобильная версия 2ГИС 4.0 и выше); Интернет-площадка 2gis.ru на основе Cправочника организаций "2ГИС.ИВАНОВО"</v>
      </c>
      <c r="D160" s="56">
        <v>12120</v>
      </c>
      <c r="E160" s="37"/>
      <c r="F160" s="37"/>
      <c r="G160" s="37"/>
      <c r="H160" s="38"/>
    </row>
    <row r="161" spans="1:8" s="16" customFormat="1" ht="64.5" customHeight="1" x14ac:dyDescent="0.2">
      <c r="A161" s="160" t="s">
        <v>101</v>
      </c>
      <c r="B161" s="161" t="s">
        <v>101</v>
      </c>
      <c r="C161"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"2ГИС.ИВАНОВО" (мобильная версия 2ГИС 4.0 и выше); Интернет-площадка 2gis.ru на основе Cправочника организаций "2ГИС.ИВАНОВО"</v>
      </c>
      <c r="D161" s="56">
        <v>3000</v>
      </c>
      <c r="E161" s="37"/>
      <c r="F161" s="37"/>
      <c r="G161" s="37"/>
      <c r="H161" s="38"/>
    </row>
    <row r="162" spans="1:8" s="16" customFormat="1" ht="50.1" customHeight="1" x14ac:dyDescent="0.2">
      <c r="A162" s="160" t="s">
        <v>102</v>
      </c>
      <c r="B162" s="161"/>
      <c r="C162" s="203" t="str">
        <f>"Электронный справочник на основе Справочника организаций "&amp;$C$2&amp;" (версия для ПК)"</f>
        <v>Электронный справочник на основе Справочника организаций "2ГИС.ИВАНОВО" (версия для ПК)</v>
      </c>
      <c r="D162" s="56">
        <v>1470</v>
      </c>
      <c r="E162" s="37"/>
      <c r="F162" s="37"/>
      <c r="G162" s="37"/>
      <c r="H162" s="38"/>
    </row>
    <row r="163" spans="1:8" s="16" customFormat="1" ht="102" customHeight="1" x14ac:dyDescent="0.2">
      <c r="A163" s="160" t="s">
        <v>16</v>
      </c>
      <c r="B163" s="161"/>
      <c r="C163"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2ГИС 4.0 и выше)</v>
      </c>
      <c r="D163" s="56">
        <v>1110</v>
      </c>
      <c r="E163" s="37"/>
      <c r="F163" s="37"/>
      <c r="G163" s="37"/>
      <c r="H163" s="38"/>
    </row>
    <row r="164" spans="1:8" s="16" customFormat="1" ht="102" customHeight="1" x14ac:dyDescent="0.2">
      <c r="A164" s="160" t="s">
        <v>103</v>
      </c>
      <c r="B164" s="161"/>
      <c r="C164"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2ГИС 4.0 и выше)</v>
      </c>
      <c r="D164" s="56">
        <v>100002</v>
      </c>
      <c r="E164" s="37"/>
      <c r="F164" s="37"/>
      <c r="G164" s="37"/>
      <c r="H164" s="38"/>
    </row>
    <row r="165" spans="1:8" s="16" customFormat="1" ht="126" customHeight="1" x14ac:dyDescent="0.2">
      <c r="A165" s="160" t="s">
        <v>104</v>
      </c>
      <c r="B165" s="161"/>
      <c r="C165"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"2ГИС.ИВАНОВО" (версия для ПК); 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Интернет-площадки и Веб-приложения на основе Cправочника организаций "2ГИС.ИВАНОВО", http://api.2gis.ru/</v>
      </c>
      <c r="D165" s="56">
        <v>6150</v>
      </c>
      <c r="E165" s="37"/>
      <c r="F165" s="37"/>
      <c r="G165" s="37"/>
      <c r="H165" s="38"/>
    </row>
    <row r="166" spans="1:8" s="16" customFormat="1" ht="96" customHeight="1" x14ac:dyDescent="0.2">
      <c r="A166" s="160" t="s">
        <v>105</v>
      </c>
      <c r="B166" s="161"/>
      <c r="C166"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Интернет-площадки и Веб-приложения на основе Cправочника организаций "2ГИС.ИВАНОВО", http://api.2gis.ru/</v>
      </c>
      <c r="D166" s="56">
        <v>6090</v>
      </c>
      <c r="E166" s="37"/>
      <c r="F166" s="37"/>
      <c r="G166" s="37"/>
      <c r="H166" s="38"/>
    </row>
    <row r="167" spans="1:8" s="16" customFormat="1" ht="96" customHeight="1" x14ac:dyDescent="0.2">
      <c r="A167" s="154" t="s">
        <v>106</v>
      </c>
      <c r="B167" s="204"/>
      <c r="C167"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"2ГИС.ИВАНОВО" (мобильная версия 2ГИС 4.0 и выше)</v>
      </c>
      <c r="D167" s="56">
        <v>3300.0000000000005</v>
      </c>
      <c r="E167" s="37"/>
      <c r="F167" s="37"/>
      <c r="G167" s="37"/>
      <c r="H167" s="38"/>
    </row>
    <row r="168" spans="1:8" s="16" customFormat="1" ht="50.1" customHeight="1" x14ac:dyDescent="0.2">
      <c r="A168" s="160" t="s">
        <v>107</v>
      </c>
      <c r="B168" s="161"/>
      <c r="C168" s="203" t="str">
        <f>"Интернет-площадка 2gis.ru на основе Cправочника организаций "&amp;$C$2&amp;""</f>
        <v>Интернет-площадка 2gis.ru на основе Cправочника организаций "2ГИС.ИВАНОВО"</v>
      </c>
      <c r="D168" s="56">
        <v>6720</v>
      </c>
      <c r="E168" s="37"/>
      <c r="F168" s="37"/>
      <c r="G168" s="37"/>
      <c r="H168" s="38"/>
    </row>
    <row r="169" spans="1:8" s="16" customFormat="1" ht="50.1" customHeight="1" x14ac:dyDescent="0.2">
      <c r="A169" s="160" t="s">
        <v>108</v>
      </c>
      <c r="B169" s="161"/>
      <c r="C169" s="203" t="str">
        <f>"Электронный справочник на основе Справочника организаций "&amp;$C$2&amp;" (версия для ПК)"</f>
        <v>Электронный справочник на основе Справочника организаций "2ГИС.ИВАНОВО" (версия для ПК)</v>
      </c>
      <c r="D169" s="56">
        <v>3120</v>
      </c>
      <c r="E169" s="37"/>
      <c r="F169" s="37"/>
      <c r="G169" s="37"/>
      <c r="H169" s="38"/>
    </row>
    <row r="170" spans="1:8" s="16" customFormat="1" ht="50.1" customHeight="1" x14ac:dyDescent="0.2">
      <c r="A170" s="160" t="s">
        <v>109</v>
      </c>
      <c r="B170" s="161"/>
      <c r="C170" s="203" t="str">
        <f>"Электронный справочник на основе Справочника организаций "&amp;$C$2&amp;" (версия для ПК)"</f>
        <v>Электронный справочник на основе Справочника организаций "2ГИС.ИВАНОВО" (версия для ПК)</v>
      </c>
      <c r="D170" s="56">
        <v>2160</v>
      </c>
      <c r="E170" s="37"/>
      <c r="F170" s="37"/>
      <c r="G170" s="37"/>
      <c r="H170" s="38"/>
    </row>
    <row r="171" spans="1:8" s="16" customFormat="1" ht="50.1" customHeight="1" x14ac:dyDescent="0.2">
      <c r="A171" s="160" t="s">
        <v>110</v>
      </c>
      <c r="B171" s="161"/>
      <c r="C171" s="203" t="str">
        <f>"Интернет-площадка 2gis.ru на основе Cправочника организаций "&amp;$C$2&amp;""</f>
        <v>Интернет-площадка 2gis.ru на основе Cправочника организаций "2ГИС.ИВАНОВО"</v>
      </c>
      <c r="D171" s="56">
        <v>10080</v>
      </c>
      <c r="E171" s="37"/>
      <c r="F171" s="37"/>
      <c r="G171" s="37"/>
      <c r="H171" s="38"/>
    </row>
    <row r="172" spans="1:8" s="16" customFormat="1" ht="50.1" customHeight="1" x14ac:dyDescent="0.2">
      <c r="A172" s="160" t="s">
        <v>111</v>
      </c>
      <c r="B172" s="161"/>
      <c r="C172" s="203" t="str">
        <f>"Интернет-площадка 2gis.ru на основе Cправочника организаций "&amp;$C$2&amp;""</f>
        <v>Интернет-площадка 2gis.ru на основе Cправочника организаций "2ГИС.ИВАНОВО"</v>
      </c>
      <c r="D172" s="56">
        <v>12096</v>
      </c>
      <c r="E172" s="37"/>
      <c r="F172" s="37"/>
      <c r="G172" s="37"/>
      <c r="H172" s="38"/>
    </row>
    <row r="173" spans="1:8" s="16" customFormat="1" ht="50.1" customHeight="1" x14ac:dyDescent="0.2">
      <c r="A173" s="160" t="s">
        <v>112</v>
      </c>
      <c r="B173" s="161"/>
      <c r="C173" s="203" t="str">
        <f>"Электронный справочник на основе Справочника организаций "&amp;$C$2&amp;" (версия для ПК)"</f>
        <v>Электронный справочник на основе Справочника организаций "2ГИС.ИВАНОВО" (версия для ПК)</v>
      </c>
      <c r="D173" s="56">
        <v>4680</v>
      </c>
      <c r="E173" s="37"/>
      <c r="F173" s="37"/>
      <c r="G173" s="37"/>
      <c r="H173" s="38"/>
    </row>
    <row r="174" spans="1:8" s="16" customFormat="1" ht="50.1" customHeight="1" x14ac:dyDescent="0.2">
      <c r="A174" s="160" t="s">
        <v>113</v>
      </c>
      <c r="B174" s="161"/>
      <c r="C174" s="203" t="str">
        <f>"Электронный справочник на основе Справочника организаций "&amp;$C$2&amp;" (версия для ПК)"</f>
        <v>Электронный справочник на основе Справочника организаций "2ГИС.ИВАНОВО" (версия для ПК)</v>
      </c>
      <c r="D174" s="56">
        <v>5160</v>
      </c>
      <c r="E174" s="37"/>
      <c r="F174" s="37"/>
      <c r="G174" s="37"/>
      <c r="H174" s="38"/>
    </row>
    <row r="175" spans="1:8" s="16" customFormat="1" ht="50.1" customHeight="1" x14ac:dyDescent="0.2">
      <c r="A175" s="160" t="s">
        <v>114</v>
      </c>
      <c r="B175" s="161"/>
      <c r="C175" s="203" t="str">
        <f>"Электронный справочник на основе Справочника организаций "&amp;$C$2&amp;" (версия для ПК)"</f>
        <v>Электронный справочник на основе Справочника организаций "2ГИС.ИВАНОВО" (версия для ПК)</v>
      </c>
      <c r="D175" s="56">
        <v>5640</v>
      </c>
      <c r="E175" s="37"/>
      <c r="F175" s="37"/>
      <c r="G175" s="37"/>
      <c r="H175" s="38"/>
    </row>
    <row r="176" spans="1:8" s="16" customFormat="1" ht="50.1" customHeight="1" x14ac:dyDescent="0.2">
      <c r="A176" s="160" t="s">
        <v>115</v>
      </c>
      <c r="B176" s="161"/>
      <c r="C176" s="203" t="s">
        <v>95</v>
      </c>
      <c r="D176" s="56">
        <v>960</v>
      </c>
      <c r="E176" s="37"/>
      <c r="F176" s="37"/>
      <c r="G176" s="37"/>
      <c r="H176" s="38"/>
    </row>
    <row r="177" spans="1:8" s="16" customFormat="1" ht="66.75" customHeight="1" x14ac:dyDescent="0.2">
      <c r="A177" s="160" t="s">
        <v>116</v>
      </c>
      <c r="B177" s="161"/>
      <c r="C177"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"2ГИС.ИВАНОВО" (мобильная версия 2ГИС 4.0 и выше); Интернет-площадка 2gis.ru на основе Cправочника организаций "2ГИС.ИВАНОВО"</v>
      </c>
      <c r="D177" s="56">
        <v>17040</v>
      </c>
      <c r="E177" s="37"/>
      <c r="F177" s="37"/>
      <c r="G177" s="37"/>
      <c r="H177" s="38"/>
    </row>
    <row r="178" spans="1:8" s="16" customFormat="1" ht="50.1" customHeight="1" thickBot="1" x14ac:dyDescent="0.25">
      <c r="A178" s="307" t="s">
        <v>117</v>
      </c>
      <c r="B178" s="308"/>
      <c r="C178" s="60" t="str">
        <f>"Электронный справочник на основе Справочника организаций "&amp;$C$2&amp;" (версия для ПК)"</f>
        <v>Электронный справочник на основе Справочника организаций "2ГИС.ИВАНОВО" (версия для ПК)</v>
      </c>
      <c r="D178" s="61">
        <v>2160</v>
      </c>
      <c r="E178" s="45"/>
      <c r="F178" s="45"/>
      <c r="G178" s="45"/>
      <c r="H178" s="46"/>
    </row>
    <row r="179" spans="1:8" s="28" customFormat="1" ht="50.1" customHeight="1" thickBot="1" x14ac:dyDescent="0.25">
      <c r="A179" s="24" t="s">
        <v>118</v>
      </c>
      <c r="B179" s="25"/>
      <c r="C179" s="26"/>
      <c r="D179" s="173"/>
      <c r="E179" s="173"/>
      <c r="F179" s="173"/>
      <c r="G179" s="173"/>
      <c r="H179" s="174"/>
    </row>
    <row r="180" spans="1:8" s="16" customFormat="1" ht="50.1" customHeight="1" x14ac:dyDescent="0.2">
      <c r="A180" s="160" t="s">
        <v>119</v>
      </c>
      <c r="B180" s="161"/>
      <c r="C180" s="206" t="str">
        <f>"Электронный справочник на основе Справочника организаций "&amp;$C$2&amp;" (мобильная версия)"</f>
        <v>Электронный справочник на основе Справочника организаций "2ГИС.ИВАНОВО" (мобильная версия)</v>
      </c>
      <c r="D180" s="36">
        <v>3300.0000000000005</v>
      </c>
      <c r="E180" s="37"/>
      <c r="F180" s="37"/>
      <c r="G180" s="37"/>
      <c r="H180" s="38"/>
    </row>
    <row r="181" spans="1:8" s="16" customFormat="1" ht="50.1" customHeight="1" x14ac:dyDescent="0.2">
      <c r="A181" s="160" t="s">
        <v>120</v>
      </c>
      <c r="B181" s="161"/>
      <c r="C181" s="209"/>
      <c r="D181" s="36">
        <v>4410</v>
      </c>
      <c r="E181" s="37"/>
      <c r="F181" s="37"/>
      <c r="G181" s="37"/>
      <c r="H181" s="38"/>
    </row>
    <row r="182" spans="1:8" s="16" customFormat="1" ht="50.1" customHeight="1" x14ac:dyDescent="0.2">
      <c r="A182" s="207" t="s">
        <v>121</v>
      </c>
      <c r="B182" s="208"/>
      <c r="C182" s="209"/>
      <c r="D182" s="297">
        <v>1650.0000000000002</v>
      </c>
      <c r="E182" s="157"/>
      <c r="F182" s="157"/>
      <c r="G182" s="157"/>
      <c r="H182" s="157"/>
    </row>
    <row r="183" spans="1:8" s="16" customFormat="1" ht="50.1" customHeight="1" x14ac:dyDescent="0.2">
      <c r="A183" s="207" t="s">
        <v>122</v>
      </c>
      <c r="B183" s="208"/>
      <c r="C183" s="209"/>
      <c r="D183" s="297">
        <v>165.00000000000003</v>
      </c>
      <c r="E183" s="157"/>
      <c r="F183" s="157"/>
      <c r="G183" s="157"/>
      <c r="H183" s="157"/>
    </row>
    <row r="184" spans="1:8" s="16" customFormat="1" ht="50.1" customHeight="1" thickBot="1" x14ac:dyDescent="0.25">
      <c r="A184" s="207" t="s">
        <v>123</v>
      </c>
      <c r="B184" s="208"/>
      <c r="C184" s="210"/>
      <c r="D184" s="78">
        <v>570</v>
      </c>
      <c r="E184" s="79"/>
      <c r="F184" s="79"/>
      <c r="G184" s="79"/>
      <c r="H184" s="79"/>
    </row>
    <row r="185" spans="1:8" s="16" customFormat="1" ht="50.1" customHeight="1" thickBot="1" x14ac:dyDescent="0.25">
      <c r="A185" s="24" t="s">
        <v>124</v>
      </c>
      <c r="B185" s="25"/>
      <c r="C185" s="26"/>
      <c r="D185" s="173"/>
      <c r="E185" s="173"/>
      <c r="F185" s="173"/>
      <c r="G185" s="173"/>
      <c r="H185" s="174"/>
    </row>
    <row r="186" spans="1:8" s="16" customFormat="1" ht="50.1" customHeight="1" x14ac:dyDescent="0.2">
      <c r="A186" s="160" t="s">
        <v>125</v>
      </c>
      <c r="B186" s="161"/>
      <c r="C186" s="549"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"2ГИС.ИВАНОВО" (мобильная версия 2ГИС 4.0 и выше)</v>
      </c>
      <c r="D186" s="212">
        <f>F186*1.2</f>
        <v>4284</v>
      </c>
      <c r="E186" s="213">
        <f>F186*1.1</f>
        <v>3927.0000000000005</v>
      </c>
      <c r="F186" s="213">
        <v>3570</v>
      </c>
      <c r="G186" s="213">
        <f>F186*0.75</f>
        <v>2677.5</v>
      </c>
      <c r="H186" s="214">
        <f>F186*0.5</f>
        <v>1785</v>
      </c>
    </row>
    <row r="187" spans="1:8" s="16" customFormat="1" ht="50.1" customHeight="1" x14ac:dyDescent="0.2">
      <c r="A187" s="160" t="s">
        <v>126</v>
      </c>
      <c r="B187" s="161"/>
      <c r="C187" s="203" t="str">
        <f>"Интернет-площадка 2gis.ru на основе Cправочника организаций "&amp;$C$2&amp;""</f>
        <v>Интернет-площадка 2gis.ru на основе Cправочника организаций "2ГИС.ИВАНОВО"</v>
      </c>
      <c r="D187" s="36">
        <v>5490</v>
      </c>
      <c r="E187" s="37"/>
      <c r="F187" s="37"/>
      <c r="G187" s="37"/>
      <c r="H187" s="38"/>
    </row>
    <row r="188" spans="1:8" s="16" customFormat="1" ht="50.1" customHeight="1" x14ac:dyDescent="0.2">
      <c r="A188" s="160" t="s">
        <v>127</v>
      </c>
      <c r="B188" s="161"/>
      <c r="C188" s="203" t="str">
        <f>"Электронный справочник на основе Справочника организаций "&amp;$C$2&amp;" (версия для ПК)"</f>
        <v>Электронный справочник на основе Справочника организаций "2ГИС.ИВАНОВО" (версия для ПК)</v>
      </c>
      <c r="D188" s="36">
        <v>4350</v>
      </c>
      <c r="E188" s="37"/>
      <c r="F188" s="37"/>
      <c r="G188" s="37"/>
      <c r="H188" s="38"/>
    </row>
    <row r="189" spans="1:8" s="16" customFormat="1" ht="50.1" customHeight="1" x14ac:dyDescent="0.2">
      <c r="A189" s="160" t="s">
        <v>198</v>
      </c>
      <c r="B189" s="161"/>
      <c r="C189" s="549"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"2ГИС.ИВАНОВО" (мобильная версия 2ГИС 4.0 и выше)</v>
      </c>
      <c r="D189" s="212">
        <f>F189*1.2</f>
        <v>6048</v>
      </c>
      <c r="E189" s="213">
        <f>F189*1.1</f>
        <v>5544</v>
      </c>
      <c r="F189" s="213">
        <v>5040</v>
      </c>
      <c r="G189" s="213">
        <f>F189*0.75</f>
        <v>3780</v>
      </c>
      <c r="H189" s="214">
        <f>F189*0.5</f>
        <v>2520</v>
      </c>
    </row>
    <row r="190" spans="1:8" s="16" customFormat="1" ht="50.1" customHeight="1" x14ac:dyDescent="0.2">
      <c r="A190" s="160" t="s">
        <v>199</v>
      </c>
      <c r="B190" s="161"/>
      <c r="C190" s="203" t="str">
        <f>"Интернет-площадка 2gis.ru на основе Cправочника организаций "&amp;$C$2&amp;""</f>
        <v>Интернет-площадка 2gis.ru на основе Cправочника организаций "2ГИС.ИВАНОВО"</v>
      </c>
      <c r="D190" s="36">
        <v>7800</v>
      </c>
      <c r="E190" s="37"/>
      <c r="F190" s="37"/>
      <c r="G190" s="37"/>
      <c r="H190" s="38"/>
    </row>
    <row r="191" spans="1:8" s="16" customFormat="1" ht="50.1" customHeight="1" x14ac:dyDescent="0.2">
      <c r="A191" s="160" t="s">
        <v>130</v>
      </c>
      <c r="B191" s="161"/>
      <c r="C191" s="203" t="str">
        <f>"Электронный справочник на основе Справочника организаций "&amp;$C$2&amp;" (версия для ПК)"</f>
        <v>Электронный справочник на основе Справочника организаций "2ГИС.ИВАНОВО" (версия для ПК)</v>
      </c>
      <c r="D191" s="36">
        <v>6120</v>
      </c>
      <c r="E191" s="37"/>
      <c r="F191" s="37"/>
      <c r="G191" s="37"/>
      <c r="H191" s="38"/>
    </row>
    <row r="192" spans="1:8" s="16" customFormat="1" ht="126" customHeight="1" thickBot="1" x14ac:dyDescent="0.25">
      <c r="A192" s="160" t="s">
        <v>131</v>
      </c>
      <c r="B192" s="161"/>
      <c r="C192" s="215" t="str">
        <f>C189</f>
        <v>электронный справочник на основе Справочника организаций "2ГИС.ИВАНОВО" (мобильная версия 2ГИС 4.0 и выше)</v>
      </c>
      <c r="D192" s="212">
        <f>F192*1.2</f>
        <v>3240</v>
      </c>
      <c r="E192" s="213">
        <f>F192*1.1</f>
        <v>2970.0000000000005</v>
      </c>
      <c r="F192" s="213">
        <v>2700</v>
      </c>
      <c r="G192" s="213">
        <f>F192*0.75</f>
        <v>2025</v>
      </c>
      <c r="H192" s="214">
        <f>F192*0.5</f>
        <v>1350</v>
      </c>
    </row>
    <row r="193" spans="1:8" s="28" customFormat="1" ht="50.1" customHeight="1" thickBot="1" x14ac:dyDescent="0.25">
      <c r="A193" s="24" t="s">
        <v>200</v>
      </c>
      <c r="B193" s="25"/>
      <c r="C193" s="26"/>
      <c r="D193" s="173"/>
      <c r="E193" s="173"/>
      <c r="F193" s="173"/>
      <c r="G193" s="173"/>
      <c r="H193" s="174"/>
    </row>
    <row r="194" spans="1:8" s="23" customFormat="1" ht="30" customHeight="1" thickBot="1" x14ac:dyDescent="0.25">
      <c r="A194" s="303"/>
      <c r="B194" s="303"/>
      <c r="C194" s="460"/>
      <c r="D194" s="303"/>
      <c r="E194" s="303"/>
      <c r="F194" s="303"/>
      <c r="G194" s="303"/>
      <c r="H194" s="304"/>
    </row>
    <row r="195" spans="1:8" s="16" customFormat="1" ht="185.25" customHeight="1" x14ac:dyDescent="0.2">
      <c r="A195" s="160" t="s">
        <v>201</v>
      </c>
      <c r="B195" s="161"/>
      <c r="C195"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"2ГИС.ИВАНОВО" (версия для ПК); 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2ГИС 4.0 и выше)</v>
      </c>
      <c r="D195" s="31">
        <v>6540</v>
      </c>
      <c r="E195" s="32"/>
      <c r="F195" s="32"/>
      <c r="G195" s="32"/>
      <c r="H195" s="33"/>
    </row>
    <row r="196" spans="1:8" s="16" customFormat="1" ht="83.25" customHeight="1" thickBot="1" x14ac:dyDescent="0.25">
      <c r="A196" s="160" t="s">
        <v>202</v>
      </c>
      <c r="B196" s="161"/>
      <c r="C196" s="209"/>
      <c r="D196" s="36">
        <v>6540</v>
      </c>
      <c r="E196" s="37"/>
      <c r="F196" s="37"/>
      <c r="G196" s="37"/>
      <c r="H196" s="38"/>
    </row>
    <row r="197" spans="1:8" s="16" customFormat="1" ht="21.75" thickBot="1" x14ac:dyDescent="0.25">
      <c r="A197" s="290"/>
      <c r="B197" s="291"/>
      <c r="C197" s="125"/>
      <c r="D197" s="292"/>
      <c r="E197" s="292"/>
      <c r="F197" s="292"/>
      <c r="G197" s="292"/>
      <c r="H197" s="293"/>
    </row>
    <row r="198" spans="1:8" ht="12.6" customHeight="1" x14ac:dyDescent="0.2"/>
    <row r="199" spans="1:8" s="223" customFormat="1" ht="24.95" customHeight="1" x14ac:dyDescent="0.2">
      <c r="A199" s="220"/>
      <c r="B199" s="221" t="s">
        <v>133</v>
      </c>
      <c r="C199" s="222" t="s">
        <v>486</v>
      </c>
      <c r="D199" s="222"/>
    </row>
    <row r="200" spans="1:8" s="223" customFormat="1" ht="24.95" customHeight="1" x14ac:dyDescent="0.2">
      <c r="A200" s="220"/>
      <c r="C200" s="224" t="s">
        <v>487</v>
      </c>
      <c r="D200" s="224"/>
    </row>
    <row r="201" spans="1:8" s="223" customFormat="1" ht="24.95" customHeight="1" x14ac:dyDescent="0.2">
      <c r="A201" s="220"/>
      <c r="C201" s="224" t="s">
        <v>488</v>
      </c>
      <c r="D201" s="224"/>
    </row>
    <row r="202" spans="1:8" s="217" customFormat="1" ht="12.6" customHeight="1" x14ac:dyDescent="0.2">
      <c r="A202" s="216"/>
      <c r="C202" s="224"/>
      <c r="D202" s="224"/>
      <c r="E202" s="223"/>
      <c r="F202" s="223"/>
      <c r="G202" s="223"/>
    </row>
    <row r="203" spans="1:8" s="231" customFormat="1" ht="24.95" customHeight="1" x14ac:dyDescent="0.2">
      <c r="A203" s="227" t="str">
        <f>Абакан_юр!A174</f>
        <v>По соглашению сторон в качестве валюты платежа могут выступать украинские гривны, в этом случае курс следующий: 1 руб. = 0,4408 гривен</v>
      </c>
      <c r="B203" s="227"/>
      <c r="C203" s="227"/>
      <c r="D203" s="228"/>
      <c r="E203" s="228"/>
      <c r="F203" s="229"/>
      <c r="G203" s="230"/>
      <c r="H203" s="230"/>
    </row>
    <row r="204" spans="1:8" s="231" customFormat="1" ht="24.95" customHeight="1" x14ac:dyDescent="0.2">
      <c r="A204" s="227" t="str">
        <f>Абакан_юр!A175</f>
        <v>По соглашению сторон в качестве валюты платежа могут выступать дирхамы ОАЭ, в этом случае курс следующий: 1 руб. = 0,0420 дирхам</v>
      </c>
      <c r="B204" s="227"/>
      <c r="C204" s="227"/>
      <c r="D204" s="228"/>
      <c r="E204" s="228"/>
      <c r="F204" s="229"/>
      <c r="G204" s="232"/>
      <c r="H204" s="232"/>
    </row>
    <row r="205" spans="1:8" s="231" customFormat="1" ht="24.95" customHeight="1" x14ac:dyDescent="0.2">
      <c r="A205" s="227" t="str">
        <f>Абакан_юр!A176</f>
        <v>По соглашению сторон в качестве валюты платежа могут выступать доллары США, в этом случае курс следующий: 1 руб. = 0,0114 доллара</v>
      </c>
      <c r="B205" s="227"/>
      <c r="C205" s="227"/>
      <c r="D205" s="228"/>
      <c r="E205" s="228"/>
      <c r="F205" s="229"/>
      <c r="G205" s="232"/>
      <c r="H205" s="232"/>
    </row>
    <row r="206" spans="1:8" s="231" customFormat="1" ht="24.95" customHeight="1" x14ac:dyDescent="0.2">
      <c r="A206" s="227" t="str">
        <f>Абакан_юр!A177</f>
        <v>По соглашению сторон в качестве валюты платежа могут выступать евро, в этом случае курс следующий: 1 руб. = 0,0105 евро</v>
      </c>
      <c r="B206" s="227"/>
      <c r="C206" s="227"/>
      <c r="D206" s="228"/>
      <c r="E206" s="229"/>
      <c r="F206" s="229"/>
      <c r="G206" s="232"/>
      <c r="H206" s="232"/>
    </row>
    <row r="207" spans="1:8" s="231" customFormat="1" ht="24.95" customHeight="1" x14ac:dyDescent="0.2">
      <c r="A207" s="227" t="str">
        <f>Абакан_юр!A178</f>
        <v>По соглашению сторон в качестве валюты платежа могут выступать чешские кроны, в этом случае курс следующий: 1 руб. = 0,2605 крона</v>
      </c>
      <c r="B207" s="227"/>
      <c r="C207" s="227"/>
      <c r="D207" s="228"/>
      <c r="E207" s="229"/>
      <c r="F207" s="229"/>
      <c r="G207" s="232"/>
      <c r="H207" s="232"/>
    </row>
    <row r="208" spans="1:8" s="231" customFormat="1" ht="24.95" customHeight="1" x14ac:dyDescent="0.2">
      <c r="A208" s="227" t="str">
        <f>Абакан_юр!A179</f>
        <v>По соглашению сторон в качестве валюты платежа могут выступать киргизские сомы, в этом случае курс следующий: 1 руб. = 1,0083 сом</v>
      </c>
      <c r="B208" s="227"/>
      <c r="C208" s="227"/>
      <c r="D208" s="228"/>
      <c r="E208" s="228"/>
      <c r="F208" s="229"/>
      <c r="G208" s="232"/>
      <c r="H208" s="232"/>
    </row>
    <row r="209" spans="1:8" s="231" customFormat="1" ht="24.95" customHeight="1" x14ac:dyDescent="0.2">
      <c r="A209" s="227" t="str">
        <f>Абакан_юр!A180</f>
        <v>По соглашению сторон в качестве валюты платежа могут выступать казахстанские тенге, в этом случае курс следующий: 1 руб. = 5,0473 тенге</v>
      </c>
      <c r="B209" s="227"/>
      <c r="C209" s="227"/>
      <c r="D209" s="228"/>
      <c r="E209" s="228"/>
      <c r="F209" s="229"/>
      <c r="G209" s="232"/>
      <c r="H209" s="232"/>
    </row>
    <row r="210" spans="1:8" s="238" customFormat="1" ht="12" customHeight="1" x14ac:dyDescent="0.2">
      <c r="A210" s="233"/>
      <c r="B210" s="233"/>
      <c r="C210" s="234"/>
      <c r="D210" s="235"/>
      <c r="E210" s="235"/>
      <c r="F210" s="236"/>
      <c r="G210" s="237"/>
      <c r="H210" s="237"/>
    </row>
    <row r="211" spans="1:8" ht="24.95" customHeight="1" x14ac:dyDescent="0.2">
      <c r="A211" s="239" t="s">
        <v>144</v>
      </c>
      <c r="B211" s="239"/>
      <c r="C211" s="239"/>
      <c r="D211" s="239"/>
      <c r="E211" s="239"/>
      <c r="F211" s="239"/>
      <c r="G211" s="239"/>
      <c r="H211" s="239"/>
    </row>
    <row r="212" spans="1:8" ht="24.95" customHeight="1" x14ac:dyDescent="0.2">
      <c r="A212" s="239" t="s">
        <v>145</v>
      </c>
      <c r="B212" s="239"/>
      <c r="C212" s="239"/>
      <c r="D212" s="239"/>
      <c r="E212" s="239"/>
      <c r="F212" s="239"/>
      <c r="G212" s="239"/>
      <c r="H212" s="239"/>
    </row>
    <row r="213" spans="1:8" s="238" customFormat="1" ht="12" customHeight="1" x14ac:dyDescent="0.2">
      <c r="A213" s="233"/>
      <c r="B213" s="233"/>
      <c r="C213" s="234"/>
      <c r="D213" s="235"/>
      <c r="E213" s="235"/>
      <c r="F213" s="236"/>
      <c r="G213" s="237"/>
      <c r="H213" s="237"/>
    </row>
    <row r="214" spans="1:8" s="242" customFormat="1" ht="50.1" customHeight="1" thickBot="1" x14ac:dyDescent="0.25">
      <c r="A214" s="240" t="s">
        <v>146</v>
      </c>
      <c r="B214" s="240"/>
      <c r="C214" s="240"/>
      <c r="D214" s="240"/>
      <c r="E214" s="240"/>
      <c r="F214" s="241"/>
      <c r="G214" s="231"/>
    </row>
    <row r="215" spans="1:8" s="247" customFormat="1" ht="50.1" customHeight="1" thickBot="1" x14ac:dyDescent="0.25">
      <c r="A215" s="243" t="s">
        <v>147</v>
      </c>
      <c r="B215" s="244"/>
      <c r="C215" s="244"/>
      <c r="D215" s="244"/>
      <c r="E215" s="245"/>
      <c r="F215" s="246"/>
      <c r="G215" s="217"/>
    </row>
    <row r="216" spans="1:8" ht="90" customHeight="1" thickBot="1" x14ac:dyDescent="0.25">
      <c r="A216" s="248" t="s">
        <v>148</v>
      </c>
      <c r="B216" s="249"/>
      <c r="C216" s="250" t="s">
        <v>149</v>
      </c>
      <c r="D216" s="249" t="s">
        <v>150</v>
      </c>
      <c r="E216" s="251"/>
      <c r="F216" s="252"/>
      <c r="G216" s="252"/>
      <c r="H216" s="252"/>
    </row>
    <row r="217" spans="1:8" ht="99.95" customHeight="1" x14ac:dyDescent="0.2">
      <c r="A217" s="253" t="s">
        <v>151</v>
      </c>
      <c r="B217" s="254"/>
      <c r="C217" s="255" t="s">
        <v>152</v>
      </c>
      <c r="D217" s="256" t="s">
        <v>153</v>
      </c>
      <c r="E217" s="257"/>
      <c r="F217" s="252"/>
      <c r="G217" s="252"/>
      <c r="H217" s="252"/>
    </row>
    <row r="218" spans="1:8" ht="75" customHeight="1" x14ac:dyDescent="0.2">
      <c r="A218" s="258" t="s">
        <v>154</v>
      </c>
      <c r="B218" s="259"/>
      <c r="C218" s="260" t="s">
        <v>155</v>
      </c>
      <c r="D218" s="261" t="s">
        <v>156</v>
      </c>
      <c r="E218" s="262"/>
      <c r="F218" s="252"/>
      <c r="G218" s="252"/>
      <c r="H218" s="252"/>
    </row>
    <row r="219" spans="1:8" ht="149.25" customHeight="1" thickBot="1" x14ac:dyDescent="0.25">
      <c r="A219" s="321" t="s">
        <v>157</v>
      </c>
      <c r="B219" s="322"/>
      <c r="C219" s="323" t="s">
        <v>158</v>
      </c>
      <c r="D219" s="324" t="s">
        <v>156</v>
      </c>
      <c r="E219" s="325"/>
      <c r="F219" s="252"/>
      <c r="G219" s="252"/>
      <c r="H219" s="252"/>
    </row>
    <row r="220" spans="1:8" s="217" customFormat="1" ht="125.25" customHeight="1" x14ac:dyDescent="0.2">
      <c r="A220" s="258" t="s">
        <v>160</v>
      </c>
      <c r="B220" s="259"/>
      <c r="C220" s="319" t="s">
        <v>161</v>
      </c>
      <c r="D220" s="259" t="s">
        <v>156</v>
      </c>
      <c r="E220" s="320"/>
      <c r="F220" s="246"/>
      <c r="G220" s="246"/>
      <c r="H220" s="246"/>
    </row>
    <row r="221" spans="1:8" s="238" customFormat="1" ht="222.75" customHeight="1" thickBot="1" x14ac:dyDescent="0.25">
      <c r="A221" s="442" t="s">
        <v>162</v>
      </c>
      <c r="B221" s="443"/>
      <c r="C221" s="323" t="s">
        <v>163</v>
      </c>
      <c r="D221" s="444" t="s">
        <v>156</v>
      </c>
      <c r="E221" s="445"/>
      <c r="F221" s="236"/>
      <c r="G221" s="237"/>
      <c r="H221" s="237"/>
    </row>
    <row r="222" spans="1:8" ht="24.95" customHeight="1" x14ac:dyDescent="0.2">
      <c r="A222" s="264" t="s">
        <v>164</v>
      </c>
      <c r="B222" s="264"/>
      <c r="C222" s="264"/>
      <c r="D222" s="264"/>
      <c r="E222" s="264"/>
      <c r="F222" s="264"/>
      <c r="G222" s="264"/>
      <c r="H222" s="264"/>
    </row>
    <row r="223" spans="1:8" ht="24.95" customHeight="1" x14ac:dyDescent="0.2">
      <c r="A223" s="264" t="s">
        <v>165</v>
      </c>
      <c r="B223" s="264"/>
      <c r="C223" s="264"/>
      <c r="D223" s="264"/>
      <c r="E223" s="264"/>
      <c r="F223" s="264"/>
      <c r="G223" s="264"/>
      <c r="H223" s="264"/>
    </row>
    <row r="224" spans="1:8" ht="184.5" customHeight="1" x14ac:dyDescent="0.2">
      <c r="A224" s="326" t="str">
        <f>Абакан_юр!A195</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24" s="326"/>
      <c r="C224" s="326"/>
      <c r="D224" s="326"/>
      <c r="E224" s="326"/>
      <c r="F224" s="326"/>
      <c r="G224" s="326"/>
      <c r="H224" s="326"/>
    </row>
    <row r="225" spans="1:8" s="16" customFormat="1" ht="75" customHeight="1" x14ac:dyDescent="0.2">
      <c r="A225" s="239" t="s">
        <v>167</v>
      </c>
      <c r="B225" s="239"/>
      <c r="C225" s="239"/>
      <c r="D225" s="239"/>
      <c r="E225" s="239"/>
      <c r="F225" s="239"/>
      <c r="G225" s="239"/>
      <c r="H225" s="239"/>
    </row>
    <row r="226" spans="1:8" ht="24.95" customHeight="1" x14ac:dyDescent="0.2">
      <c r="A226" s="264" t="s">
        <v>168</v>
      </c>
      <c r="B226" s="264"/>
      <c r="C226" s="264"/>
      <c r="D226" s="264"/>
      <c r="E226" s="264"/>
      <c r="F226" s="264"/>
      <c r="G226" s="264"/>
      <c r="H226" s="264"/>
    </row>
    <row r="227" spans="1:8" s="266" customFormat="1" ht="114.75" customHeight="1" x14ac:dyDescent="0.2">
      <c r="A227" s="239" t="s">
        <v>169</v>
      </c>
      <c r="B227" s="239"/>
      <c r="C227" s="239"/>
      <c r="D227" s="239"/>
      <c r="E227" s="239"/>
      <c r="F227" s="239"/>
      <c r="G227" s="239"/>
      <c r="H227" s="239"/>
    </row>
  </sheetData>
  <sheetProtection selectLockedCells="1" selectUnlockedCells="1"/>
  <mergeCells count="377">
    <mergeCell ref="A222:H222"/>
    <mergeCell ref="A223:H223"/>
    <mergeCell ref="A224:H224"/>
    <mergeCell ref="A225:H225"/>
    <mergeCell ref="A226:H226"/>
    <mergeCell ref="A227:E227"/>
    <mergeCell ref="F227:H227"/>
    <mergeCell ref="A219:B219"/>
    <mergeCell ref="D219:E219"/>
    <mergeCell ref="A220:B220"/>
    <mergeCell ref="D220:E220"/>
    <mergeCell ref="A221:B221"/>
    <mergeCell ref="D221:E221"/>
    <mergeCell ref="A216:B216"/>
    <mergeCell ref="D216:E216"/>
    <mergeCell ref="A217:B217"/>
    <mergeCell ref="D217:E217"/>
    <mergeCell ref="A218:B218"/>
    <mergeCell ref="D218:E218"/>
    <mergeCell ref="A208:C208"/>
    <mergeCell ref="A209:C209"/>
    <mergeCell ref="A211:H211"/>
    <mergeCell ref="A212:H212"/>
    <mergeCell ref="A214:E214"/>
    <mergeCell ref="A215:E215"/>
    <mergeCell ref="A203:C203"/>
    <mergeCell ref="G203:H203"/>
    <mergeCell ref="A204:C204"/>
    <mergeCell ref="A205:C205"/>
    <mergeCell ref="A206:C206"/>
    <mergeCell ref="A207:C207"/>
    <mergeCell ref="A197:B197"/>
    <mergeCell ref="D197:H197"/>
    <mergeCell ref="C199:D199"/>
    <mergeCell ref="C200:D200"/>
    <mergeCell ref="C201:D201"/>
    <mergeCell ref="C202:D202"/>
    <mergeCell ref="A194:C194"/>
    <mergeCell ref="D194:H194"/>
    <mergeCell ref="A195:B195"/>
    <mergeCell ref="C195:C196"/>
    <mergeCell ref="D195:H195"/>
    <mergeCell ref="A196:B196"/>
    <mergeCell ref="D196:H196"/>
    <mergeCell ref="A190:B190"/>
    <mergeCell ref="D190:H190"/>
    <mergeCell ref="A191:B191"/>
    <mergeCell ref="D191:H191"/>
    <mergeCell ref="A192:B192"/>
    <mergeCell ref="A193:B193"/>
    <mergeCell ref="D193:H193"/>
    <mergeCell ref="A186:B186"/>
    <mergeCell ref="A187:B187"/>
    <mergeCell ref="D187:H187"/>
    <mergeCell ref="A188:B188"/>
    <mergeCell ref="D188:H188"/>
    <mergeCell ref="A189:B189"/>
    <mergeCell ref="D182:H182"/>
    <mergeCell ref="A183:B183"/>
    <mergeCell ref="D183:H183"/>
    <mergeCell ref="A184:B184"/>
    <mergeCell ref="D184:H184"/>
    <mergeCell ref="A185:B185"/>
    <mergeCell ref="D185:H185"/>
    <mergeCell ref="A178:B178"/>
    <mergeCell ref="D178:H178"/>
    <mergeCell ref="A179:B179"/>
    <mergeCell ref="D179:H179"/>
    <mergeCell ref="A180:B180"/>
    <mergeCell ref="C180:C184"/>
    <mergeCell ref="D180:H180"/>
    <mergeCell ref="A181:B181"/>
    <mergeCell ref="D181:H181"/>
    <mergeCell ref="A182:B182"/>
    <mergeCell ref="A175:B175"/>
    <mergeCell ref="D175:H175"/>
    <mergeCell ref="A176:B176"/>
    <mergeCell ref="D176:H176"/>
    <mergeCell ref="A177:B177"/>
    <mergeCell ref="D177:H177"/>
    <mergeCell ref="A172:B172"/>
    <mergeCell ref="D172:H172"/>
    <mergeCell ref="A173:B173"/>
    <mergeCell ref="D173:H173"/>
    <mergeCell ref="A174:B174"/>
    <mergeCell ref="D174:H174"/>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D129:H129"/>
    <mergeCell ref="A130:B130"/>
    <mergeCell ref="D130:H130"/>
    <mergeCell ref="A131:B131"/>
    <mergeCell ref="D131:H131"/>
    <mergeCell ref="A132:B132"/>
    <mergeCell ref="D132:H132"/>
    <mergeCell ref="A125:B125"/>
    <mergeCell ref="D125:H125"/>
    <mergeCell ref="A126:B126"/>
    <mergeCell ref="C126:C143"/>
    <mergeCell ref="D126:H126"/>
    <mergeCell ref="A127:B127"/>
    <mergeCell ref="D127:H127"/>
    <mergeCell ref="A128:B128"/>
    <mergeCell ref="D128:H128"/>
    <mergeCell ref="A129:B129"/>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16:B116"/>
    <mergeCell ref="D116:H116"/>
    <mergeCell ref="A117:B117"/>
    <mergeCell ref="D117:H117"/>
    <mergeCell ref="A118:B118"/>
    <mergeCell ref="D118:H118"/>
    <mergeCell ref="A111:B111"/>
    <mergeCell ref="D111:H111"/>
    <mergeCell ref="A112:C112"/>
    <mergeCell ref="D112:H112"/>
    <mergeCell ref="D113:H113"/>
    <mergeCell ref="A114:B114"/>
    <mergeCell ref="C114:C122"/>
    <mergeCell ref="D114:H114"/>
    <mergeCell ref="A115:B115"/>
    <mergeCell ref="D115:H115"/>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02:B102"/>
    <mergeCell ref="D102:H102"/>
    <mergeCell ref="A103:B103"/>
    <mergeCell ref="D103:H103"/>
    <mergeCell ref="A104:B104"/>
    <mergeCell ref="D104:H104"/>
    <mergeCell ref="A99:B99"/>
    <mergeCell ref="D99:H99"/>
    <mergeCell ref="A100:B100"/>
    <mergeCell ref="D100:H100"/>
    <mergeCell ref="A101:B101"/>
    <mergeCell ref="D101:H101"/>
    <mergeCell ref="A96:B96"/>
    <mergeCell ref="D96:H96"/>
    <mergeCell ref="A97:B97"/>
    <mergeCell ref="D97:H97"/>
    <mergeCell ref="A98:B98"/>
    <mergeCell ref="D98:H98"/>
    <mergeCell ref="A93:B93"/>
    <mergeCell ref="D93:H93"/>
    <mergeCell ref="A94:B94"/>
    <mergeCell ref="D94:H94"/>
    <mergeCell ref="A95:B95"/>
    <mergeCell ref="D95:H95"/>
    <mergeCell ref="A90:B90"/>
    <mergeCell ref="D90:H90"/>
    <mergeCell ref="A91:B91"/>
    <mergeCell ref="D91:H91"/>
    <mergeCell ref="A92:B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D70:H70"/>
    <mergeCell ref="A71:C71"/>
    <mergeCell ref="D71:H71"/>
    <mergeCell ref="A72:B72"/>
    <mergeCell ref="C72:C111"/>
    <mergeCell ref="D72:H72"/>
    <mergeCell ref="A73:B73"/>
    <mergeCell ref="D73:H73"/>
    <mergeCell ref="A74:B74"/>
    <mergeCell ref="D74:H74"/>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51:H51"/>
    <mergeCell ref="A52:A53"/>
    <mergeCell ref="D52:H53"/>
    <mergeCell ref="D54:H54"/>
    <mergeCell ref="A55:A59"/>
    <mergeCell ref="B55:B56"/>
    <mergeCell ref="C55:C56"/>
    <mergeCell ref="D55:D59"/>
    <mergeCell ref="E55:E59"/>
    <mergeCell ref="F55:F59"/>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12"/>
  <sheetViews>
    <sheetView view="pageBreakPreview" zoomScale="30" zoomScaleNormal="60" zoomScaleSheetLayoutView="30" workbookViewId="0">
      <pane ySplit="4" topLeftCell="A50" activePane="bottomLeft" state="frozen"/>
      <selection activeCell="A181" sqref="A181:B181"/>
      <selection pane="bottomLeft" activeCell="A181" sqref="A181:B181"/>
    </sheetView>
  </sheetViews>
  <sheetFormatPr defaultColWidth="9.140625" defaultRowHeight="12.75" outlineLevelRow="1" x14ac:dyDescent="0.2"/>
  <cols>
    <col min="1" max="1" width="45.7109375" style="216" customWidth="1"/>
    <col min="2" max="2" width="80.7109375" style="217" customWidth="1"/>
    <col min="3" max="3" width="120.7109375" style="218" customWidth="1"/>
    <col min="4" max="7" width="30.7109375" style="217" customWidth="1"/>
    <col min="8" max="8" width="30.7109375" style="219" customWidth="1"/>
    <col min="9" max="16384" width="9.140625" style="219"/>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июня 2024 г.</v>
      </c>
      <c r="B2" s="6" t="s">
        <v>2</v>
      </c>
      <c r="C2" s="7" t="s">
        <v>489</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24" thickBot="1" x14ac:dyDescent="0.25">
      <c r="A6" s="436"/>
      <c r="B6" s="437"/>
      <c r="C6" s="438"/>
      <c r="D6" s="337" t="s">
        <v>171</v>
      </c>
      <c r="E6" s="268" t="s">
        <v>172</v>
      </c>
      <c r="F6" s="337" t="s">
        <v>173</v>
      </c>
      <c r="G6" s="268" t="s">
        <v>174</v>
      </c>
      <c r="H6" s="338" t="s">
        <v>175</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"2ГИС.ИЖЕВСК" (версия для ПК); 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Интернет-площадки и Веб-приложения на основе Cправочника организаций "2ГИС.ИЖЕВСК", http://api.2gis.ru/</v>
      </c>
      <c r="D7" s="31">
        <f>1.2*F7</f>
        <v>9360</v>
      </c>
      <c r="E7" s="32">
        <f>1.1*F7</f>
        <v>8580</v>
      </c>
      <c r="F7" s="32">
        <v>7800</v>
      </c>
      <c r="G7" s="32">
        <f>F7*0.75</f>
        <v>5850</v>
      </c>
      <c r="H7" s="33">
        <f>F7*0.5</f>
        <v>3900</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"2ГИС.ИЖЕВСК" (версия для ПК); 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Интернет-площадки и Веб-приложения на основе Cправочника организаций "2ГИС.ИЖЕВСК",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"2ГИС.ИЖЕВСК" (версия для ПК); 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Интернет-площадки и Веб-приложения на основе Cправочника организаций "2ГИС.ИЖЕВСК", http://api.2gis.ru/</v>
      </c>
      <c r="D12" s="54">
        <f>F12*1.2</f>
        <v>10800</v>
      </c>
      <c r="E12" s="32">
        <f>F12*1.1</f>
        <v>9900</v>
      </c>
      <c r="F12" s="32">
        <v>9000</v>
      </c>
      <c r="G12" s="32">
        <f>F12*0.75</f>
        <v>6750</v>
      </c>
      <c r="H12" s="33">
        <f>F12*0.5</f>
        <v>4500</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"2ГИС.ИЖЕВСК" (версия для ПК); 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Интернет-площадки и Веб-приложения на основе Cправочника организаций "2ГИС.ИЖЕВСК",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1700.3999999999999</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"2ГИС.ИЖЕВСК"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"2ГИС.ИЖЕВСК"; Электронный справочник "2ГИС.ИЖЕВСК"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Интернет-площадки и Веб-приложения на основе Cправочника организаций "2ГИС.ИЖЕВСК", http://api.2gis.ru/</v>
      </c>
      <c r="D23" s="271">
        <v>480</v>
      </c>
      <c r="E23" s="272"/>
      <c r="F23" s="272"/>
      <c r="G23" s="272"/>
      <c r="H23" s="273"/>
    </row>
    <row r="24" spans="1:8" s="16" customFormat="1" ht="94.5" customHeight="1" x14ac:dyDescent="0.2">
      <c r="A24" s="71"/>
      <c r="B24" s="92"/>
      <c r="C24" s="93"/>
      <c r="D24" s="94"/>
      <c r="E24" s="95"/>
      <c r="F24" s="95"/>
      <c r="G24" s="95"/>
      <c r="H24" s="274"/>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2ГИС 4.0 и выше)</v>
      </c>
      <c r="D25" s="275"/>
      <c r="E25" s="276"/>
      <c r="F25" s="276"/>
      <c r="G25" s="276"/>
      <c r="H25" s="277"/>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"2ГИС.ИЖЕВСК" (версия для ПК); 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v>
      </c>
      <c r="D27" s="31">
        <f>W27*1.2</f>
        <v>0</v>
      </c>
      <c r="E27" s="32">
        <f>W27*1.1</f>
        <v>0</v>
      </c>
      <c r="F27" s="32">
        <v>10920</v>
      </c>
      <c r="G27" s="32">
        <f>W27*0.75</f>
        <v>0</v>
      </c>
      <c r="H27" s="33">
        <f>W27*0.5</f>
        <v>0</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"2ГИС.ИЖЕВСК" (версия для ПК); 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v>
      </c>
      <c r="D32" s="54">
        <f>W32*1.2</f>
        <v>0</v>
      </c>
      <c r="E32" s="32">
        <f>W32*1.1</f>
        <v>0</v>
      </c>
      <c r="F32" s="32">
        <v>12600</v>
      </c>
      <c r="G32" s="32">
        <f>W32*0.75</f>
        <v>0</v>
      </c>
      <c r="H32" s="33">
        <f>W32*0.5</f>
        <v>0</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2400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"2ГИС.ИЖЕВСК"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"2ГИС.ИЖЕВСК"; Электронный справочник "2ГИС.ИЖЕВСК"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v>
      </c>
      <c r="D43" s="90">
        <v>672</v>
      </c>
      <c r="E43" s="90"/>
      <c r="F43" s="90"/>
      <c r="G43" s="90"/>
      <c r="H43" s="91"/>
    </row>
    <row r="44" spans="1:8" s="16" customFormat="1" ht="69.75" customHeight="1" x14ac:dyDescent="0.2">
      <c r="A44" s="71"/>
      <c r="B44" s="92"/>
      <c r="C44" s="93"/>
      <c r="D44" s="95"/>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2ГИС 4.0 и выше)</v>
      </c>
      <c r="D45" s="95"/>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2ГИС 4.0 и выше)</v>
      </c>
      <c r="D46" s="100"/>
      <c r="E46" s="100"/>
      <c r="F46" s="100"/>
      <c r="G46" s="100"/>
      <c r="H46" s="101"/>
    </row>
    <row r="47" spans="1:8" s="16" customFormat="1" ht="24.95" customHeight="1" thickBot="1" x14ac:dyDescent="0.25">
      <c r="A47" s="81"/>
      <c r="B47" s="129"/>
      <c r="C47" s="130"/>
      <c r="D47" s="113"/>
      <c r="E47" s="114"/>
      <c r="F47" s="114"/>
      <c r="G47" s="114"/>
      <c r="H47" s="115"/>
    </row>
    <row r="48" spans="1:8" s="16" customFormat="1" ht="50.1" customHeight="1" thickBot="1" x14ac:dyDescent="0.25">
      <c r="A48" s="278" t="s">
        <v>176</v>
      </c>
      <c r="B48" s="66" t="s">
        <v>177</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"2ГИС.ИЖЕВСК" (версия для ПК)</v>
      </c>
      <c r="D48" s="279">
        <f>W48*1.2</f>
        <v>0</v>
      </c>
      <c r="E48" s="279">
        <f>W48*1.1</f>
        <v>0</v>
      </c>
      <c r="F48" s="279">
        <v>360</v>
      </c>
      <c r="G48" s="279">
        <f>W48*0.75</f>
        <v>0</v>
      </c>
      <c r="H48" s="279">
        <f>W48*0.5</f>
        <v>0</v>
      </c>
    </row>
    <row r="49" spans="1:8" s="16" customFormat="1" ht="87.6" customHeight="1" thickBot="1" x14ac:dyDescent="0.25">
      <c r="A49" s="278"/>
      <c r="B49" s="72" t="s">
        <v>178</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"2ГИС.ИЖЕВСК" (версия для ПК); 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v>
      </c>
      <c r="D49" s="280"/>
      <c r="E49" s="280"/>
      <c r="F49" s="280"/>
      <c r="G49" s="280"/>
      <c r="H49" s="280"/>
    </row>
    <row r="50" spans="1:8" s="16" customFormat="1" ht="75" customHeight="1" thickBot="1" x14ac:dyDescent="0.25">
      <c r="A50" s="278"/>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v>
      </c>
      <c r="D50" s="280"/>
      <c r="E50" s="280"/>
      <c r="F50" s="280"/>
      <c r="G50" s="280"/>
      <c r="H50" s="280"/>
    </row>
    <row r="51" spans="1:8" s="16" customFormat="1" ht="24.95" customHeight="1" thickBot="1" x14ac:dyDescent="0.25">
      <c r="A51" s="81"/>
      <c r="B51" s="129"/>
      <c r="C51" s="130"/>
      <c r="D51" s="113"/>
      <c r="E51" s="114"/>
      <c r="F51" s="114"/>
      <c r="G51" s="114"/>
      <c r="H51" s="115"/>
    </row>
    <row r="52" spans="1:8" s="16" customFormat="1" ht="50.1" customHeight="1" x14ac:dyDescent="0.2">
      <c r="A52" s="281" t="s">
        <v>179</v>
      </c>
      <c r="B52" s="66" t="s">
        <v>180</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"2ГИС.ИЖЕВСК" (версия для ПК)</v>
      </c>
      <c r="D52" s="89">
        <v>720</v>
      </c>
      <c r="E52" s="90"/>
      <c r="F52" s="90"/>
      <c r="G52" s="90"/>
      <c r="H52" s="91"/>
    </row>
    <row r="53" spans="1:8" s="16" customFormat="1" ht="75" customHeight="1"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v>
      </c>
      <c r="D53" s="99"/>
      <c r="E53" s="100"/>
      <c r="F53" s="100"/>
      <c r="G53" s="100"/>
      <c r="H53" s="101"/>
    </row>
    <row r="54" spans="1:8" s="16" customFormat="1" ht="24.95" customHeight="1" thickBot="1" x14ac:dyDescent="0.25">
      <c r="A54" s="81"/>
      <c r="B54" s="82"/>
      <c r="C54" s="83"/>
      <c r="D54" s="113"/>
      <c r="E54" s="114"/>
      <c r="F54" s="114"/>
      <c r="G54" s="114"/>
      <c r="H54" s="115"/>
    </row>
    <row r="55" spans="1:8" s="16" customFormat="1" ht="48" customHeight="1" x14ac:dyDescent="0.2">
      <c r="A55" s="29" t="s">
        <v>31</v>
      </c>
      <c r="B55" s="30" t="s">
        <v>27</v>
      </c>
      <c r="C5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"2ГИС.ИЖЕВСК" (версия для ПК); 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Интернет-площадки и Веб-приложения на основе Cправочника организаций "2ГИС.ИЖЕВСК", http://api.2gis.ru/</v>
      </c>
      <c r="D55" s="31">
        <f>F55*1.2</f>
        <v>11232</v>
      </c>
      <c r="E55" s="32">
        <f>F55*1.1</f>
        <v>10296</v>
      </c>
      <c r="F55" s="32">
        <v>9360</v>
      </c>
      <c r="G55" s="32">
        <f>F55*0.75</f>
        <v>7020</v>
      </c>
      <c r="H55" s="33">
        <f>F55*0.5</f>
        <v>4680</v>
      </c>
    </row>
    <row r="56" spans="1:8" s="16" customFormat="1" ht="132" customHeight="1" x14ac:dyDescent="0.2">
      <c r="A56" s="34"/>
      <c r="B56" s="35"/>
      <c r="C56" s="35"/>
      <c r="D56" s="36"/>
      <c r="E56" s="37"/>
      <c r="F56" s="37"/>
      <c r="G56" s="37"/>
      <c r="H56" s="38"/>
    </row>
    <row r="57" spans="1:8" s="16" customFormat="1" ht="127.5" customHeight="1" x14ac:dyDescent="0.2">
      <c r="A57" s="34"/>
      <c r="B57" s="39" t="s">
        <v>12</v>
      </c>
      <c r="C5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"2ГИС.ИЖЕВСК" (версия для ПК); 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Интернет-площадки и Веб-приложения на основе Cправочника организаций "2ГИС.ИЖЕВСК", http://api.2gis.ru/</v>
      </c>
      <c r="D57" s="36"/>
      <c r="E57" s="37"/>
      <c r="F57" s="37"/>
      <c r="G57" s="37"/>
      <c r="H57" s="38"/>
    </row>
    <row r="58" spans="1:8" s="16" customFormat="1" ht="127.5" customHeight="1" thickBot="1" x14ac:dyDescent="0.25">
      <c r="A58" s="119"/>
      <c r="B58" s="120" t="s">
        <v>33</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2ГИС 4.0 и выше)</v>
      </c>
      <c r="D58" s="121"/>
      <c r="E58" s="122"/>
      <c r="F58" s="122"/>
      <c r="G58" s="122"/>
      <c r="H58" s="123"/>
    </row>
    <row r="59" spans="1:8" s="16" customFormat="1" ht="166.5" customHeight="1" thickBot="1" x14ac:dyDescent="0.25">
      <c r="A59" s="41"/>
      <c r="B59" s="42" t="s">
        <v>13</v>
      </c>
      <c r="C5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2ГИС 4.0 и выше)</v>
      </c>
      <c r="D59" s="44"/>
      <c r="E59" s="45"/>
      <c r="F59" s="45"/>
      <c r="G59" s="45"/>
      <c r="H59" s="46"/>
    </row>
    <row r="60" spans="1:8" s="16" customFormat="1" ht="24.95" customHeight="1" thickBot="1" x14ac:dyDescent="0.25">
      <c r="A60" s="47"/>
      <c r="B60" s="48"/>
      <c r="C60" s="49"/>
      <c r="D60" s="50"/>
      <c r="E60" s="51"/>
      <c r="F60" s="51"/>
      <c r="G60" s="51"/>
      <c r="H60" s="52"/>
    </row>
    <row r="61" spans="1:8" s="16" customFormat="1" ht="48" customHeight="1" x14ac:dyDescent="0.2">
      <c r="A61" s="53" t="s">
        <v>35</v>
      </c>
      <c r="B61" s="30" t="s">
        <v>27</v>
      </c>
      <c r="C61"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"2ГИС.ИЖЕВСК" (версия для ПК); 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Интернет-площадки и Веб-приложения на основе Cправочника организаций "2ГИС.ИЖЕВСК", http://api.2gis.ru/</v>
      </c>
      <c r="D61" s="54">
        <f>F61*1.2</f>
        <v>12960</v>
      </c>
      <c r="E61" s="32">
        <f>F61*1.1</f>
        <v>11880.000000000002</v>
      </c>
      <c r="F61" s="32">
        <v>10800</v>
      </c>
      <c r="G61" s="32">
        <f>F61*0.75</f>
        <v>8100</v>
      </c>
      <c r="H61" s="33">
        <f>F61*0.5</f>
        <v>5400</v>
      </c>
    </row>
    <row r="62" spans="1:8" s="16" customFormat="1" ht="132" customHeight="1" x14ac:dyDescent="0.2">
      <c r="A62" s="55"/>
      <c r="B62" s="35"/>
      <c r="C62" s="35"/>
      <c r="D62" s="56"/>
      <c r="E62" s="37"/>
      <c r="F62" s="37"/>
      <c r="G62" s="37"/>
      <c r="H62" s="38"/>
    </row>
    <row r="63" spans="1:8" s="16" customFormat="1" ht="138.94999999999999" customHeight="1" x14ac:dyDescent="0.2">
      <c r="A63" s="55"/>
      <c r="B63" s="39" t="s">
        <v>12</v>
      </c>
      <c r="C63"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"2ГИС.ИЖЕВСК" (версия для ПК); 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Интернет-площадки и Веб-приложения на основе Cправочника организаций "2ГИС.ИЖЕВСК", http://api.2gis.ru/</v>
      </c>
      <c r="D63" s="56"/>
      <c r="E63" s="37"/>
      <c r="F63" s="37"/>
      <c r="G63" s="37"/>
      <c r="H63" s="38"/>
    </row>
    <row r="64" spans="1:8" s="16" customFormat="1" ht="166.5" customHeight="1" x14ac:dyDescent="0.2">
      <c r="A64" s="55"/>
      <c r="B64" s="57" t="s">
        <v>13</v>
      </c>
      <c r="C64"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2ГИС 4.0 и выше)</v>
      </c>
      <c r="D64" s="56"/>
      <c r="E64" s="37"/>
      <c r="F64" s="37"/>
      <c r="G64" s="37"/>
      <c r="H64" s="38"/>
    </row>
    <row r="65" spans="1:8" s="16" customFormat="1" ht="92.25" customHeight="1" thickBot="1" x14ac:dyDescent="0.25">
      <c r="A65" s="59"/>
      <c r="B65" s="42" t="s">
        <v>36</v>
      </c>
      <c r="C65"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2ГИС 4.0 и выше)</v>
      </c>
      <c r="D65" s="61"/>
      <c r="E65" s="45"/>
      <c r="F65" s="45"/>
      <c r="G65" s="45"/>
      <c r="H65" s="46"/>
    </row>
    <row r="66" spans="1:8" s="16" customFormat="1" ht="24.95" customHeight="1" thickBot="1" x14ac:dyDescent="0.25">
      <c r="A66" s="81"/>
      <c r="B66" s="82"/>
      <c r="C66" s="83"/>
      <c r="D66" s="84"/>
      <c r="E66" s="85"/>
      <c r="F66" s="85"/>
      <c r="G66" s="85"/>
      <c r="H66" s="86"/>
    </row>
    <row r="67" spans="1:8" s="16" customFormat="1" ht="50.1" customHeight="1" x14ac:dyDescent="0.2">
      <c r="A67" s="65" t="s">
        <v>37</v>
      </c>
      <c r="B67" s="87" t="s">
        <v>23</v>
      </c>
      <c r="C67"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Интернет-площадки и Веб-приложения на основе Cправочника организаций "2ГИС.ИЖЕВСК", http://api.2gis.ru/</v>
      </c>
      <c r="D67" s="271">
        <v>480</v>
      </c>
      <c r="E67" s="272"/>
      <c r="F67" s="272"/>
      <c r="G67" s="272"/>
      <c r="H67" s="273"/>
    </row>
    <row r="68" spans="1:8" s="16" customFormat="1" ht="94.5" customHeight="1" x14ac:dyDescent="0.2">
      <c r="A68" s="71"/>
      <c r="B68" s="92"/>
      <c r="C68" s="93"/>
      <c r="D68" s="94"/>
      <c r="E68" s="95"/>
      <c r="F68" s="95"/>
      <c r="G68" s="95"/>
      <c r="H68" s="274"/>
    </row>
    <row r="69" spans="1:8" s="16" customFormat="1" ht="163.5" customHeight="1" thickBot="1" x14ac:dyDescent="0.25">
      <c r="A69" s="77"/>
      <c r="B69" s="97" t="s">
        <v>13</v>
      </c>
      <c r="C69"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2ГИС 4.0 и выше)</v>
      </c>
      <c r="D69" s="275"/>
      <c r="E69" s="276"/>
      <c r="F69" s="276"/>
      <c r="G69" s="276"/>
      <c r="H69" s="277"/>
    </row>
    <row r="70" spans="1:8" ht="21.75" thickBot="1" x14ac:dyDescent="0.25">
      <c r="A70" s="81"/>
      <c r="B70" s="129"/>
      <c r="C70" s="130"/>
      <c r="D70" s="113"/>
      <c r="E70" s="114"/>
      <c r="F70" s="114"/>
      <c r="G70" s="114"/>
      <c r="H70" s="115"/>
    </row>
    <row r="71" spans="1:8" ht="50.1" customHeight="1" thickBot="1" x14ac:dyDescent="0.25">
      <c r="A71" s="136" t="s">
        <v>38</v>
      </c>
      <c r="B71" s="137"/>
      <c r="C71" s="137"/>
      <c r="D71" s="138" t="str">
        <f>"от "&amp;MIN(D72:D91)&amp;" до "&amp;MAX(D72:D91)</f>
        <v>от 1500 до 30000</v>
      </c>
      <c r="E71" s="139"/>
      <c r="F71" s="139"/>
      <c r="G71" s="139"/>
      <c r="H71" s="140"/>
    </row>
    <row r="72" spans="1:8" ht="37.5" customHeight="1" outlineLevel="1" x14ac:dyDescent="0.2">
      <c r="A72" s="141" t="s">
        <v>39</v>
      </c>
      <c r="B72" s="142"/>
      <c r="C72" s="143" t="str">
        <f>"Электронный справочник на основе Справочника организаций "&amp;$C$2&amp;" (версия для ПК)"</f>
        <v>Электронный справочник на основе Справочника организаций "2ГИС.ИЖЕВСК" (версия для ПК)</v>
      </c>
      <c r="D72" s="144">
        <v>1500</v>
      </c>
      <c r="E72" s="145"/>
      <c r="F72" s="145"/>
      <c r="G72" s="145"/>
      <c r="H72" s="146"/>
    </row>
    <row r="73" spans="1:8" ht="37.5" customHeight="1" outlineLevel="1" x14ac:dyDescent="0.2">
      <c r="A73" s="147" t="s">
        <v>40</v>
      </c>
      <c r="B73" s="148"/>
      <c r="C73" s="143"/>
      <c r="D73" s="36">
        <v>3000</v>
      </c>
      <c r="E73" s="37"/>
      <c r="F73" s="37"/>
      <c r="G73" s="37"/>
      <c r="H73" s="38"/>
    </row>
    <row r="74" spans="1:8" ht="37.5" customHeight="1" outlineLevel="1" x14ac:dyDescent="0.2">
      <c r="A74" s="147" t="s">
        <v>41</v>
      </c>
      <c r="B74" s="148"/>
      <c r="C74" s="143"/>
      <c r="D74" s="36">
        <v>4500</v>
      </c>
      <c r="E74" s="37"/>
      <c r="F74" s="37"/>
      <c r="G74" s="37"/>
      <c r="H74" s="38"/>
    </row>
    <row r="75" spans="1:8" ht="37.5" customHeight="1" outlineLevel="1" x14ac:dyDescent="0.2">
      <c r="A75" s="147" t="s">
        <v>42</v>
      </c>
      <c r="B75" s="148"/>
      <c r="C75" s="143"/>
      <c r="D75" s="36">
        <v>6000</v>
      </c>
      <c r="E75" s="37"/>
      <c r="F75" s="37"/>
      <c r="G75" s="37"/>
      <c r="H75" s="38"/>
    </row>
    <row r="76" spans="1:8" ht="37.5" customHeight="1" outlineLevel="1" x14ac:dyDescent="0.2">
      <c r="A76" s="147" t="s">
        <v>43</v>
      </c>
      <c r="B76" s="148"/>
      <c r="C76" s="143"/>
      <c r="D76" s="36">
        <v>7500</v>
      </c>
      <c r="E76" s="37"/>
      <c r="F76" s="37"/>
      <c r="G76" s="37"/>
      <c r="H76" s="38"/>
    </row>
    <row r="77" spans="1:8" ht="37.5" customHeight="1" outlineLevel="1" x14ac:dyDescent="0.2">
      <c r="A77" s="147" t="s">
        <v>44</v>
      </c>
      <c r="B77" s="148"/>
      <c r="C77" s="143"/>
      <c r="D77" s="36">
        <v>9000</v>
      </c>
      <c r="E77" s="37"/>
      <c r="F77" s="37"/>
      <c r="G77" s="37"/>
      <c r="H77" s="38"/>
    </row>
    <row r="78" spans="1:8" ht="37.5" customHeight="1" outlineLevel="1" x14ac:dyDescent="0.2">
      <c r="A78" s="147" t="s">
        <v>45</v>
      </c>
      <c r="B78" s="148"/>
      <c r="C78" s="143"/>
      <c r="D78" s="36">
        <v>10500</v>
      </c>
      <c r="E78" s="37"/>
      <c r="F78" s="37"/>
      <c r="G78" s="37"/>
      <c r="H78" s="38"/>
    </row>
    <row r="79" spans="1:8" ht="37.5" customHeight="1" outlineLevel="1" x14ac:dyDescent="0.2">
      <c r="A79" s="147" t="s">
        <v>46</v>
      </c>
      <c r="B79" s="148"/>
      <c r="C79" s="143"/>
      <c r="D79" s="36">
        <v>12000</v>
      </c>
      <c r="E79" s="37"/>
      <c r="F79" s="37"/>
      <c r="G79" s="37"/>
      <c r="H79" s="38"/>
    </row>
    <row r="80" spans="1:8" ht="37.5" customHeight="1" outlineLevel="1" x14ac:dyDescent="0.2">
      <c r="A80" s="147" t="s">
        <v>47</v>
      </c>
      <c r="B80" s="148"/>
      <c r="C80" s="143"/>
      <c r="D80" s="36">
        <v>13500</v>
      </c>
      <c r="E80" s="37"/>
      <c r="F80" s="37"/>
      <c r="G80" s="37"/>
      <c r="H80" s="38"/>
    </row>
    <row r="81" spans="1:8" ht="37.5" customHeight="1" outlineLevel="1" x14ac:dyDescent="0.2">
      <c r="A81" s="147" t="s">
        <v>48</v>
      </c>
      <c r="B81" s="148"/>
      <c r="C81" s="143"/>
      <c r="D81" s="36">
        <v>15000</v>
      </c>
      <c r="E81" s="37"/>
      <c r="F81" s="37"/>
      <c r="G81" s="37"/>
      <c r="H81" s="38"/>
    </row>
    <row r="82" spans="1:8" ht="37.5" customHeight="1" outlineLevel="1" x14ac:dyDescent="0.2">
      <c r="A82" s="147" t="s">
        <v>49</v>
      </c>
      <c r="B82" s="148"/>
      <c r="C82" s="143"/>
      <c r="D82" s="36">
        <v>16500</v>
      </c>
      <c r="E82" s="37"/>
      <c r="F82" s="37"/>
      <c r="G82" s="37"/>
      <c r="H82" s="38"/>
    </row>
    <row r="83" spans="1:8" ht="37.5" customHeight="1" outlineLevel="1" x14ac:dyDescent="0.2">
      <c r="A83" s="147" t="s">
        <v>50</v>
      </c>
      <c r="B83" s="148"/>
      <c r="C83" s="143"/>
      <c r="D83" s="36">
        <v>18000</v>
      </c>
      <c r="E83" s="37"/>
      <c r="F83" s="37"/>
      <c r="G83" s="37"/>
      <c r="H83" s="38"/>
    </row>
    <row r="84" spans="1:8" ht="37.5" customHeight="1" outlineLevel="1" x14ac:dyDescent="0.2">
      <c r="A84" s="147" t="s">
        <v>51</v>
      </c>
      <c r="B84" s="148"/>
      <c r="C84" s="143"/>
      <c r="D84" s="36">
        <v>19500</v>
      </c>
      <c r="E84" s="37"/>
      <c r="F84" s="37"/>
      <c r="G84" s="37"/>
      <c r="H84" s="38"/>
    </row>
    <row r="85" spans="1:8" ht="37.5" customHeight="1" outlineLevel="1" x14ac:dyDescent="0.2">
      <c r="A85" s="147" t="s">
        <v>52</v>
      </c>
      <c r="B85" s="148"/>
      <c r="C85" s="143"/>
      <c r="D85" s="36">
        <v>21000</v>
      </c>
      <c r="E85" s="37"/>
      <c r="F85" s="37"/>
      <c r="G85" s="37"/>
      <c r="H85" s="38"/>
    </row>
    <row r="86" spans="1:8" ht="37.5" customHeight="1" outlineLevel="1" x14ac:dyDescent="0.2">
      <c r="A86" s="147" t="s">
        <v>53</v>
      </c>
      <c r="B86" s="148"/>
      <c r="C86" s="143"/>
      <c r="D86" s="36">
        <v>22500</v>
      </c>
      <c r="E86" s="37"/>
      <c r="F86" s="37"/>
      <c r="G86" s="37"/>
      <c r="H86" s="38"/>
    </row>
    <row r="87" spans="1:8" ht="37.5" customHeight="1" outlineLevel="1" x14ac:dyDescent="0.2">
      <c r="A87" s="147" t="s">
        <v>54</v>
      </c>
      <c r="B87" s="148"/>
      <c r="C87" s="143"/>
      <c r="D87" s="36">
        <v>24000</v>
      </c>
      <c r="E87" s="37"/>
      <c r="F87" s="37"/>
      <c r="G87" s="37"/>
      <c r="H87" s="38"/>
    </row>
    <row r="88" spans="1:8" ht="37.5" customHeight="1" outlineLevel="1" x14ac:dyDescent="0.2">
      <c r="A88" s="147" t="s">
        <v>55</v>
      </c>
      <c r="B88" s="148"/>
      <c r="C88" s="143"/>
      <c r="D88" s="36">
        <v>25500</v>
      </c>
      <c r="E88" s="37"/>
      <c r="F88" s="37"/>
      <c r="G88" s="37"/>
      <c r="H88" s="38"/>
    </row>
    <row r="89" spans="1:8" ht="37.5" customHeight="1" outlineLevel="1" x14ac:dyDescent="0.2">
      <c r="A89" s="147" t="s">
        <v>56</v>
      </c>
      <c r="B89" s="148"/>
      <c r="C89" s="143"/>
      <c r="D89" s="36">
        <v>27000</v>
      </c>
      <c r="E89" s="37"/>
      <c r="F89" s="37"/>
      <c r="G89" s="37"/>
      <c r="H89" s="38"/>
    </row>
    <row r="90" spans="1:8" ht="37.5" customHeight="1" outlineLevel="1" x14ac:dyDescent="0.2">
      <c r="A90" s="147" t="s">
        <v>57</v>
      </c>
      <c r="B90" s="148"/>
      <c r="C90" s="143"/>
      <c r="D90" s="36">
        <v>28500</v>
      </c>
      <c r="E90" s="37"/>
      <c r="F90" s="37"/>
      <c r="G90" s="37"/>
      <c r="H90" s="38"/>
    </row>
    <row r="91" spans="1:8" ht="37.5" customHeight="1" outlineLevel="1" thickBot="1" x14ac:dyDescent="0.25">
      <c r="A91" s="147" t="s">
        <v>58</v>
      </c>
      <c r="B91" s="148"/>
      <c r="C91" s="143"/>
      <c r="D91" s="36">
        <v>30000</v>
      </c>
      <c r="E91" s="37"/>
      <c r="F91" s="37"/>
      <c r="G91" s="37"/>
      <c r="H91" s="38"/>
    </row>
    <row r="92" spans="1:8" ht="50.1" customHeight="1" thickBot="1" x14ac:dyDescent="0.25">
      <c r="A92" s="136" t="s">
        <v>59</v>
      </c>
      <c r="B92" s="137"/>
      <c r="C92" s="137"/>
      <c r="D92" s="138" t="str">
        <f>"от "&amp;MIN(D93:D102)&amp;" до "&amp;MAX(D93:D102)</f>
        <v>от 360 до 6000</v>
      </c>
      <c r="E92" s="139"/>
      <c r="F92" s="139"/>
      <c r="G92" s="139"/>
      <c r="H92" s="140"/>
    </row>
    <row r="93" spans="1:8" ht="151.5" x14ac:dyDescent="0.2">
      <c r="A93" s="149" t="s">
        <v>60</v>
      </c>
      <c r="B93" s="150" t="s">
        <v>13</v>
      </c>
      <c r="C93" s="300"/>
      <c r="D93" s="152">
        <v>1200</v>
      </c>
      <c r="E93" s="152"/>
      <c r="F93" s="152"/>
      <c r="G93" s="152"/>
      <c r="H93" s="153"/>
    </row>
    <row r="94" spans="1:8" ht="37.5" customHeight="1" x14ac:dyDescent="0.2">
      <c r="A94" s="154" t="s">
        <v>61</v>
      </c>
      <c r="B94" s="155"/>
      <c r="C94" s="156" t="str">
        <f>"Электронный справочник на основе Справочника организаций "&amp;$C$2&amp;" (версия для ПК)"</f>
        <v>Электронный справочник на основе Справочника организаций "2ГИС.ИЖЕВСК" (версия для ПК)</v>
      </c>
      <c r="D94" s="157">
        <v>750</v>
      </c>
      <c r="E94" s="157"/>
      <c r="F94" s="157"/>
      <c r="G94" s="157"/>
      <c r="H94" s="158"/>
    </row>
    <row r="95" spans="1:8" ht="37.5" customHeight="1" x14ac:dyDescent="0.2">
      <c r="A95" s="154" t="s">
        <v>62</v>
      </c>
      <c r="B95" s="155"/>
      <c r="C95" s="159"/>
      <c r="D95" s="157">
        <v>6000</v>
      </c>
      <c r="E95" s="157"/>
      <c r="F95" s="157"/>
      <c r="G95" s="157"/>
      <c r="H95" s="158"/>
    </row>
    <row r="96" spans="1:8" ht="37.5" customHeight="1" x14ac:dyDescent="0.2">
      <c r="A96" s="154" t="s">
        <v>63</v>
      </c>
      <c r="B96" s="155"/>
      <c r="C96" s="159"/>
      <c r="D96" s="157">
        <v>2100</v>
      </c>
      <c r="E96" s="157"/>
      <c r="F96" s="157"/>
      <c r="G96" s="157"/>
      <c r="H96" s="158"/>
    </row>
    <row r="97" spans="1:8" ht="37.5" customHeight="1" x14ac:dyDescent="0.2">
      <c r="A97" s="160" t="s">
        <v>64</v>
      </c>
      <c r="B97" s="161"/>
      <c r="C97" s="159"/>
      <c r="D97" s="157">
        <v>4500</v>
      </c>
      <c r="E97" s="157"/>
      <c r="F97" s="157"/>
      <c r="G97" s="157"/>
      <c r="H97" s="158"/>
    </row>
    <row r="98" spans="1:8" ht="37.5" customHeight="1" x14ac:dyDescent="0.2">
      <c r="A98" s="154" t="s">
        <v>65</v>
      </c>
      <c r="B98" s="155"/>
      <c r="C98" s="159"/>
      <c r="D98" s="157">
        <v>360</v>
      </c>
      <c r="E98" s="157"/>
      <c r="F98" s="157"/>
      <c r="G98" s="157"/>
      <c r="H98" s="158"/>
    </row>
    <row r="99" spans="1:8" ht="37.5" customHeight="1" x14ac:dyDescent="0.2">
      <c r="A99" s="154" t="s">
        <v>66</v>
      </c>
      <c r="B99" s="155"/>
      <c r="C99" s="159"/>
      <c r="D99" s="157">
        <v>360</v>
      </c>
      <c r="E99" s="157"/>
      <c r="F99" s="157"/>
      <c r="G99" s="157"/>
      <c r="H99" s="158"/>
    </row>
    <row r="100" spans="1:8" ht="37.5" customHeight="1" x14ac:dyDescent="0.2">
      <c r="A100" s="154" t="s">
        <v>67</v>
      </c>
      <c r="B100" s="155"/>
      <c r="C100" s="159"/>
      <c r="D100" s="157">
        <v>720</v>
      </c>
      <c r="E100" s="157"/>
      <c r="F100" s="157"/>
      <c r="G100" s="157"/>
      <c r="H100" s="158"/>
    </row>
    <row r="101" spans="1:8" ht="37.5" customHeight="1" x14ac:dyDescent="0.2">
      <c r="A101" s="154" t="s">
        <v>68</v>
      </c>
      <c r="B101" s="155"/>
      <c r="C101" s="159"/>
      <c r="D101" s="157">
        <v>1080</v>
      </c>
      <c r="E101" s="157"/>
      <c r="F101" s="157"/>
      <c r="G101" s="157"/>
      <c r="H101" s="158"/>
    </row>
    <row r="102" spans="1:8" ht="37.5" customHeight="1" thickBot="1" x14ac:dyDescent="0.25">
      <c r="A102" s="162" t="s">
        <v>69</v>
      </c>
      <c r="B102" s="163"/>
      <c r="C102" s="164"/>
      <c r="D102" s="165">
        <v>3600</v>
      </c>
      <c r="E102" s="165"/>
      <c r="F102" s="165"/>
      <c r="G102" s="165"/>
      <c r="H102" s="166"/>
    </row>
    <row r="103" spans="1:8" s="16" customFormat="1" ht="117.75" customHeight="1" thickBot="1" x14ac:dyDescent="0.25">
      <c r="A103" s="287" t="s">
        <v>71</v>
      </c>
      <c r="B103" s="288"/>
      <c r="C103" s="28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"2ГИС.ИЖЕВСК" (версия для ПК); 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Интернет-площадки и Веб-приложения на основе Cправочника организаций "2ГИС.ИЖЕВСК", http://api.2gis.ru/</v>
      </c>
      <c r="D103" s="45">
        <v>30</v>
      </c>
      <c r="E103" s="45"/>
      <c r="F103" s="45"/>
      <c r="G103" s="45"/>
      <c r="H103" s="46"/>
    </row>
    <row r="104" spans="1:8" ht="50.1" customHeight="1" thickBot="1" x14ac:dyDescent="0.25">
      <c r="A104" s="24" t="s">
        <v>72</v>
      </c>
      <c r="B104" s="25"/>
      <c r="C104" s="26"/>
      <c r="D104" s="173" t="str">
        <f>"от "&amp;MIN(D106,D126:H127,W166,D128:H142)&amp;" до "&amp;MAX(D106,D126:H127,W166,D128:H142)</f>
        <v>от 1050 до 21000</v>
      </c>
      <c r="E104" s="173"/>
      <c r="F104" s="173"/>
      <c r="G104" s="173"/>
      <c r="H104" s="174"/>
    </row>
    <row r="105" spans="1:8" ht="21.75" thickBot="1" x14ac:dyDescent="0.25">
      <c r="A105" s="290"/>
      <c r="B105" s="291"/>
      <c r="C105" s="130"/>
      <c r="D105" s="292"/>
      <c r="E105" s="292"/>
      <c r="F105" s="292"/>
      <c r="G105" s="292"/>
      <c r="H105" s="293"/>
    </row>
    <row r="106" spans="1:8" ht="55.5" customHeight="1" thickBot="1" x14ac:dyDescent="0.25">
      <c r="A106" s="179" t="s">
        <v>73</v>
      </c>
      <c r="B106" s="180"/>
      <c r="C106"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"2ГИС.ИЖЕВСК" (версия для ПК); Интернет-площадка 2gis.kz на основе Cправочника организаций "2ГИС.ИЖЕВСК"; Электронный справочник на основе Справочника организаций "2ГИС.ИЖЕВСК" (мобильная версия); Интернет-площадки и Веб-приложения на основе Cправочника организаций "2ГИС.ИЖЕВСК", http://api.2gis.kz/</v>
      </c>
      <c r="D106" s="182">
        <v>7200</v>
      </c>
      <c r="E106" s="182"/>
      <c r="F106" s="182"/>
      <c r="G106" s="182"/>
      <c r="H106" s="183"/>
    </row>
    <row r="107" spans="1:8" ht="55.5" customHeight="1" thickBot="1" x14ac:dyDescent="0.25">
      <c r="A107" s="184" t="s">
        <v>74</v>
      </c>
      <c r="B107" s="185"/>
      <c r="C107" s="186"/>
      <c r="D107" s="187" t="s">
        <v>75</v>
      </c>
      <c r="E107" s="188"/>
      <c r="F107" s="188"/>
      <c r="G107" s="188"/>
      <c r="H107" s="189"/>
    </row>
    <row r="108" spans="1:8" ht="55.5" customHeight="1" x14ac:dyDescent="0.2">
      <c r="A108" s="190" t="s">
        <v>76</v>
      </c>
      <c r="B108" s="191"/>
      <c r="C108" s="186"/>
      <c r="D108" s="157">
        <f>D106/4</f>
        <v>1800</v>
      </c>
      <c r="E108" s="157"/>
      <c r="F108" s="157"/>
      <c r="G108" s="157"/>
      <c r="H108" s="158"/>
    </row>
    <row r="109" spans="1:8" ht="55.5" customHeight="1" x14ac:dyDescent="0.2">
      <c r="A109" s="190" t="s">
        <v>77</v>
      </c>
      <c r="B109" s="191"/>
      <c r="C109" s="186"/>
      <c r="D109" s="157">
        <f>D106/5</f>
        <v>1440</v>
      </c>
      <c r="E109" s="157"/>
      <c r="F109" s="157"/>
      <c r="G109" s="157"/>
      <c r="H109" s="158"/>
    </row>
    <row r="110" spans="1:8" ht="55.5" customHeight="1" x14ac:dyDescent="0.2">
      <c r="A110" s="190" t="s">
        <v>78</v>
      </c>
      <c r="B110" s="191"/>
      <c r="C110" s="186"/>
      <c r="D110" s="157">
        <f>D106/6</f>
        <v>1200</v>
      </c>
      <c r="E110" s="157"/>
      <c r="F110" s="157"/>
      <c r="G110" s="157"/>
      <c r="H110" s="158"/>
    </row>
    <row r="111" spans="1:8" ht="55.5" customHeight="1" x14ac:dyDescent="0.2">
      <c r="A111" s="190" t="s">
        <v>79</v>
      </c>
      <c r="B111" s="191"/>
      <c r="C111" s="186"/>
      <c r="D111" s="157">
        <f>D106/7</f>
        <v>1028.5714285714287</v>
      </c>
      <c r="E111" s="157"/>
      <c r="F111" s="157"/>
      <c r="G111" s="157"/>
      <c r="H111" s="158"/>
    </row>
    <row r="112" spans="1:8" ht="55.5" customHeight="1" x14ac:dyDescent="0.2">
      <c r="A112" s="190" t="s">
        <v>80</v>
      </c>
      <c r="B112" s="191"/>
      <c r="C112" s="186"/>
      <c r="D112" s="157">
        <f>D106/8</f>
        <v>900</v>
      </c>
      <c r="E112" s="157"/>
      <c r="F112" s="157"/>
      <c r="G112" s="157"/>
      <c r="H112" s="158"/>
    </row>
    <row r="113" spans="1:8" ht="55.5" customHeight="1" x14ac:dyDescent="0.2">
      <c r="A113" s="190" t="s">
        <v>81</v>
      </c>
      <c r="B113" s="191"/>
      <c r="C113" s="186"/>
      <c r="D113" s="157">
        <f>D106/9</f>
        <v>800</v>
      </c>
      <c r="E113" s="157"/>
      <c r="F113" s="157"/>
      <c r="G113" s="157"/>
      <c r="H113" s="158"/>
    </row>
    <row r="114" spans="1:8" ht="55.5" customHeight="1" x14ac:dyDescent="0.2">
      <c r="A114" s="190" t="s">
        <v>82</v>
      </c>
      <c r="B114" s="191"/>
      <c r="C114" s="186"/>
      <c r="D114" s="157">
        <f>D106/10</f>
        <v>720</v>
      </c>
      <c r="E114" s="157"/>
      <c r="F114" s="157"/>
      <c r="G114" s="157"/>
      <c r="H114" s="158"/>
    </row>
    <row r="115" spans="1:8" ht="55.5" customHeight="1" thickBot="1" x14ac:dyDescent="0.25">
      <c r="A115" s="179" t="s">
        <v>83</v>
      </c>
      <c r="B115" s="180"/>
      <c r="C115" s="186"/>
      <c r="D115" s="182">
        <v>10800</v>
      </c>
      <c r="E115" s="182"/>
      <c r="F115" s="182"/>
      <c r="G115" s="182"/>
      <c r="H115" s="183"/>
    </row>
    <row r="116" spans="1:8" ht="55.5" customHeight="1" thickBot="1" x14ac:dyDescent="0.25">
      <c r="A116" s="184" t="s">
        <v>74</v>
      </c>
      <c r="B116" s="185"/>
      <c r="C116" s="186"/>
      <c r="D116" s="187" t="s">
        <v>75</v>
      </c>
      <c r="E116" s="188"/>
      <c r="F116" s="188"/>
      <c r="G116" s="188"/>
      <c r="H116" s="189"/>
    </row>
    <row r="117" spans="1:8" ht="55.5" customHeight="1" x14ac:dyDescent="0.2">
      <c r="A117" s="190" t="s">
        <v>76</v>
      </c>
      <c r="B117" s="191"/>
      <c r="C117" s="186"/>
      <c r="D117" s="157">
        <v>2700</v>
      </c>
      <c r="E117" s="157"/>
      <c r="F117" s="157"/>
      <c r="G117" s="157"/>
      <c r="H117" s="158"/>
    </row>
    <row r="118" spans="1:8" ht="55.5" customHeight="1" x14ac:dyDescent="0.2">
      <c r="A118" s="190" t="s">
        <v>77</v>
      </c>
      <c r="B118" s="191"/>
      <c r="C118" s="186"/>
      <c r="D118" s="157">
        <v>2160</v>
      </c>
      <c r="E118" s="157"/>
      <c r="F118" s="157"/>
      <c r="G118" s="157"/>
      <c r="H118" s="158"/>
    </row>
    <row r="119" spans="1:8" ht="55.5" customHeight="1" x14ac:dyDescent="0.2">
      <c r="A119" s="190" t="s">
        <v>78</v>
      </c>
      <c r="B119" s="191"/>
      <c r="C119" s="186"/>
      <c r="D119" s="157">
        <v>1800</v>
      </c>
      <c r="E119" s="157"/>
      <c r="F119" s="157"/>
      <c r="G119" s="157"/>
      <c r="H119" s="158"/>
    </row>
    <row r="120" spans="1:8" ht="55.5" customHeight="1" x14ac:dyDescent="0.2">
      <c r="A120" s="190" t="s">
        <v>79</v>
      </c>
      <c r="B120" s="191"/>
      <c r="C120" s="186"/>
      <c r="D120" s="157">
        <v>1542.8571428571429</v>
      </c>
      <c r="E120" s="157"/>
      <c r="F120" s="157"/>
      <c r="G120" s="157"/>
      <c r="H120" s="158"/>
    </row>
    <row r="121" spans="1:8" ht="55.5" customHeight="1" x14ac:dyDescent="0.2">
      <c r="A121" s="190" t="s">
        <v>80</v>
      </c>
      <c r="B121" s="191"/>
      <c r="C121" s="186"/>
      <c r="D121" s="157">
        <v>1350</v>
      </c>
      <c r="E121" s="157"/>
      <c r="F121" s="157"/>
      <c r="G121" s="157"/>
      <c r="H121" s="158"/>
    </row>
    <row r="122" spans="1:8" ht="55.5" customHeight="1" x14ac:dyDescent="0.2">
      <c r="A122" s="190" t="s">
        <v>81</v>
      </c>
      <c r="B122" s="191"/>
      <c r="C122" s="186"/>
      <c r="D122" s="157">
        <v>1200</v>
      </c>
      <c r="E122" s="157"/>
      <c r="F122" s="157"/>
      <c r="G122" s="157"/>
      <c r="H122" s="158"/>
    </row>
    <row r="123" spans="1:8" ht="55.5" customHeight="1" thickBot="1" x14ac:dyDescent="0.25">
      <c r="A123" s="190" t="s">
        <v>82</v>
      </c>
      <c r="B123" s="191"/>
      <c r="C123" s="194"/>
      <c r="D123" s="157">
        <v>1080</v>
      </c>
      <c r="E123" s="157"/>
      <c r="F123" s="157"/>
      <c r="G123" s="157"/>
      <c r="H123" s="158"/>
    </row>
    <row r="124" spans="1:8" s="16" customFormat="1" ht="62.45" customHeight="1" thickBot="1" x14ac:dyDescent="0.25">
      <c r="A124" s="195" t="s">
        <v>84</v>
      </c>
      <c r="B124" s="196"/>
      <c r="C124"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2ГИС 4.0 и выше)</v>
      </c>
      <c r="D124" s="44">
        <v>10008</v>
      </c>
      <c r="E124" s="45"/>
      <c r="F124" s="45"/>
      <c r="G124" s="45"/>
      <c r="H124" s="46"/>
    </row>
    <row r="125" spans="1:8" ht="21.75" thickBot="1" x14ac:dyDescent="0.25">
      <c r="A125" s="290"/>
      <c r="B125" s="291"/>
      <c r="C125" s="125"/>
      <c r="D125" s="292"/>
      <c r="E125" s="292"/>
      <c r="F125" s="292"/>
      <c r="G125" s="292"/>
      <c r="H125" s="293"/>
    </row>
    <row r="126" spans="1:8" ht="50.1" customHeight="1" x14ac:dyDescent="0.2">
      <c r="A126" s="160" t="s">
        <v>85</v>
      </c>
      <c r="B126" s="161"/>
      <c r="C126" s="201" t="str">
        <f>"Интернет-площадка 2gis.ru на основе Cправочника организаций "&amp;$C$2&amp;""</f>
        <v>Интернет-площадка 2gis.ru на основе Cправочника организаций "2ГИС.ИЖЕВСК"</v>
      </c>
      <c r="D126" s="31">
        <v>4500</v>
      </c>
      <c r="E126" s="32"/>
      <c r="F126" s="32"/>
      <c r="G126" s="32"/>
      <c r="H126" s="33"/>
    </row>
    <row r="127" spans="1:8" ht="50.1" customHeight="1" x14ac:dyDescent="0.2">
      <c r="A127" s="160" t="s">
        <v>86</v>
      </c>
      <c r="B127" s="161"/>
      <c r="C127" s="202" t="str">
        <f>"Электронный справочник на основе Справочника организаций "&amp;$C$2&amp;" (версия для ПК)"</f>
        <v>Электронный справочник на основе Справочника организаций "2ГИС.ИЖЕВСК" (версия для ПК)</v>
      </c>
      <c r="D127" s="121">
        <v>6750</v>
      </c>
      <c r="E127" s="122"/>
      <c r="F127" s="122"/>
      <c r="G127" s="122"/>
      <c r="H127" s="123"/>
    </row>
    <row r="128" spans="1:8" ht="50.1" customHeight="1" x14ac:dyDescent="0.2">
      <c r="A128" s="160" t="s">
        <v>87</v>
      </c>
      <c r="B128" s="161"/>
      <c r="C128" s="202" t="str">
        <f>"Электронный справочник на основе Справочника организаций "&amp;$C$2&amp;" (версия для ПК)"</f>
        <v>Электронный справочник на основе Справочника организаций "2ГИС.ИЖЕВСК" (версия для ПК)</v>
      </c>
      <c r="D128" s="36">
        <v>13500</v>
      </c>
      <c r="E128" s="37"/>
      <c r="F128" s="37"/>
      <c r="G128" s="37"/>
      <c r="H128" s="38"/>
    </row>
    <row r="129" spans="1:8" ht="50.1" customHeight="1" x14ac:dyDescent="0.2">
      <c r="A129" s="160" t="s">
        <v>88</v>
      </c>
      <c r="B129" s="161"/>
      <c r="C129" s="202" t="str">
        <f>"Интернет-площадка 2gis.ru на основе Cправочника организаций "&amp;$C$2&amp;""</f>
        <v>Интернет-площадка 2gis.ru на основе Cправочника организаций "2ГИС.ИЖЕВСК"</v>
      </c>
      <c r="D129" s="36">
        <v>7500</v>
      </c>
      <c r="E129" s="37"/>
      <c r="F129" s="37"/>
      <c r="G129" s="37"/>
      <c r="H129" s="38"/>
    </row>
    <row r="130" spans="1:8" ht="50.1" customHeight="1" x14ac:dyDescent="0.2">
      <c r="A130" s="160" t="s">
        <v>89</v>
      </c>
      <c r="B130" s="161"/>
      <c r="C130" s="202" t="str">
        <f>"Интернет-площадка 2gis.ru на основе Cправочника организаций "&amp;$C$2&amp;""</f>
        <v>Интернет-площадка 2gis.ru на основе Cправочника организаций "2ГИС.ИЖЕВСК"</v>
      </c>
      <c r="D130" s="36">
        <v>9000</v>
      </c>
      <c r="E130" s="37"/>
      <c r="F130" s="37"/>
      <c r="G130" s="37"/>
      <c r="H130" s="38"/>
    </row>
    <row r="131" spans="1:8" ht="50.1" customHeight="1" x14ac:dyDescent="0.2">
      <c r="A131" s="160" t="s">
        <v>90</v>
      </c>
      <c r="B131" s="161"/>
      <c r="C131" s="202" t="str">
        <f>"Электронный справочник на основе Справочника организаций "&amp;$C$2&amp;" (версия для ПК)"</f>
        <v>Электронный справочник на основе Справочника организаций "2ГИС.ИЖЕВСК" (версия для ПК)</v>
      </c>
      <c r="D131" s="36">
        <v>5550</v>
      </c>
      <c r="E131" s="37"/>
      <c r="F131" s="37"/>
      <c r="G131" s="37"/>
      <c r="H131" s="38"/>
    </row>
    <row r="132" spans="1:8" ht="50.1" customHeight="1" x14ac:dyDescent="0.2">
      <c r="A132" s="160" t="s">
        <v>91</v>
      </c>
      <c r="B132" s="161"/>
      <c r="C132" s="202" t="str">
        <f>"Электронный справочник на основе Справочника организаций "&amp;$C$2&amp;" (версия для ПК)"</f>
        <v>Электронный справочник на основе Справочника организаций "2ГИС.ИЖЕВСК" (версия для ПК)</v>
      </c>
      <c r="D132" s="36">
        <v>12000</v>
      </c>
      <c r="E132" s="37"/>
      <c r="F132" s="37"/>
      <c r="G132" s="37"/>
      <c r="H132" s="38"/>
    </row>
    <row r="133" spans="1:8" ht="50.1" customHeight="1" x14ac:dyDescent="0.2">
      <c r="A133" s="160" t="s">
        <v>92</v>
      </c>
      <c r="B133" s="161"/>
      <c r="C133" s="202" t="str">
        <f>"Электронный справочник на основе Справочника организаций "&amp;$C$2&amp;" (версия для ПК)"</f>
        <v>Электронный справочник на основе Справочника организаций "2ГИС.ИЖЕВСК" (версия для ПК)</v>
      </c>
      <c r="D133" s="36">
        <v>21000</v>
      </c>
      <c r="E133" s="37"/>
      <c r="F133" s="37"/>
      <c r="G133" s="37"/>
      <c r="H133" s="38"/>
    </row>
    <row r="134" spans="1:8" ht="50.1" customHeight="1" x14ac:dyDescent="0.2">
      <c r="A134" s="160" t="s">
        <v>93</v>
      </c>
      <c r="B134" s="161"/>
      <c r="C134"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"2ГИС.ИЖЕВСК" (мобильная версия 2ГИС 4.0 и выше)</v>
      </c>
      <c r="D134" s="36">
        <v>10020</v>
      </c>
      <c r="E134" s="37"/>
      <c r="F134" s="37"/>
      <c r="G134" s="37"/>
      <c r="H134" s="38"/>
    </row>
    <row r="135" spans="1:8" ht="50.1" customHeight="1" x14ac:dyDescent="0.2">
      <c r="A135" s="160" t="s">
        <v>94</v>
      </c>
      <c r="B135" s="161"/>
      <c r="C135" s="202" t="s">
        <v>95</v>
      </c>
      <c r="D135" s="36">
        <v>1050</v>
      </c>
      <c r="E135" s="37"/>
      <c r="F135" s="37"/>
      <c r="G135" s="37"/>
      <c r="H135" s="38"/>
    </row>
    <row r="136" spans="1:8" ht="62.25" customHeight="1" x14ac:dyDescent="0.2">
      <c r="A136" s="160" t="s">
        <v>96</v>
      </c>
      <c r="B136" s="161"/>
      <c r="C136"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"2ГИС.ИЖЕВСК" (мобильная версия 2ГИС 4.0 и выше); Интернет-площадка 2gis.ru на основе Cправочника организаций "2ГИС.ИЖЕВСК"</v>
      </c>
      <c r="D136" s="36">
        <v>9060</v>
      </c>
      <c r="E136" s="37"/>
      <c r="F136" s="37"/>
      <c r="G136" s="37"/>
      <c r="H136" s="38"/>
    </row>
    <row r="137" spans="1:8" ht="62.25" customHeight="1" x14ac:dyDescent="0.2">
      <c r="A137" s="160" t="s">
        <v>97</v>
      </c>
      <c r="B137" s="161"/>
      <c r="C137" s="202" t="str">
        <f t="shared" ref="C137:C13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"2ГИС.ИЖЕВСК" (мобильная версия 2ГИС 4.0 и выше); Интернет-площадка 2gis.ru на основе Cправочника организаций "2ГИС.ИЖЕВСК"</v>
      </c>
      <c r="D137" s="36">
        <v>7248</v>
      </c>
      <c r="E137" s="37"/>
      <c r="F137" s="37"/>
      <c r="G137" s="37"/>
      <c r="H137" s="38"/>
    </row>
    <row r="138" spans="1:8" ht="62.25" customHeight="1" x14ac:dyDescent="0.2">
      <c r="A138" s="160" t="s">
        <v>98</v>
      </c>
      <c r="B138" s="161"/>
      <c r="C138" s="202" t="str">
        <f t="shared" si="0"/>
        <v>электронный справочник на основе Справочника организаций "2ГИС.ИЖЕВСК" (мобильная версия 2ГИС 4.0 и выше); Интернет-площадка 2gis.ru на основе Cправочника организаций "2ГИС.ИЖЕВСК"</v>
      </c>
      <c r="D138" s="36">
        <v>7500</v>
      </c>
      <c r="E138" s="37"/>
      <c r="F138" s="37"/>
      <c r="G138" s="37"/>
      <c r="H138" s="38"/>
    </row>
    <row r="139" spans="1:8" ht="62.25" customHeight="1" x14ac:dyDescent="0.2">
      <c r="A139" s="160" t="s">
        <v>99</v>
      </c>
      <c r="B139" s="161"/>
      <c r="C139" s="202" t="str">
        <f t="shared" si="0"/>
        <v>электронный справочник на основе Справочника организаций "2ГИС.ИЖЕВСК" (мобильная версия 2ГИС 4.0 и выше); Интернет-площадка 2gis.ru на основе Cправочника организаций "2ГИС.ИЖЕВСК"</v>
      </c>
      <c r="D139" s="36">
        <v>3624</v>
      </c>
      <c r="E139" s="37"/>
      <c r="F139" s="37"/>
      <c r="G139" s="37"/>
      <c r="H139" s="38"/>
    </row>
    <row r="140" spans="1:8" ht="62.25" customHeight="1" x14ac:dyDescent="0.2">
      <c r="A140" s="160" t="s">
        <v>100</v>
      </c>
      <c r="B140" s="161" t="s">
        <v>100</v>
      </c>
      <c r="C140"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"2ГИС.ИЖЕВСК" (мобильная версия 2ГИС 4.0 и выше); Интернет-площадка 2gis.ru на основе Cправочника организаций "2ГИС.ИЖЕВСК"</v>
      </c>
      <c r="D140" s="36">
        <v>15000</v>
      </c>
      <c r="E140" s="37"/>
      <c r="F140" s="37"/>
      <c r="G140" s="37"/>
      <c r="H140" s="38"/>
    </row>
    <row r="141" spans="1:8" ht="62.25" customHeight="1" x14ac:dyDescent="0.2">
      <c r="A141" s="160" t="s">
        <v>101</v>
      </c>
      <c r="B141" s="161" t="s">
        <v>101</v>
      </c>
      <c r="C141"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"2ГИС.ИЖЕВСК" (мобильная версия 2ГИС 4.0 и выше); Интернет-площадка 2gis.ru на основе Cправочника организаций "2ГИС.ИЖЕВСК"</v>
      </c>
      <c r="D141" s="36">
        <v>3000</v>
      </c>
      <c r="E141" s="37"/>
      <c r="F141" s="37"/>
      <c r="G141" s="37"/>
      <c r="H141" s="38"/>
    </row>
    <row r="142" spans="1:8" ht="50.1" customHeight="1" x14ac:dyDescent="0.2">
      <c r="A142" s="160" t="s">
        <v>102</v>
      </c>
      <c r="B142" s="161"/>
      <c r="C142" s="202" t="str">
        <f>"Электронный справочник на основе Справочника организаций "&amp;$C$2&amp;" (версия для ПК)"</f>
        <v>Электронный справочник на основе Справочника организаций "2ГИС.ИЖЕВСК" (версия для ПК)</v>
      </c>
      <c r="D142" s="36">
        <v>5100</v>
      </c>
      <c r="E142" s="37"/>
      <c r="F142" s="37"/>
      <c r="G142" s="37"/>
      <c r="H142" s="38"/>
    </row>
    <row r="143" spans="1:8" s="16" customFormat="1" ht="102" customHeight="1" x14ac:dyDescent="0.2">
      <c r="A143" s="160" t="s">
        <v>16</v>
      </c>
      <c r="B143" s="161"/>
      <c r="C143" s="20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2ГИС 4.0 и выше)</v>
      </c>
      <c r="D143" s="36">
        <v>1050</v>
      </c>
      <c r="E143" s="37"/>
      <c r="F143" s="37"/>
      <c r="G143" s="37"/>
      <c r="H143" s="38"/>
    </row>
    <row r="144" spans="1:8" s="16" customFormat="1" ht="102" customHeight="1" x14ac:dyDescent="0.2">
      <c r="A144" s="160" t="s">
        <v>103</v>
      </c>
      <c r="B144" s="161"/>
      <c r="C144" s="20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2ГИС 4.0 и выше)</v>
      </c>
      <c r="D144" s="36">
        <v>100002</v>
      </c>
      <c r="E144" s="37"/>
      <c r="F144" s="37"/>
      <c r="G144" s="37"/>
      <c r="H144" s="38"/>
    </row>
    <row r="145" spans="1:8" s="16" customFormat="1" ht="126" customHeight="1" x14ac:dyDescent="0.2">
      <c r="A145" s="160" t="s">
        <v>104</v>
      </c>
      <c r="B145" s="161"/>
      <c r="C145"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"2ГИС.ИЖЕВСК" (версия для ПК); 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Интернет-площадки и Веб-приложения на основе Cправочника организаций "2ГИС.ИЖЕВСК", http://api.2gis.ru/</v>
      </c>
      <c r="D145" s="36">
        <v>6900</v>
      </c>
      <c r="E145" s="37"/>
      <c r="F145" s="37"/>
      <c r="G145" s="37"/>
      <c r="H145" s="38"/>
    </row>
    <row r="146" spans="1:8" s="16" customFormat="1" ht="96" customHeight="1" x14ac:dyDescent="0.2">
      <c r="A146" s="160" t="s">
        <v>105</v>
      </c>
      <c r="B146" s="161"/>
      <c r="C146"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Интернет-площадки и Веб-приложения на основе Cправочника организаций "2ГИС.ИЖЕВСК", http://api.2gis.ru/</v>
      </c>
      <c r="D146" s="36">
        <v>5010</v>
      </c>
      <c r="E146" s="37"/>
      <c r="F146" s="37"/>
      <c r="G146" s="37"/>
      <c r="H146" s="38"/>
    </row>
    <row r="147" spans="1:8" s="16" customFormat="1" ht="96" customHeight="1" x14ac:dyDescent="0.2">
      <c r="A147" s="154" t="s">
        <v>106</v>
      </c>
      <c r="B147" s="204"/>
      <c r="C147"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"2ГИС.ИЖЕВСК" (мобильная версия 2ГИС 4.0 и выше)</v>
      </c>
      <c r="D147" s="36">
        <v>10002</v>
      </c>
      <c r="E147" s="37"/>
      <c r="F147" s="37"/>
      <c r="G147" s="37"/>
      <c r="H147" s="38"/>
    </row>
    <row r="148" spans="1:8" ht="50.1" customHeight="1" x14ac:dyDescent="0.2">
      <c r="A148" s="160" t="s">
        <v>107</v>
      </c>
      <c r="B148" s="161"/>
      <c r="C148" s="202" t="str">
        <f>"Интернет-площадка 2gis.ru на основе Cправочника организаций "&amp;$C$2&amp;""</f>
        <v>Интернет-площадка 2gis.ru на основе Cправочника организаций "2ГИС.ИЖЕВСК"</v>
      </c>
      <c r="D148" s="36">
        <v>6360</v>
      </c>
      <c r="E148" s="37"/>
      <c r="F148" s="37"/>
      <c r="G148" s="37"/>
      <c r="H148" s="38"/>
    </row>
    <row r="149" spans="1:8" ht="50.1" customHeight="1" x14ac:dyDescent="0.2">
      <c r="A149" s="160" t="s">
        <v>108</v>
      </c>
      <c r="B149" s="161"/>
      <c r="C149" s="202" t="str">
        <f t="shared" ref="C149:C158" si="1">"Электронный справочник на основе Справочника организаций "&amp;$C$2&amp;" (версия для ПК)"</f>
        <v>Электронный справочник на основе Справочника организаций "2ГИС.ИЖЕВСК" (версия для ПК)</v>
      </c>
      <c r="D149" s="36">
        <v>9480</v>
      </c>
      <c r="E149" s="37"/>
      <c r="F149" s="37"/>
      <c r="G149" s="37"/>
      <c r="H149" s="38"/>
    </row>
    <row r="150" spans="1:8" ht="50.1" customHeight="1" x14ac:dyDescent="0.2">
      <c r="A150" s="160" t="s">
        <v>109</v>
      </c>
      <c r="B150" s="161"/>
      <c r="C150" s="202" t="str">
        <f t="shared" si="1"/>
        <v>Электронный справочник на основе Справочника организаций "2ГИС.ИЖЕВСК" (версия для ПК)</v>
      </c>
      <c r="D150" s="36">
        <v>18960</v>
      </c>
      <c r="E150" s="37"/>
      <c r="F150" s="37"/>
      <c r="G150" s="37"/>
      <c r="H150" s="38"/>
    </row>
    <row r="151" spans="1:8" ht="50.1" customHeight="1" x14ac:dyDescent="0.2">
      <c r="A151" s="160" t="s">
        <v>110</v>
      </c>
      <c r="B151" s="161"/>
      <c r="C151" s="202" t="str">
        <f>"Интернет-площадка 2gis.ru на основе Cправочника организаций "&amp;$C$2&amp;""</f>
        <v>Интернет-площадка 2gis.ru на основе Cправочника организаций "2ГИС.ИЖЕВСК"</v>
      </c>
      <c r="D151" s="36">
        <v>10560</v>
      </c>
      <c r="E151" s="37"/>
      <c r="F151" s="37"/>
      <c r="G151" s="37"/>
      <c r="H151" s="38"/>
    </row>
    <row r="152" spans="1:8" ht="50.1" customHeight="1" x14ac:dyDescent="0.2">
      <c r="A152" s="160" t="s">
        <v>111</v>
      </c>
      <c r="B152" s="161"/>
      <c r="C152" s="202" t="str">
        <f>"Интернет-площадка 2gis.ru на основе Cправочника организаций "&amp;$C$2&amp;""</f>
        <v>Интернет-площадка 2gis.ru на основе Cправочника организаций "2ГИС.ИЖЕВСК"</v>
      </c>
      <c r="D152" s="36">
        <v>12672</v>
      </c>
      <c r="E152" s="37"/>
      <c r="F152" s="37"/>
      <c r="G152" s="37"/>
      <c r="H152" s="38"/>
    </row>
    <row r="153" spans="1:8" ht="50.1" customHeight="1" x14ac:dyDescent="0.2">
      <c r="A153" s="160" t="s">
        <v>112</v>
      </c>
      <c r="B153" s="161"/>
      <c r="C153" s="202" t="str">
        <f t="shared" si="1"/>
        <v>Электронный справочник на основе Справочника организаций "2ГИС.ИЖЕВСК" (версия для ПК)</v>
      </c>
      <c r="D153" s="36">
        <v>7800</v>
      </c>
      <c r="E153" s="37"/>
      <c r="F153" s="37"/>
      <c r="G153" s="37"/>
      <c r="H153" s="38"/>
    </row>
    <row r="154" spans="1:8" ht="50.1" customHeight="1" x14ac:dyDescent="0.2">
      <c r="A154" s="160" t="s">
        <v>113</v>
      </c>
      <c r="B154" s="161"/>
      <c r="C154" s="202" t="str">
        <f t="shared" si="1"/>
        <v>Электронный справочник на основе Справочника организаций "2ГИС.ИЖЕВСК" (версия для ПК)</v>
      </c>
      <c r="D154" s="36">
        <v>16800</v>
      </c>
      <c r="E154" s="37"/>
      <c r="F154" s="37"/>
      <c r="G154" s="37"/>
      <c r="H154" s="38"/>
    </row>
    <row r="155" spans="1:8" ht="50.1" customHeight="1" x14ac:dyDescent="0.2">
      <c r="A155" s="160" t="s">
        <v>114</v>
      </c>
      <c r="B155" s="161"/>
      <c r="C155" s="202" t="str">
        <f t="shared" si="1"/>
        <v>Электронный справочник на основе Справочника организаций "2ГИС.ИЖЕВСК" (версия для ПК)</v>
      </c>
      <c r="D155" s="36">
        <v>29400</v>
      </c>
      <c r="E155" s="37"/>
      <c r="F155" s="37"/>
      <c r="G155" s="37"/>
      <c r="H155" s="38"/>
    </row>
    <row r="156" spans="1:8" ht="50.1" customHeight="1" x14ac:dyDescent="0.2">
      <c r="A156" s="160" t="s">
        <v>115</v>
      </c>
      <c r="B156" s="161"/>
      <c r="C156" s="202" t="s">
        <v>95</v>
      </c>
      <c r="D156" s="36">
        <v>1560</v>
      </c>
      <c r="E156" s="37"/>
      <c r="F156" s="37"/>
      <c r="G156" s="37"/>
      <c r="H156" s="38"/>
    </row>
    <row r="157" spans="1:8" ht="72" customHeight="1" x14ac:dyDescent="0.2">
      <c r="A157" s="160" t="s">
        <v>116</v>
      </c>
      <c r="B157" s="161"/>
      <c r="C157"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"2ГИС.ИЖЕВСК" (мобильная версия 2ГИС 4.0 и выше); Интернет-площадка 2gis.ru на основе Cправочника организаций "2ГИС.ИЖЕВСК"</v>
      </c>
      <c r="D157" s="36">
        <v>21000</v>
      </c>
      <c r="E157" s="37"/>
      <c r="F157" s="37"/>
      <c r="G157" s="37"/>
      <c r="H157" s="38"/>
    </row>
    <row r="158" spans="1:8" ht="50.1" customHeight="1" thickBot="1" x14ac:dyDescent="0.25">
      <c r="A158" s="160" t="s">
        <v>117</v>
      </c>
      <c r="B158" s="161"/>
      <c r="C158" s="202" t="str">
        <f t="shared" si="1"/>
        <v>Электронный справочник на основе Справочника организаций "2ГИС.ИЖЕВСК" (версия для ПК)</v>
      </c>
      <c r="D158" s="44">
        <v>7200</v>
      </c>
      <c r="E158" s="45"/>
      <c r="F158" s="45"/>
      <c r="G158" s="45"/>
      <c r="H158" s="46"/>
    </row>
    <row r="159" spans="1:8" s="28" customFormat="1" ht="50.1" customHeight="1" thickBot="1" x14ac:dyDescent="0.25">
      <c r="A159" s="24" t="s">
        <v>118</v>
      </c>
      <c r="B159" s="25"/>
      <c r="C159" s="26"/>
      <c r="D159" s="173"/>
      <c r="E159" s="173"/>
      <c r="F159" s="173"/>
      <c r="G159" s="173"/>
      <c r="H159" s="174"/>
    </row>
    <row r="160" spans="1:8" s="16" customFormat="1" ht="50.1" customHeight="1" x14ac:dyDescent="0.2">
      <c r="A160" s="160" t="s">
        <v>119</v>
      </c>
      <c r="B160" s="161"/>
      <c r="C160" s="206" t="str">
        <f>"Электронный справочник на основе Справочника организаций "&amp;$C$2&amp;" (мобильная версия)"</f>
        <v>Электронный справочник на основе Справочника организаций "2ГИС.ИЖЕВСК" (мобильная версия)</v>
      </c>
      <c r="D160" s="36">
        <v>8004</v>
      </c>
      <c r="E160" s="37"/>
      <c r="F160" s="37"/>
      <c r="G160" s="37"/>
      <c r="H160" s="38"/>
    </row>
    <row r="161" spans="1:8" s="16" customFormat="1" ht="50.1" customHeight="1" x14ac:dyDescent="0.2">
      <c r="A161" s="160" t="s">
        <v>120</v>
      </c>
      <c r="B161" s="161"/>
      <c r="C161" s="209"/>
      <c r="D161" s="36">
        <v>5004</v>
      </c>
      <c r="E161" s="37"/>
      <c r="F161" s="37"/>
      <c r="G161" s="37"/>
      <c r="H161" s="38"/>
    </row>
    <row r="162" spans="1:8" s="16" customFormat="1" ht="50.1" customHeight="1" x14ac:dyDescent="0.2">
      <c r="A162" s="207" t="s">
        <v>121</v>
      </c>
      <c r="B162" s="208"/>
      <c r="C162" s="209"/>
      <c r="D162" s="297">
        <v>3000</v>
      </c>
      <c r="E162" s="157"/>
      <c r="F162" s="157"/>
      <c r="G162" s="157"/>
      <c r="H162" s="157"/>
    </row>
    <row r="163" spans="1:8" s="16" customFormat="1" ht="50.1" customHeight="1" x14ac:dyDescent="0.2">
      <c r="A163" s="207" t="s">
        <v>122</v>
      </c>
      <c r="B163" s="208"/>
      <c r="C163" s="209"/>
      <c r="D163" s="297">
        <v>300</v>
      </c>
      <c r="E163" s="157"/>
      <c r="F163" s="157"/>
      <c r="G163" s="157"/>
      <c r="H163" s="157"/>
    </row>
    <row r="164" spans="1:8" s="16" customFormat="1" ht="50.1" customHeight="1" thickBot="1" x14ac:dyDescent="0.25">
      <c r="A164" s="207" t="s">
        <v>123</v>
      </c>
      <c r="B164" s="208"/>
      <c r="C164" s="210"/>
      <c r="D164" s="78">
        <v>1050</v>
      </c>
      <c r="E164" s="79"/>
      <c r="F164" s="79"/>
      <c r="G164" s="79"/>
      <c r="H164" s="79"/>
    </row>
    <row r="165" spans="1:8" s="16" customFormat="1" ht="50.1" customHeight="1" thickBot="1" x14ac:dyDescent="0.25">
      <c r="A165" s="24" t="s">
        <v>124</v>
      </c>
      <c r="B165" s="25"/>
      <c r="C165" s="26"/>
      <c r="D165" s="173"/>
      <c r="E165" s="173"/>
      <c r="F165" s="173"/>
      <c r="G165" s="173"/>
      <c r="H165" s="174"/>
    </row>
    <row r="166" spans="1:8" ht="50.1" customHeight="1" x14ac:dyDescent="0.2">
      <c r="A166" s="160" t="s">
        <v>125</v>
      </c>
      <c r="B166" s="161"/>
      <c r="C166"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"2ГИС.ИЖЕВСК" (мобильная версия 2ГИС 4.0 и выше)</v>
      </c>
      <c r="D166" s="212">
        <f>W166*1.2</f>
        <v>0</v>
      </c>
      <c r="E166" s="213">
        <f>W166*1.1</f>
        <v>0</v>
      </c>
      <c r="F166" s="213">
        <v>3300</v>
      </c>
      <c r="G166" s="213">
        <f>W166*0.75</f>
        <v>0</v>
      </c>
      <c r="H166" s="214">
        <f>W166*0.5</f>
        <v>0</v>
      </c>
    </row>
    <row r="167" spans="1:8" ht="50.1" customHeight="1" x14ac:dyDescent="0.2">
      <c r="A167" s="160" t="s">
        <v>126</v>
      </c>
      <c r="B167" s="161"/>
      <c r="C167" s="202" t="str">
        <f>"Интернет-площадка 2gis.ru на основе Cправочника организаций "&amp;$C$2&amp;""</f>
        <v>Интернет-площадка 2gis.ru на основе Cправочника организаций "2ГИС.ИЖЕВСК"</v>
      </c>
      <c r="D167" s="36">
        <v>3300</v>
      </c>
      <c r="E167" s="37"/>
      <c r="F167" s="37"/>
      <c r="G167" s="37"/>
      <c r="H167" s="38"/>
    </row>
    <row r="168" spans="1:8" ht="50.1" customHeight="1" x14ac:dyDescent="0.2">
      <c r="A168" s="160" t="s">
        <v>127</v>
      </c>
      <c r="B168" s="161"/>
      <c r="C168" s="202" t="str">
        <f>"Электронный справочник на основе Справочника организаций "&amp;$C$2&amp;" (версия для ПК)"</f>
        <v>Электронный справочник на основе Справочника организаций "2ГИС.ИЖЕВСК" (версия для ПК)</v>
      </c>
      <c r="D168" s="36">
        <v>5100</v>
      </c>
      <c r="E168" s="37"/>
      <c r="F168" s="37"/>
      <c r="G168" s="37"/>
      <c r="H168" s="38"/>
    </row>
    <row r="169" spans="1:8" ht="50.1" customHeight="1" x14ac:dyDescent="0.2">
      <c r="A169" s="160" t="s">
        <v>128</v>
      </c>
      <c r="B169" s="161"/>
      <c r="C169"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"2ГИС.ИЖЕВСК" (мобильная версия 2ГИС 4.0 и выше)</v>
      </c>
      <c r="D169" s="212">
        <f>W169*1.2</f>
        <v>0</v>
      </c>
      <c r="E169" s="213">
        <f>W169*1.1</f>
        <v>0</v>
      </c>
      <c r="F169" s="213">
        <v>4680</v>
      </c>
      <c r="G169" s="213">
        <f>W169*0.75</f>
        <v>0</v>
      </c>
      <c r="H169" s="214">
        <f>W169*0.5</f>
        <v>0</v>
      </c>
    </row>
    <row r="170" spans="1:8" ht="50.1" customHeight="1" x14ac:dyDescent="0.2">
      <c r="A170" s="160" t="s">
        <v>199</v>
      </c>
      <c r="B170" s="161"/>
      <c r="C170" s="202" t="str">
        <f>"Интернет-площадка 2gis.ru на основе Cправочника организаций "&amp;$C$2&amp;""</f>
        <v>Интернет-площадка 2gis.ru на основе Cправочника организаций "2ГИС.ИЖЕВСК"</v>
      </c>
      <c r="D170" s="36">
        <v>4680</v>
      </c>
      <c r="E170" s="37"/>
      <c r="F170" s="37"/>
      <c r="G170" s="37"/>
      <c r="H170" s="38"/>
    </row>
    <row r="171" spans="1:8" ht="50.1" customHeight="1" x14ac:dyDescent="0.2">
      <c r="A171" s="160" t="s">
        <v>130</v>
      </c>
      <c r="B171" s="161"/>
      <c r="C171" s="202" t="str">
        <f>"Электронный справочник на основе Справочника организаций "&amp;$C$2&amp;" (версия для ПК)"</f>
        <v>Электронный справочник на основе Справочника организаций "2ГИС.ИЖЕВСК" (версия для ПК)</v>
      </c>
      <c r="D171" s="36">
        <v>7200</v>
      </c>
      <c r="E171" s="37"/>
      <c r="F171" s="37"/>
      <c r="G171" s="37"/>
      <c r="H171" s="38"/>
    </row>
    <row r="172" spans="1:8" s="16" customFormat="1" ht="126" customHeight="1" thickBot="1" x14ac:dyDescent="0.25">
      <c r="A172" s="160" t="s">
        <v>131</v>
      </c>
      <c r="B172" s="161"/>
      <c r="C172" s="215" t="str">
        <f>C167</f>
        <v>Интернет-площадка 2gis.ru на основе Cправочника организаций "2ГИС.ИЖЕВСК"</v>
      </c>
      <c r="D172" s="212">
        <f>W172*1.2</f>
        <v>0</v>
      </c>
      <c r="E172" s="213">
        <f>W172*1.1</f>
        <v>0</v>
      </c>
      <c r="F172" s="213">
        <v>3300</v>
      </c>
      <c r="G172" s="213">
        <f>W172*0.75</f>
        <v>0</v>
      </c>
      <c r="H172" s="214">
        <f>W172*0.5</f>
        <v>0</v>
      </c>
    </row>
    <row r="173" spans="1:8" ht="50.1" customHeight="1" thickBot="1" x14ac:dyDescent="0.25">
      <c r="A173" s="24" t="s">
        <v>200</v>
      </c>
      <c r="B173" s="25"/>
      <c r="C173" s="26"/>
      <c r="D173" s="173"/>
      <c r="E173" s="173"/>
      <c r="F173" s="173"/>
      <c r="G173" s="173"/>
      <c r="H173" s="174"/>
    </row>
    <row r="174" spans="1:8" s="23" customFormat="1" ht="30" customHeight="1" thickBot="1" x14ac:dyDescent="0.25">
      <c r="A174" s="303"/>
      <c r="B174" s="303"/>
      <c r="C174" s="460"/>
      <c r="D174" s="303"/>
      <c r="E174" s="303"/>
      <c r="F174" s="303"/>
      <c r="G174" s="303"/>
      <c r="H174" s="304"/>
    </row>
    <row r="175" spans="1:8" s="16" customFormat="1" ht="185.25" customHeight="1" x14ac:dyDescent="0.2">
      <c r="A175" s="160" t="s">
        <v>201</v>
      </c>
      <c r="B175" s="161"/>
      <c r="C175"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"2ГИС.ИЖЕВСК" (версия для ПК); 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2ГИС 4.0 и выше)</v>
      </c>
      <c r="D175" s="31">
        <v>10230</v>
      </c>
      <c r="E175" s="32"/>
      <c r="F175" s="32"/>
      <c r="G175" s="32"/>
      <c r="H175" s="33"/>
    </row>
    <row r="176" spans="1:8" s="16" customFormat="1" ht="83.25" customHeight="1" thickBot="1" x14ac:dyDescent="0.25">
      <c r="A176" s="160" t="s">
        <v>202</v>
      </c>
      <c r="B176" s="161"/>
      <c r="C176" s="209"/>
      <c r="D176" s="36">
        <v>10230</v>
      </c>
      <c r="E176" s="37"/>
      <c r="F176" s="37"/>
      <c r="G176" s="37"/>
      <c r="H176" s="38"/>
    </row>
    <row r="177" spans="1:8" ht="21.75" thickBot="1" x14ac:dyDescent="0.25">
      <c r="A177" s="290"/>
      <c r="B177" s="291"/>
      <c r="C177" s="125"/>
      <c r="D177" s="292"/>
      <c r="E177" s="292"/>
      <c r="F177" s="292"/>
      <c r="G177" s="292"/>
      <c r="H177" s="293"/>
    </row>
    <row r="179" spans="1:8" ht="21" x14ac:dyDescent="0.2">
      <c r="A179" s="220"/>
      <c r="B179" s="221" t="s">
        <v>133</v>
      </c>
      <c r="C179" s="222" t="s">
        <v>490</v>
      </c>
      <c r="D179" s="222"/>
      <c r="E179" s="223"/>
      <c r="F179" s="223"/>
      <c r="G179" s="223"/>
      <c r="H179" s="223"/>
    </row>
    <row r="180" spans="1:8" ht="21" x14ac:dyDescent="0.2">
      <c r="A180" s="220"/>
      <c r="B180" s="223"/>
      <c r="C180" s="424" t="s">
        <v>491</v>
      </c>
      <c r="D180" s="224"/>
      <c r="E180" s="223"/>
      <c r="F180" s="223"/>
      <c r="G180" s="223"/>
      <c r="H180" s="223"/>
    </row>
    <row r="181" spans="1:8" ht="21" x14ac:dyDescent="0.2">
      <c r="A181" s="220"/>
      <c r="B181" s="223"/>
      <c r="C181" s="224" t="s">
        <v>492</v>
      </c>
      <c r="D181" s="224"/>
      <c r="E181" s="223"/>
      <c r="F181" s="223"/>
      <c r="G181" s="223"/>
      <c r="H181" s="223"/>
    </row>
    <row r="182" spans="1:8" ht="21" x14ac:dyDescent="0.2">
      <c r="A182" s="220"/>
      <c r="B182" s="223"/>
      <c r="C182" s="310"/>
      <c r="D182" s="310"/>
      <c r="E182" s="223"/>
      <c r="F182" s="223"/>
      <c r="G182" s="223"/>
      <c r="H182" s="223"/>
    </row>
    <row r="183" spans="1:8" s="226" customFormat="1" ht="108" customHeight="1" x14ac:dyDescent="0.2">
      <c r="A183" s="225" t="s">
        <v>493</v>
      </c>
      <c r="B183" s="225"/>
      <c r="C183" s="225"/>
      <c r="D183" s="225"/>
      <c r="E183" s="225"/>
      <c r="F183" s="225"/>
      <c r="G183" s="225"/>
      <c r="H183" s="225"/>
    </row>
    <row r="184" spans="1:8" ht="26.25" customHeight="1" x14ac:dyDescent="0.2">
      <c r="A184" s="227" t="str">
        <f>Абакан_юр!A174</f>
        <v>По соглашению сторон в качестве валюты платежа могут выступать украинские гривны, в этом случае курс следующий: 1 руб. = 0,4408 гривен</v>
      </c>
      <c r="B184" s="227"/>
      <c r="C184" s="227"/>
      <c r="D184" s="228"/>
      <c r="E184" s="228"/>
      <c r="F184" s="229"/>
      <c r="G184" s="230"/>
      <c r="H184" s="230"/>
    </row>
    <row r="185" spans="1:8" ht="26.25" customHeight="1" x14ac:dyDescent="0.2">
      <c r="A185" s="227" t="str">
        <f>Абакан_юр!A175</f>
        <v>По соглашению сторон в качестве валюты платежа могут выступать дирхамы ОАЭ, в этом случае курс следующий: 1 руб. = 0,0420 дирхам</v>
      </c>
      <c r="B185" s="227"/>
      <c r="C185" s="227"/>
      <c r="D185" s="228"/>
      <c r="E185" s="228"/>
      <c r="F185" s="229"/>
      <c r="G185" s="232"/>
      <c r="H185" s="232"/>
    </row>
    <row r="186" spans="1:8" ht="26.25" customHeight="1" x14ac:dyDescent="0.2">
      <c r="A186" s="227" t="str">
        <f>Абакан_юр!A176</f>
        <v>По соглашению сторон в качестве валюты платежа могут выступать доллары США, в этом случае курс следующий: 1 руб. = 0,0114 доллара</v>
      </c>
      <c r="B186" s="227"/>
      <c r="C186" s="227"/>
      <c r="D186" s="228"/>
      <c r="E186" s="228"/>
      <c r="F186" s="229"/>
      <c r="G186" s="232"/>
      <c r="H186" s="232"/>
    </row>
    <row r="187" spans="1:8" ht="26.25" customHeight="1" x14ac:dyDescent="0.2">
      <c r="A187" s="227" t="str">
        <f>Абакан_юр!A177</f>
        <v>По соглашению сторон в качестве валюты платежа могут выступать евро, в этом случае курс следующий: 1 руб. = 0,0105 евро</v>
      </c>
      <c r="B187" s="227"/>
      <c r="C187" s="227"/>
      <c r="D187" s="228"/>
      <c r="E187" s="229"/>
      <c r="F187" s="229"/>
      <c r="G187" s="232"/>
      <c r="H187" s="232"/>
    </row>
    <row r="188" spans="1:8" ht="26.25" customHeight="1" x14ac:dyDescent="0.2">
      <c r="A188" s="227" t="str">
        <f>Абакан_юр!A178</f>
        <v>По соглашению сторон в качестве валюты платежа могут выступать чешские кроны, в этом случае курс следующий: 1 руб. = 0,2605 крона</v>
      </c>
      <c r="B188" s="227"/>
      <c r="C188" s="227"/>
      <c r="D188" s="228"/>
      <c r="E188" s="229"/>
      <c r="F188" s="229"/>
      <c r="G188" s="232"/>
      <c r="H188" s="232"/>
    </row>
    <row r="189" spans="1:8" ht="26.25" customHeight="1" x14ac:dyDescent="0.2">
      <c r="A189" s="227" t="str">
        <f>Абакан_юр!A179</f>
        <v>По соглашению сторон в качестве валюты платежа могут выступать киргизские сомы, в этом случае курс следующий: 1 руб. = 1,0083 сом</v>
      </c>
      <c r="B189" s="227"/>
      <c r="C189" s="227"/>
      <c r="D189" s="228"/>
      <c r="E189" s="228"/>
      <c r="F189" s="229"/>
      <c r="G189" s="232"/>
      <c r="H189" s="232"/>
    </row>
    <row r="190" spans="1:8" ht="26.25" customHeight="1" x14ac:dyDescent="0.2">
      <c r="A190" s="227" t="str">
        <f>Абакан_юр!A180</f>
        <v>По соглашению сторон в качестве валюты платежа могут выступать казахстанские тенге, в этом случае курс следующий: 1 руб. = 5,0473 тенге</v>
      </c>
      <c r="B190" s="227"/>
      <c r="C190" s="227"/>
      <c r="D190" s="228"/>
      <c r="E190" s="228"/>
      <c r="F190" s="229"/>
      <c r="G190" s="232"/>
      <c r="H190" s="232"/>
    </row>
    <row r="191" spans="1:8" ht="26.25" x14ac:dyDescent="0.2">
      <c r="A191" s="233"/>
      <c r="B191" s="233"/>
      <c r="C191" s="234"/>
      <c r="D191" s="235"/>
      <c r="E191" s="235"/>
      <c r="F191" s="236"/>
      <c r="G191" s="237"/>
      <c r="H191" s="237"/>
    </row>
    <row r="192" spans="1:8" ht="21" x14ac:dyDescent="0.2">
      <c r="A192" s="239" t="s">
        <v>144</v>
      </c>
      <c r="B192" s="239"/>
      <c r="C192" s="239"/>
      <c r="D192" s="239"/>
      <c r="E192" s="239"/>
      <c r="F192" s="239"/>
      <c r="G192" s="239"/>
      <c r="H192" s="239"/>
    </row>
    <row r="193" spans="1:8" ht="21" x14ac:dyDescent="0.2">
      <c r="A193" s="239" t="s">
        <v>145</v>
      </c>
      <c r="B193" s="239"/>
      <c r="C193" s="239"/>
      <c r="D193" s="239"/>
      <c r="E193" s="239"/>
      <c r="F193" s="239"/>
      <c r="G193" s="239"/>
      <c r="H193" s="239"/>
    </row>
    <row r="194" spans="1:8" ht="26.25" x14ac:dyDescent="0.2">
      <c r="A194" s="233"/>
      <c r="B194" s="233"/>
      <c r="C194" s="234"/>
      <c r="D194" s="235"/>
      <c r="E194" s="235"/>
      <c r="F194" s="236"/>
      <c r="G194" s="237"/>
      <c r="H194" s="237"/>
    </row>
    <row r="195" spans="1:8" ht="48.75" customHeight="1" thickBot="1" x14ac:dyDescent="0.25">
      <c r="A195" s="240" t="s">
        <v>146</v>
      </c>
      <c r="B195" s="240"/>
      <c r="C195" s="240"/>
      <c r="D195" s="240"/>
      <c r="E195" s="240"/>
      <c r="F195" s="241"/>
      <c r="G195" s="231"/>
      <c r="H195" s="242"/>
    </row>
    <row r="196" spans="1:8" ht="50.1" customHeight="1" thickBot="1" x14ac:dyDescent="0.25">
      <c r="A196" s="243" t="s">
        <v>147</v>
      </c>
      <c r="B196" s="244"/>
      <c r="C196" s="244"/>
      <c r="D196" s="244"/>
      <c r="E196" s="245"/>
      <c r="F196" s="246"/>
      <c r="H196" s="247"/>
    </row>
    <row r="197" spans="1:8" ht="96" customHeight="1" thickBot="1" x14ac:dyDescent="0.25">
      <c r="A197" s="248" t="s">
        <v>148</v>
      </c>
      <c r="B197" s="249"/>
      <c r="C197" s="250" t="s">
        <v>149</v>
      </c>
      <c r="D197" s="249" t="s">
        <v>150</v>
      </c>
      <c r="E197" s="251"/>
      <c r="F197" s="252"/>
      <c r="G197" s="252"/>
      <c r="H197" s="252"/>
    </row>
    <row r="198" spans="1:8" ht="50.1" customHeight="1" x14ac:dyDescent="0.2">
      <c r="A198" s="253" t="s">
        <v>207</v>
      </c>
      <c r="B198" s="254"/>
      <c r="C198" s="256" t="s">
        <v>208</v>
      </c>
      <c r="D198" s="473">
        <v>2190</v>
      </c>
      <c r="E198" s="257"/>
      <c r="F198" s="252"/>
      <c r="G198" s="252"/>
      <c r="H198" s="252"/>
    </row>
    <row r="199" spans="1:8" ht="50.1" customHeight="1" x14ac:dyDescent="0.2">
      <c r="A199" s="258" t="s">
        <v>209</v>
      </c>
      <c r="B199" s="259"/>
      <c r="C199" s="261"/>
      <c r="D199" s="474">
        <v>1590</v>
      </c>
      <c r="E199" s="262"/>
      <c r="F199" s="252"/>
      <c r="G199" s="252"/>
      <c r="H199" s="252"/>
    </row>
    <row r="200" spans="1:8" ht="50.1" customHeight="1" x14ac:dyDescent="0.2">
      <c r="A200" s="258" t="s">
        <v>210</v>
      </c>
      <c r="B200" s="259"/>
      <c r="C200" s="261"/>
      <c r="D200" s="474">
        <v>1440</v>
      </c>
      <c r="E200" s="262"/>
      <c r="F200" s="252"/>
      <c r="G200" s="252"/>
      <c r="H200" s="252"/>
    </row>
    <row r="201" spans="1:8" ht="50.1" customHeight="1" thickBot="1" x14ac:dyDescent="0.25">
      <c r="A201" s="258" t="s">
        <v>211</v>
      </c>
      <c r="B201" s="259"/>
      <c r="C201" s="261"/>
      <c r="D201" s="474">
        <v>1290</v>
      </c>
      <c r="E201" s="262"/>
      <c r="F201" s="252"/>
      <c r="G201" s="252"/>
      <c r="H201" s="252"/>
    </row>
    <row r="202" spans="1:8" ht="84" x14ac:dyDescent="0.2">
      <c r="A202" s="253" t="s">
        <v>151</v>
      </c>
      <c r="B202" s="254"/>
      <c r="C202" s="255" t="s">
        <v>152</v>
      </c>
      <c r="D202" s="256" t="s">
        <v>153</v>
      </c>
      <c r="E202" s="257"/>
      <c r="F202" s="252"/>
      <c r="G202" s="252"/>
      <c r="H202" s="252"/>
    </row>
    <row r="203" spans="1:8" ht="75.75" customHeight="1" x14ac:dyDescent="0.2">
      <c r="A203" s="258" t="s">
        <v>154</v>
      </c>
      <c r="B203" s="259"/>
      <c r="C203" s="260" t="s">
        <v>155</v>
      </c>
      <c r="D203" s="261" t="s">
        <v>156</v>
      </c>
      <c r="E203" s="262"/>
      <c r="F203" s="252"/>
      <c r="G203" s="252"/>
      <c r="H203" s="252"/>
    </row>
    <row r="204" spans="1:8" ht="155.25" customHeight="1" thickBot="1" x14ac:dyDescent="0.25">
      <c r="A204" s="321" t="s">
        <v>157</v>
      </c>
      <c r="B204" s="322"/>
      <c r="C204" s="323" t="s">
        <v>158</v>
      </c>
      <c r="D204" s="324" t="s">
        <v>156</v>
      </c>
      <c r="E204" s="325"/>
      <c r="F204" s="252"/>
      <c r="G204" s="252"/>
      <c r="H204" s="252"/>
    </row>
    <row r="205" spans="1:8" s="217" customFormat="1" ht="125.25" customHeight="1" x14ac:dyDescent="0.2">
      <c r="A205" s="258" t="s">
        <v>160</v>
      </c>
      <c r="B205" s="259"/>
      <c r="C205" s="319" t="s">
        <v>161</v>
      </c>
      <c r="D205" s="259" t="s">
        <v>156</v>
      </c>
      <c r="E205" s="320"/>
      <c r="F205" s="246"/>
      <c r="G205" s="246"/>
      <c r="H205" s="246"/>
    </row>
    <row r="206" spans="1:8" s="238" customFormat="1" ht="222.75" customHeight="1" thickBot="1" x14ac:dyDescent="0.25">
      <c r="A206" s="442" t="s">
        <v>162</v>
      </c>
      <c r="B206" s="443"/>
      <c r="C206" s="323" t="s">
        <v>163</v>
      </c>
      <c r="D206" s="444" t="s">
        <v>156</v>
      </c>
      <c r="E206" s="445"/>
      <c r="F206" s="236"/>
      <c r="G206" s="237"/>
      <c r="H206" s="237"/>
    </row>
    <row r="207" spans="1:8" ht="24.95" customHeight="1" x14ac:dyDescent="0.2">
      <c r="A207" s="264" t="s">
        <v>164</v>
      </c>
      <c r="B207" s="264"/>
      <c r="C207" s="264"/>
      <c r="D207" s="264"/>
      <c r="E207" s="264"/>
      <c r="F207" s="264"/>
      <c r="G207" s="264"/>
      <c r="H207" s="264"/>
    </row>
    <row r="208" spans="1:8" ht="24.95" customHeight="1" x14ac:dyDescent="0.2">
      <c r="A208" s="264" t="s">
        <v>165</v>
      </c>
      <c r="B208" s="264"/>
      <c r="C208" s="264"/>
      <c r="D208" s="264"/>
      <c r="E208" s="264"/>
      <c r="F208" s="264"/>
      <c r="G208" s="264"/>
      <c r="H208" s="264"/>
    </row>
    <row r="209" spans="1:8" ht="184.5" customHeight="1" x14ac:dyDescent="0.2">
      <c r="A209" s="239" t="str">
        <f>Абакан_юр!A195</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9" s="239"/>
      <c r="C209" s="239"/>
      <c r="D209" s="239"/>
      <c r="E209" s="239"/>
      <c r="F209" s="239"/>
      <c r="G209" s="239"/>
      <c r="H209" s="239"/>
    </row>
    <row r="210" spans="1:8" ht="72" customHeight="1" x14ac:dyDescent="0.2">
      <c r="A210" s="239" t="s">
        <v>167</v>
      </c>
      <c r="B210" s="239"/>
      <c r="C210" s="239"/>
      <c r="D210" s="239"/>
      <c r="E210" s="239"/>
      <c r="F210" s="239"/>
      <c r="G210" s="239"/>
      <c r="H210" s="239"/>
    </row>
    <row r="211" spans="1:8" ht="23.25" x14ac:dyDescent="0.2">
      <c r="A211" s="264" t="s">
        <v>168</v>
      </c>
      <c r="B211" s="264"/>
      <c r="C211" s="264"/>
      <c r="D211" s="264"/>
      <c r="E211" s="264"/>
      <c r="F211" s="264"/>
      <c r="G211" s="264"/>
      <c r="H211" s="264"/>
    </row>
    <row r="212" spans="1:8" s="266" customFormat="1" ht="128.25" customHeight="1" x14ac:dyDescent="0.2">
      <c r="A212" s="239" t="s">
        <v>169</v>
      </c>
      <c r="B212" s="239"/>
      <c r="C212" s="239"/>
      <c r="D212" s="239"/>
      <c r="E212" s="239"/>
      <c r="F212" s="239"/>
      <c r="G212" s="239"/>
      <c r="H212" s="239"/>
    </row>
  </sheetData>
  <sheetProtection selectLockedCells="1" selectUnlockedCells="1"/>
  <mergeCells count="346">
    <mergeCell ref="A209:H209"/>
    <mergeCell ref="A210:H210"/>
    <mergeCell ref="A211:H211"/>
    <mergeCell ref="A212:E212"/>
    <mergeCell ref="F212:H212"/>
    <mergeCell ref="A205:B205"/>
    <mergeCell ref="D205:E205"/>
    <mergeCell ref="A206:B206"/>
    <mergeCell ref="D206:E206"/>
    <mergeCell ref="A207:H207"/>
    <mergeCell ref="A208:H208"/>
    <mergeCell ref="D201:E201"/>
    <mergeCell ref="A202:B202"/>
    <mergeCell ref="D202:E202"/>
    <mergeCell ref="A203:B203"/>
    <mergeCell ref="D203:E203"/>
    <mergeCell ref="A204:B204"/>
    <mergeCell ref="D204:E204"/>
    <mergeCell ref="A197:B197"/>
    <mergeCell ref="D197:E197"/>
    <mergeCell ref="A198:B198"/>
    <mergeCell ref="C198:C201"/>
    <mergeCell ref="D198:E198"/>
    <mergeCell ref="A199:B199"/>
    <mergeCell ref="D199:E199"/>
    <mergeCell ref="A200:B200"/>
    <mergeCell ref="D200:E200"/>
    <mergeCell ref="A201:B201"/>
    <mergeCell ref="A189:C189"/>
    <mergeCell ref="A190:C190"/>
    <mergeCell ref="A192:H192"/>
    <mergeCell ref="A193:H193"/>
    <mergeCell ref="A195:E195"/>
    <mergeCell ref="A196:E196"/>
    <mergeCell ref="A184:C184"/>
    <mergeCell ref="G184:H184"/>
    <mergeCell ref="A185:C185"/>
    <mergeCell ref="A186:C186"/>
    <mergeCell ref="A187:C187"/>
    <mergeCell ref="A188:C188"/>
    <mergeCell ref="A177:B177"/>
    <mergeCell ref="D177:H177"/>
    <mergeCell ref="C179:D179"/>
    <mergeCell ref="C180:D180"/>
    <mergeCell ref="C181:D181"/>
    <mergeCell ref="A183:H183"/>
    <mergeCell ref="A172:B172"/>
    <mergeCell ref="A173:B173"/>
    <mergeCell ref="D173:H173"/>
    <mergeCell ref="A174:C174"/>
    <mergeCell ref="D174:H174"/>
    <mergeCell ref="A175:B175"/>
    <mergeCell ref="C175:C176"/>
    <mergeCell ref="D175:H175"/>
    <mergeCell ref="A176:B176"/>
    <mergeCell ref="D176:H176"/>
    <mergeCell ref="A168:B168"/>
    <mergeCell ref="D168:H168"/>
    <mergeCell ref="A169:B169"/>
    <mergeCell ref="A170:B170"/>
    <mergeCell ref="D170:H170"/>
    <mergeCell ref="A171:B171"/>
    <mergeCell ref="D171:H171"/>
    <mergeCell ref="D164:H164"/>
    <mergeCell ref="A165:B165"/>
    <mergeCell ref="D165:H165"/>
    <mergeCell ref="A166:B166"/>
    <mergeCell ref="A167:B167"/>
    <mergeCell ref="D167:H167"/>
    <mergeCell ref="A160:B160"/>
    <mergeCell ref="C160:C164"/>
    <mergeCell ref="D160:H160"/>
    <mergeCell ref="A161:B161"/>
    <mergeCell ref="D161:H161"/>
    <mergeCell ref="A162:B162"/>
    <mergeCell ref="D162:H162"/>
    <mergeCell ref="A163:B163"/>
    <mergeCell ref="D163:H163"/>
    <mergeCell ref="A164:B164"/>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12:B112"/>
    <mergeCell ref="D112:H112"/>
    <mergeCell ref="A113:B113"/>
    <mergeCell ref="D113:H113"/>
    <mergeCell ref="A114:B114"/>
    <mergeCell ref="D114:H114"/>
    <mergeCell ref="D108:H108"/>
    <mergeCell ref="A109:B109"/>
    <mergeCell ref="D109:H109"/>
    <mergeCell ref="A110:B110"/>
    <mergeCell ref="D110:H110"/>
    <mergeCell ref="A111:B111"/>
    <mergeCell ref="D111:H111"/>
    <mergeCell ref="A104:B104"/>
    <mergeCell ref="D104:H104"/>
    <mergeCell ref="A105:B105"/>
    <mergeCell ref="D105:H105"/>
    <mergeCell ref="A106:B106"/>
    <mergeCell ref="C106:C123"/>
    <mergeCell ref="D106:H106"/>
    <mergeCell ref="A107:B107"/>
    <mergeCell ref="D107:H107"/>
    <mergeCell ref="A108:B108"/>
    <mergeCell ref="A101:B101"/>
    <mergeCell ref="D101:H101"/>
    <mergeCell ref="A102:B102"/>
    <mergeCell ref="D102:H102"/>
    <mergeCell ref="A103:B103"/>
    <mergeCell ref="D103:H103"/>
    <mergeCell ref="A98:B98"/>
    <mergeCell ref="D98:H98"/>
    <mergeCell ref="A99:B99"/>
    <mergeCell ref="D99:H99"/>
    <mergeCell ref="A100:B100"/>
    <mergeCell ref="D100:H100"/>
    <mergeCell ref="D93:H93"/>
    <mergeCell ref="A94:B94"/>
    <mergeCell ref="C94:C102"/>
    <mergeCell ref="D94:H94"/>
    <mergeCell ref="A95:B95"/>
    <mergeCell ref="D95:H95"/>
    <mergeCell ref="A96:B96"/>
    <mergeCell ref="D96:H96"/>
    <mergeCell ref="A97:B97"/>
    <mergeCell ref="D97:H97"/>
    <mergeCell ref="A90:B90"/>
    <mergeCell ref="D90:H90"/>
    <mergeCell ref="A91:B91"/>
    <mergeCell ref="D91:H91"/>
    <mergeCell ref="A92:C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D70:H70"/>
    <mergeCell ref="A71:C71"/>
    <mergeCell ref="D71:H71"/>
    <mergeCell ref="A72:B72"/>
    <mergeCell ref="C72:C91"/>
    <mergeCell ref="D72:H72"/>
    <mergeCell ref="A73:B73"/>
    <mergeCell ref="D73:H73"/>
    <mergeCell ref="A74:B74"/>
    <mergeCell ref="D74:H74"/>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51:H51"/>
    <mergeCell ref="A52:A53"/>
    <mergeCell ref="D52:H53"/>
    <mergeCell ref="D54:H54"/>
    <mergeCell ref="A55:A59"/>
    <mergeCell ref="B55:B56"/>
    <mergeCell ref="C55:C56"/>
    <mergeCell ref="D55:D59"/>
    <mergeCell ref="E55:E59"/>
    <mergeCell ref="F55:F59"/>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290"/>
  <sheetViews>
    <sheetView view="pageBreakPreview" zoomScale="40" zoomScaleNormal="60" zoomScaleSheetLayoutView="40" workbookViewId="0">
      <pane ySplit="3" topLeftCell="A227" activePane="bottomLeft" state="frozen"/>
      <selection activeCell="A181" sqref="A181:B181"/>
      <selection pane="bottomLeft" activeCell="A181" sqref="A181:B181"/>
    </sheetView>
  </sheetViews>
  <sheetFormatPr defaultColWidth="9.140625" defaultRowHeight="12.75" outlineLevelRow="1" x14ac:dyDescent="0.2"/>
  <cols>
    <col min="1" max="1" width="45.7109375" style="216" customWidth="1"/>
    <col min="2" max="2" width="80.7109375" style="217" customWidth="1"/>
    <col min="3" max="3" width="120.7109375" style="218" customWidth="1"/>
    <col min="4" max="7" width="30.7109375" style="217" customWidth="1"/>
    <col min="8" max="8" width="30.7109375" style="219" customWidth="1"/>
    <col min="9" max="16384" width="9.140625" style="219"/>
  </cols>
  <sheetData>
    <row r="1" spans="1:8" s="4" customFormat="1" ht="50.1" customHeight="1" x14ac:dyDescent="0.2">
      <c r="A1" s="1"/>
      <c r="B1" s="2"/>
      <c r="C1" s="3" t="s">
        <v>0</v>
      </c>
      <c r="D1" s="541"/>
      <c r="E1" s="541"/>
      <c r="F1" s="541"/>
      <c r="G1" s="542"/>
      <c r="H1" s="542"/>
    </row>
    <row r="2" spans="1:8" s="10" customFormat="1" ht="50.1" customHeight="1" x14ac:dyDescent="0.2">
      <c r="A2" s="5" t="str">
        <f>Абакан_юр!A2</f>
        <v>Введен в действие с "01" июня 2024 г.</v>
      </c>
      <c r="B2" s="6" t="s">
        <v>2</v>
      </c>
      <c r="C2" s="7" t="s">
        <v>494</v>
      </c>
      <c r="D2" s="543"/>
      <c r="E2" s="543"/>
      <c r="F2" s="543"/>
      <c r="G2" s="544"/>
      <c r="H2" s="544"/>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s="16" customFormat="1" ht="24.95" customHeight="1" thickBot="1" x14ac:dyDescent="0.25">
      <c r="A6" s="349"/>
      <c r="B6" s="350"/>
      <c r="C6" s="130"/>
      <c r="D6" s="291" t="s">
        <v>234</v>
      </c>
      <c r="E6" s="291"/>
      <c r="F6" s="291"/>
      <c r="G6" s="291"/>
      <c r="H6" s="463"/>
    </row>
    <row r="7" spans="1:8" s="16" customFormat="1" ht="24.95" customHeight="1" thickBot="1" x14ac:dyDescent="0.25">
      <c r="A7" s="81"/>
      <c r="B7" s="129"/>
      <c r="C7" s="130"/>
      <c r="D7" s="267" t="s">
        <v>171</v>
      </c>
      <c r="E7" s="268" t="s">
        <v>172</v>
      </c>
      <c r="F7" s="269" t="s">
        <v>173</v>
      </c>
      <c r="G7" s="268" t="s">
        <v>174</v>
      </c>
      <c r="H7" s="270" t="s">
        <v>175</v>
      </c>
    </row>
    <row r="8" spans="1:8" s="16" customFormat="1" ht="48" customHeight="1" x14ac:dyDescent="0.2">
      <c r="A8" s="29" t="s">
        <v>10</v>
      </c>
      <c r="B8" s="30" t="s">
        <v>27</v>
      </c>
      <c r="C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"2ГИС.ЙОШКАР-ОЛА" (версия для ПК); 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http://api.2gis.ru/</v>
      </c>
      <c r="D8" s="31">
        <f>F8*1.2</f>
        <v>5792.4</v>
      </c>
      <c r="E8" s="32">
        <f>F8*1.1</f>
        <v>5309.7000000000007</v>
      </c>
      <c r="F8" s="32">
        <v>4827</v>
      </c>
      <c r="G8" s="32">
        <f>F8*0.75</f>
        <v>3620.25</v>
      </c>
      <c r="H8" s="33">
        <f>F8*0.5</f>
        <v>2413.5</v>
      </c>
    </row>
    <row r="9" spans="1:8" s="16" customFormat="1" ht="132" customHeight="1" x14ac:dyDescent="0.2">
      <c r="A9" s="34"/>
      <c r="B9" s="35"/>
      <c r="C9" s="35"/>
      <c r="D9" s="36"/>
      <c r="E9" s="37"/>
      <c r="F9" s="37"/>
      <c r="G9" s="37"/>
      <c r="H9" s="38"/>
    </row>
    <row r="10" spans="1:8" s="16" customFormat="1" ht="97.5" customHeight="1" x14ac:dyDescent="0.2">
      <c r="A10" s="34"/>
      <c r="B10" s="39" t="s">
        <v>12</v>
      </c>
      <c r="C1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"2ГИС.ЙОШКАР-ОЛА" (версия для ПК); 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http://api.2gis.ru/</v>
      </c>
      <c r="D10" s="36"/>
      <c r="E10" s="37"/>
      <c r="F10" s="37"/>
      <c r="G10" s="37"/>
      <c r="H10" s="38"/>
    </row>
    <row r="11" spans="1:8" s="16" customFormat="1" ht="166.5" customHeight="1" thickBot="1" x14ac:dyDescent="0.25">
      <c r="A11" s="41"/>
      <c r="B11" s="42" t="s">
        <v>13</v>
      </c>
      <c r="C1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11" s="44"/>
      <c r="E11" s="45"/>
      <c r="F11" s="45"/>
      <c r="G11" s="45"/>
      <c r="H11" s="46"/>
    </row>
    <row r="12" spans="1:8" s="16" customFormat="1" ht="24.95" customHeight="1" thickBot="1" x14ac:dyDescent="0.25">
      <c r="A12" s="47"/>
      <c r="B12" s="48"/>
      <c r="C12" s="49"/>
      <c r="D12" s="291" t="s">
        <v>234</v>
      </c>
      <c r="E12" s="291"/>
      <c r="F12" s="291"/>
      <c r="G12" s="291"/>
      <c r="H12" s="463"/>
    </row>
    <row r="13" spans="1:8" s="16" customFormat="1" ht="48" customHeight="1" x14ac:dyDescent="0.2">
      <c r="A13" s="53" t="s">
        <v>14</v>
      </c>
      <c r="B13" s="30" t="s">
        <v>27</v>
      </c>
      <c r="C1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"2ГИС.ЙОШКАР-ОЛА" (версия для ПК); 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http://api.2gis.ru/</v>
      </c>
      <c r="D13" s="54">
        <f>F13*1.2</f>
        <v>6699.5999999999995</v>
      </c>
      <c r="E13" s="32">
        <f>F13*1.1</f>
        <v>6141.3</v>
      </c>
      <c r="F13" s="32">
        <v>5583</v>
      </c>
      <c r="G13" s="32">
        <f>F13*0.75</f>
        <v>4187.25</v>
      </c>
      <c r="H13" s="33">
        <f>F13*0.5</f>
        <v>2791.5</v>
      </c>
    </row>
    <row r="14" spans="1:8" s="16" customFormat="1" ht="132" customHeight="1" x14ac:dyDescent="0.2">
      <c r="A14" s="55"/>
      <c r="B14" s="35"/>
      <c r="C14" s="35"/>
      <c r="D14" s="56"/>
      <c r="E14" s="37"/>
      <c r="F14" s="37"/>
      <c r="G14" s="37"/>
      <c r="H14" s="38"/>
    </row>
    <row r="15" spans="1:8" s="16" customFormat="1" ht="97.5" customHeight="1" x14ac:dyDescent="0.2">
      <c r="A15" s="55"/>
      <c r="B15" s="39" t="s">
        <v>12</v>
      </c>
      <c r="C15"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"2ГИС.ЙОШКАР-ОЛА" (версия для ПК); 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http://api.2gis.ru/</v>
      </c>
      <c r="D15" s="56"/>
      <c r="E15" s="37"/>
      <c r="F15" s="37"/>
      <c r="G15" s="37"/>
      <c r="H15" s="38"/>
    </row>
    <row r="16" spans="1:8" s="16" customFormat="1" ht="166.5" customHeight="1" x14ac:dyDescent="0.2">
      <c r="A16" s="55"/>
      <c r="B16" s="57" t="s">
        <v>13</v>
      </c>
      <c r="C16"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16" s="56"/>
      <c r="E16" s="37"/>
      <c r="F16" s="37"/>
      <c r="G16" s="37"/>
      <c r="H16" s="38"/>
    </row>
    <row r="17" spans="1:8" s="16" customFormat="1" ht="92.25" customHeight="1" thickBot="1" x14ac:dyDescent="0.25">
      <c r="A17" s="59"/>
      <c r="B17" s="42" t="s">
        <v>16</v>
      </c>
      <c r="C17"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17" s="61"/>
      <c r="E17" s="45"/>
      <c r="F17" s="45"/>
      <c r="G17" s="45"/>
      <c r="H17" s="46"/>
    </row>
    <row r="18" spans="1:8" s="16" customFormat="1" ht="24.95" customHeight="1" thickBot="1" x14ac:dyDescent="0.25">
      <c r="A18" s="47"/>
      <c r="B18" s="62"/>
      <c r="C18" s="49"/>
      <c r="D18" s="63"/>
      <c r="E18" s="63"/>
      <c r="F18" s="63"/>
      <c r="G18" s="63"/>
      <c r="H18" s="64"/>
    </row>
    <row r="19" spans="1:8" s="16" customFormat="1" ht="112.5" customHeight="1" x14ac:dyDescent="0.2">
      <c r="A19" s="65" t="s">
        <v>17</v>
      </c>
      <c r="B19" s="66" t="s">
        <v>18</v>
      </c>
      <c r="C19" s="67"/>
      <c r="D19" s="68">
        <v>1323</v>
      </c>
      <c r="E19" s="69"/>
      <c r="F19" s="69"/>
      <c r="G19" s="69"/>
      <c r="H19" s="70"/>
    </row>
    <row r="20" spans="1:8" s="16" customFormat="1" ht="50.1" customHeight="1" x14ac:dyDescent="0.2">
      <c r="A20" s="71"/>
      <c r="B20" s="72" t="s">
        <v>19</v>
      </c>
      <c r="C20" s="73" t="str">
        <f>"Электронный справочник "&amp;$C$2&amp;" (версия для ПК)"</f>
        <v>Электронный справочник "2ГИС.ЙОШКАР-ОЛА" (версия для ПК)</v>
      </c>
      <c r="D20" s="74"/>
      <c r="E20" s="75"/>
      <c r="F20" s="75"/>
      <c r="G20" s="75"/>
      <c r="H20" s="76"/>
    </row>
    <row r="21" spans="1:8" s="16" customFormat="1" ht="40.5" customHeight="1" x14ac:dyDescent="0.2">
      <c r="A21" s="71"/>
      <c r="B21" s="72" t="s">
        <v>20</v>
      </c>
      <c r="C21" s="35"/>
      <c r="D21" s="74"/>
      <c r="E21" s="75"/>
      <c r="F21" s="75"/>
      <c r="G21" s="75"/>
      <c r="H21" s="76"/>
    </row>
    <row r="22" spans="1:8" s="16" customFormat="1" ht="75" customHeight="1" thickBot="1" x14ac:dyDescent="0.25">
      <c r="A22" s="77"/>
      <c r="B22" s="72" t="s">
        <v>21</v>
      </c>
      <c r="C22"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"2ГИС.ЙОШКАР-ОЛА"; Электронный справочник "2ГИС.ЙОШКАР-ОЛА" (мобильная версия 2ГИС 4.0 и выше)</v>
      </c>
      <c r="D22" s="78"/>
      <c r="E22" s="79"/>
      <c r="F22" s="79"/>
      <c r="G22" s="79"/>
      <c r="H22" s="80"/>
    </row>
    <row r="23" spans="1:8" s="16" customFormat="1" ht="24.95" customHeight="1" thickBot="1" x14ac:dyDescent="0.25">
      <c r="A23" s="81"/>
      <c r="B23" s="82"/>
      <c r="C23" s="83"/>
      <c r="D23" s="291" t="s">
        <v>234</v>
      </c>
      <c r="E23" s="291"/>
      <c r="F23" s="291"/>
      <c r="G23" s="291"/>
      <c r="H23" s="463"/>
    </row>
    <row r="24" spans="1:8" s="16" customFormat="1" ht="50.1" customHeight="1" x14ac:dyDescent="0.2">
      <c r="A24" s="65" t="s">
        <v>22</v>
      </c>
      <c r="B24" s="87" t="s">
        <v>23</v>
      </c>
      <c r="C24"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http://api.2gis.ru/</v>
      </c>
      <c r="D24" s="271">
        <v>180</v>
      </c>
      <c r="E24" s="272"/>
      <c r="F24" s="272"/>
      <c r="G24" s="272"/>
      <c r="H24" s="273"/>
    </row>
    <row r="25" spans="1:8" s="16" customFormat="1" ht="94.5" customHeight="1" x14ac:dyDescent="0.2">
      <c r="A25" s="71"/>
      <c r="B25" s="92"/>
      <c r="C25" s="93"/>
      <c r="D25" s="94"/>
      <c r="E25" s="95"/>
      <c r="F25" s="95"/>
      <c r="G25" s="95"/>
      <c r="H25" s="274"/>
    </row>
    <row r="26" spans="1:8" s="16" customFormat="1" ht="163.5" customHeight="1" thickBot="1" x14ac:dyDescent="0.25">
      <c r="A26" s="77"/>
      <c r="B26" s="97" t="s">
        <v>13</v>
      </c>
      <c r="C2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26" s="275"/>
      <c r="E26" s="276"/>
      <c r="F26" s="276"/>
      <c r="G26" s="276"/>
      <c r="H26" s="277"/>
    </row>
    <row r="27" spans="1:8" s="16" customFormat="1" ht="24.95" customHeight="1" thickBot="1" x14ac:dyDescent="0.25">
      <c r="A27" s="81"/>
      <c r="B27" s="48"/>
      <c r="C27" s="49"/>
      <c r="D27" s="291" t="s">
        <v>234</v>
      </c>
      <c r="E27" s="291"/>
      <c r="F27" s="291"/>
      <c r="G27" s="291"/>
      <c r="H27" s="463"/>
    </row>
    <row r="28" spans="1:8" s="16" customFormat="1" ht="50.1" customHeight="1" x14ac:dyDescent="0.2">
      <c r="A28" s="65" t="s">
        <v>24</v>
      </c>
      <c r="B28" s="30" t="s">
        <v>27</v>
      </c>
      <c r="C2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"2ГИС.ЙОШКАР-ОЛА" (версия для ПК); 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v>
      </c>
      <c r="D28" s="31">
        <f>F28*1.2</f>
        <v>12168</v>
      </c>
      <c r="E28" s="32">
        <f>F28*1.1</f>
        <v>11154</v>
      </c>
      <c r="F28" s="32">
        <v>10140</v>
      </c>
      <c r="G28" s="32">
        <f>F28*0.75</f>
        <v>7605</v>
      </c>
      <c r="H28" s="33">
        <f>F28*0.5</f>
        <v>5070</v>
      </c>
    </row>
    <row r="29" spans="1:8" s="16" customFormat="1" ht="99.95" customHeight="1" x14ac:dyDescent="0.2">
      <c r="A29" s="71"/>
      <c r="B29" s="35"/>
      <c r="C29" s="35"/>
      <c r="D29" s="36"/>
      <c r="E29" s="37"/>
      <c r="F29" s="37"/>
      <c r="G29" s="37"/>
      <c r="H29" s="38"/>
    </row>
    <row r="30" spans="1:8" s="16" customFormat="1" ht="99.95" customHeight="1" x14ac:dyDescent="0.2">
      <c r="A30" s="71"/>
      <c r="B30" s="105" t="s">
        <v>12</v>
      </c>
      <c r="C30"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v>
      </c>
      <c r="D30" s="36"/>
      <c r="E30" s="37"/>
      <c r="F30" s="37"/>
      <c r="G30" s="37"/>
      <c r="H30" s="38"/>
    </row>
    <row r="31" spans="1:8" s="16" customFormat="1" ht="156.75" customHeight="1" thickBot="1" x14ac:dyDescent="0.25">
      <c r="A31" s="77"/>
      <c r="B31" s="107" t="s">
        <v>13</v>
      </c>
      <c r="C31"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31" s="44"/>
      <c r="E31" s="45"/>
      <c r="F31" s="45"/>
      <c r="G31" s="45"/>
      <c r="H31" s="46"/>
    </row>
    <row r="32" spans="1:8" s="16" customFormat="1" ht="24.95" customHeight="1" thickBot="1" x14ac:dyDescent="0.25">
      <c r="A32" s="81"/>
      <c r="B32" s="48"/>
      <c r="C32" s="49"/>
      <c r="D32" s="291" t="s">
        <v>234</v>
      </c>
      <c r="E32" s="291"/>
      <c r="F32" s="291"/>
      <c r="G32" s="291"/>
      <c r="H32" s="463"/>
    </row>
    <row r="33" spans="1:8" s="16" customFormat="1" ht="50.1" customHeight="1" x14ac:dyDescent="0.2">
      <c r="A33" s="65" t="s">
        <v>26</v>
      </c>
      <c r="B33" s="30" t="s">
        <v>27</v>
      </c>
      <c r="C3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"2ГИС.ЙОШКАР-ОЛА" (версия для ПК); 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v>
      </c>
      <c r="D33" s="54">
        <f>F33*1.2</f>
        <v>14083.199999999999</v>
      </c>
      <c r="E33" s="32">
        <f>F33*1.1</f>
        <v>12909.6</v>
      </c>
      <c r="F33" s="32">
        <v>11736</v>
      </c>
      <c r="G33" s="32">
        <f>F33*0.75</f>
        <v>8802</v>
      </c>
      <c r="H33" s="33">
        <f>F33*0.5</f>
        <v>5868</v>
      </c>
    </row>
    <row r="34" spans="1:8" s="16" customFormat="1" ht="99.95" customHeight="1" x14ac:dyDescent="0.2">
      <c r="A34" s="71"/>
      <c r="B34" s="35"/>
      <c r="C34" s="35"/>
      <c r="D34" s="56"/>
      <c r="E34" s="37"/>
      <c r="F34" s="37"/>
      <c r="G34" s="37"/>
      <c r="H34" s="38"/>
    </row>
    <row r="35" spans="1:8" s="16" customFormat="1" ht="99.95" customHeight="1" x14ac:dyDescent="0.2">
      <c r="A35" s="71"/>
      <c r="B35" s="39" t="s">
        <v>12</v>
      </c>
      <c r="C35"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v>
      </c>
      <c r="D35" s="56"/>
      <c r="E35" s="37"/>
      <c r="F35" s="37"/>
      <c r="G35" s="37"/>
      <c r="H35" s="38"/>
    </row>
    <row r="36" spans="1:8" s="16" customFormat="1" ht="156.75" customHeight="1" x14ac:dyDescent="0.2">
      <c r="A36" s="71"/>
      <c r="B36" s="57" t="s">
        <v>13</v>
      </c>
      <c r="C36"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36" s="56"/>
      <c r="E36" s="37"/>
      <c r="F36" s="37"/>
      <c r="G36" s="37"/>
      <c r="H36" s="38"/>
    </row>
    <row r="37" spans="1:8" s="16" customFormat="1" ht="92.25" customHeight="1" thickBot="1" x14ac:dyDescent="0.25">
      <c r="A37" s="77"/>
      <c r="B37" s="42" t="s">
        <v>16</v>
      </c>
      <c r="C37"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37" s="61"/>
      <c r="E37" s="45"/>
      <c r="F37" s="45"/>
      <c r="G37" s="45"/>
      <c r="H37" s="46"/>
    </row>
    <row r="38" spans="1:8" s="16" customFormat="1" ht="24.95" customHeight="1" thickBot="1" x14ac:dyDescent="0.25">
      <c r="A38" s="112"/>
      <c r="B38" s="62"/>
      <c r="C38" s="49"/>
      <c r="D38" s="63"/>
      <c r="E38" s="63"/>
      <c r="F38" s="63"/>
      <c r="G38" s="63"/>
      <c r="H38" s="64"/>
    </row>
    <row r="39" spans="1:8" s="16" customFormat="1" ht="125.1" customHeight="1" x14ac:dyDescent="0.2">
      <c r="A39" s="65" t="s">
        <v>28</v>
      </c>
      <c r="B39" s="66" t="s">
        <v>29</v>
      </c>
      <c r="C39" s="67"/>
      <c r="D39" s="68">
        <v>2880</v>
      </c>
      <c r="E39" s="69"/>
      <c r="F39" s="69"/>
      <c r="G39" s="69"/>
      <c r="H39" s="70"/>
    </row>
    <row r="40" spans="1:8" s="16" customFormat="1" ht="50.1" customHeight="1" x14ac:dyDescent="0.2">
      <c r="A40" s="71"/>
      <c r="B40" s="72" t="s">
        <v>19</v>
      </c>
      <c r="C40" s="73" t="str">
        <f>"Электронный справочник "&amp;$C$2&amp;" (версия для ПК)"</f>
        <v>Электронный справочник "2ГИС.ЙОШКАР-ОЛА" (версия для ПК)</v>
      </c>
      <c r="D40" s="74"/>
      <c r="E40" s="75"/>
      <c r="F40" s="75"/>
      <c r="G40" s="75"/>
      <c r="H40" s="76"/>
    </row>
    <row r="41" spans="1:8" s="16" customFormat="1" ht="50.1" customHeight="1" x14ac:dyDescent="0.2">
      <c r="A41" s="71"/>
      <c r="B41" s="72" t="s">
        <v>20</v>
      </c>
      <c r="C41" s="35"/>
      <c r="D41" s="74"/>
      <c r="E41" s="75"/>
      <c r="F41" s="75"/>
      <c r="G41" s="75"/>
      <c r="H41" s="76"/>
    </row>
    <row r="42" spans="1:8" s="16" customFormat="1" ht="75" customHeight="1" thickBot="1" x14ac:dyDescent="0.25">
      <c r="A42" s="77"/>
      <c r="B42" s="72" t="s">
        <v>21</v>
      </c>
      <c r="C42"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"2ГИС.ЙОШКАР-ОЛА"; Электронный справочник "2ГИС.ЙОШКАР-ОЛА" (мобильная версия 2ГИС 4.0 и выше)</v>
      </c>
      <c r="D42" s="78"/>
      <c r="E42" s="79"/>
      <c r="F42" s="79"/>
      <c r="G42" s="79"/>
      <c r="H42" s="80"/>
    </row>
    <row r="43" spans="1:8" s="16" customFormat="1" ht="24.95" customHeight="1" thickBot="1" x14ac:dyDescent="0.25">
      <c r="A43" s="81"/>
      <c r="B43" s="82"/>
      <c r="C43" s="83"/>
      <c r="D43" s="291"/>
      <c r="E43" s="291"/>
      <c r="F43" s="291"/>
      <c r="G43" s="291"/>
      <c r="H43" s="463"/>
    </row>
    <row r="44" spans="1:8" s="16" customFormat="1" ht="50.1" customHeight="1" x14ac:dyDescent="0.2">
      <c r="A44" s="65" t="s">
        <v>30</v>
      </c>
      <c r="B44" s="87" t="s">
        <v>23</v>
      </c>
      <c r="C44"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v>
      </c>
      <c r="D44" s="90">
        <v>384</v>
      </c>
      <c r="E44" s="90"/>
      <c r="F44" s="90"/>
      <c r="G44" s="90"/>
      <c r="H44" s="91"/>
    </row>
    <row r="45" spans="1:8" s="16" customFormat="1" ht="69.75" customHeight="1" x14ac:dyDescent="0.2">
      <c r="A45" s="71"/>
      <c r="B45" s="92"/>
      <c r="C45" s="93"/>
      <c r="D45" s="95"/>
      <c r="E45" s="95"/>
      <c r="F45" s="95"/>
      <c r="G45" s="95"/>
      <c r="H45" s="96"/>
    </row>
    <row r="46" spans="1:8" s="16" customFormat="1" ht="155.25" customHeight="1" x14ac:dyDescent="0.2">
      <c r="A46" s="71"/>
      <c r="B46" s="105" t="s">
        <v>13</v>
      </c>
      <c r="C46"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46" s="95"/>
      <c r="E46" s="95"/>
      <c r="F46" s="95"/>
      <c r="G46" s="95"/>
      <c r="H46" s="96"/>
    </row>
    <row r="47" spans="1:8" s="16" customFormat="1" ht="168.75" customHeight="1" thickBot="1" x14ac:dyDescent="0.25">
      <c r="A47" s="77"/>
      <c r="B47" s="107" t="s">
        <v>13</v>
      </c>
      <c r="C47"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47" s="100"/>
      <c r="E47" s="100"/>
      <c r="F47" s="100"/>
      <c r="G47" s="100"/>
      <c r="H47" s="101"/>
    </row>
    <row r="48" spans="1:8" s="16" customFormat="1" ht="24.95" customHeight="1" thickBot="1" x14ac:dyDescent="0.25">
      <c r="A48" s="81"/>
      <c r="B48" s="82"/>
      <c r="C48" s="83"/>
      <c r="D48" s="113"/>
      <c r="E48" s="114"/>
      <c r="F48" s="114"/>
      <c r="G48" s="114"/>
      <c r="H48" s="115"/>
    </row>
    <row r="49" spans="1:8" s="16" customFormat="1" ht="48" customHeight="1" x14ac:dyDescent="0.2">
      <c r="A49" s="29" t="s">
        <v>31</v>
      </c>
      <c r="B49" s="30" t="s">
        <v>27</v>
      </c>
      <c r="C49"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"2ГИС.ЙОШКАР-ОЛА" (версия для ПК); 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http://api.2gis.ru/</v>
      </c>
      <c r="D49" s="31">
        <f>F49*1.2</f>
        <v>6955.2</v>
      </c>
      <c r="E49" s="32">
        <f>F49*1.1</f>
        <v>6375.6</v>
      </c>
      <c r="F49" s="32">
        <v>5796</v>
      </c>
      <c r="G49" s="32">
        <f>F49*0.75</f>
        <v>4347</v>
      </c>
      <c r="H49" s="33">
        <f>F49*0.5</f>
        <v>2898</v>
      </c>
    </row>
    <row r="50" spans="1:8" s="16" customFormat="1" ht="132" customHeight="1" x14ac:dyDescent="0.2">
      <c r="A50" s="34"/>
      <c r="B50" s="35"/>
      <c r="C50" s="35"/>
      <c r="D50" s="36"/>
      <c r="E50" s="37"/>
      <c r="F50" s="37"/>
      <c r="G50" s="37"/>
      <c r="H50" s="38"/>
    </row>
    <row r="51" spans="1:8" s="16" customFormat="1" ht="127.5" customHeight="1" x14ac:dyDescent="0.2">
      <c r="A51" s="34"/>
      <c r="B51" s="39" t="s">
        <v>12</v>
      </c>
      <c r="C51"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"2ГИС.ЙОШКАР-ОЛА" (версия для ПК); 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http://api.2gis.ru/</v>
      </c>
      <c r="D51" s="36"/>
      <c r="E51" s="37"/>
      <c r="F51" s="37"/>
      <c r="G51" s="37"/>
      <c r="H51" s="38"/>
    </row>
    <row r="52" spans="1:8" s="16" customFormat="1" ht="127.5" customHeight="1" thickBot="1" x14ac:dyDescent="0.25">
      <c r="A52" s="119"/>
      <c r="B52" s="120" t="s">
        <v>33</v>
      </c>
      <c r="C52"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52" s="121"/>
      <c r="E52" s="122"/>
      <c r="F52" s="122"/>
      <c r="G52" s="122"/>
      <c r="H52" s="123"/>
    </row>
    <row r="53" spans="1:8" s="16" customFormat="1" ht="166.5" customHeight="1" thickBot="1" x14ac:dyDescent="0.25">
      <c r="A53" s="41"/>
      <c r="B53" s="42" t="s">
        <v>13</v>
      </c>
      <c r="C53"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53" s="44"/>
      <c r="E53" s="45"/>
      <c r="F53" s="45"/>
      <c r="G53" s="45"/>
      <c r="H53" s="46"/>
    </row>
    <row r="54" spans="1:8" s="16" customFormat="1" ht="24.95" customHeight="1" thickBot="1" x14ac:dyDescent="0.25">
      <c r="A54" s="47"/>
      <c r="B54" s="48"/>
      <c r="C54" s="49"/>
      <c r="D54" s="50"/>
      <c r="E54" s="51"/>
      <c r="F54" s="51"/>
      <c r="G54" s="51"/>
      <c r="H54" s="52"/>
    </row>
    <row r="55" spans="1:8" s="16" customFormat="1" ht="48" customHeight="1" x14ac:dyDescent="0.2">
      <c r="A55" s="53" t="s">
        <v>35</v>
      </c>
      <c r="B55" s="30" t="s">
        <v>27</v>
      </c>
      <c r="C5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"2ГИС.ЙОШКАР-ОЛА" (версия для ПК); 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http://api.2gis.ru/</v>
      </c>
      <c r="D55" s="54">
        <f>F55*1.2</f>
        <v>8042.4</v>
      </c>
      <c r="E55" s="32">
        <f>F55*1.1</f>
        <v>7372.2000000000007</v>
      </c>
      <c r="F55" s="32">
        <v>6702</v>
      </c>
      <c r="G55" s="32">
        <f>F55*0.75</f>
        <v>5026.5</v>
      </c>
      <c r="H55" s="33">
        <f>F55*0.5</f>
        <v>3351</v>
      </c>
    </row>
    <row r="56" spans="1:8" s="16" customFormat="1" ht="132" customHeight="1" x14ac:dyDescent="0.2">
      <c r="A56" s="55"/>
      <c r="B56" s="35"/>
      <c r="C56" s="35"/>
      <c r="D56" s="56"/>
      <c r="E56" s="37"/>
      <c r="F56" s="37"/>
      <c r="G56" s="37"/>
      <c r="H56" s="38"/>
    </row>
    <row r="57" spans="1:8" s="16" customFormat="1" ht="138.94999999999999" customHeight="1" x14ac:dyDescent="0.2">
      <c r="A57" s="55"/>
      <c r="B57" s="39" t="s">
        <v>12</v>
      </c>
      <c r="C5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"2ГИС.ЙОШКАР-ОЛА" (версия для ПК); 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http://api.2gis.ru/</v>
      </c>
      <c r="D57" s="56"/>
      <c r="E57" s="37"/>
      <c r="F57" s="37"/>
      <c r="G57" s="37"/>
      <c r="H57" s="38"/>
    </row>
    <row r="58" spans="1:8" s="16" customFormat="1" ht="166.5" customHeight="1" x14ac:dyDescent="0.2">
      <c r="A58" s="55"/>
      <c r="B58" s="57" t="s">
        <v>13</v>
      </c>
      <c r="C58"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58" s="56"/>
      <c r="E58" s="37"/>
      <c r="F58" s="37"/>
      <c r="G58" s="37"/>
      <c r="H58" s="38"/>
    </row>
    <row r="59" spans="1:8" s="16" customFormat="1" ht="92.25" customHeight="1" thickBot="1" x14ac:dyDescent="0.25">
      <c r="A59" s="59"/>
      <c r="B59" s="42" t="s">
        <v>36</v>
      </c>
      <c r="C59"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59" s="61"/>
      <c r="E59" s="45"/>
      <c r="F59" s="45"/>
      <c r="G59" s="45"/>
      <c r="H59" s="46"/>
    </row>
    <row r="60" spans="1:8" s="16" customFormat="1" ht="24.95" customHeight="1" thickBot="1" x14ac:dyDescent="0.25">
      <c r="A60" s="81"/>
      <c r="B60" s="82"/>
      <c r="C60" s="83"/>
      <c r="D60" s="84"/>
      <c r="E60" s="85"/>
      <c r="F60" s="85"/>
      <c r="G60" s="85"/>
      <c r="H60" s="86"/>
    </row>
    <row r="61" spans="1:8" s="16" customFormat="1" ht="50.1" customHeight="1" x14ac:dyDescent="0.2">
      <c r="A61" s="65" t="s">
        <v>37</v>
      </c>
      <c r="B61" s="87" t="s">
        <v>23</v>
      </c>
      <c r="C61"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http://api.2gis.ru/</v>
      </c>
      <c r="D61" s="271">
        <v>180</v>
      </c>
      <c r="E61" s="272"/>
      <c r="F61" s="272"/>
      <c r="G61" s="272"/>
      <c r="H61" s="273"/>
    </row>
    <row r="62" spans="1:8" s="16" customFormat="1" ht="94.5" customHeight="1" x14ac:dyDescent="0.2">
      <c r="A62" s="71"/>
      <c r="B62" s="92"/>
      <c r="C62" s="93"/>
      <c r="D62" s="94"/>
      <c r="E62" s="95"/>
      <c r="F62" s="95"/>
      <c r="G62" s="95"/>
      <c r="H62" s="274"/>
    </row>
    <row r="63" spans="1:8" s="16" customFormat="1" ht="163.5" customHeight="1" thickBot="1" x14ac:dyDescent="0.25">
      <c r="A63" s="77"/>
      <c r="B63" s="97" t="s">
        <v>13</v>
      </c>
      <c r="C63"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63" s="275"/>
      <c r="E63" s="276"/>
      <c r="F63" s="276"/>
      <c r="G63" s="276"/>
      <c r="H63" s="277"/>
    </row>
    <row r="64" spans="1:8" s="16" customFormat="1" ht="24.95" customHeight="1" thickBot="1" x14ac:dyDescent="0.25">
      <c r="A64" s="81"/>
      <c r="B64" s="129"/>
      <c r="C64" s="130"/>
      <c r="D64" s="291" t="s">
        <v>234</v>
      </c>
      <c r="E64" s="291"/>
      <c r="F64" s="291"/>
      <c r="G64" s="291"/>
      <c r="H64" s="463"/>
    </row>
    <row r="65" spans="1:8" s="16" customFormat="1" ht="50.1" customHeight="1" thickBot="1" x14ac:dyDescent="0.25">
      <c r="A65" s="136" t="s">
        <v>38</v>
      </c>
      <c r="B65" s="137"/>
      <c r="C65" s="137"/>
      <c r="D65" s="138" t="str">
        <f>"от "&amp;MIN(D66:D85)&amp;" до "&amp;MAX(D66:D85)</f>
        <v>от 1092 до 21840</v>
      </c>
      <c r="E65" s="139"/>
      <c r="F65" s="139"/>
      <c r="G65" s="139"/>
      <c r="H65" s="140"/>
    </row>
    <row r="66" spans="1:8" s="16" customFormat="1" ht="37.5" customHeight="1" outlineLevel="1" x14ac:dyDescent="0.2">
      <c r="A66" s="141" t="s">
        <v>39</v>
      </c>
      <c r="B66" s="369"/>
      <c r="C66" s="30" t="str">
        <f>"электронный справочник на основе Справочника организаций "&amp;$C$2&amp;" (версия для ПК)"</f>
        <v>электронный справочник на основе Справочника организаций "2ГИС.ЙОШКАР-ОЛА" (версия для ПК)</v>
      </c>
      <c r="D66" s="144">
        <v>1092</v>
      </c>
      <c r="E66" s="145"/>
      <c r="F66" s="145"/>
      <c r="G66" s="145"/>
      <c r="H66" s="146"/>
    </row>
    <row r="67" spans="1:8" s="16" customFormat="1" ht="37.5" customHeight="1" outlineLevel="1" x14ac:dyDescent="0.2">
      <c r="A67" s="147" t="s">
        <v>40</v>
      </c>
      <c r="B67" s="371"/>
      <c r="C67" s="355"/>
      <c r="D67" s="36">
        <v>2184</v>
      </c>
      <c r="E67" s="37"/>
      <c r="F67" s="37"/>
      <c r="G67" s="37"/>
      <c r="H67" s="38"/>
    </row>
    <row r="68" spans="1:8" s="16" customFormat="1" ht="37.5" customHeight="1" outlineLevel="1" x14ac:dyDescent="0.2">
      <c r="A68" s="147" t="s">
        <v>41</v>
      </c>
      <c r="B68" s="371"/>
      <c r="C68" s="355"/>
      <c r="D68" s="36">
        <v>3276</v>
      </c>
      <c r="E68" s="37"/>
      <c r="F68" s="37"/>
      <c r="G68" s="37"/>
      <c r="H68" s="38"/>
    </row>
    <row r="69" spans="1:8" s="16" customFormat="1" ht="37.5" customHeight="1" outlineLevel="1" x14ac:dyDescent="0.2">
      <c r="A69" s="147" t="s">
        <v>42</v>
      </c>
      <c r="B69" s="371"/>
      <c r="C69" s="355"/>
      <c r="D69" s="36">
        <v>4368</v>
      </c>
      <c r="E69" s="37"/>
      <c r="F69" s="37"/>
      <c r="G69" s="37"/>
      <c r="H69" s="38"/>
    </row>
    <row r="70" spans="1:8" s="16" customFormat="1" ht="37.5" customHeight="1" outlineLevel="1" x14ac:dyDescent="0.2">
      <c r="A70" s="147" t="s">
        <v>43</v>
      </c>
      <c r="B70" s="371"/>
      <c r="C70" s="355"/>
      <c r="D70" s="36">
        <v>5460</v>
      </c>
      <c r="E70" s="37"/>
      <c r="F70" s="37"/>
      <c r="G70" s="37"/>
      <c r="H70" s="38"/>
    </row>
    <row r="71" spans="1:8" s="16" customFormat="1" ht="37.5" customHeight="1" outlineLevel="1" x14ac:dyDescent="0.2">
      <c r="A71" s="147" t="s">
        <v>44</v>
      </c>
      <c r="B71" s="371"/>
      <c r="C71" s="355"/>
      <c r="D71" s="36">
        <v>6552</v>
      </c>
      <c r="E71" s="37"/>
      <c r="F71" s="37"/>
      <c r="G71" s="37"/>
      <c r="H71" s="38"/>
    </row>
    <row r="72" spans="1:8" s="16" customFormat="1" ht="37.5" customHeight="1" outlineLevel="1" x14ac:dyDescent="0.2">
      <c r="A72" s="147" t="s">
        <v>45</v>
      </c>
      <c r="B72" s="371"/>
      <c r="C72" s="355"/>
      <c r="D72" s="36">
        <v>7644</v>
      </c>
      <c r="E72" s="37"/>
      <c r="F72" s="37"/>
      <c r="G72" s="37"/>
      <c r="H72" s="38"/>
    </row>
    <row r="73" spans="1:8" s="16" customFormat="1" ht="37.5" customHeight="1" outlineLevel="1" x14ac:dyDescent="0.2">
      <c r="A73" s="147" t="s">
        <v>46</v>
      </c>
      <c r="B73" s="371"/>
      <c r="C73" s="355"/>
      <c r="D73" s="36">
        <v>8736</v>
      </c>
      <c r="E73" s="37"/>
      <c r="F73" s="37"/>
      <c r="G73" s="37"/>
      <c r="H73" s="38"/>
    </row>
    <row r="74" spans="1:8" s="16" customFormat="1" ht="37.5" customHeight="1" outlineLevel="1" x14ac:dyDescent="0.2">
      <c r="A74" s="147" t="s">
        <v>47</v>
      </c>
      <c r="B74" s="371"/>
      <c r="C74" s="355"/>
      <c r="D74" s="36">
        <v>9828</v>
      </c>
      <c r="E74" s="37"/>
      <c r="F74" s="37"/>
      <c r="G74" s="37"/>
      <c r="H74" s="38"/>
    </row>
    <row r="75" spans="1:8" s="16" customFormat="1" ht="37.5" customHeight="1" outlineLevel="1" x14ac:dyDescent="0.2">
      <c r="A75" s="147" t="s">
        <v>48</v>
      </c>
      <c r="B75" s="371"/>
      <c r="C75" s="355"/>
      <c r="D75" s="36">
        <v>10920</v>
      </c>
      <c r="E75" s="37"/>
      <c r="F75" s="37"/>
      <c r="G75" s="37"/>
      <c r="H75" s="38"/>
    </row>
    <row r="76" spans="1:8" s="16" customFormat="1" ht="37.5" customHeight="1" outlineLevel="1" x14ac:dyDescent="0.2">
      <c r="A76" s="147" t="s">
        <v>49</v>
      </c>
      <c r="B76" s="371"/>
      <c r="C76" s="355"/>
      <c r="D76" s="36">
        <v>12012</v>
      </c>
      <c r="E76" s="37"/>
      <c r="F76" s="37"/>
      <c r="G76" s="37"/>
      <c r="H76" s="38"/>
    </row>
    <row r="77" spans="1:8" s="16" customFormat="1" ht="37.5" customHeight="1" outlineLevel="1" x14ac:dyDescent="0.2">
      <c r="A77" s="147" t="s">
        <v>50</v>
      </c>
      <c r="B77" s="371"/>
      <c r="C77" s="355"/>
      <c r="D77" s="36">
        <v>13104</v>
      </c>
      <c r="E77" s="37"/>
      <c r="F77" s="37"/>
      <c r="G77" s="37"/>
      <c r="H77" s="38"/>
    </row>
    <row r="78" spans="1:8" s="16" customFormat="1" ht="37.5" customHeight="1" outlineLevel="1" x14ac:dyDescent="0.2">
      <c r="A78" s="147" t="s">
        <v>51</v>
      </c>
      <c r="B78" s="371"/>
      <c r="C78" s="355"/>
      <c r="D78" s="36">
        <v>14196</v>
      </c>
      <c r="E78" s="37"/>
      <c r="F78" s="37"/>
      <c r="G78" s="37"/>
      <c r="H78" s="38"/>
    </row>
    <row r="79" spans="1:8" s="16" customFormat="1" ht="37.5" customHeight="1" outlineLevel="1" x14ac:dyDescent="0.2">
      <c r="A79" s="147" t="s">
        <v>52</v>
      </c>
      <c r="B79" s="371"/>
      <c r="C79" s="355"/>
      <c r="D79" s="36">
        <v>15288</v>
      </c>
      <c r="E79" s="37"/>
      <c r="F79" s="37"/>
      <c r="G79" s="37"/>
      <c r="H79" s="38"/>
    </row>
    <row r="80" spans="1:8" s="16" customFormat="1" ht="37.5" customHeight="1" outlineLevel="1" x14ac:dyDescent="0.2">
      <c r="A80" s="147" t="s">
        <v>53</v>
      </c>
      <c r="B80" s="371"/>
      <c r="C80" s="355"/>
      <c r="D80" s="36">
        <v>16380</v>
      </c>
      <c r="E80" s="37"/>
      <c r="F80" s="37"/>
      <c r="G80" s="37"/>
      <c r="H80" s="38"/>
    </row>
    <row r="81" spans="1:8" s="16" customFormat="1" ht="37.5" customHeight="1" outlineLevel="1" x14ac:dyDescent="0.2">
      <c r="A81" s="147" t="s">
        <v>54</v>
      </c>
      <c r="B81" s="371"/>
      <c r="C81" s="355"/>
      <c r="D81" s="36">
        <v>17472</v>
      </c>
      <c r="E81" s="37"/>
      <c r="F81" s="37"/>
      <c r="G81" s="37"/>
      <c r="H81" s="38"/>
    </row>
    <row r="82" spans="1:8" s="16" customFormat="1" ht="37.5" customHeight="1" outlineLevel="1" x14ac:dyDescent="0.2">
      <c r="A82" s="147" t="s">
        <v>55</v>
      </c>
      <c r="B82" s="371"/>
      <c r="C82" s="355"/>
      <c r="D82" s="36">
        <v>18564</v>
      </c>
      <c r="E82" s="37"/>
      <c r="F82" s="37"/>
      <c r="G82" s="37"/>
      <c r="H82" s="38"/>
    </row>
    <row r="83" spans="1:8" s="16" customFormat="1" ht="37.5" customHeight="1" outlineLevel="1" x14ac:dyDescent="0.2">
      <c r="A83" s="147" t="s">
        <v>56</v>
      </c>
      <c r="B83" s="371"/>
      <c r="C83" s="355"/>
      <c r="D83" s="36">
        <v>19656</v>
      </c>
      <c r="E83" s="37"/>
      <c r="F83" s="37"/>
      <c r="G83" s="37"/>
      <c r="H83" s="38"/>
    </row>
    <row r="84" spans="1:8" s="16" customFormat="1" ht="37.5" customHeight="1" outlineLevel="1" x14ac:dyDescent="0.2">
      <c r="A84" s="147" t="s">
        <v>57</v>
      </c>
      <c r="B84" s="371"/>
      <c r="C84" s="355"/>
      <c r="D84" s="36">
        <v>20748</v>
      </c>
      <c r="E84" s="37"/>
      <c r="F84" s="37"/>
      <c r="G84" s="37"/>
      <c r="H84" s="38"/>
    </row>
    <row r="85" spans="1:8" s="16" customFormat="1" ht="37.5" customHeight="1" outlineLevel="1" x14ac:dyDescent="0.2">
      <c r="A85" s="147" t="s">
        <v>58</v>
      </c>
      <c r="B85" s="371"/>
      <c r="C85" s="355"/>
      <c r="D85" s="36">
        <v>21840</v>
      </c>
      <c r="E85" s="37"/>
      <c r="F85" s="37"/>
      <c r="G85" s="37"/>
      <c r="H85" s="38"/>
    </row>
    <row r="86" spans="1:8" s="16" customFormat="1" ht="37.5" customHeight="1" outlineLevel="1" x14ac:dyDescent="0.2">
      <c r="A86" s="147" t="s">
        <v>181</v>
      </c>
      <c r="B86" s="371"/>
      <c r="C86" s="355"/>
      <c r="D86" s="36">
        <v>22932</v>
      </c>
      <c r="E86" s="37"/>
      <c r="F86" s="37"/>
      <c r="G86" s="37"/>
      <c r="H86" s="38"/>
    </row>
    <row r="87" spans="1:8" s="16" customFormat="1" ht="37.5" customHeight="1" outlineLevel="1" x14ac:dyDescent="0.2">
      <c r="A87" s="147" t="s">
        <v>182</v>
      </c>
      <c r="B87" s="371"/>
      <c r="C87" s="355"/>
      <c r="D87" s="36">
        <v>24024</v>
      </c>
      <c r="E87" s="37"/>
      <c r="F87" s="37"/>
      <c r="G87" s="37"/>
      <c r="H87" s="38"/>
    </row>
    <row r="88" spans="1:8" s="16" customFormat="1" ht="37.5" customHeight="1" outlineLevel="1" x14ac:dyDescent="0.2">
      <c r="A88" s="147" t="s">
        <v>183</v>
      </c>
      <c r="B88" s="371"/>
      <c r="C88" s="355"/>
      <c r="D88" s="36">
        <v>25116</v>
      </c>
      <c r="E88" s="37"/>
      <c r="F88" s="37"/>
      <c r="G88" s="37"/>
      <c r="H88" s="38"/>
    </row>
    <row r="89" spans="1:8" s="16" customFormat="1" ht="37.5" customHeight="1" outlineLevel="1" x14ac:dyDescent="0.2">
      <c r="A89" s="147" t="s">
        <v>184</v>
      </c>
      <c r="B89" s="371"/>
      <c r="C89" s="355"/>
      <c r="D89" s="36">
        <v>26208</v>
      </c>
      <c r="E89" s="37"/>
      <c r="F89" s="37"/>
      <c r="G89" s="37"/>
      <c r="H89" s="38"/>
    </row>
    <row r="90" spans="1:8" s="16" customFormat="1" ht="37.5" customHeight="1" outlineLevel="1" x14ac:dyDescent="0.2">
      <c r="A90" s="147" t="s">
        <v>185</v>
      </c>
      <c r="B90" s="371"/>
      <c r="C90" s="355"/>
      <c r="D90" s="36">
        <v>27300</v>
      </c>
      <c r="E90" s="37"/>
      <c r="F90" s="37"/>
      <c r="G90" s="37"/>
      <c r="H90" s="38"/>
    </row>
    <row r="91" spans="1:8" s="16" customFormat="1" ht="37.5" customHeight="1" outlineLevel="1" x14ac:dyDescent="0.2">
      <c r="A91" s="147" t="s">
        <v>186</v>
      </c>
      <c r="B91" s="371"/>
      <c r="C91" s="355"/>
      <c r="D91" s="36">
        <v>28392</v>
      </c>
      <c r="E91" s="37"/>
      <c r="F91" s="37"/>
      <c r="G91" s="37"/>
      <c r="H91" s="38"/>
    </row>
    <row r="92" spans="1:8" s="16" customFormat="1" ht="37.5" customHeight="1" outlineLevel="1" x14ac:dyDescent="0.2">
      <c r="A92" s="147" t="s">
        <v>187</v>
      </c>
      <c r="B92" s="371"/>
      <c r="C92" s="355"/>
      <c r="D92" s="36">
        <v>29484</v>
      </c>
      <c r="E92" s="37"/>
      <c r="F92" s="37"/>
      <c r="G92" s="37"/>
      <c r="H92" s="38"/>
    </row>
    <row r="93" spans="1:8" s="16" customFormat="1" ht="37.5" customHeight="1" outlineLevel="1" x14ac:dyDescent="0.2">
      <c r="A93" s="147" t="s">
        <v>188</v>
      </c>
      <c r="B93" s="371"/>
      <c r="C93" s="355"/>
      <c r="D93" s="36">
        <v>30576</v>
      </c>
      <c r="E93" s="37"/>
      <c r="F93" s="37"/>
      <c r="G93" s="37"/>
      <c r="H93" s="38"/>
    </row>
    <row r="94" spans="1:8" s="16" customFormat="1" ht="37.5" customHeight="1" outlineLevel="1" x14ac:dyDescent="0.2">
      <c r="A94" s="147" t="s">
        <v>189</v>
      </c>
      <c r="B94" s="371"/>
      <c r="C94" s="355"/>
      <c r="D94" s="36">
        <v>31668</v>
      </c>
      <c r="E94" s="37"/>
      <c r="F94" s="37"/>
      <c r="G94" s="37"/>
      <c r="H94" s="38"/>
    </row>
    <row r="95" spans="1:8" s="16" customFormat="1" ht="37.5" customHeight="1" outlineLevel="1" x14ac:dyDescent="0.2">
      <c r="A95" s="147" t="s">
        <v>190</v>
      </c>
      <c r="B95" s="371"/>
      <c r="C95" s="355"/>
      <c r="D95" s="36">
        <v>32760</v>
      </c>
      <c r="E95" s="37"/>
      <c r="F95" s="37"/>
      <c r="G95" s="37"/>
      <c r="H95" s="38"/>
    </row>
    <row r="96" spans="1:8" s="16" customFormat="1" ht="37.5" customHeight="1" outlineLevel="1" x14ac:dyDescent="0.2">
      <c r="A96" s="147" t="s">
        <v>191</v>
      </c>
      <c r="B96" s="371"/>
      <c r="C96" s="355"/>
      <c r="D96" s="36">
        <v>33852</v>
      </c>
      <c r="E96" s="37"/>
      <c r="F96" s="37"/>
      <c r="G96" s="37"/>
      <c r="H96" s="38"/>
    </row>
    <row r="97" spans="1:8" s="16" customFormat="1" ht="37.5" customHeight="1" outlineLevel="1" x14ac:dyDescent="0.2">
      <c r="A97" s="147" t="s">
        <v>192</v>
      </c>
      <c r="B97" s="371"/>
      <c r="C97" s="355"/>
      <c r="D97" s="36">
        <v>34944</v>
      </c>
      <c r="E97" s="37"/>
      <c r="F97" s="37"/>
      <c r="G97" s="37"/>
      <c r="H97" s="38"/>
    </row>
    <row r="98" spans="1:8" s="16" customFormat="1" ht="37.5" customHeight="1" outlineLevel="1" x14ac:dyDescent="0.2">
      <c r="A98" s="147" t="s">
        <v>193</v>
      </c>
      <c r="B98" s="371"/>
      <c r="C98" s="355"/>
      <c r="D98" s="36">
        <v>36036</v>
      </c>
      <c r="E98" s="37"/>
      <c r="F98" s="37"/>
      <c r="G98" s="37"/>
      <c r="H98" s="38"/>
    </row>
    <row r="99" spans="1:8" s="16" customFormat="1" ht="37.5" customHeight="1" outlineLevel="1" x14ac:dyDescent="0.2">
      <c r="A99" s="147" t="s">
        <v>194</v>
      </c>
      <c r="B99" s="371"/>
      <c r="C99" s="355"/>
      <c r="D99" s="36">
        <v>37128</v>
      </c>
      <c r="E99" s="37"/>
      <c r="F99" s="37"/>
      <c r="G99" s="37"/>
      <c r="H99" s="38"/>
    </row>
    <row r="100" spans="1:8" s="16" customFormat="1" ht="37.5" customHeight="1" outlineLevel="1" x14ac:dyDescent="0.2">
      <c r="A100" s="147" t="s">
        <v>195</v>
      </c>
      <c r="B100" s="371"/>
      <c r="C100" s="355"/>
      <c r="D100" s="36">
        <v>38220</v>
      </c>
      <c r="E100" s="37"/>
      <c r="F100" s="37"/>
      <c r="G100" s="37"/>
      <c r="H100" s="38"/>
    </row>
    <row r="101" spans="1:8" s="16" customFormat="1" ht="37.5" customHeight="1" outlineLevel="1" x14ac:dyDescent="0.2">
      <c r="A101" s="147" t="s">
        <v>235</v>
      </c>
      <c r="B101" s="371"/>
      <c r="C101" s="355"/>
      <c r="D101" s="36">
        <v>39312</v>
      </c>
      <c r="E101" s="37"/>
      <c r="F101" s="37"/>
      <c r="G101" s="37"/>
      <c r="H101" s="38"/>
    </row>
    <row r="102" spans="1:8" s="16" customFormat="1" ht="37.5" customHeight="1" outlineLevel="1" x14ac:dyDescent="0.2">
      <c r="A102" s="147" t="s">
        <v>236</v>
      </c>
      <c r="B102" s="371"/>
      <c r="C102" s="355"/>
      <c r="D102" s="36">
        <v>40404</v>
      </c>
      <c r="E102" s="37"/>
      <c r="F102" s="37"/>
      <c r="G102" s="37"/>
      <c r="H102" s="38"/>
    </row>
    <row r="103" spans="1:8" s="16" customFormat="1" ht="37.5" customHeight="1" outlineLevel="1" x14ac:dyDescent="0.2">
      <c r="A103" s="147" t="s">
        <v>237</v>
      </c>
      <c r="B103" s="371"/>
      <c r="C103" s="355"/>
      <c r="D103" s="36">
        <v>41496</v>
      </c>
      <c r="E103" s="37"/>
      <c r="F103" s="37"/>
      <c r="G103" s="37"/>
      <c r="H103" s="38"/>
    </row>
    <row r="104" spans="1:8" s="16" customFormat="1" ht="37.5" customHeight="1" outlineLevel="1" x14ac:dyDescent="0.2">
      <c r="A104" s="147" t="s">
        <v>238</v>
      </c>
      <c r="B104" s="371"/>
      <c r="C104" s="355"/>
      <c r="D104" s="36">
        <v>42588</v>
      </c>
      <c r="E104" s="37"/>
      <c r="F104" s="37"/>
      <c r="G104" s="37"/>
      <c r="H104" s="38"/>
    </row>
    <row r="105" spans="1:8" s="16" customFormat="1" ht="37.5" customHeight="1" outlineLevel="1" x14ac:dyDescent="0.2">
      <c r="A105" s="147" t="s">
        <v>239</v>
      </c>
      <c r="B105" s="371"/>
      <c r="C105" s="355"/>
      <c r="D105" s="36">
        <v>43680</v>
      </c>
      <c r="E105" s="37"/>
      <c r="F105" s="37"/>
      <c r="G105" s="37"/>
      <c r="H105" s="38"/>
    </row>
    <row r="106" spans="1:8" s="16" customFormat="1" ht="37.5" customHeight="1" outlineLevel="1" x14ac:dyDescent="0.2">
      <c r="A106" s="147" t="s">
        <v>359</v>
      </c>
      <c r="B106" s="371"/>
      <c r="C106" s="355"/>
      <c r="D106" s="36">
        <v>44772</v>
      </c>
      <c r="E106" s="37"/>
      <c r="F106" s="37"/>
      <c r="G106" s="37"/>
      <c r="H106" s="38"/>
    </row>
    <row r="107" spans="1:8" s="16" customFormat="1" ht="37.5" customHeight="1" outlineLevel="1" x14ac:dyDescent="0.2">
      <c r="A107" s="147" t="s">
        <v>360</v>
      </c>
      <c r="B107" s="371"/>
      <c r="C107" s="355"/>
      <c r="D107" s="36">
        <v>45864</v>
      </c>
      <c r="E107" s="37"/>
      <c r="F107" s="37"/>
      <c r="G107" s="37"/>
      <c r="H107" s="38"/>
    </row>
    <row r="108" spans="1:8" s="16" customFormat="1" ht="37.5" customHeight="1" outlineLevel="1" x14ac:dyDescent="0.2">
      <c r="A108" s="147" t="s">
        <v>361</v>
      </c>
      <c r="B108" s="371"/>
      <c r="C108" s="355"/>
      <c r="D108" s="36">
        <v>46956</v>
      </c>
      <c r="E108" s="37"/>
      <c r="F108" s="37"/>
      <c r="G108" s="37"/>
      <c r="H108" s="38"/>
    </row>
    <row r="109" spans="1:8" s="16" customFormat="1" ht="37.5" customHeight="1" outlineLevel="1" x14ac:dyDescent="0.2">
      <c r="A109" s="147" t="s">
        <v>362</v>
      </c>
      <c r="B109" s="371"/>
      <c r="C109" s="355"/>
      <c r="D109" s="36">
        <v>48048</v>
      </c>
      <c r="E109" s="37"/>
      <c r="F109" s="37"/>
      <c r="G109" s="37"/>
      <c r="H109" s="38"/>
    </row>
    <row r="110" spans="1:8" s="16" customFormat="1" ht="37.5" customHeight="1" outlineLevel="1" x14ac:dyDescent="0.2">
      <c r="A110" s="147" t="s">
        <v>363</v>
      </c>
      <c r="B110" s="371"/>
      <c r="C110" s="355"/>
      <c r="D110" s="36">
        <v>49140</v>
      </c>
      <c r="E110" s="37"/>
      <c r="F110" s="37"/>
      <c r="G110" s="37"/>
      <c r="H110" s="38"/>
    </row>
    <row r="111" spans="1:8" s="16" customFormat="1" ht="37.5" customHeight="1" outlineLevel="1" x14ac:dyDescent="0.2">
      <c r="A111" s="147" t="s">
        <v>364</v>
      </c>
      <c r="B111" s="371"/>
      <c r="C111" s="355"/>
      <c r="D111" s="36">
        <v>50232</v>
      </c>
      <c r="E111" s="37"/>
      <c r="F111" s="37"/>
      <c r="G111" s="37"/>
      <c r="H111" s="38"/>
    </row>
    <row r="112" spans="1:8" s="16" customFormat="1" ht="37.5" customHeight="1" outlineLevel="1" x14ac:dyDescent="0.2">
      <c r="A112" s="147" t="s">
        <v>365</v>
      </c>
      <c r="B112" s="371"/>
      <c r="C112" s="355"/>
      <c r="D112" s="36">
        <v>51324</v>
      </c>
      <c r="E112" s="37"/>
      <c r="F112" s="37"/>
      <c r="G112" s="37"/>
      <c r="H112" s="38"/>
    </row>
    <row r="113" spans="1:8" s="16" customFormat="1" ht="37.5" customHeight="1" outlineLevel="1" x14ac:dyDescent="0.2">
      <c r="A113" s="147" t="s">
        <v>366</v>
      </c>
      <c r="B113" s="371"/>
      <c r="C113" s="355"/>
      <c r="D113" s="36">
        <v>52416</v>
      </c>
      <c r="E113" s="37"/>
      <c r="F113" s="37"/>
      <c r="G113" s="37"/>
      <c r="H113" s="38"/>
    </row>
    <row r="114" spans="1:8" s="16" customFormat="1" ht="37.5" customHeight="1" outlineLevel="1" x14ac:dyDescent="0.2">
      <c r="A114" s="147" t="s">
        <v>367</v>
      </c>
      <c r="B114" s="371"/>
      <c r="C114" s="355"/>
      <c r="D114" s="36">
        <v>53508</v>
      </c>
      <c r="E114" s="37"/>
      <c r="F114" s="37"/>
      <c r="G114" s="37"/>
      <c r="H114" s="38"/>
    </row>
    <row r="115" spans="1:8" s="16" customFormat="1" ht="37.5" customHeight="1" outlineLevel="1" thickBot="1" x14ac:dyDescent="0.25">
      <c r="A115" s="147" t="s">
        <v>368</v>
      </c>
      <c r="B115" s="371"/>
      <c r="C115" s="372"/>
      <c r="D115" s="36">
        <v>54600</v>
      </c>
      <c r="E115" s="37"/>
      <c r="F115" s="37"/>
      <c r="G115" s="37"/>
      <c r="H115" s="38"/>
    </row>
    <row r="116" spans="1:8" s="16" customFormat="1" ht="24.95" customHeight="1" thickBot="1" x14ac:dyDescent="0.25">
      <c r="A116" s="81"/>
      <c r="B116" s="464"/>
      <c r="C116" s="130"/>
      <c r="D116" s="350" t="s">
        <v>240</v>
      </c>
      <c r="E116" s="350"/>
      <c r="F116" s="350"/>
      <c r="G116" s="350"/>
      <c r="H116" s="351"/>
    </row>
    <row r="117" spans="1:8" s="16" customFormat="1" ht="24.95" customHeight="1" thickBot="1" x14ac:dyDescent="0.25">
      <c r="A117" s="465"/>
      <c r="B117" s="124"/>
      <c r="C117" s="125"/>
      <c r="D117" s="466" t="s">
        <v>171</v>
      </c>
      <c r="E117" s="467" t="s">
        <v>172</v>
      </c>
      <c r="F117" s="468" t="s">
        <v>173</v>
      </c>
      <c r="G117" s="467" t="s">
        <v>174</v>
      </c>
      <c r="H117" s="469" t="s">
        <v>175</v>
      </c>
    </row>
    <row r="118" spans="1:8" s="16" customFormat="1" ht="48" customHeight="1" x14ac:dyDescent="0.2">
      <c r="A118" s="29" t="s">
        <v>241</v>
      </c>
      <c r="B118" s="30" t="s">
        <v>27</v>
      </c>
      <c r="C11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"2ГИС.ЙОШКАР-ОЛА" (версия для ПК); 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http://api.2gis.ru/</v>
      </c>
      <c r="D118" s="31">
        <f>F118*1.2</f>
        <v>5792.4</v>
      </c>
      <c r="E118" s="32">
        <f>F118*1.1</f>
        <v>5309.7000000000007</v>
      </c>
      <c r="F118" s="32">
        <v>4827</v>
      </c>
      <c r="G118" s="32">
        <f>F118*0.75</f>
        <v>3620.25</v>
      </c>
      <c r="H118" s="33">
        <f>F118*0.5</f>
        <v>2413.5</v>
      </c>
    </row>
    <row r="119" spans="1:8" s="16" customFormat="1" ht="132" customHeight="1" x14ac:dyDescent="0.2">
      <c r="A119" s="34"/>
      <c r="B119" s="35"/>
      <c r="C119" s="35"/>
      <c r="D119" s="36"/>
      <c r="E119" s="37"/>
      <c r="F119" s="37"/>
      <c r="G119" s="37"/>
      <c r="H119" s="38"/>
    </row>
    <row r="120" spans="1:8" s="16" customFormat="1" ht="97.5" customHeight="1" x14ac:dyDescent="0.2">
      <c r="A120" s="34"/>
      <c r="B120" s="39" t="s">
        <v>12</v>
      </c>
      <c r="C120"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http://api.2gis.ru/</v>
      </c>
      <c r="D120" s="36"/>
      <c r="E120" s="37"/>
      <c r="F120" s="37"/>
      <c r="G120" s="37"/>
      <c r="H120" s="38"/>
    </row>
    <row r="121" spans="1:8" s="16" customFormat="1" ht="166.5" customHeight="1" thickBot="1" x14ac:dyDescent="0.25">
      <c r="A121" s="41"/>
      <c r="B121" s="42" t="s">
        <v>13</v>
      </c>
      <c r="C12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121" s="44"/>
      <c r="E121" s="45"/>
      <c r="F121" s="45"/>
      <c r="G121" s="45"/>
      <c r="H121" s="46"/>
    </row>
    <row r="122" spans="1:8" s="16" customFormat="1" ht="24.95" customHeight="1" thickBot="1" x14ac:dyDescent="0.25">
      <c r="A122" s="47"/>
      <c r="B122" s="48"/>
      <c r="C122" s="49"/>
      <c r="D122" s="291"/>
      <c r="E122" s="291"/>
      <c r="F122" s="291"/>
      <c r="G122" s="291"/>
      <c r="H122" s="463"/>
    </row>
    <row r="123" spans="1:8" s="16" customFormat="1" ht="48" customHeight="1" x14ac:dyDescent="0.2">
      <c r="A123" s="53" t="s">
        <v>242</v>
      </c>
      <c r="B123" s="30" t="s">
        <v>27</v>
      </c>
      <c r="C12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"2ГИС.ЙОШКАР-ОЛА" (версия для ПК); 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http://api.2gis.ru/</v>
      </c>
      <c r="D123" s="54">
        <f>F123*1.2</f>
        <v>6699.5999999999995</v>
      </c>
      <c r="E123" s="32">
        <f>F123*1.1</f>
        <v>6141.3</v>
      </c>
      <c r="F123" s="32">
        <v>5583</v>
      </c>
      <c r="G123" s="32">
        <f>F123*0.75</f>
        <v>4187.25</v>
      </c>
      <c r="H123" s="33">
        <f>F123*0.5</f>
        <v>2791.5</v>
      </c>
    </row>
    <row r="124" spans="1:8" s="16" customFormat="1" ht="132" customHeight="1" x14ac:dyDescent="0.2">
      <c r="A124" s="55"/>
      <c r="B124" s="35"/>
      <c r="C124" s="35"/>
      <c r="D124" s="56"/>
      <c r="E124" s="37"/>
      <c r="F124" s="37"/>
      <c r="G124" s="37"/>
      <c r="H124" s="38"/>
    </row>
    <row r="125" spans="1:8" s="16" customFormat="1" ht="97.5" customHeight="1" x14ac:dyDescent="0.2">
      <c r="A125" s="55"/>
      <c r="B125" s="39" t="s">
        <v>12</v>
      </c>
      <c r="C125"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http://api.2gis.ru/</v>
      </c>
      <c r="D125" s="56"/>
      <c r="E125" s="37"/>
      <c r="F125" s="37"/>
      <c r="G125" s="37"/>
      <c r="H125" s="38"/>
    </row>
    <row r="126" spans="1:8" s="16" customFormat="1" ht="166.5" customHeight="1" x14ac:dyDescent="0.2">
      <c r="A126" s="55"/>
      <c r="B126" s="57" t="s">
        <v>13</v>
      </c>
      <c r="C126"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126" s="56"/>
      <c r="E126" s="37"/>
      <c r="F126" s="37"/>
      <c r="G126" s="37"/>
      <c r="H126" s="38"/>
    </row>
    <row r="127" spans="1:8" s="16" customFormat="1" ht="92.25" customHeight="1" thickBot="1" x14ac:dyDescent="0.25">
      <c r="A127" s="59"/>
      <c r="B127" s="42" t="s">
        <v>16</v>
      </c>
      <c r="C127"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127" s="61"/>
      <c r="E127" s="45"/>
      <c r="F127" s="45"/>
      <c r="G127" s="45"/>
      <c r="H127" s="46"/>
    </row>
    <row r="128" spans="1:8" s="16" customFormat="1" ht="24.95" customHeight="1" thickBot="1" x14ac:dyDescent="0.25">
      <c r="A128" s="81"/>
      <c r="B128" s="82"/>
      <c r="C128" s="83"/>
      <c r="D128" s="291"/>
      <c r="E128" s="291"/>
      <c r="F128" s="291"/>
      <c r="G128" s="291"/>
      <c r="H128" s="463"/>
    </row>
    <row r="129" spans="1:8" s="16" customFormat="1" ht="50.1" customHeight="1" x14ac:dyDescent="0.2">
      <c r="A129" s="65" t="s">
        <v>243</v>
      </c>
      <c r="B129" s="87" t="s">
        <v>23</v>
      </c>
      <c r="C129"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http://api.2gis.ru/</v>
      </c>
      <c r="D129" s="271">
        <v>180</v>
      </c>
      <c r="E129" s="272"/>
      <c r="F129" s="272"/>
      <c r="G129" s="272"/>
      <c r="H129" s="273"/>
    </row>
    <row r="130" spans="1:8" s="16" customFormat="1" ht="94.5" customHeight="1" x14ac:dyDescent="0.2">
      <c r="A130" s="71"/>
      <c r="B130" s="92"/>
      <c r="C130" s="93"/>
      <c r="D130" s="94"/>
      <c r="E130" s="95"/>
      <c r="F130" s="95"/>
      <c r="G130" s="95"/>
      <c r="H130" s="274"/>
    </row>
    <row r="131" spans="1:8" s="16" customFormat="1" ht="163.5" customHeight="1" thickBot="1" x14ac:dyDescent="0.25">
      <c r="A131" s="77"/>
      <c r="B131" s="97" t="s">
        <v>13</v>
      </c>
      <c r="C131"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131" s="275"/>
      <c r="E131" s="276"/>
      <c r="F131" s="276"/>
      <c r="G131" s="276"/>
      <c r="H131" s="277"/>
    </row>
    <row r="132" spans="1:8" s="16" customFormat="1" ht="24.95" customHeight="1" thickBot="1" x14ac:dyDescent="0.25">
      <c r="A132" s="81"/>
      <c r="B132" s="129"/>
      <c r="C132" s="130"/>
      <c r="D132" s="350" t="s">
        <v>240</v>
      </c>
      <c r="E132" s="350"/>
      <c r="F132" s="350"/>
      <c r="G132" s="350"/>
      <c r="H132" s="351"/>
    </row>
    <row r="133" spans="1:8" s="16" customFormat="1" ht="50.1" customHeight="1" thickBot="1" x14ac:dyDescent="0.25">
      <c r="A133" s="136" t="s">
        <v>38</v>
      </c>
      <c r="B133" s="137"/>
      <c r="C133" s="137"/>
      <c r="D133" s="470" t="str">
        <f>"от "&amp;MIN(D134:D153)&amp;" до "&amp;MAX(D134:D153)</f>
        <v>от 1092 до 21840</v>
      </c>
      <c r="E133" s="471"/>
      <c r="F133" s="471"/>
      <c r="G133" s="471"/>
      <c r="H133" s="472"/>
    </row>
    <row r="134" spans="1:8" s="16" customFormat="1" ht="37.5" customHeight="1" outlineLevel="1" x14ac:dyDescent="0.2">
      <c r="A134" s="141" t="s">
        <v>244</v>
      </c>
      <c r="B134" s="142"/>
      <c r="C134" s="557"/>
      <c r="D134" s="144">
        <v>1092</v>
      </c>
      <c r="E134" s="145"/>
      <c r="F134" s="145"/>
      <c r="G134" s="145"/>
      <c r="H134" s="146"/>
    </row>
    <row r="135" spans="1:8" s="16" customFormat="1" ht="37.5" customHeight="1" outlineLevel="1" x14ac:dyDescent="0.2">
      <c r="A135" s="558" t="s">
        <v>245</v>
      </c>
      <c r="B135" s="559"/>
      <c r="C135" s="557"/>
      <c r="D135" s="144">
        <v>2184</v>
      </c>
      <c r="E135" s="145"/>
      <c r="F135" s="145"/>
      <c r="G135" s="145"/>
      <c r="H135" s="146"/>
    </row>
    <row r="136" spans="1:8" s="16" customFormat="1" ht="37.5" customHeight="1" outlineLevel="1" x14ac:dyDescent="0.2">
      <c r="A136" s="558" t="s">
        <v>246</v>
      </c>
      <c r="B136" s="559"/>
      <c r="C136" s="557"/>
      <c r="D136" s="144">
        <v>3276</v>
      </c>
      <c r="E136" s="145"/>
      <c r="F136" s="145"/>
      <c r="G136" s="145"/>
      <c r="H136" s="146"/>
    </row>
    <row r="137" spans="1:8" s="16" customFormat="1" ht="37.5" customHeight="1" outlineLevel="1" x14ac:dyDescent="0.2">
      <c r="A137" s="558" t="s">
        <v>247</v>
      </c>
      <c r="B137" s="559"/>
      <c r="C137" s="557"/>
      <c r="D137" s="144">
        <v>4368</v>
      </c>
      <c r="E137" s="145"/>
      <c r="F137" s="145"/>
      <c r="G137" s="145"/>
      <c r="H137" s="146"/>
    </row>
    <row r="138" spans="1:8" s="16" customFormat="1" ht="37.5" customHeight="1" outlineLevel="1" x14ac:dyDescent="0.2">
      <c r="A138" s="558" t="s">
        <v>248</v>
      </c>
      <c r="B138" s="559"/>
      <c r="C138" s="557"/>
      <c r="D138" s="144">
        <v>5460</v>
      </c>
      <c r="E138" s="145"/>
      <c r="F138" s="145"/>
      <c r="G138" s="145"/>
      <c r="H138" s="146"/>
    </row>
    <row r="139" spans="1:8" s="16" customFormat="1" ht="37.5" customHeight="1" outlineLevel="1" x14ac:dyDescent="0.2">
      <c r="A139" s="558" t="s">
        <v>249</v>
      </c>
      <c r="B139" s="559"/>
      <c r="C139" s="557"/>
      <c r="D139" s="144">
        <v>6552</v>
      </c>
      <c r="E139" s="145"/>
      <c r="F139" s="145"/>
      <c r="G139" s="145"/>
      <c r="H139" s="146"/>
    </row>
    <row r="140" spans="1:8" s="16" customFormat="1" ht="37.5" customHeight="1" outlineLevel="1" x14ac:dyDescent="0.2">
      <c r="A140" s="558" t="s">
        <v>250</v>
      </c>
      <c r="B140" s="559"/>
      <c r="C140" s="557"/>
      <c r="D140" s="144">
        <v>7644</v>
      </c>
      <c r="E140" s="145"/>
      <c r="F140" s="145"/>
      <c r="G140" s="145"/>
      <c r="H140" s="146"/>
    </row>
    <row r="141" spans="1:8" s="16" customFormat="1" ht="37.5" customHeight="1" outlineLevel="1" x14ac:dyDescent="0.2">
      <c r="A141" s="558" t="s">
        <v>251</v>
      </c>
      <c r="B141" s="559"/>
      <c r="C141" s="557"/>
      <c r="D141" s="144">
        <v>8736</v>
      </c>
      <c r="E141" s="145"/>
      <c r="F141" s="145"/>
      <c r="G141" s="145"/>
      <c r="H141" s="146"/>
    </row>
    <row r="142" spans="1:8" s="16" customFormat="1" ht="37.5" customHeight="1" outlineLevel="1" x14ac:dyDescent="0.2">
      <c r="A142" s="558" t="s">
        <v>252</v>
      </c>
      <c r="B142" s="559"/>
      <c r="C142" s="557"/>
      <c r="D142" s="144">
        <v>9828</v>
      </c>
      <c r="E142" s="145"/>
      <c r="F142" s="145"/>
      <c r="G142" s="145"/>
      <c r="H142" s="146"/>
    </row>
    <row r="143" spans="1:8" s="16" customFormat="1" ht="37.5" customHeight="1" outlineLevel="1" x14ac:dyDescent="0.2">
      <c r="A143" s="558" t="s">
        <v>253</v>
      </c>
      <c r="B143" s="559"/>
      <c r="C143" s="557"/>
      <c r="D143" s="144">
        <v>10920</v>
      </c>
      <c r="E143" s="145"/>
      <c r="F143" s="145"/>
      <c r="G143" s="145"/>
      <c r="H143" s="146"/>
    </row>
    <row r="144" spans="1:8" s="16" customFormat="1" ht="37.5" customHeight="1" outlineLevel="1" x14ac:dyDescent="0.2">
      <c r="A144" s="558" t="s">
        <v>254</v>
      </c>
      <c r="B144" s="559"/>
      <c r="C144" s="557"/>
      <c r="D144" s="144">
        <v>12012</v>
      </c>
      <c r="E144" s="145"/>
      <c r="F144" s="145"/>
      <c r="G144" s="145"/>
      <c r="H144" s="146"/>
    </row>
    <row r="145" spans="1:8" s="16" customFormat="1" ht="37.5" customHeight="1" outlineLevel="1" x14ac:dyDescent="0.2">
      <c r="A145" s="558" t="s">
        <v>255</v>
      </c>
      <c r="B145" s="559"/>
      <c r="C145" s="557"/>
      <c r="D145" s="144">
        <v>13104</v>
      </c>
      <c r="E145" s="145"/>
      <c r="F145" s="145"/>
      <c r="G145" s="145"/>
      <c r="H145" s="146"/>
    </row>
    <row r="146" spans="1:8" s="16" customFormat="1" ht="37.5" customHeight="1" outlineLevel="1" x14ac:dyDescent="0.2">
      <c r="A146" s="558" t="s">
        <v>256</v>
      </c>
      <c r="B146" s="559"/>
      <c r="C146" s="557"/>
      <c r="D146" s="144">
        <v>14196</v>
      </c>
      <c r="E146" s="145"/>
      <c r="F146" s="145"/>
      <c r="G146" s="145"/>
      <c r="H146" s="146"/>
    </row>
    <row r="147" spans="1:8" s="16" customFormat="1" ht="37.5" customHeight="1" outlineLevel="1" x14ac:dyDescent="0.2">
      <c r="A147" s="558" t="s">
        <v>257</v>
      </c>
      <c r="B147" s="559"/>
      <c r="C147" s="557"/>
      <c r="D147" s="144">
        <v>15288</v>
      </c>
      <c r="E147" s="145"/>
      <c r="F147" s="145"/>
      <c r="G147" s="145"/>
      <c r="H147" s="146"/>
    </row>
    <row r="148" spans="1:8" s="16" customFormat="1" ht="37.5" customHeight="1" outlineLevel="1" x14ac:dyDescent="0.2">
      <c r="A148" s="558" t="s">
        <v>258</v>
      </c>
      <c r="B148" s="559"/>
      <c r="C148" s="557"/>
      <c r="D148" s="144">
        <v>16380</v>
      </c>
      <c r="E148" s="145"/>
      <c r="F148" s="145"/>
      <c r="G148" s="145"/>
      <c r="H148" s="146"/>
    </row>
    <row r="149" spans="1:8" s="16" customFormat="1" ht="37.5" customHeight="1" outlineLevel="1" x14ac:dyDescent="0.2">
      <c r="A149" s="558" t="s">
        <v>259</v>
      </c>
      <c r="B149" s="559"/>
      <c r="C149" s="557"/>
      <c r="D149" s="144">
        <v>17472</v>
      </c>
      <c r="E149" s="145"/>
      <c r="F149" s="145"/>
      <c r="G149" s="145"/>
      <c r="H149" s="146"/>
    </row>
    <row r="150" spans="1:8" s="16" customFormat="1" ht="37.5" customHeight="1" outlineLevel="1" x14ac:dyDescent="0.2">
      <c r="A150" s="558" t="s">
        <v>260</v>
      </c>
      <c r="B150" s="559"/>
      <c r="C150" s="557"/>
      <c r="D150" s="144">
        <v>18564</v>
      </c>
      <c r="E150" s="145"/>
      <c r="F150" s="145"/>
      <c r="G150" s="145"/>
      <c r="H150" s="146"/>
    </row>
    <row r="151" spans="1:8" s="16" customFormat="1" ht="37.5" customHeight="1" outlineLevel="1" x14ac:dyDescent="0.2">
      <c r="A151" s="558" t="s">
        <v>261</v>
      </c>
      <c r="B151" s="559"/>
      <c r="C151" s="557"/>
      <c r="D151" s="144">
        <v>19656</v>
      </c>
      <c r="E151" s="145"/>
      <c r="F151" s="145"/>
      <c r="G151" s="145"/>
      <c r="H151" s="146"/>
    </row>
    <row r="152" spans="1:8" s="16" customFormat="1" ht="37.5" customHeight="1" outlineLevel="1" x14ac:dyDescent="0.2">
      <c r="A152" s="558" t="s">
        <v>262</v>
      </c>
      <c r="B152" s="559"/>
      <c r="C152" s="557"/>
      <c r="D152" s="144">
        <v>20748</v>
      </c>
      <c r="E152" s="145"/>
      <c r="F152" s="145"/>
      <c r="G152" s="145"/>
      <c r="H152" s="146"/>
    </row>
    <row r="153" spans="1:8" s="16" customFormat="1" ht="37.5" customHeight="1" outlineLevel="1" thickBot="1" x14ac:dyDescent="0.25">
      <c r="A153" s="560" t="s">
        <v>263</v>
      </c>
      <c r="B153" s="561"/>
      <c r="C153" s="557"/>
      <c r="D153" s="144">
        <v>21840</v>
      </c>
      <c r="E153" s="145"/>
      <c r="F153" s="145"/>
      <c r="G153" s="145"/>
      <c r="H153" s="146"/>
    </row>
    <row r="154" spans="1:8" s="16" customFormat="1" ht="50.1" customHeight="1" thickBot="1" x14ac:dyDescent="0.25">
      <c r="A154" s="446" t="s">
        <v>59</v>
      </c>
      <c r="B154" s="447"/>
      <c r="C154" s="447"/>
      <c r="D154" s="448" t="str">
        <f>"от "&amp;MIN(D155:D164)&amp;" до "&amp;MAX(D155:D164)</f>
        <v>от 285 до 6930</v>
      </c>
      <c r="E154" s="449"/>
      <c r="F154" s="449"/>
      <c r="G154" s="449"/>
      <c r="H154" s="450"/>
    </row>
    <row r="155" spans="1:8" s="16" customFormat="1" ht="150.75" customHeight="1" x14ac:dyDescent="0.2">
      <c r="A155" s="562" t="s">
        <v>342</v>
      </c>
      <c r="B155" s="563" t="s">
        <v>197</v>
      </c>
      <c r="C155" s="46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155" s="54">
        <v>759</v>
      </c>
      <c r="E155" s="32"/>
      <c r="F155" s="32"/>
      <c r="G155" s="32"/>
      <c r="H155" s="33"/>
    </row>
    <row r="156" spans="1:8" s="16" customFormat="1" ht="37.5" customHeight="1" x14ac:dyDescent="0.2">
      <c r="A156" s="160" t="s">
        <v>61</v>
      </c>
      <c r="B156" s="285"/>
      <c r="C156" s="159" t="str">
        <f>"электронный справочник на основе Справочника организаций "&amp;$C$2&amp;" (версия для ПК)"</f>
        <v>электронный справочник на основе Справочника организаций "2ГИС.ЙОШКАР-ОЛА" (версия для ПК)</v>
      </c>
      <c r="D156" s="36">
        <v>408</v>
      </c>
      <c r="E156" s="37"/>
      <c r="F156" s="37"/>
      <c r="G156" s="37"/>
      <c r="H156" s="38"/>
    </row>
    <row r="157" spans="1:8" s="16" customFormat="1" ht="37.5" customHeight="1" x14ac:dyDescent="0.2">
      <c r="A157" s="160" t="s">
        <v>62</v>
      </c>
      <c r="B157" s="285"/>
      <c r="C157" s="159"/>
      <c r="D157" s="36">
        <v>6930</v>
      </c>
      <c r="E157" s="37"/>
      <c r="F157" s="37"/>
      <c r="G157" s="37"/>
      <c r="H157" s="38"/>
    </row>
    <row r="158" spans="1:8" s="16" customFormat="1" ht="37.5" customHeight="1" x14ac:dyDescent="0.2">
      <c r="A158" s="160" t="s">
        <v>63</v>
      </c>
      <c r="B158" s="285"/>
      <c r="C158" s="159"/>
      <c r="D158" s="297">
        <v>1353</v>
      </c>
      <c r="E158" s="157"/>
      <c r="F158" s="157"/>
      <c r="G158" s="157"/>
      <c r="H158" s="158"/>
    </row>
    <row r="159" spans="1:8" s="16" customFormat="1" ht="37.5" customHeight="1" x14ac:dyDescent="0.2">
      <c r="A159" s="160" t="s">
        <v>64</v>
      </c>
      <c r="B159" s="161"/>
      <c r="C159" s="159"/>
      <c r="D159" s="297">
        <v>4188</v>
      </c>
      <c r="E159" s="157"/>
      <c r="F159" s="157"/>
      <c r="G159" s="157"/>
      <c r="H159" s="158"/>
    </row>
    <row r="160" spans="1:8" s="16" customFormat="1" ht="37.5" customHeight="1" x14ac:dyDescent="0.2">
      <c r="A160" s="160" t="s">
        <v>65</v>
      </c>
      <c r="B160" s="285"/>
      <c r="C160" s="159"/>
      <c r="D160" s="36">
        <v>285</v>
      </c>
      <c r="E160" s="37"/>
      <c r="F160" s="37"/>
      <c r="G160" s="37"/>
      <c r="H160" s="38"/>
    </row>
    <row r="161" spans="1:8" s="16" customFormat="1" ht="37.5" customHeight="1" x14ac:dyDescent="0.2">
      <c r="A161" s="160" t="s">
        <v>66</v>
      </c>
      <c r="B161" s="285"/>
      <c r="C161" s="159"/>
      <c r="D161" s="36">
        <v>285</v>
      </c>
      <c r="E161" s="37"/>
      <c r="F161" s="37"/>
      <c r="G161" s="37"/>
      <c r="H161" s="38"/>
    </row>
    <row r="162" spans="1:8" s="16" customFormat="1" ht="37.5" customHeight="1" x14ac:dyDescent="0.2">
      <c r="A162" s="160" t="s">
        <v>67</v>
      </c>
      <c r="B162" s="285"/>
      <c r="C162" s="159"/>
      <c r="D162" s="36">
        <v>570</v>
      </c>
      <c r="E162" s="37"/>
      <c r="F162" s="37"/>
      <c r="G162" s="37"/>
      <c r="H162" s="38"/>
    </row>
    <row r="163" spans="1:8" s="16" customFormat="1" ht="37.5" customHeight="1" x14ac:dyDescent="0.2">
      <c r="A163" s="160" t="s">
        <v>68</v>
      </c>
      <c r="B163" s="285"/>
      <c r="C163" s="159"/>
      <c r="D163" s="36">
        <v>855</v>
      </c>
      <c r="E163" s="37"/>
      <c r="F163" s="37"/>
      <c r="G163" s="37"/>
      <c r="H163" s="38"/>
    </row>
    <row r="164" spans="1:8" s="16" customFormat="1" ht="37.5" customHeight="1" thickBot="1" x14ac:dyDescent="0.25">
      <c r="A164" s="307" t="s">
        <v>69</v>
      </c>
      <c r="B164" s="564"/>
      <c r="C164" s="164"/>
      <c r="D164" s="44">
        <v>4800</v>
      </c>
      <c r="E164" s="45"/>
      <c r="F164" s="45"/>
      <c r="G164" s="45"/>
      <c r="H164" s="46"/>
    </row>
    <row r="165" spans="1:8" s="16" customFormat="1" ht="117.75" customHeight="1" thickBot="1" x14ac:dyDescent="0.25">
      <c r="A165" s="287" t="s">
        <v>71</v>
      </c>
      <c r="B165" s="288"/>
      <c r="C165" s="28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"2ГИС.ЙОШКАР-ОЛА" (версия для ПК); 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http://api.2gis.ru/</v>
      </c>
      <c r="D165" s="45">
        <v>30</v>
      </c>
      <c r="E165" s="45"/>
      <c r="F165" s="45"/>
      <c r="G165" s="45"/>
      <c r="H165" s="46"/>
    </row>
    <row r="166" spans="1:8" s="28" customFormat="1" ht="50.1" customHeight="1" thickBot="1" x14ac:dyDescent="0.25">
      <c r="A166" s="24" t="s">
        <v>72</v>
      </c>
      <c r="B166" s="25"/>
      <c r="C166" s="26"/>
      <c r="D166" s="173" t="str">
        <f>"от "&amp;MIN(D168,D188:D202)&amp;" до "&amp;MAX(D168,D188:D202)</f>
        <v>от 567 до 13950</v>
      </c>
      <c r="E166" s="173"/>
      <c r="F166" s="173"/>
      <c r="G166" s="173"/>
      <c r="H166" s="174"/>
    </row>
    <row r="167" spans="1:8" s="16" customFormat="1" ht="24.95" customHeight="1" thickBot="1" x14ac:dyDescent="0.25">
      <c r="A167" s="290"/>
      <c r="B167" s="291"/>
      <c r="C167" s="130"/>
      <c r="D167" s="292"/>
      <c r="E167" s="292"/>
      <c r="F167" s="292"/>
      <c r="G167" s="292"/>
      <c r="H167" s="293"/>
    </row>
    <row r="168" spans="1:8" s="16" customFormat="1" ht="62.25" customHeight="1" thickBot="1" x14ac:dyDescent="0.25">
      <c r="A168" s="179" t="s">
        <v>73</v>
      </c>
      <c r="B168" s="180"/>
      <c r="C168"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"2ГИС.ЙОШКАР-ОЛА" (версия для ПК); Интернет-площадка 2gis.kz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http://api.2gis.kz/</v>
      </c>
      <c r="D168" s="182">
        <v>7140</v>
      </c>
      <c r="E168" s="182"/>
      <c r="F168" s="182"/>
      <c r="G168" s="182"/>
      <c r="H168" s="183"/>
    </row>
    <row r="169" spans="1:8" s="16" customFormat="1" ht="62.25" customHeight="1" thickBot="1" x14ac:dyDescent="0.25">
      <c r="A169" s="184" t="s">
        <v>74</v>
      </c>
      <c r="B169" s="185"/>
      <c r="C169" s="186"/>
      <c r="D169" s="187" t="s">
        <v>75</v>
      </c>
      <c r="E169" s="188"/>
      <c r="F169" s="188"/>
      <c r="G169" s="188"/>
      <c r="H169" s="189"/>
    </row>
    <row r="170" spans="1:8" s="16" customFormat="1" ht="62.25" customHeight="1" x14ac:dyDescent="0.2">
      <c r="A170" s="190" t="s">
        <v>76</v>
      </c>
      <c r="B170" s="191"/>
      <c r="C170" s="186"/>
      <c r="D170" s="157">
        <f>D168/4</f>
        <v>1785</v>
      </c>
      <c r="E170" s="157"/>
      <c r="F170" s="157"/>
      <c r="G170" s="157"/>
      <c r="H170" s="158"/>
    </row>
    <row r="171" spans="1:8" s="16" customFormat="1" ht="62.25" customHeight="1" x14ac:dyDescent="0.2">
      <c r="A171" s="190" t="s">
        <v>77</v>
      </c>
      <c r="B171" s="191"/>
      <c r="C171" s="186"/>
      <c r="D171" s="157">
        <f>D168/5</f>
        <v>1428</v>
      </c>
      <c r="E171" s="157"/>
      <c r="F171" s="157"/>
      <c r="G171" s="157"/>
      <c r="H171" s="158"/>
    </row>
    <row r="172" spans="1:8" s="16" customFormat="1" ht="62.25" customHeight="1" x14ac:dyDescent="0.2">
      <c r="A172" s="190" t="s">
        <v>78</v>
      </c>
      <c r="B172" s="191"/>
      <c r="C172" s="186"/>
      <c r="D172" s="157">
        <f>D168/6</f>
        <v>1190</v>
      </c>
      <c r="E172" s="157"/>
      <c r="F172" s="157"/>
      <c r="G172" s="157"/>
      <c r="H172" s="158"/>
    </row>
    <row r="173" spans="1:8" s="16" customFormat="1" ht="62.25" customHeight="1" x14ac:dyDescent="0.2">
      <c r="A173" s="190" t="s">
        <v>79</v>
      </c>
      <c r="B173" s="191"/>
      <c r="C173" s="186"/>
      <c r="D173" s="157">
        <f>D168/7</f>
        <v>1020</v>
      </c>
      <c r="E173" s="157"/>
      <c r="F173" s="157"/>
      <c r="G173" s="157"/>
      <c r="H173" s="158"/>
    </row>
    <row r="174" spans="1:8" s="16" customFormat="1" ht="62.25" customHeight="1" x14ac:dyDescent="0.2">
      <c r="A174" s="190" t="s">
        <v>80</v>
      </c>
      <c r="B174" s="191"/>
      <c r="C174" s="186"/>
      <c r="D174" s="157">
        <f>D168/8</f>
        <v>892.5</v>
      </c>
      <c r="E174" s="157"/>
      <c r="F174" s="157"/>
      <c r="G174" s="157"/>
      <c r="H174" s="158"/>
    </row>
    <row r="175" spans="1:8" s="16" customFormat="1" ht="62.25" customHeight="1" x14ac:dyDescent="0.2">
      <c r="A175" s="190" t="s">
        <v>81</v>
      </c>
      <c r="B175" s="191"/>
      <c r="C175" s="186"/>
      <c r="D175" s="157">
        <f>D168/9</f>
        <v>793.33333333333337</v>
      </c>
      <c r="E175" s="157"/>
      <c r="F175" s="157"/>
      <c r="G175" s="157"/>
      <c r="H175" s="158"/>
    </row>
    <row r="176" spans="1:8" s="16" customFormat="1" ht="62.25" customHeight="1" x14ac:dyDescent="0.2">
      <c r="A176" s="190" t="s">
        <v>82</v>
      </c>
      <c r="B176" s="191"/>
      <c r="C176" s="186"/>
      <c r="D176" s="157">
        <f>D168/10</f>
        <v>714</v>
      </c>
      <c r="E176" s="157"/>
      <c r="F176" s="157"/>
      <c r="G176" s="157"/>
      <c r="H176" s="158"/>
    </row>
    <row r="177" spans="1:8" s="16" customFormat="1" ht="62.25" customHeight="1" thickBot="1" x14ac:dyDescent="0.25">
      <c r="A177" s="179" t="s">
        <v>83</v>
      </c>
      <c r="B177" s="180"/>
      <c r="C177" s="186"/>
      <c r="D177" s="182">
        <v>14688</v>
      </c>
      <c r="E177" s="182"/>
      <c r="F177" s="182"/>
      <c r="G177" s="182"/>
      <c r="H177" s="183"/>
    </row>
    <row r="178" spans="1:8" s="16" customFormat="1" ht="62.25" customHeight="1" thickBot="1" x14ac:dyDescent="0.25">
      <c r="A178" s="184" t="s">
        <v>74</v>
      </c>
      <c r="B178" s="185"/>
      <c r="C178" s="186"/>
      <c r="D178" s="187" t="s">
        <v>75</v>
      </c>
      <c r="E178" s="188"/>
      <c r="F178" s="188"/>
      <c r="G178" s="188"/>
      <c r="H178" s="189"/>
    </row>
    <row r="179" spans="1:8" s="16" customFormat="1" ht="62.25" customHeight="1" x14ac:dyDescent="0.2">
      <c r="A179" s="190" t="s">
        <v>76</v>
      </c>
      <c r="B179" s="191"/>
      <c r="C179" s="186"/>
      <c r="D179" s="157">
        <v>3672</v>
      </c>
      <c r="E179" s="157"/>
      <c r="F179" s="157"/>
      <c r="G179" s="157"/>
      <c r="H179" s="158"/>
    </row>
    <row r="180" spans="1:8" s="16" customFormat="1" ht="62.25" customHeight="1" x14ac:dyDescent="0.2">
      <c r="A180" s="190" t="s">
        <v>77</v>
      </c>
      <c r="B180" s="191"/>
      <c r="C180" s="186"/>
      <c r="D180" s="157">
        <v>2937.6</v>
      </c>
      <c r="E180" s="157"/>
      <c r="F180" s="157"/>
      <c r="G180" s="157"/>
      <c r="H180" s="158"/>
    </row>
    <row r="181" spans="1:8" s="16" customFormat="1" ht="62.25" customHeight="1" x14ac:dyDescent="0.2">
      <c r="A181" s="190" t="s">
        <v>78</v>
      </c>
      <c r="B181" s="191"/>
      <c r="C181" s="186"/>
      <c r="D181" s="157">
        <v>2448</v>
      </c>
      <c r="E181" s="157"/>
      <c r="F181" s="157"/>
      <c r="G181" s="157"/>
      <c r="H181" s="158"/>
    </row>
    <row r="182" spans="1:8" s="16" customFormat="1" ht="62.25" customHeight="1" x14ac:dyDescent="0.2">
      <c r="A182" s="190" t="s">
        <v>79</v>
      </c>
      <c r="B182" s="191"/>
      <c r="C182" s="186"/>
      <c r="D182" s="157">
        <v>2098.2857142857142</v>
      </c>
      <c r="E182" s="157"/>
      <c r="F182" s="157"/>
      <c r="G182" s="157"/>
      <c r="H182" s="158"/>
    </row>
    <row r="183" spans="1:8" s="16" customFormat="1" ht="62.25" customHeight="1" x14ac:dyDescent="0.2">
      <c r="A183" s="190" t="s">
        <v>80</v>
      </c>
      <c r="B183" s="191"/>
      <c r="C183" s="186"/>
      <c r="D183" s="157">
        <v>1836</v>
      </c>
      <c r="E183" s="157"/>
      <c r="F183" s="157"/>
      <c r="G183" s="157"/>
      <c r="H183" s="158"/>
    </row>
    <row r="184" spans="1:8" s="16" customFormat="1" ht="62.25" customHeight="1" x14ac:dyDescent="0.2">
      <c r="A184" s="190" t="s">
        <v>81</v>
      </c>
      <c r="B184" s="191"/>
      <c r="C184" s="186"/>
      <c r="D184" s="157">
        <v>1632</v>
      </c>
      <c r="E184" s="157"/>
      <c r="F184" s="157"/>
      <c r="G184" s="157"/>
      <c r="H184" s="158"/>
    </row>
    <row r="185" spans="1:8" s="16" customFormat="1" ht="62.25" customHeight="1" thickBot="1" x14ac:dyDescent="0.25">
      <c r="A185" s="190" t="s">
        <v>82</v>
      </c>
      <c r="B185" s="191"/>
      <c r="C185" s="194"/>
      <c r="D185" s="157">
        <v>1468.8</v>
      </c>
      <c r="E185" s="157"/>
      <c r="F185" s="157"/>
      <c r="G185" s="157"/>
      <c r="H185" s="158"/>
    </row>
    <row r="186" spans="1:8" s="16" customFormat="1" ht="62.45" customHeight="1" thickBot="1" x14ac:dyDescent="0.25">
      <c r="A186" s="195" t="s">
        <v>84</v>
      </c>
      <c r="B186" s="196"/>
      <c r="C186"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186" s="44">
        <v>10008</v>
      </c>
      <c r="E186" s="45"/>
      <c r="F186" s="45"/>
      <c r="G186" s="45"/>
      <c r="H186" s="46"/>
    </row>
    <row r="187" spans="1:8" s="16" customFormat="1" ht="24.95" customHeight="1" thickBot="1" x14ac:dyDescent="0.25">
      <c r="A187" s="290"/>
      <c r="B187" s="291"/>
      <c r="C187" s="125"/>
      <c r="D187" s="292"/>
      <c r="E187" s="292"/>
      <c r="F187" s="292"/>
      <c r="G187" s="292"/>
      <c r="H187" s="293"/>
    </row>
    <row r="188" spans="1:8" s="16" customFormat="1" ht="50.1" customHeight="1" x14ac:dyDescent="0.2">
      <c r="A188" s="565" t="s">
        <v>85</v>
      </c>
      <c r="B188" s="566"/>
      <c r="C188" s="298" t="str">
        <f>"Интернет-площадка 2gis.ru на основе Cправочника организаций "&amp;$C$2&amp;""</f>
        <v>Интернет-площадка 2gis.ru на основе Cправочника организаций "2ГИС.ЙОШКАР-ОЛА"</v>
      </c>
      <c r="D188" s="295">
        <v>4503</v>
      </c>
      <c r="E188" s="295"/>
      <c r="F188" s="295"/>
      <c r="G188" s="295"/>
      <c r="H188" s="296"/>
    </row>
    <row r="189" spans="1:8" s="16" customFormat="1" ht="50.1" customHeight="1" x14ac:dyDescent="0.2">
      <c r="A189" s="160" t="s">
        <v>86</v>
      </c>
      <c r="B189" s="161"/>
      <c r="C189" s="549" t="str">
        <f>"электронный справочник на основе Справочника организаций "&amp;$C$2&amp;" (версия для ПК)"</f>
        <v>электронный справочник на основе Справочника организаций "2ГИС.ЙОШКАР-ОЛА" (версия для ПК)</v>
      </c>
      <c r="D189" s="56">
        <v>3558</v>
      </c>
      <c r="E189" s="37"/>
      <c r="F189" s="37"/>
      <c r="G189" s="37"/>
      <c r="H189" s="38"/>
    </row>
    <row r="190" spans="1:8" s="16" customFormat="1" ht="50.1" customHeight="1" x14ac:dyDescent="0.2">
      <c r="A190" s="160" t="s">
        <v>87</v>
      </c>
      <c r="B190" s="161"/>
      <c r="C190" s="203" t="str">
        <f>"электронный справочник на основе Справочника организаций "&amp;$C$2&amp;" (версия для ПК)"</f>
        <v>электронный справочник на основе Справочника организаций "2ГИС.ЙОШКАР-ОЛА" (версия для ПК)</v>
      </c>
      <c r="D190" s="56">
        <v>7968</v>
      </c>
      <c r="E190" s="37"/>
      <c r="F190" s="37"/>
      <c r="G190" s="37"/>
      <c r="H190" s="38"/>
    </row>
    <row r="191" spans="1:8" s="16" customFormat="1" ht="50.1" customHeight="1" x14ac:dyDescent="0.2">
      <c r="A191" s="160" t="s">
        <v>88</v>
      </c>
      <c r="B191" s="161"/>
      <c r="C191" s="203" t="str">
        <f>"Интернет-площадка 2gis.ru на основе Cправочника организаций "&amp;$C$2&amp;""</f>
        <v>Интернет-площадка 2gis.ru на основе Cправочника организаций "2ГИС.ЙОШКАР-ОЛА"</v>
      </c>
      <c r="D191" s="56">
        <v>4500</v>
      </c>
      <c r="E191" s="37"/>
      <c r="F191" s="37"/>
      <c r="G191" s="37"/>
      <c r="H191" s="38"/>
    </row>
    <row r="192" spans="1:8" s="16" customFormat="1" ht="50.1" customHeight="1" x14ac:dyDescent="0.2">
      <c r="A192" s="160" t="s">
        <v>89</v>
      </c>
      <c r="B192" s="161"/>
      <c r="C192" s="203" t="str">
        <f>"Интернет-площадка 2gis.ru на основе Cправочника организаций "&amp;$C$2&amp;""</f>
        <v>Интернет-площадка 2gis.ru на основе Cправочника организаций "2ГИС.ЙОШКАР-ОЛА"</v>
      </c>
      <c r="D192" s="56">
        <v>5400</v>
      </c>
      <c r="E192" s="37"/>
      <c r="F192" s="37"/>
      <c r="G192" s="37"/>
      <c r="H192" s="38"/>
    </row>
    <row r="193" spans="1:8" s="16" customFormat="1" ht="50.1" customHeight="1" x14ac:dyDescent="0.2">
      <c r="A193" s="160" t="s">
        <v>90</v>
      </c>
      <c r="B193" s="161"/>
      <c r="C193" s="203" t="str">
        <f>"электронный справочник на основе Справочника организаций "&amp;$C$2&amp;" (версия для ПК)"</f>
        <v>электронный справочник на основе Справочника организаций "2ГИС.ЙОШКАР-ОЛА" (версия для ПК)</v>
      </c>
      <c r="D193" s="56">
        <v>3243</v>
      </c>
      <c r="E193" s="37"/>
      <c r="F193" s="37"/>
      <c r="G193" s="37"/>
      <c r="H193" s="38"/>
    </row>
    <row r="194" spans="1:8" s="16" customFormat="1" ht="50.1" customHeight="1" x14ac:dyDescent="0.2">
      <c r="A194" s="160" t="s">
        <v>91</v>
      </c>
      <c r="B194" s="161"/>
      <c r="C194" s="203" t="str">
        <f>"электронный справочник на основе Справочника организаций "&amp;$C$2&amp;" (версия для ПК)"</f>
        <v>электронный справочник на основе Справочника организаций "2ГИС.ЙОШКАР-ОЛА" (версия для ПК)</v>
      </c>
      <c r="D194" s="56">
        <v>3870</v>
      </c>
      <c r="E194" s="37"/>
      <c r="F194" s="37"/>
      <c r="G194" s="37"/>
      <c r="H194" s="38"/>
    </row>
    <row r="195" spans="1:8" s="16" customFormat="1" ht="50.1" customHeight="1" x14ac:dyDescent="0.2">
      <c r="A195" s="160" t="s">
        <v>92</v>
      </c>
      <c r="B195" s="161"/>
      <c r="C195" s="203" t="str">
        <f>"электронный справочник на основе Справочника организаций "&amp;$C$2&amp;" (версия для ПК)"</f>
        <v>электронный справочник на основе Справочника организаций "2ГИС.ЙОШКАР-ОЛА" (версия для ПК)</v>
      </c>
      <c r="D195" s="56">
        <v>13950</v>
      </c>
      <c r="E195" s="37"/>
      <c r="F195" s="37"/>
      <c r="G195" s="37"/>
      <c r="H195" s="38"/>
    </row>
    <row r="196" spans="1:8" ht="50.1" customHeight="1" x14ac:dyDescent="0.2">
      <c r="A196" s="160" t="s">
        <v>93</v>
      </c>
      <c r="B196" s="161"/>
      <c r="C196" s="203" t="str">
        <f>C228</f>
        <v>Интернет-площадка 2gis.ru на основе Cправочника организаций "2ГИС.ЙОШКАР-ОЛА"</v>
      </c>
      <c r="D196" s="56">
        <v>7968</v>
      </c>
      <c r="E196" s="37"/>
      <c r="F196" s="37"/>
      <c r="G196" s="37"/>
      <c r="H196" s="38"/>
    </row>
    <row r="197" spans="1:8" s="16" customFormat="1" ht="50.1" customHeight="1" x14ac:dyDescent="0.2">
      <c r="A197" s="160" t="s">
        <v>94</v>
      </c>
      <c r="B197" s="161"/>
      <c r="C197" s="203" t="s">
        <v>95</v>
      </c>
      <c r="D197" s="56">
        <v>567</v>
      </c>
      <c r="E197" s="37"/>
      <c r="F197" s="37"/>
      <c r="G197" s="37"/>
      <c r="H197" s="38"/>
    </row>
    <row r="198" spans="1:8" s="16" customFormat="1" ht="69.75" customHeight="1" x14ac:dyDescent="0.2">
      <c r="A198" s="160" t="s">
        <v>96</v>
      </c>
      <c r="B198" s="161"/>
      <c r="C198"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"2ГИС.ЙОШКАР-ОЛА" (мобильная версия 2ГИС 4.0 и выше); Интернет-площадка 2gis.ru на основе Cправочника организаций "2ГИС.ЙОШКАР-ОЛА"</v>
      </c>
      <c r="D198" s="56">
        <v>2928</v>
      </c>
      <c r="E198" s="37"/>
      <c r="F198" s="37"/>
      <c r="G198" s="37"/>
      <c r="H198" s="38"/>
    </row>
    <row r="199" spans="1:8" s="16" customFormat="1" ht="69.75" customHeight="1" x14ac:dyDescent="0.2">
      <c r="A199" s="160" t="s">
        <v>97</v>
      </c>
      <c r="B199" s="161"/>
      <c r="C199" s="203" t="str">
        <f t="shared" ref="C199:C201"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"2ГИС.ЙОШКАР-ОЛА" (мобильная версия 2ГИС 4.0 и выше); Интернет-площадка 2gis.ru на основе Cправочника организаций "2ГИС.ЙОШКАР-ОЛА"</v>
      </c>
      <c r="D199" s="56">
        <v>2352</v>
      </c>
      <c r="E199" s="37"/>
      <c r="F199" s="37"/>
      <c r="G199" s="37"/>
      <c r="H199" s="38"/>
    </row>
    <row r="200" spans="1:8" s="16" customFormat="1" ht="69.75" customHeight="1" x14ac:dyDescent="0.2">
      <c r="A200" s="160" t="s">
        <v>98</v>
      </c>
      <c r="B200" s="161"/>
      <c r="C200" s="203" t="str">
        <f t="shared" si="0"/>
        <v>электронный справочник на основе Справочника организаций "2ГИС.ЙОШКАР-ОЛА" (мобильная версия 2ГИС 4.0 и выше); Интернет-площадка 2gis.ru на основе Cправочника организаций "2ГИС.ЙОШКАР-ОЛА"</v>
      </c>
      <c r="D200" s="56">
        <v>2304</v>
      </c>
      <c r="E200" s="37"/>
      <c r="F200" s="37"/>
      <c r="G200" s="37"/>
      <c r="H200" s="38"/>
    </row>
    <row r="201" spans="1:8" s="16" customFormat="1" ht="69.75" customHeight="1" x14ac:dyDescent="0.2">
      <c r="A201" s="160" t="s">
        <v>99</v>
      </c>
      <c r="B201" s="161"/>
      <c r="C201" s="203" t="str">
        <f t="shared" si="0"/>
        <v>электронный справочник на основе Справочника организаций "2ГИС.ЙОШКАР-ОЛА" (мобильная версия 2ГИС 4.0 и выше); Интернет-площадка 2gis.ru на основе Cправочника организаций "2ГИС.ЙОШКАР-ОЛА"</v>
      </c>
      <c r="D201" s="56">
        <v>1170</v>
      </c>
      <c r="E201" s="37"/>
      <c r="F201" s="37"/>
      <c r="G201" s="37"/>
      <c r="H201" s="38"/>
    </row>
    <row r="202" spans="1:8" s="16" customFormat="1" ht="50.1" customHeight="1" x14ac:dyDescent="0.2">
      <c r="A202" s="160" t="s">
        <v>102</v>
      </c>
      <c r="B202" s="161"/>
      <c r="C202" s="203" t="str">
        <f>"электронный справочник на основе Справочника организаций "&amp;$C$2&amp;" (версия для ПК)"</f>
        <v>электронный справочник на основе Справочника организаций "2ГИС.ЙОШКАР-ОЛА" (версия для ПК)</v>
      </c>
      <c r="D202" s="56">
        <v>1350</v>
      </c>
      <c r="E202" s="37"/>
      <c r="F202" s="37"/>
      <c r="G202" s="37"/>
      <c r="H202" s="38"/>
    </row>
    <row r="203" spans="1:8" s="16" customFormat="1" ht="102" customHeight="1" x14ac:dyDescent="0.2">
      <c r="A203" s="160" t="s">
        <v>16</v>
      </c>
      <c r="B203" s="161"/>
      <c r="C203"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203" s="56">
        <v>756</v>
      </c>
      <c r="E203" s="37"/>
      <c r="F203" s="37"/>
      <c r="G203" s="37"/>
      <c r="H203" s="38"/>
    </row>
    <row r="204" spans="1:8" s="16" customFormat="1" ht="102" customHeight="1" x14ac:dyDescent="0.2">
      <c r="A204" s="160" t="s">
        <v>103</v>
      </c>
      <c r="B204" s="161"/>
      <c r="C204"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204" s="56">
        <v>100002</v>
      </c>
      <c r="E204" s="37"/>
      <c r="F204" s="37"/>
      <c r="G204" s="37"/>
      <c r="H204" s="38"/>
    </row>
    <row r="205" spans="1:8" s="16" customFormat="1" ht="126" customHeight="1" x14ac:dyDescent="0.2">
      <c r="A205" s="160" t="s">
        <v>104</v>
      </c>
      <c r="B205" s="161"/>
      <c r="C205"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"2ГИС.ЙОШКАР-ОЛА" (версия для ПК); 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http://api.2gis.ru/</v>
      </c>
      <c r="D205" s="56">
        <v>6810</v>
      </c>
      <c r="E205" s="37"/>
      <c r="F205" s="37"/>
      <c r="G205" s="37"/>
      <c r="H205" s="38"/>
    </row>
    <row r="206" spans="1:8" s="16" customFormat="1" ht="96" customHeight="1" x14ac:dyDescent="0.2">
      <c r="A206" s="160" t="s">
        <v>105</v>
      </c>
      <c r="B206" s="161"/>
      <c r="C206"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http://api.2gis.ru/</v>
      </c>
      <c r="D206" s="56">
        <v>5010</v>
      </c>
      <c r="E206" s="37"/>
      <c r="F206" s="37"/>
      <c r="G206" s="37"/>
      <c r="H206" s="38"/>
    </row>
    <row r="207" spans="1:8" s="16" customFormat="1" ht="96" customHeight="1" x14ac:dyDescent="0.2">
      <c r="A207" s="154" t="s">
        <v>106</v>
      </c>
      <c r="B207" s="204"/>
      <c r="C207" s="549"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"2ГИС.ЙОШКАР-ОЛА" (мобильная версия 2ГИС 4.0 и выше)</v>
      </c>
      <c r="D207" s="56">
        <v>3000</v>
      </c>
      <c r="E207" s="37"/>
      <c r="F207" s="37"/>
      <c r="G207" s="37"/>
      <c r="H207" s="38"/>
    </row>
    <row r="208" spans="1:8" s="16" customFormat="1" ht="78" customHeight="1" x14ac:dyDescent="0.2">
      <c r="A208" s="160" t="s">
        <v>100</v>
      </c>
      <c r="B208" s="161" t="s">
        <v>100</v>
      </c>
      <c r="C208"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"2ГИС.ЙОШКАР-ОЛА" (мобильная версия 2ГИС 4.0 и выше)</v>
      </c>
      <c r="D208" s="56">
        <v>6000</v>
      </c>
      <c r="E208" s="37"/>
      <c r="F208" s="37"/>
      <c r="G208" s="37"/>
      <c r="H208" s="38"/>
    </row>
    <row r="209" spans="1:8" s="16" customFormat="1" ht="78" customHeight="1" x14ac:dyDescent="0.2">
      <c r="A209" s="160" t="s">
        <v>101</v>
      </c>
      <c r="B209" s="161" t="s">
        <v>101</v>
      </c>
      <c r="C209"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"2ГИС.ЙОШКАР-ОЛА" (мобильная версия 2ГИС 4.0 и выше)</v>
      </c>
      <c r="D209" s="56">
        <v>3504</v>
      </c>
      <c r="E209" s="37"/>
      <c r="F209" s="37"/>
      <c r="G209" s="37"/>
      <c r="H209" s="38"/>
    </row>
    <row r="210" spans="1:8" s="16" customFormat="1" ht="50.1" customHeight="1" x14ac:dyDescent="0.2">
      <c r="A210" s="160" t="s">
        <v>107</v>
      </c>
      <c r="B210" s="161"/>
      <c r="C210" s="203" t="str">
        <f>"Интернет-площадка 2gis.ru на основе Cправочника организаций "&amp;$C$2&amp;""</f>
        <v>Интернет-площадка 2gis.ru на основе Cправочника организаций "2ГИС.ЙОШКАР-ОЛА"</v>
      </c>
      <c r="D210" s="56">
        <v>9480</v>
      </c>
      <c r="E210" s="37"/>
      <c r="F210" s="37"/>
      <c r="G210" s="37"/>
      <c r="H210" s="38"/>
    </row>
    <row r="211" spans="1:8" s="16" customFormat="1" ht="50.1" customHeight="1" x14ac:dyDescent="0.2">
      <c r="A211" s="160" t="s">
        <v>108</v>
      </c>
      <c r="B211" s="161"/>
      <c r="C211" s="203" t="str">
        <f t="shared" ref="C211:C219" si="1">"электронный справочник на основе Справочника организаций "&amp;$C$2&amp;" (версия для ПК)"</f>
        <v>электронный справочник на основе Справочника организаций "2ГИС.ЙОШКАР-ОЛА" (версия для ПК)</v>
      </c>
      <c r="D211" s="56">
        <v>7560</v>
      </c>
      <c r="E211" s="37"/>
      <c r="F211" s="37"/>
      <c r="G211" s="37"/>
      <c r="H211" s="38"/>
    </row>
    <row r="212" spans="1:8" s="16" customFormat="1" ht="50.1" customHeight="1" x14ac:dyDescent="0.2">
      <c r="A212" s="160" t="s">
        <v>109</v>
      </c>
      <c r="B212" s="161"/>
      <c r="C212" s="203" t="str">
        <f t="shared" si="1"/>
        <v>электронный справочник на основе Справочника организаций "2ГИС.ЙОШКАР-ОЛА" (версия для ПК)</v>
      </c>
      <c r="D212" s="56">
        <v>16800</v>
      </c>
      <c r="E212" s="37"/>
      <c r="F212" s="37"/>
      <c r="G212" s="37"/>
      <c r="H212" s="38"/>
    </row>
    <row r="213" spans="1:8" s="16" customFormat="1" ht="50.1" customHeight="1" x14ac:dyDescent="0.2">
      <c r="A213" s="160" t="s">
        <v>110</v>
      </c>
      <c r="B213" s="161"/>
      <c r="C213" s="203" t="str">
        <f>"Интернет-площадка 2gis.ru на основе Cправочника организаций "&amp;$C$2&amp;""</f>
        <v>Интернет-площадка 2gis.ru на основе Cправочника организаций "2ГИС.ЙОШКАР-ОЛА"</v>
      </c>
      <c r="D213" s="56">
        <v>9480</v>
      </c>
      <c r="E213" s="37"/>
      <c r="F213" s="37"/>
      <c r="G213" s="37"/>
      <c r="H213" s="38"/>
    </row>
    <row r="214" spans="1:8" s="16" customFormat="1" ht="50.1" customHeight="1" thickBot="1" x14ac:dyDescent="0.25">
      <c r="A214" s="160" t="s">
        <v>111</v>
      </c>
      <c r="B214" s="161"/>
      <c r="C214" s="60" t="str">
        <f>"Интернет-площадка 2gis.ru на основе Cправочника организаций "&amp;$C$2&amp;""</f>
        <v>Интернет-площадка 2gis.ru на основе Cправочника организаций "2ГИС.ЙОШКАР-ОЛА"</v>
      </c>
      <c r="D214" s="56">
        <v>11376</v>
      </c>
      <c r="E214" s="37"/>
      <c r="F214" s="37"/>
      <c r="G214" s="37"/>
      <c r="H214" s="38"/>
    </row>
    <row r="215" spans="1:8" s="16" customFormat="1" ht="50.1" customHeight="1" x14ac:dyDescent="0.2">
      <c r="A215" s="160" t="s">
        <v>112</v>
      </c>
      <c r="B215" s="161"/>
      <c r="C215" s="203" t="str">
        <f t="shared" si="1"/>
        <v>электронный справочник на основе Справочника организаций "2ГИС.ЙОШКАР-ОЛА" (версия для ПК)</v>
      </c>
      <c r="D215" s="56">
        <v>6840</v>
      </c>
      <c r="E215" s="37"/>
      <c r="F215" s="37"/>
      <c r="G215" s="37"/>
      <c r="H215" s="38"/>
    </row>
    <row r="216" spans="1:8" s="16" customFormat="1" ht="50.1" customHeight="1" x14ac:dyDescent="0.2">
      <c r="A216" s="160" t="s">
        <v>113</v>
      </c>
      <c r="B216" s="161"/>
      <c r="C216" s="203" t="str">
        <f t="shared" si="1"/>
        <v>электронный справочник на основе Справочника организаций "2ГИС.ЙОШКАР-ОЛА" (версия для ПК)</v>
      </c>
      <c r="D216" s="56">
        <v>8160</v>
      </c>
      <c r="E216" s="37"/>
      <c r="F216" s="37"/>
      <c r="G216" s="37"/>
      <c r="H216" s="38"/>
    </row>
    <row r="217" spans="1:8" s="16" customFormat="1" ht="50.1" customHeight="1" x14ac:dyDescent="0.2">
      <c r="A217" s="160" t="s">
        <v>114</v>
      </c>
      <c r="B217" s="161"/>
      <c r="C217" s="203" t="str">
        <f t="shared" si="1"/>
        <v>электронный справочник на основе Справочника организаций "2ГИС.ЙОШКАР-ОЛА" (версия для ПК)</v>
      </c>
      <c r="D217" s="56">
        <v>29400</v>
      </c>
      <c r="E217" s="37"/>
      <c r="F217" s="37"/>
      <c r="G217" s="37"/>
      <c r="H217" s="38"/>
    </row>
    <row r="218" spans="1:8" s="16" customFormat="1" ht="50.1" customHeight="1" x14ac:dyDescent="0.2">
      <c r="A218" s="160" t="s">
        <v>343</v>
      </c>
      <c r="B218" s="161"/>
      <c r="C218" s="203" t="s">
        <v>95</v>
      </c>
      <c r="D218" s="56">
        <v>1200</v>
      </c>
      <c r="E218" s="37"/>
      <c r="F218" s="37"/>
      <c r="G218" s="37"/>
      <c r="H218" s="38"/>
    </row>
    <row r="219" spans="1:8" s="16" customFormat="1" ht="50.1" customHeight="1" thickBot="1" x14ac:dyDescent="0.25">
      <c r="A219" s="160" t="s">
        <v>117</v>
      </c>
      <c r="B219" s="161"/>
      <c r="C219" s="60" t="str">
        <f t="shared" si="1"/>
        <v>электронный справочник на основе Справочника организаций "2ГИС.ЙОШКАР-ОЛА" (версия для ПК)</v>
      </c>
      <c r="D219" s="56">
        <v>2880</v>
      </c>
      <c r="E219" s="37"/>
      <c r="F219" s="37"/>
      <c r="G219" s="37"/>
      <c r="H219" s="38"/>
    </row>
    <row r="220" spans="1:8" s="28" customFormat="1" ht="50.1" customHeight="1" thickBot="1" x14ac:dyDescent="0.25">
      <c r="A220" s="24" t="s">
        <v>118</v>
      </c>
      <c r="B220" s="25"/>
      <c r="C220" s="26"/>
      <c r="D220" s="173"/>
      <c r="E220" s="173"/>
      <c r="F220" s="173"/>
      <c r="G220" s="173"/>
      <c r="H220" s="174"/>
    </row>
    <row r="221" spans="1:8" s="16" customFormat="1" ht="50.1" customHeight="1" x14ac:dyDescent="0.2">
      <c r="A221" s="160" t="s">
        <v>119</v>
      </c>
      <c r="B221" s="161"/>
      <c r="C221" s="206" t="str">
        <f>"Электронный справочник на основе Справочника организаций "&amp;$C$2&amp;" (мобильная версия)"</f>
        <v>Электронный справочник на основе Справочника организаций "2ГИС.ЙОШКАР-ОЛА" (мобильная версия)</v>
      </c>
      <c r="D221" s="56">
        <v>3000</v>
      </c>
      <c r="E221" s="37"/>
      <c r="F221" s="37"/>
      <c r="G221" s="37"/>
      <c r="H221" s="38"/>
    </row>
    <row r="222" spans="1:8" s="16" customFormat="1" ht="50.1" customHeight="1" x14ac:dyDescent="0.2">
      <c r="A222" s="160" t="s">
        <v>120</v>
      </c>
      <c r="B222" s="161"/>
      <c r="C222" s="209"/>
      <c r="D222" s="56">
        <v>3000</v>
      </c>
      <c r="E222" s="37"/>
      <c r="F222" s="37"/>
      <c r="G222" s="37"/>
      <c r="H222" s="38"/>
    </row>
    <row r="223" spans="1:8" s="16" customFormat="1" ht="50.1" customHeight="1" x14ac:dyDescent="0.2">
      <c r="A223" s="207" t="s">
        <v>121</v>
      </c>
      <c r="B223" s="208"/>
      <c r="C223" s="209"/>
      <c r="D223" s="297">
        <v>3000</v>
      </c>
      <c r="E223" s="157"/>
      <c r="F223" s="157"/>
      <c r="G223" s="157"/>
      <c r="H223" s="157"/>
    </row>
    <row r="224" spans="1:8" s="16" customFormat="1" ht="50.1" customHeight="1" x14ac:dyDescent="0.2">
      <c r="A224" s="207" t="s">
        <v>122</v>
      </c>
      <c r="B224" s="208"/>
      <c r="C224" s="209"/>
      <c r="D224" s="297">
        <v>300</v>
      </c>
      <c r="E224" s="157"/>
      <c r="F224" s="157"/>
      <c r="G224" s="157"/>
      <c r="H224" s="157"/>
    </row>
    <row r="225" spans="1:8" s="16" customFormat="1" ht="50.1" customHeight="1" thickBot="1" x14ac:dyDescent="0.25">
      <c r="A225" s="207" t="s">
        <v>123</v>
      </c>
      <c r="B225" s="208"/>
      <c r="C225" s="210"/>
      <c r="D225" s="78">
        <v>1050</v>
      </c>
      <c r="E225" s="79"/>
      <c r="F225" s="79"/>
      <c r="G225" s="79"/>
      <c r="H225" s="79"/>
    </row>
    <row r="226" spans="1:8" s="16" customFormat="1" ht="50.1" customHeight="1" thickBot="1" x14ac:dyDescent="0.25">
      <c r="A226" s="24" t="s">
        <v>124</v>
      </c>
      <c r="B226" s="25"/>
      <c r="C226" s="26"/>
      <c r="D226" s="173"/>
      <c r="E226" s="173"/>
      <c r="F226" s="173"/>
      <c r="G226" s="173"/>
      <c r="H226" s="174"/>
    </row>
    <row r="227" spans="1:8" s="16" customFormat="1" ht="50.1" customHeight="1" x14ac:dyDescent="0.2">
      <c r="A227" s="160" t="s">
        <v>214</v>
      </c>
      <c r="B227" s="161"/>
      <c r="C227" s="549"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"2ГИС.ЙОШКАР-ОЛА" (мобильная версия 2ГИС 4.0 и выше)</v>
      </c>
      <c r="D227" s="56">
        <v>3660</v>
      </c>
      <c r="E227" s="37"/>
      <c r="F227" s="37"/>
      <c r="G227" s="37"/>
      <c r="H227" s="38"/>
    </row>
    <row r="228" spans="1:8" s="16" customFormat="1" ht="50.1" customHeight="1" x14ac:dyDescent="0.2">
      <c r="A228" s="160" t="s">
        <v>126</v>
      </c>
      <c r="B228" s="161"/>
      <c r="C228" s="203" t="str">
        <f>"Интернет-площадка 2gis.ru на основе Cправочника организаций "&amp;$C$2&amp;""</f>
        <v>Интернет-площадка 2gis.ru на основе Cправочника организаций "2ГИС.ЙОШКАР-ОЛА"</v>
      </c>
      <c r="D228" s="297">
        <v>3660</v>
      </c>
      <c r="E228" s="157"/>
      <c r="F228" s="157"/>
      <c r="G228" s="157"/>
      <c r="H228" s="158"/>
    </row>
    <row r="229" spans="1:8" s="16" customFormat="1" ht="50.1" customHeight="1" x14ac:dyDescent="0.2">
      <c r="A229" s="160" t="s">
        <v>127</v>
      </c>
      <c r="B229" s="161"/>
      <c r="C229" s="549" t="str">
        <f>"электронный справочник на основе Справочника организаций "&amp;$C$2&amp;" (версия для ПК)"</f>
        <v>электронный справочник на основе Справочника организаций "2ГИС.ЙОШКАР-ОЛА" (версия для ПК)</v>
      </c>
      <c r="D229" s="56">
        <v>2610</v>
      </c>
      <c r="E229" s="37"/>
      <c r="F229" s="37"/>
      <c r="G229" s="37"/>
      <c r="H229" s="38"/>
    </row>
    <row r="230" spans="1:8" s="16" customFormat="1" ht="50.1" customHeight="1" x14ac:dyDescent="0.2">
      <c r="A230" s="160" t="s">
        <v>215</v>
      </c>
      <c r="B230" s="161"/>
      <c r="C230"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"2ГИС.ЙОШКАР-ОЛА" (мобильная версия 2ГИС 4.0 и выше)</v>
      </c>
      <c r="D230" s="36">
        <v>7800</v>
      </c>
      <c r="E230" s="37"/>
      <c r="F230" s="37"/>
      <c r="G230" s="37"/>
      <c r="H230" s="38"/>
    </row>
    <row r="231" spans="1:8" s="16" customFormat="1" ht="50.1" customHeight="1" x14ac:dyDescent="0.2">
      <c r="A231" s="160" t="s">
        <v>199</v>
      </c>
      <c r="B231" s="161"/>
      <c r="C231" s="203" t="str">
        <f>"Интернет-площадка 2gis.ru на основе Cправочника организаций "&amp;$C$2&amp;""</f>
        <v>Интернет-площадка 2gis.ru на основе Cправочника организаций "2ГИС.ЙОШКАР-ОЛА"</v>
      </c>
      <c r="D231" s="36">
        <v>7800</v>
      </c>
      <c r="E231" s="37"/>
      <c r="F231" s="37"/>
      <c r="G231" s="37"/>
      <c r="H231" s="38"/>
    </row>
    <row r="232" spans="1:8" s="16" customFormat="1" ht="50.1" customHeight="1" x14ac:dyDescent="0.2">
      <c r="A232" s="160" t="s">
        <v>130</v>
      </c>
      <c r="B232" s="161"/>
      <c r="C232" s="549" t="str">
        <f>"электронный справочник на основе Справочника организаций "&amp;$C$2&amp;" (версия для ПК)"</f>
        <v>электронный справочник на основе Справочника организаций "2ГИС.ЙОШКАР-ОЛА" (версия для ПК)</v>
      </c>
      <c r="D232" s="36">
        <v>5520</v>
      </c>
      <c r="E232" s="37"/>
      <c r="F232" s="37"/>
      <c r="G232" s="37"/>
      <c r="H232" s="38"/>
    </row>
    <row r="233" spans="1:8" s="16" customFormat="1" ht="126" customHeight="1" x14ac:dyDescent="0.2">
      <c r="A233" s="160" t="s">
        <v>131</v>
      </c>
      <c r="B233" s="161"/>
      <c r="C233" s="301" t="str">
        <f>C228</f>
        <v>Интернет-площадка 2gis.ru на основе Cправочника организаций "2ГИС.ЙОШКАР-ОЛА"</v>
      </c>
      <c r="D233" s="56">
        <v>2928</v>
      </c>
      <c r="E233" s="37"/>
      <c r="F233" s="37"/>
      <c r="G233" s="37"/>
      <c r="H233" s="38"/>
    </row>
    <row r="234" spans="1:8" s="16" customFormat="1" ht="126" customHeight="1" thickBot="1" x14ac:dyDescent="0.25">
      <c r="A234" s="160" t="s">
        <v>132</v>
      </c>
      <c r="B234" s="161"/>
      <c r="C234"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234" s="56">
        <v>2748</v>
      </c>
      <c r="E234" s="37"/>
      <c r="F234" s="37"/>
      <c r="G234" s="37"/>
      <c r="H234" s="38"/>
    </row>
    <row r="235" spans="1:8" s="28" customFormat="1" ht="50.1" customHeight="1" thickBot="1" x14ac:dyDescent="0.25">
      <c r="A235" s="290"/>
      <c r="B235" s="291"/>
      <c r="C235" s="125"/>
      <c r="D235" s="292"/>
      <c r="E235" s="292"/>
      <c r="F235" s="292"/>
      <c r="G235" s="292"/>
      <c r="H235" s="293"/>
    </row>
    <row r="236" spans="1:8" s="23" customFormat="1" ht="26.25" x14ac:dyDescent="0.2">
      <c r="A236" s="216"/>
      <c r="B236" s="217"/>
      <c r="C236" s="218"/>
      <c r="D236" s="217"/>
      <c r="E236" s="217"/>
      <c r="F236" s="217"/>
      <c r="G236" s="217"/>
      <c r="H236" s="219"/>
    </row>
    <row r="237" spans="1:8" s="16" customFormat="1" ht="21" x14ac:dyDescent="0.2">
      <c r="A237" s="220"/>
      <c r="B237" s="221" t="s">
        <v>133</v>
      </c>
      <c r="C237" s="222" t="s">
        <v>220</v>
      </c>
      <c r="D237" s="222"/>
      <c r="E237" s="223"/>
      <c r="F237" s="223"/>
      <c r="G237" s="223"/>
      <c r="H237" s="223"/>
    </row>
    <row r="238" spans="1:8" s="16" customFormat="1" ht="21" x14ac:dyDescent="0.2">
      <c r="A238" s="220"/>
      <c r="B238" s="223"/>
      <c r="C238" s="224" t="s">
        <v>221</v>
      </c>
      <c r="D238" s="224"/>
      <c r="E238" s="223"/>
      <c r="F238" s="223"/>
      <c r="G238" s="223"/>
      <c r="H238" s="223"/>
    </row>
    <row r="239" spans="1:8" s="16" customFormat="1" ht="21" x14ac:dyDescent="0.2">
      <c r="A239" s="220"/>
      <c r="B239" s="223"/>
      <c r="C239" s="222" t="s">
        <v>222</v>
      </c>
      <c r="D239" s="224"/>
      <c r="E239" s="223"/>
      <c r="F239" s="223"/>
      <c r="G239" s="223"/>
      <c r="H239" s="223"/>
    </row>
    <row r="240" spans="1:8" s="16" customFormat="1" ht="21" x14ac:dyDescent="0.2">
      <c r="A240" s="216"/>
      <c r="B240" s="217"/>
      <c r="C240" s="224"/>
      <c r="D240" s="224"/>
      <c r="E240" s="223"/>
      <c r="F240" s="223"/>
      <c r="G240" s="223"/>
      <c r="H240" s="217"/>
    </row>
    <row r="241" spans="1:8" s="16" customFormat="1" ht="26.25" x14ac:dyDescent="0.2">
      <c r="A241" s="227" t="str">
        <f>Абакан_юр!A174</f>
        <v>По соглашению сторон в качестве валюты платежа могут выступать украинские гривны, в этом случае курс следующий: 1 руб. = 0,4408 гривен</v>
      </c>
      <c r="B241" s="227"/>
      <c r="C241" s="227"/>
      <c r="D241" s="228"/>
      <c r="E241" s="228"/>
      <c r="F241" s="229"/>
      <c r="G241" s="230"/>
      <c r="H241" s="230"/>
    </row>
    <row r="242" spans="1:8" s="16" customFormat="1" ht="26.25" x14ac:dyDescent="0.2">
      <c r="A242" s="227" t="str">
        <f>Абакан_юр!A175</f>
        <v>По соглашению сторон в качестве валюты платежа могут выступать дирхамы ОАЭ, в этом случае курс следующий: 1 руб. = 0,0420 дирхам</v>
      </c>
      <c r="B242" s="227"/>
      <c r="C242" s="227"/>
      <c r="D242" s="228"/>
      <c r="E242" s="228"/>
      <c r="F242" s="229"/>
      <c r="G242" s="232"/>
      <c r="H242" s="232"/>
    </row>
    <row r="243" spans="1:8" ht="12" customHeight="1" x14ac:dyDescent="0.2">
      <c r="A243" s="227" t="str">
        <f>Абакан_юр!A176</f>
        <v>По соглашению сторон в качестве валюты платежа могут выступать доллары США, в этом случае курс следующий: 1 руб. = 0,0114 доллара</v>
      </c>
      <c r="B243" s="227"/>
      <c r="C243" s="227"/>
      <c r="D243" s="228"/>
      <c r="E243" s="228"/>
      <c r="F243" s="229"/>
      <c r="G243" s="232"/>
      <c r="H243" s="232"/>
    </row>
    <row r="244" spans="1:8" s="223" customFormat="1" ht="24.95" customHeight="1" x14ac:dyDescent="0.2">
      <c r="A244" s="227" t="str">
        <f>Абакан_юр!A177</f>
        <v>По соглашению сторон в качестве валюты платежа могут выступать евро, в этом случае курс следующий: 1 руб. = 0,0105 евро</v>
      </c>
      <c r="B244" s="227"/>
      <c r="C244" s="227"/>
      <c r="D244" s="228"/>
      <c r="E244" s="229"/>
      <c r="F244" s="229"/>
      <c r="G244" s="232"/>
      <c r="H244" s="232"/>
    </row>
    <row r="245" spans="1:8" s="223" customFormat="1" ht="24.95" customHeight="1" x14ac:dyDescent="0.2">
      <c r="A245" s="227" t="str">
        <f>Абакан_юр!A178</f>
        <v>По соглашению сторон в качестве валюты платежа могут выступать чешские кроны, в этом случае курс следующий: 1 руб. = 0,2605 крона</v>
      </c>
      <c r="B245" s="227"/>
      <c r="C245" s="227"/>
      <c r="D245" s="228"/>
      <c r="E245" s="229"/>
      <c r="F245" s="229"/>
      <c r="G245" s="232"/>
      <c r="H245" s="232"/>
    </row>
    <row r="246" spans="1:8" s="223" customFormat="1" ht="24.95" customHeight="1" x14ac:dyDescent="0.2">
      <c r="A246" s="227" t="str">
        <f>Абакан_юр!A179</f>
        <v>По соглашению сторон в качестве валюты платежа могут выступать киргизские сомы, в этом случае курс следующий: 1 руб. = 1,0083 сом</v>
      </c>
      <c r="B246" s="227"/>
      <c r="C246" s="227"/>
      <c r="D246" s="228"/>
      <c r="E246" s="228"/>
      <c r="F246" s="229"/>
      <c r="G246" s="232"/>
      <c r="H246" s="232"/>
    </row>
    <row r="247" spans="1:8" s="217" customFormat="1" ht="12" customHeight="1" x14ac:dyDescent="0.2">
      <c r="A247" s="227" t="str">
        <f>Абакан_юр!A180</f>
        <v>По соглашению сторон в качестве валюты платежа могут выступать казахстанские тенге, в этом случае курс следующий: 1 руб. = 5,0473 тенге</v>
      </c>
      <c r="B247" s="227"/>
      <c r="C247" s="227"/>
      <c r="D247" s="228"/>
      <c r="E247" s="228"/>
      <c r="F247" s="229"/>
      <c r="G247" s="232"/>
      <c r="H247" s="232"/>
    </row>
    <row r="248" spans="1:8" s="231" customFormat="1" ht="24.95" customHeight="1" x14ac:dyDescent="0.2">
      <c r="A248" s="233"/>
      <c r="B248" s="233"/>
      <c r="C248" s="234"/>
      <c r="D248" s="235"/>
      <c r="E248" s="235"/>
      <c r="F248" s="236"/>
      <c r="G248" s="237"/>
      <c r="H248" s="237"/>
    </row>
    <row r="249" spans="1:8" s="231" customFormat="1" ht="24.95" customHeight="1" x14ac:dyDescent="0.2">
      <c r="A249" s="239" t="s">
        <v>144</v>
      </c>
      <c r="B249" s="239"/>
      <c r="C249" s="239"/>
      <c r="D249" s="239"/>
      <c r="E249" s="239"/>
      <c r="F249" s="239"/>
      <c r="G249" s="239"/>
      <c r="H249" s="239"/>
    </row>
    <row r="250" spans="1:8" s="231" customFormat="1" ht="24.95" customHeight="1" x14ac:dyDescent="0.2">
      <c r="A250" s="239" t="s">
        <v>145</v>
      </c>
      <c r="B250" s="239"/>
      <c r="C250" s="239"/>
      <c r="D250" s="239"/>
      <c r="E250" s="239"/>
      <c r="F250" s="239"/>
      <c r="G250" s="239"/>
      <c r="H250" s="239"/>
    </row>
    <row r="251" spans="1:8" s="231" customFormat="1" ht="24.95" customHeight="1" x14ac:dyDescent="0.2">
      <c r="A251" s="227" t="s">
        <v>482</v>
      </c>
      <c r="B251" s="227"/>
      <c r="C251" s="227"/>
      <c r="D251" s="227"/>
      <c r="E251" s="227"/>
      <c r="F251" s="227"/>
      <c r="G251" s="227"/>
      <c r="H251" s="227"/>
    </row>
    <row r="252" spans="1:8" s="231" customFormat="1" ht="24.95" customHeight="1" thickBot="1" x14ac:dyDescent="0.25">
      <c r="A252" s="240" t="s">
        <v>146</v>
      </c>
      <c r="B252" s="240"/>
      <c r="C252" s="240"/>
      <c r="D252" s="240"/>
      <c r="E252" s="240"/>
      <c r="F252" s="241"/>
      <c r="H252" s="242"/>
    </row>
    <row r="253" spans="1:8" s="231" customFormat="1" ht="24.95" customHeight="1" thickBot="1" x14ac:dyDescent="0.25">
      <c r="A253" s="243" t="s">
        <v>147</v>
      </c>
      <c r="B253" s="244"/>
      <c r="C253" s="244"/>
      <c r="D253" s="244"/>
      <c r="E253" s="245"/>
      <c r="F253" s="246"/>
      <c r="G253" s="217"/>
      <c r="H253" s="247"/>
    </row>
    <row r="254" spans="1:8" s="231" customFormat="1" ht="24.95" customHeight="1" thickBot="1" x14ac:dyDescent="0.25">
      <c r="A254" s="248" t="s">
        <v>148</v>
      </c>
      <c r="B254" s="249"/>
      <c r="C254" s="250" t="s">
        <v>149</v>
      </c>
      <c r="D254" s="249" t="s">
        <v>150</v>
      </c>
      <c r="E254" s="251"/>
      <c r="F254" s="252"/>
      <c r="G254" s="252"/>
      <c r="H254" s="252"/>
    </row>
    <row r="255" spans="1:8" s="238" customFormat="1" ht="12" customHeight="1" x14ac:dyDescent="0.2">
      <c r="A255" s="253" t="s">
        <v>207</v>
      </c>
      <c r="B255" s="254"/>
      <c r="C255" s="256" t="s">
        <v>208</v>
      </c>
      <c r="D255" s="473">
        <v>2190</v>
      </c>
      <c r="E255" s="257"/>
      <c r="F255" s="252"/>
      <c r="G255" s="252"/>
      <c r="H255" s="252"/>
    </row>
    <row r="256" spans="1:8" ht="24.95" customHeight="1" x14ac:dyDescent="0.2">
      <c r="A256" s="258" t="s">
        <v>209</v>
      </c>
      <c r="B256" s="259"/>
      <c r="C256" s="261"/>
      <c r="D256" s="474">
        <v>1590</v>
      </c>
      <c r="E256" s="262"/>
      <c r="F256" s="252"/>
      <c r="G256" s="252"/>
      <c r="H256" s="252"/>
    </row>
    <row r="257" spans="1:8" ht="24.95" customHeight="1" x14ac:dyDescent="0.2">
      <c r="A257" s="258" t="s">
        <v>210</v>
      </c>
      <c r="B257" s="259"/>
      <c r="C257" s="261"/>
      <c r="D257" s="474">
        <v>1440</v>
      </c>
      <c r="E257" s="262"/>
      <c r="F257" s="252"/>
      <c r="G257" s="252"/>
      <c r="H257" s="252"/>
    </row>
    <row r="258" spans="1:8" s="217" customFormat="1" ht="38.25" customHeight="1" x14ac:dyDescent="0.2">
      <c r="A258" s="258" t="s">
        <v>211</v>
      </c>
      <c r="B258" s="259"/>
      <c r="C258" s="261"/>
      <c r="D258" s="474">
        <v>1290</v>
      </c>
      <c r="E258" s="262"/>
      <c r="F258" s="252"/>
      <c r="G258" s="252"/>
      <c r="H258" s="252"/>
    </row>
    <row r="259" spans="1:8" s="242" customFormat="1" ht="50.1" customHeight="1" x14ac:dyDescent="0.2">
      <c r="A259" s="258" t="s">
        <v>151</v>
      </c>
      <c r="B259" s="259"/>
      <c r="C259" s="260" t="s">
        <v>152</v>
      </c>
      <c r="D259" s="261" t="s">
        <v>153</v>
      </c>
      <c r="E259" s="262"/>
      <c r="F259" s="252"/>
      <c r="G259" s="252"/>
      <c r="H259" s="252"/>
    </row>
    <row r="260" spans="1:8" s="247" customFormat="1" ht="50.1" customHeight="1" x14ac:dyDescent="0.2">
      <c r="A260" s="258" t="s">
        <v>154</v>
      </c>
      <c r="B260" s="259"/>
      <c r="C260" s="260" t="s">
        <v>155</v>
      </c>
      <c r="D260" s="261" t="s">
        <v>156</v>
      </c>
      <c r="E260" s="262"/>
      <c r="F260" s="252"/>
      <c r="G260" s="252"/>
      <c r="H260" s="252"/>
    </row>
    <row r="261" spans="1:8" ht="105" customHeight="1" thickBot="1" x14ac:dyDescent="0.25">
      <c r="A261" s="321" t="s">
        <v>157</v>
      </c>
      <c r="B261" s="322"/>
      <c r="C261" s="323" t="s">
        <v>158</v>
      </c>
      <c r="D261" s="324" t="s">
        <v>156</v>
      </c>
      <c r="E261" s="325"/>
      <c r="F261" s="252"/>
      <c r="G261" s="252"/>
      <c r="H261" s="252"/>
    </row>
    <row r="262" spans="1:8" ht="50.1" customHeight="1" x14ac:dyDescent="0.2">
      <c r="A262" s="258" t="s">
        <v>160</v>
      </c>
      <c r="B262" s="259"/>
      <c r="C262" s="319" t="s">
        <v>161</v>
      </c>
      <c r="D262" s="259" t="s">
        <v>156</v>
      </c>
      <c r="E262" s="320"/>
      <c r="F262" s="246"/>
      <c r="G262" s="246"/>
      <c r="H262" s="246"/>
    </row>
    <row r="263" spans="1:8" ht="50.1" customHeight="1" thickBot="1" x14ac:dyDescent="0.25">
      <c r="A263" s="442" t="s">
        <v>162</v>
      </c>
      <c r="B263" s="443"/>
      <c r="C263" s="323" t="s">
        <v>163</v>
      </c>
      <c r="D263" s="444" t="s">
        <v>156</v>
      </c>
      <c r="E263" s="445"/>
      <c r="F263" s="236"/>
      <c r="G263" s="237"/>
      <c r="H263" s="237"/>
    </row>
    <row r="264" spans="1:8" ht="50.1" customHeight="1" x14ac:dyDescent="0.2">
      <c r="A264" s="264" t="s">
        <v>164</v>
      </c>
      <c r="B264" s="264"/>
      <c r="C264" s="264"/>
      <c r="D264" s="264"/>
      <c r="E264" s="264"/>
      <c r="F264" s="264"/>
      <c r="G264" s="264"/>
      <c r="H264" s="264"/>
    </row>
    <row r="265" spans="1:8" ht="50.1" customHeight="1" x14ac:dyDescent="0.2">
      <c r="A265" s="264" t="s">
        <v>165</v>
      </c>
      <c r="B265" s="264"/>
      <c r="C265" s="264"/>
      <c r="D265" s="264"/>
      <c r="E265" s="264"/>
      <c r="F265" s="264"/>
      <c r="G265" s="264"/>
      <c r="H265" s="264"/>
    </row>
    <row r="266" spans="1:8" ht="177.75" customHeight="1" x14ac:dyDescent="0.2">
      <c r="A266" s="326" t="str">
        <f>Абакан_юр!A195</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66" s="326"/>
      <c r="C266" s="326"/>
      <c r="D266" s="326"/>
      <c r="E266" s="326"/>
      <c r="F266" s="326"/>
      <c r="G266" s="326"/>
      <c r="H266" s="326"/>
    </row>
    <row r="267" spans="1:8" ht="75" customHeight="1" x14ac:dyDescent="0.2">
      <c r="A267" s="239" t="s">
        <v>167</v>
      </c>
      <c r="B267" s="239"/>
      <c r="C267" s="239"/>
      <c r="D267" s="239"/>
      <c r="E267" s="239"/>
      <c r="F267" s="239"/>
      <c r="G267" s="239"/>
      <c r="H267" s="239"/>
    </row>
    <row r="268" spans="1:8" ht="137.25" customHeight="1" x14ac:dyDescent="0.2">
      <c r="A268" s="264" t="s">
        <v>168</v>
      </c>
      <c r="B268" s="264"/>
      <c r="C268" s="264"/>
      <c r="D268" s="264"/>
      <c r="E268" s="264"/>
      <c r="F268" s="264"/>
      <c r="G268" s="264"/>
      <c r="H268" s="264"/>
    </row>
    <row r="269" spans="1:8" s="217" customFormat="1" ht="125.25" customHeight="1" x14ac:dyDescent="0.2">
      <c r="A269" s="475" t="s">
        <v>287</v>
      </c>
      <c r="B269" s="475"/>
      <c r="C269" s="475"/>
      <c r="D269" s="475"/>
      <c r="E269" s="475"/>
      <c r="F269" s="475"/>
      <c r="G269" s="475"/>
      <c r="H269" s="475"/>
    </row>
    <row r="270" spans="1:8" ht="25.5" x14ac:dyDescent="0.35">
      <c r="A270" s="476" t="s">
        <v>288</v>
      </c>
      <c r="B270" s="477"/>
      <c r="C270" s="478" t="s">
        <v>289</v>
      </c>
    </row>
    <row r="271" spans="1:8" ht="25.5" x14ac:dyDescent="0.35">
      <c r="A271" s="479" t="s">
        <v>290</v>
      </c>
      <c r="B271" s="480"/>
      <c r="C271" s="481">
        <v>1</v>
      </c>
    </row>
    <row r="272" spans="1:8" ht="25.5" x14ac:dyDescent="0.35">
      <c r="A272" s="479">
        <v>2</v>
      </c>
      <c r="B272" s="480"/>
      <c r="C272" s="481">
        <v>1.1000000000000001</v>
      </c>
    </row>
    <row r="273" spans="1:8" ht="25.5" x14ac:dyDescent="0.35">
      <c r="A273" s="479">
        <v>3</v>
      </c>
      <c r="B273" s="480"/>
      <c r="C273" s="481">
        <v>1.2</v>
      </c>
    </row>
    <row r="274" spans="1:8" ht="25.5" x14ac:dyDescent="0.35">
      <c r="A274" s="479" t="s">
        <v>291</v>
      </c>
      <c r="B274" s="480"/>
      <c r="C274" s="481">
        <v>1.25</v>
      </c>
    </row>
    <row r="275" spans="1:8" ht="25.5" x14ac:dyDescent="0.35">
      <c r="A275" s="479" t="s">
        <v>292</v>
      </c>
      <c r="B275" s="480"/>
      <c r="C275" s="481">
        <v>1.3</v>
      </c>
    </row>
    <row r="276" spans="1:8" ht="25.5" x14ac:dyDescent="0.35">
      <c r="A276" s="479" t="s">
        <v>293</v>
      </c>
      <c r="B276" s="480"/>
      <c r="C276" s="481">
        <v>1.35</v>
      </c>
    </row>
    <row r="277" spans="1:8" ht="25.5" x14ac:dyDescent="0.35">
      <c r="A277" s="479" t="s">
        <v>294</v>
      </c>
      <c r="B277" s="480"/>
      <c r="C277" s="481">
        <v>1.4</v>
      </c>
    </row>
    <row r="278" spans="1:8" ht="25.5" x14ac:dyDescent="0.35">
      <c r="A278" s="479" t="s">
        <v>295</v>
      </c>
      <c r="B278" s="480"/>
      <c r="C278" s="481">
        <v>1.45</v>
      </c>
    </row>
    <row r="279" spans="1:8" ht="25.5" x14ac:dyDescent="0.35">
      <c r="A279" s="479" t="s">
        <v>296</v>
      </c>
      <c r="B279" s="480"/>
      <c r="C279" s="481">
        <v>1.5</v>
      </c>
    </row>
    <row r="280" spans="1:8" ht="25.5" x14ac:dyDescent="0.35">
      <c r="A280" s="479" t="s">
        <v>297</v>
      </c>
      <c r="B280" s="480"/>
      <c r="C280" s="481">
        <v>2</v>
      </c>
    </row>
    <row r="281" spans="1:8" ht="23.25" x14ac:dyDescent="0.2">
      <c r="A281" s="264" t="s">
        <v>298</v>
      </c>
      <c r="B281" s="264"/>
      <c r="C281" s="264"/>
      <c r="D281" s="264"/>
      <c r="E281" s="264"/>
      <c r="F281" s="264"/>
      <c r="G281" s="264"/>
      <c r="H281" s="264"/>
    </row>
    <row r="284" spans="1:8" s="266" customFormat="1" ht="114.75" customHeight="1" x14ac:dyDescent="0.2">
      <c r="A284" s="239" t="s">
        <v>483</v>
      </c>
      <c r="B284" s="239"/>
      <c r="C284" s="239"/>
      <c r="D284" s="239"/>
      <c r="E284" s="239"/>
      <c r="F284" s="239"/>
      <c r="G284" s="239"/>
      <c r="H284" s="239"/>
    </row>
    <row r="290" spans="1:8" s="266" customFormat="1" ht="114.75" customHeight="1" x14ac:dyDescent="0.2">
      <c r="A290" s="216"/>
      <c r="B290" s="217"/>
      <c r="C290" s="218"/>
      <c r="D290" s="217"/>
      <c r="E290" s="217"/>
      <c r="F290" s="217"/>
      <c r="G290" s="217"/>
      <c r="H290" s="219"/>
    </row>
  </sheetData>
  <sheetProtection selectLockedCells="1" selectUnlockedCells="1"/>
  <mergeCells count="474">
    <mergeCell ref="A284:E284"/>
    <mergeCell ref="F284:H284"/>
    <mergeCell ref="A276:B276"/>
    <mergeCell ref="A277:B277"/>
    <mergeCell ref="A278:B278"/>
    <mergeCell ref="A279:B279"/>
    <mergeCell ref="A280:B280"/>
    <mergeCell ref="A281:H281"/>
    <mergeCell ref="A270:B270"/>
    <mergeCell ref="A271:B271"/>
    <mergeCell ref="A272:B272"/>
    <mergeCell ref="A273:B273"/>
    <mergeCell ref="A274:B274"/>
    <mergeCell ref="A275:B275"/>
    <mergeCell ref="A264:H264"/>
    <mergeCell ref="A265:H265"/>
    <mergeCell ref="A266:H266"/>
    <mergeCell ref="A267:H267"/>
    <mergeCell ref="A268:H268"/>
    <mergeCell ref="A269:H269"/>
    <mergeCell ref="A261:B261"/>
    <mergeCell ref="D261:E261"/>
    <mergeCell ref="A262:B262"/>
    <mergeCell ref="D262:E262"/>
    <mergeCell ref="A263:B263"/>
    <mergeCell ref="D263:E263"/>
    <mergeCell ref="A258:B258"/>
    <mergeCell ref="D258:E258"/>
    <mergeCell ref="A259:B259"/>
    <mergeCell ref="D259:E259"/>
    <mergeCell ref="A260:B260"/>
    <mergeCell ref="D260:E260"/>
    <mergeCell ref="A253:E253"/>
    <mergeCell ref="A254:B254"/>
    <mergeCell ref="D254:E254"/>
    <mergeCell ref="A255:B255"/>
    <mergeCell ref="C255:C258"/>
    <mergeCell ref="D255:E255"/>
    <mergeCell ref="A256:B256"/>
    <mergeCell ref="D256:E256"/>
    <mergeCell ref="A257:B257"/>
    <mergeCell ref="D257:E257"/>
    <mergeCell ref="A246:C246"/>
    <mergeCell ref="A247:C247"/>
    <mergeCell ref="A249:H249"/>
    <mergeCell ref="A250:H250"/>
    <mergeCell ref="A251:H251"/>
    <mergeCell ref="A252:E252"/>
    <mergeCell ref="A241:C241"/>
    <mergeCell ref="G241:H241"/>
    <mergeCell ref="A242:C242"/>
    <mergeCell ref="A243:C243"/>
    <mergeCell ref="A244:C244"/>
    <mergeCell ref="A245:C245"/>
    <mergeCell ref="A235:B235"/>
    <mergeCell ref="D235:H235"/>
    <mergeCell ref="C237:D237"/>
    <mergeCell ref="C238:D238"/>
    <mergeCell ref="C239:D239"/>
    <mergeCell ref="C240:D240"/>
    <mergeCell ref="A232:B232"/>
    <mergeCell ref="D232:H232"/>
    <mergeCell ref="A233:B233"/>
    <mergeCell ref="D233:H233"/>
    <mergeCell ref="A234:B234"/>
    <mergeCell ref="D234:H234"/>
    <mergeCell ref="A229:B229"/>
    <mergeCell ref="D229:H229"/>
    <mergeCell ref="A230:B230"/>
    <mergeCell ref="D230:H230"/>
    <mergeCell ref="A231:B231"/>
    <mergeCell ref="D231:H231"/>
    <mergeCell ref="D225:H225"/>
    <mergeCell ref="A226:B226"/>
    <mergeCell ref="D226:H226"/>
    <mergeCell ref="A227:B227"/>
    <mergeCell ref="D227:H227"/>
    <mergeCell ref="A228:B228"/>
    <mergeCell ref="D228:H228"/>
    <mergeCell ref="A221:B221"/>
    <mergeCell ref="C221:C225"/>
    <mergeCell ref="D221:H221"/>
    <mergeCell ref="A222:B222"/>
    <mergeCell ref="D222:H222"/>
    <mergeCell ref="A223:B223"/>
    <mergeCell ref="D223:H223"/>
    <mergeCell ref="A224:B224"/>
    <mergeCell ref="D224:H224"/>
    <mergeCell ref="A225:B225"/>
    <mergeCell ref="A218:B218"/>
    <mergeCell ref="D218:H218"/>
    <mergeCell ref="A219:B219"/>
    <mergeCell ref="D219:H219"/>
    <mergeCell ref="A220:B220"/>
    <mergeCell ref="D220:H220"/>
    <mergeCell ref="A215:B215"/>
    <mergeCell ref="D215:H215"/>
    <mergeCell ref="A216:B216"/>
    <mergeCell ref="D216:H216"/>
    <mergeCell ref="A217:B217"/>
    <mergeCell ref="D217:H217"/>
    <mergeCell ref="A212:B212"/>
    <mergeCell ref="D212:H212"/>
    <mergeCell ref="A213:B213"/>
    <mergeCell ref="D213:H213"/>
    <mergeCell ref="A214:B214"/>
    <mergeCell ref="D214:H214"/>
    <mergeCell ref="A209:B209"/>
    <mergeCell ref="D209:H209"/>
    <mergeCell ref="A210:B210"/>
    <mergeCell ref="D210:H210"/>
    <mergeCell ref="A211:B211"/>
    <mergeCell ref="D211:H211"/>
    <mergeCell ref="A206:B206"/>
    <mergeCell ref="D206:H206"/>
    <mergeCell ref="A207:B207"/>
    <mergeCell ref="D207:H207"/>
    <mergeCell ref="A208:B208"/>
    <mergeCell ref="D208:H208"/>
    <mergeCell ref="A203:B203"/>
    <mergeCell ref="D203:H203"/>
    <mergeCell ref="A204:B204"/>
    <mergeCell ref="D204:H204"/>
    <mergeCell ref="A205:B205"/>
    <mergeCell ref="D205:H205"/>
    <mergeCell ref="A200:B200"/>
    <mergeCell ref="D200:H200"/>
    <mergeCell ref="A201:B201"/>
    <mergeCell ref="D201:H201"/>
    <mergeCell ref="A202:B202"/>
    <mergeCell ref="D202:H202"/>
    <mergeCell ref="A197:B197"/>
    <mergeCell ref="D197:H197"/>
    <mergeCell ref="A198:B198"/>
    <mergeCell ref="D198:H198"/>
    <mergeCell ref="A199:B199"/>
    <mergeCell ref="D199:H199"/>
    <mergeCell ref="A194:B194"/>
    <mergeCell ref="D194:H194"/>
    <mergeCell ref="A195:B195"/>
    <mergeCell ref="D195:H195"/>
    <mergeCell ref="A196:B196"/>
    <mergeCell ref="D196:H196"/>
    <mergeCell ref="A191:B191"/>
    <mergeCell ref="D191:H191"/>
    <mergeCell ref="A192:B192"/>
    <mergeCell ref="D192:H192"/>
    <mergeCell ref="A193:B193"/>
    <mergeCell ref="D193:H193"/>
    <mergeCell ref="A188:B188"/>
    <mergeCell ref="D188:H188"/>
    <mergeCell ref="A189:B189"/>
    <mergeCell ref="D189:H189"/>
    <mergeCell ref="A190:B190"/>
    <mergeCell ref="D190:H190"/>
    <mergeCell ref="A185:B185"/>
    <mergeCell ref="D185:H185"/>
    <mergeCell ref="A186:B186"/>
    <mergeCell ref="D186:H186"/>
    <mergeCell ref="A187:B187"/>
    <mergeCell ref="D187:H187"/>
    <mergeCell ref="A182:B182"/>
    <mergeCell ref="D182:H182"/>
    <mergeCell ref="A183:B183"/>
    <mergeCell ref="D183:H183"/>
    <mergeCell ref="A184:B184"/>
    <mergeCell ref="D184:H184"/>
    <mergeCell ref="A179:B179"/>
    <mergeCell ref="D179:H179"/>
    <mergeCell ref="A180:B180"/>
    <mergeCell ref="D180:H180"/>
    <mergeCell ref="A181:B181"/>
    <mergeCell ref="D181:H181"/>
    <mergeCell ref="A176:B176"/>
    <mergeCell ref="D176:H176"/>
    <mergeCell ref="A177:B177"/>
    <mergeCell ref="D177:H177"/>
    <mergeCell ref="A178:B178"/>
    <mergeCell ref="D178:H178"/>
    <mergeCell ref="D172:H172"/>
    <mergeCell ref="A173:B173"/>
    <mergeCell ref="D173:H173"/>
    <mergeCell ref="A174:B174"/>
    <mergeCell ref="D174:H174"/>
    <mergeCell ref="A175:B175"/>
    <mergeCell ref="D175:H175"/>
    <mergeCell ref="A168:B168"/>
    <mergeCell ref="C168:C185"/>
    <mergeCell ref="D168:H168"/>
    <mergeCell ref="A169:B169"/>
    <mergeCell ref="D169:H169"/>
    <mergeCell ref="A170:B170"/>
    <mergeCell ref="D170:H170"/>
    <mergeCell ref="A171:B171"/>
    <mergeCell ref="D171:H171"/>
    <mergeCell ref="A172:B172"/>
    <mergeCell ref="A165:B165"/>
    <mergeCell ref="D165:H165"/>
    <mergeCell ref="A166:B166"/>
    <mergeCell ref="D166:H166"/>
    <mergeCell ref="A167:B167"/>
    <mergeCell ref="D167:H167"/>
    <mergeCell ref="A162:B162"/>
    <mergeCell ref="D162:H162"/>
    <mergeCell ref="A163:B163"/>
    <mergeCell ref="D163:H163"/>
    <mergeCell ref="A164:B164"/>
    <mergeCell ref="D164:H164"/>
    <mergeCell ref="A159:B159"/>
    <mergeCell ref="D159:H159"/>
    <mergeCell ref="A160:B160"/>
    <mergeCell ref="D160:H160"/>
    <mergeCell ref="A161:B161"/>
    <mergeCell ref="D161:H161"/>
    <mergeCell ref="A154:C154"/>
    <mergeCell ref="D154:H154"/>
    <mergeCell ref="D155:H155"/>
    <mergeCell ref="A156:B156"/>
    <mergeCell ref="C156:C164"/>
    <mergeCell ref="D156:H156"/>
    <mergeCell ref="A157:B157"/>
    <mergeCell ref="D157:H157"/>
    <mergeCell ref="A158:B158"/>
    <mergeCell ref="D158:H158"/>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C133"/>
    <mergeCell ref="D133:H133"/>
    <mergeCell ref="A134:B134"/>
    <mergeCell ref="D134:H134"/>
    <mergeCell ref="A135:B135"/>
    <mergeCell ref="D135:H135"/>
    <mergeCell ref="D128:H128"/>
    <mergeCell ref="A129:A131"/>
    <mergeCell ref="B129:B130"/>
    <mergeCell ref="C129:C130"/>
    <mergeCell ref="D129:H131"/>
    <mergeCell ref="D132:H132"/>
    <mergeCell ref="H118:H121"/>
    <mergeCell ref="D122:H122"/>
    <mergeCell ref="A123:A127"/>
    <mergeCell ref="B123:B124"/>
    <mergeCell ref="C123:C124"/>
    <mergeCell ref="D123:D127"/>
    <mergeCell ref="E123:E127"/>
    <mergeCell ref="F123:F127"/>
    <mergeCell ref="G123:G127"/>
    <mergeCell ref="H123:H127"/>
    <mergeCell ref="A115:B115"/>
    <mergeCell ref="D115:H115"/>
    <mergeCell ref="D116:H116"/>
    <mergeCell ref="A118:A121"/>
    <mergeCell ref="B118:B119"/>
    <mergeCell ref="C118:C119"/>
    <mergeCell ref="D118:D121"/>
    <mergeCell ref="E118:E121"/>
    <mergeCell ref="F118:F121"/>
    <mergeCell ref="G118:G121"/>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06:B106"/>
    <mergeCell ref="D106:H106"/>
    <mergeCell ref="A107:B107"/>
    <mergeCell ref="D107:H107"/>
    <mergeCell ref="A108:B108"/>
    <mergeCell ref="D108:H108"/>
    <mergeCell ref="A103:B103"/>
    <mergeCell ref="D103:H103"/>
    <mergeCell ref="A104:B104"/>
    <mergeCell ref="D104:H104"/>
    <mergeCell ref="A105:B105"/>
    <mergeCell ref="D105:H105"/>
    <mergeCell ref="A100:B100"/>
    <mergeCell ref="D100:H100"/>
    <mergeCell ref="A101:B101"/>
    <mergeCell ref="D101:H101"/>
    <mergeCell ref="A102:B102"/>
    <mergeCell ref="D102:H102"/>
    <mergeCell ref="A97:B97"/>
    <mergeCell ref="D97:H97"/>
    <mergeCell ref="A98:B98"/>
    <mergeCell ref="D98:H98"/>
    <mergeCell ref="A99:B99"/>
    <mergeCell ref="D99:H99"/>
    <mergeCell ref="A94:B94"/>
    <mergeCell ref="D94:H94"/>
    <mergeCell ref="A95:B95"/>
    <mergeCell ref="D95:H95"/>
    <mergeCell ref="A96:B96"/>
    <mergeCell ref="D96:H96"/>
    <mergeCell ref="A91:B91"/>
    <mergeCell ref="D91:H91"/>
    <mergeCell ref="A92:B92"/>
    <mergeCell ref="D92:H92"/>
    <mergeCell ref="A93:B93"/>
    <mergeCell ref="D93:H93"/>
    <mergeCell ref="A88:B88"/>
    <mergeCell ref="D88:H88"/>
    <mergeCell ref="A89:B89"/>
    <mergeCell ref="D89:H89"/>
    <mergeCell ref="A90:B90"/>
    <mergeCell ref="D90:H90"/>
    <mergeCell ref="A85:B85"/>
    <mergeCell ref="D85:H85"/>
    <mergeCell ref="A86:B86"/>
    <mergeCell ref="D86:H86"/>
    <mergeCell ref="A87:B87"/>
    <mergeCell ref="D87:H87"/>
    <mergeCell ref="A82:B82"/>
    <mergeCell ref="D82:H82"/>
    <mergeCell ref="A83:B83"/>
    <mergeCell ref="D83:H83"/>
    <mergeCell ref="A84:B84"/>
    <mergeCell ref="D84:H84"/>
    <mergeCell ref="A79:B79"/>
    <mergeCell ref="D79:H79"/>
    <mergeCell ref="A80:B80"/>
    <mergeCell ref="D80:H80"/>
    <mergeCell ref="A81:B81"/>
    <mergeCell ref="D81:H81"/>
    <mergeCell ref="A76:B76"/>
    <mergeCell ref="D76:H76"/>
    <mergeCell ref="A77:B77"/>
    <mergeCell ref="D77:H77"/>
    <mergeCell ref="A78:B78"/>
    <mergeCell ref="D78:H78"/>
    <mergeCell ref="A73:B73"/>
    <mergeCell ref="D73:H73"/>
    <mergeCell ref="A74:B74"/>
    <mergeCell ref="D74:H74"/>
    <mergeCell ref="A75:B75"/>
    <mergeCell ref="D75:H75"/>
    <mergeCell ref="D69:H69"/>
    <mergeCell ref="A70:B70"/>
    <mergeCell ref="D70:H70"/>
    <mergeCell ref="A71:B71"/>
    <mergeCell ref="D71:H71"/>
    <mergeCell ref="A72:B72"/>
    <mergeCell ref="D72:H72"/>
    <mergeCell ref="A65:C65"/>
    <mergeCell ref="D65:H65"/>
    <mergeCell ref="A66:B66"/>
    <mergeCell ref="C66:C115"/>
    <mergeCell ref="D66:H66"/>
    <mergeCell ref="A67:B67"/>
    <mergeCell ref="D67:H67"/>
    <mergeCell ref="A68:B68"/>
    <mergeCell ref="D68:H68"/>
    <mergeCell ref="A69:B69"/>
    <mergeCell ref="D60:H60"/>
    <mergeCell ref="A61:A63"/>
    <mergeCell ref="B61:B62"/>
    <mergeCell ref="C61:C62"/>
    <mergeCell ref="D61:H63"/>
    <mergeCell ref="D64:H64"/>
    <mergeCell ref="D54:H54"/>
    <mergeCell ref="A55:A59"/>
    <mergeCell ref="B55:B56"/>
    <mergeCell ref="C55:C56"/>
    <mergeCell ref="D55:D59"/>
    <mergeCell ref="E55:E59"/>
    <mergeCell ref="F55:F59"/>
    <mergeCell ref="G55:G59"/>
    <mergeCell ref="H55:H59"/>
    <mergeCell ref="D48:H48"/>
    <mergeCell ref="A49:A53"/>
    <mergeCell ref="B49:B50"/>
    <mergeCell ref="C49:C50"/>
    <mergeCell ref="D49:D53"/>
    <mergeCell ref="E49:E53"/>
    <mergeCell ref="F49:F53"/>
    <mergeCell ref="G49:G53"/>
    <mergeCell ref="H49:H53"/>
    <mergeCell ref="A39:A42"/>
    <mergeCell ref="D39:H42"/>
    <mergeCell ref="C40:C41"/>
    <mergeCell ref="D43:H43"/>
    <mergeCell ref="A44:A47"/>
    <mergeCell ref="B44:B45"/>
    <mergeCell ref="C44:C45"/>
    <mergeCell ref="D44:H47"/>
    <mergeCell ref="D32:H32"/>
    <mergeCell ref="A33:A37"/>
    <mergeCell ref="B33:B34"/>
    <mergeCell ref="C33:C34"/>
    <mergeCell ref="D33:D37"/>
    <mergeCell ref="E33:E37"/>
    <mergeCell ref="F33:F37"/>
    <mergeCell ref="G33:G37"/>
    <mergeCell ref="H33:H37"/>
    <mergeCell ref="D27:H27"/>
    <mergeCell ref="A28:A31"/>
    <mergeCell ref="B28:B29"/>
    <mergeCell ref="C28:C29"/>
    <mergeCell ref="D28:D31"/>
    <mergeCell ref="E28:E31"/>
    <mergeCell ref="F28:F31"/>
    <mergeCell ref="G28:G31"/>
    <mergeCell ref="H28:H31"/>
    <mergeCell ref="H13:H17"/>
    <mergeCell ref="A19:A22"/>
    <mergeCell ref="D19:H22"/>
    <mergeCell ref="C20:C21"/>
    <mergeCell ref="D23:H23"/>
    <mergeCell ref="A24:A26"/>
    <mergeCell ref="B24:B25"/>
    <mergeCell ref="C24:C25"/>
    <mergeCell ref="D24:H26"/>
    <mergeCell ref="G8:G11"/>
    <mergeCell ref="H8:H11"/>
    <mergeCell ref="D12:H12"/>
    <mergeCell ref="A13:A17"/>
    <mergeCell ref="B13:B14"/>
    <mergeCell ref="C13:C14"/>
    <mergeCell ref="D13:D17"/>
    <mergeCell ref="E13:E17"/>
    <mergeCell ref="F13:F17"/>
    <mergeCell ref="G13:G17"/>
    <mergeCell ref="A8:A11"/>
    <mergeCell ref="B8:B9"/>
    <mergeCell ref="C8:C9"/>
    <mergeCell ref="D8:D11"/>
    <mergeCell ref="E8:E11"/>
    <mergeCell ref="F8:F11"/>
    <mergeCell ref="D1:F1"/>
    <mergeCell ref="G2:H2"/>
    <mergeCell ref="D4:H4"/>
    <mergeCell ref="A5:B5"/>
    <mergeCell ref="A6:B6"/>
    <mergeCell ref="D6:H6"/>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249"/>
  <sheetViews>
    <sheetView view="pageBreakPreview" zoomScale="40" zoomScaleNormal="60" zoomScaleSheetLayoutView="40" workbookViewId="0">
      <pane ySplit="4" topLeftCell="A196" activePane="bottomLeft" state="frozen"/>
      <selection activeCell="A181" sqref="A181:B181"/>
      <selection pane="bottomLeft" activeCell="A181" sqref="A181:B181"/>
    </sheetView>
  </sheetViews>
  <sheetFormatPr defaultColWidth="9.140625" defaultRowHeight="12.75" outlineLevelRow="1" x14ac:dyDescent="0.2"/>
  <cols>
    <col min="1" max="1" width="45.7109375" style="216" customWidth="1"/>
    <col min="2" max="2" width="80.7109375" style="217" customWidth="1"/>
    <col min="3" max="3" width="120.7109375" style="218" customWidth="1"/>
    <col min="4" max="7" width="30.7109375" style="217" customWidth="1"/>
    <col min="8" max="8" width="30.7109375" style="219" customWidth="1"/>
    <col min="9" max="16384" width="9.140625" style="219"/>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июня 2024 г.</v>
      </c>
      <c r="B2" s="6" t="s">
        <v>2</v>
      </c>
      <c r="C2" s="7" t="s">
        <v>495</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s="16" customFormat="1" ht="24.95" customHeight="1" thickBot="1" x14ac:dyDescent="0.25">
      <c r="A6" s="81"/>
      <c r="B6" s="129"/>
      <c r="C6" s="130"/>
      <c r="D6" s="267" t="s">
        <v>171</v>
      </c>
      <c r="E6" s="268" t="s">
        <v>172</v>
      </c>
      <c r="F6" s="269" t="s">
        <v>173</v>
      </c>
      <c r="G6" s="268" t="s">
        <v>174</v>
      </c>
      <c r="H6" s="270" t="s">
        <v>175</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"2ГИС.ИРКУТСК" (версия для ПК); 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Интернет-площадки и Веб-приложения на основе Cправочника организаций "2ГИС.ИРКУТСК", http://api.2gis.ru/</v>
      </c>
      <c r="D7" s="31">
        <f>F7*1.2</f>
        <v>12189.6</v>
      </c>
      <c r="E7" s="32">
        <f>F7*1.1</f>
        <v>11173.800000000001</v>
      </c>
      <c r="F7" s="32">
        <v>10158</v>
      </c>
      <c r="G7" s="32">
        <f>F7*0.75</f>
        <v>7618.5</v>
      </c>
      <c r="H7" s="33">
        <f>F7*0.5</f>
        <v>5079</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"2ГИС.ИРКУТСК" (версия для ПК); 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Интернет-площадки и Веб-приложения на основе Cправочника организаций "2ГИС.ИРКУТСК",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"2ГИС.ИРКУТСК" (версия для ПК); 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Интернет-площадки и Веб-приложения на основе Cправочника организаций "2ГИС.ИРКУТСК", http://api.2gis.ru/</v>
      </c>
      <c r="D12" s="54">
        <f>F12*1.2</f>
        <v>13903.199999999999</v>
      </c>
      <c r="E12" s="32">
        <f>F12*1.1</f>
        <v>12744.6</v>
      </c>
      <c r="F12" s="32">
        <v>11586</v>
      </c>
      <c r="G12" s="32">
        <f>F12*0.75</f>
        <v>8689.5</v>
      </c>
      <c r="H12" s="33">
        <f>F12*0.5</f>
        <v>5793</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"2ГИС.ИРКУТСК" (версия для ПК); 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Интернет-площадки и Веб-приложения на основе Cправочника организаций "2ГИС.ИРКУТСК",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2460</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"2ГИС.ИРКУТСК"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"2ГИС.ИРКУТСК"; Электронный справочник "2ГИС.ИРКУТСК"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Интернет-площадки и Веб-приложения на основе Cправочника организаций "2ГИС.ИРКУТСК", http://api.2gis.ru/</v>
      </c>
      <c r="D23" s="271">
        <v>324</v>
      </c>
      <c r="E23" s="272"/>
      <c r="F23" s="272"/>
      <c r="G23" s="272"/>
      <c r="H23" s="273"/>
    </row>
    <row r="24" spans="1:8" s="16" customFormat="1" ht="94.5" customHeight="1" x14ac:dyDescent="0.2">
      <c r="A24" s="71"/>
      <c r="B24" s="92"/>
      <c r="C24" s="93"/>
      <c r="D24" s="94"/>
      <c r="E24" s="95"/>
      <c r="F24" s="95"/>
      <c r="G24" s="95"/>
      <c r="H24" s="274"/>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25" s="275"/>
      <c r="E25" s="276"/>
      <c r="F25" s="276"/>
      <c r="G25" s="276"/>
      <c r="H25" s="277"/>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"2ГИС.ИРКУТСК" (версия для ПК); 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v>
      </c>
      <c r="D27" s="31">
        <f>F27*1.2</f>
        <v>17078.399999999998</v>
      </c>
      <c r="E27" s="32">
        <f>F27*1.1</f>
        <v>15655.2</v>
      </c>
      <c r="F27" s="32">
        <v>14232</v>
      </c>
      <c r="G27" s="32">
        <f>F27*0.75</f>
        <v>10674</v>
      </c>
      <c r="H27" s="33">
        <f>F27*0.5</f>
        <v>7116</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"2ГИС.ИРКУТСК" (версия для ПК); 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v>
      </c>
      <c r="D32" s="54">
        <f>F32*1.2</f>
        <v>19468.8</v>
      </c>
      <c r="E32" s="32">
        <f>F32*1.1</f>
        <v>17846.400000000001</v>
      </c>
      <c r="F32" s="32">
        <v>16224</v>
      </c>
      <c r="G32" s="32">
        <f>F32*0.75</f>
        <v>12168</v>
      </c>
      <c r="H32" s="33">
        <f>F32*0.5</f>
        <v>8112</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3480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"2ГИС.ИРКУТСК"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"2ГИС.ИРКУТСК"; Электронный справочник "2ГИС.ИРКУТСК"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v>
      </c>
      <c r="D43" s="90">
        <v>456</v>
      </c>
      <c r="E43" s="90"/>
      <c r="F43" s="90"/>
      <c r="G43" s="90"/>
      <c r="H43" s="91"/>
    </row>
    <row r="44" spans="1:8" s="16" customFormat="1" ht="69.75" customHeight="1" x14ac:dyDescent="0.2">
      <c r="A44" s="71"/>
      <c r="B44" s="92"/>
      <c r="C44" s="93"/>
      <c r="D44" s="95"/>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45" s="95"/>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46" s="100"/>
      <c r="E46" s="100"/>
      <c r="F46" s="100"/>
      <c r="G46" s="100"/>
      <c r="H46" s="101"/>
    </row>
    <row r="47" spans="1:8" s="16" customFormat="1" ht="24.95" customHeight="1" thickBot="1" x14ac:dyDescent="0.25">
      <c r="A47" s="81"/>
      <c r="B47" s="129"/>
      <c r="C47" s="130"/>
      <c r="D47" s="113"/>
      <c r="E47" s="114"/>
      <c r="F47" s="114"/>
      <c r="G47" s="114"/>
      <c r="H47" s="115"/>
    </row>
    <row r="48" spans="1:8" s="16" customFormat="1" ht="50.1" customHeight="1" thickBot="1" x14ac:dyDescent="0.25">
      <c r="A48" s="278" t="s">
        <v>176</v>
      </c>
      <c r="B48" s="66" t="s">
        <v>177</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"2ГИС.ИРКУТСК" (версия для ПК)</v>
      </c>
      <c r="D48" s="279">
        <f>F48*1.2</f>
        <v>5904</v>
      </c>
      <c r="E48" s="279">
        <f>F48*1.1</f>
        <v>5412</v>
      </c>
      <c r="F48" s="279">
        <v>4920</v>
      </c>
      <c r="G48" s="279">
        <f>F48*0.75</f>
        <v>3690</v>
      </c>
      <c r="H48" s="279">
        <f>F48*0.5</f>
        <v>2460</v>
      </c>
    </row>
    <row r="49" spans="1:8" s="16" customFormat="1" ht="87.6" customHeight="1" thickBot="1" x14ac:dyDescent="0.25">
      <c r="A49" s="278"/>
      <c r="B49" s="72" t="s">
        <v>178</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"2ГИС.ИРКУТСК" (версия для ПК); 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v>
      </c>
      <c r="D49" s="280"/>
      <c r="E49" s="280"/>
      <c r="F49" s="280"/>
      <c r="G49" s="280"/>
      <c r="H49" s="280"/>
    </row>
    <row r="50" spans="1:8" s="16" customFormat="1" ht="75" customHeight="1" thickBot="1" x14ac:dyDescent="0.25">
      <c r="A50" s="278"/>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v>
      </c>
      <c r="D50" s="280"/>
      <c r="E50" s="280"/>
      <c r="F50" s="280"/>
      <c r="G50" s="280"/>
      <c r="H50" s="280"/>
    </row>
    <row r="51" spans="1:8" s="16" customFormat="1" ht="24.95" customHeight="1" thickBot="1" x14ac:dyDescent="0.25">
      <c r="A51" s="81"/>
      <c r="B51" s="129"/>
      <c r="C51" s="130"/>
      <c r="D51" s="113"/>
      <c r="E51" s="114"/>
      <c r="F51" s="114"/>
      <c r="G51" s="114"/>
      <c r="H51" s="115"/>
    </row>
    <row r="52" spans="1:8" s="16" customFormat="1" ht="50.1" customHeight="1" x14ac:dyDescent="0.2">
      <c r="A52" s="281" t="s">
        <v>179</v>
      </c>
      <c r="B52" s="66" t="s">
        <v>180</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"2ГИС.ИРКУТСК" (версия для ПК)</v>
      </c>
      <c r="D52" s="89">
        <v>300</v>
      </c>
      <c r="E52" s="90"/>
      <c r="F52" s="90"/>
      <c r="G52" s="90"/>
      <c r="H52" s="91"/>
    </row>
    <row r="53" spans="1:8" s="16" customFormat="1" ht="75" customHeight="1"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v>
      </c>
      <c r="D53" s="99"/>
      <c r="E53" s="100"/>
      <c r="F53" s="100"/>
      <c r="G53" s="100"/>
      <c r="H53" s="101"/>
    </row>
    <row r="54" spans="1:8" s="16" customFormat="1" ht="24.95" customHeight="1" thickBot="1" x14ac:dyDescent="0.25">
      <c r="A54" s="81"/>
      <c r="B54" s="82"/>
      <c r="C54" s="83"/>
      <c r="D54" s="113"/>
      <c r="E54" s="114"/>
      <c r="F54" s="114"/>
      <c r="G54" s="114"/>
      <c r="H54" s="115"/>
    </row>
    <row r="55" spans="1:8" s="16" customFormat="1" ht="48" customHeight="1" x14ac:dyDescent="0.2">
      <c r="A55" s="29" t="s">
        <v>31</v>
      </c>
      <c r="B55" s="30" t="s">
        <v>27</v>
      </c>
      <c r="C5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"2ГИС.ИРКУТСК" (версия для ПК); 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Интернет-площадки и Веб-приложения на основе Cправочника организаций "2ГИС.ИРКУТСК", http://api.2gis.ru/</v>
      </c>
      <c r="D55" s="31">
        <f>F55*1.2</f>
        <v>14630.4</v>
      </c>
      <c r="E55" s="32">
        <f>F55*1.1</f>
        <v>13411.2</v>
      </c>
      <c r="F55" s="32">
        <v>12192</v>
      </c>
      <c r="G55" s="32">
        <f>F55*0.75</f>
        <v>9144</v>
      </c>
      <c r="H55" s="33">
        <f>F55*0.5</f>
        <v>6096</v>
      </c>
    </row>
    <row r="56" spans="1:8" s="16" customFormat="1" ht="132" customHeight="1" x14ac:dyDescent="0.2">
      <c r="A56" s="34"/>
      <c r="B56" s="35"/>
      <c r="C56" s="35"/>
      <c r="D56" s="36"/>
      <c r="E56" s="37"/>
      <c r="F56" s="37"/>
      <c r="G56" s="37"/>
      <c r="H56" s="38"/>
    </row>
    <row r="57" spans="1:8" s="16" customFormat="1" ht="127.5" customHeight="1" x14ac:dyDescent="0.2">
      <c r="A57" s="34"/>
      <c r="B57" s="39" t="s">
        <v>12</v>
      </c>
      <c r="C5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"2ГИС.ИРКУТСК" (версия для ПК); 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Интернет-площадки и Веб-приложения на основе Cправочника организаций "2ГИС.ИРКУТСК", http://api.2gis.ru/</v>
      </c>
      <c r="D57" s="36"/>
      <c r="E57" s="37"/>
      <c r="F57" s="37"/>
      <c r="G57" s="37"/>
      <c r="H57" s="38"/>
    </row>
    <row r="58" spans="1:8" s="16" customFormat="1" ht="127.5" customHeight="1" thickBot="1" x14ac:dyDescent="0.25">
      <c r="A58" s="119"/>
      <c r="B58" s="120" t="s">
        <v>33</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58" s="121"/>
      <c r="E58" s="122"/>
      <c r="F58" s="122"/>
      <c r="G58" s="122"/>
      <c r="H58" s="123"/>
    </row>
    <row r="59" spans="1:8" s="16" customFormat="1" ht="166.5" customHeight="1" thickBot="1" x14ac:dyDescent="0.25">
      <c r="A59" s="41"/>
      <c r="B59" s="42" t="s">
        <v>13</v>
      </c>
      <c r="C5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59" s="44"/>
      <c r="E59" s="45"/>
      <c r="F59" s="45"/>
      <c r="G59" s="45"/>
      <c r="H59" s="46"/>
    </row>
    <row r="60" spans="1:8" s="16" customFormat="1" ht="24.95" customHeight="1" thickBot="1" x14ac:dyDescent="0.25">
      <c r="A60" s="47"/>
      <c r="B60" s="48"/>
      <c r="C60" s="49"/>
      <c r="D60" s="50"/>
      <c r="E60" s="51"/>
      <c r="F60" s="51"/>
      <c r="G60" s="51"/>
      <c r="H60" s="52"/>
    </row>
    <row r="61" spans="1:8" s="16" customFormat="1" ht="48" customHeight="1" x14ac:dyDescent="0.2">
      <c r="A61" s="53" t="s">
        <v>35</v>
      </c>
      <c r="B61" s="30" t="s">
        <v>27</v>
      </c>
      <c r="C61"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"2ГИС.ИРКУТСК" (версия для ПК); 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Интернет-площадки и Веб-приложения на основе Cправочника организаций "2ГИС.ИРКУТСК", http://api.2gis.ru/</v>
      </c>
      <c r="D61" s="54">
        <f>F61*1.2</f>
        <v>16682.399999999998</v>
      </c>
      <c r="E61" s="32">
        <f>F61*1.1</f>
        <v>15292.2</v>
      </c>
      <c r="F61" s="32">
        <v>13902</v>
      </c>
      <c r="G61" s="32">
        <f>F61*0.75</f>
        <v>10426.5</v>
      </c>
      <c r="H61" s="33">
        <f>F61*0.5</f>
        <v>6951</v>
      </c>
    </row>
    <row r="62" spans="1:8" s="16" customFormat="1" ht="132" customHeight="1" x14ac:dyDescent="0.2">
      <c r="A62" s="55"/>
      <c r="B62" s="35"/>
      <c r="C62" s="35"/>
      <c r="D62" s="56"/>
      <c r="E62" s="37"/>
      <c r="F62" s="37"/>
      <c r="G62" s="37"/>
      <c r="H62" s="38"/>
    </row>
    <row r="63" spans="1:8" s="16" customFormat="1" ht="138.94999999999999" customHeight="1" x14ac:dyDescent="0.2">
      <c r="A63" s="55"/>
      <c r="B63" s="39" t="s">
        <v>12</v>
      </c>
      <c r="C63"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"2ГИС.ИРКУТСК" (версия для ПК); 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Интернет-площадки и Веб-приложения на основе Cправочника организаций "2ГИС.ИРКУТСК", http://api.2gis.ru/</v>
      </c>
      <c r="D63" s="56"/>
      <c r="E63" s="37"/>
      <c r="F63" s="37"/>
      <c r="G63" s="37"/>
      <c r="H63" s="38"/>
    </row>
    <row r="64" spans="1:8" s="16" customFormat="1" ht="166.5" customHeight="1" x14ac:dyDescent="0.2">
      <c r="A64" s="55"/>
      <c r="B64" s="57" t="s">
        <v>13</v>
      </c>
      <c r="C64"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64" s="56"/>
      <c r="E64" s="37"/>
      <c r="F64" s="37"/>
      <c r="G64" s="37"/>
      <c r="H64" s="38"/>
    </row>
    <row r="65" spans="1:8" s="16" customFormat="1" ht="92.25" customHeight="1" thickBot="1" x14ac:dyDescent="0.25">
      <c r="A65" s="59"/>
      <c r="B65" s="42" t="s">
        <v>36</v>
      </c>
      <c r="C65"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65" s="61"/>
      <c r="E65" s="45"/>
      <c r="F65" s="45"/>
      <c r="G65" s="45"/>
      <c r="H65" s="46"/>
    </row>
    <row r="66" spans="1:8" s="16" customFormat="1" ht="24.95" customHeight="1" thickBot="1" x14ac:dyDescent="0.25">
      <c r="A66" s="81"/>
      <c r="B66" s="82"/>
      <c r="C66" s="83"/>
      <c r="D66" s="84"/>
      <c r="E66" s="85"/>
      <c r="F66" s="85"/>
      <c r="G66" s="85"/>
      <c r="H66" s="86"/>
    </row>
    <row r="67" spans="1:8" s="16" customFormat="1" ht="50.1" customHeight="1" x14ac:dyDescent="0.2">
      <c r="A67" s="65" t="s">
        <v>37</v>
      </c>
      <c r="B67" s="87" t="s">
        <v>23</v>
      </c>
      <c r="C67"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Интернет-площадки и Веб-приложения на основе Cправочника организаций "2ГИС.ИРКУТСК", http://api.2gis.ru/</v>
      </c>
      <c r="D67" s="271">
        <v>324</v>
      </c>
      <c r="E67" s="272"/>
      <c r="F67" s="272"/>
      <c r="G67" s="272"/>
      <c r="H67" s="273"/>
    </row>
    <row r="68" spans="1:8" s="16" customFormat="1" ht="94.5" customHeight="1" x14ac:dyDescent="0.2">
      <c r="A68" s="71"/>
      <c r="B68" s="92"/>
      <c r="C68" s="93"/>
      <c r="D68" s="94"/>
      <c r="E68" s="95"/>
      <c r="F68" s="95"/>
      <c r="G68" s="95"/>
      <c r="H68" s="274"/>
    </row>
    <row r="69" spans="1:8" s="16" customFormat="1" ht="163.5" customHeight="1" thickBot="1" x14ac:dyDescent="0.25">
      <c r="A69" s="77"/>
      <c r="B69" s="97" t="s">
        <v>13</v>
      </c>
      <c r="C69"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69" s="275"/>
      <c r="E69" s="276"/>
      <c r="F69" s="276"/>
      <c r="G69" s="276"/>
      <c r="H69" s="277"/>
    </row>
    <row r="70" spans="1:8" s="16" customFormat="1" ht="24.95" customHeight="1" thickBot="1" x14ac:dyDescent="0.25">
      <c r="A70" s="81"/>
      <c r="B70" s="129"/>
      <c r="C70" s="130"/>
      <c r="D70" s="113"/>
      <c r="E70" s="114"/>
      <c r="F70" s="114"/>
      <c r="G70" s="114"/>
      <c r="H70" s="115"/>
    </row>
    <row r="71" spans="1:8" s="16" customFormat="1" ht="50.1" customHeight="1" thickBot="1" x14ac:dyDescent="0.25">
      <c r="A71" s="136" t="s">
        <v>38</v>
      </c>
      <c r="B71" s="137"/>
      <c r="C71" s="137"/>
      <c r="D71" s="138" t="str">
        <f>"от "&amp;MIN(D72:D101)&amp;" до "&amp;MAX(D72:D101)</f>
        <v>от 2856 до 165648</v>
      </c>
      <c r="E71" s="139"/>
      <c r="F71" s="139"/>
      <c r="G71" s="139"/>
      <c r="H71" s="140"/>
    </row>
    <row r="72" spans="1:8" s="16" customFormat="1" ht="37.5" customHeight="1" outlineLevel="1" x14ac:dyDescent="0.2">
      <c r="A72" s="141" t="s">
        <v>39</v>
      </c>
      <c r="B72" s="369"/>
      <c r="C72" s="30" t="str">
        <f>"Электронный справочник на основе Справочника организаций "&amp;$C$2&amp;" (версия для ПК)"</f>
        <v>Электронный справочник на основе Справочника организаций "2ГИС.ИРКУТСК" (версия для ПК)</v>
      </c>
      <c r="D72" s="31">
        <v>2856</v>
      </c>
      <c r="E72" s="32"/>
      <c r="F72" s="32"/>
      <c r="G72" s="32"/>
      <c r="H72" s="33"/>
    </row>
    <row r="73" spans="1:8" s="16" customFormat="1" ht="37.5" customHeight="1" outlineLevel="1" x14ac:dyDescent="0.2">
      <c r="A73" s="147" t="s">
        <v>40</v>
      </c>
      <c r="B73" s="371"/>
      <c r="C73" s="355"/>
      <c r="D73" s="36">
        <v>5712</v>
      </c>
      <c r="E73" s="37"/>
      <c r="F73" s="37"/>
      <c r="G73" s="37"/>
      <c r="H73" s="38"/>
    </row>
    <row r="74" spans="1:8" s="16" customFormat="1" ht="37.5" customHeight="1" outlineLevel="1" x14ac:dyDescent="0.2">
      <c r="A74" s="147" t="s">
        <v>41</v>
      </c>
      <c r="B74" s="371"/>
      <c r="C74" s="355"/>
      <c r="D74" s="36">
        <v>11424</v>
      </c>
      <c r="E74" s="37"/>
      <c r="F74" s="37"/>
      <c r="G74" s="37"/>
      <c r="H74" s="38"/>
    </row>
    <row r="75" spans="1:8" s="16" customFormat="1" ht="37.5" customHeight="1" outlineLevel="1" x14ac:dyDescent="0.2">
      <c r="A75" s="147" t="s">
        <v>42</v>
      </c>
      <c r="B75" s="371"/>
      <c r="C75" s="355"/>
      <c r="D75" s="36">
        <v>17136</v>
      </c>
      <c r="E75" s="37"/>
      <c r="F75" s="37"/>
      <c r="G75" s="37"/>
      <c r="H75" s="38"/>
    </row>
    <row r="76" spans="1:8" s="16" customFormat="1" ht="37.5" customHeight="1" outlineLevel="1" x14ac:dyDescent="0.2">
      <c r="A76" s="147" t="s">
        <v>43</v>
      </c>
      <c r="B76" s="371"/>
      <c r="C76" s="355"/>
      <c r="D76" s="36">
        <v>22848</v>
      </c>
      <c r="E76" s="37"/>
      <c r="F76" s="37"/>
      <c r="G76" s="37"/>
      <c r="H76" s="38"/>
    </row>
    <row r="77" spans="1:8" s="16" customFormat="1" ht="37.5" customHeight="1" outlineLevel="1" x14ac:dyDescent="0.2">
      <c r="A77" s="147" t="s">
        <v>44</v>
      </c>
      <c r="B77" s="371"/>
      <c r="C77" s="355"/>
      <c r="D77" s="36">
        <v>28560</v>
      </c>
      <c r="E77" s="37"/>
      <c r="F77" s="37"/>
      <c r="G77" s="37"/>
      <c r="H77" s="38"/>
    </row>
    <row r="78" spans="1:8" s="16" customFormat="1" ht="37.5" customHeight="1" outlineLevel="1" x14ac:dyDescent="0.2">
      <c r="A78" s="147" t="s">
        <v>45</v>
      </c>
      <c r="B78" s="371"/>
      <c r="C78" s="355"/>
      <c r="D78" s="36">
        <v>34272</v>
      </c>
      <c r="E78" s="37"/>
      <c r="F78" s="37"/>
      <c r="G78" s="37"/>
      <c r="H78" s="38"/>
    </row>
    <row r="79" spans="1:8" s="16" customFormat="1" ht="37.5" customHeight="1" outlineLevel="1" x14ac:dyDescent="0.2">
      <c r="A79" s="147" t="s">
        <v>46</v>
      </c>
      <c r="B79" s="371"/>
      <c r="C79" s="355"/>
      <c r="D79" s="36">
        <v>39984</v>
      </c>
      <c r="E79" s="37"/>
      <c r="F79" s="37"/>
      <c r="G79" s="37"/>
      <c r="H79" s="38"/>
    </row>
    <row r="80" spans="1:8" s="16" customFormat="1" ht="37.5" customHeight="1" outlineLevel="1" x14ac:dyDescent="0.2">
      <c r="A80" s="147" t="s">
        <v>47</v>
      </c>
      <c r="B80" s="371"/>
      <c r="C80" s="355"/>
      <c r="D80" s="36">
        <v>45696</v>
      </c>
      <c r="E80" s="37"/>
      <c r="F80" s="37"/>
      <c r="G80" s="37"/>
      <c r="H80" s="38"/>
    </row>
    <row r="81" spans="1:8" s="16" customFormat="1" ht="37.5" customHeight="1" outlineLevel="1" x14ac:dyDescent="0.2">
      <c r="A81" s="147" t="s">
        <v>48</v>
      </c>
      <c r="B81" s="371"/>
      <c r="C81" s="355"/>
      <c r="D81" s="36">
        <v>51408</v>
      </c>
      <c r="E81" s="37"/>
      <c r="F81" s="37"/>
      <c r="G81" s="37"/>
      <c r="H81" s="38"/>
    </row>
    <row r="82" spans="1:8" s="16" customFormat="1" ht="37.5" customHeight="1" outlineLevel="1" x14ac:dyDescent="0.2">
      <c r="A82" s="147" t="s">
        <v>49</v>
      </c>
      <c r="B82" s="371"/>
      <c r="C82" s="355"/>
      <c r="D82" s="36">
        <v>57120</v>
      </c>
      <c r="E82" s="37"/>
      <c r="F82" s="37"/>
      <c r="G82" s="37"/>
      <c r="H82" s="38"/>
    </row>
    <row r="83" spans="1:8" s="16" customFormat="1" ht="37.5" customHeight="1" outlineLevel="1" x14ac:dyDescent="0.2">
      <c r="A83" s="147" t="s">
        <v>50</v>
      </c>
      <c r="B83" s="371"/>
      <c r="C83" s="355"/>
      <c r="D83" s="36">
        <v>62832</v>
      </c>
      <c r="E83" s="37"/>
      <c r="F83" s="37"/>
      <c r="G83" s="37"/>
      <c r="H83" s="38"/>
    </row>
    <row r="84" spans="1:8" s="16" customFormat="1" ht="37.5" customHeight="1" outlineLevel="1" x14ac:dyDescent="0.2">
      <c r="A84" s="147" t="s">
        <v>51</v>
      </c>
      <c r="B84" s="371"/>
      <c r="C84" s="355"/>
      <c r="D84" s="36">
        <v>68544</v>
      </c>
      <c r="E84" s="37"/>
      <c r="F84" s="37"/>
      <c r="G84" s="37"/>
      <c r="H84" s="38"/>
    </row>
    <row r="85" spans="1:8" s="16" customFormat="1" ht="37.5" customHeight="1" outlineLevel="1" x14ac:dyDescent="0.2">
      <c r="A85" s="147" t="s">
        <v>52</v>
      </c>
      <c r="B85" s="371"/>
      <c r="C85" s="355"/>
      <c r="D85" s="36">
        <v>74256</v>
      </c>
      <c r="E85" s="37"/>
      <c r="F85" s="37"/>
      <c r="G85" s="37"/>
      <c r="H85" s="38"/>
    </row>
    <row r="86" spans="1:8" s="16" customFormat="1" ht="37.5" customHeight="1" outlineLevel="1" x14ac:dyDescent="0.2">
      <c r="A86" s="147" t="s">
        <v>53</v>
      </c>
      <c r="B86" s="371"/>
      <c r="C86" s="355"/>
      <c r="D86" s="36">
        <v>79968</v>
      </c>
      <c r="E86" s="37"/>
      <c r="F86" s="37"/>
      <c r="G86" s="37"/>
      <c r="H86" s="38"/>
    </row>
    <row r="87" spans="1:8" s="16" customFormat="1" ht="37.5" customHeight="1" outlineLevel="1" x14ac:dyDescent="0.2">
      <c r="A87" s="147" t="s">
        <v>54</v>
      </c>
      <c r="B87" s="371"/>
      <c r="C87" s="355"/>
      <c r="D87" s="36">
        <v>85680</v>
      </c>
      <c r="E87" s="37"/>
      <c r="F87" s="37"/>
      <c r="G87" s="37"/>
      <c r="H87" s="38"/>
    </row>
    <row r="88" spans="1:8" s="16" customFormat="1" ht="37.5" customHeight="1" outlineLevel="1" x14ac:dyDescent="0.2">
      <c r="A88" s="147" t="s">
        <v>55</v>
      </c>
      <c r="B88" s="371"/>
      <c r="C88" s="355"/>
      <c r="D88" s="36">
        <v>91392</v>
      </c>
      <c r="E88" s="37"/>
      <c r="F88" s="37"/>
      <c r="G88" s="37"/>
      <c r="H88" s="38"/>
    </row>
    <row r="89" spans="1:8" s="16" customFormat="1" ht="37.5" customHeight="1" outlineLevel="1" x14ac:dyDescent="0.2">
      <c r="A89" s="147" t="s">
        <v>56</v>
      </c>
      <c r="B89" s="371"/>
      <c r="C89" s="355"/>
      <c r="D89" s="36">
        <v>97104</v>
      </c>
      <c r="E89" s="37"/>
      <c r="F89" s="37"/>
      <c r="G89" s="37"/>
      <c r="H89" s="38"/>
    </row>
    <row r="90" spans="1:8" s="16" customFormat="1" ht="37.5" customHeight="1" outlineLevel="1" x14ac:dyDescent="0.2">
      <c r="A90" s="147" t="s">
        <v>57</v>
      </c>
      <c r="B90" s="371"/>
      <c r="C90" s="355"/>
      <c r="D90" s="36">
        <v>102816</v>
      </c>
      <c r="E90" s="37"/>
      <c r="F90" s="37"/>
      <c r="G90" s="37"/>
      <c r="H90" s="38"/>
    </row>
    <row r="91" spans="1:8" s="16" customFormat="1" ht="37.5" customHeight="1" outlineLevel="1" x14ac:dyDescent="0.2">
      <c r="A91" s="147" t="s">
        <v>58</v>
      </c>
      <c r="B91" s="371"/>
      <c r="C91" s="355"/>
      <c r="D91" s="36">
        <v>108528</v>
      </c>
      <c r="E91" s="37"/>
      <c r="F91" s="37"/>
      <c r="G91" s="37"/>
      <c r="H91" s="38"/>
    </row>
    <row r="92" spans="1:8" s="16" customFormat="1" ht="37.5" customHeight="1" outlineLevel="1" x14ac:dyDescent="0.2">
      <c r="A92" s="147" t="s">
        <v>181</v>
      </c>
      <c r="B92" s="371"/>
      <c r="C92" s="355"/>
      <c r="D92" s="36">
        <v>114240</v>
      </c>
      <c r="E92" s="37"/>
      <c r="F92" s="37"/>
      <c r="G92" s="37"/>
      <c r="H92" s="38"/>
    </row>
    <row r="93" spans="1:8" s="16" customFormat="1" ht="37.5" customHeight="1" outlineLevel="1" x14ac:dyDescent="0.2">
      <c r="A93" s="147" t="s">
        <v>182</v>
      </c>
      <c r="B93" s="371"/>
      <c r="C93" s="355"/>
      <c r="D93" s="36">
        <v>119952</v>
      </c>
      <c r="E93" s="37"/>
      <c r="F93" s="37"/>
      <c r="G93" s="37"/>
      <c r="H93" s="38"/>
    </row>
    <row r="94" spans="1:8" s="16" customFormat="1" ht="37.5" customHeight="1" outlineLevel="1" x14ac:dyDescent="0.2">
      <c r="A94" s="147" t="s">
        <v>183</v>
      </c>
      <c r="B94" s="371"/>
      <c r="C94" s="355"/>
      <c r="D94" s="36">
        <v>125664</v>
      </c>
      <c r="E94" s="37"/>
      <c r="F94" s="37"/>
      <c r="G94" s="37"/>
      <c r="H94" s="38"/>
    </row>
    <row r="95" spans="1:8" s="16" customFormat="1" ht="37.5" customHeight="1" outlineLevel="1" x14ac:dyDescent="0.2">
      <c r="A95" s="147" t="s">
        <v>184</v>
      </c>
      <c r="B95" s="371"/>
      <c r="C95" s="355"/>
      <c r="D95" s="36">
        <v>131376</v>
      </c>
      <c r="E95" s="37"/>
      <c r="F95" s="37"/>
      <c r="G95" s="37"/>
      <c r="H95" s="38"/>
    </row>
    <row r="96" spans="1:8" s="16" customFormat="1" ht="37.5" customHeight="1" outlineLevel="1" x14ac:dyDescent="0.2">
      <c r="A96" s="147" t="s">
        <v>185</v>
      </c>
      <c r="B96" s="371"/>
      <c r="C96" s="355"/>
      <c r="D96" s="36">
        <v>137088</v>
      </c>
      <c r="E96" s="37"/>
      <c r="F96" s="37"/>
      <c r="G96" s="37"/>
      <c r="H96" s="38"/>
    </row>
    <row r="97" spans="1:8" s="16" customFormat="1" ht="37.5" customHeight="1" outlineLevel="1" x14ac:dyDescent="0.2">
      <c r="A97" s="147" t="s">
        <v>186</v>
      </c>
      <c r="B97" s="371"/>
      <c r="C97" s="355"/>
      <c r="D97" s="36">
        <v>142800</v>
      </c>
      <c r="E97" s="37"/>
      <c r="F97" s="37"/>
      <c r="G97" s="37"/>
      <c r="H97" s="38"/>
    </row>
    <row r="98" spans="1:8" s="16" customFormat="1" ht="37.5" customHeight="1" outlineLevel="1" x14ac:dyDescent="0.2">
      <c r="A98" s="147" t="s">
        <v>187</v>
      </c>
      <c r="B98" s="371"/>
      <c r="C98" s="355"/>
      <c r="D98" s="36">
        <v>148512</v>
      </c>
      <c r="E98" s="37"/>
      <c r="F98" s="37"/>
      <c r="G98" s="37"/>
      <c r="H98" s="38"/>
    </row>
    <row r="99" spans="1:8" s="16" customFormat="1" ht="37.5" customHeight="1" outlineLevel="1" x14ac:dyDescent="0.2">
      <c r="A99" s="147" t="s">
        <v>188</v>
      </c>
      <c r="B99" s="371"/>
      <c r="C99" s="355"/>
      <c r="D99" s="36">
        <v>154224</v>
      </c>
      <c r="E99" s="37"/>
      <c r="F99" s="37"/>
      <c r="G99" s="37"/>
      <c r="H99" s="38"/>
    </row>
    <row r="100" spans="1:8" s="16" customFormat="1" ht="37.5" customHeight="1" outlineLevel="1" x14ac:dyDescent="0.2">
      <c r="A100" s="147" t="s">
        <v>189</v>
      </c>
      <c r="B100" s="371"/>
      <c r="C100" s="355"/>
      <c r="D100" s="36">
        <v>159936</v>
      </c>
      <c r="E100" s="37"/>
      <c r="F100" s="37"/>
      <c r="G100" s="37"/>
      <c r="H100" s="38"/>
    </row>
    <row r="101" spans="1:8" s="16" customFormat="1" ht="37.5" customHeight="1" outlineLevel="1" x14ac:dyDescent="0.2">
      <c r="A101" s="147" t="s">
        <v>190</v>
      </c>
      <c r="B101" s="371"/>
      <c r="C101" s="355"/>
      <c r="D101" s="36">
        <v>165648</v>
      </c>
      <c r="E101" s="37"/>
      <c r="F101" s="37"/>
      <c r="G101" s="37"/>
      <c r="H101" s="38"/>
    </row>
    <row r="102" spans="1:8" s="16" customFormat="1" ht="37.5" customHeight="1" outlineLevel="1" x14ac:dyDescent="0.2">
      <c r="A102" s="147" t="s">
        <v>191</v>
      </c>
      <c r="B102" s="371"/>
      <c r="C102" s="355"/>
      <c r="D102" s="36">
        <v>171360</v>
      </c>
      <c r="E102" s="37"/>
      <c r="F102" s="37"/>
      <c r="G102" s="37"/>
      <c r="H102" s="38"/>
    </row>
    <row r="103" spans="1:8" s="16" customFormat="1" ht="37.5" customHeight="1" outlineLevel="1" x14ac:dyDescent="0.2">
      <c r="A103" s="147" t="s">
        <v>192</v>
      </c>
      <c r="B103" s="371"/>
      <c r="C103" s="355"/>
      <c r="D103" s="36">
        <v>177072</v>
      </c>
      <c r="E103" s="37"/>
      <c r="F103" s="37"/>
      <c r="G103" s="37"/>
      <c r="H103" s="38"/>
    </row>
    <row r="104" spans="1:8" s="16" customFormat="1" ht="37.5" customHeight="1" outlineLevel="1" x14ac:dyDescent="0.2">
      <c r="A104" s="147" t="s">
        <v>193</v>
      </c>
      <c r="B104" s="371"/>
      <c r="C104" s="355"/>
      <c r="D104" s="36">
        <v>182784</v>
      </c>
      <c r="E104" s="37"/>
      <c r="F104" s="37"/>
      <c r="G104" s="37"/>
      <c r="H104" s="38"/>
    </row>
    <row r="105" spans="1:8" s="16" customFormat="1" ht="37.5" customHeight="1" outlineLevel="1" x14ac:dyDescent="0.2">
      <c r="A105" s="147" t="s">
        <v>194</v>
      </c>
      <c r="B105" s="371"/>
      <c r="C105" s="355"/>
      <c r="D105" s="36">
        <v>188496</v>
      </c>
      <c r="E105" s="37"/>
      <c r="F105" s="37"/>
      <c r="G105" s="37"/>
      <c r="H105" s="38"/>
    </row>
    <row r="106" spans="1:8" s="16" customFormat="1" ht="37.5" customHeight="1" outlineLevel="1" x14ac:dyDescent="0.2">
      <c r="A106" s="147" t="s">
        <v>195</v>
      </c>
      <c r="B106" s="371"/>
      <c r="C106" s="355"/>
      <c r="D106" s="36">
        <v>194208</v>
      </c>
      <c r="E106" s="37"/>
      <c r="F106" s="37"/>
      <c r="G106" s="37"/>
      <c r="H106" s="38"/>
    </row>
    <row r="107" spans="1:8" s="16" customFormat="1" ht="37.5" customHeight="1" outlineLevel="1" x14ac:dyDescent="0.2">
      <c r="A107" s="147" t="s">
        <v>235</v>
      </c>
      <c r="B107" s="371"/>
      <c r="C107" s="355"/>
      <c r="D107" s="36">
        <v>199920</v>
      </c>
      <c r="E107" s="37"/>
      <c r="F107" s="37"/>
      <c r="G107" s="37"/>
      <c r="H107" s="38"/>
    </row>
    <row r="108" spans="1:8" s="16" customFormat="1" ht="37.5" customHeight="1" outlineLevel="1" x14ac:dyDescent="0.2">
      <c r="A108" s="147" t="s">
        <v>236</v>
      </c>
      <c r="B108" s="371"/>
      <c r="C108" s="355"/>
      <c r="D108" s="36">
        <v>205632</v>
      </c>
      <c r="E108" s="37"/>
      <c r="F108" s="37"/>
      <c r="G108" s="37"/>
      <c r="H108" s="38"/>
    </row>
    <row r="109" spans="1:8" s="16" customFormat="1" ht="37.5" customHeight="1" outlineLevel="1" x14ac:dyDescent="0.2">
      <c r="A109" s="147" t="s">
        <v>237</v>
      </c>
      <c r="B109" s="371"/>
      <c r="C109" s="355"/>
      <c r="D109" s="36">
        <v>211344</v>
      </c>
      <c r="E109" s="37"/>
      <c r="F109" s="37"/>
      <c r="G109" s="37"/>
      <c r="H109" s="38"/>
    </row>
    <row r="110" spans="1:8" s="16" customFormat="1" ht="37.5" customHeight="1" outlineLevel="1" x14ac:dyDescent="0.2">
      <c r="A110" s="147" t="s">
        <v>238</v>
      </c>
      <c r="B110" s="371"/>
      <c r="C110" s="355"/>
      <c r="D110" s="36">
        <v>217056</v>
      </c>
      <c r="E110" s="37"/>
      <c r="F110" s="37"/>
      <c r="G110" s="37"/>
      <c r="H110" s="38"/>
    </row>
    <row r="111" spans="1:8" s="16" customFormat="1" ht="37.5" customHeight="1" outlineLevel="1" x14ac:dyDescent="0.2">
      <c r="A111" s="147" t="s">
        <v>239</v>
      </c>
      <c r="B111" s="371"/>
      <c r="C111" s="355"/>
      <c r="D111" s="36">
        <v>222768</v>
      </c>
      <c r="E111" s="37"/>
      <c r="F111" s="37"/>
      <c r="G111" s="37"/>
      <c r="H111" s="38"/>
    </row>
    <row r="112" spans="1:8" s="16" customFormat="1" ht="37.5" customHeight="1" outlineLevel="1" x14ac:dyDescent="0.2">
      <c r="A112" s="147" t="s">
        <v>359</v>
      </c>
      <c r="B112" s="371"/>
      <c r="C112" s="355"/>
      <c r="D112" s="36">
        <v>228480</v>
      </c>
      <c r="E112" s="37"/>
      <c r="F112" s="37"/>
      <c r="G112" s="37"/>
      <c r="H112" s="38"/>
    </row>
    <row r="113" spans="1:8" s="16" customFormat="1" ht="37.5" customHeight="1" outlineLevel="1" x14ac:dyDescent="0.2">
      <c r="A113" s="147" t="s">
        <v>360</v>
      </c>
      <c r="B113" s="371"/>
      <c r="C113" s="355"/>
      <c r="D113" s="36">
        <v>234192</v>
      </c>
      <c r="E113" s="37"/>
      <c r="F113" s="37"/>
      <c r="G113" s="37"/>
      <c r="H113" s="38"/>
    </row>
    <row r="114" spans="1:8" s="16" customFormat="1" ht="37.5" customHeight="1" outlineLevel="1" x14ac:dyDescent="0.2">
      <c r="A114" s="147" t="s">
        <v>361</v>
      </c>
      <c r="B114" s="371"/>
      <c r="C114" s="355"/>
      <c r="D114" s="36">
        <v>239904</v>
      </c>
      <c r="E114" s="37"/>
      <c r="F114" s="37"/>
      <c r="G114" s="37"/>
      <c r="H114" s="38"/>
    </row>
    <row r="115" spans="1:8" s="16" customFormat="1" ht="37.5" customHeight="1" outlineLevel="1" x14ac:dyDescent="0.2">
      <c r="A115" s="147" t="s">
        <v>362</v>
      </c>
      <c r="B115" s="371"/>
      <c r="C115" s="355"/>
      <c r="D115" s="36">
        <v>245616</v>
      </c>
      <c r="E115" s="37"/>
      <c r="F115" s="37"/>
      <c r="G115" s="37"/>
      <c r="H115" s="38"/>
    </row>
    <row r="116" spans="1:8" s="16" customFormat="1" ht="37.5" customHeight="1" outlineLevel="1" x14ac:dyDescent="0.2">
      <c r="A116" s="147" t="s">
        <v>363</v>
      </c>
      <c r="B116" s="371"/>
      <c r="C116" s="355"/>
      <c r="D116" s="36">
        <v>251328</v>
      </c>
      <c r="E116" s="37"/>
      <c r="F116" s="37"/>
      <c r="G116" s="37"/>
      <c r="H116" s="38"/>
    </row>
    <row r="117" spans="1:8" s="16" customFormat="1" ht="37.5" customHeight="1" outlineLevel="1" x14ac:dyDescent="0.2">
      <c r="A117" s="147" t="s">
        <v>364</v>
      </c>
      <c r="B117" s="371"/>
      <c r="C117" s="355"/>
      <c r="D117" s="36">
        <v>257040</v>
      </c>
      <c r="E117" s="37"/>
      <c r="F117" s="37"/>
      <c r="G117" s="37"/>
      <c r="H117" s="38"/>
    </row>
    <row r="118" spans="1:8" s="16" customFormat="1" ht="37.5" customHeight="1" outlineLevel="1" x14ac:dyDescent="0.2">
      <c r="A118" s="147" t="s">
        <v>365</v>
      </c>
      <c r="B118" s="371"/>
      <c r="C118" s="355"/>
      <c r="D118" s="36">
        <v>262752</v>
      </c>
      <c r="E118" s="37"/>
      <c r="F118" s="37"/>
      <c r="G118" s="37"/>
      <c r="H118" s="38"/>
    </row>
    <row r="119" spans="1:8" s="16" customFormat="1" ht="37.5" customHeight="1" outlineLevel="1" x14ac:dyDescent="0.2">
      <c r="A119" s="147" t="s">
        <v>366</v>
      </c>
      <c r="B119" s="371"/>
      <c r="C119" s="355"/>
      <c r="D119" s="36">
        <v>268464</v>
      </c>
      <c r="E119" s="37"/>
      <c r="F119" s="37"/>
      <c r="G119" s="37"/>
      <c r="H119" s="38"/>
    </row>
    <row r="120" spans="1:8" s="16" customFormat="1" ht="37.5" customHeight="1" outlineLevel="1" x14ac:dyDescent="0.2">
      <c r="A120" s="147" t="s">
        <v>367</v>
      </c>
      <c r="B120" s="371"/>
      <c r="C120" s="355"/>
      <c r="D120" s="36">
        <v>274176</v>
      </c>
      <c r="E120" s="37"/>
      <c r="F120" s="37"/>
      <c r="G120" s="37"/>
      <c r="H120" s="38"/>
    </row>
    <row r="121" spans="1:8" s="16" customFormat="1" ht="37.5" customHeight="1" outlineLevel="1" thickBot="1" x14ac:dyDescent="0.25">
      <c r="A121" s="147" t="s">
        <v>368</v>
      </c>
      <c r="B121" s="371"/>
      <c r="C121" s="372"/>
      <c r="D121" s="36">
        <v>279888</v>
      </c>
      <c r="E121" s="37"/>
      <c r="F121" s="37"/>
      <c r="G121" s="37"/>
      <c r="H121" s="38"/>
    </row>
    <row r="122" spans="1:8" s="16" customFormat="1" ht="50.1" customHeight="1" thickBot="1" x14ac:dyDescent="0.25">
      <c r="A122" s="136" t="s">
        <v>59</v>
      </c>
      <c r="B122" s="137"/>
      <c r="C122" s="137"/>
      <c r="D122" s="138" t="str">
        <f>"от "&amp;MIN(D123:D132)&amp;" до "&amp;MAX(D123:D132)</f>
        <v>от 66 до 6222</v>
      </c>
      <c r="E122" s="139"/>
      <c r="F122" s="139"/>
      <c r="G122" s="139"/>
      <c r="H122" s="140"/>
    </row>
    <row r="123" spans="1:8" s="16" customFormat="1" ht="156.75" customHeight="1" x14ac:dyDescent="0.2">
      <c r="A123" s="149" t="s">
        <v>60</v>
      </c>
      <c r="B123" s="150" t="s">
        <v>13</v>
      </c>
      <c r="C123" s="300"/>
      <c r="D123" s="152">
        <v>1758</v>
      </c>
      <c r="E123" s="152"/>
      <c r="F123" s="152"/>
      <c r="G123" s="152"/>
      <c r="H123" s="153"/>
    </row>
    <row r="124" spans="1:8" s="16" customFormat="1" ht="37.5" customHeight="1" x14ac:dyDescent="0.2">
      <c r="A124" s="160" t="s">
        <v>61</v>
      </c>
      <c r="B124" s="161"/>
      <c r="C124" s="156" t="str">
        <f>"Электронный справочник "&amp;$C$2&amp;" (версия для ПК)"</f>
        <v>Электронный справочник "2ГИС.ИРКУТСК" (версия для ПК)</v>
      </c>
      <c r="D124" s="36">
        <v>66</v>
      </c>
      <c r="E124" s="37"/>
      <c r="F124" s="37"/>
      <c r="G124" s="37"/>
      <c r="H124" s="38"/>
    </row>
    <row r="125" spans="1:8" s="16" customFormat="1" ht="37.5" customHeight="1" x14ac:dyDescent="0.2">
      <c r="A125" s="160" t="s">
        <v>62</v>
      </c>
      <c r="B125" s="161"/>
      <c r="C125" s="159"/>
      <c r="D125" s="36">
        <v>5832</v>
      </c>
      <c r="E125" s="37"/>
      <c r="F125" s="37"/>
      <c r="G125" s="37"/>
      <c r="H125" s="38"/>
    </row>
    <row r="126" spans="1:8" s="16" customFormat="1" ht="37.5" customHeight="1" x14ac:dyDescent="0.2">
      <c r="A126" s="160" t="s">
        <v>63</v>
      </c>
      <c r="B126" s="161"/>
      <c r="C126" s="159"/>
      <c r="D126" s="36">
        <v>1680</v>
      </c>
      <c r="E126" s="37"/>
      <c r="F126" s="37"/>
      <c r="G126" s="37"/>
      <c r="H126" s="38"/>
    </row>
    <row r="127" spans="1:8" s="16" customFormat="1" ht="37.5" customHeight="1" x14ac:dyDescent="0.2">
      <c r="A127" s="160" t="s">
        <v>64</v>
      </c>
      <c r="B127" s="161"/>
      <c r="C127" s="159"/>
      <c r="D127" s="36">
        <v>5448</v>
      </c>
      <c r="E127" s="37"/>
      <c r="F127" s="37"/>
      <c r="G127" s="37"/>
      <c r="H127" s="38"/>
    </row>
    <row r="128" spans="1:8" s="16" customFormat="1" ht="37.5" customHeight="1" x14ac:dyDescent="0.2">
      <c r="A128" s="160" t="s">
        <v>65</v>
      </c>
      <c r="B128" s="161"/>
      <c r="C128" s="159"/>
      <c r="D128" s="56">
        <v>324</v>
      </c>
      <c r="E128" s="37"/>
      <c r="F128" s="37"/>
      <c r="G128" s="37"/>
      <c r="H128" s="38"/>
    </row>
    <row r="129" spans="1:8" s="16" customFormat="1" ht="37.5" customHeight="1" x14ac:dyDescent="0.2">
      <c r="A129" s="160" t="s">
        <v>66</v>
      </c>
      <c r="B129" s="161"/>
      <c r="C129" s="159"/>
      <c r="D129" s="56">
        <v>324</v>
      </c>
      <c r="E129" s="37"/>
      <c r="F129" s="37"/>
      <c r="G129" s="37"/>
      <c r="H129" s="38"/>
    </row>
    <row r="130" spans="1:8" s="16" customFormat="1" ht="37.5" customHeight="1" x14ac:dyDescent="0.2">
      <c r="A130" s="160" t="s">
        <v>67</v>
      </c>
      <c r="B130" s="161"/>
      <c r="C130" s="159"/>
      <c r="D130" s="56">
        <v>648</v>
      </c>
      <c r="E130" s="37"/>
      <c r="F130" s="37"/>
      <c r="G130" s="37"/>
      <c r="H130" s="38"/>
    </row>
    <row r="131" spans="1:8" s="16" customFormat="1" ht="37.5" customHeight="1" x14ac:dyDescent="0.2">
      <c r="A131" s="160" t="s">
        <v>68</v>
      </c>
      <c r="B131" s="161"/>
      <c r="C131" s="159"/>
      <c r="D131" s="56">
        <v>972</v>
      </c>
      <c r="E131" s="37"/>
      <c r="F131" s="37"/>
      <c r="G131" s="37"/>
      <c r="H131" s="38"/>
    </row>
    <row r="132" spans="1:8" s="16" customFormat="1" ht="37.5" customHeight="1" x14ac:dyDescent="0.2">
      <c r="A132" s="207" t="s">
        <v>69</v>
      </c>
      <c r="B132" s="208"/>
      <c r="C132" s="567"/>
      <c r="D132" s="56">
        <v>6222</v>
      </c>
      <c r="E132" s="37"/>
      <c r="F132" s="37"/>
      <c r="G132" s="37"/>
      <c r="H132" s="38"/>
    </row>
    <row r="133" spans="1:8" s="16" customFormat="1" ht="117.75" customHeight="1" thickBot="1" x14ac:dyDescent="0.25">
      <c r="A133" s="287" t="s">
        <v>71</v>
      </c>
      <c r="B133" s="288"/>
      <c r="C133" s="28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"2ГИС.ИРКУТСК" (версия для ПК); 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Интернет-площадки и Веб-приложения на основе Cправочника организаций "2ГИС.ИРКУТСК", http://api.2gis.ru/</v>
      </c>
      <c r="D133" s="45">
        <v>30</v>
      </c>
      <c r="E133" s="45"/>
      <c r="F133" s="45"/>
      <c r="G133" s="45"/>
      <c r="H133" s="46"/>
    </row>
    <row r="134" spans="1:8" s="28" customFormat="1" ht="50.1" customHeight="1" thickBot="1" x14ac:dyDescent="0.25">
      <c r="A134" s="24" t="s">
        <v>72</v>
      </c>
      <c r="B134" s="25"/>
      <c r="C134" s="26"/>
      <c r="D134" s="173" t="str">
        <f>"от "&amp;MIN(D136,D156:H157,F196,D158:H172)&amp;" до "&amp;MAX(D136,D156:H157,F196,D158:H172)</f>
        <v>от 510 до 33000</v>
      </c>
      <c r="E134" s="173"/>
      <c r="F134" s="173"/>
      <c r="G134" s="173"/>
      <c r="H134" s="174"/>
    </row>
    <row r="135" spans="1:8" s="16" customFormat="1" ht="24.95" customHeight="1" thickBot="1" x14ac:dyDescent="0.25">
      <c r="A135" s="290"/>
      <c r="B135" s="291"/>
      <c r="C135" s="130"/>
      <c r="D135" s="292"/>
      <c r="E135" s="292"/>
      <c r="F135" s="292"/>
      <c r="G135" s="292"/>
      <c r="H135" s="293"/>
    </row>
    <row r="136" spans="1:8" s="16" customFormat="1" ht="66" customHeight="1" thickBot="1" x14ac:dyDescent="0.25">
      <c r="A136" s="179" t="s">
        <v>73</v>
      </c>
      <c r="B136" s="180"/>
      <c r="C136"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"2ГИС.ИРКУТСК" (версия для ПК); Интернет-площадка 2gis.kz на основе Cправочника организаций "2ГИС.ИРКУТСК"; Электронный справочник на основе Справочника организаций "2ГИС.ИРКУТСК" (мобильная версия); Интернет-площадки и Веб-приложения на основе Cправочника организаций "2ГИС.ИРКУТСК", http://api.2gis.kz/</v>
      </c>
      <c r="D136" s="182">
        <v>10584</v>
      </c>
      <c r="E136" s="182"/>
      <c r="F136" s="182"/>
      <c r="G136" s="182"/>
      <c r="H136" s="183"/>
    </row>
    <row r="137" spans="1:8" s="16" customFormat="1" ht="66" customHeight="1" thickBot="1" x14ac:dyDescent="0.25">
      <c r="A137" s="184" t="s">
        <v>74</v>
      </c>
      <c r="B137" s="185"/>
      <c r="C137" s="186"/>
      <c r="D137" s="187" t="s">
        <v>75</v>
      </c>
      <c r="E137" s="188"/>
      <c r="F137" s="188"/>
      <c r="G137" s="188"/>
      <c r="H137" s="189"/>
    </row>
    <row r="138" spans="1:8" s="16" customFormat="1" ht="66" customHeight="1" x14ac:dyDescent="0.2">
      <c r="A138" s="190" t="s">
        <v>76</v>
      </c>
      <c r="B138" s="191"/>
      <c r="C138" s="186"/>
      <c r="D138" s="157">
        <f>D136/4</f>
        <v>2646</v>
      </c>
      <c r="E138" s="157"/>
      <c r="F138" s="157"/>
      <c r="G138" s="157"/>
      <c r="H138" s="158"/>
    </row>
    <row r="139" spans="1:8" s="16" customFormat="1" ht="66" customHeight="1" x14ac:dyDescent="0.2">
      <c r="A139" s="190" t="s">
        <v>77</v>
      </c>
      <c r="B139" s="191"/>
      <c r="C139" s="186"/>
      <c r="D139" s="157">
        <f>D136/5</f>
        <v>2116.8000000000002</v>
      </c>
      <c r="E139" s="157"/>
      <c r="F139" s="157"/>
      <c r="G139" s="157"/>
      <c r="H139" s="158"/>
    </row>
    <row r="140" spans="1:8" s="16" customFormat="1" ht="66" customHeight="1" x14ac:dyDescent="0.2">
      <c r="A140" s="190" t="s">
        <v>78</v>
      </c>
      <c r="B140" s="191"/>
      <c r="C140" s="186"/>
      <c r="D140" s="157">
        <f>D136/6</f>
        <v>1764</v>
      </c>
      <c r="E140" s="157"/>
      <c r="F140" s="157"/>
      <c r="G140" s="157"/>
      <c r="H140" s="158"/>
    </row>
    <row r="141" spans="1:8" s="16" customFormat="1" ht="66" customHeight="1" x14ac:dyDescent="0.2">
      <c r="A141" s="190" t="s">
        <v>79</v>
      </c>
      <c r="B141" s="191"/>
      <c r="C141" s="186"/>
      <c r="D141" s="157">
        <f>D136/7</f>
        <v>1512</v>
      </c>
      <c r="E141" s="157"/>
      <c r="F141" s="157"/>
      <c r="G141" s="157"/>
      <c r="H141" s="158"/>
    </row>
    <row r="142" spans="1:8" s="16" customFormat="1" ht="66" customHeight="1" x14ac:dyDescent="0.2">
      <c r="A142" s="190" t="s">
        <v>80</v>
      </c>
      <c r="B142" s="191"/>
      <c r="C142" s="186"/>
      <c r="D142" s="157">
        <f>D136/8</f>
        <v>1323</v>
      </c>
      <c r="E142" s="157"/>
      <c r="F142" s="157"/>
      <c r="G142" s="157"/>
      <c r="H142" s="158"/>
    </row>
    <row r="143" spans="1:8" s="16" customFormat="1" ht="66" customHeight="1" x14ac:dyDescent="0.2">
      <c r="A143" s="190" t="s">
        <v>81</v>
      </c>
      <c r="B143" s="191"/>
      <c r="C143" s="186"/>
      <c r="D143" s="157">
        <f>D136/9</f>
        <v>1176</v>
      </c>
      <c r="E143" s="157"/>
      <c r="F143" s="157"/>
      <c r="G143" s="157"/>
      <c r="H143" s="158"/>
    </row>
    <row r="144" spans="1:8" s="16" customFormat="1" ht="66" customHeight="1" x14ac:dyDescent="0.2">
      <c r="A144" s="190" t="s">
        <v>82</v>
      </c>
      <c r="B144" s="191"/>
      <c r="C144" s="186"/>
      <c r="D144" s="157">
        <f>D136/10</f>
        <v>1058.4000000000001</v>
      </c>
      <c r="E144" s="157"/>
      <c r="F144" s="157"/>
      <c r="G144" s="157"/>
      <c r="H144" s="158"/>
    </row>
    <row r="145" spans="1:8" s="16" customFormat="1" ht="66" customHeight="1" thickBot="1" x14ac:dyDescent="0.25">
      <c r="A145" s="179" t="s">
        <v>83</v>
      </c>
      <c r="B145" s="180"/>
      <c r="C145" s="186"/>
      <c r="D145" s="182">
        <v>40008</v>
      </c>
      <c r="E145" s="182"/>
      <c r="F145" s="182"/>
      <c r="G145" s="182"/>
      <c r="H145" s="183"/>
    </row>
    <row r="146" spans="1:8" s="16" customFormat="1" ht="66" customHeight="1" thickBot="1" x14ac:dyDescent="0.25">
      <c r="A146" s="184" t="s">
        <v>74</v>
      </c>
      <c r="B146" s="185"/>
      <c r="C146" s="186"/>
      <c r="D146" s="187" t="s">
        <v>75</v>
      </c>
      <c r="E146" s="188"/>
      <c r="F146" s="188"/>
      <c r="G146" s="188"/>
      <c r="H146" s="189"/>
    </row>
    <row r="147" spans="1:8" s="16" customFormat="1" ht="66" customHeight="1" x14ac:dyDescent="0.2">
      <c r="A147" s="190" t="s">
        <v>76</v>
      </c>
      <c r="B147" s="191"/>
      <c r="C147" s="186"/>
      <c r="D147" s="157">
        <v>10002</v>
      </c>
      <c r="E147" s="157"/>
      <c r="F147" s="157"/>
      <c r="G147" s="157"/>
      <c r="H147" s="158"/>
    </row>
    <row r="148" spans="1:8" s="16" customFormat="1" ht="66" customHeight="1" x14ac:dyDescent="0.2">
      <c r="A148" s="190" t="s">
        <v>77</v>
      </c>
      <c r="B148" s="191"/>
      <c r="C148" s="186"/>
      <c r="D148" s="157">
        <v>8001.5999999999995</v>
      </c>
      <c r="E148" s="157"/>
      <c r="F148" s="157"/>
      <c r="G148" s="157"/>
      <c r="H148" s="158"/>
    </row>
    <row r="149" spans="1:8" s="16" customFormat="1" ht="66" customHeight="1" x14ac:dyDescent="0.2">
      <c r="A149" s="190" t="s">
        <v>78</v>
      </c>
      <c r="B149" s="191"/>
      <c r="C149" s="186"/>
      <c r="D149" s="157">
        <v>6668</v>
      </c>
      <c r="E149" s="157"/>
      <c r="F149" s="157"/>
      <c r="G149" s="157"/>
      <c r="H149" s="158"/>
    </row>
    <row r="150" spans="1:8" s="16" customFormat="1" ht="66" customHeight="1" x14ac:dyDescent="0.2">
      <c r="A150" s="190" t="s">
        <v>79</v>
      </c>
      <c r="B150" s="191"/>
      <c r="C150" s="186"/>
      <c r="D150" s="157">
        <v>5715.4285714285716</v>
      </c>
      <c r="E150" s="157"/>
      <c r="F150" s="157"/>
      <c r="G150" s="157"/>
      <c r="H150" s="158"/>
    </row>
    <row r="151" spans="1:8" s="16" customFormat="1" ht="66" customHeight="1" x14ac:dyDescent="0.2">
      <c r="A151" s="190" t="s">
        <v>80</v>
      </c>
      <c r="B151" s="191"/>
      <c r="C151" s="186"/>
      <c r="D151" s="157">
        <v>5001</v>
      </c>
      <c r="E151" s="157"/>
      <c r="F151" s="157"/>
      <c r="G151" s="157"/>
      <c r="H151" s="158"/>
    </row>
    <row r="152" spans="1:8" s="16" customFormat="1" ht="66" customHeight="1" x14ac:dyDescent="0.2">
      <c r="A152" s="190" t="s">
        <v>81</v>
      </c>
      <c r="B152" s="191"/>
      <c r="C152" s="186"/>
      <c r="D152" s="157">
        <v>4445.333333333333</v>
      </c>
      <c r="E152" s="157"/>
      <c r="F152" s="157"/>
      <c r="G152" s="157"/>
      <c r="H152" s="158"/>
    </row>
    <row r="153" spans="1:8" s="16" customFormat="1" ht="66" customHeight="1" thickBot="1" x14ac:dyDescent="0.25">
      <c r="A153" s="190" t="s">
        <v>82</v>
      </c>
      <c r="B153" s="191"/>
      <c r="C153" s="194"/>
      <c r="D153" s="157">
        <v>4000.7999999999997</v>
      </c>
      <c r="E153" s="157"/>
      <c r="F153" s="157"/>
      <c r="G153" s="157"/>
      <c r="H153" s="158"/>
    </row>
    <row r="154" spans="1:8" s="16" customFormat="1" ht="62.45" customHeight="1" thickBot="1" x14ac:dyDescent="0.25">
      <c r="A154" s="195" t="s">
        <v>84</v>
      </c>
      <c r="B154" s="196"/>
      <c r="C154"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154" s="44">
        <v>21606</v>
      </c>
      <c r="E154" s="45"/>
      <c r="F154" s="45"/>
      <c r="G154" s="45"/>
      <c r="H154" s="46"/>
    </row>
    <row r="155" spans="1:8" s="16" customFormat="1" ht="24.75" customHeight="1" thickBot="1" x14ac:dyDescent="0.25">
      <c r="A155" s="290"/>
      <c r="B155" s="291"/>
      <c r="C155" s="125"/>
      <c r="D155" s="292"/>
      <c r="E155" s="292"/>
      <c r="F155" s="292"/>
      <c r="G155" s="292"/>
      <c r="H155" s="293"/>
    </row>
    <row r="156" spans="1:8" s="16" customFormat="1" ht="50.1" customHeight="1" x14ac:dyDescent="0.2">
      <c r="A156" s="160" t="s">
        <v>85</v>
      </c>
      <c r="B156" s="161"/>
      <c r="C156" s="298" t="str">
        <f>"Интернет-площадка 2gis.ru на основе Cправочника организаций "&amp;$C$2&amp;""</f>
        <v>Интернет-площадка 2gis.ru на основе Cправочника организаций "2ГИС.ИРКУТСК"</v>
      </c>
      <c r="D156" s="56">
        <v>10200</v>
      </c>
      <c r="E156" s="37"/>
      <c r="F156" s="37"/>
      <c r="G156" s="37"/>
      <c r="H156" s="38"/>
    </row>
    <row r="157" spans="1:8" s="16" customFormat="1" ht="50.1" customHeight="1" x14ac:dyDescent="0.2">
      <c r="A157" s="160" t="s">
        <v>86</v>
      </c>
      <c r="B157" s="161"/>
      <c r="C157" s="203" t="str">
        <f>"Электронный справочник на основе Справочника организаций "&amp;$C$2&amp;" (версия для ПК)"</f>
        <v>Электронный справочник на основе Справочника организаций "2ГИС.ИРКУТСК" (версия для ПК)</v>
      </c>
      <c r="D157" s="56">
        <v>17760</v>
      </c>
      <c r="E157" s="37"/>
      <c r="F157" s="37"/>
      <c r="G157" s="37"/>
      <c r="H157" s="38"/>
    </row>
    <row r="158" spans="1:8" s="16" customFormat="1" ht="50.1" customHeight="1" x14ac:dyDescent="0.2">
      <c r="A158" s="160" t="s">
        <v>87</v>
      </c>
      <c r="B158" s="161"/>
      <c r="C158" s="203" t="str">
        <f>"Электронный справочник на основе Справочника организаций "&amp;$C$2&amp;" (версия для ПК)"</f>
        <v>Электронный справочник на основе Справочника организаций "2ГИС.ИРКУТСК" (версия для ПК)</v>
      </c>
      <c r="D158" s="56">
        <v>12000</v>
      </c>
      <c r="E158" s="37"/>
      <c r="F158" s="37"/>
      <c r="G158" s="37"/>
      <c r="H158" s="38"/>
    </row>
    <row r="159" spans="1:8" s="16" customFormat="1" ht="50.1" customHeight="1" x14ac:dyDescent="0.2">
      <c r="A159" s="160" t="s">
        <v>88</v>
      </c>
      <c r="B159" s="161"/>
      <c r="C159" s="203" t="str">
        <f>"Интернет-площадка 2gis.ru на основе Cправочника организаций "&amp;$C$2&amp;""</f>
        <v>Интернет-площадка 2gis.ru на основе Cправочника организаций "2ГИС.ИРКУТСК"</v>
      </c>
      <c r="D159" s="56">
        <v>15240</v>
      </c>
      <c r="E159" s="37"/>
      <c r="F159" s="37"/>
      <c r="G159" s="37"/>
      <c r="H159" s="38"/>
    </row>
    <row r="160" spans="1:8" s="16" customFormat="1" ht="50.1" customHeight="1" x14ac:dyDescent="0.2">
      <c r="A160" s="160" t="s">
        <v>89</v>
      </c>
      <c r="B160" s="161"/>
      <c r="C160" s="203" t="str">
        <f>"Интернет-площадка 2gis.ru на основе Cправочника организаций "&amp;$C$2&amp;""</f>
        <v>Интернет-площадка 2gis.ru на основе Cправочника организаций "2ГИС.ИРКУТСК"</v>
      </c>
      <c r="D160" s="56">
        <v>18288</v>
      </c>
      <c r="E160" s="37"/>
      <c r="F160" s="37"/>
      <c r="G160" s="37"/>
      <c r="H160" s="38"/>
    </row>
    <row r="161" spans="1:8" s="16" customFormat="1" ht="50.1" customHeight="1" x14ac:dyDescent="0.2">
      <c r="A161" s="160" t="s">
        <v>90</v>
      </c>
      <c r="B161" s="161"/>
      <c r="C161" s="203" t="str">
        <f>"Электронный справочник на основе Справочника организаций "&amp;$C$2&amp;" (версия для ПК)"</f>
        <v>Электронный справочник на основе Справочника организаций "2ГИС.ИРКУТСК" (версия для ПК)</v>
      </c>
      <c r="D161" s="56">
        <v>10560</v>
      </c>
      <c r="E161" s="37"/>
      <c r="F161" s="37"/>
      <c r="G161" s="37"/>
      <c r="H161" s="38"/>
    </row>
    <row r="162" spans="1:8" s="16" customFormat="1" ht="50.1" customHeight="1" x14ac:dyDescent="0.2">
      <c r="A162" s="160" t="s">
        <v>91</v>
      </c>
      <c r="B162" s="161"/>
      <c r="C162" s="203" t="str">
        <f>"Электронный справочник на основе Справочника организаций "&amp;$C$2&amp;" (версия для ПК)"</f>
        <v>Электронный справочник на основе Справочника организаций "2ГИС.ИРКУТСК" (версия для ПК)</v>
      </c>
      <c r="D162" s="56">
        <v>10200</v>
      </c>
      <c r="E162" s="37"/>
      <c r="F162" s="37"/>
      <c r="G162" s="37"/>
      <c r="H162" s="38"/>
    </row>
    <row r="163" spans="1:8" s="16" customFormat="1" ht="50.1" customHeight="1" x14ac:dyDescent="0.2">
      <c r="A163" s="160" t="s">
        <v>92</v>
      </c>
      <c r="B163" s="161"/>
      <c r="C163" s="203" t="str">
        <f>"Электронный справочник на основе Справочника организаций "&amp;$C$2&amp;" (версия для ПК)"</f>
        <v>Электронный справочник на основе Справочника организаций "2ГИС.ИРКУТСК" (версия для ПК)</v>
      </c>
      <c r="D163" s="297">
        <v>12840</v>
      </c>
      <c r="E163" s="157"/>
      <c r="F163" s="157"/>
      <c r="G163" s="157"/>
      <c r="H163" s="158"/>
    </row>
    <row r="164" spans="1:8" s="16" customFormat="1" ht="50.1" customHeight="1" x14ac:dyDescent="0.2">
      <c r="A164" s="160" t="s">
        <v>93</v>
      </c>
      <c r="B164" s="161"/>
      <c r="C164" s="203" t="str">
        <f>C196</f>
        <v>электронный справочник на основе Справочника организаций "2ГИС.ИРКУТСК" (мобильная версия 2ГИС 4.0 и выше)</v>
      </c>
      <c r="D164" s="297">
        <v>27000</v>
      </c>
      <c r="E164" s="157"/>
      <c r="F164" s="157"/>
      <c r="G164" s="157"/>
      <c r="H164" s="158"/>
    </row>
    <row r="165" spans="1:8" s="16" customFormat="1" ht="50.1" customHeight="1" x14ac:dyDescent="0.2">
      <c r="A165" s="160" t="s">
        <v>94</v>
      </c>
      <c r="B165" s="161"/>
      <c r="C165" s="203" t="s">
        <v>95</v>
      </c>
      <c r="D165" s="297">
        <v>510</v>
      </c>
      <c r="E165" s="157"/>
      <c r="F165" s="157"/>
      <c r="G165" s="157"/>
      <c r="H165" s="158"/>
    </row>
    <row r="166" spans="1:8" s="16" customFormat="1" ht="70.5" customHeight="1" x14ac:dyDescent="0.2">
      <c r="A166" s="160" t="s">
        <v>96</v>
      </c>
      <c r="B166" s="161"/>
      <c r="C166"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"2ГИС.ИРКУТСК" (мобильная версия 2ГИС 4.0 и выше); Интернет-площадка 2gis.ru на основе Cправочника организаций "2ГИС.ИРКУТСК"</v>
      </c>
      <c r="D166" s="56">
        <v>8040</v>
      </c>
      <c r="E166" s="37"/>
      <c r="F166" s="37"/>
      <c r="G166" s="37"/>
      <c r="H166" s="38"/>
    </row>
    <row r="167" spans="1:8" s="16" customFormat="1" ht="70.5" customHeight="1" x14ac:dyDescent="0.2">
      <c r="A167" s="160" t="s">
        <v>97</v>
      </c>
      <c r="B167" s="161"/>
      <c r="C167" s="203" t="str">
        <f t="shared" ref="C167:C171"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"2ГИС.ИРКУТСК" (мобильная версия 2ГИС 4.0 и выше); Интернет-площадка 2gis.ru на основе Cправочника организаций "2ГИС.ИРКУТСК"</v>
      </c>
      <c r="D167" s="56">
        <v>6432</v>
      </c>
      <c r="E167" s="37"/>
      <c r="F167" s="37"/>
      <c r="G167" s="37"/>
      <c r="H167" s="38"/>
    </row>
    <row r="168" spans="1:8" s="16" customFormat="1" ht="70.5" customHeight="1" x14ac:dyDescent="0.2">
      <c r="A168" s="160" t="s">
        <v>98</v>
      </c>
      <c r="B168" s="161"/>
      <c r="C168" s="203" t="str">
        <f t="shared" si="0"/>
        <v>электронный справочник на основе Справочника организаций "2ГИС.ИРКУТСК" (мобильная версия 2ГИС 4.0 и выше); Интернет-площадка 2gis.ru на основе Cправочника организаций "2ГИС.ИРКУТСК"</v>
      </c>
      <c r="D168" s="56">
        <v>6720</v>
      </c>
      <c r="E168" s="37"/>
      <c r="F168" s="37"/>
      <c r="G168" s="37"/>
      <c r="H168" s="38"/>
    </row>
    <row r="169" spans="1:8" s="16" customFormat="1" ht="70.5" customHeight="1" x14ac:dyDescent="0.2">
      <c r="A169" s="160" t="s">
        <v>99</v>
      </c>
      <c r="B169" s="161"/>
      <c r="C169" s="203" t="str">
        <f t="shared" si="0"/>
        <v>электронный справочник на основе Справочника организаций "2ГИС.ИРКУТСК" (мобильная версия 2ГИС 4.0 и выше); Интернет-площадка 2gis.ru на основе Cправочника организаций "2ГИС.ИРКУТСК"</v>
      </c>
      <c r="D169" s="56">
        <v>3216</v>
      </c>
      <c r="E169" s="37"/>
      <c r="F169" s="37"/>
      <c r="G169" s="37"/>
      <c r="H169" s="38"/>
    </row>
    <row r="170" spans="1:8" s="16" customFormat="1" ht="70.5" customHeight="1" x14ac:dyDescent="0.2">
      <c r="A170" s="160" t="s">
        <v>100</v>
      </c>
      <c r="B170" s="161" t="s">
        <v>100</v>
      </c>
      <c r="C170" s="203" t="str">
        <f t="shared" si="0"/>
        <v>электронный справочник на основе Справочника организаций "2ГИС.ИРКУТСК" (мобильная версия 2ГИС 4.0 и выше); Интернет-площадка 2gis.ru на основе Cправочника организаций "2ГИС.ИРКУТСК"</v>
      </c>
      <c r="D170" s="56">
        <v>33000</v>
      </c>
      <c r="E170" s="37"/>
      <c r="F170" s="37"/>
      <c r="G170" s="37"/>
      <c r="H170" s="38"/>
    </row>
    <row r="171" spans="1:8" s="16" customFormat="1" ht="70.5" customHeight="1" x14ac:dyDescent="0.2">
      <c r="A171" s="160" t="s">
        <v>101</v>
      </c>
      <c r="B171" s="161" t="s">
        <v>101</v>
      </c>
      <c r="C171" s="203" t="str">
        <f t="shared" si="0"/>
        <v>электронный справочник на основе Справочника организаций "2ГИС.ИРКУТСК" (мобильная версия 2ГИС 4.0 и выше); Интернет-площадка 2gis.ru на основе Cправочника организаций "2ГИС.ИРКУТСК"</v>
      </c>
      <c r="D171" s="56">
        <v>15000</v>
      </c>
      <c r="E171" s="37"/>
      <c r="F171" s="37"/>
      <c r="G171" s="37"/>
      <c r="H171" s="38"/>
    </row>
    <row r="172" spans="1:8" s="16" customFormat="1" ht="50.1" customHeight="1" thickBot="1" x14ac:dyDescent="0.25">
      <c r="A172" s="160" t="s">
        <v>102</v>
      </c>
      <c r="B172" s="161"/>
      <c r="C172" s="127" t="str">
        <f>"Электронный справочник на основе Справочника организаций "&amp;$C$2&amp;" (версия для ПК)"</f>
        <v>Электронный справочник на основе Справочника организаций "2ГИС.ИРКУТСК" (версия для ПК)</v>
      </c>
      <c r="D172" s="56">
        <v>10560</v>
      </c>
      <c r="E172" s="37"/>
      <c r="F172" s="37"/>
      <c r="G172" s="37"/>
      <c r="H172" s="38"/>
    </row>
    <row r="173" spans="1:8" s="16" customFormat="1" ht="102" customHeight="1" thickBot="1" x14ac:dyDescent="0.25">
      <c r="A173" s="160" t="s">
        <v>16</v>
      </c>
      <c r="B173" s="161"/>
      <c r="C173"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173" s="56">
        <v>1200</v>
      </c>
      <c r="E173" s="37"/>
      <c r="F173" s="37"/>
      <c r="G173" s="37"/>
      <c r="H173" s="38"/>
    </row>
    <row r="174" spans="1:8" s="16" customFormat="1" ht="102" customHeight="1" thickBot="1" x14ac:dyDescent="0.25">
      <c r="A174" s="160" t="s">
        <v>103</v>
      </c>
      <c r="B174" s="161"/>
      <c r="C174"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174" s="56">
        <v>100002</v>
      </c>
      <c r="E174" s="37"/>
      <c r="F174" s="37"/>
      <c r="G174" s="37"/>
      <c r="H174" s="38"/>
    </row>
    <row r="175" spans="1:8" s="16" customFormat="1" ht="126" customHeight="1" x14ac:dyDescent="0.2">
      <c r="A175" s="160" t="s">
        <v>104</v>
      </c>
      <c r="B175" s="161"/>
      <c r="C175" s="30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"2ГИС.ИРКУТСК" (версия для ПК); 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Интернет-площадки и Веб-приложения на основе Cправочника организаций "2ГИС.ИРКУТСК", http://api.2gis.ru/</v>
      </c>
      <c r="D175" s="56">
        <v>16200</v>
      </c>
      <c r="E175" s="37"/>
      <c r="F175" s="37"/>
      <c r="G175" s="37"/>
      <c r="H175" s="38"/>
    </row>
    <row r="176" spans="1:8" s="16" customFormat="1" ht="96" customHeight="1" x14ac:dyDescent="0.2">
      <c r="A176" s="160" t="s">
        <v>105</v>
      </c>
      <c r="B176" s="161"/>
      <c r="C176"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Интернет-площадки и Веб-приложения на основе Cправочника организаций "2ГИС.ИРКУТСК", http://api.2gis.ru/</v>
      </c>
      <c r="D176" s="56">
        <v>10005</v>
      </c>
      <c r="E176" s="37"/>
      <c r="F176" s="37"/>
      <c r="G176" s="37"/>
      <c r="H176" s="38"/>
    </row>
    <row r="177" spans="1:8" s="16" customFormat="1" ht="96" customHeight="1" x14ac:dyDescent="0.2">
      <c r="A177" s="154" t="s">
        <v>106</v>
      </c>
      <c r="B177" s="204"/>
      <c r="C177" s="203" t="e">
        <f>#REF!</f>
        <v>#REF!</v>
      </c>
      <c r="D177" s="56">
        <v>15000</v>
      </c>
      <c r="E177" s="37"/>
      <c r="F177" s="37"/>
      <c r="G177" s="37"/>
      <c r="H177" s="38"/>
    </row>
    <row r="178" spans="1:8" s="16" customFormat="1" ht="50.1" customHeight="1" x14ac:dyDescent="0.2">
      <c r="A178" s="160" t="s">
        <v>107</v>
      </c>
      <c r="B178" s="161"/>
      <c r="C178" s="203" t="str">
        <f>"Интернет-площадка 2gis.ru на основе Cправочника организаций "&amp;$C$2&amp;""</f>
        <v>Интернет-площадка 2gis.ru на основе Cправочника организаций "2ГИС.ИРКУТСК"</v>
      </c>
      <c r="D178" s="56">
        <v>14280</v>
      </c>
      <c r="E178" s="37"/>
      <c r="F178" s="37"/>
      <c r="G178" s="37"/>
      <c r="H178" s="38"/>
    </row>
    <row r="179" spans="1:8" s="16" customFormat="1" ht="50.1" customHeight="1" x14ac:dyDescent="0.2">
      <c r="A179" s="160" t="s">
        <v>108</v>
      </c>
      <c r="B179" s="161"/>
      <c r="C179" s="203" t="str">
        <f>"Электронный справочник на основе Справочника организаций "&amp;$C$2&amp;" (версия для ПК)"</f>
        <v>Электронный справочник на основе Справочника организаций "2ГИС.ИРКУТСК" (версия для ПК)</v>
      </c>
      <c r="D179" s="56">
        <v>24960</v>
      </c>
      <c r="E179" s="37"/>
      <c r="F179" s="37"/>
      <c r="G179" s="37"/>
      <c r="H179" s="38"/>
    </row>
    <row r="180" spans="1:8" s="16" customFormat="1" ht="50.1" customHeight="1" x14ac:dyDescent="0.2">
      <c r="A180" s="160" t="s">
        <v>109</v>
      </c>
      <c r="B180" s="161"/>
      <c r="C180" s="203" t="str">
        <f>"Электронный справочник на основе Справочника организаций "&amp;$C$2&amp;" (версия для ПК)"</f>
        <v>Электронный справочник на основе Справочника организаций "2ГИС.ИРКУТСК" (версия для ПК)</v>
      </c>
      <c r="D180" s="56">
        <v>16800</v>
      </c>
      <c r="E180" s="37"/>
      <c r="F180" s="37"/>
      <c r="G180" s="37"/>
      <c r="H180" s="38"/>
    </row>
    <row r="181" spans="1:8" s="16" customFormat="1" ht="50.1" customHeight="1" x14ac:dyDescent="0.2">
      <c r="A181" s="160" t="s">
        <v>110</v>
      </c>
      <c r="B181" s="161"/>
      <c r="C181" s="203" t="str">
        <f>"Интернет-площадка 2gis.ru на основе Cправочника организаций "&amp;$C$2&amp;""</f>
        <v>Интернет-площадка 2gis.ru на основе Cправочника организаций "2ГИС.ИРКУТСК"</v>
      </c>
      <c r="D181" s="56">
        <v>21360</v>
      </c>
      <c r="E181" s="37"/>
      <c r="F181" s="37"/>
      <c r="G181" s="37"/>
      <c r="H181" s="38"/>
    </row>
    <row r="182" spans="1:8" s="16" customFormat="1" ht="50.1" customHeight="1" x14ac:dyDescent="0.2">
      <c r="A182" s="160" t="s">
        <v>111</v>
      </c>
      <c r="B182" s="161"/>
      <c r="C182" s="203" t="str">
        <f>"Интернет-площадка 2gis.ru на основе Cправочника организаций "&amp;$C$2&amp;""</f>
        <v>Интернет-площадка 2gis.ru на основе Cправочника организаций "2ГИС.ИРКУТСК"</v>
      </c>
      <c r="D182" s="56">
        <v>25632</v>
      </c>
      <c r="E182" s="37"/>
      <c r="F182" s="37"/>
      <c r="G182" s="37"/>
      <c r="H182" s="38"/>
    </row>
    <row r="183" spans="1:8" s="16" customFormat="1" ht="50.1" customHeight="1" x14ac:dyDescent="0.2">
      <c r="A183" s="160" t="s">
        <v>112</v>
      </c>
      <c r="B183" s="161"/>
      <c r="C183" s="203" t="str">
        <f>"Электронный справочник на основе Справочника организаций "&amp;$C$2&amp;" (версия для ПК)"</f>
        <v>Электронный справочник на основе Справочника организаций "2ГИС.ИРКУТСК" (версия для ПК)</v>
      </c>
      <c r="D183" s="56">
        <v>14880</v>
      </c>
      <c r="E183" s="37"/>
      <c r="F183" s="37"/>
      <c r="G183" s="37"/>
      <c r="H183" s="38"/>
    </row>
    <row r="184" spans="1:8" s="16" customFormat="1" ht="50.1" customHeight="1" x14ac:dyDescent="0.2">
      <c r="A184" s="160" t="s">
        <v>113</v>
      </c>
      <c r="B184" s="161"/>
      <c r="C184" s="203" t="str">
        <f>"Электронный справочник на основе Справочника организаций "&amp;$C$2&amp;" (версия для ПК)"</f>
        <v>Электронный справочник на основе Справочника организаций "2ГИС.ИРКУТСК" (версия для ПК)</v>
      </c>
      <c r="D184" s="56">
        <v>14280</v>
      </c>
      <c r="E184" s="37"/>
      <c r="F184" s="37"/>
      <c r="G184" s="37"/>
      <c r="H184" s="38"/>
    </row>
    <row r="185" spans="1:8" s="16" customFormat="1" ht="50.1" customHeight="1" x14ac:dyDescent="0.2">
      <c r="A185" s="160" t="s">
        <v>114</v>
      </c>
      <c r="B185" s="161"/>
      <c r="C185" s="203" t="str">
        <f>"Электронный справочник на основе Справочника организаций"&amp;$C$2&amp;" (версия для ПК)"</f>
        <v>Электронный справочник на основе Справочника организаций"2ГИС.ИРКУТСК" (версия для ПК)</v>
      </c>
      <c r="D185" s="56">
        <v>18000</v>
      </c>
      <c r="E185" s="37"/>
      <c r="F185" s="37"/>
      <c r="G185" s="37"/>
      <c r="H185" s="38"/>
    </row>
    <row r="186" spans="1:8" s="16" customFormat="1" ht="50.1" customHeight="1" x14ac:dyDescent="0.2">
      <c r="A186" s="160" t="s">
        <v>115</v>
      </c>
      <c r="B186" s="161"/>
      <c r="C186" s="203" t="s">
        <v>95</v>
      </c>
      <c r="D186" s="56">
        <v>720</v>
      </c>
      <c r="E186" s="37"/>
      <c r="F186" s="37"/>
      <c r="G186" s="37"/>
      <c r="H186" s="38"/>
    </row>
    <row r="187" spans="1:8" s="16" customFormat="1" ht="68.25" customHeight="1" x14ac:dyDescent="0.2">
      <c r="A187" s="160" t="s">
        <v>116</v>
      </c>
      <c r="B187" s="161"/>
      <c r="C187"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"2ГИС.ИРКУТСК" (мобильная версия 2ГИС 4.0 и выше); Интернет-площадка 2gis.ru на основе Cправочника организаций "2ГИС.ИРКУТСК"</v>
      </c>
      <c r="D187" s="56">
        <v>46200</v>
      </c>
      <c r="E187" s="37"/>
      <c r="F187" s="37"/>
      <c r="G187" s="37"/>
      <c r="H187" s="38"/>
    </row>
    <row r="188" spans="1:8" s="16" customFormat="1" ht="50.1" customHeight="1" thickBot="1" x14ac:dyDescent="0.25">
      <c r="A188" s="160" t="s">
        <v>117</v>
      </c>
      <c r="B188" s="161"/>
      <c r="C188" s="203" t="str">
        <f>"Электронный справочник на основе Справочника организаций "&amp;$C$2&amp;" (версия для ПК)"</f>
        <v>Электронный справочник на основе Справочника организаций "2ГИС.ИРКУТСК" (версия для ПК)</v>
      </c>
      <c r="D188" s="56">
        <v>14880</v>
      </c>
      <c r="E188" s="37"/>
      <c r="F188" s="37"/>
      <c r="G188" s="37"/>
      <c r="H188" s="38"/>
    </row>
    <row r="189" spans="1:8" s="28" customFormat="1" ht="50.1" customHeight="1" thickBot="1" x14ac:dyDescent="0.25">
      <c r="A189" s="24" t="s">
        <v>118</v>
      </c>
      <c r="B189" s="25"/>
      <c r="C189" s="26"/>
      <c r="D189" s="173"/>
      <c r="E189" s="173"/>
      <c r="F189" s="173"/>
      <c r="G189" s="173"/>
      <c r="H189" s="174"/>
    </row>
    <row r="190" spans="1:8" s="16" customFormat="1" ht="50.1" customHeight="1" x14ac:dyDescent="0.2">
      <c r="A190" s="160" t="s">
        <v>119</v>
      </c>
      <c r="B190" s="161"/>
      <c r="C190" s="206" t="str">
        <f>"Электронный справочник на основе Справочника организаций "&amp;$C$2&amp;" (мобильная версия)"</f>
        <v>Электронный справочник на основе Справочника организаций "2ГИС.ИРКУТСК" (мобильная версия)</v>
      </c>
      <c r="D190" s="36">
        <v>10806</v>
      </c>
      <c r="E190" s="37"/>
      <c r="F190" s="37"/>
      <c r="G190" s="37"/>
      <c r="H190" s="38"/>
    </row>
    <row r="191" spans="1:8" s="16" customFormat="1" ht="50.1" customHeight="1" x14ac:dyDescent="0.2">
      <c r="A191" s="160" t="s">
        <v>120</v>
      </c>
      <c r="B191" s="161"/>
      <c r="C191" s="209"/>
      <c r="D191" s="36">
        <v>10806</v>
      </c>
      <c r="E191" s="37"/>
      <c r="F191" s="37"/>
      <c r="G191" s="37"/>
      <c r="H191" s="38"/>
    </row>
    <row r="192" spans="1:8" s="16" customFormat="1" ht="50.1" customHeight="1" x14ac:dyDescent="0.2">
      <c r="A192" s="207" t="s">
        <v>121</v>
      </c>
      <c r="B192" s="208"/>
      <c r="C192" s="209"/>
      <c r="D192" s="297">
        <v>3240</v>
      </c>
      <c r="E192" s="157"/>
      <c r="F192" s="157"/>
      <c r="G192" s="157"/>
      <c r="H192" s="157"/>
    </row>
    <row r="193" spans="1:8" s="16" customFormat="1" ht="50.1" customHeight="1" x14ac:dyDescent="0.2">
      <c r="A193" s="207" t="s">
        <v>122</v>
      </c>
      <c r="B193" s="208"/>
      <c r="C193" s="209"/>
      <c r="D193" s="297">
        <v>324</v>
      </c>
      <c r="E193" s="157"/>
      <c r="F193" s="157"/>
      <c r="G193" s="157"/>
      <c r="H193" s="157"/>
    </row>
    <row r="194" spans="1:8" s="16" customFormat="1" ht="50.1" customHeight="1" thickBot="1" x14ac:dyDescent="0.25">
      <c r="A194" s="207" t="s">
        <v>123</v>
      </c>
      <c r="B194" s="208"/>
      <c r="C194" s="210"/>
      <c r="D194" s="78">
        <v>1134</v>
      </c>
      <c r="E194" s="79"/>
      <c r="F194" s="79"/>
      <c r="G194" s="79"/>
      <c r="H194" s="79"/>
    </row>
    <row r="195" spans="1:8" s="16" customFormat="1" ht="50.1" customHeight="1" thickBot="1" x14ac:dyDescent="0.25">
      <c r="A195" s="24" t="s">
        <v>124</v>
      </c>
      <c r="B195" s="25"/>
      <c r="C195" s="26"/>
      <c r="D195" s="173"/>
      <c r="E195" s="173"/>
      <c r="F195" s="173"/>
      <c r="G195" s="173"/>
      <c r="H195" s="174"/>
    </row>
    <row r="196" spans="1:8" s="16" customFormat="1" ht="50.1" customHeight="1" x14ac:dyDescent="0.2">
      <c r="A196" s="160" t="s">
        <v>125</v>
      </c>
      <c r="B196" s="161"/>
      <c r="C196"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"2ГИС.ИРКУТСК" (мобильная версия 2ГИС 4.0 и выше)</v>
      </c>
      <c r="D196" s="212">
        <f>F196*1.2</f>
        <v>8244</v>
      </c>
      <c r="E196" s="213">
        <f>F196*1.1</f>
        <v>7557.0000000000009</v>
      </c>
      <c r="F196" s="213">
        <v>6870</v>
      </c>
      <c r="G196" s="213">
        <f>F196*0.75</f>
        <v>5152.5</v>
      </c>
      <c r="H196" s="214">
        <f>F196*0.5</f>
        <v>3435</v>
      </c>
    </row>
    <row r="197" spans="1:8" s="16" customFormat="1" ht="50.1" customHeight="1" x14ac:dyDescent="0.2">
      <c r="A197" s="160" t="s">
        <v>126</v>
      </c>
      <c r="B197" s="161"/>
      <c r="C197" s="203" t="str">
        <f>"Интернет-площадка 2gis.ru на основе Cправочника организаций "&amp;$C$2&amp;""</f>
        <v>Интернет-площадка 2gis.ru на основе Cправочника организаций "2ГИС.ИРКУТСК"</v>
      </c>
      <c r="D197" s="36">
        <v>2592</v>
      </c>
      <c r="E197" s="37"/>
      <c r="F197" s="37"/>
      <c r="G197" s="37"/>
      <c r="H197" s="38"/>
    </row>
    <row r="198" spans="1:8" s="16" customFormat="1" ht="50.1" customHeight="1" x14ac:dyDescent="0.2">
      <c r="A198" s="160" t="s">
        <v>127</v>
      </c>
      <c r="B198" s="161"/>
      <c r="C198" s="203" t="str">
        <f>"Электронный справочник на основе Справочника организаций "&amp;$C$2&amp;" (версия для ПК)"</f>
        <v>Электронный справочник на основе Справочника организаций "2ГИС.ИРКУТСК" (версия для ПК)</v>
      </c>
      <c r="D198" s="56">
        <v>6870</v>
      </c>
      <c r="E198" s="37"/>
      <c r="F198" s="37"/>
      <c r="G198" s="37"/>
      <c r="H198" s="38"/>
    </row>
    <row r="199" spans="1:8" s="16" customFormat="1" ht="50.1" customHeight="1" x14ac:dyDescent="0.2">
      <c r="A199" s="154" t="s">
        <v>198</v>
      </c>
      <c r="B199" s="204"/>
      <c r="C199"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"2ГИС.ИРКУТСК" (мобильная версия 2ГИС 4.0 и выше)</v>
      </c>
      <c r="D199" s="212">
        <f>F199*1.2</f>
        <v>11664</v>
      </c>
      <c r="E199" s="213">
        <f>F199*1.1</f>
        <v>10692</v>
      </c>
      <c r="F199" s="213">
        <v>9720</v>
      </c>
      <c r="G199" s="213">
        <f>F199*0.75</f>
        <v>7290</v>
      </c>
      <c r="H199" s="214">
        <f>F199*0.5</f>
        <v>4860</v>
      </c>
    </row>
    <row r="200" spans="1:8" s="16" customFormat="1" ht="50.1" customHeight="1" x14ac:dyDescent="0.2">
      <c r="A200" s="160" t="s">
        <v>199</v>
      </c>
      <c r="B200" s="161"/>
      <c r="C200" s="203" t="str">
        <f>"Интернет-площадка 2gis.ru на основе Cправочника организаций "&amp;$C$2&amp;""</f>
        <v>Интернет-площадка 2gis.ru на основе Cправочника организаций "2ГИС.ИРКУТСК"</v>
      </c>
      <c r="D200" s="36">
        <v>3720</v>
      </c>
      <c r="E200" s="37"/>
      <c r="F200" s="37"/>
      <c r="G200" s="37"/>
      <c r="H200" s="38"/>
    </row>
    <row r="201" spans="1:8" s="16" customFormat="1" ht="50.1" customHeight="1" x14ac:dyDescent="0.2">
      <c r="A201" s="160" t="s">
        <v>130</v>
      </c>
      <c r="B201" s="161"/>
      <c r="C201" s="203" t="str">
        <f>"Электронный справочник на основе Справочника организаций "&amp;$C$2&amp;" (версия для ПК)"</f>
        <v>Электронный справочник на основе Справочника организаций "2ГИС.ИРКУТСК" (версия для ПК)</v>
      </c>
      <c r="D201" s="36">
        <v>9720</v>
      </c>
      <c r="E201" s="37"/>
      <c r="F201" s="37"/>
      <c r="G201" s="37"/>
      <c r="H201" s="38"/>
    </row>
    <row r="202" spans="1:8" s="16" customFormat="1" ht="126" customHeight="1" x14ac:dyDescent="0.2">
      <c r="A202" s="160" t="s">
        <v>131</v>
      </c>
      <c r="B202" s="161"/>
      <c r="C202" s="215" t="str">
        <f>C197</f>
        <v>Интернет-площадка 2gis.ru на основе Cправочника организаций "2ГИС.ИРКУТСК"</v>
      </c>
      <c r="D202" s="212">
        <f>F202*1.2</f>
        <v>11354.4</v>
      </c>
      <c r="E202" s="213">
        <f>F202*1.1</f>
        <v>10408.200000000001</v>
      </c>
      <c r="F202" s="213">
        <v>9462</v>
      </c>
      <c r="G202" s="213">
        <f>F202*0.75</f>
        <v>7096.5</v>
      </c>
      <c r="H202" s="214">
        <f>F202*0.5</f>
        <v>4731</v>
      </c>
    </row>
    <row r="203" spans="1:8" s="16" customFormat="1" ht="126" customHeight="1" thickBot="1" x14ac:dyDescent="0.25">
      <c r="A203" s="160" t="s">
        <v>132</v>
      </c>
      <c r="B203" s="161"/>
      <c r="C203"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203" s="56">
        <v>7374</v>
      </c>
      <c r="E203" s="37"/>
      <c r="F203" s="37"/>
      <c r="G203" s="37"/>
      <c r="H203" s="38"/>
    </row>
    <row r="204" spans="1:8" ht="50.1" customHeight="1" thickBot="1" x14ac:dyDescent="0.25">
      <c r="A204" s="24" t="s">
        <v>200</v>
      </c>
      <c r="B204" s="25"/>
      <c r="C204" s="26"/>
      <c r="D204" s="173"/>
      <c r="E204" s="173"/>
      <c r="F204" s="173"/>
      <c r="G204" s="173"/>
      <c r="H204" s="174"/>
    </row>
    <row r="205" spans="1:8" s="23" customFormat="1" ht="30" customHeight="1" thickBot="1" x14ac:dyDescent="0.25">
      <c r="A205" s="303"/>
      <c r="B205" s="303"/>
      <c r="C205" s="460"/>
      <c r="D205" s="303"/>
      <c r="E205" s="303"/>
      <c r="F205" s="303"/>
      <c r="G205" s="303"/>
      <c r="H205" s="304"/>
    </row>
    <row r="206" spans="1:8" s="16" customFormat="1" ht="83.25" customHeight="1" thickBot="1" x14ac:dyDescent="0.25">
      <c r="A206" s="160" t="s">
        <v>201</v>
      </c>
      <c r="B206" s="161"/>
      <c r="C206"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"2ГИС.ИРКУТСК" (версия для ПК); 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206" s="31">
        <v>21414</v>
      </c>
      <c r="E206" s="32"/>
      <c r="F206" s="32"/>
      <c r="G206" s="32"/>
      <c r="H206" s="33"/>
    </row>
    <row r="207" spans="1:8" s="16" customFormat="1" ht="83.25" customHeight="1" thickBot="1" x14ac:dyDescent="0.25">
      <c r="A207" s="160" t="s">
        <v>202</v>
      </c>
      <c r="B207" s="161"/>
      <c r="C207" s="209"/>
      <c r="D207" s="31">
        <v>21414</v>
      </c>
      <c r="E207" s="32"/>
      <c r="F207" s="32"/>
      <c r="G207" s="32"/>
      <c r="H207" s="33"/>
    </row>
    <row r="208" spans="1:8" s="28" customFormat="1" ht="50.1" customHeight="1" thickBot="1" x14ac:dyDescent="0.25">
      <c r="A208" s="290"/>
      <c r="B208" s="291"/>
      <c r="C208" s="125"/>
      <c r="D208" s="292"/>
      <c r="E208" s="292"/>
      <c r="F208" s="292"/>
      <c r="G208" s="292"/>
      <c r="H208" s="293"/>
    </row>
    <row r="209" spans="1:8" s="23" customFormat="1" ht="26.25" x14ac:dyDescent="0.2">
      <c r="A209" s="216"/>
      <c r="B209" s="217"/>
      <c r="C209" s="218"/>
      <c r="D209" s="217"/>
      <c r="E209" s="217"/>
      <c r="F209" s="217"/>
      <c r="G209" s="217"/>
      <c r="H209" s="219"/>
    </row>
    <row r="210" spans="1:8" s="16" customFormat="1" ht="21" x14ac:dyDescent="0.2">
      <c r="A210" s="220"/>
      <c r="B210" s="221" t="s">
        <v>133</v>
      </c>
      <c r="C210" s="222" t="s">
        <v>496</v>
      </c>
      <c r="D210" s="222"/>
      <c r="E210" s="223"/>
      <c r="F210" s="223"/>
      <c r="G210" s="223"/>
      <c r="H210" s="223"/>
    </row>
    <row r="211" spans="1:8" s="16" customFormat="1" ht="21" x14ac:dyDescent="0.2">
      <c r="A211" s="220"/>
      <c r="B211" s="223"/>
      <c r="C211" s="224" t="s">
        <v>497</v>
      </c>
      <c r="D211" s="224"/>
      <c r="E211" s="223"/>
      <c r="F211" s="223"/>
      <c r="G211" s="223"/>
      <c r="H211" s="223"/>
    </row>
    <row r="212" spans="1:8" s="16" customFormat="1" ht="21" x14ac:dyDescent="0.2">
      <c r="A212" s="220"/>
      <c r="B212" s="223"/>
      <c r="C212" s="224" t="s">
        <v>498</v>
      </c>
      <c r="D212" s="224"/>
      <c r="E212" s="223"/>
      <c r="F212" s="223"/>
      <c r="G212" s="223"/>
      <c r="H212" s="223"/>
    </row>
    <row r="213" spans="1:8" s="16" customFormat="1" ht="21" x14ac:dyDescent="0.2">
      <c r="A213" s="216"/>
      <c r="B213" s="217"/>
      <c r="C213" s="224"/>
      <c r="D213" s="224"/>
      <c r="E213" s="223"/>
      <c r="F213" s="223"/>
      <c r="G213" s="223"/>
      <c r="H213" s="217"/>
    </row>
    <row r="214" spans="1:8" s="16" customFormat="1" ht="26.25" x14ac:dyDescent="0.2">
      <c r="A214" s="227" t="str">
        <f>Абакан_юр!A174</f>
        <v>По соглашению сторон в качестве валюты платежа могут выступать украинские гривны, в этом случае курс следующий: 1 руб. = 0,4408 гривен</v>
      </c>
      <c r="B214" s="227"/>
      <c r="C214" s="227"/>
      <c r="D214" s="228"/>
      <c r="E214" s="228"/>
      <c r="F214" s="229"/>
      <c r="G214" s="230"/>
      <c r="H214" s="230"/>
    </row>
    <row r="215" spans="1:8" s="16" customFormat="1" ht="26.25" x14ac:dyDescent="0.2">
      <c r="A215" s="227" t="str">
        <f>Абакан_юр!A175</f>
        <v>По соглашению сторон в качестве валюты платежа могут выступать дирхамы ОАЭ, в этом случае курс следующий: 1 руб. = 0,0420 дирхам</v>
      </c>
      <c r="B215" s="227"/>
      <c r="C215" s="227"/>
      <c r="D215" s="228"/>
      <c r="E215" s="228"/>
      <c r="F215" s="229"/>
      <c r="G215" s="232"/>
      <c r="H215" s="232"/>
    </row>
    <row r="216" spans="1:8" ht="12.6" customHeight="1" x14ac:dyDescent="0.2">
      <c r="A216" s="227" t="str">
        <f>Абакан_юр!A176</f>
        <v>По соглашению сторон в качестве валюты платежа могут выступать доллары США, в этом случае курс следующий: 1 руб. = 0,0114 доллара</v>
      </c>
      <c r="B216" s="227"/>
      <c r="C216" s="227"/>
      <c r="D216" s="228"/>
      <c r="E216" s="228"/>
      <c r="F216" s="229"/>
      <c r="G216" s="232"/>
      <c r="H216" s="232"/>
    </row>
    <row r="217" spans="1:8" s="223" customFormat="1" ht="24.95" customHeight="1" x14ac:dyDescent="0.2">
      <c r="A217" s="227" t="str">
        <f>Абакан_юр!A177</f>
        <v>По соглашению сторон в качестве валюты платежа могут выступать евро, в этом случае курс следующий: 1 руб. = 0,0105 евро</v>
      </c>
      <c r="B217" s="227"/>
      <c r="C217" s="227"/>
      <c r="D217" s="228"/>
      <c r="E217" s="229"/>
      <c r="F217" s="229"/>
      <c r="G217" s="232"/>
      <c r="H217" s="232"/>
    </row>
    <row r="218" spans="1:8" s="223" customFormat="1" ht="24.95" customHeight="1" x14ac:dyDescent="0.2">
      <c r="A218" s="227" t="str">
        <f>Абакан_юр!A178</f>
        <v>По соглашению сторон в качестве валюты платежа могут выступать чешские кроны, в этом случае курс следующий: 1 руб. = 0,2605 крона</v>
      </c>
      <c r="B218" s="227"/>
      <c r="C218" s="227"/>
      <c r="D218" s="228"/>
      <c r="E218" s="229"/>
      <c r="F218" s="229"/>
      <c r="G218" s="232"/>
      <c r="H218" s="232"/>
    </row>
    <row r="219" spans="1:8" s="223" customFormat="1" ht="24.95" customHeight="1" x14ac:dyDescent="0.2">
      <c r="A219" s="227" t="str">
        <f>Абакан_юр!A179</f>
        <v>По соглашению сторон в качестве валюты платежа могут выступать киргизские сомы, в этом случае курс следующий: 1 руб. = 1,0083 сом</v>
      </c>
      <c r="B219" s="227"/>
      <c r="C219" s="227"/>
      <c r="D219" s="228"/>
      <c r="E219" s="228"/>
      <c r="F219" s="229"/>
      <c r="G219" s="232"/>
      <c r="H219" s="232"/>
    </row>
    <row r="220" spans="1:8" s="217" customFormat="1" ht="12.6" customHeight="1" x14ac:dyDescent="0.2">
      <c r="A220" s="227" t="str">
        <f>Абакан_юр!A180</f>
        <v>По соглашению сторон в качестве валюты платежа могут выступать казахстанские тенге, в этом случае курс следующий: 1 руб. = 5,0473 тенге</v>
      </c>
      <c r="B220" s="227"/>
      <c r="C220" s="227"/>
      <c r="D220" s="228"/>
      <c r="E220" s="228"/>
      <c r="F220" s="229"/>
      <c r="G220" s="232"/>
      <c r="H220" s="232"/>
    </row>
    <row r="221" spans="1:8" s="231" customFormat="1" ht="24.95" customHeight="1" x14ac:dyDescent="0.2">
      <c r="A221" s="233"/>
      <c r="B221" s="233"/>
      <c r="C221" s="234"/>
      <c r="D221" s="235"/>
      <c r="E221" s="235"/>
      <c r="F221" s="236"/>
      <c r="G221" s="237"/>
      <c r="H221" s="237"/>
    </row>
    <row r="222" spans="1:8" s="231" customFormat="1" ht="24.95" customHeight="1" x14ac:dyDescent="0.2">
      <c r="A222" s="239" t="s">
        <v>144</v>
      </c>
      <c r="B222" s="239"/>
      <c r="C222" s="239"/>
      <c r="D222" s="239"/>
      <c r="E222" s="239"/>
      <c r="F222" s="239"/>
      <c r="G222" s="239"/>
      <c r="H222" s="239"/>
    </row>
    <row r="223" spans="1:8" s="231" customFormat="1" ht="24.95" customHeight="1" x14ac:dyDescent="0.2">
      <c r="A223" s="239" t="s">
        <v>145</v>
      </c>
      <c r="B223" s="239"/>
      <c r="C223" s="239"/>
      <c r="D223" s="239"/>
      <c r="E223" s="239"/>
      <c r="F223" s="239"/>
      <c r="G223" s="239"/>
      <c r="H223" s="239"/>
    </row>
    <row r="224" spans="1:8" s="231" customFormat="1" ht="24.95" customHeight="1" x14ac:dyDescent="0.2">
      <c r="A224" s="233"/>
      <c r="B224" s="233"/>
      <c r="C224" s="234"/>
      <c r="D224" s="235"/>
      <c r="E224" s="235"/>
      <c r="F224" s="236"/>
      <c r="G224" s="237"/>
      <c r="H224" s="237"/>
    </row>
    <row r="225" spans="1:8" s="231" customFormat="1" ht="24.95" customHeight="1" thickBot="1" x14ac:dyDescent="0.25">
      <c r="A225" s="240" t="s">
        <v>146</v>
      </c>
      <c r="B225" s="240"/>
      <c r="C225" s="240"/>
      <c r="D225" s="240"/>
      <c r="E225" s="240"/>
      <c r="F225" s="241"/>
      <c r="H225" s="242"/>
    </row>
    <row r="226" spans="1:8" s="231" customFormat="1" ht="24.95" customHeight="1" thickBot="1" x14ac:dyDescent="0.25">
      <c r="A226" s="243" t="s">
        <v>147</v>
      </c>
      <c r="B226" s="244"/>
      <c r="C226" s="244"/>
      <c r="D226" s="244"/>
      <c r="E226" s="245"/>
      <c r="F226" s="246"/>
      <c r="G226" s="217"/>
      <c r="H226" s="247"/>
    </row>
    <row r="227" spans="1:8" s="231" customFormat="1" ht="24.95" customHeight="1" thickBot="1" x14ac:dyDescent="0.25">
      <c r="A227" s="248" t="s">
        <v>148</v>
      </c>
      <c r="B227" s="249"/>
      <c r="C227" s="250" t="s">
        <v>149</v>
      </c>
      <c r="D227" s="249" t="s">
        <v>150</v>
      </c>
      <c r="E227" s="251"/>
      <c r="F227" s="252"/>
      <c r="G227" s="252"/>
      <c r="H227" s="252"/>
    </row>
    <row r="228" spans="1:8" s="238" customFormat="1" ht="12" customHeight="1" x14ac:dyDescent="0.2">
      <c r="A228" s="258" t="s">
        <v>207</v>
      </c>
      <c r="B228" s="259"/>
      <c r="C228" s="261" t="s">
        <v>208</v>
      </c>
      <c r="D228" s="261">
        <v>2190</v>
      </c>
      <c r="E228" s="262"/>
      <c r="F228" s="219"/>
      <c r="G228" s="219"/>
      <c r="H228" s="219"/>
    </row>
    <row r="229" spans="1:8" ht="24.95" customHeight="1" x14ac:dyDescent="0.2">
      <c r="A229" s="258" t="s">
        <v>209</v>
      </c>
      <c r="B229" s="259"/>
      <c r="C229" s="261"/>
      <c r="D229" s="261">
        <v>1590</v>
      </c>
      <c r="E229" s="262"/>
      <c r="F229" s="219"/>
      <c r="G229" s="219"/>
    </row>
    <row r="230" spans="1:8" ht="24.95" customHeight="1" x14ac:dyDescent="0.2">
      <c r="A230" s="258" t="s">
        <v>210</v>
      </c>
      <c r="B230" s="259"/>
      <c r="C230" s="261"/>
      <c r="D230" s="261">
        <v>1440</v>
      </c>
      <c r="E230" s="262"/>
      <c r="F230" s="219"/>
      <c r="G230" s="219"/>
    </row>
    <row r="231" spans="1:8" s="238" customFormat="1" ht="24" thickBot="1" x14ac:dyDescent="0.25">
      <c r="A231" s="258" t="s">
        <v>211</v>
      </c>
      <c r="B231" s="259"/>
      <c r="C231" s="261"/>
      <c r="D231" s="261">
        <v>1290</v>
      </c>
      <c r="E231" s="262"/>
      <c r="F231" s="219"/>
      <c r="G231" s="219"/>
      <c r="H231" s="219"/>
    </row>
    <row r="232" spans="1:8" s="242" customFormat="1" ht="50.1" customHeight="1" x14ac:dyDescent="0.2">
      <c r="A232" s="253" t="s">
        <v>151</v>
      </c>
      <c r="B232" s="254"/>
      <c r="C232" s="255" t="s">
        <v>152</v>
      </c>
      <c r="D232" s="256" t="s">
        <v>153</v>
      </c>
      <c r="E232" s="257"/>
      <c r="F232" s="252"/>
      <c r="G232" s="252"/>
      <c r="H232" s="252"/>
    </row>
    <row r="233" spans="1:8" s="247" customFormat="1" ht="50.1" customHeight="1" x14ac:dyDescent="0.2">
      <c r="A233" s="258" t="s">
        <v>154</v>
      </c>
      <c r="B233" s="259"/>
      <c r="C233" s="260" t="s">
        <v>155</v>
      </c>
      <c r="D233" s="261" t="s">
        <v>156</v>
      </c>
      <c r="E233" s="262"/>
      <c r="F233" s="252"/>
      <c r="G233" s="252"/>
      <c r="H233" s="252"/>
    </row>
    <row r="234" spans="1:8" ht="106.5" customHeight="1" thickBot="1" x14ac:dyDescent="0.25">
      <c r="A234" s="321" t="s">
        <v>157</v>
      </c>
      <c r="B234" s="322"/>
      <c r="C234" s="323" t="s">
        <v>158</v>
      </c>
      <c r="D234" s="324" t="s">
        <v>156</v>
      </c>
      <c r="E234" s="325"/>
      <c r="F234" s="252"/>
      <c r="G234" s="252"/>
      <c r="H234" s="252"/>
    </row>
    <row r="235" spans="1:8" ht="50.1" customHeight="1" x14ac:dyDescent="0.2">
      <c r="A235" s="258" t="s">
        <v>160</v>
      </c>
      <c r="B235" s="259"/>
      <c r="C235" s="319" t="s">
        <v>161</v>
      </c>
      <c r="D235" s="259" t="s">
        <v>156</v>
      </c>
      <c r="E235" s="320"/>
      <c r="F235" s="246"/>
      <c r="G235" s="246"/>
      <c r="H235" s="246"/>
    </row>
    <row r="236" spans="1:8" ht="50.1" customHeight="1" thickBot="1" x14ac:dyDescent="0.25">
      <c r="A236" s="442" t="s">
        <v>162</v>
      </c>
      <c r="B236" s="443"/>
      <c r="C236" s="323" t="s">
        <v>163</v>
      </c>
      <c r="D236" s="444" t="s">
        <v>156</v>
      </c>
      <c r="E236" s="445"/>
      <c r="F236" s="236"/>
      <c r="G236" s="237"/>
      <c r="H236" s="237"/>
    </row>
    <row r="237" spans="1:8" ht="50.1" customHeight="1" x14ac:dyDescent="0.2">
      <c r="A237" s="264" t="s">
        <v>164</v>
      </c>
      <c r="B237" s="264"/>
      <c r="C237" s="264"/>
      <c r="D237" s="264"/>
      <c r="E237" s="264"/>
      <c r="F237" s="264"/>
      <c r="G237" s="264"/>
      <c r="H237" s="264"/>
    </row>
    <row r="238" spans="1:8" ht="50.1" customHeight="1" x14ac:dyDescent="0.2">
      <c r="A238" s="264" t="s">
        <v>165</v>
      </c>
      <c r="B238" s="264"/>
      <c r="C238" s="264"/>
      <c r="D238" s="264"/>
      <c r="E238" s="264"/>
      <c r="F238" s="264"/>
      <c r="G238" s="264"/>
      <c r="H238" s="264"/>
    </row>
    <row r="239" spans="1:8" ht="195.75" customHeight="1" x14ac:dyDescent="0.2">
      <c r="A239" s="326" t="str">
        <f>Абакан_юр!A195</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39" s="326"/>
      <c r="C239" s="326"/>
      <c r="D239" s="326"/>
      <c r="E239" s="326"/>
      <c r="F239" s="326"/>
      <c r="G239" s="326"/>
      <c r="H239" s="326"/>
    </row>
    <row r="240" spans="1:8" ht="108.75" customHeight="1" x14ac:dyDescent="0.2">
      <c r="A240" s="239" t="s">
        <v>167</v>
      </c>
      <c r="B240" s="239"/>
      <c r="C240" s="239"/>
      <c r="D240" s="239"/>
      <c r="E240" s="239"/>
      <c r="F240" s="239"/>
      <c r="G240" s="239"/>
      <c r="H240" s="239"/>
    </row>
    <row r="241" spans="1:8" ht="174.95" customHeight="1" x14ac:dyDescent="0.2">
      <c r="A241" s="264" t="s">
        <v>168</v>
      </c>
      <c r="B241" s="264"/>
      <c r="C241" s="264"/>
      <c r="D241" s="264"/>
      <c r="E241" s="264"/>
      <c r="F241" s="264"/>
      <c r="G241" s="264"/>
      <c r="H241" s="264"/>
    </row>
    <row r="242" spans="1:8" s="217" customFormat="1" ht="125.25" customHeight="1" x14ac:dyDescent="0.2">
      <c r="A242" s="239" t="s">
        <v>169</v>
      </c>
      <c r="B242" s="239"/>
      <c r="C242" s="239"/>
      <c r="D242" s="239"/>
      <c r="E242" s="239"/>
      <c r="F242" s="239"/>
      <c r="G242" s="239"/>
      <c r="H242" s="239"/>
    </row>
    <row r="243" spans="1:8" s="238" customFormat="1" ht="222.75" customHeight="1" x14ac:dyDescent="0.2">
      <c r="A243" s="216"/>
      <c r="B243" s="217"/>
      <c r="C243" s="218"/>
      <c r="D243" s="217"/>
      <c r="E243" s="217"/>
      <c r="F243" s="217"/>
      <c r="G243" s="217"/>
      <c r="H243" s="219"/>
    </row>
    <row r="244" spans="1:8" ht="24.95" customHeight="1" x14ac:dyDescent="0.2"/>
    <row r="245" spans="1:8" ht="24.95" customHeight="1" x14ac:dyDescent="0.2"/>
    <row r="246" spans="1:8" ht="181.5" customHeight="1" x14ac:dyDescent="0.2"/>
    <row r="247" spans="1:8" s="16" customFormat="1" ht="67.5" customHeight="1" x14ac:dyDescent="0.2">
      <c r="A247" s="216"/>
      <c r="B247" s="217"/>
      <c r="C247" s="218"/>
      <c r="D247" s="217"/>
      <c r="E247" s="217"/>
      <c r="F247" s="217"/>
      <c r="G247" s="217"/>
      <c r="H247" s="219"/>
    </row>
    <row r="249" spans="1:8" s="266" customFormat="1" ht="114.75" customHeight="1" x14ac:dyDescent="0.2">
      <c r="A249" s="216"/>
      <c r="B249" s="217"/>
      <c r="C249" s="218"/>
      <c r="D249" s="217"/>
      <c r="E249" s="217"/>
      <c r="F249" s="217"/>
      <c r="G249" s="217"/>
      <c r="H249" s="219"/>
    </row>
  </sheetData>
  <sheetProtection selectLockedCells="1" selectUnlockedCells="1"/>
  <mergeCells count="408">
    <mergeCell ref="A239:H239"/>
    <mergeCell ref="A240:H240"/>
    <mergeCell ref="A241:H241"/>
    <mergeCell ref="A242:E242"/>
    <mergeCell ref="F242:H242"/>
    <mergeCell ref="A235:B235"/>
    <mergeCell ref="D235:E235"/>
    <mergeCell ref="A236:B236"/>
    <mergeCell ref="D236:E236"/>
    <mergeCell ref="A237:H237"/>
    <mergeCell ref="A238:H238"/>
    <mergeCell ref="A232:B232"/>
    <mergeCell ref="D232:E232"/>
    <mergeCell ref="A233:B233"/>
    <mergeCell ref="D233:E233"/>
    <mergeCell ref="A234:B234"/>
    <mergeCell ref="D234:E234"/>
    <mergeCell ref="A228:B228"/>
    <mergeCell ref="C228:C231"/>
    <mergeCell ref="D228:E228"/>
    <mergeCell ref="A229:B229"/>
    <mergeCell ref="D229:E229"/>
    <mergeCell ref="A230:B230"/>
    <mergeCell ref="D230:E230"/>
    <mergeCell ref="A231:B231"/>
    <mergeCell ref="D231:E231"/>
    <mergeCell ref="A222:H222"/>
    <mergeCell ref="A223:H223"/>
    <mergeCell ref="A225:E225"/>
    <mergeCell ref="A226:E226"/>
    <mergeCell ref="A227:B227"/>
    <mergeCell ref="D227:E227"/>
    <mergeCell ref="A215:C215"/>
    <mergeCell ref="A216:C216"/>
    <mergeCell ref="A217:C217"/>
    <mergeCell ref="A218:C218"/>
    <mergeCell ref="A219:C219"/>
    <mergeCell ref="A220:C220"/>
    <mergeCell ref="C210:D210"/>
    <mergeCell ref="C211:D211"/>
    <mergeCell ref="C212:D212"/>
    <mergeCell ref="C213:D213"/>
    <mergeCell ref="A214:C214"/>
    <mergeCell ref="G214:H214"/>
    <mergeCell ref="A206:B206"/>
    <mergeCell ref="C206:C207"/>
    <mergeCell ref="D206:H206"/>
    <mergeCell ref="A207:B207"/>
    <mergeCell ref="D207:H207"/>
    <mergeCell ref="A208:B208"/>
    <mergeCell ref="D208:H208"/>
    <mergeCell ref="A202:B202"/>
    <mergeCell ref="A203:B203"/>
    <mergeCell ref="D203:H203"/>
    <mergeCell ref="A204:B204"/>
    <mergeCell ref="D204:H204"/>
    <mergeCell ref="A205:C205"/>
    <mergeCell ref="D205:H205"/>
    <mergeCell ref="A198:B198"/>
    <mergeCell ref="D198:H198"/>
    <mergeCell ref="A199:B199"/>
    <mergeCell ref="A200:B200"/>
    <mergeCell ref="D200:H200"/>
    <mergeCell ref="A201:B201"/>
    <mergeCell ref="D201:H201"/>
    <mergeCell ref="D194:H194"/>
    <mergeCell ref="A195:B195"/>
    <mergeCell ref="D195:H195"/>
    <mergeCell ref="A196:B196"/>
    <mergeCell ref="A197:B197"/>
    <mergeCell ref="D197:H197"/>
    <mergeCell ref="A190:B190"/>
    <mergeCell ref="C190:C194"/>
    <mergeCell ref="D190:H190"/>
    <mergeCell ref="A191:B191"/>
    <mergeCell ref="D191:H191"/>
    <mergeCell ref="A192:B192"/>
    <mergeCell ref="D192:H192"/>
    <mergeCell ref="A193:B193"/>
    <mergeCell ref="D193:H193"/>
    <mergeCell ref="A194:B194"/>
    <mergeCell ref="A187:B187"/>
    <mergeCell ref="D187:H187"/>
    <mergeCell ref="A188:B188"/>
    <mergeCell ref="D188:H188"/>
    <mergeCell ref="A189:B189"/>
    <mergeCell ref="D189:H189"/>
    <mergeCell ref="A184:B184"/>
    <mergeCell ref="D184:H184"/>
    <mergeCell ref="A185:B185"/>
    <mergeCell ref="D185:H185"/>
    <mergeCell ref="A186:B186"/>
    <mergeCell ref="D186:H186"/>
    <mergeCell ref="A181:B181"/>
    <mergeCell ref="D181:H181"/>
    <mergeCell ref="A182:B182"/>
    <mergeCell ref="D182:H182"/>
    <mergeCell ref="A183:B183"/>
    <mergeCell ref="D183:H183"/>
    <mergeCell ref="A178:B178"/>
    <mergeCell ref="D178:H178"/>
    <mergeCell ref="A179:B179"/>
    <mergeCell ref="D179:H179"/>
    <mergeCell ref="A180:B180"/>
    <mergeCell ref="D180:H180"/>
    <mergeCell ref="A175:B175"/>
    <mergeCell ref="D175:H175"/>
    <mergeCell ref="A176:B176"/>
    <mergeCell ref="D176:H176"/>
    <mergeCell ref="A177:B177"/>
    <mergeCell ref="D177:H177"/>
    <mergeCell ref="A172:B172"/>
    <mergeCell ref="D172:H172"/>
    <mergeCell ref="A173:B173"/>
    <mergeCell ref="D173:H173"/>
    <mergeCell ref="A174:B174"/>
    <mergeCell ref="D174:H174"/>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D138:H138"/>
    <mergeCell ref="A139:B139"/>
    <mergeCell ref="D139:H139"/>
    <mergeCell ref="A140:B140"/>
    <mergeCell ref="D140:H140"/>
    <mergeCell ref="A141:B141"/>
    <mergeCell ref="D141:H141"/>
    <mergeCell ref="A134:B134"/>
    <mergeCell ref="D134:H134"/>
    <mergeCell ref="A135:B135"/>
    <mergeCell ref="D135:H135"/>
    <mergeCell ref="A136:B136"/>
    <mergeCell ref="C136:C153"/>
    <mergeCell ref="D136:H136"/>
    <mergeCell ref="A137:B137"/>
    <mergeCell ref="D137:H137"/>
    <mergeCell ref="A138:B138"/>
    <mergeCell ref="A131:B131"/>
    <mergeCell ref="D131:H131"/>
    <mergeCell ref="A132:B132"/>
    <mergeCell ref="D132:H132"/>
    <mergeCell ref="A133:B133"/>
    <mergeCell ref="D133:H133"/>
    <mergeCell ref="A128:B128"/>
    <mergeCell ref="D128:H128"/>
    <mergeCell ref="A129:B129"/>
    <mergeCell ref="D129:H129"/>
    <mergeCell ref="A130:B130"/>
    <mergeCell ref="D130:H130"/>
    <mergeCell ref="D123:H123"/>
    <mergeCell ref="A124:B124"/>
    <mergeCell ref="C124:C132"/>
    <mergeCell ref="D124:H124"/>
    <mergeCell ref="A125:B125"/>
    <mergeCell ref="D125:H125"/>
    <mergeCell ref="A126:B126"/>
    <mergeCell ref="D126:H126"/>
    <mergeCell ref="A127:B127"/>
    <mergeCell ref="D127:H127"/>
    <mergeCell ref="A120:B120"/>
    <mergeCell ref="D120:H120"/>
    <mergeCell ref="A121:B121"/>
    <mergeCell ref="D121:H121"/>
    <mergeCell ref="A122:C122"/>
    <mergeCell ref="D122:H122"/>
    <mergeCell ref="A117:B117"/>
    <mergeCell ref="D117:H117"/>
    <mergeCell ref="A118:B118"/>
    <mergeCell ref="D118:H118"/>
    <mergeCell ref="A119:B119"/>
    <mergeCell ref="D119:H119"/>
    <mergeCell ref="A114:B114"/>
    <mergeCell ref="D114:H114"/>
    <mergeCell ref="A115:B115"/>
    <mergeCell ref="D115:H115"/>
    <mergeCell ref="A116:B116"/>
    <mergeCell ref="D116:H116"/>
    <mergeCell ref="A111:B111"/>
    <mergeCell ref="D111:H111"/>
    <mergeCell ref="A112:B112"/>
    <mergeCell ref="D112:H112"/>
    <mergeCell ref="A113:B113"/>
    <mergeCell ref="D113:H113"/>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02:B102"/>
    <mergeCell ref="D102:H102"/>
    <mergeCell ref="A103:B103"/>
    <mergeCell ref="D103:H103"/>
    <mergeCell ref="A104:B104"/>
    <mergeCell ref="D104:H104"/>
    <mergeCell ref="A99:B99"/>
    <mergeCell ref="D99:H99"/>
    <mergeCell ref="A100:B100"/>
    <mergeCell ref="D100:H100"/>
    <mergeCell ref="A101:B101"/>
    <mergeCell ref="D101:H101"/>
    <mergeCell ref="A96:B96"/>
    <mergeCell ref="D96:H96"/>
    <mergeCell ref="A97:B97"/>
    <mergeCell ref="D97:H97"/>
    <mergeCell ref="A98:B98"/>
    <mergeCell ref="D98:H98"/>
    <mergeCell ref="A93:B93"/>
    <mergeCell ref="D93:H93"/>
    <mergeCell ref="A94:B94"/>
    <mergeCell ref="D94:H94"/>
    <mergeCell ref="A95:B95"/>
    <mergeCell ref="D95:H95"/>
    <mergeCell ref="A90:B90"/>
    <mergeCell ref="D90:H90"/>
    <mergeCell ref="A91:B91"/>
    <mergeCell ref="D91:H91"/>
    <mergeCell ref="A92:B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D70:H70"/>
    <mergeCell ref="A71:C71"/>
    <mergeCell ref="D71:H71"/>
    <mergeCell ref="A72:B72"/>
    <mergeCell ref="C72:C121"/>
    <mergeCell ref="D72:H72"/>
    <mergeCell ref="A73:B73"/>
    <mergeCell ref="D73:H73"/>
    <mergeCell ref="A74:B74"/>
    <mergeCell ref="D74:H74"/>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51:H51"/>
    <mergeCell ref="A52:A53"/>
    <mergeCell ref="D52:H53"/>
    <mergeCell ref="D54:H54"/>
    <mergeCell ref="A55:A59"/>
    <mergeCell ref="B55:B56"/>
    <mergeCell ref="C55:C56"/>
    <mergeCell ref="D55:D59"/>
    <mergeCell ref="E55:E59"/>
    <mergeCell ref="F55:F59"/>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225"/>
  <sheetViews>
    <sheetView view="pageBreakPreview" zoomScale="40" zoomScaleNormal="60" zoomScaleSheetLayoutView="40" workbookViewId="0">
      <pane ySplit="4" topLeftCell="A167" activePane="bottomLeft" state="frozen"/>
      <selection activeCell="A181" sqref="A181:B181"/>
      <selection pane="bottomLeft" activeCell="A181" sqref="A181:B181"/>
    </sheetView>
  </sheetViews>
  <sheetFormatPr defaultColWidth="9.140625" defaultRowHeight="12.75" outlineLevelRow="1" x14ac:dyDescent="0.2"/>
  <cols>
    <col min="1" max="1" width="45.7109375" style="216" customWidth="1"/>
    <col min="2" max="2" width="80.7109375" style="217" customWidth="1"/>
    <col min="3" max="3" width="120.7109375" style="218" customWidth="1"/>
    <col min="4" max="7" width="30.7109375" style="217" customWidth="1"/>
    <col min="8" max="8" width="30.7109375" style="219" customWidth="1"/>
    <col min="9" max="16384" width="9.140625" style="219"/>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июня 2024 г.</v>
      </c>
      <c r="B2" s="6" t="s">
        <v>2</v>
      </c>
      <c r="C2" s="7" t="s">
        <v>499</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s="16" customFormat="1" ht="24.95" customHeight="1" thickBot="1" x14ac:dyDescent="0.25">
      <c r="A6" s="81"/>
      <c r="B6" s="129"/>
      <c r="C6" s="130"/>
      <c r="D6" s="291" t="s">
        <v>234</v>
      </c>
      <c r="E6" s="291"/>
      <c r="F6" s="291"/>
      <c r="G6" s="291"/>
      <c r="H6" s="463"/>
    </row>
    <row r="7" spans="1:8" ht="33" customHeight="1" thickBot="1" x14ac:dyDescent="0.25">
      <c r="A7" s="436"/>
      <c r="B7" s="437"/>
      <c r="C7" s="438"/>
      <c r="D7" s="337" t="s">
        <v>171</v>
      </c>
      <c r="E7" s="268" t="s">
        <v>172</v>
      </c>
      <c r="F7" s="337" t="s">
        <v>173</v>
      </c>
      <c r="G7" s="268" t="s">
        <v>174</v>
      </c>
      <c r="H7" s="338" t="s">
        <v>175</v>
      </c>
    </row>
    <row r="8" spans="1:8" s="16" customFormat="1" ht="48" customHeight="1" x14ac:dyDescent="0.2">
      <c r="A8" s="29" t="s">
        <v>10</v>
      </c>
      <c r="B8" s="30" t="s">
        <v>27</v>
      </c>
      <c r="C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"2ГИС.КАВКАЗСКИЕ МИНЕРАЛЬНЫЕ ВОДЫ" (версия для ПК); 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Интернет-площадки и Веб-приложения на основе Cправочника организаций "2ГИС.КАВКАЗСКИЕ МИНЕРАЛЬНЫЕ ВОДЫ", http://api.2gis.ru/</v>
      </c>
      <c r="D8" s="31">
        <f>F8*1.2</f>
        <v>6314.4</v>
      </c>
      <c r="E8" s="32">
        <f>F8*1.1</f>
        <v>5788.2000000000007</v>
      </c>
      <c r="F8" s="32">
        <v>5262</v>
      </c>
      <c r="G8" s="32">
        <f>F8*0.75</f>
        <v>3946.5</v>
      </c>
      <c r="H8" s="33">
        <f>F8*0.5</f>
        <v>2631</v>
      </c>
    </row>
    <row r="9" spans="1:8" s="16" customFormat="1" ht="132" customHeight="1" x14ac:dyDescent="0.2">
      <c r="A9" s="34"/>
      <c r="B9" s="35"/>
      <c r="C9" s="35"/>
      <c r="D9" s="36"/>
      <c r="E9" s="37"/>
      <c r="F9" s="37"/>
      <c r="G9" s="37"/>
      <c r="H9" s="38"/>
    </row>
    <row r="10" spans="1:8" s="16" customFormat="1" ht="97.5" customHeight="1" x14ac:dyDescent="0.2">
      <c r="A10" s="34"/>
      <c r="B10" s="39" t="s">
        <v>12</v>
      </c>
      <c r="C1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"2ГИС.КАВКАЗСКИЕ МИНЕРАЛЬНЫЕ ВОДЫ" (версия для ПК); 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Интернет-площадки и Веб-приложения на основе Cправочника организаций "2ГИС.КАВКАЗСКИЕ МИНЕРАЛЬНЫЕ ВОДЫ", http://api.2gis.ru/</v>
      </c>
      <c r="D10" s="36"/>
      <c r="E10" s="37"/>
      <c r="F10" s="37"/>
      <c r="G10" s="37"/>
      <c r="H10" s="38"/>
    </row>
    <row r="11" spans="1:8" s="16" customFormat="1" ht="166.5" customHeight="1" thickBot="1" x14ac:dyDescent="0.25">
      <c r="A11" s="41"/>
      <c r="B11" s="42" t="s">
        <v>13</v>
      </c>
      <c r="C1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11" s="44"/>
      <c r="E11" s="45"/>
      <c r="F11" s="45"/>
      <c r="G11" s="45"/>
      <c r="H11" s="46"/>
    </row>
    <row r="12" spans="1:8" s="16" customFormat="1" ht="24.95" customHeight="1" thickBot="1" x14ac:dyDescent="0.25">
      <c r="A12" s="81"/>
      <c r="B12" s="129"/>
      <c r="C12" s="130"/>
      <c r="D12" s="291" t="s">
        <v>234</v>
      </c>
      <c r="E12" s="291"/>
      <c r="F12" s="291"/>
      <c r="G12" s="291"/>
      <c r="H12" s="463"/>
    </row>
    <row r="13" spans="1:8" s="16" customFormat="1" ht="48" customHeight="1" x14ac:dyDescent="0.2">
      <c r="A13" s="53" t="s">
        <v>14</v>
      </c>
      <c r="B13" s="30" t="s">
        <v>27</v>
      </c>
      <c r="C1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"2ГИС.КАВКАЗСКИЕ МИНЕРАЛЬНЫЕ ВОДЫ" (версия для ПК); 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Интернет-площадки и Веб-приложения на основе Cправочника организаций "2ГИС.КАВКАЗСКИЕ МИНЕРАЛЬНЫЕ ВОДЫ", http://api.2gis.ru/</v>
      </c>
      <c r="D13" s="54">
        <f>F13*1.2</f>
        <v>7200</v>
      </c>
      <c r="E13" s="32">
        <f>F13*1.1</f>
        <v>6600.0000000000009</v>
      </c>
      <c r="F13" s="32">
        <v>6000</v>
      </c>
      <c r="G13" s="32">
        <f>F13*0.75</f>
        <v>4500</v>
      </c>
      <c r="H13" s="33">
        <f>F13*0.5</f>
        <v>3000</v>
      </c>
    </row>
    <row r="14" spans="1:8" s="16" customFormat="1" ht="132" customHeight="1" x14ac:dyDescent="0.2">
      <c r="A14" s="55"/>
      <c r="B14" s="35"/>
      <c r="C14" s="35"/>
      <c r="D14" s="56"/>
      <c r="E14" s="37"/>
      <c r="F14" s="37"/>
      <c r="G14" s="37"/>
      <c r="H14" s="38"/>
    </row>
    <row r="15" spans="1:8" s="16" customFormat="1" ht="97.5" customHeight="1" x14ac:dyDescent="0.2">
      <c r="A15" s="55"/>
      <c r="B15" s="39" t="s">
        <v>12</v>
      </c>
      <c r="C15"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"2ГИС.КАВКАЗСКИЕ МИНЕРАЛЬНЫЕ ВОДЫ" (версия для ПК); 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Интернет-площадки и Веб-приложения на основе Cправочника организаций "2ГИС.КАВКАЗСКИЕ МИНЕРАЛЬНЫЕ ВОДЫ", http://api.2gis.ru/</v>
      </c>
      <c r="D15" s="56"/>
      <c r="E15" s="37"/>
      <c r="F15" s="37"/>
      <c r="G15" s="37"/>
      <c r="H15" s="38"/>
    </row>
    <row r="16" spans="1:8" s="16" customFormat="1" ht="166.5" customHeight="1" x14ac:dyDescent="0.2">
      <c r="A16" s="55"/>
      <c r="B16" s="57" t="s">
        <v>13</v>
      </c>
      <c r="C16"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16" s="56"/>
      <c r="E16" s="37"/>
      <c r="F16" s="37"/>
      <c r="G16" s="37"/>
      <c r="H16" s="38"/>
    </row>
    <row r="17" spans="1:8" s="16" customFormat="1" ht="92.25" customHeight="1" thickBot="1" x14ac:dyDescent="0.25">
      <c r="A17" s="59"/>
      <c r="B17" s="42" t="s">
        <v>16</v>
      </c>
      <c r="C17"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17" s="61"/>
      <c r="E17" s="45"/>
      <c r="F17" s="45"/>
      <c r="G17" s="45"/>
      <c r="H17" s="46"/>
    </row>
    <row r="18" spans="1:8" s="16" customFormat="1" ht="24.95" customHeight="1" thickBot="1" x14ac:dyDescent="0.25">
      <c r="A18" s="47"/>
      <c r="B18" s="62"/>
      <c r="C18" s="49"/>
      <c r="D18" s="63"/>
      <c r="E18" s="63"/>
      <c r="F18" s="63"/>
      <c r="G18" s="63"/>
      <c r="H18" s="64"/>
    </row>
    <row r="19" spans="1:8" s="16" customFormat="1" ht="112.5" customHeight="1" x14ac:dyDescent="0.2">
      <c r="A19" s="65" t="s">
        <v>17</v>
      </c>
      <c r="B19" s="66" t="s">
        <v>18</v>
      </c>
      <c r="C19" s="67"/>
      <c r="D19" s="68">
        <v>1008</v>
      </c>
      <c r="E19" s="69"/>
      <c r="F19" s="69"/>
      <c r="G19" s="69"/>
      <c r="H19" s="70"/>
    </row>
    <row r="20" spans="1:8" s="16" customFormat="1" ht="50.1" customHeight="1" x14ac:dyDescent="0.2">
      <c r="A20" s="71"/>
      <c r="B20" s="72" t="s">
        <v>19</v>
      </c>
      <c r="C20" s="73" t="str">
        <f>"Электронный справочник "&amp;$C$2&amp;" (версия для ПК)"</f>
        <v>Электронный справочник "2ГИС.КАВКАЗСКИЕ МИНЕРАЛЬНЫЕ ВОДЫ" (версия для ПК)</v>
      </c>
      <c r="D20" s="74"/>
      <c r="E20" s="75"/>
      <c r="F20" s="75"/>
      <c r="G20" s="75"/>
      <c r="H20" s="76"/>
    </row>
    <row r="21" spans="1:8" s="16" customFormat="1" ht="40.5" customHeight="1" x14ac:dyDescent="0.2">
      <c r="A21" s="71"/>
      <c r="B21" s="72" t="s">
        <v>20</v>
      </c>
      <c r="C21" s="35"/>
      <c r="D21" s="74"/>
      <c r="E21" s="75"/>
      <c r="F21" s="75"/>
      <c r="G21" s="75"/>
      <c r="H21" s="76"/>
    </row>
    <row r="22" spans="1:8" s="16" customFormat="1" ht="75" customHeight="1" thickBot="1" x14ac:dyDescent="0.25">
      <c r="A22" s="77"/>
      <c r="B22" s="72" t="s">
        <v>21</v>
      </c>
      <c r="C22"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"2ГИС.КАВКАЗСКИЕ МИНЕРАЛЬНЫЕ ВОДЫ"; Электронный справочник "2ГИС.КАВКАЗСКИЕ МИНЕРАЛЬНЫЕ ВОДЫ" (мобильная версия 2ГИС 4.0 и выше)</v>
      </c>
      <c r="D22" s="78"/>
      <c r="E22" s="79"/>
      <c r="F22" s="79"/>
      <c r="G22" s="79"/>
      <c r="H22" s="80"/>
    </row>
    <row r="23" spans="1:8" s="16" customFormat="1" ht="24.95" customHeight="1" thickBot="1" x14ac:dyDescent="0.25">
      <c r="A23" s="81"/>
      <c r="B23" s="129"/>
      <c r="C23" s="130"/>
      <c r="D23" s="291" t="s">
        <v>234</v>
      </c>
      <c r="E23" s="291"/>
      <c r="F23" s="291"/>
      <c r="G23" s="291"/>
      <c r="H23" s="463"/>
    </row>
    <row r="24" spans="1:8" s="16" customFormat="1" ht="50.1" customHeight="1" x14ac:dyDescent="0.2">
      <c r="A24" s="65" t="s">
        <v>22</v>
      </c>
      <c r="B24" s="87" t="s">
        <v>23</v>
      </c>
      <c r="C24"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Интернет-площадки и Веб-приложения на основе Cправочника организаций "2ГИС.КАВКАЗСКИЕ МИНЕРАЛЬНЫЕ ВОДЫ", http://api.2gis.ru/</v>
      </c>
      <c r="D24" s="271">
        <v>102</v>
      </c>
      <c r="E24" s="272"/>
      <c r="F24" s="272"/>
      <c r="G24" s="272"/>
      <c r="H24" s="273"/>
    </row>
    <row r="25" spans="1:8" s="16" customFormat="1" ht="94.5" customHeight="1" x14ac:dyDescent="0.2">
      <c r="A25" s="71"/>
      <c r="B25" s="92"/>
      <c r="C25" s="93"/>
      <c r="D25" s="94"/>
      <c r="E25" s="95"/>
      <c r="F25" s="95"/>
      <c r="G25" s="95"/>
      <c r="H25" s="274"/>
    </row>
    <row r="26" spans="1:8" s="16" customFormat="1" ht="163.5" customHeight="1" thickBot="1" x14ac:dyDescent="0.25">
      <c r="A26" s="77"/>
      <c r="B26" s="97" t="s">
        <v>13</v>
      </c>
      <c r="C2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26" s="275"/>
      <c r="E26" s="276"/>
      <c r="F26" s="276"/>
      <c r="G26" s="276"/>
      <c r="H26" s="277"/>
    </row>
    <row r="27" spans="1:8" s="16" customFormat="1" ht="24.95" customHeight="1" thickBot="1" x14ac:dyDescent="0.25">
      <c r="A27" s="81"/>
      <c r="B27" s="129"/>
      <c r="C27" s="130"/>
      <c r="D27" s="291" t="s">
        <v>234</v>
      </c>
      <c r="E27" s="291"/>
      <c r="F27" s="291"/>
      <c r="G27" s="291"/>
      <c r="H27" s="463"/>
    </row>
    <row r="28" spans="1:8" s="16" customFormat="1" ht="50.1" customHeight="1" x14ac:dyDescent="0.2">
      <c r="A28" s="65" t="s">
        <v>24</v>
      </c>
      <c r="B28" s="30" t="s">
        <v>27</v>
      </c>
      <c r="C2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"2ГИС.КАВКАЗСКИЕ МИНЕРАЛЬНЫЕ ВОДЫ" (версия для ПК); 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v>
      </c>
      <c r="D28" s="31">
        <f>F28*1.2</f>
        <v>17683.2</v>
      </c>
      <c r="E28" s="32">
        <f>F28*1.1</f>
        <v>16209.600000000002</v>
      </c>
      <c r="F28" s="32">
        <v>14736</v>
      </c>
      <c r="G28" s="32">
        <f>F28*0.75</f>
        <v>11052</v>
      </c>
      <c r="H28" s="33">
        <f>F28*0.5</f>
        <v>7368</v>
      </c>
    </row>
    <row r="29" spans="1:8" s="16" customFormat="1" ht="99.95" customHeight="1" x14ac:dyDescent="0.2">
      <c r="A29" s="71"/>
      <c r="B29" s="35"/>
      <c r="C29" s="35"/>
      <c r="D29" s="36"/>
      <c r="E29" s="37"/>
      <c r="F29" s="37"/>
      <c r="G29" s="37"/>
      <c r="H29" s="38"/>
    </row>
    <row r="30" spans="1:8" s="16" customFormat="1" ht="99.95" customHeight="1" x14ac:dyDescent="0.2">
      <c r="A30" s="71"/>
      <c r="B30" s="105" t="s">
        <v>12</v>
      </c>
      <c r="C30"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v>
      </c>
      <c r="D30" s="36"/>
      <c r="E30" s="37"/>
      <c r="F30" s="37"/>
      <c r="G30" s="37"/>
      <c r="H30" s="38"/>
    </row>
    <row r="31" spans="1:8" s="16" customFormat="1" ht="156.75" customHeight="1" thickBot="1" x14ac:dyDescent="0.25">
      <c r="A31" s="77"/>
      <c r="B31" s="107" t="s">
        <v>13</v>
      </c>
      <c r="C31"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31" s="44"/>
      <c r="E31" s="45"/>
      <c r="F31" s="45"/>
      <c r="G31" s="45"/>
      <c r="H31" s="46"/>
    </row>
    <row r="32" spans="1:8" s="16" customFormat="1" ht="24.95" customHeight="1" thickBot="1" x14ac:dyDescent="0.25">
      <c r="A32" s="81"/>
      <c r="B32" s="129"/>
      <c r="C32" s="130"/>
      <c r="D32" s="291" t="s">
        <v>234</v>
      </c>
      <c r="E32" s="291"/>
      <c r="F32" s="291"/>
      <c r="G32" s="291"/>
      <c r="H32" s="463"/>
    </row>
    <row r="33" spans="1:8" s="16" customFormat="1" ht="50.1" customHeight="1" x14ac:dyDescent="0.2">
      <c r="A33" s="65" t="s">
        <v>26</v>
      </c>
      <c r="B33" s="30" t="s">
        <v>27</v>
      </c>
      <c r="C3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"2ГИС.КАВКАЗСКИЕ МИНЕРАЛЬНЫЕ ВОДЫ" (версия для ПК); 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v>
      </c>
      <c r="D33" s="54">
        <f>F33*1.2</f>
        <v>20160</v>
      </c>
      <c r="E33" s="32">
        <f>F33*1.1</f>
        <v>18480</v>
      </c>
      <c r="F33" s="32">
        <v>16800</v>
      </c>
      <c r="G33" s="32">
        <f>F33*0.75</f>
        <v>12600</v>
      </c>
      <c r="H33" s="33">
        <f>F33*0.5</f>
        <v>8400</v>
      </c>
    </row>
    <row r="34" spans="1:8" s="16" customFormat="1" ht="99.95" customHeight="1" x14ac:dyDescent="0.2">
      <c r="A34" s="71"/>
      <c r="B34" s="35"/>
      <c r="C34" s="35"/>
      <c r="D34" s="56"/>
      <c r="E34" s="37"/>
      <c r="F34" s="37"/>
      <c r="G34" s="37"/>
      <c r="H34" s="38"/>
    </row>
    <row r="35" spans="1:8" s="16" customFormat="1" ht="99.95" customHeight="1" x14ac:dyDescent="0.2">
      <c r="A35" s="71"/>
      <c r="B35" s="39" t="s">
        <v>12</v>
      </c>
      <c r="C35"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v>
      </c>
      <c r="D35" s="56"/>
      <c r="E35" s="37"/>
      <c r="F35" s="37"/>
      <c r="G35" s="37"/>
      <c r="H35" s="38"/>
    </row>
    <row r="36" spans="1:8" s="16" customFormat="1" ht="156.75" customHeight="1" x14ac:dyDescent="0.2">
      <c r="A36" s="71"/>
      <c r="B36" s="57" t="s">
        <v>13</v>
      </c>
      <c r="C36"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36" s="56"/>
      <c r="E36" s="37"/>
      <c r="F36" s="37"/>
      <c r="G36" s="37"/>
      <c r="H36" s="38"/>
    </row>
    <row r="37" spans="1:8" s="16" customFormat="1" ht="92.25" customHeight="1" thickBot="1" x14ac:dyDescent="0.25">
      <c r="A37" s="77"/>
      <c r="B37" s="42" t="s">
        <v>16</v>
      </c>
      <c r="C37"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37" s="61"/>
      <c r="E37" s="45"/>
      <c r="F37" s="45"/>
      <c r="G37" s="45"/>
      <c r="H37" s="46"/>
    </row>
    <row r="38" spans="1:8" s="16" customFormat="1" ht="24.95" customHeight="1" thickBot="1" x14ac:dyDescent="0.25">
      <c r="A38" s="112"/>
      <c r="B38" s="62"/>
      <c r="C38" s="49"/>
      <c r="D38" s="63"/>
      <c r="E38" s="63"/>
      <c r="F38" s="63"/>
      <c r="G38" s="63"/>
      <c r="H38" s="64"/>
    </row>
    <row r="39" spans="1:8" s="16" customFormat="1" ht="125.1" customHeight="1" x14ac:dyDescent="0.2">
      <c r="A39" s="65" t="s">
        <v>28</v>
      </c>
      <c r="B39" s="66" t="s">
        <v>29</v>
      </c>
      <c r="C39" s="67"/>
      <c r="D39" s="68">
        <v>2880</v>
      </c>
      <c r="E39" s="69"/>
      <c r="F39" s="69"/>
      <c r="G39" s="69"/>
      <c r="H39" s="70"/>
    </row>
    <row r="40" spans="1:8" s="16" customFormat="1" ht="50.1" customHeight="1" x14ac:dyDescent="0.2">
      <c r="A40" s="71"/>
      <c r="B40" s="72" t="s">
        <v>19</v>
      </c>
      <c r="C40" s="73" t="str">
        <f>"Электронный справочник "&amp;$C$2&amp;" (версия для ПК)"</f>
        <v>Электронный справочник "2ГИС.КАВКАЗСКИЕ МИНЕРАЛЬНЫЕ ВОДЫ" (версия для ПК)</v>
      </c>
      <c r="D40" s="74"/>
      <c r="E40" s="75"/>
      <c r="F40" s="75"/>
      <c r="G40" s="75"/>
      <c r="H40" s="76"/>
    </row>
    <row r="41" spans="1:8" s="16" customFormat="1" ht="50.1" customHeight="1" x14ac:dyDescent="0.2">
      <c r="A41" s="71"/>
      <c r="B41" s="72" t="s">
        <v>20</v>
      </c>
      <c r="C41" s="35"/>
      <c r="D41" s="74"/>
      <c r="E41" s="75"/>
      <c r="F41" s="75"/>
      <c r="G41" s="75"/>
      <c r="H41" s="76"/>
    </row>
    <row r="42" spans="1:8" s="16" customFormat="1" ht="75" customHeight="1" thickBot="1" x14ac:dyDescent="0.25">
      <c r="A42" s="77"/>
      <c r="B42" s="72" t="s">
        <v>21</v>
      </c>
      <c r="C42"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"2ГИС.КАВКАЗСКИЕ МИНЕРАЛЬНЫЕ ВОДЫ"; Электронный справочник "2ГИС.КАВКАЗСКИЕ МИНЕРАЛЬНЫЕ ВОДЫ" (мобильная версия 2ГИС 4.0 и выше)</v>
      </c>
      <c r="D42" s="78"/>
      <c r="E42" s="79"/>
      <c r="F42" s="79"/>
      <c r="G42" s="79"/>
      <c r="H42" s="80"/>
    </row>
    <row r="43" spans="1:8" s="16" customFormat="1" ht="24.95" customHeight="1" thickBot="1" x14ac:dyDescent="0.25">
      <c r="A43" s="81"/>
      <c r="B43" s="129"/>
      <c r="C43" s="130"/>
      <c r="D43" s="291" t="s">
        <v>234</v>
      </c>
      <c r="E43" s="291"/>
      <c r="F43" s="291"/>
      <c r="G43" s="291"/>
      <c r="H43" s="463"/>
    </row>
    <row r="44" spans="1:8" s="16" customFormat="1" ht="50.1" customHeight="1" x14ac:dyDescent="0.2">
      <c r="A44" s="65" t="s">
        <v>30</v>
      </c>
      <c r="B44" s="87" t="s">
        <v>23</v>
      </c>
      <c r="C44"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v>
      </c>
      <c r="D44" s="68">
        <v>288</v>
      </c>
      <c r="E44" s="69"/>
      <c r="F44" s="69"/>
      <c r="G44" s="69"/>
      <c r="H44" s="70"/>
    </row>
    <row r="45" spans="1:8" s="16" customFormat="1" ht="69.75" customHeight="1" x14ac:dyDescent="0.2">
      <c r="A45" s="71"/>
      <c r="B45" s="92"/>
      <c r="C45" s="93"/>
      <c r="D45" s="74"/>
      <c r="E45" s="75"/>
      <c r="F45" s="75"/>
      <c r="G45" s="75"/>
      <c r="H45" s="76"/>
    </row>
    <row r="46" spans="1:8" s="16" customFormat="1" ht="155.25" customHeight="1" x14ac:dyDescent="0.2">
      <c r="A46" s="71"/>
      <c r="B46" s="105" t="s">
        <v>13</v>
      </c>
      <c r="C46"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46" s="74"/>
      <c r="E46" s="75"/>
      <c r="F46" s="75"/>
      <c r="G46" s="75"/>
      <c r="H46" s="76"/>
    </row>
    <row r="47" spans="1:8" s="16" customFormat="1" ht="168.75" customHeight="1" thickBot="1" x14ac:dyDescent="0.25">
      <c r="A47" s="77"/>
      <c r="B47" s="107" t="s">
        <v>13</v>
      </c>
      <c r="C47"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47" s="78"/>
      <c r="E47" s="79"/>
      <c r="F47" s="79"/>
      <c r="G47" s="79"/>
      <c r="H47" s="80"/>
    </row>
    <row r="48" spans="1:8" ht="21.75" thickBot="1" x14ac:dyDescent="0.25">
      <c r="A48" s="81"/>
      <c r="B48" s="129"/>
      <c r="C48" s="130"/>
      <c r="D48" s="113"/>
      <c r="E48" s="114"/>
      <c r="F48" s="114"/>
      <c r="G48" s="114"/>
      <c r="H48" s="115"/>
    </row>
    <row r="49" spans="1:8" ht="42.75" thickBot="1" x14ac:dyDescent="0.25">
      <c r="A49" s="278" t="s">
        <v>176</v>
      </c>
      <c r="B49" s="66" t="s">
        <v>177</v>
      </c>
      <c r="C49" s="67" t="str">
        <f>"Электронный справочник на основе Справочника организаций "&amp;$C$2&amp;" (версия для ПК)"</f>
        <v>Электронный справочник на основе Справочника организаций "2ГИС.КАВКАЗСКИЕ МИНЕРАЛЬНЫЕ ВОДЫ" (версия для ПК)</v>
      </c>
      <c r="D49" s="279">
        <f>F49*1.2</f>
        <v>4176</v>
      </c>
      <c r="E49" s="279">
        <f>F49*1.1</f>
        <v>3828.0000000000005</v>
      </c>
      <c r="F49" s="279">
        <v>3480</v>
      </c>
      <c r="G49" s="279">
        <f>F49*0.75</f>
        <v>2610</v>
      </c>
      <c r="H49" s="279">
        <f>F49*0.5</f>
        <v>1740</v>
      </c>
    </row>
    <row r="50" spans="1:8" ht="105.75" thickBot="1" x14ac:dyDescent="0.25">
      <c r="A50" s="278"/>
      <c r="B50" s="72" t="s">
        <v>178</v>
      </c>
      <c r="C5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"2ГИС.КАВКАЗСКИЕ МИНЕРАЛЬНЫЕ ВОДЫ" (версия для ПК); 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v>
      </c>
      <c r="D50" s="280"/>
      <c r="E50" s="280"/>
      <c r="F50" s="280"/>
      <c r="G50" s="280"/>
      <c r="H50" s="280"/>
    </row>
    <row r="51" spans="1:8" ht="63.75" thickBot="1" x14ac:dyDescent="0.25">
      <c r="A51" s="278"/>
      <c r="B51" s="72" t="s">
        <v>12</v>
      </c>
      <c r="C51"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v>
      </c>
      <c r="D51" s="280"/>
      <c r="E51" s="280"/>
      <c r="F51" s="280"/>
      <c r="G51" s="280"/>
      <c r="H51" s="280"/>
    </row>
    <row r="52" spans="1:8" ht="21.75" thickBot="1" x14ac:dyDescent="0.25">
      <c r="A52" s="81"/>
      <c r="B52" s="129"/>
      <c r="C52" s="130"/>
      <c r="D52" s="113"/>
      <c r="E52" s="114"/>
      <c r="F52" s="114"/>
      <c r="G52" s="114"/>
      <c r="H52" s="115"/>
    </row>
    <row r="53" spans="1:8" ht="42" x14ac:dyDescent="0.2">
      <c r="A53" s="281" t="s">
        <v>179</v>
      </c>
      <c r="B53" s="66" t="s">
        <v>180</v>
      </c>
      <c r="C53" s="67" t="str">
        <f>"Электронный справочник на основе Справочника организаций "&amp;$C$2&amp;" (версия для ПК)"</f>
        <v>Электронный справочник на основе Справочника организаций "2ГИС.КАВКАЗСКИЕ МИНЕРАЛЬНЫЕ ВОДЫ" (версия для ПК)</v>
      </c>
      <c r="D53" s="89">
        <v>66</v>
      </c>
      <c r="E53" s="90"/>
      <c r="F53" s="90"/>
      <c r="G53" s="90"/>
      <c r="H53" s="91"/>
    </row>
    <row r="54" spans="1:8" ht="63.75" thickBot="1" x14ac:dyDescent="0.25">
      <c r="A54" s="71"/>
      <c r="B54" s="72" t="s">
        <v>23</v>
      </c>
      <c r="C54"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v>
      </c>
      <c r="D54" s="99"/>
      <c r="E54" s="100"/>
      <c r="F54" s="100"/>
      <c r="G54" s="100"/>
      <c r="H54" s="101"/>
    </row>
    <row r="55" spans="1:8" s="16" customFormat="1" ht="24.95" customHeight="1" thickBot="1" x14ac:dyDescent="0.25">
      <c r="A55" s="81"/>
      <c r="B55" s="82"/>
      <c r="C55" s="83"/>
      <c r="D55" s="113"/>
      <c r="E55" s="114"/>
      <c r="F55" s="114"/>
      <c r="G55" s="114"/>
      <c r="H55" s="115"/>
    </row>
    <row r="56" spans="1:8" s="16" customFormat="1" ht="48" customHeight="1" x14ac:dyDescent="0.2">
      <c r="A56" s="29" t="s">
        <v>31</v>
      </c>
      <c r="B56" s="30" t="s">
        <v>27</v>
      </c>
      <c r="C56"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"2ГИС.КАВКАЗСКИЕ МИНЕРАЛЬНЫЕ ВОДЫ" (версия для ПК); 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Интернет-площадки и Веб-приложения на основе Cправочника организаций "2ГИС.КАВКАЗСКИЕ МИНЕРАЛЬНЫЕ ВОДЫ", http://api.2gis.ru/</v>
      </c>
      <c r="D56" s="31">
        <f>F56*1.2</f>
        <v>7581.5999999999995</v>
      </c>
      <c r="E56" s="32">
        <f>F56*1.1</f>
        <v>6949.8</v>
      </c>
      <c r="F56" s="32">
        <v>6318</v>
      </c>
      <c r="G56" s="32">
        <f>F56*0.75</f>
        <v>4738.5</v>
      </c>
      <c r="H56" s="33">
        <f>F56*0.5</f>
        <v>3159</v>
      </c>
    </row>
    <row r="57" spans="1:8" s="16" customFormat="1" ht="132" customHeight="1" x14ac:dyDescent="0.2">
      <c r="A57" s="34"/>
      <c r="B57" s="35"/>
      <c r="C57" s="35"/>
      <c r="D57" s="36"/>
      <c r="E57" s="37"/>
      <c r="F57" s="37"/>
      <c r="G57" s="37"/>
      <c r="H57" s="38"/>
    </row>
    <row r="58" spans="1:8" s="16" customFormat="1" ht="127.5" customHeight="1" x14ac:dyDescent="0.2">
      <c r="A58" s="34"/>
      <c r="B58" s="39" t="s">
        <v>12</v>
      </c>
      <c r="C58"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"2ГИС.КАВКАЗСКИЕ МИНЕРАЛЬНЫЕ ВОДЫ" (версия для ПК); 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Интернет-площадки и Веб-приложения на основе Cправочника организаций "2ГИС.КАВКАЗСКИЕ МИНЕРАЛЬНЫЕ ВОДЫ", http://api.2gis.ru/</v>
      </c>
      <c r="D58" s="36"/>
      <c r="E58" s="37"/>
      <c r="F58" s="37"/>
      <c r="G58" s="37"/>
      <c r="H58" s="38"/>
    </row>
    <row r="59" spans="1:8" s="16" customFormat="1" ht="127.5" customHeight="1" thickBot="1" x14ac:dyDescent="0.25">
      <c r="A59" s="119"/>
      <c r="B59" s="120" t="s">
        <v>33</v>
      </c>
      <c r="C59"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59" s="121"/>
      <c r="E59" s="122"/>
      <c r="F59" s="122"/>
      <c r="G59" s="122"/>
      <c r="H59" s="123"/>
    </row>
    <row r="60" spans="1:8" s="16" customFormat="1" ht="166.5" customHeight="1" thickBot="1" x14ac:dyDescent="0.25">
      <c r="A60" s="41"/>
      <c r="B60" s="42" t="s">
        <v>13</v>
      </c>
      <c r="C6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60" s="44"/>
      <c r="E60" s="45"/>
      <c r="F60" s="45"/>
      <c r="G60" s="45"/>
      <c r="H60" s="46"/>
    </row>
    <row r="61" spans="1:8" s="16" customFormat="1" ht="24.95" customHeight="1" thickBot="1" x14ac:dyDescent="0.25">
      <c r="A61" s="47"/>
      <c r="B61" s="48"/>
      <c r="C61" s="49"/>
      <c r="D61" s="50"/>
      <c r="E61" s="51"/>
      <c r="F61" s="51"/>
      <c r="G61" s="51"/>
      <c r="H61" s="52"/>
    </row>
    <row r="62" spans="1:8" s="16" customFormat="1" ht="48" customHeight="1" x14ac:dyDescent="0.2">
      <c r="A62" s="53" t="s">
        <v>35</v>
      </c>
      <c r="B62" s="30" t="s">
        <v>27</v>
      </c>
      <c r="C6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"2ГИС.КАВКАЗСКИЕ МИНЕРАЛЬНЫЕ ВОДЫ" (версия для ПК); 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Интернет-площадки и Веб-приложения на основе Cправочника организаций "2ГИС.КАВКАЗСКИЕ МИНЕРАЛЬНЫЕ ВОДЫ", http://api.2gis.ru/</v>
      </c>
      <c r="D62" s="54">
        <f>F62*1.2</f>
        <v>8056.7999999999993</v>
      </c>
      <c r="E62" s="32">
        <f>F62*1.1</f>
        <v>7385.4000000000005</v>
      </c>
      <c r="F62" s="32">
        <v>6714</v>
      </c>
      <c r="G62" s="32">
        <f>F62*0.75</f>
        <v>5035.5</v>
      </c>
      <c r="H62" s="33">
        <f>F62*0.5</f>
        <v>3357</v>
      </c>
    </row>
    <row r="63" spans="1:8" s="16" customFormat="1" ht="132" customHeight="1" x14ac:dyDescent="0.2">
      <c r="A63" s="55"/>
      <c r="B63" s="35"/>
      <c r="C63" s="35"/>
      <c r="D63" s="56"/>
      <c r="E63" s="37"/>
      <c r="F63" s="37"/>
      <c r="G63" s="37"/>
      <c r="H63" s="38"/>
    </row>
    <row r="64" spans="1:8" s="16" customFormat="1" ht="138.94999999999999" customHeight="1" x14ac:dyDescent="0.2">
      <c r="A64" s="55"/>
      <c r="B64" s="39" t="s">
        <v>12</v>
      </c>
      <c r="C6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"2ГИС.КАВКАЗСКИЕ МИНЕРАЛЬНЫЕ ВОДЫ" (версия для ПК); 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Интернет-площадки и Веб-приложения на основе Cправочника организаций "2ГИС.КАВКАЗСКИЕ МИНЕРАЛЬНЫЕ ВОДЫ", http://api.2gis.ru/</v>
      </c>
      <c r="D64" s="56"/>
      <c r="E64" s="37"/>
      <c r="F64" s="37"/>
      <c r="G64" s="37"/>
      <c r="H64" s="38"/>
    </row>
    <row r="65" spans="1:8" s="16" customFormat="1" ht="166.5" customHeight="1" x14ac:dyDescent="0.2">
      <c r="A65" s="55"/>
      <c r="B65" s="57" t="s">
        <v>13</v>
      </c>
      <c r="C6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65" s="56"/>
      <c r="E65" s="37"/>
      <c r="F65" s="37"/>
      <c r="G65" s="37"/>
      <c r="H65" s="38"/>
    </row>
    <row r="66" spans="1:8" s="16" customFormat="1" ht="92.25" customHeight="1" thickBot="1" x14ac:dyDescent="0.25">
      <c r="A66" s="59"/>
      <c r="B66" s="42" t="s">
        <v>36</v>
      </c>
      <c r="C6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66" s="61"/>
      <c r="E66" s="45"/>
      <c r="F66" s="45"/>
      <c r="G66" s="45"/>
      <c r="H66" s="46"/>
    </row>
    <row r="67" spans="1:8" s="16" customFormat="1" ht="24.95" customHeight="1" thickBot="1" x14ac:dyDescent="0.25">
      <c r="A67" s="81"/>
      <c r="B67" s="82"/>
      <c r="C67" s="83"/>
      <c r="D67" s="84"/>
      <c r="E67" s="85"/>
      <c r="F67" s="85"/>
      <c r="G67" s="85"/>
      <c r="H67" s="86"/>
    </row>
    <row r="68" spans="1:8" s="16" customFormat="1" ht="50.1" customHeight="1" x14ac:dyDescent="0.2">
      <c r="A68" s="65" t="s">
        <v>37</v>
      </c>
      <c r="B68" s="87" t="s">
        <v>23</v>
      </c>
      <c r="C68"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Интернет-площадки и Веб-приложения на основе Cправочника организаций "2ГИС.КАВКАЗСКИЕ МИНЕРАЛЬНЫЕ ВОДЫ", http://api.2gis.ru/</v>
      </c>
      <c r="D68" s="271">
        <v>102</v>
      </c>
      <c r="E68" s="272"/>
      <c r="F68" s="272"/>
      <c r="G68" s="272"/>
      <c r="H68" s="273"/>
    </row>
    <row r="69" spans="1:8" s="16" customFormat="1" ht="94.5" customHeight="1" x14ac:dyDescent="0.2">
      <c r="A69" s="71"/>
      <c r="B69" s="92"/>
      <c r="C69" s="93"/>
      <c r="D69" s="94"/>
      <c r="E69" s="95"/>
      <c r="F69" s="95"/>
      <c r="G69" s="95"/>
      <c r="H69" s="274"/>
    </row>
    <row r="70" spans="1:8" s="16" customFormat="1" ht="163.5" customHeight="1" thickBot="1" x14ac:dyDescent="0.25">
      <c r="A70" s="77"/>
      <c r="B70" s="97" t="s">
        <v>13</v>
      </c>
      <c r="C70"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70" s="275"/>
      <c r="E70" s="276"/>
      <c r="F70" s="276"/>
      <c r="G70" s="276"/>
      <c r="H70" s="277"/>
    </row>
    <row r="71" spans="1:8" s="16" customFormat="1" ht="24.95" customHeight="1" thickBot="1" x14ac:dyDescent="0.25">
      <c r="A71" s="81"/>
      <c r="B71" s="129"/>
      <c r="C71" s="130"/>
      <c r="D71" s="291" t="s">
        <v>234</v>
      </c>
      <c r="E71" s="291"/>
      <c r="F71" s="291"/>
      <c r="G71" s="291"/>
      <c r="H71" s="463"/>
    </row>
    <row r="72" spans="1:8" ht="50.1" customHeight="1" thickBot="1" x14ac:dyDescent="0.25">
      <c r="A72" s="136" t="s">
        <v>38</v>
      </c>
      <c r="B72" s="137"/>
      <c r="C72" s="137"/>
      <c r="D72" s="138" t="str">
        <f>"от "&amp;MIN(D73:D92)&amp;" до "&amp;MAX(D73:D92)</f>
        <v>от 996 до 19920</v>
      </c>
      <c r="E72" s="139"/>
      <c r="F72" s="139"/>
      <c r="G72" s="139"/>
      <c r="H72" s="140"/>
    </row>
    <row r="73" spans="1:8" ht="37.5" customHeight="1" outlineLevel="1" x14ac:dyDescent="0.2">
      <c r="A73" s="141" t="s">
        <v>39</v>
      </c>
      <c r="B73" s="142"/>
      <c r="C73" s="143" t="str">
        <f>"Электронный справочник на основе Справочника организаций "&amp;$C$2&amp;" (версия для ПК)"</f>
        <v>Электронный справочник на основе Справочника организаций "2ГИС.КАВКАЗСКИЕ МИНЕРАЛЬНЫЕ ВОДЫ" (версия для ПК)</v>
      </c>
      <c r="D73" s="144">
        <v>996</v>
      </c>
      <c r="E73" s="145"/>
      <c r="F73" s="145"/>
      <c r="G73" s="145"/>
      <c r="H73" s="146"/>
    </row>
    <row r="74" spans="1:8" ht="37.5" customHeight="1" outlineLevel="1" x14ac:dyDescent="0.2">
      <c r="A74" s="147" t="s">
        <v>40</v>
      </c>
      <c r="B74" s="148"/>
      <c r="C74" s="143"/>
      <c r="D74" s="36">
        <v>1992</v>
      </c>
      <c r="E74" s="37"/>
      <c r="F74" s="37"/>
      <c r="G74" s="37"/>
      <c r="H74" s="38"/>
    </row>
    <row r="75" spans="1:8" ht="37.5" customHeight="1" outlineLevel="1" x14ac:dyDescent="0.2">
      <c r="A75" s="147" t="s">
        <v>41</v>
      </c>
      <c r="B75" s="148"/>
      <c r="C75" s="143"/>
      <c r="D75" s="36">
        <v>2988</v>
      </c>
      <c r="E75" s="37"/>
      <c r="F75" s="37"/>
      <c r="G75" s="37"/>
      <c r="H75" s="38"/>
    </row>
    <row r="76" spans="1:8" ht="37.5" customHeight="1" outlineLevel="1" x14ac:dyDescent="0.2">
      <c r="A76" s="147" t="s">
        <v>42</v>
      </c>
      <c r="B76" s="148"/>
      <c r="C76" s="143"/>
      <c r="D76" s="36">
        <v>3984</v>
      </c>
      <c r="E76" s="37"/>
      <c r="F76" s="37"/>
      <c r="G76" s="37"/>
      <c r="H76" s="38"/>
    </row>
    <row r="77" spans="1:8" ht="37.5" customHeight="1" outlineLevel="1" x14ac:dyDescent="0.2">
      <c r="A77" s="147" t="s">
        <v>43</v>
      </c>
      <c r="B77" s="148"/>
      <c r="C77" s="143"/>
      <c r="D77" s="36">
        <v>4980</v>
      </c>
      <c r="E77" s="37"/>
      <c r="F77" s="37"/>
      <c r="G77" s="37"/>
      <c r="H77" s="38"/>
    </row>
    <row r="78" spans="1:8" ht="37.5" customHeight="1" outlineLevel="1" x14ac:dyDescent="0.2">
      <c r="A78" s="147" t="s">
        <v>44</v>
      </c>
      <c r="B78" s="148"/>
      <c r="C78" s="143"/>
      <c r="D78" s="36">
        <v>5976</v>
      </c>
      <c r="E78" s="37"/>
      <c r="F78" s="37"/>
      <c r="G78" s="37"/>
      <c r="H78" s="38"/>
    </row>
    <row r="79" spans="1:8" ht="37.5" customHeight="1" outlineLevel="1" x14ac:dyDescent="0.2">
      <c r="A79" s="147" t="s">
        <v>45</v>
      </c>
      <c r="B79" s="148"/>
      <c r="C79" s="143"/>
      <c r="D79" s="36">
        <v>6972</v>
      </c>
      <c r="E79" s="37"/>
      <c r="F79" s="37"/>
      <c r="G79" s="37"/>
      <c r="H79" s="38"/>
    </row>
    <row r="80" spans="1:8" ht="37.5" customHeight="1" outlineLevel="1" x14ac:dyDescent="0.2">
      <c r="A80" s="147" t="s">
        <v>46</v>
      </c>
      <c r="B80" s="148"/>
      <c r="C80" s="143"/>
      <c r="D80" s="36">
        <v>7968</v>
      </c>
      <c r="E80" s="37"/>
      <c r="F80" s="37"/>
      <c r="G80" s="37"/>
      <c r="H80" s="38"/>
    </row>
    <row r="81" spans="1:8" ht="37.5" customHeight="1" outlineLevel="1" x14ac:dyDescent="0.2">
      <c r="A81" s="147" t="s">
        <v>47</v>
      </c>
      <c r="B81" s="148"/>
      <c r="C81" s="143"/>
      <c r="D81" s="36">
        <v>8964</v>
      </c>
      <c r="E81" s="37"/>
      <c r="F81" s="37"/>
      <c r="G81" s="37"/>
      <c r="H81" s="38"/>
    </row>
    <row r="82" spans="1:8" ht="37.5" customHeight="1" outlineLevel="1" x14ac:dyDescent="0.2">
      <c r="A82" s="147" t="s">
        <v>48</v>
      </c>
      <c r="B82" s="148"/>
      <c r="C82" s="143"/>
      <c r="D82" s="36">
        <v>9960</v>
      </c>
      <c r="E82" s="37"/>
      <c r="F82" s="37"/>
      <c r="G82" s="37"/>
      <c r="H82" s="38"/>
    </row>
    <row r="83" spans="1:8" ht="37.5" customHeight="1" outlineLevel="1" x14ac:dyDescent="0.2">
      <c r="A83" s="147" t="s">
        <v>49</v>
      </c>
      <c r="B83" s="148"/>
      <c r="C83" s="143"/>
      <c r="D83" s="36">
        <v>10956</v>
      </c>
      <c r="E83" s="37"/>
      <c r="F83" s="37"/>
      <c r="G83" s="37"/>
      <c r="H83" s="38"/>
    </row>
    <row r="84" spans="1:8" ht="37.5" customHeight="1" outlineLevel="1" x14ac:dyDescent="0.2">
      <c r="A84" s="147" t="s">
        <v>50</v>
      </c>
      <c r="B84" s="148"/>
      <c r="C84" s="143"/>
      <c r="D84" s="36">
        <v>11952</v>
      </c>
      <c r="E84" s="37"/>
      <c r="F84" s="37"/>
      <c r="G84" s="37"/>
      <c r="H84" s="38"/>
    </row>
    <row r="85" spans="1:8" ht="37.5" customHeight="1" outlineLevel="1" x14ac:dyDescent="0.2">
      <c r="A85" s="147" t="s">
        <v>51</v>
      </c>
      <c r="B85" s="148"/>
      <c r="C85" s="143"/>
      <c r="D85" s="36">
        <v>12948</v>
      </c>
      <c r="E85" s="37"/>
      <c r="F85" s="37"/>
      <c r="G85" s="37"/>
      <c r="H85" s="38"/>
    </row>
    <row r="86" spans="1:8" ht="37.5" customHeight="1" outlineLevel="1" x14ac:dyDescent="0.2">
      <c r="A86" s="147" t="s">
        <v>52</v>
      </c>
      <c r="B86" s="148"/>
      <c r="C86" s="143"/>
      <c r="D86" s="36">
        <v>13944</v>
      </c>
      <c r="E86" s="37"/>
      <c r="F86" s="37"/>
      <c r="G86" s="37"/>
      <c r="H86" s="38"/>
    </row>
    <row r="87" spans="1:8" ht="37.5" customHeight="1" outlineLevel="1" x14ac:dyDescent="0.2">
      <c r="A87" s="147" t="s">
        <v>53</v>
      </c>
      <c r="B87" s="148"/>
      <c r="C87" s="143"/>
      <c r="D87" s="36">
        <v>14940</v>
      </c>
      <c r="E87" s="37"/>
      <c r="F87" s="37"/>
      <c r="G87" s="37"/>
      <c r="H87" s="38"/>
    </row>
    <row r="88" spans="1:8" ht="37.5" customHeight="1" outlineLevel="1" x14ac:dyDescent="0.2">
      <c r="A88" s="147" t="s">
        <v>54</v>
      </c>
      <c r="B88" s="148"/>
      <c r="C88" s="143"/>
      <c r="D88" s="36">
        <v>15936</v>
      </c>
      <c r="E88" s="37"/>
      <c r="F88" s="37"/>
      <c r="G88" s="37"/>
      <c r="H88" s="38"/>
    </row>
    <row r="89" spans="1:8" ht="37.5" customHeight="1" outlineLevel="1" x14ac:dyDescent="0.2">
      <c r="A89" s="147" t="s">
        <v>55</v>
      </c>
      <c r="B89" s="148"/>
      <c r="C89" s="143"/>
      <c r="D89" s="36">
        <v>16932</v>
      </c>
      <c r="E89" s="37"/>
      <c r="F89" s="37"/>
      <c r="G89" s="37"/>
      <c r="H89" s="38"/>
    </row>
    <row r="90" spans="1:8" ht="37.5" customHeight="1" outlineLevel="1" x14ac:dyDescent="0.2">
      <c r="A90" s="147" t="s">
        <v>56</v>
      </c>
      <c r="B90" s="148"/>
      <c r="C90" s="143"/>
      <c r="D90" s="36">
        <v>17928</v>
      </c>
      <c r="E90" s="37"/>
      <c r="F90" s="37"/>
      <c r="G90" s="37"/>
      <c r="H90" s="38"/>
    </row>
    <row r="91" spans="1:8" ht="37.5" customHeight="1" outlineLevel="1" x14ac:dyDescent="0.2">
      <c r="A91" s="147" t="s">
        <v>57</v>
      </c>
      <c r="B91" s="148"/>
      <c r="C91" s="143"/>
      <c r="D91" s="36">
        <v>18924</v>
      </c>
      <c r="E91" s="37"/>
      <c r="F91" s="37"/>
      <c r="G91" s="37"/>
      <c r="H91" s="38"/>
    </row>
    <row r="92" spans="1:8" ht="37.5" customHeight="1" outlineLevel="1" thickBot="1" x14ac:dyDescent="0.25">
      <c r="A92" s="147" t="s">
        <v>58</v>
      </c>
      <c r="B92" s="148"/>
      <c r="C92" s="143"/>
      <c r="D92" s="36">
        <v>19920</v>
      </c>
      <c r="E92" s="37"/>
      <c r="F92" s="37"/>
      <c r="G92" s="37"/>
      <c r="H92" s="38"/>
    </row>
    <row r="93" spans="1:8" ht="50.1" customHeight="1" thickBot="1" x14ac:dyDescent="0.25">
      <c r="A93" s="136" t="s">
        <v>59</v>
      </c>
      <c r="B93" s="137"/>
      <c r="C93" s="137"/>
      <c r="D93" s="138" t="str">
        <f>"от "&amp;MIN(D94:D103)&amp;" до "&amp;MAX(D94:D103)</f>
        <v>от 240 до 3954</v>
      </c>
      <c r="E93" s="139"/>
      <c r="F93" s="139"/>
      <c r="G93" s="139"/>
      <c r="H93" s="140"/>
    </row>
    <row r="94" spans="1:8" ht="151.5" x14ac:dyDescent="0.2">
      <c r="A94" s="149" t="s">
        <v>60</v>
      </c>
      <c r="B94" s="150" t="s">
        <v>13</v>
      </c>
      <c r="C94" s="151" t="str">
        <f t="shared" ref="C94"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94" s="152">
        <v>330</v>
      </c>
      <c r="E94" s="152"/>
      <c r="F94" s="152"/>
      <c r="G94" s="152"/>
      <c r="H94" s="153"/>
    </row>
    <row r="95" spans="1:8" ht="37.5" customHeight="1" x14ac:dyDescent="0.2">
      <c r="A95" s="154" t="s">
        <v>61</v>
      </c>
      <c r="B95" s="155"/>
      <c r="C95" s="156" t="str">
        <f>"Электронный справочник на основе Справочника организаций "&amp;$C$2&amp;" (версия для ПК)"</f>
        <v>Электронный справочник на основе Справочника организаций "2ГИС.КАВКАЗСКИЕ МИНЕРАЛЬНЫЕ ВОДЫ" (версия для ПК)</v>
      </c>
      <c r="D95" s="157">
        <v>354</v>
      </c>
      <c r="E95" s="157"/>
      <c r="F95" s="157"/>
      <c r="G95" s="157"/>
      <c r="H95" s="158"/>
    </row>
    <row r="96" spans="1:8" ht="37.5" customHeight="1" x14ac:dyDescent="0.2">
      <c r="A96" s="154" t="s">
        <v>62</v>
      </c>
      <c r="B96" s="155"/>
      <c r="C96" s="159"/>
      <c r="D96" s="157">
        <v>3012</v>
      </c>
      <c r="E96" s="157"/>
      <c r="F96" s="157"/>
      <c r="G96" s="157"/>
      <c r="H96" s="158"/>
    </row>
    <row r="97" spans="1:8" ht="37.5" customHeight="1" x14ac:dyDescent="0.2">
      <c r="A97" s="154" t="s">
        <v>63</v>
      </c>
      <c r="B97" s="155"/>
      <c r="C97" s="159"/>
      <c r="D97" s="157">
        <v>1008</v>
      </c>
      <c r="E97" s="157"/>
      <c r="F97" s="157"/>
      <c r="G97" s="157"/>
      <c r="H97" s="158"/>
    </row>
    <row r="98" spans="1:8" ht="37.5" customHeight="1" x14ac:dyDescent="0.2">
      <c r="A98" s="160" t="s">
        <v>64</v>
      </c>
      <c r="B98" s="161"/>
      <c r="C98" s="159"/>
      <c r="D98" s="157">
        <v>2010</v>
      </c>
      <c r="E98" s="157"/>
      <c r="F98" s="157"/>
      <c r="G98" s="157"/>
      <c r="H98" s="158"/>
    </row>
    <row r="99" spans="1:8" ht="37.5" customHeight="1" x14ac:dyDescent="0.2">
      <c r="A99" s="154" t="s">
        <v>65</v>
      </c>
      <c r="B99" s="155"/>
      <c r="C99" s="159"/>
      <c r="D99" s="157">
        <v>240</v>
      </c>
      <c r="E99" s="157"/>
      <c r="F99" s="157"/>
      <c r="G99" s="157"/>
      <c r="H99" s="158"/>
    </row>
    <row r="100" spans="1:8" ht="37.5" customHeight="1" x14ac:dyDescent="0.2">
      <c r="A100" s="154" t="s">
        <v>66</v>
      </c>
      <c r="B100" s="155"/>
      <c r="C100" s="159"/>
      <c r="D100" s="157">
        <v>240</v>
      </c>
      <c r="E100" s="157"/>
      <c r="F100" s="157"/>
      <c r="G100" s="157"/>
      <c r="H100" s="158"/>
    </row>
    <row r="101" spans="1:8" ht="37.5" customHeight="1" x14ac:dyDescent="0.2">
      <c r="A101" s="154" t="s">
        <v>67</v>
      </c>
      <c r="B101" s="155"/>
      <c r="C101" s="159"/>
      <c r="D101" s="157">
        <v>480</v>
      </c>
      <c r="E101" s="157"/>
      <c r="F101" s="157"/>
      <c r="G101" s="157"/>
      <c r="H101" s="158"/>
    </row>
    <row r="102" spans="1:8" ht="37.5" customHeight="1" x14ac:dyDescent="0.2">
      <c r="A102" s="154" t="s">
        <v>68</v>
      </c>
      <c r="B102" s="155"/>
      <c r="C102" s="159"/>
      <c r="D102" s="157">
        <v>720</v>
      </c>
      <c r="E102" s="157"/>
      <c r="F102" s="157"/>
      <c r="G102" s="157"/>
      <c r="H102" s="158"/>
    </row>
    <row r="103" spans="1:8" ht="37.5" customHeight="1" thickBot="1" x14ac:dyDescent="0.25">
      <c r="A103" s="162" t="s">
        <v>69</v>
      </c>
      <c r="B103" s="163"/>
      <c r="C103" s="164"/>
      <c r="D103" s="165">
        <v>3954</v>
      </c>
      <c r="E103" s="165"/>
      <c r="F103" s="165"/>
      <c r="G103" s="165"/>
      <c r="H103" s="166"/>
    </row>
    <row r="104" spans="1:8" s="16" customFormat="1" ht="117.75" customHeight="1" thickBot="1" x14ac:dyDescent="0.25">
      <c r="A104" s="287" t="s">
        <v>71</v>
      </c>
      <c r="B104" s="288"/>
      <c r="C104" s="28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"2ГИС.КАВКАЗСКИЕ МИНЕРАЛЬНЫЕ ВОДЫ" (версия для ПК); 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Интернет-площадки и Веб-приложения на основе Cправочника организаций "2ГИС.КАВКАЗСКИЕ МИНЕРАЛЬНЫЕ ВОДЫ", http://api.2gis.ru/</v>
      </c>
      <c r="D104" s="45">
        <v>30</v>
      </c>
      <c r="E104" s="45"/>
      <c r="F104" s="45"/>
      <c r="G104" s="45"/>
      <c r="H104" s="46"/>
    </row>
    <row r="105" spans="1:8" ht="50.1" customHeight="1" thickBot="1" x14ac:dyDescent="0.25">
      <c r="A105" s="24" t="s">
        <v>72</v>
      </c>
      <c r="B105" s="25"/>
      <c r="C105" s="26"/>
      <c r="D105" s="173" t="str">
        <f>"от "&amp;MIN(D107,D127:H128,F167,D129:H143)&amp;" до "&amp;MAX(D107,D127:H128,F167,D129:H143)</f>
        <v>от 1182 до 19980</v>
      </c>
      <c r="E105" s="173"/>
      <c r="F105" s="173"/>
      <c r="G105" s="173"/>
      <c r="H105" s="174"/>
    </row>
    <row r="106" spans="1:8" ht="21.75" thickBot="1" x14ac:dyDescent="0.25">
      <c r="A106" s="290"/>
      <c r="B106" s="291"/>
      <c r="C106" s="130"/>
      <c r="D106" s="292"/>
      <c r="E106" s="292"/>
      <c r="F106" s="292"/>
      <c r="G106" s="292"/>
      <c r="H106" s="293"/>
    </row>
    <row r="107" spans="1:8" ht="70.5" customHeight="1" thickBot="1" x14ac:dyDescent="0.25">
      <c r="A107" s="179" t="s">
        <v>73</v>
      </c>
      <c r="B107" s="180"/>
      <c r="C107"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"2ГИС.КАВКАЗСКИЕ МИНЕРАЛЬНЫЕ ВОДЫ" (версия для ПК); Интернет-площадка 2gis.kz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Интернет-площадки и Веб-приложения на основе Cправочника организаций "2ГИС.КАВКАЗСКИЕ МИНЕРАЛЬНЫЕ ВОДЫ", http://api.2gis.kz/</v>
      </c>
      <c r="D107" s="182">
        <v>3000</v>
      </c>
      <c r="E107" s="182"/>
      <c r="F107" s="182"/>
      <c r="G107" s="182"/>
      <c r="H107" s="183"/>
    </row>
    <row r="108" spans="1:8" ht="70.5" customHeight="1" thickBot="1" x14ac:dyDescent="0.25">
      <c r="A108" s="184" t="s">
        <v>74</v>
      </c>
      <c r="B108" s="185"/>
      <c r="C108" s="186"/>
      <c r="D108" s="187" t="s">
        <v>75</v>
      </c>
      <c r="E108" s="188"/>
      <c r="F108" s="188"/>
      <c r="G108" s="188"/>
      <c r="H108" s="189"/>
    </row>
    <row r="109" spans="1:8" ht="70.5" customHeight="1" x14ac:dyDescent="0.2">
      <c r="A109" s="190" t="s">
        <v>76</v>
      </c>
      <c r="B109" s="191"/>
      <c r="C109" s="186"/>
      <c r="D109" s="157">
        <f>D107/4</f>
        <v>750</v>
      </c>
      <c r="E109" s="157"/>
      <c r="F109" s="157"/>
      <c r="G109" s="157"/>
      <c r="H109" s="158"/>
    </row>
    <row r="110" spans="1:8" ht="70.5" customHeight="1" x14ac:dyDescent="0.2">
      <c r="A110" s="190" t="s">
        <v>77</v>
      </c>
      <c r="B110" s="191"/>
      <c r="C110" s="186"/>
      <c r="D110" s="157">
        <f>D107/5</f>
        <v>600</v>
      </c>
      <c r="E110" s="157"/>
      <c r="F110" s="157"/>
      <c r="G110" s="157"/>
      <c r="H110" s="158"/>
    </row>
    <row r="111" spans="1:8" ht="70.5" customHeight="1" x14ac:dyDescent="0.2">
      <c r="A111" s="190" t="s">
        <v>78</v>
      </c>
      <c r="B111" s="191"/>
      <c r="C111" s="186"/>
      <c r="D111" s="157">
        <f>D107/6</f>
        <v>500</v>
      </c>
      <c r="E111" s="157"/>
      <c r="F111" s="157"/>
      <c r="G111" s="157"/>
      <c r="H111" s="158"/>
    </row>
    <row r="112" spans="1:8" ht="70.5" customHeight="1" x14ac:dyDescent="0.2">
      <c r="A112" s="190" t="s">
        <v>79</v>
      </c>
      <c r="B112" s="191"/>
      <c r="C112" s="186"/>
      <c r="D112" s="157">
        <f>D107/7</f>
        <v>428.57142857142856</v>
      </c>
      <c r="E112" s="157"/>
      <c r="F112" s="157"/>
      <c r="G112" s="157"/>
      <c r="H112" s="158"/>
    </row>
    <row r="113" spans="1:8" ht="70.5" customHeight="1" x14ac:dyDescent="0.2">
      <c r="A113" s="190" t="s">
        <v>80</v>
      </c>
      <c r="B113" s="191"/>
      <c r="C113" s="186"/>
      <c r="D113" s="157">
        <f>D107/8</f>
        <v>375</v>
      </c>
      <c r="E113" s="157"/>
      <c r="F113" s="157"/>
      <c r="G113" s="157"/>
      <c r="H113" s="158"/>
    </row>
    <row r="114" spans="1:8" ht="70.5" customHeight="1" x14ac:dyDescent="0.2">
      <c r="A114" s="190" t="s">
        <v>81</v>
      </c>
      <c r="B114" s="191"/>
      <c r="C114" s="186"/>
      <c r="D114" s="157">
        <f>D107/9</f>
        <v>333.33333333333331</v>
      </c>
      <c r="E114" s="157"/>
      <c r="F114" s="157"/>
      <c r="G114" s="157"/>
      <c r="H114" s="158"/>
    </row>
    <row r="115" spans="1:8" ht="70.5" customHeight="1" x14ac:dyDescent="0.2">
      <c r="A115" s="190" t="s">
        <v>82</v>
      </c>
      <c r="B115" s="191"/>
      <c r="C115" s="186"/>
      <c r="D115" s="157">
        <f>D107/10</f>
        <v>300</v>
      </c>
      <c r="E115" s="157"/>
      <c r="F115" s="157"/>
      <c r="G115" s="157"/>
      <c r="H115" s="158"/>
    </row>
    <row r="116" spans="1:8" ht="70.5" customHeight="1" thickBot="1" x14ac:dyDescent="0.25">
      <c r="A116" s="179" t="s">
        <v>83</v>
      </c>
      <c r="B116" s="180"/>
      <c r="C116" s="186"/>
      <c r="D116" s="182">
        <v>6720</v>
      </c>
      <c r="E116" s="182"/>
      <c r="F116" s="182"/>
      <c r="G116" s="182"/>
      <c r="H116" s="183"/>
    </row>
    <row r="117" spans="1:8" ht="70.5" customHeight="1" thickBot="1" x14ac:dyDescent="0.25">
      <c r="A117" s="184" t="s">
        <v>74</v>
      </c>
      <c r="B117" s="185"/>
      <c r="C117" s="186"/>
      <c r="D117" s="187" t="s">
        <v>75</v>
      </c>
      <c r="E117" s="188"/>
      <c r="F117" s="188"/>
      <c r="G117" s="188"/>
      <c r="H117" s="189"/>
    </row>
    <row r="118" spans="1:8" ht="70.5" customHeight="1" x14ac:dyDescent="0.2">
      <c r="A118" s="190" t="s">
        <v>76</v>
      </c>
      <c r="B118" s="191"/>
      <c r="C118" s="186"/>
      <c r="D118" s="157">
        <v>1680</v>
      </c>
      <c r="E118" s="157"/>
      <c r="F118" s="157"/>
      <c r="G118" s="157"/>
      <c r="H118" s="158"/>
    </row>
    <row r="119" spans="1:8" ht="70.5" customHeight="1" x14ac:dyDescent="0.2">
      <c r="A119" s="190" t="s">
        <v>77</v>
      </c>
      <c r="B119" s="191"/>
      <c r="C119" s="186"/>
      <c r="D119" s="157">
        <v>1344</v>
      </c>
      <c r="E119" s="157"/>
      <c r="F119" s="157"/>
      <c r="G119" s="157"/>
      <c r="H119" s="158"/>
    </row>
    <row r="120" spans="1:8" ht="70.5" customHeight="1" x14ac:dyDescent="0.2">
      <c r="A120" s="190" t="s">
        <v>78</v>
      </c>
      <c r="B120" s="191"/>
      <c r="C120" s="186"/>
      <c r="D120" s="157">
        <v>1120</v>
      </c>
      <c r="E120" s="157"/>
      <c r="F120" s="157"/>
      <c r="G120" s="157"/>
      <c r="H120" s="158"/>
    </row>
    <row r="121" spans="1:8" ht="70.5" customHeight="1" x14ac:dyDescent="0.2">
      <c r="A121" s="190" t="s">
        <v>79</v>
      </c>
      <c r="B121" s="191"/>
      <c r="C121" s="186"/>
      <c r="D121" s="157">
        <v>960</v>
      </c>
      <c r="E121" s="157"/>
      <c r="F121" s="157"/>
      <c r="G121" s="157"/>
      <c r="H121" s="158"/>
    </row>
    <row r="122" spans="1:8" ht="70.5" customHeight="1" x14ac:dyDescent="0.2">
      <c r="A122" s="190" t="s">
        <v>80</v>
      </c>
      <c r="B122" s="191"/>
      <c r="C122" s="186"/>
      <c r="D122" s="157">
        <v>840</v>
      </c>
      <c r="E122" s="157"/>
      <c r="F122" s="157"/>
      <c r="G122" s="157"/>
      <c r="H122" s="158"/>
    </row>
    <row r="123" spans="1:8" ht="70.5" customHeight="1" x14ac:dyDescent="0.2">
      <c r="A123" s="190" t="s">
        <v>81</v>
      </c>
      <c r="B123" s="191"/>
      <c r="C123" s="186"/>
      <c r="D123" s="157">
        <v>746.66666666666663</v>
      </c>
      <c r="E123" s="157"/>
      <c r="F123" s="157"/>
      <c r="G123" s="157"/>
      <c r="H123" s="158"/>
    </row>
    <row r="124" spans="1:8" ht="70.5" customHeight="1" thickBot="1" x14ac:dyDescent="0.25">
      <c r="A124" s="190" t="s">
        <v>82</v>
      </c>
      <c r="B124" s="191"/>
      <c r="C124" s="194"/>
      <c r="D124" s="157">
        <v>672</v>
      </c>
      <c r="E124" s="157"/>
      <c r="F124" s="157"/>
      <c r="G124" s="157"/>
      <c r="H124" s="158"/>
    </row>
    <row r="125" spans="1:8" s="16" customFormat="1" ht="62.45" customHeight="1" thickBot="1" x14ac:dyDescent="0.25">
      <c r="A125" s="195" t="s">
        <v>84</v>
      </c>
      <c r="B125" s="196"/>
      <c r="C125"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125" s="44">
        <v>5004</v>
      </c>
      <c r="E125" s="45"/>
      <c r="F125" s="45"/>
      <c r="G125" s="45"/>
      <c r="H125" s="46"/>
    </row>
    <row r="126" spans="1:8" ht="21.75" thickBot="1" x14ac:dyDescent="0.25">
      <c r="A126" s="290"/>
      <c r="B126" s="291"/>
      <c r="C126" s="125"/>
      <c r="D126" s="292"/>
      <c r="E126" s="292"/>
      <c r="F126" s="292"/>
      <c r="G126" s="292"/>
      <c r="H126" s="293"/>
    </row>
    <row r="127" spans="1:8" ht="50.1" customHeight="1" x14ac:dyDescent="0.2">
      <c r="A127" s="160" t="s">
        <v>85</v>
      </c>
      <c r="B127" s="161"/>
      <c r="C127" s="201" t="str">
        <f>"Интернет-площадка 2gis.ru на основе Cправочника организаций "&amp;$C$2&amp;""</f>
        <v>Интернет-площадка 2gis.ru на основе Cправочника организаций "2ГИС.КАВКАЗСКИЕ МИНЕРАЛЬНЫЕ ВОДЫ"</v>
      </c>
      <c r="D127" s="31">
        <v>4500</v>
      </c>
      <c r="E127" s="32"/>
      <c r="F127" s="32"/>
      <c r="G127" s="32"/>
      <c r="H127" s="33"/>
    </row>
    <row r="128" spans="1:8" ht="50.1" customHeight="1" x14ac:dyDescent="0.2">
      <c r="A128" s="160" t="s">
        <v>86</v>
      </c>
      <c r="B128" s="161"/>
      <c r="C128" s="202" t="str">
        <f>"Электронный справочник на основе Справочника организаций "&amp;$C$2&amp;" (версия для ПК)"</f>
        <v>Электронный справочник на основе Справочника организаций "2ГИС.КАВКАЗСКИЕ МИНЕРАЛЬНЫЕ ВОДЫ" (версия для ПК)</v>
      </c>
      <c r="D128" s="121">
        <v>2124</v>
      </c>
      <c r="E128" s="122"/>
      <c r="F128" s="122"/>
      <c r="G128" s="122"/>
      <c r="H128" s="123"/>
    </row>
    <row r="129" spans="1:8" ht="50.1" customHeight="1" x14ac:dyDescent="0.2">
      <c r="A129" s="160" t="s">
        <v>87</v>
      </c>
      <c r="B129" s="161"/>
      <c r="C129" s="202" t="str">
        <f>"Электронный справочник на основе Справочника организаций "&amp;$C$2&amp;" (версия для ПК)"</f>
        <v>Электронный справочник на основе Справочника организаций "2ГИС.КАВКАЗСКИЕ МИНЕРАЛЬНЫЕ ВОДЫ" (версия для ПК)</v>
      </c>
      <c r="D129" s="36">
        <v>1890</v>
      </c>
      <c r="E129" s="37"/>
      <c r="F129" s="37"/>
      <c r="G129" s="37"/>
      <c r="H129" s="38"/>
    </row>
    <row r="130" spans="1:8" ht="50.1" customHeight="1" x14ac:dyDescent="0.2">
      <c r="A130" s="160" t="s">
        <v>88</v>
      </c>
      <c r="B130" s="161"/>
      <c r="C130" s="202" t="str">
        <f>"Интернет-площадка 2gis.ru на основе Cправочника организаций "&amp;$C$2&amp;""</f>
        <v>Интернет-площадка 2gis.ru на основе Cправочника организаций "2ГИС.КАВКАЗСКИЕ МИНЕРАЛЬНЫЕ ВОДЫ"</v>
      </c>
      <c r="D130" s="36">
        <v>10002</v>
      </c>
      <c r="E130" s="37"/>
      <c r="F130" s="37"/>
      <c r="G130" s="37"/>
      <c r="H130" s="38"/>
    </row>
    <row r="131" spans="1:8" ht="50.1" customHeight="1" x14ac:dyDescent="0.2">
      <c r="A131" s="160" t="s">
        <v>89</v>
      </c>
      <c r="B131" s="161"/>
      <c r="C131" s="202" t="str">
        <f>"Интернет-площадка 2gis.ru на основе Cправочника организаций "&amp;$C$2&amp;""</f>
        <v>Интернет-площадка 2gis.ru на основе Cправочника организаций "2ГИС.КАВКАЗСКИЕ МИНЕРАЛЬНЫЕ ВОДЫ"</v>
      </c>
      <c r="D131" s="36">
        <v>12002.4</v>
      </c>
      <c r="E131" s="37"/>
      <c r="F131" s="37"/>
      <c r="G131" s="37"/>
      <c r="H131" s="38"/>
    </row>
    <row r="132" spans="1:8" ht="50.1" customHeight="1" x14ac:dyDescent="0.2">
      <c r="A132" s="160" t="s">
        <v>90</v>
      </c>
      <c r="B132" s="161"/>
      <c r="C132" s="202" t="str">
        <f>"Электронный справочник на основе Справочника организаций "&amp;$C$2&amp;" (версия для ПК)"</f>
        <v>Электронный справочник на основе Справочника организаций "2ГИС.КАВКАЗСКИЕ МИНЕРАЛЬНЫЕ ВОДЫ" (версия для ПК)</v>
      </c>
      <c r="D132" s="36">
        <v>1182</v>
      </c>
      <c r="E132" s="37"/>
      <c r="F132" s="37"/>
      <c r="G132" s="37"/>
      <c r="H132" s="38"/>
    </row>
    <row r="133" spans="1:8" ht="50.1" customHeight="1" x14ac:dyDescent="0.2">
      <c r="A133" s="160" t="s">
        <v>91</v>
      </c>
      <c r="B133" s="161"/>
      <c r="C133" s="202" t="str">
        <f>"Электронный справочник на основе Справочника организаций "&amp;$C$2&amp;" (версия для ПК)"</f>
        <v>Электронный справочник на основе Справочника организаций "2ГИС.КАВКАЗСКИЕ МИНЕРАЛЬНЫЕ ВОДЫ" (версия для ПК)</v>
      </c>
      <c r="D133" s="36">
        <v>2244</v>
      </c>
      <c r="E133" s="37"/>
      <c r="F133" s="37"/>
      <c r="G133" s="37"/>
      <c r="H133" s="38"/>
    </row>
    <row r="134" spans="1:8" ht="50.1" customHeight="1" x14ac:dyDescent="0.2">
      <c r="A134" s="160" t="s">
        <v>92</v>
      </c>
      <c r="B134" s="161"/>
      <c r="C134" s="202" t="str">
        <f>"Электронный справочник на основе Справочника организаций "&amp;$C$2&amp;" (версия для ПК)"</f>
        <v>Электронный справочник на основе Справочника организаций "2ГИС.КАВКАЗСКИЕ МИНЕРАЛЬНЫЕ ВОДЫ" (версия для ПК)</v>
      </c>
      <c r="D134" s="36">
        <v>2244</v>
      </c>
      <c r="E134" s="37"/>
      <c r="F134" s="37"/>
      <c r="G134" s="37"/>
      <c r="H134" s="38"/>
    </row>
    <row r="135" spans="1:8" ht="50.1" customHeight="1" x14ac:dyDescent="0.2">
      <c r="A135" s="160" t="s">
        <v>93</v>
      </c>
      <c r="B135" s="161"/>
      <c r="C135"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"2ГИС.КАВКАЗСКИЕ МИНЕРАЛЬНЫЕ ВОДЫ" (мобильная версия 2ГИС 4.0 и выше)</v>
      </c>
      <c r="D135" s="36">
        <v>10002</v>
      </c>
      <c r="E135" s="37"/>
      <c r="F135" s="37"/>
      <c r="G135" s="37"/>
      <c r="H135" s="38"/>
    </row>
    <row r="136" spans="1:8" ht="50.1" customHeight="1" x14ac:dyDescent="0.2">
      <c r="A136" s="160" t="s">
        <v>94</v>
      </c>
      <c r="B136" s="161"/>
      <c r="C136" s="202" t="s">
        <v>95</v>
      </c>
      <c r="D136" s="36">
        <v>2400</v>
      </c>
      <c r="E136" s="37"/>
      <c r="F136" s="37"/>
      <c r="G136" s="37"/>
      <c r="H136" s="38"/>
    </row>
    <row r="137" spans="1:8" ht="69.75" customHeight="1" x14ac:dyDescent="0.2">
      <c r="A137" s="160" t="s">
        <v>96</v>
      </c>
      <c r="B137" s="161"/>
      <c r="C137"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"2ГИС.КАВКАЗСКИЕ МИНЕРАЛЬНЫЕ ВОДЫ" (мобильная версия 2ГИС 4.0 и выше); Интернет-площадка 2gis.ru на основе Cправочника организаций "2ГИС.КАВКАЗСКИЕ МИНЕРАЛЬНЫЕ ВОДЫ"</v>
      </c>
      <c r="D137" s="36">
        <v>3990</v>
      </c>
      <c r="E137" s="37"/>
      <c r="F137" s="37"/>
      <c r="G137" s="37"/>
      <c r="H137" s="38"/>
    </row>
    <row r="138" spans="1:8" ht="69.75" customHeight="1" x14ac:dyDescent="0.2">
      <c r="A138" s="160" t="s">
        <v>97</v>
      </c>
      <c r="B138" s="161"/>
      <c r="C138" s="202" t="str">
        <f t="shared" ref="C138:C140"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"2ГИС.КАВКАЗСКИЕ МИНЕРАЛЬНЫЕ ВОДЫ" (мобильная версия 2ГИС 4.0 и выше); Интернет-площадка 2gis.ru на основе Cправочника организаций "2ГИС.КАВКАЗСКИЕ МИНЕРАЛЬНЫЕ ВОДЫ"</v>
      </c>
      <c r="D138" s="36">
        <v>3990</v>
      </c>
      <c r="E138" s="37"/>
      <c r="F138" s="37"/>
      <c r="G138" s="37"/>
      <c r="H138" s="38"/>
    </row>
    <row r="139" spans="1:8" ht="69.75" customHeight="1" x14ac:dyDescent="0.2">
      <c r="A139" s="160" t="s">
        <v>98</v>
      </c>
      <c r="B139" s="161"/>
      <c r="C139" s="202" t="str">
        <f t="shared" si="1"/>
        <v>электронный справочник на основе Справочника организаций "2ГИС.КАВКАЗСКИЕ МИНЕРАЛЬНЫЕ ВОДЫ" (мобильная версия 2ГИС 4.0 и выше); Интернет-площадка 2gis.ru на основе Cправочника организаций "2ГИС.КАВКАЗСКИЕ МИНЕРАЛЬНЫЕ ВОДЫ"</v>
      </c>
      <c r="D139" s="36">
        <v>3990</v>
      </c>
      <c r="E139" s="37"/>
      <c r="F139" s="37"/>
      <c r="G139" s="37"/>
      <c r="H139" s="38"/>
    </row>
    <row r="140" spans="1:8" ht="69.75" customHeight="1" x14ac:dyDescent="0.2">
      <c r="A140" s="160" t="s">
        <v>99</v>
      </c>
      <c r="B140" s="161"/>
      <c r="C140" s="202" t="str">
        <f t="shared" si="1"/>
        <v>электронный справочник на основе Справочника организаций "2ГИС.КАВКАЗСКИЕ МИНЕРАЛЬНЫЕ ВОДЫ" (мобильная версия 2ГИС 4.0 и выше); Интернет-площадка 2gis.ru на основе Cправочника организаций "2ГИС.КАВКАЗСКИЕ МИНЕРАЛЬНЫЕ ВОДЫ"</v>
      </c>
      <c r="D140" s="36">
        <v>3990</v>
      </c>
      <c r="E140" s="37"/>
      <c r="F140" s="37"/>
      <c r="G140" s="37"/>
      <c r="H140" s="38"/>
    </row>
    <row r="141" spans="1:8" ht="69.75" customHeight="1" x14ac:dyDescent="0.2">
      <c r="A141" s="160" t="s">
        <v>100</v>
      </c>
      <c r="B141" s="161" t="s">
        <v>100</v>
      </c>
      <c r="C141"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"2ГИС.КАВКАЗСКИЕ МИНЕРАЛЬНЫЕ ВОДЫ" (мобильная версия 2ГИС 4.0 и выше); Интернет-площадка 2gis.ru на основе Cправочника организаций "2ГИС.КАВКАЗСКИЕ МИНЕРАЛЬНЫЕ ВОДЫ"</v>
      </c>
      <c r="D141" s="36">
        <v>19980</v>
      </c>
      <c r="E141" s="37"/>
      <c r="F141" s="37"/>
      <c r="G141" s="37"/>
      <c r="H141" s="38"/>
    </row>
    <row r="142" spans="1:8" ht="69.75" customHeight="1" x14ac:dyDescent="0.2">
      <c r="A142" s="160" t="s">
        <v>101</v>
      </c>
      <c r="B142" s="161" t="s">
        <v>101</v>
      </c>
      <c r="C142"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"2ГИС.КАВКАЗСКИЕ МИНЕРАЛЬНЫЕ ВОДЫ" (мобильная версия 2ГИС 4.0 и выше); Интернет-площадка 2gis.ru на основе Cправочника организаций "2ГИС.КАВКАЗСКИЕ МИНЕРАЛЬНЫЕ ВОДЫ"</v>
      </c>
      <c r="D142" s="36">
        <v>15000</v>
      </c>
      <c r="E142" s="37"/>
      <c r="F142" s="37"/>
      <c r="G142" s="37"/>
      <c r="H142" s="38"/>
    </row>
    <row r="143" spans="1:8" ht="50.1" customHeight="1" thickBot="1" x14ac:dyDescent="0.25">
      <c r="A143" s="160" t="s">
        <v>102</v>
      </c>
      <c r="B143" s="161"/>
      <c r="C143" s="202" t="str">
        <f>"Электронный справочник на основе Справочника организаций "&amp;$C$2&amp;" (версия для ПК)"</f>
        <v>Электронный справочник на основе Справочника организаций "2ГИС.КАВКАЗСКИЕ МИНЕРАЛЬНЫЕ ВОДЫ" (версия для ПК)</v>
      </c>
      <c r="D143" s="36">
        <v>1242</v>
      </c>
      <c r="E143" s="37"/>
      <c r="F143" s="37"/>
      <c r="G143" s="37"/>
      <c r="H143" s="38"/>
    </row>
    <row r="144" spans="1:8" s="16" customFormat="1" ht="102" customHeight="1" thickBot="1" x14ac:dyDescent="0.25">
      <c r="A144" s="160" t="s">
        <v>16</v>
      </c>
      <c r="B144" s="161"/>
      <c r="C144"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144" s="36">
        <v>330</v>
      </c>
      <c r="E144" s="37"/>
      <c r="F144" s="37"/>
      <c r="G144" s="37"/>
      <c r="H144" s="38"/>
    </row>
    <row r="145" spans="1:8" s="16" customFormat="1" ht="102" customHeight="1" thickBot="1" x14ac:dyDescent="0.25">
      <c r="A145" s="160" t="s">
        <v>103</v>
      </c>
      <c r="B145" s="161"/>
      <c r="C145"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145" s="36">
        <v>100002</v>
      </c>
      <c r="E145" s="37"/>
      <c r="F145" s="37"/>
      <c r="G145" s="37"/>
      <c r="H145" s="38"/>
    </row>
    <row r="146" spans="1:8" s="16" customFormat="1" ht="126" customHeight="1" x14ac:dyDescent="0.2">
      <c r="A146" s="160" t="s">
        <v>104</v>
      </c>
      <c r="B146" s="161"/>
      <c r="C146" s="30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"2ГИС.КАВКАЗСКИЕ МИНЕРАЛЬНЫЕ ВОДЫ" (версия для ПК); 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Интернет-площадки и Веб-приложения на основе Cправочника организаций "2ГИС.КАВКАЗСКИЕ МИНЕРАЛЬНЫЕ ВОДЫ", http://api.2gis.ru/</v>
      </c>
      <c r="D146" s="36">
        <v>7500</v>
      </c>
      <c r="E146" s="37"/>
      <c r="F146" s="37"/>
      <c r="G146" s="37"/>
      <c r="H146" s="38"/>
    </row>
    <row r="147" spans="1:8" s="16" customFormat="1" ht="96" customHeight="1" x14ac:dyDescent="0.2">
      <c r="A147" s="160" t="s">
        <v>105</v>
      </c>
      <c r="B147" s="161"/>
      <c r="C147"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Интернет-площадки и Веб-приложения на основе Cправочника организаций "2ГИС.КАВКАЗСКИЕ МИНЕРАЛЬНЫЕ ВОДЫ", http://api.2gis.ru/</v>
      </c>
      <c r="D147" s="36">
        <v>3000</v>
      </c>
      <c r="E147" s="37"/>
      <c r="F147" s="37"/>
      <c r="G147" s="37"/>
      <c r="H147" s="38"/>
    </row>
    <row r="148" spans="1:8" s="16" customFormat="1" ht="96" customHeight="1" x14ac:dyDescent="0.2">
      <c r="A148" s="154" t="s">
        <v>106</v>
      </c>
      <c r="B148" s="204"/>
      <c r="C148"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"2ГИС.КАВКАЗСКИЕ МИНЕРАЛЬНЫЕ ВОДЫ" (мобильная версия 2ГИС 4.0 и выше)</v>
      </c>
      <c r="D148" s="36">
        <v>7500</v>
      </c>
      <c r="E148" s="37"/>
      <c r="F148" s="37"/>
      <c r="G148" s="37"/>
      <c r="H148" s="38"/>
    </row>
    <row r="149" spans="1:8" ht="50.1" customHeight="1" x14ac:dyDescent="0.2">
      <c r="A149" s="160" t="s">
        <v>107</v>
      </c>
      <c r="B149" s="161"/>
      <c r="C149" s="202" t="str">
        <f>"Интернет-площадка 2gis.ru на основе Cправочника организаций "&amp;$C$2&amp;""</f>
        <v>Интернет-площадка 2gis.ru на основе Cправочника организаций "2ГИС.КАВКАЗСКИЕ МИНЕРАЛЬНЫЕ ВОДЫ"</v>
      </c>
      <c r="D149" s="36">
        <v>12600</v>
      </c>
      <c r="E149" s="37"/>
      <c r="F149" s="37"/>
      <c r="G149" s="37"/>
      <c r="H149" s="38"/>
    </row>
    <row r="150" spans="1:8" ht="50.1" customHeight="1" x14ac:dyDescent="0.2">
      <c r="A150" s="160" t="s">
        <v>108</v>
      </c>
      <c r="B150" s="161"/>
      <c r="C150" s="202" t="str">
        <f t="shared" ref="C150:C159" si="2">"Электронный справочник на основе Справочника организаций "&amp;$C$2&amp;" (версия для ПК)"</f>
        <v>Электронный справочник на основе Справочника организаций "2ГИС.КАВКАЗСКИЕ МИНЕРАЛЬНЫЕ ВОДЫ" (версия для ПК)</v>
      </c>
      <c r="D150" s="36">
        <v>6000</v>
      </c>
      <c r="E150" s="37"/>
      <c r="F150" s="37"/>
      <c r="G150" s="37"/>
      <c r="H150" s="38"/>
    </row>
    <row r="151" spans="1:8" ht="50.1" customHeight="1" x14ac:dyDescent="0.2">
      <c r="A151" s="160" t="s">
        <v>109</v>
      </c>
      <c r="B151" s="161"/>
      <c r="C151" s="202" t="str">
        <f t="shared" si="2"/>
        <v>Электронный справочник на основе Справочника организаций "2ГИС.КАВКАЗСКИЕ МИНЕРАЛЬНЫЕ ВОДЫ" (версия для ПК)</v>
      </c>
      <c r="D151" s="36">
        <v>5400</v>
      </c>
      <c r="E151" s="37"/>
      <c r="F151" s="37"/>
      <c r="G151" s="37"/>
      <c r="H151" s="38"/>
    </row>
    <row r="152" spans="1:8" ht="50.1" customHeight="1" x14ac:dyDescent="0.2">
      <c r="A152" s="160" t="s">
        <v>110</v>
      </c>
      <c r="B152" s="161"/>
      <c r="C152" s="202" t="str">
        <f>"Интернет-площадка 2gis.ru на основе Cправочника организаций "&amp;$C$2&amp;""</f>
        <v>Интернет-площадка 2gis.ru на основе Cправочника организаций "2ГИС.КАВКАЗСКИЕ МИНЕРАЛЬНЫЕ ВОДЫ"</v>
      </c>
      <c r="D152" s="36">
        <v>28080</v>
      </c>
      <c r="E152" s="37"/>
      <c r="F152" s="37"/>
      <c r="G152" s="37"/>
      <c r="H152" s="38"/>
    </row>
    <row r="153" spans="1:8" ht="50.1" customHeight="1" x14ac:dyDescent="0.2">
      <c r="A153" s="160" t="s">
        <v>111</v>
      </c>
      <c r="B153" s="161"/>
      <c r="C153" s="202" t="str">
        <f>"Интернет-площадка 2gis.ru на основе Cправочника организаций "&amp;$C$2&amp;""</f>
        <v>Интернет-площадка 2gis.ru на основе Cправочника организаций "2ГИС.КАВКАЗСКИЕ МИНЕРАЛЬНЫЕ ВОДЫ"</v>
      </c>
      <c r="D153" s="36">
        <v>33696</v>
      </c>
      <c r="E153" s="37"/>
      <c r="F153" s="37"/>
      <c r="G153" s="37"/>
      <c r="H153" s="38"/>
    </row>
    <row r="154" spans="1:8" ht="50.1" customHeight="1" x14ac:dyDescent="0.2">
      <c r="A154" s="160" t="s">
        <v>112</v>
      </c>
      <c r="B154" s="161"/>
      <c r="C154" s="202" t="str">
        <f t="shared" si="2"/>
        <v>Электронный справочник на основе Справочника организаций "2ГИС.КАВКАЗСКИЕ МИНЕРАЛЬНЫЕ ВОДЫ" (версия для ПК)</v>
      </c>
      <c r="D154" s="36">
        <v>3360</v>
      </c>
      <c r="E154" s="37"/>
      <c r="F154" s="37"/>
      <c r="G154" s="37"/>
      <c r="H154" s="38"/>
    </row>
    <row r="155" spans="1:8" ht="50.1" customHeight="1" x14ac:dyDescent="0.2">
      <c r="A155" s="160" t="s">
        <v>113</v>
      </c>
      <c r="B155" s="161"/>
      <c r="C155" s="202" t="str">
        <f t="shared" si="2"/>
        <v>Электронный справочник на основе Справочника организаций "2ГИС.КАВКАЗСКИЕ МИНЕРАЛЬНЫЕ ВОДЫ" (версия для ПК)</v>
      </c>
      <c r="D155" s="36">
        <v>6360</v>
      </c>
      <c r="E155" s="37"/>
      <c r="F155" s="37"/>
      <c r="G155" s="37"/>
      <c r="H155" s="38"/>
    </row>
    <row r="156" spans="1:8" ht="50.1" customHeight="1" x14ac:dyDescent="0.2">
      <c r="A156" s="160" t="s">
        <v>114</v>
      </c>
      <c r="B156" s="161"/>
      <c r="C156" s="202" t="str">
        <f t="shared" si="2"/>
        <v>Электронный справочник на основе Справочника организаций "2ГИС.КАВКАЗСКИЕ МИНЕРАЛЬНЫЕ ВОДЫ" (версия для ПК)</v>
      </c>
      <c r="D156" s="36">
        <v>6360</v>
      </c>
      <c r="E156" s="37"/>
      <c r="F156" s="37"/>
      <c r="G156" s="37"/>
      <c r="H156" s="38"/>
    </row>
    <row r="157" spans="1:8" ht="50.1" customHeight="1" x14ac:dyDescent="0.2">
      <c r="A157" s="160" t="s">
        <v>115</v>
      </c>
      <c r="B157" s="161"/>
      <c r="C157" s="202" t="s">
        <v>95</v>
      </c>
      <c r="D157" s="36">
        <v>6720</v>
      </c>
      <c r="E157" s="37"/>
      <c r="F157" s="37"/>
      <c r="G157" s="37"/>
      <c r="H157" s="38"/>
    </row>
    <row r="158" spans="1:8" ht="73.5" customHeight="1" x14ac:dyDescent="0.2">
      <c r="A158" s="160" t="s">
        <v>116</v>
      </c>
      <c r="B158" s="161"/>
      <c r="C158"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"2ГИС.КАВКАЗСКИЕ МИНЕРАЛЬНЫЕ ВОДЫ" (мобильная версия 2ГИС 4.0 и выше); Интернет-площадка 2gis.ru на основе Cправочника организаций "2ГИС.КАВКАЗСКИЕ МИНЕРАЛЬНЫЕ ВОДЫ"</v>
      </c>
      <c r="D158" s="36">
        <v>56040</v>
      </c>
      <c r="E158" s="37"/>
      <c r="F158" s="37"/>
      <c r="G158" s="37"/>
      <c r="H158" s="38"/>
    </row>
    <row r="159" spans="1:8" ht="50.1" customHeight="1" thickBot="1" x14ac:dyDescent="0.25">
      <c r="A159" s="160" t="s">
        <v>117</v>
      </c>
      <c r="B159" s="161"/>
      <c r="C159" s="202" t="str">
        <f t="shared" si="2"/>
        <v>Электронный справочник на основе Справочника организаций "2ГИС.КАВКАЗСКИЕ МИНЕРАЛЬНЫЕ ВОДЫ" (версия для ПК)</v>
      </c>
      <c r="D159" s="44">
        <v>3480</v>
      </c>
      <c r="E159" s="45"/>
      <c r="F159" s="45"/>
      <c r="G159" s="45"/>
      <c r="H159" s="46"/>
    </row>
    <row r="160" spans="1:8" s="28" customFormat="1" ht="50.1" customHeight="1" thickBot="1" x14ac:dyDescent="0.25">
      <c r="A160" s="24" t="s">
        <v>118</v>
      </c>
      <c r="B160" s="25"/>
      <c r="C160" s="26"/>
      <c r="D160" s="173"/>
      <c r="E160" s="173"/>
      <c r="F160" s="173"/>
      <c r="G160" s="173"/>
      <c r="H160" s="174"/>
    </row>
    <row r="161" spans="1:8" s="16" customFormat="1" ht="50.1" customHeight="1" x14ac:dyDescent="0.2">
      <c r="A161" s="160" t="s">
        <v>119</v>
      </c>
      <c r="B161" s="161"/>
      <c r="C161" s="206" t="str">
        <f>"Электронный справочник на основе Справочника организаций "&amp;$C$2&amp;" (мобильная версия)"</f>
        <v>Электронный справочник на основе Справочника организаций "2ГИС.КАВКАЗСКИЕ МИНЕРАЛЬНЫЕ ВОДЫ" (мобильная версия)</v>
      </c>
      <c r="D161" s="36">
        <v>5490</v>
      </c>
      <c r="E161" s="37"/>
      <c r="F161" s="37"/>
      <c r="G161" s="37"/>
      <c r="H161" s="38"/>
    </row>
    <row r="162" spans="1:8" s="16" customFormat="1" ht="50.1" customHeight="1" x14ac:dyDescent="0.2">
      <c r="A162" s="160" t="s">
        <v>120</v>
      </c>
      <c r="B162" s="161"/>
      <c r="C162" s="209"/>
      <c r="D162" s="36">
        <v>4500</v>
      </c>
      <c r="E162" s="37"/>
      <c r="F162" s="37"/>
      <c r="G162" s="37"/>
      <c r="H162" s="38"/>
    </row>
    <row r="163" spans="1:8" s="16" customFormat="1" ht="50.1" customHeight="1" x14ac:dyDescent="0.2">
      <c r="A163" s="207" t="s">
        <v>121</v>
      </c>
      <c r="B163" s="208"/>
      <c r="C163" s="209"/>
      <c r="D163" s="297">
        <v>1500</v>
      </c>
      <c r="E163" s="157"/>
      <c r="F163" s="157"/>
      <c r="G163" s="157"/>
      <c r="H163" s="157"/>
    </row>
    <row r="164" spans="1:8" s="16" customFormat="1" ht="50.1" customHeight="1" x14ac:dyDescent="0.2">
      <c r="A164" s="207" t="s">
        <v>122</v>
      </c>
      <c r="B164" s="208"/>
      <c r="C164" s="209"/>
      <c r="D164" s="297">
        <v>150</v>
      </c>
      <c r="E164" s="157"/>
      <c r="F164" s="157"/>
      <c r="G164" s="157"/>
      <c r="H164" s="157"/>
    </row>
    <row r="165" spans="1:8" s="16" customFormat="1" ht="50.1" customHeight="1" thickBot="1" x14ac:dyDescent="0.25">
      <c r="A165" s="207" t="s">
        <v>123</v>
      </c>
      <c r="B165" s="208"/>
      <c r="C165" s="210"/>
      <c r="D165" s="78">
        <v>510</v>
      </c>
      <c r="E165" s="79"/>
      <c r="F165" s="79"/>
      <c r="G165" s="79"/>
      <c r="H165" s="79"/>
    </row>
    <row r="166" spans="1:8" s="16" customFormat="1" ht="50.1" customHeight="1" thickBot="1" x14ac:dyDescent="0.25">
      <c r="A166" s="24" t="s">
        <v>124</v>
      </c>
      <c r="B166" s="25"/>
      <c r="C166" s="26"/>
      <c r="D166" s="173"/>
      <c r="E166" s="173"/>
      <c r="F166" s="173"/>
      <c r="G166" s="173"/>
      <c r="H166" s="174"/>
    </row>
    <row r="167" spans="1:8" ht="50.1" customHeight="1" x14ac:dyDescent="0.2">
      <c r="A167" s="160" t="s">
        <v>125</v>
      </c>
      <c r="B167" s="161"/>
      <c r="C167"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"2ГИС.КАВКАЗСКИЕ МИНЕРАЛЬНЫЕ ВОДЫ" (мобильная версия 2ГИС 4.0 и выше)</v>
      </c>
      <c r="D167" s="212">
        <f>F167*1.2</f>
        <v>3823.2</v>
      </c>
      <c r="E167" s="213">
        <f>F167*1.1</f>
        <v>3504.6000000000004</v>
      </c>
      <c r="F167" s="213">
        <v>3186</v>
      </c>
      <c r="G167" s="213">
        <f>F167*0.75</f>
        <v>2389.5</v>
      </c>
      <c r="H167" s="214">
        <f>F167*0.5</f>
        <v>1593</v>
      </c>
    </row>
    <row r="168" spans="1:8" ht="50.1" customHeight="1" x14ac:dyDescent="0.2">
      <c r="A168" s="160" t="s">
        <v>126</v>
      </c>
      <c r="B168" s="161"/>
      <c r="C168" s="202" t="str">
        <f>"Интернет-площадка 2gis.ru на основе Cправочника организаций "&amp;$C$2&amp;""</f>
        <v>Интернет-площадка 2gis.ru на основе Cправочника организаций "2ГИС.КАВКАЗСКИЕ МИНЕРАЛЬНЫЕ ВОДЫ"</v>
      </c>
      <c r="D168" s="36">
        <v>4050</v>
      </c>
      <c r="E168" s="37"/>
      <c r="F168" s="37"/>
      <c r="G168" s="37"/>
      <c r="H168" s="38"/>
    </row>
    <row r="169" spans="1:8" ht="50.1" customHeight="1" x14ac:dyDescent="0.2">
      <c r="A169" s="160" t="s">
        <v>127</v>
      </c>
      <c r="B169" s="161"/>
      <c r="C169" s="202" t="str">
        <f>"Электронный справочник на основе Справочника организаций "&amp;$C$2&amp;" (версия для ПК)"</f>
        <v>Электронный справочник на основе Справочника организаций "2ГИС.КАВКАЗСКИЕ МИНЕРАЛЬНЫЕ ВОДЫ" (версия для ПК)</v>
      </c>
      <c r="D169" s="36">
        <v>1008</v>
      </c>
      <c r="E169" s="37"/>
      <c r="F169" s="37"/>
      <c r="G169" s="37"/>
      <c r="H169" s="38"/>
    </row>
    <row r="170" spans="1:8" ht="50.1" customHeight="1" x14ac:dyDescent="0.2">
      <c r="A170" s="160" t="s">
        <v>128</v>
      </c>
      <c r="B170" s="161"/>
      <c r="C170"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"2ГИС.КАВКАЗСКИЕ МИНЕРАЛЬНЫЕ ВОДЫ" (мобильная версия 2ГИС 4.0 и выше)</v>
      </c>
      <c r="D170" s="212">
        <f>F170*1.2</f>
        <v>10800</v>
      </c>
      <c r="E170" s="213">
        <f>F170*1.1</f>
        <v>9900</v>
      </c>
      <c r="F170" s="213">
        <v>9000</v>
      </c>
      <c r="G170" s="213">
        <f>F170*0.75</f>
        <v>6750</v>
      </c>
      <c r="H170" s="214">
        <f>F170*0.5</f>
        <v>4500</v>
      </c>
    </row>
    <row r="171" spans="1:8" ht="50.1" customHeight="1" x14ac:dyDescent="0.2">
      <c r="A171" s="160" t="s">
        <v>199</v>
      </c>
      <c r="B171" s="161"/>
      <c r="C171" s="202" t="str">
        <f>"Интернет-площадка 2gis.ru на основе Cправочника организаций "&amp;$C$2&amp;""</f>
        <v>Интернет-площадка 2gis.ru на основе Cправочника организаций "2ГИС.КАВКАЗСКИЕ МИНЕРАЛЬНЫЕ ВОДЫ"</v>
      </c>
      <c r="D171" s="36">
        <v>11400</v>
      </c>
      <c r="E171" s="37"/>
      <c r="F171" s="37"/>
      <c r="G171" s="37"/>
      <c r="H171" s="38"/>
    </row>
    <row r="172" spans="1:8" ht="50.1" customHeight="1" x14ac:dyDescent="0.2">
      <c r="A172" s="160" t="s">
        <v>130</v>
      </c>
      <c r="B172" s="161"/>
      <c r="C172" s="202" t="str">
        <f>"Электронный справочник на основе Справочника организаций "&amp;$C$2&amp;" (версия для ПК)"</f>
        <v>Электронный справочник на основе Справочника организаций "2ГИС.КАВКАЗСКИЕ МИНЕРАЛЬНЫЕ ВОДЫ" (версия для ПК)</v>
      </c>
      <c r="D172" s="36">
        <v>2880</v>
      </c>
      <c r="E172" s="37"/>
      <c r="F172" s="37"/>
      <c r="G172" s="37"/>
      <c r="H172" s="38"/>
    </row>
    <row r="173" spans="1:8" s="16" customFormat="1" ht="126" customHeight="1" x14ac:dyDescent="0.2">
      <c r="A173" s="160" t="s">
        <v>131</v>
      </c>
      <c r="B173" s="161"/>
      <c r="C173" s="301" t="str">
        <f>C168</f>
        <v>Интернет-площадка 2gis.ru на основе Cправочника организаций "2ГИС.КАВКАЗСКИЕ МИНЕРАЛЬНЫЕ ВОДЫ"</v>
      </c>
      <c r="D173" s="212">
        <f>F173*1.2</f>
        <v>2548.7999999999997</v>
      </c>
      <c r="E173" s="213">
        <f>F173*1.1</f>
        <v>2336.4</v>
      </c>
      <c r="F173" s="213">
        <v>2124</v>
      </c>
      <c r="G173" s="213">
        <f>F173*0.75</f>
        <v>1593</v>
      </c>
      <c r="H173" s="214">
        <f>F173*0.5</f>
        <v>1062</v>
      </c>
    </row>
    <row r="174" spans="1:8" s="16" customFormat="1" ht="126" customHeight="1" thickBot="1" x14ac:dyDescent="0.25">
      <c r="A174" s="160" t="s">
        <v>132</v>
      </c>
      <c r="B174" s="161"/>
      <c r="C174"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174" s="36">
        <v>2472</v>
      </c>
      <c r="E174" s="37"/>
      <c r="F174" s="37"/>
      <c r="G174" s="37"/>
      <c r="H174" s="38"/>
    </row>
    <row r="175" spans="1:8" ht="50.1" customHeight="1" thickBot="1" x14ac:dyDescent="0.25">
      <c r="A175" s="290"/>
      <c r="B175" s="291"/>
      <c r="C175" s="130"/>
      <c r="D175" s="292"/>
      <c r="E175" s="292"/>
      <c r="F175" s="292"/>
      <c r="G175" s="292"/>
      <c r="H175" s="293"/>
    </row>
    <row r="176" spans="1:8" s="23" customFormat="1" ht="26.25" x14ac:dyDescent="0.2">
      <c r="A176" s="216"/>
      <c r="B176" s="217"/>
      <c r="C176" s="218"/>
      <c r="D176" s="217"/>
      <c r="E176" s="217"/>
      <c r="F176" s="217"/>
      <c r="G176" s="217"/>
      <c r="H176" s="219"/>
    </row>
    <row r="177" spans="1:8" s="16" customFormat="1" ht="21" x14ac:dyDescent="0.2">
      <c r="A177" s="220"/>
      <c r="B177" s="221" t="s">
        <v>133</v>
      </c>
      <c r="C177" s="222" t="s">
        <v>220</v>
      </c>
      <c r="D177" s="222"/>
      <c r="E177" s="223"/>
      <c r="F177" s="223"/>
      <c r="G177" s="223"/>
      <c r="H177" s="223"/>
    </row>
    <row r="178" spans="1:8" s="16" customFormat="1" ht="21" x14ac:dyDescent="0.2">
      <c r="A178" s="220"/>
      <c r="B178" s="223"/>
      <c r="C178" s="224" t="s">
        <v>221</v>
      </c>
      <c r="D178" s="224"/>
      <c r="E178" s="223"/>
      <c r="F178" s="223"/>
      <c r="G178" s="223"/>
      <c r="H178" s="223"/>
    </row>
    <row r="179" spans="1:8" s="16" customFormat="1" ht="21" x14ac:dyDescent="0.2">
      <c r="A179" s="220"/>
      <c r="B179" s="223"/>
      <c r="C179" s="222" t="s">
        <v>222</v>
      </c>
      <c r="D179" s="224"/>
      <c r="E179" s="223"/>
      <c r="F179" s="223"/>
      <c r="G179" s="223"/>
      <c r="H179" s="223"/>
    </row>
    <row r="180" spans="1:8" s="16" customFormat="1" ht="21" x14ac:dyDescent="0.2">
      <c r="A180" s="216"/>
      <c r="B180" s="217"/>
      <c r="C180" s="224"/>
      <c r="D180" s="224"/>
      <c r="E180" s="223"/>
      <c r="F180" s="223"/>
      <c r="G180" s="223"/>
      <c r="H180" s="217"/>
    </row>
    <row r="181" spans="1:8" s="16" customFormat="1" ht="26.25" x14ac:dyDescent="0.2">
      <c r="A181" s="227" t="str">
        <f>Абакан_юр!A174</f>
        <v>По соглашению сторон в качестве валюты платежа могут выступать украинские гривны, в этом случае курс следующий: 1 руб. = 0,4408 гривен</v>
      </c>
      <c r="B181" s="227"/>
      <c r="C181" s="227"/>
      <c r="D181" s="228"/>
      <c r="E181" s="228"/>
      <c r="F181" s="229"/>
      <c r="G181" s="230"/>
      <c r="H181" s="230"/>
    </row>
    <row r="182" spans="1:8" ht="26.25" x14ac:dyDescent="0.2">
      <c r="A182" s="227" t="str">
        <f>Абакан_юр!A175</f>
        <v>По соглашению сторон в качестве валюты платежа могут выступать дирхамы ОАЭ, в этом случае курс следующий: 1 руб. = 0,0420 дирхам</v>
      </c>
      <c r="B182" s="227"/>
      <c r="C182" s="227"/>
      <c r="D182" s="228"/>
      <c r="E182" s="228"/>
      <c r="F182" s="229"/>
      <c r="G182" s="232"/>
      <c r="H182" s="232"/>
    </row>
    <row r="183" spans="1:8" ht="26.25" x14ac:dyDescent="0.2">
      <c r="A183" s="227" t="str">
        <f>Абакан_юр!A176</f>
        <v>По соглашению сторон в качестве валюты платежа могут выступать доллары США, в этом случае курс следующий: 1 руб. = 0,0114 доллара</v>
      </c>
      <c r="B183" s="227"/>
      <c r="C183" s="227"/>
      <c r="D183" s="228"/>
      <c r="E183" s="228"/>
      <c r="F183" s="229"/>
      <c r="G183" s="232"/>
      <c r="H183" s="232"/>
    </row>
    <row r="184" spans="1:8" ht="26.25" x14ac:dyDescent="0.2">
      <c r="A184" s="227" t="str">
        <f>Абакан_юр!A177</f>
        <v>По соглашению сторон в качестве валюты платежа могут выступать евро, в этом случае курс следующий: 1 руб. = 0,0105 евро</v>
      </c>
      <c r="B184" s="227"/>
      <c r="C184" s="227"/>
      <c r="D184" s="228"/>
      <c r="E184" s="229"/>
      <c r="F184" s="229"/>
      <c r="G184" s="232"/>
      <c r="H184" s="232"/>
    </row>
    <row r="185" spans="1:8" ht="26.25" x14ac:dyDescent="0.2">
      <c r="A185" s="227" t="str">
        <f>Абакан_юр!A178</f>
        <v>По соглашению сторон в качестве валюты платежа могут выступать чешские кроны, в этом случае курс следующий: 1 руб. = 0,2605 крона</v>
      </c>
      <c r="B185" s="227"/>
      <c r="C185" s="227"/>
      <c r="D185" s="228"/>
      <c r="E185" s="229"/>
      <c r="F185" s="229"/>
      <c r="G185" s="232"/>
      <c r="H185" s="232"/>
    </row>
    <row r="186" spans="1:8" ht="26.25" x14ac:dyDescent="0.2">
      <c r="A186" s="227" t="str">
        <f>Абакан_юр!A179</f>
        <v>По соглашению сторон в качестве валюты платежа могут выступать киргизские сомы, в этом случае курс следующий: 1 руб. = 1,0083 сом</v>
      </c>
      <c r="B186" s="227"/>
      <c r="C186" s="227"/>
      <c r="D186" s="228"/>
      <c r="E186" s="228"/>
      <c r="F186" s="229"/>
      <c r="G186" s="232"/>
      <c r="H186" s="232"/>
    </row>
    <row r="187" spans="1:8" ht="26.25" x14ac:dyDescent="0.2">
      <c r="A187" s="227" t="str">
        <f>Абакан_юр!A180</f>
        <v>По соглашению сторон в качестве валюты платежа могут выступать казахстанские тенге, в этом случае курс следующий: 1 руб. = 5,0473 тенге</v>
      </c>
      <c r="B187" s="227"/>
      <c r="C187" s="227"/>
      <c r="D187" s="228"/>
      <c r="E187" s="228"/>
      <c r="F187" s="229"/>
      <c r="G187" s="232"/>
      <c r="H187" s="232"/>
    </row>
    <row r="188" spans="1:8" ht="26.25" customHeight="1" x14ac:dyDescent="0.2">
      <c r="A188" s="233"/>
      <c r="B188" s="233"/>
      <c r="C188" s="234"/>
      <c r="D188" s="235"/>
      <c r="E188" s="235"/>
      <c r="F188" s="236"/>
      <c r="G188" s="237"/>
      <c r="H188" s="237"/>
    </row>
    <row r="189" spans="1:8" ht="26.25" customHeight="1" x14ac:dyDescent="0.2">
      <c r="A189" s="239" t="s">
        <v>144</v>
      </c>
      <c r="B189" s="239"/>
      <c r="C189" s="239"/>
      <c r="D189" s="239"/>
      <c r="E189" s="239"/>
      <c r="F189" s="239"/>
      <c r="G189" s="239"/>
      <c r="H189" s="239"/>
    </row>
    <row r="190" spans="1:8" ht="26.25" customHeight="1" x14ac:dyDescent="0.2">
      <c r="A190" s="239" t="s">
        <v>145</v>
      </c>
      <c r="B190" s="239"/>
      <c r="C190" s="239"/>
      <c r="D190" s="239"/>
      <c r="E190" s="239"/>
      <c r="F190" s="239"/>
      <c r="G190" s="239"/>
      <c r="H190" s="239"/>
    </row>
    <row r="191" spans="1:8" ht="26.25" customHeight="1" x14ac:dyDescent="0.2">
      <c r="A191" s="233"/>
      <c r="B191" s="233"/>
      <c r="C191" s="234"/>
      <c r="D191" s="235"/>
      <c r="E191" s="235"/>
      <c r="F191" s="236"/>
      <c r="G191" s="237"/>
      <c r="H191" s="237"/>
    </row>
    <row r="192" spans="1:8" ht="26.25" customHeight="1" thickBot="1" x14ac:dyDescent="0.25">
      <c r="A192" s="240" t="s">
        <v>146</v>
      </c>
      <c r="B192" s="240"/>
      <c r="C192" s="240"/>
      <c r="D192" s="240"/>
      <c r="E192" s="240"/>
      <c r="F192" s="241"/>
      <c r="G192" s="231"/>
      <c r="H192" s="242"/>
    </row>
    <row r="193" spans="1:8" ht="26.25" customHeight="1" thickBot="1" x14ac:dyDescent="0.25">
      <c r="A193" s="243" t="s">
        <v>147</v>
      </c>
      <c r="B193" s="244"/>
      <c r="C193" s="244"/>
      <c r="D193" s="244"/>
      <c r="E193" s="245"/>
      <c r="F193" s="246"/>
      <c r="H193" s="247"/>
    </row>
    <row r="194" spans="1:8" ht="26.25" customHeight="1" thickBot="1" x14ac:dyDescent="0.25">
      <c r="A194" s="248" t="s">
        <v>148</v>
      </c>
      <c r="B194" s="249"/>
      <c r="C194" s="250" t="s">
        <v>149</v>
      </c>
      <c r="D194" s="249" t="s">
        <v>150</v>
      </c>
      <c r="E194" s="251"/>
      <c r="F194" s="252"/>
      <c r="G194" s="252"/>
      <c r="H194" s="252"/>
    </row>
    <row r="195" spans="1:8" ht="21" x14ac:dyDescent="0.2">
      <c r="A195" s="258" t="s">
        <v>207</v>
      </c>
      <c r="B195" s="259"/>
      <c r="C195" s="261" t="s">
        <v>208</v>
      </c>
      <c r="D195" s="261">
        <v>2190</v>
      </c>
      <c r="E195" s="262"/>
      <c r="F195" s="219"/>
      <c r="G195" s="219"/>
    </row>
    <row r="196" spans="1:8" ht="21" x14ac:dyDescent="0.2">
      <c r="A196" s="258" t="s">
        <v>209</v>
      </c>
      <c r="B196" s="259"/>
      <c r="C196" s="261"/>
      <c r="D196" s="261">
        <v>1590</v>
      </c>
      <c r="E196" s="262"/>
      <c r="F196" s="219"/>
      <c r="G196" s="219"/>
    </row>
    <row r="197" spans="1:8" ht="21" x14ac:dyDescent="0.2">
      <c r="A197" s="258" t="s">
        <v>210</v>
      </c>
      <c r="B197" s="259"/>
      <c r="C197" s="261"/>
      <c r="D197" s="261">
        <v>1440</v>
      </c>
      <c r="E197" s="262"/>
      <c r="F197" s="219"/>
      <c r="G197" s="219"/>
    </row>
    <row r="198" spans="1:8" ht="21.75" thickBot="1" x14ac:dyDescent="0.25">
      <c r="A198" s="258" t="s">
        <v>211</v>
      </c>
      <c r="B198" s="259"/>
      <c r="C198" s="261"/>
      <c r="D198" s="261">
        <v>1290</v>
      </c>
      <c r="E198" s="262"/>
      <c r="F198" s="219"/>
      <c r="G198" s="219"/>
    </row>
    <row r="199" spans="1:8" ht="50.1" customHeight="1" x14ac:dyDescent="0.2">
      <c r="A199" s="253" t="s">
        <v>151</v>
      </c>
      <c r="B199" s="254"/>
      <c r="C199" s="255" t="s">
        <v>152</v>
      </c>
      <c r="D199" s="256" t="s">
        <v>153</v>
      </c>
      <c r="E199" s="257"/>
      <c r="F199" s="252"/>
      <c r="G199" s="252"/>
      <c r="H199" s="252"/>
    </row>
    <row r="200" spans="1:8" ht="50.1" customHeight="1" x14ac:dyDescent="0.2">
      <c r="A200" s="258" t="s">
        <v>154</v>
      </c>
      <c r="B200" s="259"/>
      <c r="C200" s="260" t="s">
        <v>155</v>
      </c>
      <c r="D200" s="261" t="s">
        <v>156</v>
      </c>
      <c r="E200" s="262"/>
      <c r="F200" s="252"/>
      <c r="G200" s="252"/>
      <c r="H200" s="252"/>
    </row>
    <row r="201" spans="1:8" ht="96" customHeight="1" thickBot="1" x14ac:dyDescent="0.25">
      <c r="A201" s="321" t="s">
        <v>157</v>
      </c>
      <c r="B201" s="322"/>
      <c r="C201" s="323" t="s">
        <v>158</v>
      </c>
      <c r="D201" s="324" t="s">
        <v>156</v>
      </c>
      <c r="E201" s="325"/>
      <c r="F201" s="252"/>
      <c r="G201" s="252"/>
      <c r="H201" s="252"/>
    </row>
    <row r="202" spans="1:8" ht="50.1" customHeight="1" x14ac:dyDescent="0.2">
      <c r="A202" s="258" t="s">
        <v>160</v>
      </c>
      <c r="B202" s="259"/>
      <c r="C202" s="319" t="s">
        <v>161</v>
      </c>
      <c r="D202" s="259" t="s">
        <v>156</v>
      </c>
      <c r="E202" s="320"/>
      <c r="F202" s="246"/>
      <c r="G202" s="246"/>
      <c r="H202" s="246"/>
    </row>
    <row r="203" spans="1:8" ht="50.1" customHeight="1" thickBot="1" x14ac:dyDescent="0.25">
      <c r="A203" s="442" t="s">
        <v>162</v>
      </c>
      <c r="B203" s="443"/>
      <c r="C203" s="323" t="s">
        <v>163</v>
      </c>
      <c r="D203" s="444" t="s">
        <v>156</v>
      </c>
      <c r="E203" s="445"/>
      <c r="F203" s="236"/>
      <c r="G203" s="237"/>
      <c r="H203" s="237"/>
    </row>
    <row r="204" spans="1:8" ht="50.1" customHeight="1" x14ac:dyDescent="0.2">
      <c r="A204" s="264" t="s">
        <v>164</v>
      </c>
      <c r="B204" s="264"/>
      <c r="C204" s="264"/>
      <c r="D204" s="264"/>
      <c r="E204" s="264"/>
      <c r="F204" s="264"/>
      <c r="G204" s="264"/>
      <c r="H204" s="264"/>
    </row>
    <row r="205" spans="1:8" ht="50.1" customHeight="1" x14ac:dyDescent="0.2">
      <c r="A205" s="264" t="s">
        <v>165</v>
      </c>
      <c r="B205" s="264"/>
      <c r="C205" s="264"/>
      <c r="D205" s="264"/>
      <c r="E205" s="264"/>
      <c r="F205" s="264"/>
      <c r="G205" s="264"/>
      <c r="H205" s="264"/>
    </row>
    <row r="206" spans="1:8" ht="101.25" customHeight="1" x14ac:dyDescent="0.2">
      <c r="A206" s="239" t="str">
        <f>Абакан_юр!A195</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6" s="239"/>
      <c r="C206" s="239"/>
      <c r="D206" s="239"/>
      <c r="E206" s="239"/>
      <c r="F206" s="239"/>
      <c r="G206" s="239"/>
      <c r="H206" s="239"/>
    </row>
    <row r="207" spans="1:8" ht="81.75" customHeight="1" x14ac:dyDescent="0.2">
      <c r="A207" s="239" t="s">
        <v>167</v>
      </c>
      <c r="B207" s="239"/>
      <c r="C207" s="239"/>
      <c r="D207" s="239"/>
      <c r="E207" s="239"/>
      <c r="F207" s="239"/>
      <c r="G207" s="239"/>
      <c r="H207" s="239"/>
    </row>
    <row r="208" spans="1:8" ht="23.25" x14ac:dyDescent="0.2">
      <c r="A208" s="264" t="s">
        <v>168</v>
      </c>
      <c r="B208" s="264"/>
      <c r="C208" s="264"/>
      <c r="D208" s="264"/>
      <c r="E208" s="264"/>
      <c r="F208" s="264"/>
      <c r="G208" s="264"/>
      <c r="H208" s="264"/>
    </row>
    <row r="209" spans="1:8" s="217" customFormat="1" x14ac:dyDescent="0.2">
      <c r="A209" s="216"/>
      <c r="C209" s="218"/>
      <c r="H209" s="219"/>
    </row>
    <row r="210" spans="1:8" s="217" customFormat="1" ht="125.25" customHeight="1" x14ac:dyDescent="0.2">
      <c r="A210" s="475" t="s">
        <v>287</v>
      </c>
      <c r="B210" s="475"/>
      <c r="C210" s="475"/>
      <c r="D210" s="475"/>
      <c r="E210" s="475"/>
      <c r="F210" s="475"/>
      <c r="G210" s="475"/>
      <c r="H210" s="475"/>
    </row>
    <row r="211" spans="1:8" ht="25.5" x14ac:dyDescent="0.35">
      <c r="A211" s="476" t="s">
        <v>288</v>
      </c>
      <c r="B211" s="477"/>
      <c r="C211" s="478" t="s">
        <v>289</v>
      </c>
    </row>
    <row r="212" spans="1:8" ht="25.5" x14ac:dyDescent="0.35">
      <c r="A212" s="479" t="s">
        <v>290</v>
      </c>
      <c r="B212" s="480"/>
      <c r="C212" s="481">
        <v>1</v>
      </c>
    </row>
    <row r="213" spans="1:8" ht="25.5" x14ac:dyDescent="0.35">
      <c r="A213" s="479">
        <v>2</v>
      </c>
      <c r="B213" s="480"/>
      <c r="C213" s="481">
        <v>1.1000000000000001</v>
      </c>
    </row>
    <row r="214" spans="1:8" ht="25.5" x14ac:dyDescent="0.35">
      <c r="A214" s="479">
        <v>3</v>
      </c>
      <c r="B214" s="480"/>
      <c r="C214" s="481">
        <v>1.2</v>
      </c>
    </row>
    <row r="215" spans="1:8" ht="25.5" x14ac:dyDescent="0.35">
      <c r="A215" s="479" t="s">
        <v>291</v>
      </c>
      <c r="B215" s="480"/>
      <c r="C215" s="481">
        <v>1.25</v>
      </c>
    </row>
    <row r="216" spans="1:8" ht="25.5" x14ac:dyDescent="0.35">
      <c r="A216" s="479" t="s">
        <v>292</v>
      </c>
      <c r="B216" s="480"/>
      <c r="C216" s="481">
        <v>1.3</v>
      </c>
    </row>
    <row r="217" spans="1:8" ht="25.5" x14ac:dyDescent="0.35">
      <c r="A217" s="479" t="s">
        <v>293</v>
      </c>
      <c r="B217" s="480"/>
      <c r="C217" s="481">
        <v>1.35</v>
      </c>
    </row>
    <row r="218" spans="1:8" ht="25.5" x14ac:dyDescent="0.35">
      <c r="A218" s="479" t="s">
        <v>294</v>
      </c>
      <c r="B218" s="480"/>
      <c r="C218" s="481">
        <v>1.4</v>
      </c>
    </row>
    <row r="219" spans="1:8" ht="25.5" x14ac:dyDescent="0.35">
      <c r="A219" s="479" t="s">
        <v>295</v>
      </c>
      <c r="B219" s="480"/>
      <c r="C219" s="481">
        <v>1.45</v>
      </c>
    </row>
    <row r="220" spans="1:8" ht="25.5" x14ac:dyDescent="0.35">
      <c r="A220" s="479" t="s">
        <v>296</v>
      </c>
      <c r="B220" s="480"/>
      <c r="C220" s="481">
        <v>1.5</v>
      </c>
    </row>
    <row r="221" spans="1:8" ht="25.5" x14ac:dyDescent="0.35">
      <c r="A221" s="479" t="s">
        <v>297</v>
      </c>
      <c r="B221" s="480"/>
      <c r="C221" s="481">
        <v>2</v>
      </c>
    </row>
    <row r="222" spans="1:8" ht="42" customHeight="1" x14ac:dyDescent="0.2">
      <c r="A222" s="264" t="s">
        <v>298</v>
      </c>
      <c r="B222" s="264"/>
      <c r="C222" s="264"/>
      <c r="D222" s="264"/>
      <c r="E222" s="264"/>
      <c r="F222" s="264"/>
      <c r="G222" s="264"/>
      <c r="H222" s="264"/>
    </row>
    <row r="225" spans="1:8" s="266" customFormat="1" ht="114.75" customHeight="1" x14ac:dyDescent="0.2">
      <c r="A225" s="239" t="s">
        <v>483</v>
      </c>
      <c r="B225" s="239"/>
      <c r="C225" s="239"/>
      <c r="D225" s="239"/>
      <c r="E225" s="239"/>
      <c r="F225" s="239"/>
      <c r="G225" s="239"/>
      <c r="H225" s="239"/>
    </row>
  </sheetData>
  <sheetProtection selectLockedCells="1" selectUnlockedCells="1"/>
  <mergeCells count="353">
    <mergeCell ref="A221:B221"/>
    <mergeCell ref="A222:H222"/>
    <mergeCell ref="A225:E225"/>
    <mergeCell ref="F225:H225"/>
    <mergeCell ref="A215:B215"/>
    <mergeCell ref="A216:B216"/>
    <mergeCell ref="A217:B217"/>
    <mergeCell ref="A218:B218"/>
    <mergeCell ref="A219:B219"/>
    <mergeCell ref="A220:B220"/>
    <mergeCell ref="A208:H208"/>
    <mergeCell ref="A210:H210"/>
    <mergeCell ref="A211:B211"/>
    <mergeCell ref="A212:B212"/>
    <mergeCell ref="A213:B213"/>
    <mergeCell ref="A214:B214"/>
    <mergeCell ref="A203:B203"/>
    <mergeCell ref="D203:E203"/>
    <mergeCell ref="A204:H204"/>
    <mergeCell ref="A205:H205"/>
    <mergeCell ref="A206:H206"/>
    <mergeCell ref="A207:H207"/>
    <mergeCell ref="A200:B200"/>
    <mergeCell ref="D200:E200"/>
    <mergeCell ref="A201:B201"/>
    <mergeCell ref="D201:E201"/>
    <mergeCell ref="A202:B202"/>
    <mergeCell ref="D202:E202"/>
    <mergeCell ref="A197:B197"/>
    <mergeCell ref="D197:E197"/>
    <mergeCell ref="A198:B198"/>
    <mergeCell ref="D198:E198"/>
    <mergeCell ref="A199:B199"/>
    <mergeCell ref="D199:E199"/>
    <mergeCell ref="A190:H190"/>
    <mergeCell ref="A192:E192"/>
    <mergeCell ref="A193:E193"/>
    <mergeCell ref="A194:B194"/>
    <mergeCell ref="D194:E194"/>
    <mergeCell ref="A195:B195"/>
    <mergeCell ref="C195:C198"/>
    <mergeCell ref="D195:E195"/>
    <mergeCell ref="A196:B196"/>
    <mergeCell ref="D196:E196"/>
    <mergeCell ref="A183:C183"/>
    <mergeCell ref="A184:C184"/>
    <mergeCell ref="A185:C185"/>
    <mergeCell ref="A186:C186"/>
    <mergeCell ref="A187:C187"/>
    <mergeCell ref="A189:H189"/>
    <mergeCell ref="C178:D178"/>
    <mergeCell ref="C179:D179"/>
    <mergeCell ref="C180:D180"/>
    <mergeCell ref="A181:C181"/>
    <mergeCell ref="G181:H181"/>
    <mergeCell ref="A182:C182"/>
    <mergeCell ref="A173:B173"/>
    <mergeCell ref="A174:B174"/>
    <mergeCell ref="D174:H174"/>
    <mergeCell ref="A175:B175"/>
    <mergeCell ref="D175:H175"/>
    <mergeCell ref="C177:D177"/>
    <mergeCell ref="A169:B169"/>
    <mergeCell ref="D169:H169"/>
    <mergeCell ref="A170:B170"/>
    <mergeCell ref="A171:B171"/>
    <mergeCell ref="D171:H171"/>
    <mergeCell ref="A172:B172"/>
    <mergeCell ref="D172:H172"/>
    <mergeCell ref="D165:H165"/>
    <mergeCell ref="A166:B166"/>
    <mergeCell ref="D166:H166"/>
    <mergeCell ref="A167:B167"/>
    <mergeCell ref="A168:B168"/>
    <mergeCell ref="D168:H168"/>
    <mergeCell ref="A161:B161"/>
    <mergeCell ref="C161:C165"/>
    <mergeCell ref="D161:H161"/>
    <mergeCell ref="A162:B162"/>
    <mergeCell ref="D162:H162"/>
    <mergeCell ref="A163:B163"/>
    <mergeCell ref="D163:H163"/>
    <mergeCell ref="A164:B164"/>
    <mergeCell ref="D164:H164"/>
    <mergeCell ref="A165:B165"/>
    <mergeCell ref="A158:B158"/>
    <mergeCell ref="D158:H158"/>
    <mergeCell ref="A159:B159"/>
    <mergeCell ref="D159:H159"/>
    <mergeCell ref="A160:B160"/>
    <mergeCell ref="D160:H160"/>
    <mergeCell ref="A155:B155"/>
    <mergeCell ref="D155:H155"/>
    <mergeCell ref="A156:B156"/>
    <mergeCell ref="D156:H156"/>
    <mergeCell ref="A157:B157"/>
    <mergeCell ref="D157:H157"/>
    <mergeCell ref="A152:B152"/>
    <mergeCell ref="D152:H152"/>
    <mergeCell ref="A153:B153"/>
    <mergeCell ref="D153:H153"/>
    <mergeCell ref="A154:B154"/>
    <mergeCell ref="D154:H154"/>
    <mergeCell ref="A149:B149"/>
    <mergeCell ref="D149:H149"/>
    <mergeCell ref="A150:B150"/>
    <mergeCell ref="D150:H150"/>
    <mergeCell ref="A151:B151"/>
    <mergeCell ref="D151:H151"/>
    <mergeCell ref="A146:B146"/>
    <mergeCell ref="D146:H146"/>
    <mergeCell ref="A147:B147"/>
    <mergeCell ref="D147:H147"/>
    <mergeCell ref="A148:B148"/>
    <mergeCell ref="D148:H148"/>
    <mergeCell ref="A143:B143"/>
    <mergeCell ref="D143:H143"/>
    <mergeCell ref="A144:B144"/>
    <mergeCell ref="D144:H144"/>
    <mergeCell ref="A145:B145"/>
    <mergeCell ref="D145:H145"/>
    <mergeCell ref="A140:B140"/>
    <mergeCell ref="D140:H140"/>
    <mergeCell ref="A141:B141"/>
    <mergeCell ref="D141:H141"/>
    <mergeCell ref="A142:B142"/>
    <mergeCell ref="D142:H142"/>
    <mergeCell ref="A137:B137"/>
    <mergeCell ref="D137:H137"/>
    <mergeCell ref="A138:B138"/>
    <mergeCell ref="D138:H138"/>
    <mergeCell ref="A139:B139"/>
    <mergeCell ref="D139:H139"/>
    <mergeCell ref="A134:B134"/>
    <mergeCell ref="D134:H134"/>
    <mergeCell ref="A135:B135"/>
    <mergeCell ref="D135:H135"/>
    <mergeCell ref="A136:B136"/>
    <mergeCell ref="D136:H136"/>
    <mergeCell ref="A131:B131"/>
    <mergeCell ref="D131:H131"/>
    <mergeCell ref="A132:B132"/>
    <mergeCell ref="D132:H132"/>
    <mergeCell ref="A133:B133"/>
    <mergeCell ref="D133:H133"/>
    <mergeCell ref="A128:B128"/>
    <mergeCell ref="D128:H128"/>
    <mergeCell ref="A129:B129"/>
    <mergeCell ref="D129:H129"/>
    <mergeCell ref="A130:B130"/>
    <mergeCell ref="D130:H130"/>
    <mergeCell ref="A125:B125"/>
    <mergeCell ref="D125:H125"/>
    <mergeCell ref="A126:B126"/>
    <mergeCell ref="D126:H126"/>
    <mergeCell ref="A127:B127"/>
    <mergeCell ref="D127:H127"/>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16:B116"/>
    <mergeCell ref="D116:H116"/>
    <mergeCell ref="A117:B117"/>
    <mergeCell ref="D117:H117"/>
    <mergeCell ref="A118:B118"/>
    <mergeCell ref="D118:H118"/>
    <mergeCell ref="A113:B113"/>
    <mergeCell ref="D113:H113"/>
    <mergeCell ref="A114:B114"/>
    <mergeCell ref="D114:H114"/>
    <mergeCell ref="A115:B115"/>
    <mergeCell ref="D115:H115"/>
    <mergeCell ref="D109:H109"/>
    <mergeCell ref="A110:B110"/>
    <mergeCell ref="D110:H110"/>
    <mergeCell ref="A111:B111"/>
    <mergeCell ref="D111:H111"/>
    <mergeCell ref="A112:B112"/>
    <mergeCell ref="D112:H112"/>
    <mergeCell ref="A105:B105"/>
    <mergeCell ref="D105:H105"/>
    <mergeCell ref="A106:B106"/>
    <mergeCell ref="D106:H106"/>
    <mergeCell ref="A107:B107"/>
    <mergeCell ref="C107:C124"/>
    <mergeCell ref="D107:H107"/>
    <mergeCell ref="A108:B108"/>
    <mergeCell ref="D108:H108"/>
    <mergeCell ref="A109:B109"/>
    <mergeCell ref="A102:B102"/>
    <mergeCell ref="D102:H102"/>
    <mergeCell ref="A103:B103"/>
    <mergeCell ref="D103:H103"/>
    <mergeCell ref="A104:B104"/>
    <mergeCell ref="D104:H104"/>
    <mergeCell ref="A99:B99"/>
    <mergeCell ref="D99:H99"/>
    <mergeCell ref="A100:B100"/>
    <mergeCell ref="D100:H100"/>
    <mergeCell ref="A101:B101"/>
    <mergeCell ref="D101:H101"/>
    <mergeCell ref="D94:H94"/>
    <mergeCell ref="A95:B95"/>
    <mergeCell ref="C95:C103"/>
    <mergeCell ref="D95:H95"/>
    <mergeCell ref="A96:B96"/>
    <mergeCell ref="D96:H96"/>
    <mergeCell ref="A97:B97"/>
    <mergeCell ref="D97:H97"/>
    <mergeCell ref="A98:B98"/>
    <mergeCell ref="D98:H98"/>
    <mergeCell ref="A91:B91"/>
    <mergeCell ref="D91:H91"/>
    <mergeCell ref="A92:B92"/>
    <mergeCell ref="D92:H92"/>
    <mergeCell ref="A93:C93"/>
    <mergeCell ref="D93:H93"/>
    <mergeCell ref="A88:B88"/>
    <mergeCell ref="D88:H88"/>
    <mergeCell ref="A89:B89"/>
    <mergeCell ref="D89:H89"/>
    <mergeCell ref="A90:B90"/>
    <mergeCell ref="D90:H90"/>
    <mergeCell ref="A85:B85"/>
    <mergeCell ref="D85:H85"/>
    <mergeCell ref="A86:B86"/>
    <mergeCell ref="D86:H86"/>
    <mergeCell ref="A87:B87"/>
    <mergeCell ref="D87:H87"/>
    <mergeCell ref="A82:B82"/>
    <mergeCell ref="D82:H82"/>
    <mergeCell ref="A83:B83"/>
    <mergeCell ref="D83:H83"/>
    <mergeCell ref="A84:B84"/>
    <mergeCell ref="D84:H84"/>
    <mergeCell ref="A79:B79"/>
    <mergeCell ref="D79:H79"/>
    <mergeCell ref="A80:B80"/>
    <mergeCell ref="D80:H80"/>
    <mergeCell ref="A81:B81"/>
    <mergeCell ref="D81:H81"/>
    <mergeCell ref="A76:B76"/>
    <mergeCell ref="D76:H76"/>
    <mergeCell ref="A77:B77"/>
    <mergeCell ref="D77:H77"/>
    <mergeCell ref="A78:B78"/>
    <mergeCell ref="D78:H78"/>
    <mergeCell ref="D71:H71"/>
    <mergeCell ref="A72:C72"/>
    <mergeCell ref="D72:H72"/>
    <mergeCell ref="A73:B73"/>
    <mergeCell ref="C73:C92"/>
    <mergeCell ref="D73:H73"/>
    <mergeCell ref="A74:B74"/>
    <mergeCell ref="D74:H74"/>
    <mergeCell ref="A75:B75"/>
    <mergeCell ref="D75:H75"/>
    <mergeCell ref="H62:H66"/>
    <mergeCell ref="D67:H67"/>
    <mergeCell ref="A68:A70"/>
    <mergeCell ref="B68:B69"/>
    <mergeCell ref="C68:C69"/>
    <mergeCell ref="D68:H70"/>
    <mergeCell ref="G56:G60"/>
    <mergeCell ref="H56:H60"/>
    <mergeCell ref="D61:H61"/>
    <mergeCell ref="A62:A66"/>
    <mergeCell ref="B62:B63"/>
    <mergeCell ref="C62:C63"/>
    <mergeCell ref="D62:D66"/>
    <mergeCell ref="E62:E66"/>
    <mergeCell ref="F62:F66"/>
    <mergeCell ref="G62:G66"/>
    <mergeCell ref="D52:H52"/>
    <mergeCell ref="A53:A54"/>
    <mergeCell ref="D53:H54"/>
    <mergeCell ref="D55:H55"/>
    <mergeCell ref="A56:A60"/>
    <mergeCell ref="B56:B57"/>
    <mergeCell ref="C56:C57"/>
    <mergeCell ref="D56:D60"/>
    <mergeCell ref="E56:E60"/>
    <mergeCell ref="F56:F60"/>
    <mergeCell ref="D48:H48"/>
    <mergeCell ref="A49:A51"/>
    <mergeCell ref="D49:D51"/>
    <mergeCell ref="E49:E51"/>
    <mergeCell ref="F49:F51"/>
    <mergeCell ref="G49:G51"/>
    <mergeCell ref="H49:H51"/>
    <mergeCell ref="A39:A42"/>
    <mergeCell ref="D39:H42"/>
    <mergeCell ref="C40:C41"/>
    <mergeCell ref="D43:H43"/>
    <mergeCell ref="A44:A47"/>
    <mergeCell ref="B44:B45"/>
    <mergeCell ref="C44:C45"/>
    <mergeCell ref="D44:H47"/>
    <mergeCell ref="D32:H32"/>
    <mergeCell ref="A33:A37"/>
    <mergeCell ref="B33:B34"/>
    <mergeCell ref="C33:C34"/>
    <mergeCell ref="D33:D37"/>
    <mergeCell ref="E33:E37"/>
    <mergeCell ref="F33:F37"/>
    <mergeCell ref="G33:G37"/>
    <mergeCell ref="H33:H37"/>
    <mergeCell ref="D27:H27"/>
    <mergeCell ref="A28:A31"/>
    <mergeCell ref="B28:B29"/>
    <mergeCell ref="C28:C29"/>
    <mergeCell ref="D28:D31"/>
    <mergeCell ref="E28:E31"/>
    <mergeCell ref="F28:F31"/>
    <mergeCell ref="G28:G31"/>
    <mergeCell ref="H28:H31"/>
    <mergeCell ref="A19:A22"/>
    <mergeCell ref="D19:H22"/>
    <mergeCell ref="C20:C21"/>
    <mergeCell ref="D23:H23"/>
    <mergeCell ref="A24:A26"/>
    <mergeCell ref="B24:B25"/>
    <mergeCell ref="C24:C25"/>
    <mergeCell ref="D24:H26"/>
    <mergeCell ref="H8:H11"/>
    <mergeCell ref="D12:H12"/>
    <mergeCell ref="A13:A17"/>
    <mergeCell ref="B13:B14"/>
    <mergeCell ref="C13:C14"/>
    <mergeCell ref="D13:D17"/>
    <mergeCell ref="E13:E17"/>
    <mergeCell ref="F13:F17"/>
    <mergeCell ref="G13:G17"/>
    <mergeCell ref="H13:H17"/>
    <mergeCell ref="D4:H4"/>
    <mergeCell ref="A5:B5"/>
    <mergeCell ref="D6:H6"/>
    <mergeCell ref="A8:A11"/>
    <mergeCell ref="B8:B9"/>
    <mergeCell ref="C8:C9"/>
    <mergeCell ref="D8:D11"/>
    <mergeCell ref="E8:E11"/>
    <mergeCell ref="F8:F11"/>
    <mergeCell ref="G8:G11"/>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370"/>
  <sheetViews>
    <sheetView view="pageBreakPreview" zoomScale="40" zoomScaleNormal="60" zoomScaleSheetLayoutView="40" workbookViewId="0">
      <pane ySplit="3" topLeftCell="A306" activePane="bottomLeft" state="frozen"/>
      <selection activeCell="A181" sqref="A181:B181"/>
      <selection pane="bottomLeft" activeCell="A181" sqref="A181:B181"/>
    </sheetView>
  </sheetViews>
  <sheetFormatPr defaultColWidth="9.140625" defaultRowHeight="12.75" outlineLevelRow="1" x14ac:dyDescent="0.2"/>
  <cols>
    <col min="1" max="1" width="45.7109375" style="216" customWidth="1"/>
    <col min="2" max="2" width="80.7109375" style="217" customWidth="1"/>
    <col min="3" max="3" width="120.7109375" style="218" customWidth="1"/>
    <col min="4" max="7" width="30.7109375" style="217" customWidth="1"/>
    <col min="8" max="8" width="30.7109375" style="219" customWidth="1"/>
    <col min="9" max="16384" width="9.140625" style="219"/>
  </cols>
  <sheetData>
    <row r="1" spans="1:8" s="4" customFormat="1" ht="50.1" customHeight="1" x14ac:dyDescent="0.2">
      <c r="A1" s="1"/>
      <c r="B1" s="2"/>
      <c r="C1" s="3" t="s">
        <v>0</v>
      </c>
      <c r="D1" s="541"/>
      <c r="E1" s="541"/>
      <c r="F1" s="541"/>
      <c r="G1" s="542"/>
      <c r="H1" s="542"/>
    </row>
    <row r="2" spans="1:8" s="10" customFormat="1" ht="50.1" customHeight="1" x14ac:dyDescent="0.2">
      <c r="A2" s="5" t="str">
        <f>Абакан_юр!A2</f>
        <v>Введен в действие с "01" июня 2024 г.</v>
      </c>
      <c r="B2" s="6" t="s">
        <v>2</v>
      </c>
      <c r="C2" s="7" t="s">
        <v>500</v>
      </c>
      <c r="D2" s="543"/>
      <c r="E2" s="543"/>
      <c r="F2" s="543"/>
      <c r="G2" s="544"/>
      <c r="H2" s="544"/>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s="16" customFormat="1" ht="24.95" customHeight="1" thickBot="1" x14ac:dyDescent="0.25">
      <c r="A6" s="81"/>
      <c r="B6" s="129"/>
      <c r="C6" s="130"/>
      <c r="D6" s="291" t="s">
        <v>234</v>
      </c>
      <c r="E6" s="291"/>
      <c r="F6" s="291"/>
      <c r="G6" s="291"/>
      <c r="H6" s="463"/>
    </row>
    <row r="7" spans="1:8" s="16" customFormat="1" ht="24.95" customHeight="1" thickBot="1" x14ac:dyDescent="0.25">
      <c r="A7" s="81"/>
      <c r="B7" s="129"/>
      <c r="C7" s="130"/>
      <c r="D7" s="267" t="s">
        <v>171</v>
      </c>
      <c r="E7" s="268" t="s">
        <v>172</v>
      </c>
      <c r="F7" s="269" t="s">
        <v>173</v>
      </c>
      <c r="G7" s="268" t="s">
        <v>174</v>
      </c>
      <c r="H7" s="270" t="s">
        <v>175</v>
      </c>
    </row>
    <row r="8" spans="1:8" s="16" customFormat="1" ht="48" customHeight="1" x14ac:dyDescent="0.2">
      <c r="A8" s="29" t="s">
        <v>10</v>
      </c>
      <c r="B8" s="30" t="s">
        <v>27</v>
      </c>
      <c r="C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"2ГИС.КАЗАНЬ" (версия для ПК); 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http://api.2gis.ru/</v>
      </c>
      <c r="D8" s="31">
        <f>F8*1.2</f>
        <v>12736.8</v>
      </c>
      <c r="E8" s="32">
        <f>F8*1.1</f>
        <v>11675.400000000001</v>
      </c>
      <c r="F8" s="32">
        <v>10614</v>
      </c>
      <c r="G8" s="32">
        <f>F8*0.75</f>
        <v>7960.5</v>
      </c>
      <c r="H8" s="33">
        <f>F8*0.5</f>
        <v>5307</v>
      </c>
    </row>
    <row r="9" spans="1:8" s="16" customFormat="1" ht="132" customHeight="1" x14ac:dyDescent="0.2">
      <c r="A9" s="34"/>
      <c r="B9" s="35"/>
      <c r="C9" s="35"/>
      <c r="D9" s="36"/>
      <c r="E9" s="37"/>
      <c r="F9" s="37"/>
      <c r="G9" s="37"/>
      <c r="H9" s="38"/>
    </row>
    <row r="10" spans="1:8" s="16" customFormat="1" ht="97.5" customHeight="1" x14ac:dyDescent="0.2">
      <c r="A10" s="34"/>
      <c r="B10" s="39" t="s">
        <v>12</v>
      </c>
      <c r="C1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"2ГИС.КАЗАНЬ" (версия для ПК); 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http://api.2gis.ru/</v>
      </c>
      <c r="D10" s="36"/>
      <c r="E10" s="37"/>
      <c r="F10" s="37"/>
      <c r="G10" s="37"/>
      <c r="H10" s="38"/>
    </row>
    <row r="11" spans="1:8" s="16" customFormat="1" ht="166.5" customHeight="1" thickBot="1" x14ac:dyDescent="0.25">
      <c r="A11" s="41"/>
      <c r="B11" s="42" t="s">
        <v>13</v>
      </c>
      <c r="C1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11" s="44"/>
      <c r="E11" s="45"/>
      <c r="F11" s="45"/>
      <c r="G11" s="45"/>
      <c r="H11" s="46"/>
    </row>
    <row r="12" spans="1:8" s="16" customFormat="1" ht="24.95" customHeight="1" thickBot="1" x14ac:dyDescent="0.25">
      <c r="A12" s="47"/>
      <c r="B12" s="48"/>
      <c r="C12" s="49"/>
      <c r="D12" s="291" t="s">
        <v>234</v>
      </c>
      <c r="E12" s="291"/>
      <c r="F12" s="291"/>
      <c r="G12" s="291"/>
      <c r="H12" s="463"/>
    </row>
    <row r="13" spans="1:8" s="16" customFormat="1" ht="48" customHeight="1" x14ac:dyDescent="0.2">
      <c r="A13" s="53" t="s">
        <v>14</v>
      </c>
      <c r="B13" s="30" t="s">
        <v>27</v>
      </c>
      <c r="C1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"2ГИС.КАЗАНЬ" (версия для ПК); 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http://api.2gis.ru/</v>
      </c>
      <c r="D13" s="54">
        <f>F13*1.2</f>
        <v>14558.4</v>
      </c>
      <c r="E13" s="32">
        <f>F13*1.1</f>
        <v>13345.2</v>
      </c>
      <c r="F13" s="32">
        <v>12132</v>
      </c>
      <c r="G13" s="32">
        <f>F13*0.75</f>
        <v>9099</v>
      </c>
      <c r="H13" s="33">
        <f>F13*0.5</f>
        <v>6066</v>
      </c>
    </row>
    <row r="14" spans="1:8" s="16" customFormat="1" ht="132" customHeight="1" x14ac:dyDescent="0.2">
      <c r="A14" s="55"/>
      <c r="B14" s="35"/>
      <c r="C14" s="35"/>
      <c r="D14" s="56"/>
      <c r="E14" s="37"/>
      <c r="F14" s="37"/>
      <c r="G14" s="37"/>
      <c r="H14" s="38"/>
    </row>
    <row r="15" spans="1:8" s="16" customFormat="1" ht="97.5" customHeight="1" x14ac:dyDescent="0.2">
      <c r="A15" s="55"/>
      <c r="B15" s="39" t="s">
        <v>12</v>
      </c>
      <c r="C15"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"2ГИС.КАЗАНЬ" (версия для ПК); 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http://api.2gis.ru/</v>
      </c>
      <c r="D15" s="56"/>
      <c r="E15" s="37"/>
      <c r="F15" s="37"/>
      <c r="G15" s="37"/>
      <c r="H15" s="38"/>
    </row>
    <row r="16" spans="1:8" s="16" customFormat="1" ht="166.5" customHeight="1" x14ac:dyDescent="0.2">
      <c r="A16" s="55"/>
      <c r="B16" s="57" t="s">
        <v>13</v>
      </c>
      <c r="C16"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16" s="56"/>
      <c r="E16" s="37"/>
      <c r="F16" s="37"/>
      <c r="G16" s="37"/>
      <c r="H16" s="38"/>
    </row>
    <row r="17" spans="1:8" s="16" customFormat="1" ht="92.25" customHeight="1" thickBot="1" x14ac:dyDescent="0.25">
      <c r="A17" s="59"/>
      <c r="B17" s="42" t="s">
        <v>16</v>
      </c>
      <c r="C17"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17" s="61"/>
      <c r="E17" s="45"/>
      <c r="F17" s="45"/>
      <c r="G17" s="45"/>
      <c r="H17" s="46"/>
    </row>
    <row r="18" spans="1:8" s="16" customFormat="1" ht="24.95" customHeight="1" thickBot="1" x14ac:dyDescent="0.25">
      <c r="A18" s="47"/>
      <c r="B18" s="62"/>
      <c r="C18" s="49"/>
      <c r="D18" s="63"/>
      <c r="E18" s="63"/>
      <c r="F18" s="63"/>
      <c r="G18" s="63"/>
      <c r="H18" s="64"/>
    </row>
    <row r="19" spans="1:8" s="16" customFormat="1" ht="112.5" customHeight="1" x14ac:dyDescent="0.2">
      <c r="A19" s="65" t="s">
        <v>17</v>
      </c>
      <c r="B19" s="66" t="s">
        <v>18</v>
      </c>
      <c r="C19" s="67"/>
      <c r="D19" s="68">
        <v>2304</v>
      </c>
      <c r="E19" s="69"/>
      <c r="F19" s="69"/>
      <c r="G19" s="69"/>
      <c r="H19" s="70"/>
    </row>
    <row r="20" spans="1:8" s="16" customFormat="1" ht="50.1" customHeight="1" x14ac:dyDescent="0.2">
      <c r="A20" s="71"/>
      <c r="B20" s="72" t="s">
        <v>19</v>
      </c>
      <c r="C20" s="73" t="str">
        <f>"Электронный справочник "&amp;$C$2&amp;" (версия для ПК)"</f>
        <v>Электронный справочник "2ГИС.КАЗАНЬ" (версия для ПК)</v>
      </c>
      <c r="D20" s="74"/>
      <c r="E20" s="75"/>
      <c r="F20" s="75"/>
      <c r="G20" s="75"/>
      <c r="H20" s="76"/>
    </row>
    <row r="21" spans="1:8" s="16" customFormat="1" ht="40.5" customHeight="1" x14ac:dyDescent="0.2">
      <c r="A21" s="71"/>
      <c r="B21" s="72" t="s">
        <v>20</v>
      </c>
      <c r="C21" s="35"/>
      <c r="D21" s="74"/>
      <c r="E21" s="75"/>
      <c r="F21" s="75"/>
      <c r="G21" s="75"/>
      <c r="H21" s="76"/>
    </row>
    <row r="22" spans="1:8" s="16" customFormat="1" ht="75" customHeight="1" thickBot="1" x14ac:dyDescent="0.25">
      <c r="A22" s="77"/>
      <c r="B22" s="72" t="s">
        <v>21</v>
      </c>
      <c r="C22"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"2ГИС.КАЗАНЬ"; Электронный справочник "2ГИС.КАЗАНЬ" (мобильная версия 2ГИС 4.0 и выше)</v>
      </c>
      <c r="D22" s="78"/>
      <c r="E22" s="79"/>
      <c r="F22" s="79"/>
      <c r="G22" s="79"/>
      <c r="H22" s="80"/>
    </row>
    <row r="23" spans="1:8" s="16" customFormat="1" ht="24.95" customHeight="1" thickBot="1" x14ac:dyDescent="0.25">
      <c r="A23" s="81"/>
      <c r="B23" s="82"/>
      <c r="C23" s="83"/>
      <c r="D23" s="291" t="s">
        <v>234</v>
      </c>
      <c r="E23" s="291"/>
      <c r="F23" s="291"/>
      <c r="G23" s="291"/>
      <c r="H23" s="463"/>
    </row>
    <row r="24" spans="1:8" s="16" customFormat="1" ht="50.1" customHeight="1" x14ac:dyDescent="0.2">
      <c r="A24" s="65" t="s">
        <v>22</v>
      </c>
      <c r="B24" s="87" t="s">
        <v>23</v>
      </c>
      <c r="C24"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http://api.2gis.ru/</v>
      </c>
      <c r="D24" s="271">
        <v>222</v>
      </c>
      <c r="E24" s="272"/>
      <c r="F24" s="272"/>
      <c r="G24" s="272"/>
      <c r="H24" s="273"/>
    </row>
    <row r="25" spans="1:8" s="16" customFormat="1" ht="94.5" customHeight="1" x14ac:dyDescent="0.2">
      <c r="A25" s="71"/>
      <c r="B25" s="92"/>
      <c r="C25" s="93"/>
      <c r="D25" s="94"/>
      <c r="E25" s="95"/>
      <c r="F25" s="95"/>
      <c r="G25" s="95"/>
      <c r="H25" s="274"/>
    </row>
    <row r="26" spans="1:8" s="16" customFormat="1" ht="163.5" customHeight="1" thickBot="1" x14ac:dyDescent="0.25">
      <c r="A26" s="77"/>
      <c r="B26" s="97" t="s">
        <v>13</v>
      </c>
      <c r="C2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26" s="275"/>
      <c r="E26" s="276"/>
      <c r="F26" s="276"/>
      <c r="G26" s="276"/>
      <c r="H26" s="277"/>
    </row>
    <row r="27" spans="1:8" s="16" customFormat="1" ht="24.95" customHeight="1" thickBot="1" x14ac:dyDescent="0.25">
      <c r="A27" s="81"/>
      <c r="B27" s="48"/>
      <c r="C27" s="49"/>
      <c r="D27" s="291" t="s">
        <v>234</v>
      </c>
      <c r="E27" s="291"/>
      <c r="F27" s="291"/>
      <c r="G27" s="291"/>
      <c r="H27" s="463"/>
    </row>
    <row r="28" spans="1:8" s="16" customFormat="1" ht="50.1" customHeight="1" x14ac:dyDescent="0.2">
      <c r="A28" s="65" t="s">
        <v>24</v>
      </c>
      <c r="B28" s="30" t="s">
        <v>27</v>
      </c>
      <c r="C2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"2ГИС.КАЗАНЬ" (версия для ПК); 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v>
      </c>
      <c r="D28" s="31">
        <f>F28*1.2</f>
        <v>26755.200000000001</v>
      </c>
      <c r="E28" s="32">
        <f>F28*1.1</f>
        <v>24525.600000000002</v>
      </c>
      <c r="F28" s="32">
        <v>22296</v>
      </c>
      <c r="G28" s="32">
        <f>F28*0.75</f>
        <v>16722</v>
      </c>
      <c r="H28" s="33">
        <f>F28*0.5</f>
        <v>11148</v>
      </c>
    </row>
    <row r="29" spans="1:8" s="16" customFormat="1" ht="99.95" customHeight="1" x14ac:dyDescent="0.2">
      <c r="A29" s="71"/>
      <c r="B29" s="35"/>
      <c r="C29" s="35"/>
      <c r="D29" s="36"/>
      <c r="E29" s="37"/>
      <c r="F29" s="37"/>
      <c r="G29" s="37"/>
      <c r="H29" s="38"/>
    </row>
    <row r="30" spans="1:8" s="16" customFormat="1" ht="99.95" customHeight="1" x14ac:dyDescent="0.2">
      <c r="A30" s="71"/>
      <c r="B30" s="105" t="s">
        <v>12</v>
      </c>
      <c r="C30"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v>
      </c>
      <c r="D30" s="36"/>
      <c r="E30" s="37"/>
      <c r="F30" s="37"/>
      <c r="G30" s="37"/>
      <c r="H30" s="38"/>
    </row>
    <row r="31" spans="1:8" s="16" customFormat="1" ht="156.75" customHeight="1" thickBot="1" x14ac:dyDescent="0.25">
      <c r="A31" s="77"/>
      <c r="B31" s="107" t="s">
        <v>13</v>
      </c>
      <c r="C31"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31" s="44"/>
      <c r="E31" s="45"/>
      <c r="F31" s="45"/>
      <c r="G31" s="45"/>
      <c r="H31" s="46"/>
    </row>
    <row r="32" spans="1:8" s="16" customFormat="1" ht="24.95" customHeight="1" thickBot="1" x14ac:dyDescent="0.25">
      <c r="A32" s="81"/>
      <c r="B32" s="48"/>
      <c r="C32" s="49"/>
      <c r="D32" s="291" t="s">
        <v>234</v>
      </c>
      <c r="E32" s="291"/>
      <c r="F32" s="291"/>
      <c r="G32" s="291"/>
      <c r="H32" s="463"/>
    </row>
    <row r="33" spans="1:8" s="16" customFormat="1" ht="50.1" customHeight="1" x14ac:dyDescent="0.2">
      <c r="A33" s="65" t="s">
        <v>26</v>
      </c>
      <c r="B33" s="30" t="s">
        <v>27</v>
      </c>
      <c r="C3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"2ГИС.КАЗАНЬ" (версия для ПК); 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v>
      </c>
      <c r="D33" s="54">
        <f>F33*1.2</f>
        <v>30585.599999999999</v>
      </c>
      <c r="E33" s="32">
        <f>F33*1.1</f>
        <v>28036.800000000003</v>
      </c>
      <c r="F33" s="32">
        <v>25488</v>
      </c>
      <c r="G33" s="32">
        <f>F33*0.75</f>
        <v>19116</v>
      </c>
      <c r="H33" s="33">
        <f>F33*0.5</f>
        <v>12744</v>
      </c>
    </row>
    <row r="34" spans="1:8" s="16" customFormat="1" ht="99.95" customHeight="1" x14ac:dyDescent="0.2">
      <c r="A34" s="71"/>
      <c r="B34" s="35"/>
      <c r="C34" s="35"/>
      <c r="D34" s="56"/>
      <c r="E34" s="37"/>
      <c r="F34" s="37"/>
      <c r="G34" s="37"/>
      <c r="H34" s="38"/>
    </row>
    <row r="35" spans="1:8" s="16" customFormat="1" ht="99.95" customHeight="1" x14ac:dyDescent="0.2">
      <c r="A35" s="71"/>
      <c r="B35" s="39" t="s">
        <v>12</v>
      </c>
      <c r="C35"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v>
      </c>
      <c r="D35" s="56"/>
      <c r="E35" s="37"/>
      <c r="F35" s="37"/>
      <c r="G35" s="37"/>
      <c r="H35" s="38"/>
    </row>
    <row r="36" spans="1:8" s="16" customFormat="1" ht="156.75" customHeight="1" x14ac:dyDescent="0.2">
      <c r="A36" s="71"/>
      <c r="B36" s="57" t="s">
        <v>13</v>
      </c>
      <c r="C36"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36" s="56"/>
      <c r="E36" s="37"/>
      <c r="F36" s="37"/>
      <c r="G36" s="37"/>
      <c r="H36" s="38"/>
    </row>
    <row r="37" spans="1:8" s="16" customFormat="1" ht="92.25" customHeight="1" thickBot="1" x14ac:dyDescent="0.25">
      <c r="A37" s="77"/>
      <c r="B37" s="42" t="s">
        <v>16</v>
      </c>
      <c r="C37"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37" s="61"/>
      <c r="E37" s="45"/>
      <c r="F37" s="45"/>
      <c r="G37" s="45"/>
      <c r="H37" s="46"/>
    </row>
    <row r="38" spans="1:8" s="16" customFormat="1" ht="24.95" customHeight="1" thickBot="1" x14ac:dyDescent="0.25">
      <c r="A38" s="112"/>
      <c r="B38" s="62"/>
      <c r="C38" s="49"/>
      <c r="D38" s="63"/>
      <c r="E38" s="63"/>
      <c r="F38" s="63"/>
      <c r="G38" s="63"/>
      <c r="H38" s="64"/>
    </row>
    <row r="39" spans="1:8" s="16" customFormat="1" ht="125.1" customHeight="1" x14ac:dyDescent="0.2">
      <c r="A39" s="65" t="s">
        <v>28</v>
      </c>
      <c r="B39" s="66" t="s">
        <v>29</v>
      </c>
      <c r="C39" s="67"/>
      <c r="D39" s="68">
        <v>4920</v>
      </c>
      <c r="E39" s="69"/>
      <c r="F39" s="69"/>
      <c r="G39" s="69"/>
      <c r="H39" s="70"/>
    </row>
    <row r="40" spans="1:8" s="16" customFormat="1" ht="50.1" customHeight="1" x14ac:dyDescent="0.2">
      <c r="A40" s="71"/>
      <c r="B40" s="72" t="s">
        <v>19</v>
      </c>
      <c r="C40" s="73" t="str">
        <f>"Электронный справочник "&amp;$C$2&amp;" (версия для ПК)"</f>
        <v>Электронный справочник "2ГИС.КАЗАНЬ" (версия для ПК)</v>
      </c>
      <c r="D40" s="74"/>
      <c r="E40" s="75"/>
      <c r="F40" s="75"/>
      <c r="G40" s="75"/>
      <c r="H40" s="76"/>
    </row>
    <row r="41" spans="1:8" s="16" customFormat="1" ht="50.1" customHeight="1" x14ac:dyDescent="0.2">
      <c r="A41" s="71"/>
      <c r="B41" s="72" t="s">
        <v>20</v>
      </c>
      <c r="C41" s="35"/>
      <c r="D41" s="74"/>
      <c r="E41" s="75"/>
      <c r="F41" s="75"/>
      <c r="G41" s="75"/>
      <c r="H41" s="76"/>
    </row>
    <row r="42" spans="1:8" s="16" customFormat="1" ht="75" customHeight="1" thickBot="1" x14ac:dyDescent="0.25">
      <c r="A42" s="77"/>
      <c r="B42" s="72" t="s">
        <v>21</v>
      </c>
      <c r="C42"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"2ГИС.КАЗАНЬ"; Электронный справочник "2ГИС.КАЗАНЬ" (мобильная версия 2ГИС 4.0 и выше)</v>
      </c>
      <c r="D42" s="78"/>
      <c r="E42" s="79"/>
      <c r="F42" s="79"/>
      <c r="G42" s="79"/>
      <c r="H42" s="80"/>
    </row>
    <row r="43" spans="1:8" s="16" customFormat="1" ht="24.95" customHeight="1" thickBot="1" x14ac:dyDescent="0.25">
      <c r="A43" s="81"/>
      <c r="B43" s="82"/>
      <c r="C43" s="83"/>
      <c r="D43" s="291"/>
      <c r="E43" s="291"/>
      <c r="F43" s="291"/>
      <c r="G43" s="291"/>
      <c r="H43" s="463"/>
    </row>
    <row r="44" spans="1:8" s="16" customFormat="1" ht="50.1" customHeight="1" x14ac:dyDescent="0.2">
      <c r="A44" s="65" t="s">
        <v>30</v>
      </c>
      <c r="B44" s="87" t="s">
        <v>23</v>
      </c>
      <c r="C44"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v>
      </c>
      <c r="D44" s="90">
        <v>468</v>
      </c>
      <c r="E44" s="90"/>
      <c r="F44" s="90"/>
      <c r="G44" s="90"/>
      <c r="H44" s="91"/>
    </row>
    <row r="45" spans="1:8" s="16" customFormat="1" ht="69.75" customHeight="1" x14ac:dyDescent="0.2">
      <c r="A45" s="71"/>
      <c r="B45" s="92"/>
      <c r="C45" s="93"/>
      <c r="D45" s="95"/>
      <c r="E45" s="95"/>
      <c r="F45" s="95"/>
      <c r="G45" s="95"/>
      <c r="H45" s="96"/>
    </row>
    <row r="46" spans="1:8" s="16" customFormat="1" ht="155.25" customHeight="1" x14ac:dyDescent="0.2">
      <c r="A46" s="71"/>
      <c r="B46" s="105" t="s">
        <v>13</v>
      </c>
      <c r="C46"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46" s="95"/>
      <c r="E46" s="95"/>
      <c r="F46" s="95"/>
      <c r="G46" s="95"/>
      <c r="H46" s="96"/>
    </row>
    <row r="47" spans="1:8" s="16" customFormat="1" ht="168.75" customHeight="1" thickBot="1" x14ac:dyDescent="0.25">
      <c r="A47" s="77"/>
      <c r="B47" s="107" t="s">
        <v>13</v>
      </c>
      <c r="C47"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47" s="100"/>
      <c r="E47" s="100"/>
      <c r="F47" s="100"/>
      <c r="G47" s="100"/>
      <c r="H47" s="101"/>
    </row>
    <row r="48" spans="1:8" s="16" customFormat="1" ht="24.95" customHeight="1" thickBot="1" x14ac:dyDescent="0.25">
      <c r="A48" s="81"/>
      <c r="B48" s="82"/>
      <c r="C48" s="83"/>
      <c r="D48" s="113"/>
      <c r="E48" s="114"/>
      <c r="F48" s="114"/>
      <c r="G48" s="114"/>
      <c r="H48" s="115"/>
    </row>
    <row r="49" spans="1:8" s="16" customFormat="1" ht="48" customHeight="1" x14ac:dyDescent="0.2">
      <c r="A49" s="29" t="s">
        <v>31</v>
      </c>
      <c r="B49" s="30" t="s">
        <v>27</v>
      </c>
      <c r="C49"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"2ГИС.КАЗАНЬ" (версия для ПК); 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http://api.2gis.ru/</v>
      </c>
      <c r="D49" s="31">
        <f>F49*1.2</f>
        <v>14551.199999999999</v>
      </c>
      <c r="E49" s="32">
        <f>F49*1.1</f>
        <v>13338.6</v>
      </c>
      <c r="F49" s="32">
        <v>12126</v>
      </c>
      <c r="G49" s="32">
        <f>F49*0.75</f>
        <v>9094.5</v>
      </c>
      <c r="H49" s="33">
        <f>F49*0.5</f>
        <v>6063</v>
      </c>
    </row>
    <row r="50" spans="1:8" s="16" customFormat="1" ht="132" customHeight="1" x14ac:dyDescent="0.2">
      <c r="A50" s="34"/>
      <c r="B50" s="35"/>
      <c r="C50" s="35"/>
      <c r="D50" s="36"/>
      <c r="E50" s="37"/>
      <c r="F50" s="37"/>
      <c r="G50" s="37"/>
      <c r="H50" s="38"/>
    </row>
    <row r="51" spans="1:8" s="16" customFormat="1" ht="127.5" customHeight="1" x14ac:dyDescent="0.2">
      <c r="A51" s="34"/>
      <c r="B51" s="39" t="s">
        <v>12</v>
      </c>
      <c r="C51"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"2ГИС.КАЗАНЬ" (версия для ПК); 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http://api.2gis.ru/</v>
      </c>
      <c r="D51" s="36"/>
      <c r="E51" s="37"/>
      <c r="F51" s="37"/>
      <c r="G51" s="37"/>
      <c r="H51" s="38"/>
    </row>
    <row r="52" spans="1:8" s="16" customFormat="1" ht="127.5" customHeight="1" thickBot="1" x14ac:dyDescent="0.25">
      <c r="A52" s="119"/>
      <c r="B52" s="120" t="s">
        <v>33</v>
      </c>
      <c r="C52"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52" s="121"/>
      <c r="E52" s="122"/>
      <c r="F52" s="122"/>
      <c r="G52" s="122"/>
      <c r="H52" s="123"/>
    </row>
    <row r="53" spans="1:8" s="16" customFormat="1" ht="166.5" customHeight="1" thickBot="1" x14ac:dyDescent="0.25">
      <c r="A53" s="41"/>
      <c r="B53" s="42" t="s">
        <v>13</v>
      </c>
      <c r="C53"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53" s="44"/>
      <c r="E53" s="45"/>
      <c r="F53" s="45"/>
      <c r="G53" s="45"/>
      <c r="H53" s="46"/>
    </row>
    <row r="54" spans="1:8" s="16" customFormat="1" ht="24.95" customHeight="1" thickBot="1" x14ac:dyDescent="0.25">
      <c r="A54" s="47"/>
      <c r="B54" s="48"/>
      <c r="C54" s="49"/>
      <c r="D54" s="50"/>
      <c r="E54" s="51"/>
      <c r="F54" s="51"/>
      <c r="G54" s="51"/>
      <c r="H54" s="52"/>
    </row>
    <row r="55" spans="1:8" s="16" customFormat="1" ht="48" customHeight="1" x14ac:dyDescent="0.2">
      <c r="A55" s="53" t="s">
        <v>35</v>
      </c>
      <c r="B55" s="30" t="s">
        <v>27</v>
      </c>
      <c r="C5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"2ГИС.КАЗАНЬ" (версия для ПК); 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http://api.2gis.ru/</v>
      </c>
      <c r="D55" s="54">
        <f>F55*1.2</f>
        <v>16632</v>
      </c>
      <c r="E55" s="32">
        <f>F55*1.1</f>
        <v>15246.000000000002</v>
      </c>
      <c r="F55" s="32">
        <v>13860</v>
      </c>
      <c r="G55" s="32">
        <f>F55*0.75</f>
        <v>10395</v>
      </c>
      <c r="H55" s="33">
        <f>F55*0.5</f>
        <v>6930</v>
      </c>
    </row>
    <row r="56" spans="1:8" s="16" customFormat="1" ht="132" customHeight="1" x14ac:dyDescent="0.2">
      <c r="A56" s="55"/>
      <c r="B56" s="35"/>
      <c r="C56" s="35"/>
      <c r="D56" s="56"/>
      <c r="E56" s="37"/>
      <c r="F56" s="37"/>
      <c r="G56" s="37"/>
      <c r="H56" s="38"/>
    </row>
    <row r="57" spans="1:8" s="16" customFormat="1" ht="138.94999999999999" customHeight="1" x14ac:dyDescent="0.2">
      <c r="A57" s="55"/>
      <c r="B57" s="39" t="s">
        <v>12</v>
      </c>
      <c r="C5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"2ГИС.КАЗАНЬ" (версия для ПК); 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http://api.2gis.ru/</v>
      </c>
      <c r="D57" s="56"/>
      <c r="E57" s="37"/>
      <c r="F57" s="37"/>
      <c r="G57" s="37"/>
      <c r="H57" s="38"/>
    </row>
    <row r="58" spans="1:8" s="16" customFormat="1" ht="166.5" customHeight="1" x14ac:dyDescent="0.2">
      <c r="A58" s="55"/>
      <c r="B58" s="57" t="s">
        <v>13</v>
      </c>
      <c r="C58"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58" s="56"/>
      <c r="E58" s="37"/>
      <c r="F58" s="37"/>
      <c r="G58" s="37"/>
      <c r="H58" s="38"/>
    </row>
    <row r="59" spans="1:8" s="16" customFormat="1" ht="92.25" customHeight="1" thickBot="1" x14ac:dyDescent="0.25">
      <c r="A59" s="59"/>
      <c r="B59" s="42" t="s">
        <v>36</v>
      </c>
      <c r="C59"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59" s="61"/>
      <c r="E59" s="45"/>
      <c r="F59" s="45"/>
      <c r="G59" s="45"/>
      <c r="H59" s="46"/>
    </row>
    <row r="60" spans="1:8" s="16" customFormat="1" ht="24.95" customHeight="1" thickBot="1" x14ac:dyDescent="0.25">
      <c r="A60" s="81"/>
      <c r="B60" s="82"/>
      <c r="C60" s="83"/>
      <c r="D60" s="84"/>
      <c r="E60" s="85"/>
      <c r="F60" s="85"/>
      <c r="G60" s="85"/>
      <c r="H60" s="86"/>
    </row>
    <row r="61" spans="1:8" s="16" customFormat="1" ht="50.1" customHeight="1" x14ac:dyDescent="0.2">
      <c r="A61" s="65" t="s">
        <v>37</v>
      </c>
      <c r="B61" s="87" t="s">
        <v>23</v>
      </c>
      <c r="C61"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http://api.2gis.ru/</v>
      </c>
      <c r="D61" s="271">
        <v>222</v>
      </c>
      <c r="E61" s="272"/>
      <c r="F61" s="272"/>
      <c r="G61" s="272"/>
      <c r="H61" s="273"/>
    </row>
    <row r="62" spans="1:8" s="16" customFormat="1" ht="94.5" customHeight="1" x14ac:dyDescent="0.2">
      <c r="A62" s="71"/>
      <c r="B62" s="92"/>
      <c r="C62" s="93"/>
      <c r="D62" s="94"/>
      <c r="E62" s="95"/>
      <c r="F62" s="95"/>
      <c r="G62" s="95"/>
      <c r="H62" s="274"/>
    </row>
    <row r="63" spans="1:8" s="16" customFormat="1" ht="163.5" customHeight="1" thickBot="1" x14ac:dyDescent="0.25">
      <c r="A63" s="77"/>
      <c r="B63" s="97" t="s">
        <v>13</v>
      </c>
      <c r="C63"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63" s="275"/>
      <c r="E63" s="276"/>
      <c r="F63" s="276"/>
      <c r="G63" s="276"/>
      <c r="H63" s="277"/>
    </row>
    <row r="64" spans="1:8" s="16" customFormat="1" ht="24.95" customHeight="1" thickBot="1" x14ac:dyDescent="0.25">
      <c r="A64" s="81"/>
      <c r="B64" s="129"/>
      <c r="C64" s="130"/>
      <c r="D64" s="291" t="s">
        <v>234</v>
      </c>
      <c r="E64" s="291"/>
      <c r="F64" s="291"/>
      <c r="G64" s="291"/>
      <c r="H64" s="463"/>
    </row>
    <row r="65" spans="1:8" s="16" customFormat="1" ht="50.1" customHeight="1" thickBot="1" x14ac:dyDescent="0.25">
      <c r="A65" s="136" t="s">
        <v>38</v>
      </c>
      <c r="B65" s="137"/>
      <c r="C65" s="137"/>
      <c r="D65" s="138" t="str">
        <f>"от "&amp;MIN(D66:D95)&amp;" до "&amp;MAX(D66:D95)</f>
        <v>от 2238 до 67140</v>
      </c>
      <c r="E65" s="139"/>
      <c r="F65" s="139"/>
      <c r="G65" s="139"/>
      <c r="H65" s="140"/>
    </row>
    <row r="66" spans="1:8" s="16" customFormat="1" ht="37.5" customHeight="1" outlineLevel="1" x14ac:dyDescent="0.2">
      <c r="A66" s="141" t="s">
        <v>39</v>
      </c>
      <c r="B66" s="369"/>
      <c r="C66" s="30" t="str">
        <f>"электронный справочник на основе Справочника организаций "&amp;$C$2&amp;" (версия для ПК)"</f>
        <v>электронный справочник на основе Справочника организаций "2ГИС.КАЗАНЬ" (версия для ПК)</v>
      </c>
      <c r="D66" s="370">
        <v>2238</v>
      </c>
      <c r="E66" s="145"/>
      <c r="F66" s="145"/>
      <c r="G66" s="145"/>
      <c r="H66" s="146"/>
    </row>
    <row r="67" spans="1:8" s="16" customFormat="1" ht="37.5" customHeight="1" outlineLevel="1" x14ac:dyDescent="0.2">
      <c r="A67" s="147" t="s">
        <v>40</v>
      </c>
      <c r="B67" s="371"/>
      <c r="C67" s="355"/>
      <c r="D67" s="56">
        <v>4476</v>
      </c>
      <c r="E67" s="37"/>
      <c r="F67" s="37"/>
      <c r="G67" s="37"/>
      <c r="H67" s="38"/>
    </row>
    <row r="68" spans="1:8" s="16" customFormat="1" ht="37.5" customHeight="1" outlineLevel="1" x14ac:dyDescent="0.2">
      <c r="A68" s="147" t="s">
        <v>41</v>
      </c>
      <c r="B68" s="371"/>
      <c r="C68" s="355"/>
      <c r="D68" s="56">
        <v>6714</v>
      </c>
      <c r="E68" s="37"/>
      <c r="F68" s="37"/>
      <c r="G68" s="37"/>
      <c r="H68" s="38"/>
    </row>
    <row r="69" spans="1:8" s="16" customFormat="1" ht="37.5" customHeight="1" outlineLevel="1" x14ac:dyDescent="0.2">
      <c r="A69" s="147" t="s">
        <v>42</v>
      </c>
      <c r="B69" s="371"/>
      <c r="C69" s="355"/>
      <c r="D69" s="56">
        <v>8952</v>
      </c>
      <c r="E69" s="37"/>
      <c r="F69" s="37"/>
      <c r="G69" s="37"/>
      <c r="H69" s="38"/>
    </row>
    <row r="70" spans="1:8" s="16" customFormat="1" ht="37.5" customHeight="1" outlineLevel="1" x14ac:dyDescent="0.2">
      <c r="A70" s="147" t="s">
        <v>43</v>
      </c>
      <c r="B70" s="371"/>
      <c r="C70" s="355"/>
      <c r="D70" s="56">
        <v>11190</v>
      </c>
      <c r="E70" s="37"/>
      <c r="F70" s="37"/>
      <c r="G70" s="37"/>
      <c r="H70" s="38"/>
    </row>
    <row r="71" spans="1:8" s="16" customFormat="1" ht="37.5" customHeight="1" outlineLevel="1" x14ac:dyDescent="0.2">
      <c r="A71" s="147" t="s">
        <v>44</v>
      </c>
      <c r="B71" s="371"/>
      <c r="C71" s="355"/>
      <c r="D71" s="56">
        <v>13428</v>
      </c>
      <c r="E71" s="37"/>
      <c r="F71" s="37"/>
      <c r="G71" s="37"/>
      <c r="H71" s="38"/>
    </row>
    <row r="72" spans="1:8" s="16" customFormat="1" ht="37.5" customHeight="1" outlineLevel="1" x14ac:dyDescent="0.2">
      <c r="A72" s="147" t="s">
        <v>45</v>
      </c>
      <c r="B72" s="371"/>
      <c r="C72" s="355"/>
      <c r="D72" s="56">
        <v>15666</v>
      </c>
      <c r="E72" s="37"/>
      <c r="F72" s="37"/>
      <c r="G72" s="37"/>
      <c r="H72" s="38"/>
    </row>
    <row r="73" spans="1:8" s="16" customFormat="1" ht="37.5" customHeight="1" outlineLevel="1" x14ac:dyDescent="0.2">
      <c r="A73" s="147" t="s">
        <v>46</v>
      </c>
      <c r="B73" s="371"/>
      <c r="C73" s="355"/>
      <c r="D73" s="56">
        <v>17904</v>
      </c>
      <c r="E73" s="37"/>
      <c r="F73" s="37"/>
      <c r="G73" s="37"/>
      <c r="H73" s="38"/>
    </row>
    <row r="74" spans="1:8" s="16" customFormat="1" ht="37.5" customHeight="1" outlineLevel="1" x14ac:dyDescent="0.2">
      <c r="A74" s="147" t="s">
        <v>47</v>
      </c>
      <c r="B74" s="371"/>
      <c r="C74" s="355"/>
      <c r="D74" s="56">
        <v>20142</v>
      </c>
      <c r="E74" s="37"/>
      <c r="F74" s="37"/>
      <c r="G74" s="37"/>
      <c r="H74" s="38"/>
    </row>
    <row r="75" spans="1:8" s="16" customFormat="1" ht="37.5" customHeight="1" outlineLevel="1" x14ac:dyDescent="0.2">
      <c r="A75" s="147" t="s">
        <v>48</v>
      </c>
      <c r="B75" s="371"/>
      <c r="C75" s="355"/>
      <c r="D75" s="56">
        <v>22380</v>
      </c>
      <c r="E75" s="37"/>
      <c r="F75" s="37"/>
      <c r="G75" s="37"/>
      <c r="H75" s="38"/>
    </row>
    <row r="76" spans="1:8" s="16" customFormat="1" ht="37.5" customHeight="1" outlineLevel="1" x14ac:dyDescent="0.2">
      <c r="A76" s="147" t="s">
        <v>49</v>
      </c>
      <c r="B76" s="371"/>
      <c r="C76" s="355"/>
      <c r="D76" s="56">
        <v>24618</v>
      </c>
      <c r="E76" s="37"/>
      <c r="F76" s="37"/>
      <c r="G76" s="37"/>
      <c r="H76" s="38"/>
    </row>
    <row r="77" spans="1:8" s="16" customFormat="1" ht="37.5" customHeight="1" outlineLevel="1" x14ac:dyDescent="0.2">
      <c r="A77" s="147" t="s">
        <v>50</v>
      </c>
      <c r="B77" s="371"/>
      <c r="C77" s="355"/>
      <c r="D77" s="56">
        <v>26856</v>
      </c>
      <c r="E77" s="37"/>
      <c r="F77" s="37"/>
      <c r="G77" s="37"/>
      <c r="H77" s="38"/>
    </row>
    <row r="78" spans="1:8" s="16" customFormat="1" ht="37.5" customHeight="1" outlineLevel="1" x14ac:dyDescent="0.2">
      <c r="A78" s="147" t="s">
        <v>51</v>
      </c>
      <c r="B78" s="371"/>
      <c r="C78" s="355"/>
      <c r="D78" s="56">
        <v>29094</v>
      </c>
      <c r="E78" s="37"/>
      <c r="F78" s="37"/>
      <c r="G78" s="37"/>
      <c r="H78" s="38"/>
    </row>
    <row r="79" spans="1:8" s="16" customFormat="1" ht="37.5" customHeight="1" outlineLevel="1" x14ac:dyDescent="0.2">
      <c r="A79" s="147" t="s">
        <v>52</v>
      </c>
      <c r="B79" s="371"/>
      <c r="C79" s="355"/>
      <c r="D79" s="56">
        <v>31332</v>
      </c>
      <c r="E79" s="37"/>
      <c r="F79" s="37"/>
      <c r="G79" s="37"/>
      <c r="H79" s="38"/>
    </row>
    <row r="80" spans="1:8" s="16" customFormat="1" ht="37.5" customHeight="1" outlineLevel="1" x14ac:dyDescent="0.2">
      <c r="A80" s="147" t="s">
        <v>53</v>
      </c>
      <c r="B80" s="371"/>
      <c r="C80" s="355"/>
      <c r="D80" s="56">
        <v>33570</v>
      </c>
      <c r="E80" s="37"/>
      <c r="F80" s="37"/>
      <c r="G80" s="37"/>
      <c r="H80" s="38"/>
    </row>
    <row r="81" spans="1:8" s="16" customFormat="1" ht="37.5" customHeight="1" outlineLevel="1" x14ac:dyDescent="0.2">
      <c r="A81" s="147" t="s">
        <v>54</v>
      </c>
      <c r="B81" s="371"/>
      <c r="C81" s="355"/>
      <c r="D81" s="56">
        <v>35808</v>
      </c>
      <c r="E81" s="37"/>
      <c r="F81" s="37"/>
      <c r="G81" s="37"/>
      <c r="H81" s="38"/>
    </row>
    <row r="82" spans="1:8" s="16" customFormat="1" ht="37.5" customHeight="1" outlineLevel="1" x14ac:dyDescent="0.2">
      <c r="A82" s="147" t="s">
        <v>55</v>
      </c>
      <c r="B82" s="371"/>
      <c r="C82" s="355"/>
      <c r="D82" s="56">
        <v>38046</v>
      </c>
      <c r="E82" s="37"/>
      <c r="F82" s="37"/>
      <c r="G82" s="37"/>
      <c r="H82" s="38"/>
    </row>
    <row r="83" spans="1:8" s="16" customFormat="1" ht="37.5" customHeight="1" outlineLevel="1" x14ac:dyDescent="0.2">
      <c r="A83" s="147" t="s">
        <v>56</v>
      </c>
      <c r="B83" s="371"/>
      <c r="C83" s="355"/>
      <c r="D83" s="56">
        <v>40284</v>
      </c>
      <c r="E83" s="37"/>
      <c r="F83" s="37"/>
      <c r="G83" s="37"/>
      <c r="H83" s="38"/>
    </row>
    <row r="84" spans="1:8" s="16" customFormat="1" ht="37.5" customHeight="1" outlineLevel="1" x14ac:dyDescent="0.2">
      <c r="A84" s="147" t="s">
        <v>57</v>
      </c>
      <c r="B84" s="371"/>
      <c r="C84" s="355"/>
      <c r="D84" s="56">
        <v>42522</v>
      </c>
      <c r="E84" s="37"/>
      <c r="F84" s="37"/>
      <c r="G84" s="37"/>
      <c r="H84" s="38"/>
    </row>
    <row r="85" spans="1:8" s="16" customFormat="1" ht="37.5" customHeight="1" outlineLevel="1" x14ac:dyDescent="0.2">
      <c r="A85" s="147" t="s">
        <v>58</v>
      </c>
      <c r="B85" s="371"/>
      <c r="C85" s="355"/>
      <c r="D85" s="56">
        <v>44760</v>
      </c>
      <c r="E85" s="37"/>
      <c r="F85" s="37"/>
      <c r="G85" s="37"/>
      <c r="H85" s="38"/>
    </row>
    <row r="86" spans="1:8" s="16" customFormat="1" ht="37.5" customHeight="1" outlineLevel="1" x14ac:dyDescent="0.2">
      <c r="A86" s="147" t="s">
        <v>181</v>
      </c>
      <c r="B86" s="371"/>
      <c r="C86" s="355"/>
      <c r="D86" s="56">
        <v>46998</v>
      </c>
      <c r="E86" s="37"/>
      <c r="F86" s="37"/>
      <c r="G86" s="37"/>
      <c r="H86" s="38"/>
    </row>
    <row r="87" spans="1:8" s="16" customFormat="1" ht="37.5" customHeight="1" outlineLevel="1" x14ac:dyDescent="0.2">
      <c r="A87" s="147" t="s">
        <v>182</v>
      </c>
      <c r="B87" s="371"/>
      <c r="C87" s="355"/>
      <c r="D87" s="56">
        <v>49236</v>
      </c>
      <c r="E87" s="37"/>
      <c r="F87" s="37"/>
      <c r="G87" s="37"/>
      <c r="H87" s="38"/>
    </row>
    <row r="88" spans="1:8" s="16" customFormat="1" ht="37.5" customHeight="1" outlineLevel="1" x14ac:dyDescent="0.2">
      <c r="A88" s="147" t="s">
        <v>183</v>
      </c>
      <c r="B88" s="371"/>
      <c r="C88" s="355"/>
      <c r="D88" s="56">
        <v>51474</v>
      </c>
      <c r="E88" s="37"/>
      <c r="F88" s="37"/>
      <c r="G88" s="37"/>
      <c r="H88" s="38"/>
    </row>
    <row r="89" spans="1:8" s="16" customFormat="1" ht="37.5" customHeight="1" outlineLevel="1" x14ac:dyDescent="0.2">
      <c r="A89" s="147" t="s">
        <v>184</v>
      </c>
      <c r="B89" s="371"/>
      <c r="C89" s="355"/>
      <c r="D89" s="56">
        <v>53712</v>
      </c>
      <c r="E89" s="37"/>
      <c r="F89" s="37"/>
      <c r="G89" s="37"/>
      <c r="H89" s="38"/>
    </row>
    <row r="90" spans="1:8" s="16" customFormat="1" ht="37.5" customHeight="1" outlineLevel="1" x14ac:dyDescent="0.2">
      <c r="A90" s="147" t="s">
        <v>185</v>
      </c>
      <c r="B90" s="371"/>
      <c r="C90" s="355"/>
      <c r="D90" s="56">
        <v>55950</v>
      </c>
      <c r="E90" s="37"/>
      <c r="F90" s="37"/>
      <c r="G90" s="37"/>
      <c r="H90" s="38"/>
    </row>
    <row r="91" spans="1:8" s="16" customFormat="1" ht="37.5" customHeight="1" outlineLevel="1" x14ac:dyDescent="0.2">
      <c r="A91" s="147" t="s">
        <v>186</v>
      </c>
      <c r="B91" s="371"/>
      <c r="C91" s="355"/>
      <c r="D91" s="56">
        <v>58188</v>
      </c>
      <c r="E91" s="37"/>
      <c r="F91" s="37"/>
      <c r="G91" s="37"/>
      <c r="H91" s="38"/>
    </row>
    <row r="92" spans="1:8" s="16" customFormat="1" ht="37.5" customHeight="1" outlineLevel="1" x14ac:dyDescent="0.2">
      <c r="A92" s="147" t="s">
        <v>187</v>
      </c>
      <c r="B92" s="371"/>
      <c r="C92" s="355"/>
      <c r="D92" s="56">
        <v>60426</v>
      </c>
      <c r="E92" s="37"/>
      <c r="F92" s="37"/>
      <c r="G92" s="37"/>
      <c r="H92" s="38"/>
    </row>
    <row r="93" spans="1:8" s="16" customFormat="1" ht="37.5" customHeight="1" outlineLevel="1" x14ac:dyDescent="0.2">
      <c r="A93" s="147" t="s">
        <v>188</v>
      </c>
      <c r="B93" s="371"/>
      <c r="C93" s="355"/>
      <c r="D93" s="56">
        <v>62664</v>
      </c>
      <c r="E93" s="37"/>
      <c r="F93" s="37"/>
      <c r="G93" s="37"/>
      <c r="H93" s="38"/>
    </row>
    <row r="94" spans="1:8" s="16" customFormat="1" ht="37.5" customHeight="1" outlineLevel="1" x14ac:dyDescent="0.2">
      <c r="A94" s="147" t="s">
        <v>189</v>
      </c>
      <c r="B94" s="371"/>
      <c r="C94" s="355"/>
      <c r="D94" s="56">
        <v>64902</v>
      </c>
      <c r="E94" s="37"/>
      <c r="F94" s="37"/>
      <c r="G94" s="37"/>
      <c r="H94" s="38"/>
    </row>
    <row r="95" spans="1:8" s="16" customFormat="1" ht="37.5" customHeight="1" outlineLevel="1" x14ac:dyDescent="0.2">
      <c r="A95" s="147" t="s">
        <v>190</v>
      </c>
      <c r="B95" s="371"/>
      <c r="C95" s="355"/>
      <c r="D95" s="56">
        <v>67140</v>
      </c>
      <c r="E95" s="37"/>
      <c r="F95" s="37"/>
      <c r="G95" s="37"/>
      <c r="H95" s="38"/>
    </row>
    <row r="96" spans="1:8" s="16" customFormat="1" ht="37.5" customHeight="1" outlineLevel="1" x14ac:dyDescent="0.2">
      <c r="A96" s="147" t="s">
        <v>191</v>
      </c>
      <c r="B96" s="371"/>
      <c r="C96" s="355"/>
      <c r="D96" s="56">
        <v>69378</v>
      </c>
      <c r="E96" s="37"/>
      <c r="F96" s="37"/>
      <c r="G96" s="37"/>
      <c r="H96" s="38"/>
    </row>
    <row r="97" spans="1:8" s="16" customFormat="1" ht="37.5" customHeight="1" outlineLevel="1" x14ac:dyDescent="0.2">
      <c r="A97" s="147" t="s">
        <v>192</v>
      </c>
      <c r="B97" s="371"/>
      <c r="C97" s="355"/>
      <c r="D97" s="56">
        <v>71616</v>
      </c>
      <c r="E97" s="37"/>
      <c r="F97" s="37"/>
      <c r="G97" s="37"/>
      <c r="H97" s="38"/>
    </row>
    <row r="98" spans="1:8" s="16" customFormat="1" ht="37.5" customHeight="1" outlineLevel="1" x14ac:dyDescent="0.2">
      <c r="A98" s="147" t="s">
        <v>193</v>
      </c>
      <c r="B98" s="371"/>
      <c r="C98" s="355"/>
      <c r="D98" s="56">
        <v>73854</v>
      </c>
      <c r="E98" s="37"/>
      <c r="F98" s="37"/>
      <c r="G98" s="37"/>
      <c r="H98" s="38"/>
    </row>
    <row r="99" spans="1:8" s="16" customFormat="1" ht="37.5" customHeight="1" outlineLevel="1" x14ac:dyDescent="0.2">
      <c r="A99" s="147" t="s">
        <v>194</v>
      </c>
      <c r="B99" s="371"/>
      <c r="C99" s="355"/>
      <c r="D99" s="56">
        <v>76092</v>
      </c>
      <c r="E99" s="37"/>
      <c r="F99" s="37"/>
      <c r="G99" s="37"/>
      <c r="H99" s="38"/>
    </row>
    <row r="100" spans="1:8" s="16" customFormat="1" ht="37.5" customHeight="1" outlineLevel="1" x14ac:dyDescent="0.2">
      <c r="A100" s="147" t="s">
        <v>195</v>
      </c>
      <c r="B100" s="371"/>
      <c r="C100" s="355"/>
      <c r="D100" s="56">
        <v>78330</v>
      </c>
      <c r="E100" s="37"/>
      <c r="F100" s="37"/>
      <c r="G100" s="37"/>
      <c r="H100" s="38"/>
    </row>
    <row r="101" spans="1:8" s="16" customFormat="1" ht="37.5" customHeight="1" outlineLevel="1" x14ac:dyDescent="0.2">
      <c r="A101" s="147" t="s">
        <v>235</v>
      </c>
      <c r="B101" s="371"/>
      <c r="C101" s="355"/>
      <c r="D101" s="56">
        <v>80568</v>
      </c>
      <c r="E101" s="37"/>
      <c r="F101" s="37"/>
      <c r="G101" s="37"/>
      <c r="H101" s="38"/>
    </row>
    <row r="102" spans="1:8" s="16" customFormat="1" ht="37.5" customHeight="1" outlineLevel="1" x14ac:dyDescent="0.2">
      <c r="A102" s="147" t="s">
        <v>236</v>
      </c>
      <c r="B102" s="371"/>
      <c r="C102" s="355"/>
      <c r="D102" s="56">
        <v>82806</v>
      </c>
      <c r="E102" s="37"/>
      <c r="F102" s="37"/>
      <c r="G102" s="37"/>
      <c r="H102" s="38"/>
    </row>
    <row r="103" spans="1:8" s="16" customFormat="1" ht="37.5" customHeight="1" outlineLevel="1" x14ac:dyDescent="0.2">
      <c r="A103" s="147" t="s">
        <v>237</v>
      </c>
      <c r="B103" s="371"/>
      <c r="C103" s="355"/>
      <c r="D103" s="56">
        <v>85044</v>
      </c>
      <c r="E103" s="37"/>
      <c r="F103" s="37"/>
      <c r="G103" s="37"/>
      <c r="H103" s="38"/>
    </row>
    <row r="104" spans="1:8" s="16" customFormat="1" ht="37.5" customHeight="1" outlineLevel="1" x14ac:dyDescent="0.2">
      <c r="A104" s="147" t="s">
        <v>238</v>
      </c>
      <c r="B104" s="371"/>
      <c r="C104" s="355"/>
      <c r="D104" s="56">
        <v>87282</v>
      </c>
      <c r="E104" s="37"/>
      <c r="F104" s="37"/>
      <c r="G104" s="37"/>
      <c r="H104" s="38"/>
    </row>
    <row r="105" spans="1:8" s="16" customFormat="1" ht="37.5" customHeight="1" outlineLevel="1" x14ac:dyDescent="0.2">
      <c r="A105" s="147" t="s">
        <v>239</v>
      </c>
      <c r="B105" s="371"/>
      <c r="C105" s="355"/>
      <c r="D105" s="56">
        <v>89520</v>
      </c>
      <c r="E105" s="37"/>
      <c r="F105" s="37"/>
      <c r="G105" s="37"/>
      <c r="H105" s="38"/>
    </row>
    <row r="106" spans="1:8" s="16" customFormat="1" ht="37.5" customHeight="1" outlineLevel="1" x14ac:dyDescent="0.2">
      <c r="A106" s="147" t="s">
        <v>359</v>
      </c>
      <c r="B106" s="371"/>
      <c r="C106" s="355"/>
      <c r="D106" s="56">
        <v>91758</v>
      </c>
      <c r="E106" s="37"/>
      <c r="F106" s="37"/>
      <c r="G106" s="37"/>
      <c r="H106" s="38"/>
    </row>
    <row r="107" spans="1:8" s="16" customFormat="1" ht="37.5" customHeight="1" outlineLevel="1" x14ac:dyDescent="0.2">
      <c r="A107" s="147" t="s">
        <v>360</v>
      </c>
      <c r="B107" s="371"/>
      <c r="C107" s="355"/>
      <c r="D107" s="56">
        <v>93996</v>
      </c>
      <c r="E107" s="37"/>
      <c r="F107" s="37"/>
      <c r="G107" s="37"/>
      <c r="H107" s="38"/>
    </row>
    <row r="108" spans="1:8" s="16" customFormat="1" ht="37.5" customHeight="1" outlineLevel="1" x14ac:dyDescent="0.2">
      <c r="A108" s="147" t="s">
        <v>361</v>
      </c>
      <c r="B108" s="371"/>
      <c r="C108" s="355"/>
      <c r="D108" s="56">
        <v>96234</v>
      </c>
      <c r="E108" s="37"/>
      <c r="F108" s="37"/>
      <c r="G108" s="37"/>
      <c r="H108" s="38"/>
    </row>
    <row r="109" spans="1:8" s="16" customFormat="1" ht="37.5" customHeight="1" outlineLevel="1" x14ac:dyDescent="0.2">
      <c r="A109" s="147" t="s">
        <v>362</v>
      </c>
      <c r="B109" s="371"/>
      <c r="C109" s="355"/>
      <c r="D109" s="56">
        <v>98472</v>
      </c>
      <c r="E109" s="37"/>
      <c r="F109" s="37"/>
      <c r="G109" s="37"/>
      <c r="H109" s="38"/>
    </row>
    <row r="110" spans="1:8" s="16" customFormat="1" ht="37.5" customHeight="1" outlineLevel="1" x14ac:dyDescent="0.2">
      <c r="A110" s="147" t="s">
        <v>363</v>
      </c>
      <c r="B110" s="371"/>
      <c r="C110" s="355"/>
      <c r="D110" s="56">
        <v>100710</v>
      </c>
      <c r="E110" s="37"/>
      <c r="F110" s="37"/>
      <c r="G110" s="37"/>
      <c r="H110" s="38"/>
    </row>
    <row r="111" spans="1:8" s="16" customFormat="1" ht="37.5" customHeight="1" outlineLevel="1" x14ac:dyDescent="0.2">
      <c r="A111" s="147" t="s">
        <v>364</v>
      </c>
      <c r="B111" s="371"/>
      <c r="C111" s="355"/>
      <c r="D111" s="56">
        <v>102948</v>
      </c>
      <c r="E111" s="37"/>
      <c r="F111" s="37"/>
      <c r="G111" s="37"/>
      <c r="H111" s="38"/>
    </row>
    <row r="112" spans="1:8" s="16" customFormat="1" ht="37.5" customHeight="1" outlineLevel="1" x14ac:dyDescent="0.2">
      <c r="A112" s="147" t="s">
        <v>365</v>
      </c>
      <c r="B112" s="371"/>
      <c r="C112" s="355"/>
      <c r="D112" s="56">
        <v>105186</v>
      </c>
      <c r="E112" s="37"/>
      <c r="F112" s="37"/>
      <c r="G112" s="37"/>
      <c r="H112" s="38"/>
    </row>
    <row r="113" spans="1:8" s="16" customFormat="1" ht="37.5" customHeight="1" outlineLevel="1" x14ac:dyDescent="0.2">
      <c r="A113" s="147" t="s">
        <v>366</v>
      </c>
      <c r="B113" s="371"/>
      <c r="C113" s="355"/>
      <c r="D113" s="56">
        <v>107424</v>
      </c>
      <c r="E113" s="37"/>
      <c r="F113" s="37"/>
      <c r="G113" s="37"/>
      <c r="H113" s="38"/>
    </row>
    <row r="114" spans="1:8" s="16" customFormat="1" ht="37.5" customHeight="1" outlineLevel="1" x14ac:dyDescent="0.2">
      <c r="A114" s="147" t="s">
        <v>367</v>
      </c>
      <c r="B114" s="371"/>
      <c r="C114" s="355"/>
      <c r="D114" s="56">
        <v>109662</v>
      </c>
      <c r="E114" s="37"/>
      <c r="F114" s="37"/>
      <c r="G114" s="37"/>
      <c r="H114" s="38"/>
    </row>
    <row r="115" spans="1:8" s="16" customFormat="1" ht="37.5" customHeight="1" outlineLevel="1" x14ac:dyDescent="0.2">
      <c r="A115" s="147" t="s">
        <v>368</v>
      </c>
      <c r="B115" s="371"/>
      <c r="C115" s="355"/>
      <c r="D115" s="56">
        <v>111900</v>
      </c>
      <c r="E115" s="37"/>
      <c r="F115" s="37"/>
      <c r="G115" s="37"/>
      <c r="H115" s="38"/>
    </row>
    <row r="116" spans="1:8" s="16" customFormat="1" ht="37.5" customHeight="1" outlineLevel="1" x14ac:dyDescent="0.2">
      <c r="A116" s="147" t="s">
        <v>369</v>
      </c>
      <c r="B116" s="371"/>
      <c r="C116" s="355"/>
      <c r="D116" s="56">
        <v>114138</v>
      </c>
      <c r="E116" s="37"/>
      <c r="F116" s="37"/>
      <c r="G116" s="37"/>
      <c r="H116" s="38"/>
    </row>
    <row r="117" spans="1:8" s="16" customFormat="1" ht="37.5" customHeight="1" outlineLevel="1" x14ac:dyDescent="0.2">
      <c r="A117" s="147" t="s">
        <v>370</v>
      </c>
      <c r="B117" s="371"/>
      <c r="C117" s="355"/>
      <c r="D117" s="56">
        <v>116376</v>
      </c>
      <c r="E117" s="37"/>
      <c r="F117" s="37"/>
      <c r="G117" s="37"/>
      <c r="H117" s="38"/>
    </row>
    <row r="118" spans="1:8" s="16" customFormat="1" ht="37.5" customHeight="1" outlineLevel="1" x14ac:dyDescent="0.2">
      <c r="A118" s="147" t="s">
        <v>371</v>
      </c>
      <c r="B118" s="371"/>
      <c r="C118" s="355"/>
      <c r="D118" s="56">
        <v>118614</v>
      </c>
      <c r="E118" s="37"/>
      <c r="F118" s="37"/>
      <c r="G118" s="37"/>
      <c r="H118" s="38"/>
    </row>
    <row r="119" spans="1:8" s="16" customFormat="1" ht="37.5" customHeight="1" outlineLevel="1" x14ac:dyDescent="0.2">
      <c r="A119" s="147" t="s">
        <v>372</v>
      </c>
      <c r="B119" s="371"/>
      <c r="C119" s="355"/>
      <c r="D119" s="56">
        <v>120852</v>
      </c>
      <c r="E119" s="37"/>
      <c r="F119" s="37"/>
      <c r="G119" s="37"/>
      <c r="H119" s="38"/>
    </row>
    <row r="120" spans="1:8" s="16" customFormat="1" ht="37.5" customHeight="1" outlineLevel="1" x14ac:dyDescent="0.2">
      <c r="A120" s="147" t="s">
        <v>373</v>
      </c>
      <c r="B120" s="371"/>
      <c r="C120" s="355"/>
      <c r="D120" s="56">
        <v>123090</v>
      </c>
      <c r="E120" s="37"/>
      <c r="F120" s="37"/>
      <c r="G120" s="37"/>
      <c r="H120" s="38"/>
    </row>
    <row r="121" spans="1:8" s="16" customFormat="1" ht="37.5" customHeight="1" outlineLevel="1" x14ac:dyDescent="0.2">
      <c r="A121" s="147" t="s">
        <v>374</v>
      </c>
      <c r="B121" s="371"/>
      <c r="C121" s="355"/>
      <c r="D121" s="56">
        <v>125328</v>
      </c>
      <c r="E121" s="37"/>
      <c r="F121" s="37"/>
      <c r="G121" s="37"/>
      <c r="H121" s="38"/>
    </row>
    <row r="122" spans="1:8" s="16" customFormat="1" ht="37.5" customHeight="1" outlineLevel="1" x14ac:dyDescent="0.2">
      <c r="A122" s="147" t="s">
        <v>375</v>
      </c>
      <c r="B122" s="371"/>
      <c r="C122" s="355"/>
      <c r="D122" s="56">
        <v>127566</v>
      </c>
      <c r="E122" s="37"/>
      <c r="F122" s="37"/>
      <c r="G122" s="37"/>
      <c r="H122" s="38"/>
    </row>
    <row r="123" spans="1:8" s="16" customFormat="1" ht="37.5" customHeight="1" outlineLevel="1" x14ac:dyDescent="0.2">
      <c r="A123" s="147" t="s">
        <v>376</v>
      </c>
      <c r="B123" s="371"/>
      <c r="C123" s="355"/>
      <c r="D123" s="56">
        <v>129804</v>
      </c>
      <c r="E123" s="37"/>
      <c r="F123" s="37"/>
      <c r="G123" s="37"/>
      <c r="H123" s="38"/>
    </row>
    <row r="124" spans="1:8" s="16" customFormat="1" ht="37.5" customHeight="1" outlineLevel="1" x14ac:dyDescent="0.2">
      <c r="A124" s="147" t="s">
        <v>377</v>
      </c>
      <c r="B124" s="371"/>
      <c r="C124" s="355"/>
      <c r="D124" s="56">
        <v>132042</v>
      </c>
      <c r="E124" s="37"/>
      <c r="F124" s="37"/>
      <c r="G124" s="37"/>
      <c r="H124" s="38"/>
    </row>
    <row r="125" spans="1:8" s="16" customFormat="1" ht="37.5" customHeight="1" outlineLevel="1" x14ac:dyDescent="0.2">
      <c r="A125" s="147" t="s">
        <v>378</v>
      </c>
      <c r="B125" s="371"/>
      <c r="C125" s="355"/>
      <c r="D125" s="56">
        <v>134280</v>
      </c>
      <c r="E125" s="37"/>
      <c r="F125" s="37"/>
      <c r="G125" s="37"/>
      <c r="H125" s="38"/>
    </row>
    <row r="126" spans="1:8" s="16" customFormat="1" ht="37.5" customHeight="1" outlineLevel="1" x14ac:dyDescent="0.2">
      <c r="A126" s="147" t="s">
        <v>379</v>
      </c>
      <c r="B126" s="371"/>
      <c r="C126" s="355"/>
      <c r="D126" s="56">
        <v>136518</v>
      </c>
      <c r="E126" s="37"/>
      <c r="F126" s="37"/>
      <c r="G126" s="37"/>
      <c r="H126" s="38"/>
    </row>
    <row r="127" spans="1:8" s="16" customFormat="1" ht="37.5" customHeight="1" outlineLevel="1" x14ac:dyDescent="0.2">
      <c r="A127" s="147" t="s">
        <v>380</v>
      </c>
      <c r="B127" s="371"/>
      <c r="C127" s="355"/>
      <c r="D127" s="56">
        <v>138756</v>
      </c>
      <c r="E127" s="37"/>
      <c r="F127" s="37"/>
      <c r="G127" s="37"/>
      <c r="H127" s="38"/>
    </row>
    <row r="128" spans="1:8" s="16" customFormat="1" ht="37.5" customHeight="1" outlineLevel="1" x14ac:dyDescent="0.2">
      <c r="A128" s="147" t="s">
        <v>381</v>
      </c>
      <c r="B128" s="371"/>
      <c r="C128" s="355"/>
      <c r="D128" s="56">
        <v>140994</v>
      </c>
      <c r="E128" s="37"/>
      <c r="F128" s="37"/>
      <c r="G128" s="37"/>
      <c r="H128" s="38"/>
    </row>
    <row r="129" spans="1:8" s="16" customFormat="1" ht="37.5" customHeight="1" outlineLevel="1" x14ac:dyDescent="0.2">
      <c r="A129" s="147" t="s">
        <v>382</v>
      </c>
      <c r="B129" s="371"/>
      <c r="C129" s="355"/>
      <c r="D129" s="56">
        <v>143232</v>
      </c>
      <c r="E129" s="37"/>
      <c r="F129" s="37"/>
      <c r="G129" s="37"/>
      <c r="H129" s="38"/>
    </row>
    <row r="130" spans="1:8" s="16" customFormat="1" ht="37.5" customHeight="1" outlineLevel="1" x14ac:dyDescent="0.2">
      <c r="A130" s="147" t="s">
        <v>383</v>
      </c>
      <c r="B130" s="371"/>
      <c r="C130" s="355"/>
      <c r="D130" s="56">
        <v>145470</v>
      </c>
      <c r="E130" s="37"/>
      <c r="F130" s="37"/>
      <c r="G130" s="37"/>
      <c r="H130" s="38"/>
    </row>
    <row r="131" spans="1:8" s="16" customFormat="1" ht="37.5" customHeight="1" outlineLevel="1" x14ac:dyDescent="0.2">
      <c r="A131" s="147" t="s">
        <v>384</v>
      </c>
      <c r="B131" s="371"/>
      <c r="C131" s="355"/>
      <c r="D131" s="56">
        <v>147708</v>
      </c>
      <c r="E131" s="37"/>
      <c r="F131" s="37"/>
      <c r="G131" s="37"/>
      <c r="H131" s="38"/>
    </row>
    <row r="132" spans="1:8" s="16" customFormat="1" ht="37.5" customHeight="1" outlineLevel="1" x14ac:dyDescent="0.2">
      <c r="A132" s="147" t="s">
        <v>385</v>
      </c>
      <c r="B132" s="371"/>
      <c r="C132" s="355"/>
      <c r="D132" s="56">
        <v>149946</v>
      </c>
      <c r="E132" s="37"/>
      <c r="F132" s="37"/>
      <c r="G132" s="37"/>
      <c r="H132" s="38"/>
    </row>
    <row r="133" spans="1:8" s="16" customFormat="1" ht="37.5" customHeight="1" outlineLevel="1" x14ac:dyDescent="0.2">
      <c r="A133" s="147" t="s">
        <v>386</v>
      </c>
      <c r="B133" s="371"/>
      <c r="C133" s="355"/>
      <c r="D133" s="56">
        <v>152184</v>
      </c>
      <c r="E133" s="37"/>
      <c r="F133" s="37"/>
      <c r="G133" s="37"/>
      <c r="H133" s="38"/>
    </row>
    <row r="134" spans="1:8" s="16" customFormat="1" ht="37.5" customHeight="1" outlineLevel="1" x14ac:dyDescent="0.2">
      <c r="A134" s="147" t="s">
        <v>387</v>
      </c>
      <c r="B134" s="371"/>
      <c r="C134" s="355"/>
      <c r="D134" s="56">
        <v>154422</v>
      </c>
      <c r="E134" s="37"/>
      <c r="F134" s="37"/>
      <c r="G134" s="37"/>
      <c r="H134" s="38"/>
    </row>
    <row r="135" spans="1:8" s="16" customFormat="1" ht="37.5" customHeight="1" outlineLevel="1" x14ac:dyDescent="0.2">
      <c r="A135" s="147" t="s">
        <v>388</v>
      </c>
      <c r="B135" s="148"/>
      <c r="C135" s="355"/>
      <c r="D135" s="56">
        <v>156660</v>
      </c>
      <c r="E135" s="37"/>
      <c r="F135" s="37"/>
      <c r="G135" s="37"/>
      <c r="H135" s="38"/>
    </row>
    <row r="136" spans="1:8" s="16" customFormat="1" ht="37.5" customHeight="1" outlineLevel="1" x14ac:dyDescent="0.2">
      <c r="A136" s="147" t="s">
        <v>389</v>
      </c>
      <c r="B136" s="148"/>
      <c r="C136" s="355"/>
      <c r="D136" s="56">
        <v>158898</v>
      </c>
      <c r="E136" s="37"/>
      <c r="F136" s="37"/>
      <c r="G136" s="37"/>
      <c r="H136" s="38"/>
    </row>
    <row r="137" spans="1:8" s="16" customFormat="1" ht="37.5" customHeight="1" outlineLevel="1" x14ac:dyDescent="0.2">
      <c r="A137" s="147" t="s">
        <v>390</v>
      </c>
      <c r="B137" s="148"/>
      <c r="C137" s="355"/>
      <c r="D137" s="56">
        <v>161136</v>
      </c>
      <c r="E137" s="37"/>
      <c r="F137" s="37"/>
      <c r="G137" s="37"/>
      <c r="H137" s="38"/>
    </row>
    <row r="138" spans="1:8" s="16" customFormat="1" ht="37.5" customHeight="1" outlineLevel="1" x14ac:dyDescent="0.2">
      <c r="A138" s="147" t="s">
        <v>391</v>
      </c>
      <c r="B138" s="148"/>
      <c r="C138" s="355"/>
      <c r="D138" s="56">
        <v>163374</v>
      </c>
      <c r="E138" s="37"/>
      <c r="F138" s="37"/>
      <c r="G138" s="37"/>
      <c r="H138" s="38"/>
    </row>
    <row r="139" spans="1:8" s="16" customFormat="1" ht="37.5" customHeight="1" outlineLevel="1" x14ac:dyDescent="0.2">
      <c r="A139" s="147" t="s">
        <v>392</v>
      </c>
      <c r="B139" s="148"/>
      <c r="C139" s="355"/>
      <c r="D139" s="56">
        <v>165612</v>
      </c>
      <c r="E139" s="37"/>
      <c r="F139" s="37"/>
      <c r="G139" s="37"/>
      <c r="H139" s="38"/>
    </row>
    <row r="140" spans="1:8" s="16" customFormat="1" ht="37.5" customHeight="1" outlineLevel="1" x14ac:dyDescent="0.2">
      <c r="A140" s="147" t="s">
        <v>393</v>
      </c>
      <c r="B140" s="148"/>
      <c r="C140" s="355"/>
      <c r="D140" s="56">
        <v>167850</v>
      </c>
      <c r="E140" s="37"/>
      <c r="F140" s="37"/>
      <c r="G140" s="37"/>
      <c r="H140" s="38"/>
    </row>
    <row r="141" spans="1:8" s="16" customFormat="1" ht="37.5" customHeight="1" outlineLevel="1" x14ac:dyDescent="0.2">
      <c r="A141" s="147" t="s">
        <v>394</v>
      </c>
      <c r="B141" s="148"/>
      <c r="C141" s="355"/>
      <c r="D141" s="56">
        <v>170088</v>
      </c>
      <c r="E141" s="37"/>
      <c r="F141" s="37"/>
      <c r="G141" s="37"/>
      <c r="H141" s="38"/>
    </row>
    <row r="142" spans="1:8" s="16" customFormat="1" ht="37.5" customHeight="1" outlineLevel="1" x14ac:dyDescent="0.2">
      <c r="A142" s="147" t="s">
        <v>395</v>
      </c>
      <c r="B142" s="148"/>
      <c r="C142" s="355"/>
      <c r="D142" s="56">
        <v>172326</v>
      </c>
      <c r="E142" s="37"/>
      <c r="F142" s="37"/>
      <c r="G142" s="37"/>
      <c r="H142" s="38"/>
    </row>
    <row r="143" spans="1:8" s="16" customFormat="1" ht="37.5" customHeight="1" outlineLevel="1" x14ac:dyDescent="0.2">
      <c r="A143" s="147" t="s">
        <v>396</v>
      </c>
      <c r="B143" s="148"/>
      <c r="C143" s="355"/>
      <c r="D143" s="56">
        <v>174564</v>
      </c>
      <c r="E143" s="37"/>
      <c r="F143" s="37"/>
      <c r="G143" s="37"/>
      <c r="H143" s="38"/>
    </row>
    <row r="144" spans="1:8" s="16" customFormat="1" ht="37.5" customHeight="1" outlineLevel="1" x14ac:dyDescent="0.2">
      <c r="A144" s="147" t="s">
        <v>397</v>
      </c>
      <c r="B144" s="148"/>
      <c r="C144" s="355"/>
      <c r="D144" s="56">
        <v>176802</v>
      </c>
      <c r="E144" s="37"/>
      <c r="F144" s="37"/>
      <c r="G144" s="37"/>
      <c r="H144" s="38"/>
    </row>
    <row r="145" spans="1:8" s="16" customFormat="1" ht="37.5" customHeight="1" outlineLevel="1" thickBot="1" x14ac:dyDescent="0.25">
      <c r="A145" s="147" t="s">
        <v>398</v>
      </c>
      <c r="B145" s="148"/>
      <c r="C145" s="372"/>
      <c r="D145" s="56">
        <v>179040</v>
      </c>
      <c r="E145" s="37"/>
      <c r="F145" s="37"/>
      <c r="G145" s="37"/>
      <c r="H145" s="38"/>
    </row>
    <row r="146" spans="1:8" s="16" customFormat="1" ht="24.95" customHeight="1" thickBot="1" x14ac:dyDescent="0.25">
      <c r="A146" s="81"/>
      <c r="B146" s="464"/>
      <c r="C146" s="130"/>
      <c r="D146" s="350" t="s">
        <v>240</v>
      </c>
      <c r="E146" s="350"/>
      <c r="F146" s="350"/>
      <c r="G146" s="350"/>
      <c r="H146" s="351"/>
    </row>
    <row r="147" spans="1:8" s="16" customFormat="1" ht="24.95" customHeight="1" thickBot="1" x14ac:dyDescent="0.25">
      <c r="A147" s="465"/>
      <c r="B147" s="124"/>
      <c r="C147" s="125"/>
      <c r="D147" s="466" t="s">
        <v>171</v>
      </c>
      <c r="E147" s="467" t="s">
        <v>172</v>
      </c>
      <c r="F147" s="468" t="s">
        <v>173</v>
      </c>
      <c r="G147" s="467" t="s">
        <v>174</v>
      </c>
      <c r="H147" s="469" t="s">
        <v>175</v>
      </c>
    </row>
    <row r="148" spans="1:8" s="16" customFormat="1" ht="48" customHeight="1" x14ac:dyDescent="0.2">
      <c r="A148" s="29" t="s">
        <v>241</v>
      </c>
      <c r="B148" s="30" t="s">
        <v>27</v>
      </c>
      <c r="C14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"2ГИС.КАЗАНЬ" (версия для ПК); 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http://api.2gis.ru/</v>
      </c>
      <c r="D148" s="31">
        <f>F148*1.2</f>
        <v>12736.8</v>
      </c>
      <c r="E148" s="32">
        <f>F148*1.1</f>
        <v>11675.400000000001</v>
      </c>
      <c r="F148" s="32">
        <v>10614</v>
      </c>
      <c r="G148" s="32">
        <f>F148*0.75</f>
        <v>7960.5</v>
      </c>
      <c r="H148" s="33">
        <f>F148*0.5</f>
        <v>5307</v>
      </c>
    </row>
    <row r="149" spans="1:8" s="16" customFormat="1" ht="132" customHeight="1" x14ac:dyDescent="0.2">
      <c r="A149" s="34"/>
      <c r="B149" s="35"/>
      <c r="C149" s="35"/>
      <c r="D149" s="36"/>
      <c r="E149" s="37"/>
      <c r="F149" s="37"/>
      <c r="G149" s="37"/>
      <c r="H149" s="38"/>
    </row>
    <row r="150" spans="1:8" s="16" customFormat="1" ht="97.5" customHeight="1" x14ac:dyDescent="0.2">
      <c r="A150" s="34"/>
      <c r="B150" s="39" t="s">
        <v>12</v>
      </c>
      <c r="C150"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http://api.2gis.ru/</v>
      </c>
      <c r="D150" s="36"/>
      <c r="E150" s="37"/>
      <c r="F150" s="37"/>
      <c r="G150" s="37"/>
      <c r="H150" s="38"/>
    </row>
    <row r="151" spans="1:8" s="16" customFormat="1" ht="166.5" customHeight="1" thickBot="1" x14ac:dyDescent="0.25">
      <c r="A151" s="41"/>
      <c r="B151" s="42" t="s">
        <v>13</v>
      </c>
      <c r="C15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151" s="44"/>
      <c r="E151" s="45"/>
      <c r="F151" s="45"/>
      <c r="G151" s="45"/>
      <c r="H151" s="46"/>
    </row>
    <row r="152" spans="1:8" s="16" customFormat="1" ht="24.95" customHeight="1" thickBot="1" x14ac:dyDescent="0.25">
      <c r="A152" s="47"/>
      <c r="B152" s="48"/>
      <c r="C152" s="49"/>
      <c r="D152" s="350" t="s">
        <v>240</v>
      </c>
      <c r="E152" s="350"/>
      <c r="F152" s="350"/>
      <c r="G152" s="350"/>
      <c r="H152" s="351"/>
    </row>
    <row r="153" spans="1:8" s="16" customFormat="1" ht="48" customHeight="1" x14ac:dyDescent="0.2">
      <c r="A153" s="53" t="s">
        <v>242</v>
      </c>
      <c r="B153" s="30" t="s">
        <v>27</v>
      </c>
      <c r="C15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"2ГИС.КАЗАНЬ" (версия для ПК); 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http://api.2gis.ru/</v>
      </c>
      <c r="D153" s="54">
        <f>F153*1.2</f>
        <v>14558.4</v>
      </c>
      <c r="E153" s="32">
        <f>F153*1.1</f>
        <v>13345.2</v>
      </c>
      <c r="F153" s="32">
        <v>12132</v>
      </c>
      <c r="G153" s="32">
        <f>F153*0.75</f>
        <v>9099</v>
      </c>
      <c r="H153" s="33">
        <f>F153*0.5</f>
        <v>6066</v>
      </c>
    </row>
    <row r="154" spans="1:8" s="16" customFormat="1" ht="132" customHeight="1" x14ac:dyDescent="0.2">
      <c r="A154" s="55"/>
      <c r="B154" s="35"/>
      <c r="C154" s="35"/>
      <c r="D154" s="56"/>
      <c r="E154" s="37"/>
      <c r="F154" s="37"/>
      <c r="G154" s="37"/>
      <c r="H154" s="38"/>
    </row>
    <row r="155" spans="1:8" s="16" customFormat="1" ht="97.5" customHeight="1" x14ac:dyDescent="0.2">
      <c r="A155" s="55"/>
      <c r="B155" s="39" t="s">
        <v>12</v>
      </c>
      <c r="C155"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http://api.2gis.ru/</v>
      </c>
      <c r="D155" s="56"/>
      <c r="E155" s="37"/>
      <c r="F155" s="37"/>
      <c r="G155" s="37"/>
      <c r="H155" s="38"/>
    </row>
    <row r="156" spans="1:8" s="16" customFormat="1" ht="166.5" customHeight="1" x14ac:dyDescent="0.2">
      <c r="A156" s="55"/>
      <c r="B156" s="57" t="s">
        <v>13</v>
      </c>
      <c r="C156"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156" s="56"/>
      <c r="E156" s="37"/>
      <c r="F156" s="37"/>
      <c r="G156" s="37"/>
      <c r="H156" s="38"/>
    </row>
    <row r="157" spans="1:8" s="16" customFormat="1" ht="92.25" customHeight="1" thickBot="1" x14ac:dyDescent="0.25">
      <c r="A157" s="59"/>
      <c r="B157" s="42" t="s">
        <v>16</v>
      </c>
      <c r="C157"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157" s="61"/>
      <c r="E157" s="45"/>
      <c r="F157" s="45"/>
      <c r="G157" s="45"/>
      <c r="H157" s="46"/>
    </row>
    <row r="158" spans="1:8" s="16" customFormat="1" ht="24.95" customHeight="1" thickBot="1" x14ac:dyDescent="0.25">
      <c r="A158" s="81"/>
      <c r="B158" s="82"/>
      <c r="C158" s="83"/>
      <c r="D158" s="350" t="s">
        <v>240</v>
      </c>
      <c r="E158" s="350"/>
      <c r="F158" s="350"/>
      <c r="G158" s="350"/>
      <c r="H158" s="351"/>
    </row>
    <row r="159" spans="1:8" s="16" customFormat="1" ht="50.1" customHeight="1" x14ac:dyDescent="0.2">
      <c r="A159" s="65" t="s">
        <v>243</v>
      </c>
      <c r="B159" s="87" t="s">
        <v>23</v>
      </c>
      <c r="C159"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http://api.2gis.ru/</v>
      </c>
      <c r="D159" s="271">
        <v>222</v>
      </c>
      <c r="E159" s="272"/>
      <c r="F159" s="272"/>
      <c r="G159" s="272"/>
      <c r="H159" s="273"/>
    </row>
    <row r="160" spans="1:8" s="16" customFormat="1" ht="94.5" customHeight="1" x14ac:dyDescent="0.2">
      <c r="A160" s="71"/>
      <c r="B160" s="92"/>
      <c r="C160" s="93"/>
      <c r="D160" s="94"/>
      <c r="E160" s="95"/>
      <c r="F160" s="95"/>
      <c r="G160" s="95"/>
      <c r="H160" s="274"/>
    </row>
    <row r="161" spans="1:8" s="16" customFormat="1" ht="163.5" customHeight="1" thickBot="1" x14ac:dyDescent="0.25">
      <c r="A161" s="77"/>
      <c r="B161" s="97" t="s">
        <v>13</v>
      </c>
      <c r="C161"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161" s="275"/>
      <c r="E161" s="276"/>
      <c r="F161" s="276"/>
      <c r="G161" s="276"/>
      <c r="H161" s="277"/>
    </row>
    <row r="162" spans="1:8" s="16" customFormat="1" ht="24.95" customHeight="1" thickBot="1" x14ac:dyDescent="0.25">
      <c r="A162" s="81"/>
      <c r="B162" s="129"/>
      <c r="C162" s="130"/>
      <c r="D162" s="350" t="s">
        <v>240</v>
      </c>
      <c r="E162" s="350"/>
      <c r="F162" s="350"/>
      <c r="G162" s="350"/>
      <c r="H162" s="351"/>
    </row>
    <row r="163" spans="1:8" s="16" customFormat="1" ht="50.1" customHeight="1" thickBot="1" x14ac:dyDescent="0.25">
      <c r="A163" s="136" t="s">
        <v>38</v>
      </c>
      <c r="B163" s="137"/>
      <c r="C163" s="137"/>
      <c r="D163" s="470" t="str">
        <f>"от "&amp;MIN(D164:D182)&amp;" до "&amp;MAX(D164:D182)</f>
        <v>от 2238 до 42522</v>
      </c>
      <c r="E163" s="471"/>
      <c r="F163" s="471"/>
      <c r="G163" s="471"/>
      <c r="H163" s="472"/>
    </row>
    <row r="164" spans="1:8" s="16" customFormat="1" ht="37.5" customHeight="1" outlineLevel="1" x14ac:dyDescent="0.2">
      <c r="A164" s="141" t="s">
        <v>244</v>
      </c>
      <c r="B164" s="369"/>
      <c r="C164" s="30" t="str">
        <f>"электронный справочник на основе Справочника организаций "&amp;$C$2&amp;" (версия для ПК)"</f>
        <v>электронный справочник на основе Справочника организаций "2ГИС.КАЗАНЬ" (версия для ПК)</v>
      </c>
      <c r="D164" s="370">
        <v>2238</v>
      </c>
      <c r="E164" s="145"/>
      <c r="F164" s="145"/>
      <c r="G164" s="145"/>
      <c r="H164" s="146"/>
    </row>
    <row r="165" spans="1:8" s="16" customFormat="1" ht="37.5" customHeight="1" outlineLevel="1" x14ac:dyDescent="0.2">
      <c r="A165" s="558" t="s">
        <v>245</v>
      </c>
      <c r="B165" s="568"/>
      <c r="C165" s="355"/>
      <c r="D165" s="370">
        <v>4476</v>
      </c>
      <c r="E165" s="145"/>
      <c r="F165" s="145"/>
      <c r="G165" s="145"/>
      <c r="H165" s="146"/>
    </row>
    <row r="166" spans="1:8" s="16" customFormat="1" ht="37.5" customHeight="1" outlineLevel="1" x14ac:dyDescent="0.2">
      <c r="A166" s="558" t="s">
        <v>246</v>
      </c>
      <c r="B166" s="568"/>
      <c r="C166" s="355"/>
      <c r="D166" s="370">
        <v>6714</v>
      </c>
      <c r="E166" s="145"/>
      <c r="F166" s="145"/>
      <c r="G166" s="145"/>
      <c r="H166" s="146"/>
    </row>
    <row r="167" spans="1:8" s="16" customFormat="1" ht="37.5" customHeight="1" outlineLevel="1" x14ac:dyDescent="0.2">
      <c r="A167" s="558" t="s">
        <v>247</v>
      </c>
      <c r="B167" s="568"/>
      <c r="C167" s="355"/>
      <c r="D167" s="370">
        <v>8952</v>
      </c>
      <c r="E167" s="145"/>
      <c r="F167" s="145"/>
      <c r="G167" s="145"/>
      <c r="H167" s="146"/>
    </row>
    <row r="168" spans="1:8" s="16" customFormat="1" ht="37.5" customHeight="1" outlineLevel="1" x14ac:dyDescent="0.2">
      <c r="A168" s="558" t="s">
        <v>248</v>
      </c>
      <c r="B168" s="568"/>
      <c r="C168" s="355"/>
      <c r="D168" s="370">
        <v>11190</v>
      </c>
      <c r="E168" s="145"/>
      <c r="F168" s="145"/>
      <c r="G168" s="145"/>
      <c r="H168" s="146"/>
    </row>
    <row r="169" spans="1:8" s="16" customFormat="1" ht="37.5" customHeight="1" outlineLevel="1" x14ac:dyDescent="0.2">
      <c r="A169" s="558" t="s">
        <v>249</v>
      </c>
      <c r="B169" s="568"/>
      <c r="C169" s="355"/>
      <c r="D169" s="370">
        <v>13428</v>
      </c>
      <c r="E169" s="145"/>
      <c r="F169" s="145"/>
      <c r="G169" s="145"/>
      <c r="H169" s="146"/>
    </row>
    <row r="170" spans="1:8" s="16" customFormat="1" ht="37.5" customHeight="1" outlineLevel="1" x14ac:dyDescent="0.2">
      <c r="A170" s="558" t="s">
        <v>250</v>
      </c>
      <c r="B170" s="568"/>
      <c r="C170" s="355"/>
      <c r="D170" s="370">
        <v>15666</v>
      </c>
      <c r="E170" s="145"/>
      <c r="F170" s="145"/>
      <c r="G170" s="145"/>
      <c r="H170" s="146"/>
    </row>
    <row r="171" spans="1:8" s="16" customFormat="1" ht="37.5" customHeight="1" outlineLevel="1" x14ac:dyDescent="0.2">
      <c r="A171" s="558" t="s">
        <v>251</v>
      </c>
      <c r="B171" s="568"/>
      <c r="C171" s="355"/>
      <c r="D171" s="370">
        <v>17904</v>
      </c>
      <c r="E171" s="145"/>
      <c r="F171" s="145"/>
      <c r="G171" s="145"/>
      <c r="H171" s="146"/>
    </row>
    <row r="172" spans="1:8" s="16" customFormat="1" ht="37.5" customHeight="1" outlineLevel="1" x14ac:dyDescent="0.2">
      <c r="A172" s="558" t="s">
        <v>252</v>
      </c>
      <c r="B172" s="568"/>
      <c r="C172" s="355"/>
      <c r="D172" s="370">
        <v>20142</v>
      </c>
      <c r="E172" s="145"/>
      <c r="F172" s="145"/>
      <c r="G172" s="145"/>
      <c r="H172" s="146"/>
    </row>
    <row r="173" spans="1:8" s="16" customFormat="1" ht="37.5" customHeight="1" outlineLevel="1" x14ac:dyDescent="0.2">
      <c r="A173" s="558" t="s">
        <v>253</v>
      </c>
      <c r="B173" s="568"/>
      <c r="C173" s="355"/>
      <c r="D173" s="370">
        <v>22380</v>
      </c>
      <c r="E173" s="145"/>
      <c r="F173" s="145"/>
      <c r="G173" s="145"/>
      <c r="H173" s="146"/>
    </row>
    <row r="174" spans="1:8" s="16" customFormat="1" ht="37.5" customHeight="1" outlineLevel="1" x14ac:dyDescent="0.2">
      <c r="A174" s="558" t="s">
        <v>254</v>
      </c>
      <c r="B174" s="568"/>
      <c r="C174" s="355"/>
      <c r="D174" s="370">
        <v>24618</v>
      </c>
      <c r="E174" s="145"/>
      <c r="F174" s="145"/>
      <c r="G174" s="145"/>
      <c r="H174" s="146"/>
    </row>
    <row r="175" spans="1:8" s="16" customFormat="1" ht="37.5" customHeight="1" outlineLevel="1" x14ac:dyDescent="0.2">
      <c r="A175" s="558" t="s">
        <v>255</v>
      </c>
      <c r="B175" s="568"/>
      <c r="C175" s="355"/>
      <c r="D175" s="370">
        <v>26856</v>
      </c>
      <c r="E175" s="145"/>
      <c r="F175" s="145"/>
      <c r="G175" s="145"/>
      <c r="H175" s="146"/>
    </row>
    <row r="176" spans="1:8" s="16" customFormat="1" ht="37.5" customHeight="1" outlineLevel="1" x14ac:dyDescent="0.2">
      <c r="A176" s="558" t="s">
        <v>256</v>
      </c>
      <c r="B176" s="568"/>
      <c r="C176" s="355"/>
      <c r="D176" s="370">
        <v>29094</v>
      </c>
      <c r="E176" s="145"/>
      <c r="F176" s="145"/>
      <c r="G176" s="145"/>
      <c r="H176" s="146"/>
    </row>
    <row r="177" spans="1:8" s="16" customFormat="1" ht="37.5" customHeight="1" outlineLevel="1" x14ac:dyDescent="0.2">
      <c r="A177" s="558" t="s">
        <v>257</v>
      </c>
      <c r="B177" s="568"/>
      <c r="C177" s="355"/>
      <c r="D177" s="370">
        <v>31332</v>
      </c>
      <c r="E177" s="145"/>
      <c r="F177" s="145"/>
      <c r="G177" s="145"/>
      <c r="H177" s="146"/>
    </row>
    <row r="178" spans="1:8" s="16" customFormat="1" ht="37.5" customHeight="1" outlineLevel="1" x14ac:dyDescent="0.2">
      <c r="A178" s="558" t="s">
        <v>258</v>
      </c>
      <c r="B178" s="568"/>
      <c r="C178" s="355"/>
      <c r="D178" s="370">
        <v>33570</v>
      </c>
      <c r="E178" s="145"/>
      <c r="F178" s="145"/>
      <c r="G178" s="145"/>
      <c r="H178" s="146"/>
    </row>
    <row r="179" spans="1:8" s="16" customFormat="1" ht="37.5" customHeight="1" outlineLevel="1" x14ac:dyDescent="0.2">
      <c r="A179" s="558" t="s">
        <v>259</v>
      </c>
      <c r="B179" s="568"/>
      <c r="C179" s="355"/>
      <c r="D179" s="370">
        <v>35808</v>
      </c>
      <c r="E179" s="145"/>
      <c r="F179" s="145"/>
      <c r="G179" s="145"/>
      <c r="H179" s="146"/>
    </row>
    <row r="180" spans="1:8" s="16" customFormat="1" ht="37.5" customHeight="1" outlineLevel="1" x14ac:dyDescent="0.2">
      <c r="A180" s="558" t="s">
        <v>260</v>
      </c>
      <c r="B180" s="568"/>
      <c r="C180" s="355"/>
      <c r="D180" s="370">
        <v>38046</v>
      </c>
      <c r="E180" s="145"/>
      <c r="F180" s="145"/>
      <c r="G180" s="145"/>
      <c r="H180" s="146"/>
    </row>
    <row r="181" spans="1:8" s="16" customFormat="1" ht="37.5" customHeight="1" outlineLevel="1" x14ac:dyDescent="0.2">
      <c r="A181" s="558" t="s">
        <v>261</v>
      </c>
      <c r="B181" s="568"/>
      <c r="C181" s="355"/>
      <c r="D181" s="370">
        <v>40284</v>
      </c>
      <c r="E181" s="145"/>
      <c r="F181" s="145"/>
      <c r="G181" s="145"/>
      <c r="H181" s="146"/>
    </row>
    <row r="182" spans="1:8" s="16" customFormat="1" ht="37.5" customHeight="1" outlineLevel="1" x14ac:dyDescent="0.2">
      <c r="A182" s="558" t="s">
        <v>262</v>
      </c>
      <c r="B182" s="568"/>
      <c r="C182" s="355"/>
      <c r="D182" s="370">
        <v>42522</v>
      </c>
      <c r="E182" s="145"/>
      <c r="F182" s="145"/>
      <c r="G182" s="145"/>
      <c r="H182" s="146"/>
    </row>
    <row r="183" spans="1:8" s="16" customFormat="1" ht="37.5" customHeight="1" outlineLevel="1" x14ac:dyDescent="0.2">
      <c r="A183" s="147" t="s">
        <v>263</v>
      </c>
      <c r="B183" s="371"/>
      <c r="C183" s="355"/>
      <c r="D183" s="370">
        <v>44760</v>
      </c>
      <c r="E183" s="145"/>
      <c r="F183" s="145"/>
      <c r="G183" s="145"/>
      <c r="H183" s="146"/>
    </row>
    <row r="184" spans="1:8" s="16" customFormat="1" ht="37.5" customHeight="1" outlineLevel="1" x14ac:dyDescent="0.2">
      <c r="A184" s="147" t="s">
        <v>264</v>
      </c>
      <c r="B184" s="371"/>
      <c r="C184" s="355"/>
      <c r="D184" s="370">
        <v>46998</v>
      </c>
      <c r="E184" s="145"/>
      <c r="F184" s="145"/>
      <c r="G184" s="145"/>
      <c r="H184" s="146"/>
    </row>
    <row r="185" spans="1:8" s="16" customFormat="1" ht="37.5" customHeight="1" outlineLevel="1" x14ac:dyDescent="0.2">
      <c r="A185" s="147" t="s">
        <v>265</v>
      </c>
      <c r="B185" s="371"/>
      <c r="C185" s="355"/>
      <c r="D185" s="370">
        <v>49236</v>
      </c>
      <c r="E185" s="145"/>
      <c r="F185" s="145"/>
      <c r="G185" s="145"/>
      <c r="H185" s="146"/>
    </row>
    <row r="186" spans="1:8" s="16" customFormat="1" ht="37.5" customHeight="1" outlineLevel="1" x14ac:dyDescent="0.2">
      <c r="A186" s="147" t="s">
        <v>266</v>
      </c>
      <c r="B186" s="371"/>
      <c r="C186" s="355"/>
      <c r="D186" s="370">
        <v>51474</v>
      </c>
      <c r="E186" s="145"/>
      <c r="F186" s="145"/>
      <c r="G186" s="145"/>
      <c r="H186" s="146"/>
    </row>
    <row r="187" spans="1:8" s="16" customFormat="1" ht="37.5" customHeight="1" outlineLevel="1" x14ac:dyDescent="0.2">
      <c r="A187" s="147" t="s">
        <v>267</v>
      </c>
      <c r="B187" s="371"/>
      <c r="C187" s="355"/>
      <c r="D187" s="370">
        <v>53712</v>
      </c>
      <c r="E187" s="145"/>
      <c r="F187" s="145"/>
      <c r="G187" s="145"/>
      <c r="H187" s="146"/>
    </row>
    <row r="188" spans="1:8" s="16" customFormat="1" ht="37.5" customHeight="1" outlineLevel="1" x14ac:dyDescent="0.2">
      <c r="A188" s="147" t="s">
        <v>268</v>
      </c>
      <c r="B188" s="371"/>
      <c r="C188" s="355"/>
      <c r="D188" s="370">
        <v>55950</v>
      </c>
      <c r="E188" s="145"/>
      <c r="F188" s="145"/>
      <c r="G188" s="145"/>
      <c r="H188" s="146"/>
    </row>
    <row r="189" spans="1:8" s="16" customFormat="1" ht="37.5" customHeight="1" outlineLevel="1" x14ac:dyDescent="0.2">
      <c r="A189" s="147" t="s">
        <v>269</v>
      </c>
      <c r="B189" s="371"/>
      <c r="C189" s="355"/>
      <c r="D189" s="370">
        <v>58188</v>
      </c>
      <c r="E189" s="145"/>
      <c r="F189" s="145"/>
      <c r="G189" s="145"/>
      <c r="H189" s="146"/>
    </row>
    <row r="190" spans="1:8" s="16" customFormat="1" ht="37.5" customHeight="1" outlineLevel="1" x14ac:dyDescent="0.2">
      <c r="A190" s="147" t="s">
        <v>270</v>
      </c>
      <c r="B190" s="371"/>
      <c r="C190" s="355"/>
      <c r="D190" s="370">
        <v>60426</v>
      </c>
      <c r="E190" s="145"/>
      <c r="F190" s="145"/>
      <c r="G190" s="145"/>
      <c r="H190" s="146"/>
    </row>
    <row r="191" spans="1:8" s="16" customFormat="1" ht="37.5" customHeight="1" outlineLevel="1" x14ac:dyDescent="0.2">
      <c r="A191" s="147" t="s">
        <v>271</v>
      </c>
      <c r="B191" s="371"/>
      <c r="C191" s="355"/>
      <c r="D191" s="370">
        <v>62664</v>
      </c>
      <c r="E191" s="145"/>
      <c r="F191" s="145"/>
      <c r="G191" s="145"/>
      <c r="H191" s="146"/>
    </row>
    <row r="192" spans="1:8" s="16" customFormat="1" ht="37.5" customHeight="1" outlineLevel="1" x14ac:dyDescent="0.2">
      <c r="A192" s="147" t="s">
        <v>272</v>
      </c>
      <c r="B192" s="371"/>
      <c r="C192" s="355"/>
      <c r="D192" s="370">
        <v>64902</v>
      </c>
      <c r="E192" s="145"/>
      <c r="F192" s="145"/>
      <c r="G192" s="145"/>
      <c r="H192" s="146"/>
    </row>
    <row r="193" spans="1:8" s="16" customFormat="1" ht="37.5" customHeight="1" outlineLevel="1" x14ac:dyDescent="0.2">
      <c r="A193" s="147" t="s">
        <v>273</v>
      </c>
      <c r="B193" s="371"/>
      <c r="C193" s="355"/>
      <c r="D193" s="370">
        <v>67140</v>
      </c>
      <c r="E193" s="145"/>
      <c r="F193" s="145"/>
      <c r="G193" s="145"/>
      <c r="H193" s="146"/>
    </row>
    <row r="194" spans="1:8" s="16" customFormat="1" ht="37.5" customHeight="1" outlineLevel="1" x14ac:dyDescent="0.2">
      <c r="A194" s="147" t="s">
        <v>274</v>
      </c>
      <c r="B194" s="371"/>
      <c r="C194" s="355"/>
      <c r="D194" s="370">
        <v>69378</v>
      </c>
      <c r="E194" s="145"/>
      <c r="F194" s="145"/>
      <c r="G194" s="145"/>
      <c r="H194" s="146"/>
    </row>
    <row r="195" spans="1:8" s="16" customFormat="1" ht="37.5" customHeight="1" outlineLevel="1" x14ac:dyDescent="0.2">
      <c r="A195" s="147" t="s">
        <v>275</v>
      </c>
      <c r="B195" s="371"/>
      <c r="C195" s="355"/>
      <c r="D195" s="370">
        <v>71616</v>
      </c>
      <c r="E195" s="145"/>
      <c r="F195" s="145"/>
      <c r="G195" s="145"/>
      <c r="H195" s="146"/>
    </row>
    <row r="196" spans="1:8" s="16" customFormat="1" ht="37.5" customHeight="1" outlineLevel="1" x14ac:dyDescent="0.2">
      <c r="A196" s="147" t="s">
        <v>276</v>
      </c>
      <c r="B196" s="371"/>
      <c r="C196" s="355"/>
      <c r="D196" s="370">
        <v>73854</v>
      </c>
      <c r="E196" s="145"/>
      <c r="F196" s="145"/>
      <c r="G196" s="145"/>
      <c r="H196" s="146"/>
    </row>
    <row r="197" spans="1:8" s="16" customFormat="1" ht="37.5" customHeight="1" outlineLevel="1" x14ac:dyDescent="0.2">
      <c r="A197" s="147" t="s">
        <v>277</v>
      </c>
      <c r="B197" s="371"/>
      <c r="C197" s="355"/>
      <c r="D197" s="370">
        <v>76092</v>
      </c>
      <c r="E197" s="145"/>
      <c r="F197" s="145"/>
      <c r="G197" s="145"/>
      <c r="H197" s="146"/>
    </row>
    <row r="198" spans="1:8" s="16" customFormat="1" ht="37.5" customHeight="1" outlineLevel="1" x14ac:dyDescent="0.2">
      <c r="A198" s="147" t="s">
        <v>278</v>
      </c>
      <c r="B198" s="371"/>
      <c r="C198" s="355"/>
      <c r="D198" s="370">
        <v>78330</v>
      </c>
      <c r="E198" s="145"/>
      <c r="F198" s="145"/>
      <c r="G198" s="145"/>
      <c r="H198" s="146"/>
    </row>
    <row r="199" spans="1:8" s="16" customFormat="1" ht="37.5" customHeight="1" outlineLevel="1" x14ac:dyDescent="0.2">
      <c r="A199" s="147" t="s">
        <v>279</v>
      </c>
      <c r="B199" s="371"/>
      <c r="C199" s="355"/>
      <c r="D199" s="370">
        <v>80568</v>
      </c>
      <c r="E199" s="145"/>
      <c r="F199" s="145"/>
      <c r="G199" s="145"/>
      <c r="H199" s="146"/>
    </row>
    <row r="200" spans="1:8" s="16" customFormat="1" ht="37.5" customHeight="1" outlineLevel="1" x14ac:dyDescent="0.2">
      <c r="A200" s="147" t="s">
        <v>280</v>
      </c>
      <c r="B200" s="371"/>
      <c r="C200" s="355"/>
      <c r="D200" s="370">
        <v>82806</v>
      </c>
      <c r="E200" s="145"/>
      <c r="F200" s="145"/>
      <c r="G200" s="145"/>
      <c r="H200" s="146"/>
    </row>
    <row r="201" spans="1:8" s="16" customFormat="1" ht="37.5" customHeight="1" outlineLevel="1" x14ac:dyDescent="0.2">
      <c r="A201" s="147" t="s">
        <v>281</v>
      </c>
      <c r="B201" s="371"/>
      <c r="C201" s="355"/>
      <c r="D201" s="370">
        <v>85044</v>
      </c>
      <c r="E201" s="145"/>
      <c r="F201" s="145"/>
      <c r="G201" s="145"/>
      <c r="H201" s="146"/>
    </row>
    <row r="202" spans="1:8" s="16" customFormat="1" ht="37.5" customHeight="1" outlineLevel="1" x14ac:dyDescent="0.2">
      <c r="A202" s="147" t="s">
        <v>282</v>
      </c>
      <c r="B202" s="371"/>
      <c r="C202" s="355"/>
      <c r="D202" s="370">
        <v>87282</v>
      </c>
      <c r="E202" s="145"/>
      <c r="F202" s="145"/>
      <c r="G202" s="145"/>
      <c r="H202" s="146"/>
    </row>
    <row r="203" spans="1:8" s="16" customFormat="1" ht="37.5" customHeight="1" outlineLevel="1" x14ac:dyDescent="0.2">
      <c r="A203" s="147" t="s">
        <v>283</v>
      </c>
      <c r="B203" s="371"/>
      <c r="C203" s="355"/>
      <c r="D203" s="370">
        <v>89520</v>
      </c>
      <c r="E203" s="145"/>
      <c r="F203" s="145"/>
      <c r="G203" s="145"/>
      <c r="H203" s="146"/>
    </row>
    <row r="204" spans="1:8" s="16" customFormat="1" ht="37.5" customHeight="1" outlineLevel="1" x14ac:dyDescent="0.2">
      <c r="A204" s="147" t="s">
        <v>419</v>
      </c>
      <c r="B204" s="371"/>
      <c r="C204" s="355"/>
      <c r="D204" s="370">
        <v>91758</v>
      </c>
      <c r="E204" s="145"/>
      <c r="F204" s="145"/>
      <c r="G204" s="145"/>
      <c r="H204" s="146"/>
    </row>
    <row r="205" spans="1:8" s="16" customFormat="1" ht="37.5" customHeight="1" outlineLevel="1" x14ac:dyDescent="0.2">
      <c r="A205" s="147" t="s">
        <v>420</v>
      </c>
      <c r="B205" s="371"/>
      <c r="C205" s="355"/>
      <c r="D205" s="370">
        <v>93996</v>
      </c>
      <c r="E205" s="145"/>
      <c r="F205" s="145"/>
      <c r="G205" s="145"/>
      <c r="H205" s="146"/>
    </row>
    <row r="206" spans="1:8" s="16" customFormat="1" ht="37.5" customHeight="1" outlineLevel="1" x14ac:dyDescent="0.2">
      <c r="A206" s="147" t="s">
        <v>421</v>
      </c>
      <c r="B206" s="371"/>
      <c r="C206" s="355"/>
      <c r="D206" s="370">
        <v>96234</v>
      </c>
      <c r="E206" s="145"/>
      <c r="F206" s="145"/>
      <c r="G206" s="145"/>
      <c r="H206" s="146"/>
    </row>
    <row r="207" spans="1:8" s="16" customFormat="1" ht="37.5" customHeight="1" outlineLevel="1" x14ac:dyDescent="0.2">
      <c r="A207" s="147" t="s">
        <v>422</v>
      </c>
      <c r="B207" s="371"/>
      <c r="C207" s="355"/>
      <c r="D207" s="370">
        <v>98472</v>
      </c>
      <c r="E207" s="145"/>
      <c r="F207" s="145"/>
      <c r="G207" s="145"/>
      <c r="H207" s="146"/>
    </row>
    <row r="208" spans="1:8" s="16" customFormat="1" ht="37.5" customHeight="1" outlineLevel="1" x14ac:dyDescent="0.2">
      <c r="A208" s="147" t="s">
        <v>423</v>
      </c>
      <c r="B208" s="371"/>
      <c r="C208" s="355"/>
      <c r="D208" s="370">
        <v>100710</v>
      </c>
      <c r="E208" s="145"/>
      <c r="F208" s="145"/>
      <c r="G208" s="145"/>
      <c r="H208" s="146"/>
    </row>
    <row r="209" spans="1:8" s="16" customFormat="1" ht="37.5" customHeight="1" outlineLevel="1" x14ac:dyDescent="0.2">
      <c r="A209" s="147" t="s">
        <v>424</v>
      </c>
      <c r="B209" s="371"/>
      <c r="C209" s="355"/>
      <c r="D209" s="370">
        <v>102948</v>
      </c>
      <c r="E209" s="145"/>
      <c r="F209" s="145"/>
      <c r="G209" s="145"/>
      <c r="H209" s="146"/>
    </row>
    <row r="210" spans="1:8" s="16" customFormat="1" ht="37.5" customHeight="1" outlineLevel="1" x14ac:dyDescent="0.2">
      <c r="A210" s="147" t="s">
        <v>425</v>
      </c>
      <c r="B210" s="371"/>
      <c r="C210" s="355"/>
      <c r="D210" s="370">
        <v>105186</v>
      </c>
      <c r="E210" s="145"/>
      <c r="F210" s="145"/>
      <c r="G210" s="145"/>
      <c r="H210" s="146"/>
    </row>
    <row r="211" spans="1:8" s="16" customFormat="1" ht="37.5" customHeight="1" outlineLevel="1" x14ac:dyDescent="0.2">
      <c r="A211" s="147" t="s">
        <v>426</v>
      </c>
      <c r="B211" s="371"/>
      <c r="C211" s="355"/>
      <c r="D211" s="370">
        <v>107424</v>
      </c>
      <c r="E211" s="145"/>
      <c r="F211" s="145"/>
      <c r="G211" s="145"/>
      <c r="H211" s="146"/>
    </row>
    <row r="212" spans="1:8" s="16" customFormat="1" ht="37.5" customHeight="1" outlineLevel="1" x14ac:dyDescent="0.2">
      <c r="A212" s="147" t="s">
        <v>427</v>
      </c>
      <c r="B212" s="371"/>
      <c r="C212" s="355"/>
      <c r="D212" s="370">
        <v>109662</v>
      </c>
      <c r="E212" s="145"/>
      <c r="F212" s="145"/>
      <c r="G212" s="145"/>
      <c r="H212" s="146"/>
    </row>
    <row r="213" spans="1:8" s="16" customFormat="1" ht="37.5" customHeight="1" outlineLevel="1" x14ac:dyDescent="0.2">
      <c r="A213" s="147" t="s">
        <v>428</v>
      </c>
      <c r="B213" s="371"/>
      <c r="C213" s="355"/>
      <c r="D213" s="370">
        <v>111900</v>
      </c>
      <c r="E213" s="145"/>
      <c r="F213" s="145"/>
      <c r="G213" s="145"/>
      <c r="H213" s="146"/>
    </row>
    <row r="214" spans="1:8" s="16" customFormat="1" ht="37.5" customHeight="1" outlineLevel="1" x14ac:dyDescent="0.2">
      <c r="A214" s="147" t="s">
        <v>429</v>
      </c>
      <c r="B214" s="371"/>
      <c r="C214" s="355"/>
      <c r="D214" s="370">
        <v>114138</v>
      </c>
      <c r="E214" s="145"/>
      <c r="F214" s="145"/>
      <c r="G214" s="145"/>
      <c r="H214" s="146"/>
    </row>
    <row r="215" spans="1:8" s="16" customFormat="1" ht="37.5" customHeight="1" outlineLevel="1" x14ac:dyDescent="0.2">
      <c r="A215" s="147" t="s">
        <v>430</v>
      </c>
      <c r="B215" s="371"/>
      <c r="C215" s="355"/>
      <c r="D215" s="370">
        <v>116376</v>
      </c>
      <c r="E215" s="145"/>
      <c r="F215" s="145"/>
      <c r="G215" s="145"/>
      <c r="H215" s="146"/>
    </row>
    <row r="216" spans="1:8" s="16" customFormat="1" ht="37.5" customHeight="1" outlineLevel="1" x14ac:dyDescent="0.2">
      <c r="A216" s="147" t="s">
        <v>431</v>
      </c>
      <c r="B216" s="371"/>
      <c r="C216" s="355"/>
      <c r="D216" s="370">
        <v>118614</v>
      </c>
      <c r="E216" s="145"/>
      <c r="F216" s="145"/>
      <c r="G216" s="145"/>
      <c r="H216" s="146"/>
    </row>
    <row r="217" spans="1:8" s="16" customFormat="1" ht="37.5" customHeight="1" outlineLevel="1" x14ac:dyDescent="0.2">
      <c r="A217" s="147" t="s">
        <v>432</v>
      </c>
      <c r="B217" s="371"/>
      <c r="C217" s="355"/>
      <c r="D217" s="370">
        <v>120852</v>
      </c>
      <c r="E217" s="145"/>
      <c r="F217" s="145"/>
      <c r="G217" s="145"/>
      <c r="H217" s="146"/>
    </row>
    <row r="218" spans="1:8" s="16" customFormat="1" ht="37.5" customHeight="1" outlineLevel="1" x14ac:dyDescent="0.2">
      <c r="A218" s="147" t="s">
        <v>433</v>
      </c>
      <c r="B218" s="371"/>
      <c r="C218" s="355"/>
      <c r="D218" s="370">
        <v>123090</v>
      </c>
      <c r="E218" s="145"/>
      <c r="F218" s="145"/>
      <c r="G218" s="145"/>
      <c r="H218" s="146"/>
    </row>
    <row r="219" spans="1:8" s="16" customFormat="1" ht="37.5" customHeight="1" outlineLevel="1" x14ac:dyDescent="0.2">
      <c r="A219" s="147" t="s">
        <v>434</v>
      </c>
      <c r="B219" s="371"/>
      <c r="C219" s="355"/>
      <c r="D219" s="370">
        <v>125328</v>
      </c>
      <c r="E219" s="145"/>
      <c r="F219" s="145"/>
      <c r="G219" s="145"/>
      <c r="H219" s="146"/>
    </row>
    <row r="220" spans="1:8" s="16" customFormat="1" ht="37.5" customHeight="1" outlineLevel="1" x14ac:dyDescent="0.2">
      <c r="A220" s="147" t="s">
        <v>435</v>
      </c>
      <c r="B220" s="371"/>
      <c r="C220" s="355"/>
      <c r="D220" s="370">
        <v>127566</v>
      </c>
      <c r="E220" s="145"/>
      <c r="F220" s="145"/>
      <c r="G220" s="145"/>
      <c r="H220" s="146"/>
    </row>
    <row r="221" spans="1:8" s="16" customFormat="1" ht="37.5" customHeight="1" outlineLevel="1" x14ac:dyDescent="0.2">
      <c r="A221" s="147" t="s">
        <v>436</v>
      </c>
      <c r="B221" s="371"/>
      <c r="C221" s="355"/>
      <c r="D221" s="370">
        <v>129804</v>
      </c>
      <c r="E221" s="145"/>
      <c r="F221" s="145"/>
      <c r="G221" s="145"/>
      <c r="H221" s="146"/>
    </row>
    <row r="222" spans="1:8" s="16" customFormat="1" ht="37.5" customHeight="1" outlineLevel="1" x14ac:dyDescent="0.2">
      <c r="A222" s="147" t="s">
        <v>437</v>
      </c>
      <c r="B222" s="371"/>
      <c r="C222" s="355"/>
      <c r="D222" s="370">
        <v>132042</v>
      </c>
      <c r="E222" s="145"/>
      <c r="F222" s="145"/>
      <c r="G222" s="145"/>
      <c r="H222" s="146"/>
    </row>
    <row r="223" spans="1:8" s="16" customFormat="1" ht="37.5" customHeight="1" outlineLevel="1" x14ac:dyDescent="0.2">
      <c r="A223" s="147" t="s">
        <v>438</v>
      </c>
      <c r="B223" s="371"/>
      <c r="C223" s="355"/>
      <c r="D223" s="370">
        <v>134280</v>
      </c>
      <c r="E223" s="145"/>
      <c r="F223" s="145"/>
      <c r="G223" s="145"/>
      <c r="H223" s="146"/>
    </row>
    <row r="224" spans="1:8" s="16" customFormat="1" ht="37.5" customHeight="1" outlineLevel="1" x14ac:dyDescent="0.2">
      <c r="A224" s="147" t="s">
        <v>439</v>
      </c>
      <c r="B224" s="371"/>
      <c r="C224" s="355"/>
      <c r="D224" s="370">
        <v>136518</v>
      </c>
      <c r="E224" s="145"/>
      <c r="F224" s="145"/>
      <c r="G224" s="145"/>
      <c r="H224" s="146"/>
    </row>
    <row r="225" spans="1:8" s="16" customFormat="1" ht="37.5" customHeight="1" outlineLevel="1" x14ac:dyDescent="0.2">
      <c r="A225" s="147" t="s">
        <v>440</v>
      </c>
      <c r="B225" s="371"/>
      <c r="C225" s="355"/>
      <c r="D225" s="370">
        <v>138756</v>
      </c>
      <c r="E225" s="145"/>
      <c r="F225" s="145"/>
      <c r="G225" s="145"/>
      <c r="H225" s="146"/>
    </row>
    <row r="226" spans="1:8" s="16" customFormat="1" ht="37.5" customHeight="1" outlineLevel="1" x14ac:dyDescent="0.2">
      <c r="A226" s="147" t="s">
        <v>441</v>
      </c>
      <c r="B226" s="371"/>
      <c r="C226" s="355"/>
      <c r="D226" s="370">
        <v>140994</v>
      </c>
      <c r="E226" s="145"/>
      <c r="F226" s="145"/>
      <c r="G226" s="145"/>
      <c r="H226" s="146"/>
    </row>
    <row r="227" spans="1:8" s="16" customFormat="1" ht="37.5" customHeight="1" outlineLevel="1" x14ac:dyDescent="0.2">
      <c r="A227" s="147" t="s">
        <v>442</v>
      </c>
      <c r="B227" s="371"/>
      <c r="C227" s="355"/>
      <c r="D227" s="370">
        <v>143232</v>
      </c>
      <c r="E227" s="145"/>
      <c r="F227" s="145"/>
      <c r="G227" s="145"/>
      <c r="H227" s="146"/>
    </row>
    <row r="228" spans="1:8" s="16" customFormat="1" ht="37.5" customHeight="1" outlineLevel="1" x14ac:dyDescent="0.2">
      <c r="A228" s="147" t="s">
        <v>443</v>
      </c>
      <c r="B228" s="371"/>
      <c r="C228" s="355"/>
      <c r="D228" s="370">
        <v>145470</v>
      </c>
      <c r="E228" s="145"/>
      <c r="F228" s="145"/>
      <c r="G228" s="145"/>
      <c r="H228" s="146"/>
    </row>
    <row r="229" spans="1:8" s="16" customFormat="1" ht="37.5" customHeight="1" outlineLevel="1" x14ac:dyDescent="0.2">
      <c r="A229" s="147" t="s">
        <v>444</v>
      </c>
      <c r="B229" s="371"/>
      <c r="C229" s="355"/>
      <c r="D229" s="370">
        <v>147708</v>
      </c>
      <c r="E229" s="145"/>
      <c r="F229" s="145"/>
      <c r="G229" s="145"/>
      <c r="H229" s="146"/>
    </row>
    <row r="230" spans="1:8" s="16" customFormat="1" ht="37.5" customHeight="1" outlineLevel="1" x14ac:dyDescent="0.2">
      <c r="A230" s="147" t="s">
        <v>445</v>
      </c>
      <c r="B230" s="371"/>
      <c r="C230" s="355"/>
      <c r="D230" s="370">
        <v>149946</v>
      </c>
      <c r="E230" s="145"/>
      <c r="F230" s="145"/>
      <c r="G230" s="145"/>
      <c r="H230" s="146"/>
    </row>
    <row r="231" spans="1:8" s="16" customFormat="1" ht="37.5" customHeight="1" outlineLevel="1" x14ac:dyDescent="0.2">
      <c r="A231" s="147" t="s">
        <v>446</v>
      </c>
      <c r="B231" s="371"/>
      <c r="C231" s="355"/>
      <c r="D231" s="370">
        <v>152184</v>
      </c>
      <c r="E231" s="145"/>
      <c r="F231" s="145"/>
      <c r="G231" s="145"/>
      <c r="H231" s="146"/>
    </row>
    <row r="232" spans="1:8" s="16" customFormat="1" ht="37.5" customHeight="1" outlineLevel="1" x14ac:dyDescent="0.2">
      <c r="A232" s="147" t="s">
        <v>447</v>
      </c>
      <c r="B232" s="371"/>
      <c r="C232" s="355"/>
      <c r="D232" s="370">
        <v>154422</v>
      </c>
      <c r="E232" s="145"/>
      <c r="F232" s="145"/>
      <c r="G232" s="145"/>
      <c r="H232" s="146"/>
    </row>
    <row r="233" spans="1:8" s="16" customFormat="1" ht="37.5" customHeight="1" outlineLevel="1" thickBot="1" x14ac:dyDescent="0.25">
      <c r="A233" s="147" t="s">
        <v>448</v>
      </c>
      <c r="B233" s="371"/>
      <c r="C233" s="372"/>
      <c r="D233" s="370">
        <v>156660</v>
      </c>
      <c r="E233" s="145"/>
      <c r="F233" s="145"/>
      <c r="G233" s="145"/>
      <c r="H233" s="146"/>
    </row>
    <row r="234" spans="1:8" s="16" customFormat="1" ht="50.1" customHeight="1" thickBot="1" x14ac:dyDescent="0.25">
      <c r="A234" s="446" t="s">
        <v>59</v>
      </c>
      <c r="B234" s="447"/>
      <c r="C234" s="447"/>
      <c r="D234" s="448" t="str">
        <f>"от "&amp;MIN(D235:D244)&amp;" до "&amp;MAX(D235:D244)</f>
        <v>от 414 до 9870</v>
      </c>
      <c r="E234" s="449"/>
      <c r="F234" s="449"/>
      <c r="G234" s="449"/>
      <c r="H234" s="450"/>
    </row>
    <row r="235" spans="1:8" s="16" customFormat="1" ht="159.75" customHeight="1" x14ac:dyDescent="0.2">
      <c r="A235" s="562" t="s">
        <v>342</v>
      </c>
      <c r="B235" s="452" t="s">
        <v>197</v>
      </c>
      <c r="C235" s="46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235" s="32">
        <v>1452</v>
      </c>
      <c r="E235" s="32"/>
      <c r="F235" s="32"/>
      <c r="G235" s="32"/>
      <c r="H235" s="33"/>
    </row>
    <row r="236" spans="1:8" s="16" customFormat="1" ht="37.5" customHeight="1" x14ac:dyDescent="0.2">
      <c r="A236" s="454" t="s">
        <v>61</v>
      </c>
      <c r="B236" s="195"/>
      <c r="C236" s="455" t="str">
        <f>"электронный справочник на основе Справочника организаций "&amp;$C$2&amp;" (версия для ПК)"</f>
        <v>электронный справочник на основе Справочника организаций "2ГИС.КАЗАНЬ" (версия для ПК)</v>
      </c>
      <c r="D236" s="37">
        <v>852</v>
      </c>
      <c r="E236" s="37"/>
      <c r="F236" s="37"/>
      <c r="G236" s="37"/>
      <c r="H236" s="38"/>
    </row>
    <row r="237" spans="1:8" s="16" customFormat="1" ht="37.5" customHeight="1" x14ac:dyDescent="0.2">
      <c r="A237" s="454" t="s">
        <v>62</v>
      </c>
      <c r="B237" s="195"/>
      <c r="C237" s="455"/>
      <c r="D237" s="37">
        <v>9870</v>
      </c>
      <c r="E237" s="37"/>
      <c r="F237" s="37"/>
      <c r="G237" s="37"/>
      <c r="H237" s="38"/>
    </row>
    <row r="238" spans="1:8" s="16" customFormat="1" ht="37.5" customHeight="1" x14ac:dyDescent="0.2">
      <c r="A238" s="454" t="s">
        <v>63</v>
      </c>
      <c r="B238" s="195"/>
      <c r="C238" s="455"/>
      <c r="D238" s="37">
        <v>2310</v>
      </c>
      <c r="E238" s="37"/>
      <c r="F238" s="37"/>
      <c r="G238" s="37"/>
      <c r="H238" s="38"/>
    </row>
    <row r="239" spans="1:8" s="16" customFormat="1" ht="37.5" customHeight="1" x14ac:dyDescent="0.2">
      <c r="A239" s="454" t="s">
        <v>64</v>
      </c>
      <c r="B239" s="195"/>
      <c r="C239" s="455"/>
      <c r="D239" s="37">
        <v>6090</v>
      </c>
      <c r="E239" s="37"/>
      <c r="F239" s="37"/>
      <c r="G239" s="37"/>
      <c r="H239" s="38"/>
    </row>
    <row r="240" spans="1:8" s="16" customFormat="1" ht="37.5" customHeight="1" x14ac:dyDescent="0.2">
      <c r="A240" s="454" t="s">
        <v>65</v>
      </c>
      <c r="B240" s="195"/>
      <c r="C240" s="455"/>
      <c r="D240" s="37">
        <v>414</v>
      </c>
      <c r="E240" s="37"/>
      <c r="F240" s="37"/>
      <c r="G240" s="37"/>
      <c r="H240" s="38"/>
    </row>
    <row r="241" spans="1:8" s="16" customFormat="1" ht="37.5" customHeight="1" x14ac:dyDescent="0.2">
      <c r="A241" s="454" t="s">
        <v>66</v>
      </c>
      <c r="B241" s="195"/>
      <c r="C241" s="455"/>
      <c r="D241" s="37">
        <v>414</v>
      </c>
      <c r="E241" s="37"/>
      <c r="F241" s="37"/>
      <c r="G241" s="37"/>
      <c r="H241" s="38"/>
    </row>
    <row r="242" spans="1:8" s="16" customFormat="1" ht="37.5" customHeight="1" x14ac:dyDescent="0.2">
      <c r="A242" s="454" t="s">
        <v>67</v>
      </c>
      <c r="B242" s="195"/>
      <c r="C242" s="455"/>
      <c r="D242" s="37">
        <v>822</v>
      </c>
      <c r="E242" s="37"/>
      <c r="F242" s="37"/>
      <c r="G242" s="37"/>
      <c r="H242" s="38"/>
    </row>
    <row r="243" spans="1:8" s="16" customFormat="1" ht="37.5" customHeight="1" x14ac:dyDescent="0.2">
      <c r="A243" s="454" t="s">
        <v>68</v>
      </c>
      <c r="B243" s="195"/>
      <c r="C243" s="455"/>
      <c r="D243" s="37">
        <v>1230</v>
      </c>
      <c r="E243" s="37"/>
      <c r="F243" s="37"/>
      <c r="G243" s="37"/>
      <c r="H243" s="38"/>
    </row>
    <row r="244" spans="1:8" s="16" customFormat="1" ht="37.5" customHeight="1" x14ac:dyDescent="0.2">
      <c r="A244" s="454" t="s">
        <v>69</v>
      </c>
      <c r="B244" s="195"/>
      <c r="C244" s="455"/>
      <c r="D244" s="37">
        <v>7026</v>
      </c>
      <c r="E244" s="37"/>
      <c r="F244" s="37"/>
      <c r="G244" s="37"/>
      <c r="H244" s="38"/>
    </row>
    <row r="245" spans="1:8" s="16" customFormat="1" ht="117.75" customHeight="1" thickBot="1" x14ac:dyDescent="0.25">
      <c r="A245" s="287" t="s">
        <v>71</v>
      </c>
      <c r="B245" s="288"/>
      <c r="C245" s="28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"2ГИС.КАЗАНЬ" (версия для ПК); 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http://api.2gis.ru/</v>
      </c>
      <c r="D245" s="45">
        <v>30</v>
      </c>
      <c r="E245" s="45"/>
      <c r="F245" s="45"/>
      <c r="G245" s="45"/>
      <c r="H245" s="46"/>
    </row>
    <row r="246" spans="1:8" s="28" customFormat="1" ht="50.1" customHeight="1" thickBot="1" x14ac:dyDescent="0.25">
      <c r="A246" s="456" t="s">
        <v>72</v>
      </c>
      <c r="B246" s="457"/>
      <c r="C246" s="211"/>
      <c r="D246" s="458" t="str">
        <f>"от "&amp;MIN(D248,D268:D282)&amp;" до "&amp;MAX(D248,D268:D282)</f>
        <v>от 570 до 31290</v>
      </c>
      <c r="E246" s="458"/>
      <c r="F246" s="458"/>
      <c r="G246" s="458"/>
      <c r="H246" s="459"/>
    </row>
    <row r="247" spans="1:8" s="16" customFormat="1" ht="24.95" customHeight="1" thickBot="1" x14ac:dyDescent="0.25">
      <c r="A247" s="175"/>
      <c r="B247" s="176"/>
      <c r="C247" s="83"/>
      <c r="D247" s="177"/>
      <c r="E247" s="177"/>
      <c r="F247" s="177"/>
      <c r="G247" s="177"/>
      <c r="H247" s="178"/>
    </row>
    <row r="248" spans="1:8" s="16" customFormat="1" ht="60.75" customHeight="1" thickBot="1" x14ac:dyDescent="0.25">
      <c r="A248" s="179" t="s">
        <v>73</v>
      </c>
      <c r="B248" s="180"/>
      <c r="C248"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"2ГИС.КАЗАНЬ" (версия для ПК); Интернет-площадка 2gis.kz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http://api.2gis.kz/</v>
      </c>
      <c r="D248" s="182">
        <v>13248</v>
      </c>
      <c r="E248" s="182"/>
      <c r="F248" s="182"/>
      <c r="G248" s="182"/>
      <c r="H248" s="183"/>
    </row>
    <row r="249" spans="1:8" s="16" customFormat="1" ht="60.75" customHeight="1" thickBot="1" x14ac:dyDescent="0.25">
      <c r="A249" s="184" t="s">
        <v>74</v>
      </c>
      <c r="B249" s="185"/>
      <c r="C249" s="186"/>
      <c r="D249" s="187" t="s">
        <v>75</v>
      </c>
      <c r="E249" s="188"/>
      <c r="F249" s="188"/>
      <c r="G249" s="188"/>
      <c r="H249" s="189"/>
    </row>
    <row r="250" spans="1:8" s="16" customFormat="1" ht="60.75" customHeight="1" x14ac:dyDescent="0.2">
      <c r="A250" s="190" t="s">
        <v>76</v>
      </c>
      <c r="B250" s="191"/>
      <c r="C250" s="186"/>
      <c r="D250" s="157">
        <f>D248/4</f>
        <v>3312</v>
      </c>
      <c r="E250" s="157"/>
      <c r="F250" s="157"/>
      <c r="G250" s="157"/>
      <c r="H250" s="158"/>
    </row>
    <row r="251" spans="1:8" s="16" customFormat="1" ht="60.75" customHeight="1" x14ac:dyDescent="0.2">
      <c r="A251" s="190" t="s">
        <v>77</v>
      </c>
      <c r="B251" s="191"/>
      <c r="C251" s="186"/>
      <c r="D251" s="157">
        <f>D248/5</f>
        <v>2649.6</v>
      </c>
      <c r="E251" s="157"/>
      <c r="F251" s="157"/>
      <c r="G251" s="157"/>
      <c r="H251" s="158"/>
    </row>
    <row r="252" spans="1:8" s="16" customFormat="1" ht="60.75" customHeight="1" x14ac:dyDescent="0.2">
      <c r="A252" s="190" t="s">
        <v>78</v>
      </c>
      <c r="B252" s="191"/>
      <c r="C252" s="186"/>
      <c r="D252" s="157">
        <f>D248/6</f>
        <v>2208</v>
      </c>
      <c r="E252" s="157"/>
      <c r="F252" s="157"/>
      <c r="G252" s="157"/>
      <c r="H252" s="158"/>
    </row>
    <row r="253" spans="1:8" s="16" customFormat="1" ht="60.75" customHeight="1" x14ac:dyDescent="0.2">
      <c r="A253" s="190" t="s">
        <v>79</v>
      </c>
      <c r="B253" s="191"/>
      <c r="C253" s="186"/>
      <c r="D253" s="157">
        <f>D248/7</f>
        <v>1892.5714285714287</v>
      </c>
      <c r="E253" s="157"/>
      <c r="F253" s="157"/>
      <c r="G253" s="157"/>
      <c r="H253" s="158"/>
    </row>
    <row r="254" spans="1:8" s="16" customFormat="1" ht="60.75" customHeight="1" x14ac:dyDescent="0.2">
      <c r="A254" s="190" t="s">
        <v>80</v>
      </c>
      <c r="B254" s="191"/>
      <c r="C254" s="186"/>
      <c r="D254" s="157">
        <f>D248/8</f>
        <v>1656</v>
      </c>
      <c r="E254" s="157"/>
      <c r="F254" s="157"/>
      <c r="G254" s="157"/>
      <c r="H254" s="158"/>
    </row>
    <row r="255" spans="1:8" s="16" customFormat="1" ht="60.75" customHeight="1" x14ac:dyDescent="0.2">
      <c r="A255" s="190" t="s">
        <v>81</v>
      </c>
      <c r="B255" s="191"/>
      <c r="C255" s="186"/>
      <c r="D255" s="157">
        <f>D248/9</f>
        <v>1472</v>
      </c>
      <c r="E255" s="157"/>
      <c r="F255" s="157"/>
      <c r="G255" s="157"/>
      <c r="H255" s="158"/>
    </row>
    <row r="256" spans="1:8" s="16" customFormat="1" ht="60.75" customHeight="1" x14ac:dyDescent="0.2">
      <c r="A256" s="190" t="s">
        <v>82</v>
      </c>
      <c r="B256" s="191"/>
      <c r="C256" s="186"/>
      <c r="D256" s="157">
        <f>D248/10</f>
        <v>1324.8</v>
      </c>
      <c r="E256" s="157"/>
      <c r="F256" s="157"/>
      <c r="G256" s="157"/>
      <c r="H256" s="158"/>
    </row>
    <row r="257" spans="1:8" s="16" customFormat="1" ht="60.75" customHeight="1" thickBot="1" x14ac:dyDescent="0.25">
      <c r="A257" s="179" t="s">
        <v>83</v>
      </c>
      <c r="B257" s="180"/>
      <c r="C257" s="186"/>
      <c r="D257" s="182">
        <v>19848</v>
      </c>
      <c r="E257" s="182"/>
      <c r="F257" s="182"/>
      <c r="G257" s="182"/>
      <c r="H257" s="183"/>
    </row>
    <row r="258" spans="1:8" s="16" customFormat="1" ht="60.75" customHeight="1" thickBot="1" x14ac:dyDescent="0.25">
      <c r="A258" s="184" t="s">
        <v>74</v>
      </c>
      <c r="B258" s="185"/>
      <c r="C258" s="186"/>
      <c r="D258" s="187" t="s">
        <v>75</v>
      </c>
      <c r="E258" s="188"/>
      <c r="F258" s="188"/>
      <c r="G258" s="188"/>
      <c r="H258" s="189"/>
    </row>
    <row r="259" spans="1:8" s="16" customFormat="1" ht="60.75" customHeight="1" x14ac:dyDescent="0.2">
      <c r="A259" s="190" t="s">
        <v>76</v>
      </c>
      <c r="B259" s="191"/>
      <c r="C259" s="186"/>
      <c r="D259" s="157">
        <v>4962</v>
      </c>
      <c r="E259" s="157"/>
      <c r="F259" s="157"/>
      <c r="G259" s="157"/>
      <c r="H259" s="158"/>
    </row>
    <row r="260" spans="1:8" s="16" customFormat="1" ht="60.75" customHeight="1" x14ac:dyDescent="0.2">
      <c r="A260" s="190" t="s">
        <v>77</v>
      </c>
      <c r="B260" s="191"/>
      <c r="C260" s="186"/>
      <c r="D260" s="157">
        <v>3969.6</v>
      </c>
      <c r="E260" s="157"/>
      <c r="F260" s="157"/>
      <c r="G260" s="157"/>
      <c r="H260" s="158"/>
    </row>
    <row r="261" spans="1:8" s="16" customFormat="1" ht="60.75" customHeight="1" x14ac:dyDescent="0.2">
      <c r="A261" s="190" t="s">
        <v>78</v>
      </c>
      <c r="B261" s="191"/>
      <c r="C261" s="186"/>
      <c r="D261" s="157">
        <v>3307.9999999999995</v>
      </c>
      <c r="E261" s="157"/>
      <c r="F261" s="157"/>
      <c r="G261" s="157"/>
      <c r="H261" s="158"/>
    </row>
    <row r="262" spans="1:8" s="16" customFormat="1" ht="60.75" customHeight="1" x14ac:dyDescent="0.2">
      <c r="A262" s="190" t="s">
        <v>79</v>
      </c>
      <c r="B262" s="191"/>
      <c r="C262" s="186"/>
      <c r="D262" s="157">
        <v>2835.4285714285711</v>
      </c>
      <c r="E262" s="157"/>
      <c r="F262" s="157"/>
      <c r="G262" s="157"/>
      <c r="H262" s="158"/>
    </row>
    <row r="263" spans="1:8" s="16" customFormat="1" ht="60.75" customHeight="1" x14ac:dyDescent="0.2">
      <c r="A263" s="190" t="s">
        <v>80</v>
      </c>
      <c r="B263" s="191"/>
      <c r="C263" s="186"/>
      <c r="D263" s="157">
        <v>2481</v>
      </c>
      <c r="E263" s="157"/>
      <c r="F263" s="157"/>
      <c r="G263" s="157"/>
      <c r="H263" s="158"/>
    </row>
    <row r="264" spans="1:8" s="16" customFormat="1" ht="60.75" customHeight="1" x14ac:dyDescent="0.2">
      <c r="A264" s="190" t="s">
        <v>81</v>
      </c>
      <c r="B264" s="191"/>
      <c r="C264" s="186"/>
      <c r="D264" s="157">
        <v>2205.3333333333335</v>
      </c>
      <c r="E264" s="157"/>
      <c r="F264" s="157"/>
      <c r="G264" s="157"/>
      <c r="H264" s="158"/>
    </row>
    <row r="265" spans="1:8" s="16" customFormat="1" ht="60.75" customHeight="1" thickBot="1" x14ac:dyDescent="0.25">
      <c r="A265" s="190" t="s">
        <v>82</v>
      </c>
      <c r="B265" s="191"/>
      <c r="C265" s="194"/>
      <c r="D265" s="157">
        <v>1984.8</v>
      </c>
      <c r="E265" s="157"/>
      <c r="F265" s="157"/>
      <c r="G265" s="157"/>
      <c r="H265" s="158"/>
    </row>
    <row r="266" spans="1:8" s="16" customFormat="1" ht="62.45" customHeight="1" thickBot="1" x14ac:dyDescent="0.25">
      <c r="A266" s="287" t="s">
        <v>84</v>
      </c>
      <c r="B266" s="516"/>
      <c r="C266"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266" s="61">
        <v>20004</v>
      </c>
      <c r="E266" s="45"/>
      <c r="F266" s="45"/>
      <c r="G266" s="45"/>
      <c r="H266" s="46"/>
    </row>
    <row r="267" spans="1:8" s="16" customFormat="1" ht="24.75" customHeight="1" thickBot="1" x14ac:dyDescent="0.25">
      <c r="A267" s="197"/>
      <c r="B267" s="198"/>
      <c r="C267" s="125"/>
      <c r="D267" s="199"/>
      <c r="E267" s="199"/>
      <c r="F267" s="199"/>
      <c r="G267" s="199"/>
      <c r="H267" s="200"/>
    </row>
    <row r="268" spans="1:8" s="16" customFormat="1" ht="50.1" customHeight="1" x14ac:dyDescent="0.2">
      <c r="A268" s="160" t="s">
        <v>85</v>
      </c>
      <c r="B268" s="161"/>
      <c r="C268" s="298" t="str">
        <f>"Интернет-площадка 2gis.ru на основе Cправочника организаций "&amp;$C$2&amp;""</f>
        <v>Интернет-площадка 2gis.ru на основе Cправочника организаций "2ГИС.КАЗАНЬ"</v>
      </c>
      <c r="D268" s="56">
        <v>13020</v>
      </c>
      <c r="E268" s="37"/>
      <c r="F268" s="37"/>
      <c r="G268" s="37"/>
      <c r="H268" s="38"/>
    </row>
    <row r="269" spans="1:8" s="16" customFormat="1" ht="50.1" customHeight="1" x14ac:dyDescent="0.2">
      <c r="A269" s="160" t="s">
        <v>86</v>
      </c>
      <c r="B269" s="161"/>
      <c r="C269" s="203" t="str">
        <f>"электронный справочник на основе Справочника организаций "&amp;$C$2&amp;" (версия для ПК)"</f>
        <v>электронный справочник на основе Справочника организаций "2ГИС.КАЗАНЬ" (версия для ПК)</v>
      </c>
      <c r="D269" s="56">
        <v>10500</v>
      </c>
      <c r="E269" s="37"/>
      <c r="F269" s="37"/>
      <c r="G269" s="37"/>
      <c r="H269" s="38"/>
    </row>
    <row r="270" spans="1:8" s="16" customFormat="1" ht="50.1" customHeight="1" x14ac:dyDescent="0.2">
      <c r="A270" s="160" t="s">
        <v>87</v>
      </c>
      <c r="B270" s="161"/>
      <c r="C270" s="203" t="str">
        <f>"электронный справочник на основе Справочника организаций "&amp;$C$2&amp;" (версия для ПК)"</f>
        <v>электронный справочник на основе Справочника организаций "2ГИС.КАЗАНЬ" (версия для ПК)</v>
      </c>
      <c r="D270" s="56">
        <v>26250</v>
      </c>
      <c r="E270" s="37"/>
      <c r="F270" s="37"/>
      <c r="G270" s="37"/>
      <c r="H270" s="38"/>
    </row>
    <row r="271" spans="1:8" s="16" customFormat="1" ht="50.1" customHeight="1" x14ac:dyDescent="0.2">
      <c r="A271" s="160" t="s">
        <v>88</v>
      </c>
      <c r="B271" s="161"/>
      <c r="C271" s="203" t="str">
        <f>"Интернет-площадка 2gis.ru на основе Cправочника организаций "&amp;$C$2&amp;""</f>
        <v>Интернет-площадка 2gis.ru на основе Cправочника организаций "2ГИС.КАЗАНЬ"</v>
      </c>
      <c r="D271" s="56">
        <v>13020</v>
      </c>
      <c r="E271" s="37"/>
      <c r="F271" s="37"/>
      <c r="G271" s="37"/>
      <c r="H271" s="38"/>
    </row>
    <row r="272" spans="1:8" s="16" customFormat="1" ht="50.1" customHeight="1" x14ac:dyDescent="0.2">
      <c r="A272" s="160" t="s">
        <v>89</v>
      </c>
      <c r="B272" s="161"/>
      <c r="C272" s="203" t="str">
        <f>"Интернет-площадка 2gis.ru на основе Cправочника организаций "&amp;$C$2&amp;""</f>
        <v>Интернет-площадка 2gis.ru на основе Cправочника организаций "2ГИС.КАЗАНЬ"</v>
      </c>
      <c r="D272" s="56">
        <v>15624</v>
      </c>
      <c r="E272" s="37"/>
      <c r="F272" s="37"/>
      <c r="G272" s="37"/>
      <c r="H272" s="38"/>
    </row>
    <row r="273" spans="1:8" s="16" customFormat="1" ht="50.1" customHeight="1" x14ac:dyDescent="0.2">
      <c r="A273" s="160" t="s">
        <v>90</v>
      </c>
      <c r="B273" s="161"/>
      <c r="C273" s="203" t="str">
        <f>"электронный справочник на основе Справочника организаций "&amp;$C$2&amp;" (версия для ПК)"</f>
        <v>электронный справочник на основе Справочника организаций "2ГИС.КАЗАНЬ" (версия для ПК)</v>
      </c>
      <c r="D273" s="56">
        <v>11760</v>
      </c>
      <c r="E273" s="37"/>
      <c r="F273" s="37"/>
      <c r="G273" s="37"/>
      <c r="H273" s="38"/>
    </row>
    <row r="274" spans="1:8" s="16" customFormat="1" ht="50.1" customHeight="1" x14ac:dyDescent="0.2">
      <c r="A274" s="160" t="s">
        <v>91</v>
      </c>
      <c r="B274" s="161"/>
      <c r="C274" s="203" t="str">
        <f>"электронный справочник на основе Справочника организаций "&amp;$C$2&amp;" (версия для ПК)"</f>
        <v>электронный справочник на основе Справочника организаций "2ГИС.КАЗАНЬ" (версия для ПК)</v>
      </c>
      <c r="D274" s="56">
        <v>17430</v>
      </c>
      <c r="E274" s="37"/>
      <c r="F274" s="37"/>
      <c r="G274" s="37"/>
      <c r="H274" s="38"/>
    </row>
    <row r="275" spans="1:8" s="16" customFormat="1" ht="50.1" customHeight="1" x14ac:dyDescent="0.2">
      <c r="A275" s="160" t="s">
        <v>92</v>
      </c>
      <c r="B275" s="161"/>
      <c r="C275" s="203" t="str">
        <f>"электронный справочник на основе Справочника организаций "&amp;$C$2&amp;" (версия для ПК)"</f>
        <v>электронный справочник на основе Справочника организаций "2ГИС.КАЗАНЬ" (версия для ПК)</v>
      </c>
      <c r="D275" s="56">
        <v>31290</v>
      </c>
      <c r="E275" s="37"/>
      <c r="F275" s="37"/>
      <c r="G275" s="37"/>
      <c r="H275" s="38"/>
    </row>
    <row r="276" spans="1:8" s="16" customFormat="1" ht="50.1" customHeight="1" x14ac:dyDescent="0.2">
      <c r="A276" s="160" t="s">
        <v>93</v>
      </c>
      <c r="B276" s="161"/>
      <c r="C276" s="203" t="str">
        <f>C308</f>
        <v>электронный справочник на основе Справочника организаций "2ГИС.КАЗАНЬ" (мобильная версия 2ГИС 4.0 и выше)</v>
      </c>
      <c r="D276" s="56">
        <v>16830</v>
      </c>
      <c r="E276" s="37"/>
      <c r="F276" s="37"/>
      <c r="G276" s="37"/>
      <c r="H276" s="38"/>
    </row>
    <row r="277" spans="1:8" s="16" customFormat="1" ht="50.1" customHeight="1" x14ac:dyDescent="0.2">
      <c r="A277" s="160" t="s">
        <v>94</v>
      </c>
      <c r="B277" s="161"/>
      <c r="C277" s="203" t="s">
        <v>95</v>
      </c>
      <c r="D277" s="56">
        <v>570</v>
      </c>
      <c r="E277" s="37"/>
      <c r="F277" s="37"/>
      <c r="G277" s="37"/>
      <c r="H277" s="38"/>
    </row>
    <row r="278" spans="1:8" s="16" customFormat="1" ht="64.5" customHeight="1" x14ac:dyDescent="0.2">
      <c r="A278" s="160" t="s">
        <v>96</v>
      </c>
      <c r="B278" s="161"/>
      <c r="C278"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"2ГИС.КАЗАНЬ" (мобильная версия 2ГИС 4.0 и выше); Интернет-площадка 2gis.ru на основе Cправочника организаций "2ГИС.КАЗАНЬ"</v>
      </c>
      <c r="D278" s="56">
        <v>9450</v>
      </c>
      <c r="E278" s="37"/>
      <c r="F278" s="37"/>
      <c r="G278" s="37"/>
      <c r="H278" s="38"/>
    </row>
    <row r="279" spans="1:8" s="16" customFormat="1" ht="64.5" customHeight="1" x14ac:dyDescent="0.2">
      <c r="A279" s="160" t="s">
        <v>97</v>
      </c>
      <c r="B279" s="161"/>
      <c r="C279" s="203" t="str">
        <f t="shared" ref="C279:C281"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"2ГИС.КАЗАНЬ" (мобильная версия 2ГИС 4.0 и выше); Интернет-площадка 2gis.ru на основе Cправочника организаций "2ГИС.КАЗАНЬ"</v>
      </c>
      <c r="D279" s="56">
        <v>7560</v>
      </c>
      <c r="E279" s="37"/>
      <c r="F279" s="37"/>
      <c r="G279" s="37"/>
      <c r="H279" s="38"/>
    </row>
    <row r="280" spans="1:8" s="16" customFormat="1" ht="64.5" customHeight="1" x14ac:dyDescent="0.2">
      <c r="A280" s="160" t="s">
        <v>98</v>
      </c>
      <c r="B280" s="161"/>
      <c r="C280" s="203" t="str">
        <f t="shared" si="0"/>
        <v>электронный справочник на основе Справочника организаций "2ГИС.КАЗАНЬ" (мобильная версия 2ГИС 4.0 и выше); Интернет-площадка 2gis.ru на основе Cправочника организаций "2ГИС.КАЗАНЬ"</v>
      </c>
      <c r="D280" s="56">
        <v>7980</v>
      </c>
      <c r="E280" s="37"/>
      <c r="F280" s="37"/>
      <c r="G280" s="37"/>
      <c r="H280" s="38"/>
    </row>
    <row r="281" spans="1:8" s="16" customFormat="1" ht="64.5" customHeight="1" x14ac:dyDescent="0.2">
      <c r="A281" s="160" t="s">
        <v>99</v>
      </c>
      <c r="B281" s="161"/>
      <c r="C281" s="203" t="str">
        <f t="shared" si="0"/>
        <v>электронный справочник на основе Справочника организаций "2ГИС.КАЗАНЬ" (мобильная версия 2ГИС 4.0 и выше); Интернет-площадка 2gis.ru на основе Cправочника организаций "2ГИС.КАЗАНЬ"</v>
      </c>
      <c r="D281" s="56">
        <v>3780</v>
      </c>
      <c r="E281" s="37"/>
      <c r="F281" s="37"/>
      <c r="G281" s="37"/>
      <c r="H281" s="38"/>
    </row>
    <row r="282" spans="1:8" s="16" customFormat="1" ht="50.1" customHeight="1" thickBot="1" x14ac:dyDescent="0.25">
      <c r="A282" s="160" t="s">
        <v>102</v>
      </c>
      <c r="B282" s="161"/>
      <c r="C282" s="203" t="str">
        <f>"электронный справочник на основе Справочника организаций "&amp;$C$2&amp;" (версия для ПК)"</f>
        <v>электронный справочник на основе Справочника организаций "2ГИС.КАЗАНЬ" (версия для ПК)</v>
      </c>
      <c r="D282" s="56">
        <v>13650</v>
      </c>
      <c r="E282" s="37"/>
      <c r="F282" s="37"/>
      <c r="G282" s="37"/>
      <c r="H282" s="38"/>
    </row>
    <row r="283" spans="1:8" s="16" customFormat="1" ht="102" customHeight="1" thickBot="1" x14ac:dyDescent="0.25">
      <c r="A283" s="160" t="s">
        <v>16</v>
      </c>
      <c r="B283" s="161"/>
      <c r="C283"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283" s="56">
        <v>1452</v>
      </c>
      <c r="E283" s="37"/>
      <c r="F283" s="37"/>
      <c r="G283" s="37"/>
      <c r="H283" s="38"/>
    </row>
    <row r="284" spans="1:8" s="16" customFormat="1" ht="102" customHeight="1" thickBot="1" x14ac:dyDescent="0.25">
      <c r="A284" s="160" t="s">
        <v>103</v>
      </c>
      <c r="B284" s="161"/>
      <c r="C284"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284" s="56">
        <v>100002</v>
      </c>
      <c r="E284" s="37"/>
      <c r="F284" s="37"/>
      <c r="G284" s="37"/>
      <c r="H284" s="38"/>
    </row>
    <row r="285" spans="1:8" s="16" customFormat="1" ht="126" customHeight="1" x14ac:dyDescent="0.2">
      <c r="A285" s="160" t="s">
        <v>104</v>
      </c>
      <c r="B285" s="161"/>
      <c r="C285" s="30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"2ГИС.КАЗАНЬ" (версия для ПК); 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http://api.2gis.ru/</v>
      </c>
      <c r="D285" s="56">
        <v>10506</v>
      </c>
      <c r="E285" s="37"/>
      <c r="F285" s="37"/>
      <c r="G285" s="37"/>
      <c r="H285" s="38"/>
    </row>
    <row r="286" spans="1:8" s="16" customFormat="1" ht="96" customHeight="1" x14ac:dyDescent="0.2">
      <c r="A286" s="160" t="s">
        <v>105</v>
      </c>
      <c r="B286" s="161"/>
      <c r="C286"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http://api.2gis.ru/</v>
      </c>
      <c r="D286" s="56">
        <v>10506</v>
      </c>
      <c r="E286" s="37"/>
      <c r="F286" s="37"/>
      <c r="G286" s="37"/>
      <c r="H286" s="38"/>
    </row>
    <row r="287" spans="1:8" s="16" customFormat="1" ht="96" customHeight="1" x14ac:dyDescent="0.2">
      <c r="A287" s="154" t="s">
        <v>106</v>
      </c>
      <c r="B287" s="204"/>
      <c r="C287" s="549"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"2ГИС.КАЗАНЬ" (мобильная версия 2ГИС 4.0 и выше)</v>
      </c>
      <c r="D287" s="56">
        <v>15001</v>
      </c>
      <c r="E287" s="37"/>
      <c r="F287" s="37"/>
      <c r="G287" s="37"/>
      <c r="H287" s="38"/>
    </row>
    <row r="288" spans="1:8" s="16" customFormat="1" ht="78" customHeight="1" x14ac:dyDescent="0.2">
      <c r="A288" s="160" t="s">
        <v>100</v>
      </c>
      <c r="B288" s="161" t="s">
        <v>100</v>
      </c>
      <c r="C288"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"2ГИС.КАЗАНЬ" (мобильная версия 2ГИС 4.0 и выше)</v>
      </c>
      <c r="D288" s="56">
        <v>15780</v>
      </c>
      <c r="E288" s="37"/>
      <c r="F288" s="37"/>
      <c r="G288" s="37"/>
      <c r="H288" s="38"/>
    </row>
    <row r="289" spans="1:8" s="16" customFormat="1" ht="78" customHeight="1" x14ac:dyDescent="0.2">
      <c r="A289" s="160" t="s">
        <v>101</v>
      </c>
      <c r="B289" s="161" t="s">
        <v>101</v>
      </c>
      <c r="C289"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"2ГИС.КАЗАНЬ" (мобильная версия 2ГИС 4.0 и выше)</v>
      </c>
      <c r="D289" s="56">
        <v>10512</v>
      </c>
      <c r="E289" s="37"/>
      <c r="F289" s="37"/>
      <c r="G289" s="37"/>
      <c r="H289" s="38"/>
    </row>
    <row r="290" spans="1:8" s="16" customFormat="1" ht="50.1" customHeight="1" x14ac:dyDescent="0.2">
      <c r="A290" s="160" t="s">
        <v>107</v>
      </c>
      <c r="B290" s="161"/>
      <c r="C290" s="203" t="str">
        <f>"Интернет-площадка 2gis.ru на основе Cправочника организаций "&amp;$C$2&amp;""</f>
        <v>Интернет-площадка 2gis.ru на основе Cправочника организаций "2ГИС.КАЗАНЬ"</v>
      </c>
      <c r="D290" s="56">
        <v>27360</v>
      </c>
      <c r="E290" s="37"/>
      <c r="F290" s="37"/>
      <c r="G290" s="37"/>
      <c r="H290" s="38"/>
    </row>
    <row r="291" spans="1:8" s="16" customFormat="1" ht="50.1" customHeight="1" x14ac:dyDescent="0.2">
      <c r="A291" s="160" t="s">
        <v>108</v>
      </c>
      <c r="B291" s="161"/>
      <c r="C291" s="203" t="str">
        <f t="shared" ref="C291:C299" si="1">"электронный справочник на основе Справочника организаций "&amp;$C$2&amp;" (версия для ПК)"</f>
        <v>электронный справочник на основе Справочника организаций "2ГИС.КАЗАНЬ" (версия для ПК)</v>
      </c>
      <c r="D291" s="56">
        <v>22080</v>
      </c>
      <c r="E291" s="37"/>
      <c r="F291" s="37"/>
      <c r="G291" s="37"/>
      <c r="H291" s="38"/>
    </row>
    <row r="292" spans="1:8" s="16" customFormat="1" ht="50.1" customHeight="1" x14ac:dyDescent="0.2">
      <c r="A292" s="160" t="s">
        <v>109</v>
      </c>
      <c r="B292" s="161"/>
      <c r="C292" s="203" t="str">
        <f t="shared" si="1"/>
        <v>электронный справочник на основе Справочника организаций "2ГИС.КАЗАНЬ" (версия для ПК)</v>
      </c>
      <c r="D292" s="56">
        <v>55200</v>
      </c>
      <c r="E292" s="37"/>
      <c r="F292" s="37"/>
      <c r="G292" s="37"/>
      <c r="H292" s="38"/>
    </row>
    <row r="293" spans="1:8" s="16" customFormat="1" ht="50.1" customHeight="1" x14ac:dyDescent="0.2">
      <c r="A293" s="160" t="s">
        <v>110</v>
      </c>
      <c r="B293" s="161"/>
      <c r="C293" s="203" t="str">
        <f>"Интернет-площадка 2gis.ru на основе Cправочника организаций "&amp;$C$2&amp;""</f>
        <v>Интернет-площадка 2gis.ru на основе Cправочника организаций "2ГИС.КАЗАНЬ"</v>
      </c>
      <c r="D293" s="56">
        <v>27360</v>
      </c>
      <c r="E293" s="37"/>
      <c r="F293" s="37"/>
      <c r="G293" s="37"/>
      <c r="H293" s="38"/>
    </row>
    <row r="294" spans="1:8" s="16" customFormat="1" ht="50.1" customHeight="1" thickBot="1" x14ac:dyDescent="0.25">
      <c r="A294" s="160" t="s">
        <v>111</v>
      </c>
      <c r="B294" s="161"/>
      <c r="C294" s="60" t="str">
        <f>"Интернет-площадка 2gis.ru на основе Cправочника организаций "&amp;$C$2&amp;""</f>
        <v>Интернет-площадка 2gis.ru на основе Cправочника организаций "2ГИС.КАЗАНЬ"</v>
      </c>
      <c r="D294" s="56">
        <v>32880</v>
      </c>
      <c r="E294" s="37"/>
      <c r="F294" s="37"/>
      <c r="G294" s="37"/>
      <c r="H294" s="38"/>
    </row>
    <row r="295" spans="1:8" s="16" customFormat="1" ht="50.1" customHeight="1" x14ac:dyDescent="0.2">
      <c r="A295" s="160" t="s">
        <v>112</v>
      </c>
      <c r="B295" s="161"/>
      <c r="C295" s="203" t="str">
        <f t="shared" si="1"/>
        <v>электронный справочник на основе Справочника организаций "2ГИС.КАЗАНЬ" (версия для ПК)</v>
      </c>
      <c r="D295" s="56">
        <v>24720</v>
      </c>
      <c r="E295" s="37"/>
      <c r="F295" s="37"/>
      <c r="G295" s="37"/>
      <c r="H295" s="38"/>
    </row>
    <row r="296" spans="1:8" s="16" customFormat="1" ht="50.1" customHeight="1" x14ac:dyDescent="0.2">
      <c r="A296" s="160" t="s">
        <v>113</v>
      </c>
      <c r="B296" s="161"/>
      <c r="C296" s="203" t="str">
        <f t="shared" si="1"/>
        <v>электронный справочник на основе Справочника организаций "2ГИС.КАЗАНЬ" (версия для ПК)</v>
      </c>
      <c r="D296" s="56">
        <v>36720</v>
      </c>
      <c r="E296" s="37"/>
      <c r="F296" s="37"/>
      <c r="G296" s="37"/>
      <c r="H296" s="38"/>
    </row>
    <row r="297" spans="1:8" s="16" customFormat="1" ht="50.1" customHeight="1" x14ac:dyDescent="0.2">
      <c r="A297" s="160" t="s">
        <v>114</v>
      </c>
      <c r="B297" s="161"/>
      <c r="C297" s="203" t="str">
        <f t="shared" si="1"/>
        <v>электронный справочник на основе Справочника организаций "2ГИС.КАЗАНЬ" (версия для ПК)</v>
      </c>
      <c r="D297" s="56">
        <v>65760</v>
      </c>
      <c r="E297" s="37"/>
      <c r="F297" s="37"/>
      <c r="G297" s="37"/>
      <c r="H297" s="38"/>
    </row>
    <row r="298" spans="1:8" s="16" customFormat="1" ht="50.1" customHeight="1" x14ac:dyDescent="0.2">
      <c r="A298" s="160" t="s">
        <v>343</v>
      </c>
      <c r="B298" s="161"/>
      <c r="C298" s="203" t="s">
        <v>95</v>
      </c>
      <c r="D298" s="56">
        <v>1200</v>
      </c>
      <c r="E298" s="37"/>
      <c r="F298" s="37"/>
      <c r="G298" s="37"/>
      <c r="H298" s="38"/>
    </row>
    <row r="299" spans="1:8" s="16" customFormat="1" ht="50.1" customHeight="1" thickBot="1" x14ac:dyDescent="0.25">
      <c r="A299" s="160" t="s">
        <v>117</v>
      </c>
      <c r="B299" s="161"/>
      <c r="C299" s="203" t="str">
        <f t="shared" si="1"/>
        <v>электронный справочник на основе Справочника организаций "2ГИС.КАЗАНЬ" (версия для ПК)</v>
      </c>
      <c r="D299" s="56">
        <v>28680</v>
      </c>
      <c r="E299" s="37"/>
      <c r="F299" s="37"/>
      <c r="G299" s="37"/>
      <c r="H299" s="38"/>
    </row>
    <row r="300" spans="1:8" s="28" customFormat="1" ht="50.1" customHeight="1" thickBot="1" x14ac:dyDescent="0.25">
      <c r="A300" s="24" t="s">
        <v>118</v>
      </c>
      <c r="B300" s="25"/>
      <c r="C300" s="26"/>
      <c r="D300" s="173"/>
      <c r="E300" s="173"/>
      <c r="F300" s="173"/>
      <c r="G300" s="173"/>
      <c r="H300" s="174"/>
    </row>
    <row r="301" spans="1:8" s="16" customFormat="1" ht="50.1" customHeight="1" x14ac:dyDescent="0.2">
      <c r="A301" s="160" t="s">
        <v>120</v>
      </c>
      <c r="B301" s="161"/>
      <c r="C301" s="496" t="str">
        <f>"Электронный справочник на основе Справочника организаций "&amp;$C$2&amp;" (мобильная версия)"</f>
        <v>Электронный справочник на основе Справочника организаций "2ГИС.КАЗАНЬ" (мобильная версия)</v>
      </c>
      <c r="D301" s="31">
        <v>15750</v>
      </c>
      <c r="E301" s="32"/>
      <c r="F301" s="32"/>
      <c r="G301" s="32"/>
      <c r="H301" s="33"/>
    </row>
    <row r="302" spans="1:8" s="16" customFormat="1" ht="50.1" customHeight="1" x14ac:dyDescent="0.2">
      <c r="A302" s="160" t="s">
        <v>501</v>
      </c>
      <c r="B302" s="161"/>
      <c r="C302" s="497"/>
      <c r="D302" s="56">
        <v>22080</v>
      </c>
      <c r="E302" s="37"/>
      <c r="F302" s="37"/>
      <c r="G302" s="37"/>
      <c r="H302" s="38"/>
    </row>
    <row r="303" spans="1:8" s="16" customFormat="1" ht="50.1" customHeight="1" x14ac:dyDescent="0.2">
      <c r="A303" s="154" t="s">
        <v>119</v>
      </c>
      <c r="B303" s="155"/>
      <c r="C303" s="497"/>
      <c r="D303" s="36">
        <v>10512</v>
      </c>
      <c r="E303" s="37"/>
      <c r="F303" s="37"/>
      <c r="G303" s="37"/>
      <c r="H303" s="38"/>
    </row>
    <row r="304" spans="1:8" s="16" customFormat="1" ht="50.1" customHeight="1" x14ac:dyDescent="0.2">
      <c r="A304" s="207" t="s">
        <v>121</v>
      </c>
      <c r="B304" s="208"/>
      <c r="C304" s="497"/>
      <c r="D304" s="297">
        <v>3180</v>
      </c>
      <c r="E304" s="157"/>
      <c r="F304" s="157"/>
      <c r="G304" s="157"/>
      <c r="H304" s="158"/>
    </row>
    <row r="305" spans="1:8" s="16" customFormat="1" ht="50.1" customHeight="1" x14ac:dyDescent="0.2">
      <c r="A305" s="207" t="s">
        <v>122</v>
      </c>
      <c r="B305" s="208"/>
      <c r="C305" s="497"/>
      <c r="D305" s="297">
        <v>318</v>
      </c>
      <c r="E305" s="157"/>
      <c r="F305" s="157"/>
      <c r="G305" s="157"/>
      <c r="H305" s="158"/>
    </row>
    <row r="306" spans="1:8" s="16" customFormat="1" ht="50.1" customHeight="1" thickBot="1" x14ac:dyDescent="0.25">
      <c r="A306" s="207" t="s">
        <v>123</v>
      </c>
      <c r="B306" s="208"/>
      <c r="C306" s="498"/>
      <c r="D306" s="78">
        <v>1110</v>
      </c>
      <c r="E306" s="79"/>
      <c r="F306" s="79"/>
      <c r="G306" s="79"/>
      <c r="H306" s="80"/>
    </row>
    <row r="307" spans="1:8" s="16" customFormat="1" ht="50.1" customHeight="1" thickBot="1" x14ac:dyDescent="0.25">
      <c r="A307" s="24" t="s">
        <v>124</v>
      </c>
      <c r="B307" s="25"/>
      <c r="C307" s="26"/>
      <c r="D307" s="173"/>
      <c r="E307" s="173"/>
      <c r="F307" s="173"/>
      <c r="G307" s="173"/>
      <c r="H307" s="174"/>
    </row>
    <row r="308" spans="1:8" s="16" customFormat="1" ht="50.1" customHeight="1" x14ac:dyDescent="0.2">
      <c r="A308" s="160" t="s">
        <v>214</v>
      </c>
      <c r="B308" s="161"/>
      <c r="C308" s="549"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"2ГИС.КАЗАНЬ" (мобильная версия 2ГИС 4.0 и выше)</v>
      </c>
      <c r="D308" s="56">
        <v>9870</v>
      </c>
      <c r="E308" s="37"/>
      <c r="F308" s="37"/>
      <c r="G308" s="37"/>
      <c r="H308" s="38"/>
    </row>
    <row r="309" spans="1:8" s="16" customFormat="1" ht="60.75" customHeight="1" x14ac:dyDescent="0.2">
      <c r="A309" s="160" t="s">
        <v>126</v>
      </c>
      <c r="B309" s="161"/>
      <c r="C309" s="40" t="str">
        <f>"Электронный справочник на основе Справочника организаций "&amp;$C$2&amp;" (версия для ПК); Интернет-площадка 2gis.ru на основе Cправочника организаций "&amp;$C$2&amp;""</f>
        <v>Электронный справочник на основе Справочника организаций "2ГИС.КАЗАНЬ" (версия для ПК); Интернет-площадка 2gis.ru на основе Cправочника организаций "2ГИС.КАЗАНЬ"</v>
      </c>
      <c r="D309" s="56">
        <v>9870</v>
      </c>
      <c r="E309" s="37"/>
      <c r="F309" s="37"/>
      <c r="G309" s="37"/>
      <c r="H309" s="38"/>
    </row>
    <row r="310" spans="1:8" s="16" customFormat="1" ht="50.1" customHeight="1" x14ac:dyDescent="0.2">
      <c r="A310" s="160" t="s">
        <v>215</v>
      </c>
      <c r="B310" s="161"/>
      <c r="C310" s="549"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"2ГИС.КАЗАНЬ" (мобильная версия 2ГИС 4.0 и выше)</v>
      </c>
      <c r="D310" s="36">
        <v>20760</v>
      </c>
      <c r="E310" s="37"/>
      <c r="F310" s="37"/>
      <c r="G310" s="37"/>
      <c r="H310" s="38"/>
    </row>
    <row r="311" spans="1:8" s="16" customFormat="1" ht="59.25" customHeight="1" x14ac:dyDescent="0.2">
      <c r="A311" s="160" t="s">
        <v>502</v>
      </c>
      <c r="B311" s="161" t="s">
        <v>479</v>
      </c>
      <c r="C311" s="40" t="str">
        <f>"Электронный справочник на основе Справочника организаций "&amp;$C$2&amp;" (версия для ПК); Интернет-площадка 2gis.ru на основе Cправочника организаций "&amp;$C$2&amp;""</f>
        <v>Электронный справочник на основе Справочника организаций "2ГИС.КАЗАНЬ" (версия для ПК); Интернет-площадка 2gis.ru на основе Cправочника организаций "2ГИС.КАЗАНЬ"</v>
      </c>
      <c r="D311" s="36">
        <v>19800</v>
      </c>
      <c r="E311" s="37"/>
      <c r="F311" s="37"/>
      <c r="G311" s="37"/>
      <c r="H311" s="38"/>
    </row>
    <row r="312" spans="1:8" s="16" customFormat="1" ht="126" customHeight="1" x14ac:dyDescent="0.2">
      <c r="A312" s="160" t="s">
        <v>131</v>
      </c>
      <c r="B312" s="161"/>
      <c r="C312" s="301" t="str">
        <f>C308</f>
        <v>электронный справочник на основе Справочника организаций "2ГИС.КАЗАНЬ" (мобильная версия 2ГИС 4.0 и выше)</v>
      </c>
      <c r="D312" s="56">
        <v>9870</v>
      </c>
      <c r="E312" s="37"/>
      <c r="F312" s="37"/>
      <c r="G312" s="37"/>
      <c r="H312" s="38"/>
    </row>
    <row r="313" spans="1:8" s="16" customFormat="1" ht="126" customHeight="1" thickBot="1" x14ac:dyDescent="0.25">
      <c r="A313" s="160" t="s">
        <v>132</v>
      </c>
      <c r="B313" s="161"/>
      <c r="C313"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313" s="56">
        <v>7410</v>
      </c>
      <c r="E313" s="37"/>
      <c r="F313" s="37"/>
      <c r="G313" s="37"/>
      <c r="H313" s="38"/>
    </row>
    <row r="314" spans="1:8" s="28" customFormat="1" ht="49.5" customHeight="1" thickBot="1" x14ac:dyDescent="0.25">
      <c r="A314" s="290"/>
      <c r="B314" s="291"/>
      <c r="C314" s="125"/>
      <c r="D314" s="292"/>
      <c r="E314" s="292"/>
      <c r="F314" s="292"/>
      <c r="G314" s="292"/>
      <c r="H314" s="293"/>
    </row>
    <row r="315" spans="1:8" s="23" customFormat="1" ht="26.25" x14ac:dyDescent="0.2">
      <c r="A315" s="216"/>
      <c r="B315" s="217"/>
      <c r="C315" s="218"/>
      <c r="D315" s="217"/>
      <c r="E315" s="217"/>
      <c r="F315" s="217"/>
      <c r="G315" s="217"/>
      <c r="H315" s="219"/>
    </row>
    <row r="316" spans="1:8" s="16" customFormat="1" ht="21" x14ac:dyDescent="0.2">
      <c r="A316" s="220"/>
      <c r="B316" s="221" t="s">
        <v>133</v>
      </c>
      <c r="C316" s="222" t="s">
        <v>220</v>
      </c>
      <c r="D316" s="222"/>
      <c r="E316" s="223"/>
      <c r="F316" s="223"/>
      <c r="G316" s="223"/>
      <c r="H316" s="223"/>
    </row>
    <row r="317" spans="1:8" s="16" customFormat="1" ht="21" x14ac:dyDescent="0.2">
      <c r="A317" s="220"/>
      <c r="B317" s="223"/>
      <c r="C317" s="224" t="s">
        <v>221</v>
      </c>
      <c r="D317" s="224"/>
      <c r="E317" s="223"/>
      <c r="F317" s="223"/>
      <c r="G317" s="223"/>
      <c r="H317" s="223"/>
    </row>
    <row r="318" spans="1:8" s="16" customFormat="1" ht="21" x14ac:dyDescent="0.2">
      <c r="A318" s="220"/>
      <c r="B318" s="223"/>
      <c r="C318" s="222" t="s">
        <v>222</v>
      </c>
      <c r="D318" s="224"/>
      <c r="E318" s="223"/>
      <c r="F318" s="223"/>
      <c r="G318" s="223"/>
      <c r="H318" s="223"/>
    </row>
    <row r="319" spans="1:8" s="16" customFormat="1" ht="21" x14ac:dyDescent="0.2">
      <c r="A319" s="216"/>
      <c r="B319" s="217"/>
      <c r="C319" s="224"/>
      <c r="D319" s="224"/>
      <c r="E319" s="223"/>
      <c r="F319" s="223"/>
      <c r="G319" s="223"/>
      <c r="H319" s="217"/>
    </row>
    <row r="320" spans="1:8" s="16" customFormat="1" ht="26.25" x14ac:dyDescent="0.2">
      <c r="A320" s="227" t="str">
        <f>Абакан_юр!A174</f>
        <v>По соглашению сторон в качестве валюты платежа могут выступать украинские гривны, в этом случае курс следующий: 1 руб. = 0,4408 гривен</v>
      </c>
      <c r="B320" s="227"/>
      <c r="C320" s="227"/>
      <c r="D320" s="228"/>
      <c r="E320" s="228"/>
      <c r="F320" s="229"/>
      <c r="G320" s="230"/>
      <c r="H320" s="230"/>
    </row>
    <row r="321" spans="1:8" s="16" customFormat="1" ht="26.25" x14ac:dyDescent="0.2">
      <c r="A321" s="227" t="str">
        <f>Абакан_юр!A175</f>
        <v>По соглашению сторон в качестве валюты платежа могут выступать дирхамы ОАЭ, в этом случае курс следующий: 1 руб. = 0,0420 дирхам</v>
      </c>
      <c r="B321" s="227"/>
      <c r="C321" s="227"/>
      <c r="D321" s="228"/>
      <c r="E321" s="228"/>
      <c r="F321" s="229"/>
      <c r="G321" s="232"/>
      <c r="H321" s="232"/>
    </row>
    <row r="322" spans="1:8" ht="12.6" customHeight="1" x14ac:dyDescent="0.2">
      <c r="A322" s="227" t="str">
        <f>Абакан_юр!A176</f>
        <v>По соглашению сторон в качестве валюты платежа могут выступать доллары США, в этом случае курс следующий: 1 руб. = 0,0114 доллара</v>
      </c>
      <c r="B322" s="227"/>
      <c r="C322" s="227"/>
      <c r="D322" s="228"/>
      <c r="E322" s="228"/>
      <c r="F322" s="229"/>
      <c r="G322" s="232"/>
      <c r="H322" s="232"/>
    </row>
    <row r="323" spans="1:8" s="223" customFormat="1" ht="24.95" customHeight="1" x14ac:dyDescent="0.2">
      <c r="A323" s="227" t="str">
        <f>Абакан_юр!A177</f>
        <v>По соглашению сторон в качестве валюты платежа могут выступать евро, в этом случае курс следующий: 1 руб. = 0,0105 евро</v>
      </c>
      <c r="B323" s="227"/>
      <c r="C323" s="227"/>
      <c r="D323" s="228"/>
      <c r="E323" s="229"/>
      <c r="F323" s="229"/>
      <c r="G323" s="232"/>
      <c r="H323" s="232"/>
    </row>
    <row r="324" spans="1:8" s="223" customFormat="1" ht="24.95" customHeight="1" x14ac:dyDescent="0.2">
      <c r="A324" s="227" t="str">
        <f>Абакан_юр!A178</f>
        <v>По соглашению сторон в качестве валюты платежа могут выступать чешские кроны, в этом случае курс следующий: 1 руб. = 0,2605 крона</v>
      </c>
      <c r="B324" s="227"/>
      <c r="C324" s="227"/>
      <c r="D324" s="228"/>
      <c r="E324" s="229"/>
      <c r="F324" s="229"/>
      <c r="G324" s="232"/>
      <c r="H324" s="232"/>
    </row>
    <row r="325" spans="1:8" s="223" customFormat="1" ht="24.95" customHeight="1" x14ac:dyDescent="0.2">
      <c r="A325" s="227" t="str">
        <f>Абакан_юр!A179</f>
        <v>По соглашению сторон в качестве валюты платежа могут выступать киргизские сомы, в этом случае курс следующий: 1 руб. = 1,0083 сом</v>
      </c>
      <c r="B325" s="227"/>
      <c r="C325" s="227"/>
      <c r="D325" s="228"/>
      <c r="E325" s="228"/>
      <c r="F325" s="229"/>
      <c r="G325" s="232"/>
      <c r="H325" s="232"/>
    </row>
    <row r="326" spans="1:8" s="217" customFormat="1" ht="12" customHeight="1" x14ac:dyDescent="0.2">
      <c r="A326" s="227" t="str">
        <f>Абакан_юр!A180</f>
        <v>По соглашению сторон в качестве валюты платежа могут выступать казахстанские тенге, в этом случае курс следующий: 1 руб. = 5,0473 тенге</v>
      </c>
      <c r="B326" s="227"/>
      <c r="C326" s="227"/>
      <c r="D326" s="228"/>
      <c r="E326" s="228"/>
      <c r="F326" s="229"/>
      <c r="G326" s="232"/>
      <c r="H326" s="232"/>
    </row>
    <row r="327" spans="1:8" s="231" customFormat="1" ht="24.95" customHeight="1" x14ac:dyDescent="0.2">
      <c r="A327" s="233"/>
      <c r="B327" s="233"/>
      <c r="C327" s="234"/>
      <c r="D327" s="235"/>
      <c r="E327" s="235"/>
      <c r="F327" s="236"/>
      <c r="G327" s="237"/>
      <c r="H327" s="237"/>
    </row>
    <row r="328" spans="1:8" s="231" customFormat="1" ht="24.95" customHeight="1" x14ac:dyDescent="0.2">
      <c r="A328" s="239" t="s">
        <v>144</v>
      </c>
      <c r="B328" s="239"/>
      <c r="C328" s="239"/>
      <c r="D328" s="239"/>
      <c r="E328" s="239"/>
      <c r="F328" s="239"/>
      <c r="G328" s="239"/>
      <c r="H328" s="239"/>
    </row>
    <row r="329" spans="1:8" s="231" customFormat="1" ht="24.95" customHeight="1" x14ac:dyDescent="0.2">
      <c r="A329" s="239" t="s">
        <v>145</v>
      </c>
      <c r="B329" s="239"/>
      <c r="C329" s="239"/>
      <c r="D329" s="239"/>
      <c r="E329" s="239"/>
      <c r="F329" s="239"/>
      <c r="G329" s="239"/>
      <c r="H329" s="239"/>
    </row>
    <row r="330" spans="1:8" s="231" customFormat="1" ht="24.95" customHeight="1" x14ac:dyDescent="0.2">
      <c r="A330" s="227" t="s">
        <v>482</v>
      </c>
      <c r="B330" s="227"/>
      <c r="C330" s="227"/>
      <c r="D330" s="227"/>
      <c r="E330" s="227"/>
      <c r="F330" s="227"/>
      <c r="G330" s="227"/>
      <c r="H330" s="227"/>
    </row>
    <row r="331" spans="1:8" s="231" customFormat="1" ht="24.95" customHeight="1" thickBot="1" x14ac:dyDescent="0.25">
      <c r="A331" s="240" t="s">
        <v>146</v>
      </c>
      <c r="B331" s="240"/>
      <c r="C331" s="240"/>
      <c r="D331" s="240"/>
      <c r="E331" s="240"/>
      <c r="F331" s="241"/>
      <c r="H331" s="242"/>
    </row>
    <row r="332" spans="1:8" s="231" customFormat="1" ht="24.95" customHeight="1" thickBot="1" x14ac:dyDescent="0.25">
      <c r="A332" s="243" t="s">
        <v>147</v>
      </c>
      <c r="B332" s="244"/>
      <c r="C332" s="244"/>
      <c r="D332" s="244"/>
      <c r="E332" s="245"/>
      <c r="F332" s="246"/>
      <c r="G332" s="217"/>
      <c r="H332" s="247"/>
    </row>
    <row r="333" spans="1:8" s="231" customFormat="1" ht="24.95" customHeight="1" thickBot="1" x14ac:dyDescent="0.25">
      <c r="A333" s="248" t="s">
        <v>148</v>
      </c>
      <c r="B333" s="249"/>
      <c r="C333" s="250" t="s">
        <v>149</v>
      </c>
      <c r="D333" s="249" t="s">
        <v>150</v>
      </c>
      <c r="E333" s="251"/>
      <c r="F333" s="252"/>
      <c r="G333" s="252"/>
      <c r="H333" s="252"/>
    </row>
    <row r="334" spans="1:8" s="238" customFormat="1" ht="12" customHeight="1" x14ac:dyDescent="0.2">
      <c r="A334" s="253" t="s">
        <v>207</v>
      </c>
      <c r="B334" s="254"/>
      <c r="C334" s="256" t="s">
        <v>208</v>
      </c>
      <c r="D334" s="473">
        <v>2190</v>
      </c>
      <c r="E334" s="257"/>
      <c r="F334" s="252"/>
      <c r="G334" s="252"/>
      <c r="H334" s="252"/>
    </row>
    <row r="335" spans="1:8" ht="24.95" customHeight="1" x14ac:dyDescent="0.2">
      <c r="A335" s="258" t="s">
        <v>209</v>
      </c>
      <c r="B335" s="259"/>
      <c r="C335" s="261"/>
      <c r="D335" s="474">
        <v>1590</v>
      </c>
      <c r="E335" s="262"/>
      <c r="F335" s="252"/>
      <c r="G335" s="252"/>
      <c r="H335" s="252"/>
    </row>
    <row r="336" spans="1:8" ht="24.95" customHeight="1" x14ac:dyDescent="0.2">
      <c r="A336" s="258" t="s">
        <v>210</v>
      </c>
      <c r="B336" s="259"/>
      <c r="C336" s="261"/>
      <c r="D336" s="474">
        <v>1440</v>
      </c>
      <c r="E336" s="262"/>
      <c r="F336" s="252"/>
      <c r="G336" s="252"/>
      <c r="H336" s="252"/>
    </row>
    <row r="337" spans="1:8" s="217" customFormat="1" ht="38.25" customHeight="1" x14ac:dyDescent="0.2">
      <c r="A337" s="258" t="s">
        <v>211</v>
      </c>
      <c r="B337" s="259"/>
      <c r="C337" s="261"/>
      <c r="D337" s="474">
        <v>1290</v>
      </c>
      <c r="E337" s="262"/>
      <c r="F337" s="252"/>
      <c r="G337" s="252"/>
      <c r="H337" s="252"/>
    </row>
    <row r="338" spans="1:8" s="242" customFormat="1" ht="50.1" customHeight="1" x14ac:dyDescent="0.2">
      <c r="A338" s="258" t="s">
        <v>151</v>
      </c>
      <c r="B338" s="259"/>
      <c r="C338" s="260" t="s">
        <v>152</v>
      </c>
      <c r="D338" s="261" t="s">
        <v>153</v>
      </c>
      <c r="E338" s="262"/>
      <c r="F338" s="252"/>
      <c r="G338" s="252"/>
      <c r="H338" s="252"/>
    </row>
    <row r="339" spans="1:8" s="247" customFormat="1" ht="50.1" customHeight="1" x14ac:dyDescent="0.2">
      <c r="A339" s="258" t="s">
        <v>154</v>
      </c>
      <c r="B339" s="259"/>
      <c r="C339" s="260" t="s">
        <v>155</v>
      </c>
      <c r="D339" s="261" t="s">
        <v>156</v>
      </c>
      <c r="E339" s="262"/>
      <c r="F339" s="252"/>
      <c r="G339" s="252"/>
      <c r="H339" s="252"/>
    </row>
    <row r="340" spans="1:8" ht="102" customHeight="1" thickBot="1" x14ac:dyDescent="0.25">
      <c r="A340" s="321" t="s">
        <v>157</v>
      </c>
      <c r="B340" s="322"/>
      <c r="C340" s="323" t="s">
        <v>158</v>
      </c>
      <c r="D340" s="324" t="s">
        <v>156</v>
      </c>
      <c r="E340" s="325"/>
      <c r="F340" s="252"/>
      <c r="G340" s="252"/>
      <c r="H340" s="252"/>
    </row>
    <row r="341" spans="1:8" ht="50.1" customHeight="1" x14ac:dyDescent="0.2">
      <c r="A341" s="258" t="s">
        <v>160</v>
      </c>
      <c r="B341" s="259"/>
      <c r="C341" s="319" t="s">
        <v>161</v>
      </c>
      <c r="D341" s="259" t="s">
        <v>156</v>
      </c>
      <c r="E341" s="320"/>
      <c r="F341" s="246"/>
      <c r="G341" s="246"/>
      <c r="H341" s="246"/>
    </row>
    <row r="342" spans="1:8" ht="50.1" customHeight="1" thickBot="1" x14ac:dyDescent="0.25">
      <c r="A342" s="442" t="s">
        <v>162</v>
      </c>
      <c r="B342" s="443"/>
      <c r="C342" s="323" t="s">
        <v>163</v>
      </c>
      <c r="D342" s="444" t="s">
        <v>156</v>
      </c>
      <c r="E342" s="445"/>
      <c r="F342" s="236"/>
      <c r="G342" s="237"/>
      <c r="H342" s="237"/>
    </row>
    <row r="343" spans="1:8" ht="50.1" customHeight="1" x14ac:dyDescent="0.2">
      <c r="A343" s="264" t="s">
        <v>164</v>
      </c>
      <c r="B343" s="264"/>
      <c r="C343" s="264"/>
      <c r="D343" s="264"/>
      <c r="E343" s="264"/>
      <c r="F343" s="264"/>
      <c r="G343" s="264"/>
      <c r="H343" s="264"/>
    </row>
    <row r="344" spans="1:8" ht="50.1" customHeight="1" x14ac:dyDescent="0.2">
      <c r="A344" s="264" t="s">
        <v>165</v>
      </c>
      <c r="B344" s="264"/>
      <c r="C344" s="264"/>
      <c r="D344" s="264"/>
      <c r="E344" s="264"/>
      <c r="F344" s="264"/>
      <c r="G344" s="264"/>
      <c r="H344" s="264"/>
    </row>
    <row r="345" spans="1:8" ht="99.95" customHeight="1" x14ac:dyDescent="0.2">
      <c r="A345" s="326" t="str">
        <f>Абакан_юр!A195</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345" s="326"/>
      <c r="C345" s="326"/>
      <c r="D345" s="326"/>
      <c r="E345" s="326"/>
      <c r="F345" s="326"/>
      <c r="G345" s="326"/>
      <c r="H345" s="326"/>
    </row>
    <row r="346" spans="1:8" ht="75" customHeight="1" x14ac:dyDescent="0.2">
      <c r="A346" s="239" t="s">
        <v>167</v>
      </c>
      <c r="B346" s="239"/>
      <c r="C346" s="239"/>
      <c r="D346" s="239"/>
      <c r="E346" s="239"/>
      <c r="F346" s="239"/>
      <c r="G346" s="239"/>
      <c r="H346" s="239"/>
    </row>
    <row r="347" spans="1:8" ht="137.25" customHeight="1" x14ac:dyDescent="0.2">
      <c r="A347" s="264" t="s">
        <v>168</v>
      </c>
      <c r="B347" s="264"/>
      <c r="C347" s="264"/>
      <c r="D347" s="264"/>
      <c r="E347" s="264"/>
      <c r="F347" s="264"/>
      <c r="G347" s="264"/>
      <c r="H347" s="264"/>
    </row>
    <row r="348" spans="1:8" s="217" customFormat="1" ht="125.25" customHeight="1" x14ac:dyDescent="0.2">
      <c r="A348" s="475" t="s">
        <v>287</v>
      </c>
      <c r="B348" s="475"/>
      <c r="C348" s="475"/>
      <c r="D348" s="475"/>
      <c r="E348" s="475"/>
      <c r="F348" s="475"/>
      <c r="G348" s="475"/>
      <c r="H348" s="475"/>
    </row>
    <row r="349" spans="1:8" ht="25.5" x14ac:dyDescent="0.35">
      <c r="A349" s="476" t="s">
        <v>288</v>
      </c>
      <c r="B349" s="477"/>
      <c r="C349" s="478" t="s">
        <v>289</v>
      </c>
    </row>
    <row r="350" spans="1:8" ht="25.5" x14ac:dyDescent="0.35">
      <c r="A350" s="479" t="s">
        <v>290</v>
      </c>
      <c r="B350" s="480"/>
      <c r="C350" s="481">
        <v>1</v>
      </c>
    </row>
    <row r="351" spans="1:8" ht="25.5" x14ac:dyDescent="0.35">
      <c r="A351" s="479">
        <v>2</v>
      </c>
      <c r="B351" s="480"/>
      <c r="C351" s="481">
        <v>1.1000000000000001</v>
      </c>
    </row>
    <row r="352" spans="1:8" ht="25.5" x14ac:dyDescent="0.35">
      <c r="A352" s="479">
        <v>3</v>
      </c>
      <c r="B352" s="480"/>
      <c r="C352" s="481">
        <v>1.2</v>
      </c>
    </row>
    <row r="353" spans="1:8" ht="25.5" x14ac:dyDescent="0.35">
      <c r="A353" s="479" t="s">
        <v>291</v>
      </c>
      <c r="B353" s="480"/>
      <c r="C353" s="481">
        <v>1.25</v>
      </c>
    </row>
    <row r="354" spans="1:8" ht="25.5" x14ac:dyDescent="0.35">
      <c r="A354" s="479" t="s">
        <v>292</v>
      </c>
      <c r="B354" s="480"/>
      <c r="C354" s="481">
        <v>1.3</v>
      </c>
    </row>
    <row r="355" spans="1:8" ht="25.5" x14ac:dyDescent="0.35">
      <c r="A355" s="479" t="s">
        <v>293</v>
      </c>
      <c r="B355" s="480"/>
      <c r="C355" s="481">
        <v>1.35</v>
      </c>
    </row>
    <row r="356" spans="1:8" ht="25.5" x14ac:dyDescent="0.35">
      <c r="A356" s="479" t="s">
        <v>294</v>
      </c>
      <c r="B356" s="480"/>
      <c r="C356" s="481">
        <v>1.4</v>
      </c>
    </row>
    <row r="357" spans="1:8" ht="25.5" x14ac:dyDescent="0.35">
      <c r="A357" s="479" t="s">
        <v>295</v>
      </c>
      <c r="B357" s="480"/>
      <c r="C357" s="481">
        <v>1.45</v>
      </c>
    </row>
    <row r="358" spans="1:8" ht="25.5" x14ac:dyDescent="0.35">
      <c r="A358" s="479" t="s">
        <v>296</v>
      </c>
      <c r="B358" s="480"/>
      <c r="C358" s="481">
        <v>1.5</v>
      </c>
    </row>
    <row r="359" spans="1:8" ht="25.5" x14ac:dyDescent="0.35">
      <c r="A359" s="479" t="s">
        <v>297</v>
      </c>
      <c r="B359" s="480"/>
      <c r="C359" s="481">
        <v>2</v>
      </c>
    </row>
    <row r="360" spans="1:8" ht="23.25" x14ac:dyDescent="0.2">
      <c r="A360" s="264" t="s">
        <v>298</v>
      </c>
      <c r="B360" s="264"/>
      <c r="C360" s="264"/>
      <c r="D360" s="264"/>
      <c r="E360" s="264"/>
      <c r="F360" s="264"/>
      <c r="G360" s="264"/>
      <c r="H360" s="264"/>
    </row>
    <row r="363" spans="1:8" s="266" customFormat="1" ht="144.75" customHeight="1" x14ac:dyDescent="0.2">
      <c r="A363" s="239" t="s">
        <v>483</v>
      </c>
      <c r="B363" s="239"/>
      <c r="C363" s="239"/>
      <c r="D363" s="239"/>
      <c r="E363" s="239"/>
      <c r="F363" s="239"/>
      <c r="G363" s="239"/>
      <c r="H363" s="239"/>
    </row>
    <row r="370" spans="1:8" s="266" customFormat="1" ht="114.75" customHeight="1" x14ac:dyDescent="0.2">
      <c r="A370" s="216"/>
      <c r="B370" s="217"/>
      <c r="C370" s="218"/>
      <c r="D370" s="217"/>
      <c r="E370" s="217"/>
      <c r="F370" s="217"/>
      <c r="G370" s="217"/>
      <c r="H370" s="219"/>
    </row>
  </sheetData>
  <sheetProtection selectLockedCells="1" selectUnlockedCells="1"/>
  <mergeCells count="632">
    <mergeCell ref="A363:E363"/>
    <mergeCell ref="F363:H363"/>
    <mergeCell ref="A355:B355"/>
    <mergeCell ref="A356:B356"/>
    <mergeCell ref="A357:B357"/>
    <mergeCell ref="A358:B358"/>
    <mergeCell ref="A359:B359"/>
    <mergeCell ref="A360:H360"/>
    <mergeCell ref="A349:B349"/>
    <mergeCell ref="A350:B350"/>
    <mergeCell ref="A351:B351"/>
    <mergeCell ref="A352:B352"/>
    <mergeCell ref="A353:B353"/>
    <mergeCell ref="A354:B354"/>
    <mergeCell ref="A343:H343"/>
    <mergeCell ref="A344:H344"/>
    <mergeCell ref="A345:H345"/>
    <mergeCell ref="A346:H346"/>
    <mergeCell ref="A347:H347"/>
    <mergeCell ref="A348:H348"/>
    <mergeCell ref="A340:B340"/>
    <mergeCell ref="D340:E340"/>
    <mergeCell ref="A341:B341"/>
    <mergeCell ref="D341:E341"/>
    <mergeCell ref="A342:B342"/>
    <mergeCell ref="D342:E342"/>
    <mergeCell ref="A337:B337"/>
    <mergeCell ref="D337:E337"/>
    <mergeCell ref="A338:B338"/>
    <mergeCell ref="D338:E338"/>
    <mergeCell ref="A339:B339"/>
    <mergeCell ref="D339:E339"/>
    <mergeCell ref="A332:E332"/>
    <mergeCell ref="A333:B333"/>
    <mergeCell ref="D333:E333"/>
    <mergeCell ref="A334:B334"/>
    <mergeCell ref="C334:C337"/>
    <mergeCell ref="D334:E334"/>
    <mergeCell ref="A335:B335"/>
    <mergeCell ref="D335:E335"/>
    <mergeCell ref="A336:B336"/>
    <mergeCell ref="D336:E336"/>
    <mergeCell ref="A325:C325"/>
    <mergeCell ref="A326:C326"/>
    <mergeCell ref="A328:H328"/>
    <mergeCell ref="A329:H329"/>
    <mergeCell ref="A330:H330"/>
    <mergeCell ref="A331:E331"/>
    <mergeCell ref="A320:C320"/>
    <mergeCell ref="G320:H320"/>
    <mergeCell ref="A321:C321"/>
    <mergeCell ref="A322:C322"/>
    <mergeCell ref="A323:C323"/>
    <mergeCell ref="A324:C324"/>
    <mergeCell ref="A314:B314"/>
    <mergeCell ref="D314:H314"/>
    <mergeCell ref="C316:D316"/>
    <mergeCell ref="C317:D317"/>
    <mergeCell ref="C318:D318"/>
    <mergeCell ref="C319:D319"/>
    <mergeCell ref="A311:B311"/>
    <mergeCell ref="D311:H311"/>
    <mergeCell ref="A312:B312"/>
    <mergeCell ref="D312:H312"/>
    <mergeCell ref="A313:B313"/>
    <mergeCell ref="D313:H313"/>
    <mergeCell ref="A308:B308"/>
    <mergeCell ref="D308:H308"/>
    <mergeCell ref="A309:B309"/>
    <mergeCell ref="D309:H309"/>
    <mergeCell ref="A310:B310"/>
    <mergeCell ref="D310:H310"/>
    <mergeCell ref="D304:H304"/>
    <mergeCell ref="A305:B305"/>
    <mergeCell ref="D305:H305"/>
    <mergeCell ref="A306:B306"/>
    <mergeCell ref="D306:H306"/>
    <mergeCell ref="A307:B307"/>
    <mergeCell ref="D307:H307"/>
    <mergeCell ref="A300:B300"/>
    <mergeCell ref="D300:H300"/>
    <mergeCell ref="A301:B301"/>
    <mergeCell ref="C301:C306"/>
    <mergeCell ref="D301:H301"/>
    <mergeCell ref="A302:B302"/>
    <mergeCell ref="D302:H302"/>
    <mergeCell ref="A303:B303"/>
    <mergeCell ref="D303:H303"/>
    <mergeCell ref="A304:B304"/>
    <mergeCell ref="A297:B297"/>
    <mergeCell ref="D297:H297"/>
    <mergeCell ref="A298:B298"/>
    <mergeCell ref="D298:H298"/>
    <mergeCell ref="A299:B299"/>
    <mergeCell ref="D299:H299"/>
    <mergeCell ref="A294:B294"/>
    <mergeCell ref="D294:H294"/>
    <mergeCell ref="A295:B295"/>
    <mergeCell ref="D295:H295"/>
    <mergeCell ref="A296:B296"/>
    <mergeCell ref="D296:H296"/>
    <mergeCell ref="A291:B291"/>
    <mergeCell ref="D291:H291"/>
    <mergeCell ref="A292:B292"/>
    <mergeCell ref="D292:H292"/>
    <mergeCell ref="A293:B293"/>
    <mergeCell ref="D293:H293"/>
    <mergeCell ref="A288:B288"/>
    <mergeCell ref="D288:H288"/>
    <mergeCell ref="A289:B289"/>
    <mergeCell ref="D289:H289"/>
    <mergeCell ref="A290:B290"/>
    <mergeCell ref="D290:H290"/>
    <mergeCell ref="A285:B285"/>
    <mergeCell ref="D285:H285"/>
    <mergeCell ref="A286:B286"/>
    <mergeCell ref="D286:H286"/>
    <mergeCell ref="A287:B287"/>
    <mergeCell ref="D287:H287"/>
    <mergeCell ref="A282:B282"/>
    <mergeCell ref="D282:H282"/>
    <mergeCell ref="A283:B283"/>
    <mergeCell ref="D283:H283"/>
    <mergeCell ref="A284:B284"/>
    <mergeCell ref="D284:H284"/>
    <mergeCell ref="A279:B279"/>
    <mergeCell ref="D279:H279"/>
    <mergeCell ref="A280:B280"/>
    <mergeCell ref="D280:H280"/>
    <mergeCell ref="A281:B281"/>
    <mergeCell ref="D281:H281"/>
    <mergeCell ref="A276:B276"/>
    <mergeCell ref="D276:H276"/>
    <mergeCell ref="A277:B277"/>
    <mergeCell ref="D277:H277"/>
    <mergeCell ref="A278:B278"/>
    <mergeCell ref="D278:H278"/>
    <mergeCell ref="A273:B273"/>
    <mergeCell ref="D273:H273"/>
    <mergeCell ref="A274:B274"/>
    <mergeCell ref="D274:H274"/>
    <mergeCell ref="A275:B275"/>
    <mergeCell ref="D275:H275"/>
    <mergeCell ref="A270:B270"/>
    <mergeCell ref="D270:H270"/>
    <mergeCell ref="A271:B271"/>
    <mergeCell ref="D271:H271"/>
    <mergeCell ref="A272:B272"/>
    <mergeCell ref="D272:H272"/>
    <mergeCell ref="A267:B267"/>
    <mergeCell ref="D267:H267"/>
    <mergeCell ref="A268:B268"/>
    <mergeCell ref="D268:H268"/>
    <mergeCell ref="A269:B269"/>
    <mergeCell ref="D269:H269"/>
    <mergeCell ref="A264:B264"/>
    <mergeCell ref="D264:H264"/>
    <mergeCell ref="A265:B265"/>
    <mergeCell ref="D265:H265"/>
    <mergeCell ref="A266:B266"/>
    <mergeCell ref="D266:H266"/>
    <mergeCell ref="A261:B261"/>
    <mergeCell ref="D261:H261"/>
    <mergeCell ref="A262:B262"/>
    <mergeCell ref="D262:H262"/>
    <mergeCell ref="A263:B263"/>
    <mergeCell ref="D263:H263"/>
    <mergeCell ref="A258:B258"/>
    <mergeCell ref="D258:H258"/>
    <mergeCell ref="A259:B259"/>
    <mergeCell ref="D259:H259"/>
    <mergeCell ref="A260:B260"/>
    <mergeCell ref="D260:H260"/>
    <mergeCell ref="A255:B255"/>
    <mergeCell ref="D255:H255"/>
    <mergeCell ref="A256:B256"/>
    <mergeCell ref="D256:H256"/>
    <mergeCell ref="A257:B257"/>
    <mergeCell ref="D257:H257"/>
    <mergeCell ref="D251:H251"/>
    <mergeCell ref="A252:B252"/>
    <mergeCell ref="D252:H252"/>
    <mergeCell ref="A253:B253"/>
    <mergeCell ref="D253:H253"/>
    <mergeCell ref="A254:B254"/>
    <mergeCell ref="D254:H254"/>
    <mergeCell ref="A247:B247"/>
    <mergeCell ref="D247:H247"/>
    <mergeCell ref="A248:B248"/>
    <mergeCell ref="C248:C265"/>
    <mergeCell ref="D248:H248"/>
    <mergeCell ref="A249:B249"/>
    <mergeCell ref="D249:H249"/>
    <mergeCell ref="A250:B250"/>
    <mergeCell ref="D250:H250"/>
    <mergeCell ref="A251:B251"/>
    <mergeCell ref="A244:B244"/>
    <mergeCell ref="D244:H244"/>
    <mergeCell ref="A245:B245"/>
    <mergeCell ref="D245:H245"/>
    <mergeCell ref="A246:B246"/>
    <mergeCell ref="D246:H246"/>
    <mergeCell ref="A241:B241"/>
    <mergeCell ref="D241:H241"/>
    <mergeCell ref="A242:B242"/>
    <mergeCell ref="D242:H242"/>
    <mergeCell ref="A243:B243"/>
    <mergeCell ref="D243:H243"/>
    <mergeCell ref="A238:B238"/>
    <mergeCell ref="D238:H238"/>
    <mergeCell ref="A239:B239"/>
    <mergeCell ref="D239:H239"/>
    <mergeCell ref="A240:B240"/>
    <mergeCell ref="D240:H240"/>
    <mergeCell ref="A233:B233"/>
    <mergeCell ref="D233:H233"/>
    <mergeCell ref="A234:C234"/>
    <mergeCell ref="D234:H234"/>
    <mergeCell ref="D235:H235"/>
    <mergeCell ref="A236:B236"/>
    <mergeCell ref="C236:C244"/>
    <mergeCell ref="D236:H236"/>
    <mergeCell ref="A237:B237"/>
    <mergeCell ref="D237:H237"/>
    <mergeCell ref="A230:B230"/>
    <mergeCell ref="D230:H230"/>
    <mergeCell ref="A231:B231"/>
    <mergeCell ref="D231:H231"/>
    <mergeCell ref="A232:B232"/>
    <mergeCell ref="D232:H232"/>
    <mergeCell ref="A227:B227"/>
    <mergeCell ref="D227:H227"/>
    <mergeCell ref="A228:B228"/>
    <mergeCell ref="D228:H228"/>
    <mergeCell ref="A229:B229"/>
    <mergeCell ref="D229:H229"/>
    <mergeCell ref="A224:B224"/>
    <mergeCell ref="D224:H224"/>
    <mergeCell ref="A225:B225"/>
    <mergeCell ref="D225:H225"/>
    <mergeCell ref="A226:B226"/>
    <mergeCell ref="D226:H226"/>
    <mergeCell ref="A221:B221"/>
    <mergeCell ref="D221:H221"/>
    <mergeCell ref="A222:B222"/>
    <mergeCell ref="D222:H222"/>
    <mergeCell ref="A223:B223"/>
    <mergeCell ref="D223:H223"/>
    <mergeCell ref="A218:B218"/>
    <mergeCell ref="D218:H218"/>
    <mergeCell ref="A219:B219"/>
    <mergeCell ref="D219:H219"/>
    <mergeCell ref="A220:B220"/>
    <mergeCell ref="D220:H220"/>
    <mergeCell ref="A215:B215"/>
    <mergeCell ref="D215:H215"/>
    <mergeCell ref="A216:B216"/>
    <mergeCell ref="D216:H216"/>
    <mergeCell ref="A217:B217"/>
    <mergeCell ref="D217:H217"/>
    <mergeCell ref="A212:B212"/>
    <mergeCell ref="D212:H212"/>
    <mergeCell ref="A213:B213"/>
    <mergeCell ref="D213:H213"/>
    <mergeCell ref="A214:B214"/>
    <mergeCell ref="D214:H214"/>
    <mergeCell ref="A209:B209"/>
    <mergeCell ref="D209:H209"/>
    <mergeCell ref="A210:B210"/>
    <mergeCell ref="D210:H210"/>
    <mergeCell ref="A211:B211"/>
    <mergeCell ref="D211:H211"/>
    <mergeCell ref="A206:B206"/>
    <mergeCell ref="D206:H206"/>
    <mergeCell ref="A207:B207"/>
    <mergeCell ref="D207:H207"/>
    <mergeCell ref="A208:B208"/>
    <mergeCell ref="D208:H208"/>
    <mergeCell ref="A203:B203"/>
    <mergeCell ref="D203:H203"/>
    <mergeCell ref="A204:B204"/>
    <mergeCell ref="D204:H204"/>
    <mergeCell ref="A205:B205"/>
    <mergeCell ref="D205:H205"/>
    <mergeCell ref="A200:B200"/>
    <mergeCell ref="D200:H200"/>
    <mergeCell ref="A201:B201"/>
    <mergeCell ref="D201:H201"/>
    <mergeCell ref="A202:B202"/>
    <mergeCell ref="D202:H202"/>
    <mergeCell ref="A197:B197"/>
    <mergeCell ref="D197:H197"/>
    <mergeCell ref="A198:B198"/>
    <mergeCell ref="D198:H198"/>
    <mergeCell ref="A199:B199"/>
    <mergeCell ref="D199:H199"/>
    <mergeCell ref="A194:B194"/>
    <mergeCell ref="D194:H194"/>
    <mergeCell ref="A195:B195"/>
    <mergeCell ref="D195:H195"/>
    <mergeCell ref="A196:B196"/>
    <mergeCell ref="D196:H196"/>
    <mergeCell ref="A191:B191"/>
    <mergeCell ref="D191:H191"/>
    <mergeCell ref="A192:B192"/>
    <mergeCell ref="D192:H192"/>
    <mergeCell ref="A193:B193"/>
    <mergeCell ref="D193:H193"/>
    <mergeCell ref="A188:B188"/>
    <mergeCell ref="D188:H188"/>
    <mergeCell ref="A189:B189"/>
    <mergeCell ref="D189:H189"/>
    <mergeCell ref="A190:B190"/>
    <mergeCell ref="D190:H190"/>
    <mergeCell ref="A185:B185"/>
    <mergeCell ref="D185:H185"/>
    <mergeCell ref="A186:B186"/>
    <mergeCell ref="D186:H186"/>
    <mergeCell ref="A187:B187"/>
    <mergeCell ref="D187:H187"/>
    <mergeCell ref="A182:B182"/>
    <mergeCell ref="D182:H182"/>
    <mergeCell ref="A183:B183"/>
    <mergeCell ref="D183:H183"/>
    <mergeCell ref="A184:B184"/>
    <mergeCell ref="D184:H184"/>
    <mergeCell ref="A179:B179"/>
    <mergeCell ref="D179:H179"/>
    <mergeCell ref="A180:B180"/>
    <mergeCell ref="D180:H180"/>
    <mergeCell ref="A181:B181"/>
    <mergeCell ref="D181:H181"/>
    <mergeCell ref="A176:B176"/>
    <mergeCell ref="D176:H176"/>
    <mergeCell ref="A177:B177"/>
    <mergeCell ref="D177:H177"/>
    <mergeCell ref="A178:B178"/>
    <mergeCell ref="D178:H178"/>
    <mergeCell ref="A173:B173"/>
    <mergeCell ref="D173:H173"/>
    <mergeCell ref="A174:B174"/>
    <mergeCell ref="D174:H174"/>
    <mergeCell ref="A175:B175"/>
    <mergeCell ref="D175:H175"/>
    <mergeCell ref="A170:B170"/>
    <mergeCell ref="D170:H170"/>
    <mergeCell ref="A171:B171"/>
    <mergeCell ref="D171:H171"/>
    <mergeCell ref="A172:B172"/>
    <mergeCell ref="D172:H172"/>
    <mergeCell ref="A167:B167"/>
    <mergeCell ref="D167:H167"/>
    <mergeCell ref="A168:B168"/>
    <mergeCell ref="D168:H168"/>
    <mergeCell ref="A169:B169"/>
    <mergeCell ref="D169:H169"/>
    <mergeCell ref="D162:H162"/>
    <mergeCell ref="A163:C163"/>
    <mergeCell ref="D163:H163"/>
    <mergeCell ref="A164:B164"/>
    <mergeCell ref="C164:C233"/>
    <mergeCell ref="D164:H164"/>
    <mergeCell ref="A165:B165"/>
    <mergeCell ref="D165:H165"/>
    <mergeCell ref="A166:B166"/>
    <mergeCell ref="D166:H166"/>
    <mergeCell ref="G153:G157"/>
    <mergeCell ref="H153:H157"/>
    <mergeCell ref="D158:H158"/>
    <mergeCell ref="A159:A161"/>
    <mergeCell ref="B159:B160"/>
    <mergeCell ref="C159:C160"/>
    <mergeCell ref="D159:H161"/>
    <mergeCell ref="F148:F151"/>
    <mergeCell ref="G148:G151"/>
    <mergeCell ref="H148:H151"/>
    <mergeCell ref="D152:H152"/>
    <mergeCell ref="A153:A157"/>
    <mergeCell ref="B153:B154"/>
    <mergeCell ref="C153:C154"/>
    <mergeCell ref="D153:D157"/>
    <mergeCell ref="E153:E157"/>
    <mergeCell ref="F153:F157"/>
    <mergeCell ref="A144:B144"/>
    <mergeCell ref="D144:H144"/>
    <mergeCell ref="A145:B145"/>
    <mergeCell ref="D145:H145"/>
    <mergeCell ref="D146:H146"/>
    <mergeCell ref="A148:A151"/>
    <mergeCell ref="B148:B149"/>
    <mergeCell ref="C148:C149"/>
    <mergeCell ref="D148:D151"/>
    <mergeCell ref="E148:E151"/>
    <mergeCell ref="A141:B141"/>
    <mergeCell ref="D141:H141"/>
    <mergeCell ref="A142:B142"/>
    <mergeCell ref="D142:H142"/>
    <mergeCell ref="A143:B143"/>
    <mergeCell ref="D143:H143"/>
    <mergeCell ref="A138:B138"/>
    <mergeCell ref="D138:H138"/>
    <mergeCell ref="A139:B139"/>
    <mergeCell ref="D139:H139"/>
    <mergeCell ref="A140:B140"/>
    <mergeCell ref="D140:H140"/>
    <mergeCell ref="A135:B135"/>
    <mergeCell ref="D135:H135"/>
    <mergeCell ref="A136:B136"/>
    <mergeCell ref="D136:H136"/>
    <mergeCell ref="A137:B137"/>
    <mergeCell ref="D137:H137"/>
    <mergeCell ref="A132:B132"/>
    <mergeCell ref="D132:H132"/>
    <mergeCell ref="A133:B133"/>
    <mergeCell ref="D133:H133"/>
    <mergeCell ref="A134:B134"/>
    <mergeCell ref="D134:H134"/>
    <mergeCell ref="A129:B129"/>
    <mergeCell ref="D129:H129"/>
    <mergeCell ref="A130:B130"/>
    <mergeCell ref="D130:H130"/>
    <mergeCell ref="A131:B131"/>
    <mergeCell ref="D131:H131"/>
    <mergeCell ref="A126:B126"/>
    <mergeCell ref="D126:H126"/>
    <mergeCell ref="A127:B127"/>
    <mergeCell ref="D127:H127"/>
    <mergeCell ref="A128:B128"/>
    <mergeCell ref="D128:H128"/>
    <mergeCell ref="A123:B123"/>
    <mergeCell ref="D123:H123"/>
    <mergeCell ref="A124:B124"/>
    <mergeCell ref="D124:H124"/>
    <mergeCell ref="A125:B125"/>
    <mergeCell ref="D125:H125"/>
    <mergeCell ref="A120:B120"/>
    <mergeCell ref="D120:H120"/>
    <mergeCell ref="A121:B121"/>
    <mergeCell ref="D121:H121"/>
    <mergeCell ref="A122:B122"/>
    <mergeCell ref="D122:H122"/>
    <mergeCell ref="A117:B117"/>
    <mergeCell ref="D117:H117"/>
    <mergeCell ref="A118:B118"/>
    <mergeCell ref="D118:H118"/>
    <mergeCell ref="A119:B119"/>
    <mergeCell ref="D119:H119"/>
    <mergeCell ref="A114:B114"/>
    <mergeCell ref="D114:H114"/>
    <mergeCell ref="A115:B115"/>
    <mergeCell ref="D115:H115"/>
    <mergeCell ref="A116:B116"/>
    <mergeCell ref="D116:H116"/>
    <mergeCell ref="A111:B111"/>
    <mergeCell ref="D111:H111"/>
    <mergeCell ref="A112:B112"/>
    <mergeCell ref="D112:H112"/>
    <mergeCell ref="A113:B113"/>
    <mergeCell ref="D113:H113"/>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02:B102"/>
    <mergeCell ref="D102:H102"/>
    <mergeCell ref="A103:B103"/>
    <mergeCell ref="D103:H103"/>
    <mergeCell ref="A104:B104"/>
    <mergeCell ref="D104:H104"/>
    <mergeCell ref="A99:B99"/>
    <mergeCell ref="D99:H99"/>
    <mergeCell ref="A100:B100"/>
    <mergeCell ref="D100:H100"/>
    <mergeCell ref="A101:B101"/>
    <mergeCell ref="D101:H101"/>
    <mergeCell ref="A96:B96"/>
    <mergeCell ref="D96:H96"/>
    <mergeCell ref="A97:B97"/>
    <mergeCell ref="D97:H97"/>
    <mergeCell ref="A98:B98"/>
    <mergeCell ref="D98:H98"/>
    <mergeCell ref="A93:B93"/>
    <mergeCell ref="D93:H93"/>
    <mergeCell ref="A94:B94"/>
    <mergeCell ref="D94:H94"/>
    <mergeCell ref="A95:B95"/>
    <mergeCell ref="D95:H95"/>
    <mergeCell ref="A90:B90"/>
    <mergeCell ref="D90:H90"/>
    <mergeCell ref="A91:B91"/>
    <mergeCell ref="D91:H91"/>
    <mergeCell ref="A92:B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A72:B72"/>
    <mergeCell ref="D72:H72"/>
    <mergeCell ref="A73:B73"/>
    <mergeCell ref="D73:H73"/>
    <mergeCell ref="A74:B74"/>
    <mergeCell ref="D74:H74"/>
    <mergeCell ref="A69:B69"/>
    <mergeCell ref="D69:H69"/>
    <mergeCell ref="A70:B70"/>
    <mergeCell ref="D70:H70"/>
    <mergeCell ref="A71:B71"/>
    <mergeCell ref="D71:H71"/>
    <mergeCell ref="D64:H64"/>
    <mergeCell ref="A65:C65"/>
    <mergeCell ref="D65:H65"/>
    <mergeCell ref="A66:B66"/>
    <mergeCell ref="C66:C145"/>
    <mergeCell ref="D66:H66"/>
    <mergeCell ref="A67:B67"/>
    <mergeCell ref="D67:H67"/>
    <mergeCell ref="A68:B68"/>
    <mergeCell ref="D68:H68"/>
    <mergeCell ref="G55:G59"/>
    <mergeCell ref="H55:H59"/>
    <mergeCell ref="D60:H60"/>
    <mergeCell ref="A61:A63"/>
    <mergeCell ref="B61:B62"/>
    <mergeCell ref="C61:C62"/>
    <mergeCell ref="D61:H63"/>
    <mergeCell ref="F49:F53"/>
    <mergeCell ref="G49:G53"/>
    <mergeCell ref="H49:H53"/>
    <mergeCell ref="D54:H54"/>
    <mergeCell ref="A55:A59"/>
    <mergeCell ref="B55:B56"/>
    <mergeCell ref="C55:C56"/>
    <mergeCell ref="D55:D59"/>
    <mergeCell ref="E55:E59"/>
    <mergeCell ref="F55:F59"/>
    <mergeCell ref="A44:A47"/>
    <mergeCell ref="B44:B45"/>
    <mergeCell ref="C44:C45"/>
    <mergeCell ref="D44:H47"/>
    <mergeCell ref="D48:H48"/>
    <mergeCell ref="A49:A53"/>
    <mergeCell ref="B49:B50"/>
    <mergeCell ref="C49:C50"/>
    <mergeCell ref="D49:D53"/>
    <mergeCell ref="E49:E53"/>
    <mergeCell ref="G33:G37"/>
    <mergeCell ref="H33:H37"/>
    <mergeCell ref="A39:A42"/>
    <mergeCell ref="D39:H42"/>
    <mergeCell ref="C40:C41"/>
    <mergeCell ref="D43:H43"/>
    <mergeCell ref="F28:F31"/>
    <mergeCell ref="G28:G31"/>
    <mergeCell ref="H28:H31"/>
    <mergeCell ref="D32:H32"/>
    <mergeCell ref="A33:A37"/>
    <mergeCell ref="B33:B34"/>
    <mergeCell ref="C33:C34"/>
    <mergeCell ref="D33:D37"/>
    <mergeCell ref="E33:E37"/>
    <mergeCell ref="F33:F37"/>
    <mergeCell ref="A24:A26"/>
    <mergeCell ref="B24:B25"/>
    <mergeCell ref="C24:C25"/>
    <mergeCell ref="D24:H26"/>
    <mergeCell ref="D27:H27"/>
    <mergeCell ref="A28:A31"/>
    <mergeCell ref="B28:B29"/>
    <mergeCell ref="C28:C29"/>
    <mergeCell ref="D28:D31"/>
    <mergeCell ref="E28:E31"/>
    <mergeCell ref="G13:G17"/>
    <mergeCell ref="H13:H17"/>
    <mergeCell ref="A19:A22"/>
    <mergeCell ref="D19:H22"/>
    <mergeCell ref="C20:C21"/>
    <mergeCell ref="D23:H23"/>
    <mergeCell ref="F8:F11"/>
    <mergeCell ref="G8:G11"/>
    <mergeCell ref="H8:H11"/>
    <mergeCell ref="D12:H12"/>
    <mergeCell ref="A13:A17"/>
    <mergeCell ref="B13:B14"/>
    <mergeCell ref="C13:C14"/>
    <mergeCell ref="D13:D17"/>
    <mergeCell ref="E13:E17"/>
    <mergeCell ref="F13:F17"/>
    <mergeCell ref="D1:F1"/>
    <mergeCell ref="G2:H2"/>
    <mergeCell ref="D4:H4"/>
    <mergeCell ref="A5:B5"/>
    <mergeCell ref="D6:H6"/>
    <mergeCell ref="A8:A11"/>
    <mergeCell ref="B8:B9"/>
    <mergeCell ref="C8:C9"/>
    <mergeCell ref="D8:D11"/>
    <mergeCell ref="E8:E11"/>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23"/>
  <sheetViews>
    <sheetView view="pageBreakPreview" zoomScale="40" zoomScaleNormal="60" zoomScaleSheetLayoutView="40" workbookViewId="0">
      <pane ySplit="4" topLeftCell="A52" activePane="bottomLeft" state="frozen"/>
      <selection activeCell="A181" sqref="A181:B181"/>
      <selection pane="bottomLeft" activeCell="A181" sqref="A181:B181"/>
    </sheetView>
  </sheetViews>
  <sheetFormatPr defaultColWidth="9.140625" defaultRowHeight="12.75" outlineLevelRow="1" x14ac:dyDescent="0.2"/>
  <cols>
    <col min="1" max="1" width="45.7109375" style="216" customWidth="1"/>
    <col min="2" max="2" width="80.7109375" style="217" customWidth="1"/>
    <col min="3" max="3" width="120.7109375" style="218" customWidth="1"/>
    <col min="4" max="7" width="30.7109375" style="217" customWidth="1"/>
    <col min="8" max="8" width="30.7109375" style="219" customWidth="1"/>
    <col min="9" max="16384" width="9.140625" style="219"/>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июня 2024 г.</v>
      </c>
      <c r="B2" s="6" t="s">
        <v>2</v>
      </c>
      <c r="C2" s="7" t="s">
        <v>503</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33.75" customHeight="1" thickBot="1" x14ac:dyDescent="0.25">
      <c r="A6" s="436"/>
      <c r="B6" s="437"/>
      <c r="C6" s="438"/>
      <c r="D6" s="337" t="s">
        <v>171</v>
      </c>
      <c r="E6" s="268" t="s">
        <v>172</v>
      </c>
      <c r="F6" s="337" t="s">
        <v>173</v>
      </c>
      <c r="G6" s="268" t="s">
        <v>174</v>
      </c>
      <c r="H6" s="338" t="s">
        <v>175</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"2ГИС.КАЛИНИНГРАД" (версия для ПК); 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Интернет-площадки и Веб-приложения на основе Cправочника организаций "2ГИС.КАЛИНИНГРАД", http://api.2gis.ru/</v>
      </c>
      <c r="D7" s="31">
        <f>F7*1.2</f>
        <v>10080</v>
      </c>
      <c r="E7" s="32">
        <f>F7*1.1</f>
        <v>9240</v>
      </c>
      <c r="F7" s="32">
        <v>8400</v>
      </c>
      <c r="G7" s="32">
        <f>F7*0.75</f>
        <v>6300</v>
      </c>
      <c r="H7" s="33">
        <f>F7*0.5</f>
        <v>4200</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"2ГИС.КАЛИНИНГРАД" (версия для ПК); 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Интернет-площадки и Веб-приложения на основе Cправочника организаций "2ГИС.КАЛИНИНГРАД",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"2ГИС.КАЛИНИНГРАД" (версия для ПК); 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Интернет-площадки и Веб-приложения на основе Cправочника организаций "2ГИС.КАЛИНИНГРАД", http://api.2gis.ru/</v>
      </c>
      <c r="D12" s="54">
        <f>F12*1.2</f>
        <v>11340</v>
      </c>
      <c r="E12" s="32">
        <f>F12*1.1</f>
        <v>10395</v>
      </c>
      <c r="F12" s="32">
        <v>9450</v>
      </c>
      <c r="G12" s="32">
        <f>F12*0.75</f>
        <v>7087.5</v>
      </c>
      <c r="H12" s="33">
        <f>F12*0.5</f>
        <v>4725</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"2ГИС.КАЛИНИНГРАД" (версия для ПК); 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Интернет-площадки и Веб-приложения на основе Cправочника организаций "2ГИС.КАЛИНИНГРАД",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1680</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"2ГИС.КАЛИНИНГРАД"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"2ГИС.КАЛИНИНГРАД"; Электронный справочник "2ГИС.КАЛИНИНГРАД"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Интернет-площадки и Веб-приложения на основе Cправочника организаций "2ГИС.КАЛИНИНГРАД", http://api.2gis.ru/</v>
      </c>
      <c r="D23" s="271">
        <v>330</v>
      </c>
      <c r="E23" s="272"/>
      <c r="F23" s="272"/>
      <c r="G23" s="272"/>
      <c r="H23" s="273"/>
    </row>
    <row r="24" spans="1:8" s="16" customFormat="1" ht="94.5" customHeight="1" x14ac:dyDescent="0.2">
      <c r="A24" s="71"/>
      <c r="B24" s="92"/>
      <c r="C24" s="93"/>
      <c r="D24" s="94"/>
      <c r="E24" s="95"/>
      <c r="F24" s="95"/>
      <c r="G24" s="95"/>
      <c r="H24" s="274"/>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2ГИС 4.0 и выше)</v>
      </c>
      <c r="D25" s="275"/>
      <c r="E25" s="276"/>
      <c r="F25" s="276"/>
      <c r="G25" s="276"/>
      <c r="H25" s="277"/>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"2ГИС.КАЛИНИНГРАД" (версия для ПК); 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v>
      </c>
      <c r="D27" s="31">
        <f>F27*1.2</f>
        <v>14112</v>
      </c>
      <c r="E27" s="32">
        <f>F27*1.1</f>
        <v>12936.000000000002</v>
      </c>
      <c r="F27" s="32">
        <v>11760</v>
      </c>
      <c r="G27" s="32">
        <f>F27*0.75</f>
        <v>8820</v>
      </c>
      <c r="H27" s="33">
        <f>F27*0.5</f>
        <v>5880</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"2ГИС.КАЛИНИНГРАД" (версия для ПК); 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v>
      </c>
      <c r="D32" s="54">
        <f>F32*1.2</f>
        <v>15883.199999999999</v>
      </c>
      <c r="E32" s="32">
        <f>F32*1.1</f>
        <v>14559.6</v>
      </c>
      <c r="F32" s="32">
        <v>13236</v>
      </c>
      <c r="G32" s="32">
        <f>F32*0.75</f>
        <v>9927</v>
      </c>
      <c r="H32" s="33">
        <f>F32*0.5</f>
        <v>6618</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2400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"2ГИС.КАЛИНИНГРАД"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"2ГИС.КАЛИНИНГРАД"; Электронный справочник "2ГИС.КАЛИНИНГРАД"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v>
      </c>
      <c r="D43" s="90">
        <v>468</v>
      </c>
      <c r="E43" s="90"/>
      <c r="F43" s="90"/>
      <c r="G43" s="90"/>
      <c r="H43" s="91"/>
    </row>
    <row r="44" spans="1:8" s="16" customFormat="1" ht="69.75" customHeight="1" x14ac:dyDescent="0.2">
      <c r="A44" s="71"/>
      <c r="B44" s="92"/>
      <c r="C44" s="93"/>
      <c r="D44" s="95"/>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2ГИС 4.0 и выше)</v>
      </c>
      <c r="D45" s="95"/>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2ГИС 4.0 и выше)</v>
      </c>
      <c r="D46" s="100"/>
      <c r="E46" s="100"/>
      <c r="F46" s="100"/>
      <c r="G46" s="100"/>
      <c r="H46" s="101"/>
    </row>
    <row r="47" spans="1:8" ht="21.75" thickBot="1" x14ac:dyDescent="0.25">
      <c r="A47" s="81"/>
      <c r="B47" s="129"/>
      <c r="C47" s="130"/>
      <c r="D47" s="113"/>
      <c r="E47" s="114"/>
      <c r="F47" s="114"/>
      <c r="G47" s="114"/>
      <c r="H47" s="115"/>
    </row>
    <row r="48" spans="1:8" ht="42.75" thickBot="1" x14ac:dyDescent="0.25">
      <c r="A48" s="278" t="s">
        <v>176</v>
      </c>
      <c r="B48" s="66" t="s">
        <v>177</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"2ГИС.КАЛИНИНГРАД" (версия для ПК)</v>
      </c>
      <c r="D48" s="279">
        <f>F48*1.2</f>
        <v>4320</v>
      </c>
      <c r="E48" s="279">
        <f>F48*1.1</f>
        <v>3960.0000000000005</v>
      </c>
      <c r="F48" s="279">
        <v>3600</v>
      </c>
      <c r="G48" s="279">
        <f>F48*0.75</f>
        <v>2700</v>
      </c>
      <c r="H48" s="279">
        <f>F48*0.5</f>
        <v>1800</v>
      </c>
    </row>
    <row r="49" spans="1:8" ht="84.75" thickBot="1" x14ac:dyDescent="0.25">
      <c r="A49" s="278"/>
      <c r="B49" s="72" t="s">
        <v>178</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"2ГИС.КАЛИНИНГРАД" (версия для ПК); 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v>
      </c>
      <c r="D49" s="280"/>
      <c r="E49" s="280"/>
      <c r="F49" s="280"/>
      <c r="G49" s="280"/>
      <c r="H49" s="280"/>
    </row>
    <row r="50" spans="1:8" ht="63.75" thickBot="1" x14ac:dyDescent="0.25">
      <c r="A50" s="278"/>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v>
      </c>
      <c r="D50" s="280"/>
      <c r="E50" s="280"/>
      <c r="F50" s="280"/>
      <c r="G50" s="280"/>
      <c r="H50" s="280"/>
    </row>
    <row r="51" spans="1:8" ht="21.75" thickBot="1" x14ac:dyDescent="0.25">
      <c r="A51" s="81"/>
      <c r="B51" s="129"/>
      <c r="C51" s="130"/>
      <c r="D51" s="113"/>
      <c r="E51" s="114"/>
      <c r="F51" s="114"/>
      <c r="G51" s="114"/>
      <c r="H51" s="115"/>
    </row>
    <row r="52" spans="1:8" ht="42" x14ac:dyDescent="0.2">
      <c r="A52" s="281" t="s">
        <v>179</v>
      </c>
      <c r="B52" s="66" t="s">
        <v>180</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"2ГИС.КАЛИНИНГРАД" (версия для ПК)</v>
      </c>
      <c r="D52" s="89">
        <v>240</v>
      </c>
      <c r="E52" s="90"/>
      <c r="F52" s="90"/>
      <c r="G52" s="90"/>
      <c r="H52" s="91"/>
    </row>
    <row r="53" spans="1:8" ht="63.75"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v>
      </c>
      <c r="D53" s="99"/>
      <c r="E53" s="100"/>
      <c r="F53" s="100"/>
      <c r="G53" s="100"/>
      <c r="H53" s="101"/>
    </row>
    <row r="54" spans="1:8" s="16" customFormat="1" ht="24.95" customHeight="1" thickBot="1" x14ac:dyDescent="0.25">
      <c r="A54" s="81"/>
      <c r="B54" s="82"/>
      <c r="C54" s="83"/>
      <c r="D54" s="113"/>
      <c r="E54" s="114"/>
      <c r="F54" s="114"/>
      <c r="G54" s="114"/>
      <c r="H54" s="115"/>
    </row>
    <row r="55" spans="1:8" s="16" customFormat="1" ht="48" customHeight="1" x14ac:dyDescent="0.2">
      <c r="A55" s="29" t="s">
        <v>31</v>
      </c>
      <c r="B55" s="30" t="s">
        <v>27</v>
      </c>
      <c r="C5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"2ГИС.КАЛИНИНГРАД" (версия для ПК); 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Интернет-площадки и Веб-приложения на основе Cправочника организаций "2ГИС.КАЛИНИНГРАД", http://api.2gis.ru/</v>
      </c>
      <c r="D55" s="31">
        <f>F55*1.2</f>
        <v>12420</v>
      </c>
      <c r="E55" s="32">
        <f>F55*1.1</f>
        <v>11385.000000000002</v>
      </c>
      <c r="F55" s="32">
        <v>10350</v>
      </c>
      <c r="G55" s="32">
        <f>F55*0.75</f>
        <v>7762.5</v>
      </c>
      <c r="H55" s="33">
        <f>F55*0.5</f>
        <v>5175</v>
      </c>
    </row>
    <row r="56" spans="1:8" s="16" customFormat="1" ht="132" customHeight="1" x14ac:dyDescent="0.2">
      <c r="A56" s="34"/>
      <c r="B56" s="35"/>
      <c r="C56" s="35"/>
      <c r="D56" s="36"/>
      <c r="E56" s="37"/>
      <c r="F56" s="37"/>
      <c r="G56" s="37"/>
      <c r="H56" s="38"/>
    </row>
    <row r="57" spans="1:8" s="16" customFormat="1" ht="127.5" customHeight="1" x14ac:dyDescent="0.2">
      <c r="A57" s="34"/>
      <c r="B57" s="39" t="s">
        <v>12</v>
      </c>
      <c r="C5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"2ГИС.КАЛИНИНГРАД" (версия для ПК); 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Интернет-площадки и Веб-приложения на основе Cправочника организаций "2ГИС.КАЛИНИНГРАД", http://api.2gis.ru/</v>
      </c>
      <c r="D57" s="36"/>
      <c r="E57" s="37"/>
      <c r="F57" s="37"/>
      <c r="G57" s="37"/>
      <c r="H57" s="38"/>
    </row>
    <row r="58" spans="1:8" s="16" customFormat="1" ht="127.5" customHeight="1" thickBot="1" x14ac:dyDescent="0.25">
      <c r="A58" s="119"/>
      <c r="B58" s="120" t="s">
        <v>33</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2ГИС 4.0 и выше)</v>
      </c>
      <c r="D58" s="121"/>
      <c r="E58" s="122"/>
      <c r="F58" s="122"/>
      <c r="G58" s="122"/>
      <c r="H58" s="123"/>
    </row>
    <row r="59" spans="1:8" s="16" customFormat="1" ht="166.5" customHeight="1" thickBot="1" x14ac:dyDescent="0.25">
      <c r="A59" s="41"/>
      <c r="B59" s="42" t="s">
        <v>13</v>
      </c>
      <c r="C5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2ГИС 4.0 и выше)</v>
      </c>
      <c r="D59" s="44"/>
      <c r="E59" s="45"/>
      <c r="F59" s="45"/>
      <c r="G59" s="45"/>
      <c r="H59" s="46"/>
    </row>
    <row r="60" spans="1:8" s="16" customFormat="1" ht="24.95" customHeight="1" thickBot="1" x14ac:dyDescent="0.25">
      <c r="A60" s="47"/>
      <c r="B60" s="48"/>
      <c r="C60" s="49"/>
      <c r="D60" s="50"/>
      <c r="E60" s="51"/>
      <c r="F60" s="51"/>
      <c r="G60" s="51"/>
      <c r="H60" s="52"/>
    </row>
    <row r="61" spans="1:8" s="16" customFormat="1" ht="48" customHeight="1" x14ac:dyDescent="0.2">
      <c r="A61" s="53" t="s">
        <v>35</v>
      </c>
      <c r="B61" s="30" t="s">
        <v>27</v>
      </c>
      <c r="C61"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"2ГИС.КАЛИНИНГРАД" (версия для ПК); 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Интернет-площадки и Веб-приложения на основе Cправочника организаций "2ГИС.КАЛИНИНГРАД", http://api.2gis.ru/</v>
      </c>
      <c r="D61" s="54">
        <f>F61*1.2</f>
        <v>13680</v>
      </c>
      <c r="E61" s="32">
        <f>F61*1.1</f>
        <v>12540.000000000002</v>
      </c>
      <c r="F61" s="32">
        <v>11400</v>
      </c>
      <c r="G61" s="32">
        <f>F61*0.75</f>
        <v>8550</v>
      </c>
      <c r="H61" s="33">
        <f>F61*0.5</f>
        <v>5700</v>
      </c>
    </row>
    <row r="62" spans="1:8" s="16" customFormat="1" ht="132" customHeight="1" x14ac:dyDescent="0.2">
      <c r="A62" s="55"/>
      <c r="B62" s="35"/>
      <c r="C62" s="35"/>
      <c r="D62" s="56"/>
      <c r="E62" s="37"/>
      <c r="F62" s="37"/>
      <c r="G62" s="37"/>
      <c r="H62" s="38"/>
    </row>
    <row r="63" spans="1:8" s="16" customFormat="1" ht="138.94999999999999" customHeight="1" x14ac:dyDescent="0.2">
      <c r="A63" s="55"/>
      <c r="B63" s="39" t="s">
        <v>12</v>
      </c>
      <c r="C63"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"2ГИС.КАЛИНИНГРАД" (версия для ПК); 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Интернет-площадки и Веб-приложения на основе Cправочника организаций "2ГИС.КАЛИНИНГРАД", http://api.2gis.ru/</v>
      </c>
      <c r="D63" s="56"/>
      <c r="E63" s="37"/>
      <c r="F63" s="37"/>
      <c r="G63" s="37"/>
      <c r="H63" s="38"/>
    </row>
    <row r="64" spans="1:8" s="16" customFormat="1" ht="166.5" customHeight="1" x14ac:dyDescent="0.2">
      <c r="A64" s="55"/>
      <c r="B64" s="57" t="s">
        <v>13</v>
      </c>
      <c r="C64"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2ГИС 4.0 и выше)</v>
      </c>
      <c r="D64" s="56"/>
      <c r="E64" s="37"/>
      <c r="F64" s="37"/>
      <c r="G64" s="37"/>
      <c r="H64" s="38"/>
    </row>
    <row r="65" spans="1:8" s="16" customFormat="1" ht="92.25" customHeight="1" thickBot="1" x14ac:dyDescent="0.25">
      <c r="A65" s="59"/>
      <c r="B65" s="42" t="s">
        <v>36</v>
      </c>
      <c r="C65"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2ГИС 4.0 и выше)</v>
      </c>
      <c r="D65" s="61"/>
      <c r="E65" s="45"/>
      <c r="F65" s="45"/>
      <c r="G65" s="45"/>
      <c r="H65" s="46"/>
    </row>
    <row r="66" spans="1:8" s="16" customFormat="1" ht="24.95" customHeight="1" thickBot="1" x14ac:dyDescent="0.25">
      <c r="A66" s="81"/>
      <c r="B66" s="82"/>
      <c r="C66" s="83"/>
      <c r="D66" s="84"/>
      <c r="E66" s="85"/>
      <c r="F66" s="85"/>
      <c r="G66" s="85"/>
      <c r="H66" s="86"/>
    </row>
    <row r="67" spans="1:8" s="16" customFormat="1" ht="50.1" customHeight="1" x14ac:dyDescent="0.2">
      <c r="A67" s="65" t="s">
        <v>37</v>
      </c>
      <c r="B67" s="87" t="s">
        <v>23</v>
      </c>
      <c r="C67"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Интернет-площадки и Веб-приложения на основе Cправочника организаций "2ГИС.КАЛИНИНГРАД", http://api.2gis.ru/</v>
      </c>
      <c r="D67" s="271">
        <v>330</v>
      </c>
      <c r="E67" s="272"/>
      <c r="F67" s="272"/>
      <c r="G67" s="272"/>
      <c r="H67" s="273"/>
    </row>
    <row r="68" spans="1:8" s="16" customFormat="1" ht="94.5" customHeight="1" x14ac:dyDescent="0.2">
      <c r="A68" s="71"/>
      <c r="B68" s="92"/>
      <c r="C68" s="93"/>
      <c r="D68" s="94"/>
      <c r="E68" s="95"/>
      <c r="F68" s="95"/>
      <c r="G68" s="95"/>
      <c r="H68" s="274"/>
    </row>
    <row r="69" spans="1:8" s="16" customFormat="1" ht="163.5" customHeight="1" thickBot="1" x14ac:dyDescent="0.25">
      <c r="A69" s="77"/>
      <c r="B69" s="97" t="s">
        <v>13</v>
      </c>
      <c r="C69"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2ГИС 4.0 и выше)</v>
      </c>
      <c r="D69" s="275"/>
      <c r="E69" s="276"/>
      <c r="F69" s="276"/>
      <c r="G69" s="276"/>
      <c r="H69" s="277"/>
    </row>
    <row r="70" spans="1:8" ht="21.75" thickBot="1" x14ac:dyDescent="0.25">
      <c r="A70" s="81"/>
      <c r="B70" s="129"/>
      <c r="C70" s="130"/>
      <c r="D70" s="113"/>
      <c r="E70" s="114"/>
      <c r="F70" s="114"/>
      <c r="G70" s="114"/>
      <c r="H70" s="115"/>
    </row>
    <row r="71" spans="1:8" ht="50.1" customHeight="1" thickBot="1" x14ac:dyDescent="0.25">
      <c r="A71" s="136" t="s">
        <v>38</v>
      </c>
      <c r="B71" s="137"/>
      <c r="C71" s="137"/>
      <c r="D71" s="138" t="str">
        <f>"от "&amp;MIN(D72:D91)&amp;" до "&amp;MAX(D72:D91)</f>
        <v>от 1140 до 22800</v>
      </c>
      <c r="E71" s="139"/>
      <c r="F71" s="139"/>
      <c r="G71" s="139"/>
      <c r="H71" s="140"/>
    </row>
    <row r="72" spans="1:8" ht="37.5" customHeight="1" outlineLevel="1" x14ac:dyDescent="0.2">
      <c r="A72" s="141" t="s">
        <v>39</v>
      </c>
      <c r="B72" s="369"/>
      <c r="C72" s="30" t="str">
        <f>"Электронный справочник на основе Справочника организаций "&amp;$C$2&amp;" (версия для ПК)"</f>
        <v>Электронный справочник на основе Справочника организаций "2ГИС.КАЛИНИНГРАД" (версия для ПК)</v>
      </c>
      <c r="D72" s="370">
        <v>1140</v>
      </c>
      <c r="E72" s="145"/>
      <c r="F72" s="145"/>
      <c r="G72" s="145"/>
      <c r="H72" s="146"/>
    </row>
    <row r="73" spans="1:8" ht="37.5" customHeight="1" outlineLevel="1" x14ac:dyDescent="0.2">
      <c r="A73" s="147" t="s">
        <v>40</v>
      </c>
      <c r="B73" s="371"/>
      <c r="C73" s="355"/>
      <c r="D73" s="56">
        <v>2280</v>
      </c>
      <c r="E73" s="37"/>
      <c r="F73" s="37"/>
      <c r="G73" s="37"/>
      <c r="H73" s="38"/>
    </row>
    <row r="74" spans="1:8" ht="37.5" customHeight="1" outlineLevel="1" x14ac:dyDescent="0.2">
      <c r="A74" s="147" t="s">
        <v>41</v>
      </c>
      <c r="B74" s="371"/>
      <c r="C74" s="355"/>
      <c r="D74" s="56">
        <v>3420</v>
      </c>
      <c r="E74" s="37"/>
      <c r="F74" s="37"/>
      <c r="G74" s="37"/>
      <c r="H74" s="38"/>
    </row>
    <row r="75" spans="1:8" ht="37.5" customHeight="1" outlineLevel="1" x14ac:dyDescent="0.2">
      <c r="A75" s="147" t="s">
        <v>42</v>
      </c>
      <c r="B75" s="371"/>
      <c r="C75" s="355"/>
      <c r="D75" s="56">
        <v>4560</v>
      </c>
      <c r="E75" s="37"/>
      <c r="F75" s="37"/>
      <c r="G75" s="37"/>
      <c r="H75" s="38"/>
    </row>
    <row r="76" spans="1:8" ht="37.5" customHeight="1" outlineLevel="1" x14ac:dyDescent="0.2">
      <c r="A76" s="147" t="s">
        <v>43</v>
      </c>
      <c r="B76" s="371"/>
      <c r="C76" s="355"/>
      <c r="D76" s="56">
        <v>5700</v>
      </c>
      <c r="E76" s="37"/>
      <c r="F76" s="37"/>
      <c r="G76" s="37"/>
      <c r="H76" s="38"/>
    </row>
    <row r="77" spans="1:8" ht="37.5" customHeight="1" outlineLevel="1" x14ac:dyDescent="0.2">
      <c r="A77" s="147" t="s">
        <v>44</v>
      </c>
      <c r="B77" s="371"/>
      <c r="C77" s="355"/>
      <c r="D77" s="56">
        <v>6840</v>
      </c>
      <c r="E77" s="37"/>
      <c r="F77" s="37"/>
      <c r="G77" s="37"/>
      <c r="H77" s="38"/>
    </row>
    <row r="78" spans="1:8" ht="37.5" customHeight="1" outlineLevel="1" x14ac:dyDescent="0.2">
      <c r="A78" s="147" t="s">
        <v>45</v>
      </c>
      <c r="B78" s="371"/>
      <c r="C78" s="355"/>
      <c r="D78" s="56">
        <v>7980</v>
      </c>
      <c r="E78" s="37"/>
      <c r="F78" s="37"/>
      <c r="G78" s="37"/>
      <c r="H78" s="38"/>
    </row>
    <row r="79" spans="1:8" ht="37.5" customHeight="1" outlineLevel="1" x14ac:dyDescent="0.2">
      <c r="A79" s="147" t="s">
        <v>46</v>
      </c>
      <c r="B79" s="371"/>
      <c r="C79" s="355"/>
      <c r="D79" s="56">
        <v>9120</v>
      </c>
      <c r="E79" s="37"/>
      <c r="F79" s="37"/>
      <c r="G79" s="37"/>
      <c r="H79" s="38"/>
    </row>
    <row r="80" spans="1:8" ht="37.5" customHeight="1" outlineLevel="1" x14ac:dyDescent="0.2">
      <c r="A80" s="147" t="s">
        <v>47</v>
      </c>
      <c r="B80" s="371"/>
      <c r="C80" s="355"/>
      <c r="D80" s="56">
        <v>10260</v>
      </c>
      <c r="E80" s="37"/>
      <c r="F80" s="37"/>
      <c r="G80" s="37"/>
      <c r="H80" s="38"/>
    </row>
    <row r="81" spans="1:8" ht="37.5" customHeight="1" outlineLevel="1" x14ac:dyDescent="0.2">
      <c r="A81" s="147" t="s">
        <v>48</v>
      </c>
      <c r="B81" s="371"/>
      <c r="C81" s="355"/>
      <c r="D81" s="56">
        <v>11400</v>
      </c>
      <c r="E81" s="37"/>
      <c r="F81" s="37"/>
      <c r="G81" s="37"/>
      <c r="H81" s="38"/>
    </row>
    <row r="82" spans="1:8" ht="37.5" customHeight="1" outlineLevel="1" x14ac:dyDescent="0.2">
      <c r="A82" s="147" t="s">
        <v>49</v>
      </c>
      <c r="B82" s="371"/>
      <c r="C82" s="355"/>
      <c r="D82" s="56">
        <v>12540</v>
      </c>
      <c r="E82" s="37"/>
      <c r="F82" s="37"/>
      <c r="G82" s="37"/>
      <c r="H82" s="38"/>
    </row>
    <row r="83" spans="1:8" ht="37.5" customHeight="1" outlineLevel="1" x14ac:dyDescent="0.2">
      <c r="A83" s="147" t="s">
        <v>50</v>
      </c>
      <c r="B83" s="371"/>
      <c r="C83" s="355"/>
      <c r="D83" s="56">
        <v>13680</v>
      </c>
      <c r="E83" s="37"/>
      <c r="F83" s="37"/>
      <c r="G83" s="37"/>
      <c r="H83" s="38"/>
    </row>
    <row r="84" spans="1:8" ht="37.5" customHeight="1" outlineLevel="1" x14ac:dyDescent="0.2">
      <c r="A84" s="147" t="s">
        <v>51</v>
      </c>
      <c r="B84" s="371"/>
      <c r="C84" s="355"/>
      <c r="D84" s="56">
        <v>14820</v>
      </c>
      <c r="E84" s="37"/>
      <c r="F84" s="37"/>
      <c r="G84" s="37"/>
      <c r="H84" s="38"/>
    </row>
    <row r="85" spans="1:8" ht="37.5" customHeight="1" outlineLevel="1" x14ac:dyDescent="0.2">
      <c r="A85" s="147" t="s">
        <v>52</v>
      </c>
      <c r="B85" s="371"/>
      <c r="C85" s="355"/>
      <c r="D85" s="56">
        <v>15960</v>
      </c>
      <c r="E85" s="37"/>
      <c r="F85" s="37"/>
      <c r="G85" s="37"/>
      <c r="H85" s="38"/>
    </row>
    <row r="86" spans="1:8" ht="37.5" customHeight="1" outlineLevel="1" x14ac:dyDescent="0.2">
      <c r="A86" s="147" t="s">
        <v>53</v>
      </c>
      <c r="B86" s="371"/>
      <c r="C86" s="355"/>
      <c r="D86" s="56">
        <v>17100</v>
      </c>
      <c r="E86" s="37"/>
      <c r="F86" s="37"/>
      <c r="G86" s="37"/>
      <c r="H86" s="38"/>
    </row>
    <row r="87" spans="1:8" ht="37.5" customHeight="1" outlineLevel="1" x14ac:dyDescent="0.2">
      <c r="A87" s="147" t="s">
        <v>54</v>
      </c>
      <c r="B87" s="371"/>
      <c r="C87" s="355"/>
      <c r="D87" s="56">
        <v>18240</v>
      </c>
      <c r="E87" s="37"/>
      <c r="F87" s="37"/>
      <c r="G87" s="37"/>
      <c r="H87" s="38"/>
    </row>
    <row r="88" spans="1:8" ht="37.5" customHeight="1" outlineLevel="1" x14ac:dyDescent="0.2">
      <c r="A88" s="147" t="s">
        <v>55</v>
      </c>
      <c r="B88" s="371"/>
      <c r="C88" s="355"/>
      <c r="D88" s="56">
        <v>19380</v>
      </c>
      <c r="E88" s="37"/>
      <c r="F88" s="37"/>
      <c r="G88" s="37"/>
      <c r="H88" s="38"/>
    </row>
    <row r="89" spans="1:8" ht="37.5" customHeight="1" outlineLevel="1" x14ac:dyDescent="0.2">
      <c r="A89" s="147" t="s">
        <v>56</v>
      </c>
      <c r="B89" s="371"/>
      <c r="C89" s="355"/>
      <c r="D89" s="56">
        <v>20520</v>
      </c>
      <c r="E89" s="37"/>
      <c r="F89" s="37"/>
      <c r="G89" s="37"/>
      <c r="H89" s="38"/>
    </row>
    <row r="90" spans="1:8" ht="37.5" customHeight="1" outlineLevel="1" x14ac:dyDescent="0.2">
      <c r="A90" s="147" t="s">
        <v>57</v>
      </c>
      <c r="B90" s="371"/>
      <c r="C90" s="355"/>
      <c r="D90" s="56">
        <v>21660</v>
      </c>
      <c r="E90" s="37"/>
      <c r="F90" s="37"/>
      <c r="G90" s="37"/>
      <c r="H90" s="38"/>
    </row>
    <row r="91" spans="1:8" ht="37.5" customHeight="1" outlineLevel="1" x14ac:dyDescent="0.2">
      <c r="A91" s="147" t="s">
        <v>58</v>
      </c>
      <c r="B91" s="371"/>
      <c r="C91" s="355"/>
      <c r="D91" s="56">
        <v>22800</v>
      </c>
      <c r="E91" s="37"/>
      <c r="F91" s="37"/>
      <c r="G91" s="37"/>
      <c r="H91" s="38"/>
    </row>
    <row r="92" spans="1:8" ht="37.5" customHeight="1" outlineLevel="1" x14ac:dyDescent="0.2">
      <c r="A92" s="147" t="s">
        <v>181</v>
      </c>
      <c r="B92" s="371"/>
      <c r="C92" s="355"/>
      <c r="D92" s="56">
        <v>23940</v>
      </c>
      <c r="E92" s="37"/>
      <c r="F92" s="37"/>
      <c r="G92" s="37"/>
      <c r="H92" s="38"/>
    </row>
    <row r="93" spans="1:8" ht="37.5" customHeight="1" outlineLevel="1" x14ac:dyDescent="0.2">
      <c r="A93" s="147" t="s">
        <v>182</v>
      </c>
      <c r="B93" s="371"/>
      <c r="C93" s="355"/>
      <c r="D93" s="56">
        <v>25080</v>
      </c>
      <c r="E93" s="37"/>
      <c r="F93" s="37"/>
      <c r="G93" s="37"/>
      <c r="H93" s="38"/>
    </row>
    <row r="94" spans="1:8" ht="37.5" customHeight="1" outlineLevel="1" x14ac:dyDescent="0.2">
      <c r="A94" s="147" t="s">
        <v>183</v>
      </c>
      <c r="B94" s="371"/>
      <c r="C94" s="355"/>
      <c r="D94" s="56">
        <v>26220</v>
      </c>
      <c r="E94" s="37"/>
      <c r="F94" s="37"/>
      <c r="G94" s="37"/>
      <c r="H94" s="38"/>
    </row>
    <row r="95" spans="1:8" ht="37.5" customHeight="1" outlineLevel="1" x14ac:dyDescent="0.2">
      <c r="A95" s="147" t="s">
        <v>184</v>
      </c>
      <c r="B95" s="371"/>
      <c r="C95" s="355"/>
      <c r="D95" s="56">
        <v>27360</v>
      </c>
      <c r="E95" s="37"/>
      <c r="F95" s="37"/>
      <c r="G95" s="37"/>
      <c r="H95" s="38"/>
    </row>
    <row r="96" spans="1:8" ht="37.5" customHeight="1" outlineLevel="1" x14ac:dyDescent="0.2">
      <c r="A96" s="147" t="s">
        <v>185</v>
      </c>
      <c r="B96" s="371"/>
      <c r="C96" s="355"/>
      <c r="D96" s="56">
        <v>28500</v>
      </c>
      <c r="E96" s="37"/>
      <c r="F96" s="37"/>
      <c r="G96" s="37"/>
      <c r="H96" s="38"/>
    </row>
    <row r="97" spans="1:8" ht="37.5" customHeight="1" outlineLevel="1" x14ac:dyDescent="0.2">
      <c r="A97" s="147" t="s">
        <v>186</v>
      </c>
      <c r="B97" s="371"/>
      <c r="C97" s="355"/>
      <c r="D97" s="56">
        <v>29640</v>
      </c>
      <c r="E97" s="37"/>
      <c r="F97" s="37"/>
      <c r="G97" s="37"/>
      <c r="H97" s="38"/>
    </row>
    <row r="98" spans="1:8" ht="37.5" customHeight="1" outlineLevel="1" x14ac:dyDescent="0.2">
      <c r="A98" s="147" t="s">
        <v>187</v>
      </c>
      <c r="B98" s="371"/>
      <c r="C98" s="355"/>
      <c r="D98" s="56">
        <v>30780</v>
      </c>
      <c r="E98" s="37"/>
      <c r="F98" s="37"/>
      <c r="G98" s="37"/>
      <c r="H98" s="38"/>
    </row>
    <row r="99" spans="1:8" ht="37.5" customHeight="1" outlineLevel="1" x14ac:dyDescent="0.2">
      <c r="A99" s="147" t="s">
        <v>188</v>
      </c>
      <c r="B99" s="371"/>
      <c r="C99" s="355"/>
      <c r="D99" s="56">
        <v>31920</v>
      </c>
      <c r="E99" s="37"/>
      <c r="F99" s="37"/>
      <c r="G99" s="37"/>
      <c r="H99" s="38"/>
    </row>
    <row r="100" spans="1:8" ht="37.5" customHeight="1" outlineLevel="1" x14ac:dyDescent="0.2">
      <c r="A100" s="147" t="s">
        <v>189</v>
      </c>
      <c r="B100" s="371"/>
      <c r="C100" s="355"/>
      <c r="D100" s="56">
        <v>33060</v>
      </c>
      <c r="E100" s="37"/>
      <c r="F100" s="37"/>
      <c r="G100" s="37"/>
      <c r="H100" s="38"/>
    </row>
    <row r="101" spans="1:8" ht="37.5" customHeight="1" outlineLevel="1" x14ac:dyDescent="0.2">
      <c r="A101" s="147" t="s">
        <v>190</v>
      </c>
      <c r="B101" s="371"/>
      <c r="C101" s="355"/>
      <c r="D101" s="56">
        <v>34200</v>
      </c>
      <c r="E101" s="37"/>
      <c r="F101" s="37"/>
      <c r="G101" s="37"/>
      <c r="H101" s="38"/>
    </row>
    <row r="102" spans="1:8" ht="37.5" customHeight="1" outlineLevel="1" x14ac:dyDescent="0.2">
      <c r="A102" s="147" t="s">
        <v>191</v>
      </c>
      <c r="B102" s="371"/>
      <c r="C102" s="355"/>
      <c r="D102" s="56">
        <v>35340</v>
      </c>
      <c r="E102" s="37"/>
      <c r="F102" s="37"/>
      <c r="G102" s="37"/>
      <c r="H102" s="38"/>
    </row>
    <row r="103" spans="1:8" ht="37.5" customHeight="1" outlineLevel="1" x14ac:dyDescent="0.2">
      <c r="A103" s="147" t="s">
        <v>192</v>
      </c>
      <c r="B103" s="371"/>
      <c r="C103" s="355"/>
      <c r="D103" s="56">
        <v>36480</v>
      </c>
      <c r="E103" s="37"/>
      <c r="F103" s="37"/>
      <c r="G103" s="37"/>
      <c r="H103" s="38"/>
    </row>
    <row r="104" spans="1:8" ht="37.5" customHeight="1" outlineLevel="1" x14ac:dyDescent="0.2">
      <c r="A104" s="147" t="s">
        <v>193</v>
      </c>
      <c r="B104" s="371"/>
      <c r="C104" s="355"/>
      <c r="D104" s="56">
        <v>37620</v>
      </c>
      <c r="E104" s="37"/>
      <c r="F104" s="37"/>
      <c r="G104" s="37"/>
      <c r="H104" s="38"/>
    </row>
    <row r="105" spans="1:8" ht="37.5" customHeight="1" outlineLevel="1" x14ac:dyDescent="0.2">
      <c r="A105" s="147" t="s">
        <v>194</v>
      </c>
      <c r="B105" s="371"/>
      <c r="C105" s="355"/>
      <c r="D105" s="56">
        <v>38760</v>
      </c>
      <c r="E105" s="37"/>
      <c r="F105" s="37"/>
      <c r="G105" s="37"/>
      <c r="H105" s="38"/>
    </row>
    <row r="106" spans="1:8" ht="37.5" customHeight="1" outlineLevel="1" x14ac:dyDescent="0.2">
      <c r="A106" s="147" t="s">
        <v>195</v>
      </c>
      <c r="B106" s="148"/>
      <c r="C106" s="355"/>
      <c r="D106" s="56">
        <v>39900</v>
      </c>
      <c r="E106" s="37"/>
      <c r="F106" s="37"/>
      <c r="G106" s="37"/>
      <c r="H106" s="38"/>
    </row>
    <row r="107" spans="1:8" ht="37.5" customHeight="1" outlineLevel="1" x14ac:dyDescent="0.2">
      <c r="A107" s="147" t="s">
        <v>235</v>
      </c>
      <c r="B107" s="148"/>
      <c r="C107" s="355"/>
      <c r="D107" s="56">
        <v>41040</v>
      </c>
      <c r="E107" s="37"/>
      <c r="F107" s="37"/>
      <c r="G107" s="37"/>
      <c r="H107" s="38"/>
    </row>
    <row r="108" spans="1:8" ht="37.5" customHeight="1" outlineLevel="1" x14ac:dyDescent="0.2">
      <c r="A108" s="147" t="s">
        <v>236</v>
      </c>
      <c r="B108" s="148"/>
      <c r="C108" s="355"/>
      <c r="D108" s="56">
        <v>42180</v>
      </c>
      <c r="E108" s="37"/>
      <c r="F108" s="37"/>
      <c r="G108" s="37"/>
      <c r="H108" s="38"/>
    </row>
    <row r="109" spans="1:8" ht="37.5" customHeight="1" outlineLevel="1" x14ac:dyDescent="0.2">
      <c r="A109" s="147" t="s">
        <v>237</v>
      </c>
      <c r="B109" s="148"/>
      <c r="C109" s="355"/>
      <c r="D109" s="56">
        <v>43320</v>
      </c>
      <c r="E109" s="37"/>
      <c r="F109" s="37"/>
      <c r="G109" s="37"/>
      <c r="H109" s="38"/>
    </row>
    <row r="110" spans="1:8" ht="37.5" customHeight="1" outlineLevel="1" x14ac:dyDescent="0.2">
      <c r="A110" s="147" t="s">
        <v>238</v>
      </c>
      <c r="B110" s="148"/>
      <c r="C110" s="355"/>
      <c r="D110" s="56">
        <v>44460</v>
      </c>
      <c r="E110" s="37"/>
      <c r="F110" s="37"/>
      <c r="G110" s="37"/>
      <c r="H110" s="38"/>
    </row>
    <row r="111" spans="1:8" ht="37.5" customHeight="1" outlineLevel="1" thickBot="1" x14ac:dyDescent="0.25">
      <c r="A111" s="147" t="s">
        <v>239</v>
      </c>
      <c r="B111" s="148"/>
      <c r="C111" s="355"/>
      <c r="D111" s="56">
        <v>45600</v>
      </c>
      <c r="E111" s="37"/>
      <c r="F111" s="37"/>
      <c r="G111" s="37"/>
      <c r="H111" s="38"/>
    </row>
    <row r="112" spans="1:8" ht="50.1" customHeight="1" thickBot="1" x14ac:dyDescent="0.25">
      <c r="A112" s="136" t="s">
        <v>59</v>
      </c>
      <c r="B112" s="137"/>
      <c r="C112" s="137"/>
      <c r="D112" s="138" t="str">
        <f>"от "&amp;MIN(D113:D122)&amp;" до "&amp;MAX(D113:D122)</f>
        <v>от 180 до 1230</v>
      </c>
      <c r="E112" s="139"/>
      <c r="F112" s="139"/>
      <c r="G112" s="139"/>
      <c r="H112" s="140"/>
    </row>
    <row r="113" spans="1:8" ht="151.5" x14ac:dyDescent="0.2">
      <c r="A113" s="149" t="s">
        <v>60</v>
      </c>
      <c r="B113" s="150" t="s">
        <v>13</v>
      </c>
      <c r="C113" s="569" t="str">
        <f>"Электронный справочник на основе Справочника организаций "&amp;$C$2&amp;" (версия для ПК)"</f>
        <v>Электронный справочник на основе Справочника организаций "2ГИС.КАЛИНИНГРАД" (версия для ПК)</v>
      </c>
      <c r="D113" s="152">
        <v>1140</v>
      </c>
      <c r="E113" s="152"/>
      <c r="F113" s="152"/>
      <c r="G113" s="152"/>
      <c r="H113" s="153"/>
    </row>
    <row r="114" spans="1:8" ht="37.5" customHeight="1" x14ac:dyDescent="0.2">
      <c r="A114" s="154" t="s">
        <v>61</v>
      </c>
      <c r="B114" s="155"/>
      <c r="C114" s="159"/>
      <c r="D114" s="157">
        <v>180</v>
      </c>
      <c r="E114" s="157"/>
      <c r="F114" s="157"/>
      <c r="G114" s="157"/>
      <c r="H114" s="158"/>
    </row>
    <row r="115" spans="1:8" ht="37.5" customHeight="1" x14ac:dyDescent="0.2">
      <c r="A115" s="154" t="s">
        <v>62</v>
      </c>
      <c r="B115" s="155"/>
      <c r="C115" s="159"/>
      <c r="D115" s="157">
        <v>1020</v>
      </c>
      <c r="E115" s="157"/>
      <c r="F115" s="157"/>
      <c r="G115" s="157"/>
      <c r="H115" s="158"/>
    </row>
    <row r="116" spans="1:8" ht="37.5" customHeight="1" x14ac:dyDescent="0.2">
      <c r="A116" s="154" t="s">
        <v>63</v>
      </c>
      <c r="B116" s="155"/>
      <c r="C116" s="159"/>
      <c r="D116" s="157">
        <v>810</v>
      </c>
      <c r="E116" s="157"/>
      <c r="F116" s="157"/>
      <c r="G116" s="157"/>
      <c r="H116" s="158"/>
    </row>
    <row r="117" spans="1:8" ht="37.5" customHeight="1" x14ac:dyDescent="0.2">
      <c r="A117" s="160" t="s">
        <v>64</v>
      </c>
      <c r="B117" s="161"/>
      <c r="C117" s="159"/>
      <c r="D117" s="157">
        <v>1020</v>
      </c>
      <c r="E117" s="157"/>
      <c r="F117" s="157"/>
      <c r="G117" s="157"/>
      <c r="H117" s="158"/>
    </row>
    <row r="118" spans="1:8" ht="37.5" customHeight="1" x14ac:dyDescent="0.2">
      <c r="A118" s="154" t="s">
        <v>65</v>
      </c>
      <c r="B118" s="155"/>
      <c r="C118" s="159"/>
      <c r="D118" s="157">
        <v>300</v>
      </c>
      <c r="E118" s="157"/>
      <c r="F118" s="157"/>
      <c r="G118" s="157"/>
      <c r="H118" s="158"/>
    </row>
    <row r="119" spans="1:8" ht="37.5" customHeight="1" x14ac:dyDescent="0.2">
      <c r="A119" s="154" t="s">
        <v>66</v>
      </c>
      <c r="B119" s="155"/>
      <c r="C119" s="159"/>
      <c r="D119" s="157">
        <v>300</v>
      </c>
      <c r="E119" s="157"/>
      <c r="F119" s="157"/>
      <c r="G119" s="157"/>
      <c r="H119" s="158"/>
    </row>
    <row r="120" spans="1:8" ht="37.5" customHeight="1" x14ac:dyDescent="0.2">
      <c r="A120" s="154" t="s">
        <v>67</v>
      </c>
      <c r="B120" s="155"/>
      <c r="C120" s="159"/>
      <c r="D120" s="157">
        <v>600</v>
      </c>
      <c r="E120" s="157"/>
      <c r="F120" s="157"/>
      <c r="G120" s="157"/>
      <c r="H120" s="158"/>
    </row>
    <row r="121" spans="1:8" ht="37.5" customHeight="1" x14ac:dyDescent="0.2">
      <c r="A121" s="154" t="s">
        <v>68</v>
      </c>
      <c r="B121" s="155"/>
      <c r="C121" s="159"/>
      <c r="D121" s="157">
        <v>870</v>
      </c>
      <c r="E121" s="157"/>
      <c r="F121" s="157"/>
      <c r="G121" s="157"/>
      <c r="H121" s="158"/>
    </row>
    <row r="122" spans="1:8" ht="37.5" customHeight="1" thickBot="1" x14ac:dyDescent="0.25">
      <c r="A122" s="162" t="s">
        <v>69</v>
      </c>
      <c r="B122" s="163"/>
      <c r="C122" s="164"/>
      <c r="D122" s="165">
        <v>1230</v>
      </c>
      <c r="E122" s="165"/>
      <c r="F122" s="165"/>
      <c r="G122" s="165"/>
      <c r="H122" s="166"/>
    </row>
    <row r="123" spans="1:8" s="16" customFormat="1" ht="117.75" customHeight="1" thickBot="1" x14ac:dyDescent="0.25">
      <c r="A123" s="287" t="s">
        <v>71</v>
      </c>
      <c r="B123" s="288"/>
      <c r="C123" s="28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"2ГИС.КАЛИНИНГРАД" (версия для ПК); 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Интернет-площадки и Веб-приложения на основе Cправочника организаций "2ГИС.КАЛИНИНГРАД", http://api.2gis.ru/</v>
      </c>
      <c r="D123" s="45">
        <v>39</v>
      </c>
      <c r="E123" s="45"/>
      <c r="F123" s="45"/>
      <c r="G123" s="45"/>
      <c r="H123" s="46"/>
    </row>
    <row r="124" spans="1:8" ht="50.1" customHeight="1" thickBot="1" x14ac:dyDescent="0.25">
      <c r="A124" s="24" t="s">
        <v>72</v>
      </c>
      <c r="B124" s="25"/>
      <c r="C124" s="26"/>
      <c r="D124" s="173" t="str">
        <f>"от "&amp;MIN(D126,D146:H147,F186,D148:H162)&amp;" до "&amp;MAX(D126,D146:H147,F186,D148:H162)</f>
        <v>от 630 до 21780</v>
      </c>
      <c r="E124" s="173"/>
      <c r="F124" s="173"/>
      <c r="G124" s="173"/>
      <c r="H124" s="174"/>
    </row>
    <row r="125" spans="1:8" ht="21.75" thickBot="1" x14ac:dyDescent="0.25">
      <c r="A125" s="290"/>
      <c r="B125" s="291"/>
      <c r="C125" s="130"/>
      <c r="D125" s="292"/>
      <c r="E125" s="292"/>
      <c r="F125" s="292"/>
      <c r="G125" s="292"/>
      <c r="H125" s="293"/>
    </row>
    <row r="126" spans="1:8" ht="59.25" customHeight="1" thickBot="1" x14ac:dyDescent="0.25">
      <c r="A126" s="179" t="s">
        <v>73</v>
      </c>
      <c r="B126" s="180"/>
      <c r="C126"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"2ГИС.КАЛИНИНГРАД" (версия для ПК); Интернет-площадка 2gis.kz на основе Cправочника организаций "2ГИС.КАЛИНИНГРАД"; Электронный справочник на основе Справочника организаций "2ГИС.КАЛИНИНГРАД" (мобильная версия); Интернет-площадки и Веб-приложения на основе Cправочника организаций "2ГИС.КАЛИНИНГРАД", http://api.2gis.kz/</v>
      </c>
      <c r="D126" s="182">
        <v>5040</v>
      </c>
      <c r="E126" s="182"/>
      <c r="F126" s="182"/>
      <c r="G126" s="182"/>
      <c r="H126" s="183"/>
    </row>
    <row r="127" spans="1:8" ht="59.25" customHeight="1" thickBot="1" x14ac:dyDescent="0.25">
      <c r="A127" s="184" t="s">
        <v>74</v>
      </c>
      <c r="B127" s="185"/>
      <c r="C127" s="186"/>
      <c r="D127" s="187" t="s">
        <v>75</v>
      </c>
      <c r="E127" s="188"/>
      <c r="F127" s="188"/>
      <c r="G127" s="188"/>
      <c r="H127" s="189"/>
    </row>
    <row r="128" spans="1:8" ht="59.25" customHeight="1" x14ac:dyDescent="0.2">
      <c r="A128" s="190" t="s">
        <v>76</v>
      </c>
      <c r="B128" s="191"/>
      <c r="C128" s="186"/>
      <c r="D128" s="157">
        <f>D126/4</f>
        <v>1260</v>
      </c>
      <c r="E128" s="157"/>
      <c r="F128" s="157"/>
      <c r="G128" s="157"/>
      <c r="H128" s="158"/>
    </row>
    <row r="129" spans="1:8" ht="59.25" customHeight="1" x14ac:dyDescent="0.2">
      <c r="A129" s="190" t="s">
        <v>77</v>
      </c>
      <c r="B129" s="191"/>
      <c r="C129" s="186"/>
      <c r="D129" s="157">
        <f>D126/5</f>
        <v>1008</v>
      </c>
      <c r="E129" s="157"/>
      <c r="F129" s="157"/>
      <c r="G129" s="157"/>
      <c r="H129" s="158"/>
    </row>
    <row r="130" spans="1:8" ht="59.25" customHeight="1" x14ac:dyDescent="0.2">
      <c r="A130" s="190" t="s">
        <v>78</v>
      </c>
      <c r="B130" s="191"/>
      <c r="C130" s="186"/>
      <c r="D130" s="157">
        <f>D126/6</f>
        <v>840</v>
      </c>
      <c r="E130" s="157"/>
      <c r="F130" s="157"/>
      <c r="G130" s="157"/>
      <c r="H130" s="158"/>
    </row>
    <row r="131" spans="1:8" ht="59.25" customHeight="1" x14ac:dyDescent="0.2">
      <c r="A131" s="190" t="s">
        <v>79</v>
      </c>
      <c r="B131" s="191"/>
      <c r="C131" s="186"/>
      <c r="D131" s="157">
        <f>D126/7</f>
        <v>720</v>
      </c>
      <c r="E131" s="157"/>
      <c r="F131" s="157"/>
      <c r="G131" s="157"/>
      <c r="H131" s="158"/>
    </row>
    <row r="132" spans="1:8" ht="59.25" customHeight="1" x14ac:dyDescent="0.2">
      <c r="A132" s="190" t="s">
        <v>80</v>
      </c>
      <c r="B132" s="191"/>
      <c r="C132" s="186"/>
      <c r="D132" s="157">
        <f>D126/8</f>
        <v>630</v>
      </c>
      <c r="E132" s="157"/>
      <c r="F132" s="157"/>
      <c r="G132" s="157"/>
      <c r="H132" s="158"/>
    </row>
    <row r="133" spans="1:8" ht="59.25" customHeight="1" x14ac:dyDescent="0.2">
      <c r="A133" s="190" t="s">
        <v>81</v>
      </c>
      <c r="B133" s="191"/>
      <c r="C133" s="186"/>
      <c r="D133" s="157">
        <f>D126/9</f>
        <v>560</v>
      </c>
      <c r="E133" s="157"/>
      <c r="F133" s="157"/>
      <c r="G133" s="157"/>
      <c r="H133" s="158"/>
    </row>
    <row r="134" spans="1:8" ht="59.25" customHeight="1" x14ac:dyDescent="0.2">
      <c r="A134" s="190" t="s">
        <v>82</v>
      </c>
      <c r="B134" s="191"/>
      <c r="C134" s="186"/>
      <c r="D134" s="157">
        <f>D126/10</f>
        <v>504</v>
      </c>
      <c r="E134" s="157"/>
      <c r="F134" s="157"/>
      <c r="G134" s="157"/>
      <c r="H134" s="158"/>
    </row>
    <row r="135" spans="1:8" ht="59.25" customHeight="1" thickBot="1" x14ac:dyDescent="0.25">
      <c r="A135" s="179" t="s">
        <v>83</v>
      </c>
      <c r="B135" s="180"/>
      <c r="C135" s="186"/>
      <c r="D135" s="182">
        <v>7560</v>
      </c>
      <c r="E135" s="182"/>
      <c r="F135" s="182"/>
      <c r="G135" s="182"/>
      <c r="H135" s="183"/>
    </row>
    <row r="136" spans="1:8" ht="59.25" customHeight="1" thickBot="1" x14ac:dyDescent="0.25">
      <c r="A136" s="184" t="s">
        <v>74</v>
      </c>
      <c r="B136" s="185"/>
      <c r="C136" s="186"/>
      <c r="D136" s="187" t="s">
        <v>75</v>
      </c>
      <c r="E136" s="188"/>
      <c r="F136" s="188"/>
      <c r="G136" s="188"/>
      <c r="H136" s="189"/>
    </row>
    <row r="137" spans="1:8" ht="59.25" customHeight="1" x14ac:dyDescent="0.2">
      <c r="A137" s="190" t="s">
        <v>76</v>
      </c>
      <c r="B137" s="191"/>
      <c r="C137" s="186"/>
      <c r="D137" s="157">
        <v>1890</v>
      </c>
      <c r="E137" s="157"/>
      <c r="F137" s="157"/>
      <c r="G137" s="157"/>
      <c r="H137" s="158"/>
    </row>
    <row r="138" spans="1:8" ht="59.25" customHeight="1" x14ac:dyDescent="0.2">
      <c r="A138" s="190" t="s">
        <v>77</v>
      </c>
      <c r="B138" s="191"/>
      <c r="C138" s="186"/>
      <c r="D138" s="157">
        <v>1512</v>
      </c>
      <c r="E138" s="157"/>
      <c r="F138" s="157"/>
      <c r="G138" s="157"/>
      <c r="H138" s="158"/>
    </row>
    <row r="139" spans="1:8" ht="59.25" customHeight="1" x14ac:dyDescent="0.2">
      <c r="A139" s="190" t="s">
        <v>78</v>
      </c>
      <c r="B139" s="191"/>
      <c r="C139" s="186"/>
      <c r="D139" s="157">
        <v>1260</v>
      </c>
      <c r="E139" s="157"/>
      <c r="F139" s="157"/>
      <c r="G139" s="157"/>
      <c r="H139" s="158"/>
    </row>
    <row r="140" spans="1:8" ht="59.25" customHeight="1" x14ac:dyDescent="0.2">
      <c r="A140" s="190" t="s">
        <v>79</v>
      </c>
      <c r="B140" s="191"/>
      <c r="C140" s="186"/>
      <c r="D140" s="157">
        <v>1080</v>
      </c>
      <c r="E140" s="157"/>
      <c r="F140" s="157"/>
      <c r="G140" s="157"/>
      <c r="H140" s="158"/>
    </row>
    <row r="141" spans="1:8" ht="59.25" customHeight="1" x14ac:dyDescent="0.2">
      <c r="A141" s="190" t="s">
        <v>80</v>
      </c>
      <c r="B141" s="191"/>
      <c r="C141" s="186"/>
      <c r="D141" s="157">
        <v>945</v>
      </c>
      <c r="E141" s="157"/>
      <c r="F141" s="157"/>
      <c r="G141" s="157"/>
      <c r="H141" s="158"/>
    </row>
    <row r="142" spans="1:8" ht="59.25" customHeight="1" x14ac:dyDescent="0.2">
      <c r="A142" s="190" t="s">
        <v>81</v>
      </c>
      <c r="B142" s="191"/>
      <c r="C142" s="186"/>
      <c r="D142" s="157">
        <v>840</v>
      </c>
      <c r="E142" s="157"/>
      <c r="F142" s="157"/>
      <c r="G142" s="157"/>
      <c r="H142" s="158"/>
    </row>
    <row r="143" spans="1:8" ht="59.25" customHeight="1" thickBot="1" x14ac:dyDescent="0.25">
      <c r="A143" s="190" t="s">
        <v>82</v>
      </c>
      <c r="B143" s="191"/>
      <c r="C143" s="194"/>
      <c r="D143" s="157">
        <v>756</v>
      </c>
      <c r="E143" s="157"/>
      <c r="F143" s="157"/>
      <c r="G143" s="157"/>
      <c r="H143" s="158"/>
    </row>
    <row r="144" spans="1:8" s="16" customFormat="1" ht="62.45" customHeight="1" thickBot="1" x14ac:dyDescent="0.25">
      <c r="A144" s="195" t="s">
        <v>84</v>
      </c>
      <c r="B144" s="196"/>
      <c r="C144"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2ГИС 4.0 и выше)</v>
      </c>
      <c r="D144" s="44">
        <v>13200.000000000002</v>
      </c>
      <c r="E144" s="45"/>
      <c r="F144" s="45"/>
      <c r="G144" s="45"/>
      <c r="H144" s="46"/>
    </row>
    <row r="145" spans="1:8" ht="21.75" thickBot="1" x14ac:dyDescent="0.25">
      <c r="A145" s="290"/>
      <c r="B145" s="291"/>
      <c r="C145" s="125"/>
      <c r="D145" s="292"/>
      <c r="E145" s="292"/>
      <c r="F145" s="292"/>
      <c r="G145" s="292"/>
      <c r="H145" s="293"/>
    </row>
    <row r="146" spans="1:8" ht="50.1" customHeight="1" x14ac:dyDescent="0.2">
      <c r="A146" s="160" t="s">
        <v>85</v>
      </c>
      <c r="B146" s="161"/>
      <c r="C146" s="201" t="str">
        <f>"Интернет-площадка 2gis.ru на основе Cправочника организаций "&amp;$C$2&amp;""</f>
        <v>Интернет-площадка 2gis.ru на основе Cправочника организаций "2ГИС.КАЛИНИНГРАД"</v>
      </c>
      <c r="D146" s="31">
        <v>6450</v>
      </c>
      <c r="E146" s="32"/>
      <c r="F146" s="32"/>
      <c r="G146" s="32"/>
      <c r="H146" s="33"/>
    </row>
    <row r="147" spans="1:8" ht="50.1" customHeight="1" x14ac:dyDescent="0.2">
      <c r="A147" s="160" t="s">
        <v>86</v>
      </c>
      <c r="B147" s="161"/>
      <c r="C147" s="202" t="str">
        <f>"Электронный справочник на основе Справочника организаций "&amp;$C$2&amp;" (версия для ПК)"</f>
        <v>Электронный справочник на основе Справочника организаций "2ГИС.КАЛИНИНГРАД" (версия для ПК)</v>
      </c>
      <c r="D147" s="121">
        <v>3630.0000000000009</v>
      </c>
      <c r="E147" s="122"/>
      <c r="F147" s="122"/>
      <c r="G147" s="122"/>
      <c r="H147" s="123"/>
    </row>
    <row r="148" spans="1:8" ht="50.1" customHeight="1" x14ac:dyDescent="0.2">
      <c r="A148" s="160" t="s">
        <v>87</v>
      </c>
      <c r="B148" s="161"/>
      <c r="C148" s="202" t="str">
        <f>"Электронный справочник на основе Справочника организаций "&amp;$C$2&amp;" (версия для ПК)"</f>
        <v>Электронный справочник на основе Справочника организаций "2ГИС.КАЛИНИНГРАД" (версия для ПК)</v>
      </c>
      <c r="D148" s="36">
        <v>5820</v>
      </c>
      <c r="E148" s="37"/>
      <c r="F148" s="37"/>
      <c r="G148" s="37"/>
      <c r="H148" s="38"/>
    </row>
    <row r="149" spans="1:8" ht="50.1" customHeight="1" x14ac:dyDescent="0.2">
      <c r="A149" s="160" t="s">
        <v>88</v>
      </c>
      <c r="B149" s="161"/>
      <c r="C149" s="202" t="str">
        <f>"Интернет-площадка 2gis.ru на основе Cправочника организаций "&amp;$C$2&amp;""</f>
        <v>Интернет-площадка 2gis.ru на основе Cправочника организаций "2ГИС.КАЛИНИНГРАД"</v>
      </c>
      <c r="D149" s="36">
        <v>6750</v>
      </c>
      <c r="E149" s="37"/>
      <c r="F149" s="37"/>
      <c r="G149" s="37"/>
      <c r="H149" s="38"/>
    </row>
    <row r="150" spans="1:8" ht="50.1" customHeight="1" x14ac:dyDescent="0.2">
      <c r="A150" s="160" t="s">
        <v>89</v>
      </c>
      <c r="B150" s="161"/>
      <c r="C150" s="202" t="str">
        <f>"Интернет-площадка 2gis.ru на основе Cправочника организаций "&amp;$C$2&amp;""</f>
        <v>Интернет-площадка 2gis.ru на основе Cправочника организаций "2ГИС.КАЛИНИНГРАД"</v>
      </c>
      <c r="D150" s="36">
        <v>8100</v>
      </c>
      <c r="E150" s="37"/>
      <c r="F150" s="37"/>
      <c r="G150" s="37"/>
      <c r="H150" s="38"/>
    </row>
    <row r="151" spans="1:8" ht="50.1" customHeight="1" x14ac:dyDescent="0.2">
      <c r="A151" s="160" t="s">
        <v>90</v>
      </c>
      <c r="B151" s="161"/>
      <c r="C151" s="202" t="str">
        <f>"Электронный справочник на основе Справочника организаций "&amp;$C$2&amp;" (версия для ПК)"</f>
        <v>Электронный справочник на основе Справочника организаций "2ГИС.КАЛИНИНГРАД" (версия для ПК)</v>
      </c>
      <c r="D151" s="36">
        <v>2490</v>
      </c>
      <c r="E151" s="37"/>
      <c r="F151" s="37"/>
      <c r="G151" s="37"/>
      <c r="H151" s="38"/>
    </row>
    <row r="152" spans="1:8" ht="50.1" customHeight="1" x14ac:dyDescent="0.2">
      <c r="A152" s="160" t="s">
        <v>91</v>
      </c>
      <c r="B152" s="161"/>
      <c r="C152" s="202" t="str">
        <f>"Электронный справочник на основе Справочника организаций "&amp;$C$2&amp;" (версия для ПК)"</f>
        <v>Электронный справочник на основе Справочника организаций "2ГИС.КАЛИНИНГРАД" (версия для ПК)</v>
      </c>
      <c r="D152" s="36">
        <v>3630.0000000000009</v>
      </c>
      <c r="E152" s="37"/>
      <c r="F152" s="37"/>
      <c r="G152" s="37"/>
      <c r="H152" s="38"/>
    </row>
    <row r="153" spans="1:8" ht="50.1" customHeight="1" x14ac:dyDescent="0.2">
      <c r="A153" s="160" t="s">
        <v>92</v>
      </c>
      <c r="B153" s="161"/>
      <c r="C153" s="202" t="str">
        <f>"Электронный справочник на основе Справочника организаций "&amp;$C$2&amp;" (версия для ПК)"</f>
        <v>Электронный справочник на основе Справочника организаций "2ГИС.КАЛИНИНГРАД" (версия для ПК)</v>
      </c>
      <c r="D153" s="36">
        <v>4080</v>
      </c>
      <c r="E153" s="37"/>
      <c r="F153" s="37"/>
      <c r="G153" s="37"/>
      <c r="H153" s="38"/>
    </row>
    <row r="154" spans="1:8" ht="50.1" customHeight="1" x14ac:dyDescent="0.2">
      <c r="A154" s="160" t="s">
        <v>93</v>
      </c>
      <c r="B154" s="161"/>
      <c r="C154" s="203" t="str">
        <f>C186</f>
        <v>электронный справочник на основе Справочника организаций "2ГИС.КАЛИНИНГРАД" (мобильная версия 2ГИС 4.0 и выше)</v>
      </c>
      <c r="D154" s="36">
        <v>21780</v>
      </c>
      <c r="E154" s="37"/>
      <c r="F154" s="37"/>
      <c r="G154" s="37"/>
      <c r="H154" s="38"/>
    </row>
    <row r="155" spans="1:8" ht="50.1" customHeight="1" x14ac:dyDescent="0.2">
      <c r="A155" s="160" t="s">
        <v>94</v>
      </c>
      <c r="B155" s="161"/>
      <c r="C155" s="202" t="s">
        <v>95</v>
      </c>
      <c r="D155" s="36">
        <v>630</v>
      </c>
      <c r="E155" s="37"/>
      <c r="F155" s="37"/>
      <c r="G155" s="37"/>
      <c r="H155" s="38"/>
    </row>
    <row r="156" spans="1:8" ht="68.25" customHeight="1" x14ac:dyDescent="0.2">
      <c r="A156" s="160" t="s">
        <v>96</v>
      </c>
      <c r="B156" s="161"/>
      <c r="C156"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"2ГИС.КАЛИНИНГРАД" (мобильная версия 2ГИС 4.0 и выше); Интернет-площадка 2gis.ru на основе Cправочника организаций "2ГИС.КАЛИНИНГРАД"</v>
      </c>
      <c r="D156" s="36">
        <v>2490</v>
      </c>
      <c r="E156" s="37"/>
      <c r="F156" s="37"/>
      <c r="G156" s="37"/>
      <c r="H156" s="38"/>
    </row>
    <row r="157" spans="1:8" ht="68.25" customHeight="1" x14ac:dyDescent="0.2">
      <c r="A157" s="160" t="s">
        <v>97</v>
      </c>
      <c r="B157" s="161"/>
      <c r="C157" s="202" t="str">
        <f t="shared" ref="C157:C15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"2ГИС.КАЛИНИНГРАД" (мобильная версия 2ГИС 4.0 и выше); Интернет-площадка 2gis.ru на основе Cправочника организаций "2ГИС.КАЛИНИНГРАД"</v>
      </c>
      <c r="D157" s="36">
        <v>1794</v>
      </c>
      <c r="E157" s="37"/>
      <c r="F157" s="37"/>
      <c r="G157" s="37"/>
      <c r="H157" s="38"/>
    </row>
    <row r="158" spans="1:8" ht="68.25" customHeight="1" x14ac:dyDescent="0.2">
      <c r="A158" s="160" t="s">
        <v>98</v>
      </c>
      <c r="B158" s="161"/>
      <c r="C158" s="202" t="str">
        <f t="shared" si="0"/>
        <v>электронный справочник на основе Справочника организаций "2ГИС.КАЛИНИНГРАД" (мобильная версия 2ГИС 4.0 и выше); Интернет-площадка 2gis.ru на основе Cправочника организаций "2ГИС.КАЛИНИНГРАД"</v>
      </c>
      <c r="D158" s="36">
        <v>2040</v>
      </c>
      <c r="E158" s="37"/>
      <c r="F158" s="37"/>
      <c r="G158" s="37"/>
      <c r="H158" s="38"/>
    </row>
    <row r="159" spans="1:8" ht="68.25" customHeight="1" x14ac:dyDescent="0.2">
      <c r="A159" s="160" t="s">
        <v>99</v>
      </c>
      <c r="B159" s="161"/>
      <c r="C159" s="202" t="str">
        <f t="shared" si="0"/>
        <v>электронный справочник на основе Справочника организаций "2ГИС.КАЛИНИНГРАД" (мобильная версия 2ГИС 4.0 и выше); Интернет-площадка 2gis.ru на основе Cправочника организаций "2ГИС.КАЛИНИНГРАД"</v>
      </c>
      <c r="D159" s="36">
        <v>894</v>
      </c>
      <c r="E159" s="37"/>
      <c r="F159" s="37"/>
      <c r="G159" s="37"/>
      <c r="H159" s="38"/>
    </row>
    <row r="160" spans="1:8" ht="68.25" customHeight="1" x14ac:dyDescent="0.2">
      <c r="A160" s="160" t="s">
        <v>100</v>
      </c>
      <c r="B160" s="161" t="s">
        <v>100</v>
      </c>
      <c r="C160"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"2ГИС.КАЛИНИНГРАД" (мобильная версия 2ГИС 4.0 и выше); Интернет-площадка 2gis.ru на основе Cправочника организаций "2ГИС.КАЛИНИНГРАД"</v>
      </c>
      <c r="D160" s="36">
        <v>14820</v>
      </c>
      <c r="E160" s="37"/>
      <c r="F160" s="37"/>
      <c r="G160" s="37"/>
      <c r="H160" s="38"/>
    </row>
    <row r="161" spans="1:8" ht="68.25" customHeight="1" x14ac:dyDescent="0.2">
      <c r="A161" s="160" t="s">
        <v>101</v>
      </c>
      <c r="B161" s="161" t="s">
        <v>101</v>
      </c>
      <c r="C161"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"2ГИС.КАЛИНИНГРАД" (мобильная версия 2ГИС 4.0 и выше); Интернет-площадка 2gis.ru на основе Cправочника организаций "2ГИС.КАЛИНИНГРАД"</v>
      </c>
      <c r="D161" s="36">
        <v>8790</v>
      </c>
      <c r="E161" s="37"/>
      <c r="F161" s="37"/>
      <c r="G161" s="37"/>
      <c r="H161" s="38"/>
    </row>
    <row r="162" spans="1:8" ht="50.1" customHeight="1" thickBot="1" x14ac:dyDescent="0.25">
      <c r="A162" s="160" t="s">
        <v>102</v>
      </c>
      <c r="B162" s="161"/>
      <c r="C162" s="202" t="str">
        <f>"Электронный справочник на основе Справочника организаций "&amp;$C$2&amp;" (версия для ПК)"</f>
        <v>Электронный справочник на основе Справочника организаций "2ГИС.КАЛИНИНГРАД" (версия для ПК)</v>
      </c>
      <c r="D162" s="36">
        <v>3150</v>
      </c>
      <c r="E162" s="37"/>
      <c r="F162" s="37"/>
      <c r="G162" s="37"/>
      <c r="H162" s="38"/>
    </row>
    <row r="163" spans="1:8" s="16" customFormat="1" ht="102" customHeight="1" thickBot="1" x14ac:dyDescent="0.25">
      <c r="A163" s="160" t="s">
        <v>16</v>
      </c>
      <c r="B163" s="161"/>
      <c r="C163"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2ГИС 4.0 и выше)</v>
      </c>
      <c r="D163" s="36">
        <v>1470</v>
      </c>
      <c r="E163" s="37"/>
      <c r="F163" s="37"/>
      <c r="G163" s="37"/>
      <c r="H163" s="38"/>
    </row>
    <row r="164" spans="1:8" s="16" customFormat="1" ht="102" customHeight="1" thickBot="1" x14ac:dyDescent="0.25">
      <c r="A164" s="160" t="s">
        <v>103</v>
      </c>
      <c r="B164" s="161"/>
      <c r="C164"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2ГИС 4.0 и выше)</v>
      </c>
      <c r="D164" s="36">
        <v>100002</v>
      </c>
      <c r="E164" s="37"/>
      <c r="F164" s="37"/>
      <c r="G164" s="37"/>
      <c r="H164" s="38"/>
    </row>
    <row r="165" spans="1:8" s="16" customFormat="1" ht="126" customHeight="1" x14ac:dyDescent="0.2">
      <c r="A165" s="160" t="s">
        <v>104</v>
      </c>
      <c r="B165" s="161"/>
      <c r="C165" s="30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"2ГИС.КАЛИНИНГРАД" (версия для ПК); 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Интернет-площадки и Веб-приложения на основе Cправочника организаций "2ГИС.КАЛИНИНГРАД", http://api.2gis.ru/</v>
      </c>
      <c r="D165" s="36">
        <v>16200</v>
      </c>
      <c r="E165" s="37"/>
      <c r="F165" s="37"/>
      <c r="G165" s="37"/>
      <c r="H165" s="38"/>
    </row>
    <row r="166" spans="1:8" s="16" customFormat="1" ht="96" customHeight="1" x14ac:dyDescent="0.2">
      <c r="A166" s="160" t="s">
        <v>105</v>
      </c>
      <c r="B166" s="161"/>
      <c r="C166"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Интернет-площадки и Веб-приложения на основе Cправочника организаций "2ГИС.КАЛИНИНГРАД", http://api.2gis.ru/</v>
      </c>
      <c r="D166" s="36">
        <v>6060</v>
      </c>
      <c r="E166" s="37"/>
      <c r="F166" s="37"/>
      <c r="G166" s="37"/>
      <c r="H166" s="38"/>
    </row>
    <row r="167" spans="1:8" s="16" customFormat="1" ht="96" customHeight="1" x14ac:dyDescent="0.2">
      <c r="A167" s="154" t="s">
        <v>106</v>
      </c>
      <c r="B167" s="204"/>
      <c r="C167"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"2ГИС.КАЛИНИНГРАД" (мобильная версия 2ГИС 4.0 и выше)</v>
      </c>
      <c r="D167" s="36">
        <v>11010</v>
      </c>
      <c r="E167" s="37"/>
      <c r="F167" s="37"/>
      <c r="G167" s="37"/>
      <c r="H167" s="38"/>
    </row>
    <row r="168" spans="1:8" ht="50.1" customHeight="1" x14ac:dyDescent="0.2">
      <c r="A168" s="160" t="s">
        <v>107</v>
      </c>
      <c r="B168" s="161"/>
      <c r="C168" s="202" t="str">
        <f>"Интернет-площадка 2gis.ru на основе Cправочника организаций "&amp;$C$2&amp;""</f>
        <v>Интернет-площадка 2gis.ru на основе Cправочника организаций "2ГИС.КАЛИНИНГРАД"</v>
      </c>
      <c r="D168" s="36">
        <v>9120</v>
      </c>
      <c r="E168" s="37"/>
      <c r="F168" s="37"/>
      <c r="G168" s="37"/>
      <c r="H168" s="38"/>
    </row>
    <row r="169" spans="1:8" ht="50.1" customHeight="1" x14ac:dyDescent="0.2">
      <c r="A169" s="160" t="s">
        <v>108</v>
      </c>
      <c r="B169" s="161"/>
      <c r="C169" s="202" t="str">
        <f t="shared" ref="C169:C178" si="1">"Электронный справочник на основе Справочника организаций "&amp;$C$2&amp;" (версия для ПК)"</f>
        <v>Электронный справочник на основе Справочника организаций "2ГИС.КАЛИНИНГРАД" (версия для ПК)</v>
      </c>
      <c r="D169" s="36">
        <v>5160</v>
      </c>
      <c r="E169" s="37"/>
      <c r="F169" s="37"/>
      <c r="G169" s="37"/>
      <c r="H169" s="38"/>
    </row>
    <row r="170" spans="1:8" ht="50.1" customHeight="1" x14ac:dyDescent="0.2">
      <c r="A170" s="160" t="s">
        <v>109</v>
      </c>
      <c r="B170" s="161"/>
      <c r="C170" s="202" t="str">
        <f t="shared" si="1"/>
        <v>Электронный справочник на основе Справочника организаций "2ГИС.КАЛИНИНГРАД" (версия для ПК)</v>
      </c>
      <c r="D170" s="36">
        <v>8160</v>
      </c>
      <c r="E170" s="37"/>
      <c r="F170" s="37"/>
      <c r="G170" s="37"/>
      <c r="H170" s="38"/>
    </row>
    <row r="171" spans="1:8" ht="50.1" customHeight="1" x14ac:dyDescent="0.2">
      <c r="A171" s="160" t="s">
        <v>110</v>
      </c>
      <c r="B171" s="161"/>
      <c r="C171" s="202" t="str">
        <f>"Интернет-площадка 2gis.ru на основе Cправочника организаций "&amp;$C$2&amp;""</f>
        <v>Интернет-площадка 2gis.ru на основе Cправочника организаций "2ГИС.КАЛИНИНГРАД"</v>
      </c>
      <c r="D171" s="36">
        <v>9480</v>
      </c>
      <c r="E171" s="37"/>
      <c r="F171" s="37"/>
      <c r="G171" s="37"/>
      <c r="H171" s="38"/>
    </row>
    <row r="172" spans="1:8" ht="50.1" customHeight="1" x14ac:dyDescent="0.2">
      <c r="A172" s="160" t="s">
        <v>111</v>
      </c>
      <c r="B172" s="161"/>
      <c r="C172" s="202" t="str">
        <f>"Интернет-площадка 2gis.ru на основе Cправочника организаций "&amp;$C$2&amp;""</f>
        <v>Интернет-площадка 2gis.ru на основе Cправочника организаций "2ГИС.КАЛИНИНГРАД"</v>
      </c>
      <c r="D172" s="36">
        <v>11376</v>
      </c>
      <c r="E172" s="37"/>
      <c r="F172" s="37"/>
      <c r="G172" s="37"/>
      <c r="H172" s="38"/>
    </row>
    <row r="173" spans="1:8" ht="50.1" customHeight="1" x14ac:dyDescent="0.2">
      <c r="A173" s="160" t="s">
        <v>112</v>
      </c>
      <c r="B173" s="161"/>
      <c r="C173" s="202" t="str">
        <f t="shared" si="1"/>
        <v>Электронный справочник на основе Справочника организаций "2ГИС.КАЛИНИНГРАД" (версия для ПК)</v>
      </c>
      <c r="D173" s="36">
        <v>3600</v>
      </c>
      <c r="E173" s="37"/>
      <c r="F173" s="37"/>
      <c r="G173" s="37"/>
      <c r="H173" s="38"/>
    </row>
    <row r="174" spans="1:8" ht="50.1" customHeight="1" x14ac:dyDescent="0.2">
      <c r="A174" s="160" t="s">
        <v>113</v>
      </c>
      <c r="B174" s="161"/>
      <c r="C174" s="202" t="str">
        <f t="shared" si="1"/>
        <v>Электронный справочник на основе Справочника организаций "2ГИС.КАЛИНИНГРАД" (версия для ПК)</v>
      </c>
      <c r="D174" s="36">
        <v>5160</v>
      </c>
      <c r="E174" s="37"/>
      <c r="F174" s="37"/>
      <c r="G174" s="37"/>
      <c r="H174" s="38"/>
    </row>
    <row r="175" spans="1:8" ht="50.1" customHeight="1" x14ac:dyDescent="0.2">
      <c r="A175" s="160" t="s">
        <v>114</v>
      </c>
      <c r="B175" s="161"/>
      <c r="C175" s="202" t="str">
        <f t="shared" si="1"/>
        <v>Электронный справочник на основе Справочника организаций "2ГИС.КАЛИНИНГРАД" (версия для ПК)</v>
      </c>
      <c r="D175" s="36">
        <v>5760</v>
      </c>
      <c r="E175" s="37"/>
      <c r="F175" s="37"/>
      <c r="G175" s="37"/>
      <c r="H175" s="38"/>
    </row>
    <row r="176" spans="1:8" ht="50.1" customHeight="1" x14ac:dyDescent="0.2">
      <c r="A176" s="160" t="s">
        <v>115</v>
      </c>
      <c r="B176" s="161"/>
      <c r="C176" s="202" t="s">
        <v>95</v>
      </c>
      <c r="D176" s="36">
        <v>960</v>
      </c>
      <c r="E176" s="37"/>
      <c r="F176" s="37"/>
      <c r="G176" s="37"/>
      <c r="H176" s="38"/>
    </row>
    <row r="177" spans="1:8" ht="66" customHeight="1" x14ac:dyDescent="0.2">
      <c r="A177" s="160" t="s">
        <v>116</v>
      </c>
      <c r="B177" s="161"/>
      <c r="C177"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"2ГИС.КАЛИНИНГРАД" (мобильная версия 2ГИС 4.0 и выше); Интернет-площадка 2gis.ru на основе Cправочника организаций "2ГИС.КАЛИНИНГРАД"</v>
      </c>
      <c r="D177" s="36">
        <v>20760</v>
      </c>
      <c r="E177" s="37"/>
      <c r="F177" s="37"/>
      <c r="G177" s="37"/>
      <c r="H177" s="38"/>
    </row>
    <row r="178" spans="1:8" ht="50.1" customHeight="1" thickBot="1" x14ac:dyDescent="0.25">
      <c r="A178" s="160" t="s">
        <v>117</v>
      </c>
      <c r="B178" s="161"/>
      <c r="C178" s="202" t="str">
        <f t="shared" si="1"/>
        <v>Электронный справочник на основе Справочника организаций "2ГИС.КАЛИНИНГРАД" (версия для ПК)</v>
      </c>
      <c r="D178" s="44">
        <v>4440</v>
      </c>
      <c r="E178" s="45"/>
      <c r="F178" s="45"/>
      <c r="G178" s="45"/>
      <c r="H178" s="46"/>
    </row>
    <row r="179" spans="1:8" s="28" customFormat="1" ht="50.1" customHeight="1" thickBot="1" x14ac:dyDescent="0.25">
      <c r="A179" s="24" t="s">
        <v>118</v>
      </c>
      <c r="B179" s="25"/>
      <c r="C179" s="26"/>
      <c r="D179" s="173"/>
      <c r="E179" s="173"/>
      <c r="F179" s="173"/>
      <c r="G179" s="173"/>
      <c r="H179" s="174"/>
    </row>
    <row r="180" spans="1:8" s="16" customFormat="1" ht="50.1" customHeight="1" x14ac:dyDescent="0.2">
      <c r="A180" s="160" t="s">
        <v>119</v>
      </c>
      <c r="B180" s="161"/>
      <c r="C180" s="206" t="str">
        <f>"Электронный справочник на основе Справочника организаций "&amp;$C$2&amp;" (мобильная версия)"</f>
        <v>Электронный справочник на основе Справочника организаций "2ГИС.КАЛИНИНГРАД" (мобильная версия)</v>
      </c>
      <c r="D180" s="31">
        <v>5520</v>
      </c>
      <c r="E180" s="32"/>
      <c r="F180" s="32"/>
      <c r="G180" s="32"/>
      <c r="H180" s="33"/>
    </row>
    <row r="181" spans="1:8" s="16" customFormat="1" ht="50.1" customHeight="1" x14ac:dyDescent="0.2">
      <c r="A181" s="160" t="s">
        <v>120</v>
      </c>
      <c r="B181" s="161"/>
      <c r="C181" s="209"/>
      <c r="D181" s="36">
        <v>8250</v>
      </c>
      <c r="E181" s="37"/>
      <c r="F181" s="37"/>
      <c r="G181" s="37"/>
      <c r="H181" s="38"/>
    </row>
    <row r="182" spans="1:8" s="16" customFormat="1" ht="50.1" customHeight="1" x14ac:dyDescent="0.2">
      <c r="A182" s="207" t="s">
        <v>121</v>
      </c>
      <c r="B182" s="208"/>
      <c r="C182" s="209"/>
      <c r="D182" s="297">
        <v>3300.0000000000005</v>
      </c>
      <c r="E182" s="157"/>
      <c r="F182" s="157"/>
      <c r="G182" s="157"/>
      <c r="H182" s="158"/>
    </row>
    <row r="183" spans="1:8" s="16" customFormat="1" ht="50.1" customHeight="1" x14ac:dyDescent="0.2">
      <c r="A183" s="207" t="s">
        <v>122</v>
      </c>
      <c r="B183" s="208"/>
      <c r="C183" s="209"/>
      <c r="D183" s="297">
        <v>330</v>
      </c>
      <c r="E183" s="157"/>
      <c r="F183" s="157"/>
      <c r="G183" s="157"/>
      <c r="H183" s="158"/>
    </row>
    <row r="184" spans="1:8" s="16" customFormat="1" ht="50.1" customHeight="1" thickBot="1" x14ac:dyDescent="0.25">
      <c r="A184" s="207" t="s">
        <v>123</v>
      </c>
      <c r="B184" s="208"/>
      <c r="C184" s="210"/>
      <c r="D184" s="78">
        <v>1170</v>
      </c>
      <c r="E184" s="79"/>
      <c r="F184" s="79"/>
      <c r="G184" s="79"/>
      <c r="H184" s="80"/>
    </row>
    <row r="185" spans="1:8" s="16" customFormat="1" ht="50.1" customHeight="1" thickBot="1" x14ac:dyDescent="0.25">
      <c r="A185" s="24" t="s">
        <v>124</v>
      </c>
      <c r="B185" s="25"/>
      <c r="C185" s="26"/>
      <c r="D185" s="173"/>
      <c r="E185" s="173"/>
      <c r="F185" s="173"/>
      <c r="G185" s="173"/>
      <c r="H185" s="174"/>
    </row>
    <row r="186" spans="1:8" ht="50.1" customHeight="1" x14ac:dyDescent="0.2">
      <c r="A186" s="160" t="s">
        <v>125</v>
      </c>
      <c r="B186" s="161"/>
      <c r="C186"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"2ГИС.КАЛИНИНГРАД" (мобильная версия 2ГИС 4.0 и выше)</v>
      </c>
      <c r="D186" s="212">
        <f>F186*1.2</f>
        <v>2988</v>
      </c>
      <c r="E186" s="213">
        <f>F186*1.1</f>
        <v>2739</v>
      </c>
      <c r="F186" s="213">
        <v>2490</v>
      </c>
      <c r="G186" s="213">
        <f>F186*0.75</f>
        <v>1867.5</v>
      </c>
      <c r="H186" s="214">
        <f>F186*0.5</f>
        <v>1245</v>
      </c>
    </row>
    <row r="187" spans="1:8" ht="50.1" customHeight="1" x14ac:dyDescent="0.2">
      <c r="A187" s="160" t="s">
        <v>126</v>
      </c>
      <c r="B187" s="161"/>
      <c r="C187" s="202" t="str">
        <f>"Интернет-площадка 2gis.ru на основе Cправочника организаций "&amp;$C$2&amp;""</f>
        <v>Интернет-площадка 2gis.ru на основе Cправочника организаций "2ГИС.КАЛИНИНГРАД"</v>
      </c>
      <c r="D187" s="36">
        <v>1320</v>
      </c>
      <c r="E187" s="37"/>
      <c r="F187" s="37"/>
      <c r="G187" s="37"/>
      <c r="H187" s="38"/>
    </row>
    <row r="188" spans="1:8" ht="50.1" customHeight="1" x14ac:dyDescent="0.2">
      <c r="A188" s="160" t="s">
        <v>199</v>
      </c>
      <c r="B188" s="161"/>
      <c r="C188" s="202" t="str">
        <f>"Интернет-площадка 2gis.ru на основе Cправочника организаций "&amp;$C$2&amp;""</f>
        <v>Интернет-площадка 2gis.ru на основе Cправочника организаций "2ГИС.КАЛИНИНГРАД"</v>
      </c>
      <c r="D188" s="36">
        <v>1920</v>
      </c>
      <c r="E188" s="37"/>
      <c r="F188" s="37"/>
      <c r="G188" s="37"/>
      <c r="H188" s="38"/>
    </row>
    <row r="189" spans="1:8" s="16" customFormat="1" ht="126" customHeight="1" thickBot="1" x14ac:dyDescent="0.25">
      <c r="A189" s="160" t="s">
        <v>131</v>
      </c>
      <c r="B189" s="161"/>
      <c r="C189" s="215" t="str">
        <f>C187</f>
        <v>Интернет-площадка 2gis.ru на основе Cправочника организаций "2ГИС.КАЛИНИНГРАД"</v>
      </c>
      <c r="D189" s="212">
        <f>F189*1.2</f>
        <v>2988</v>
      </c>
      <c r="E189" s="213">
        <f>F189*1.1</f>
        <v>2739</v>
      </c>
      <c r="F189" s="213">
        <v>2490</v>
      </c>
      <c r="G189" s="213">
        <f>F189*0.75</f>
        <v>1867.5</v>
      </c>
      <c r="H189" s="214">
        <f>F189*0.5</f>
        <v>1245</v>
      </c>
    </row>
    <row r="190" spans="1:8" s="23" customFormat="1" ht="30" customHeight="1" thickBot="1" x14ac:dyDescent="0.25">
      <c r="A190" s="303"/>
      <c r="B190" s="303"/>
      <c r="C190" s="460"/>
      <c r="D190" s="303"/>
      <c r="E190" s="303"/>
      <c r="F190" s="303"/>
      <c r="G190" s="303"/>
      <c r="H190" s="304"/>
    </row>
    <row r="191" spans="1:8" s="16" customFormat="1" ht="185.25" customHeight="1" x14ac:dyDescent="0.2">
      <c r="A191" s="160" t="s">
        <v>201</v>
      </c>
      <c r="B191" s="161"/>
      <c r="C191"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"2ГИС.КАЛИНИНГРАД" (версия для ПК); 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2ГИС 4.0 и выше)</v>
      </c>
      <c r="D191" s="31">
        <v>7788</v>
      </c>
      <c r="E191" s="32"/>
      <c r="F191" s="32"/>
      <c r="G191" s="32"/>
      <c r="H191" s="33"/>
    </row>
    <row r="192" spans="1:8" s="16" customFormat="1" ht="83.25" customHeight="1" thickBot="1" x14ac:dyDescent="0.25">
      <c r="A192" s="160" t="s">
        <v>202</v>
      </c>
      <c r="B192" s="161"/>
      <c r="C192" s="209"/>
      <c r="D192" s="36">
        <v>7788</v>
      </c>
      <c r="E192" s="37"/>
      <c r="F192" s="37"/>
      <c r="G192" s="37"/>
      <c r="H192" s="38"/>
    </row>
    <row r="193" spans="1:8" ht="21.75" thickBot="1" x14ac:dyDescent="0.25">
      <c r="A193" s="290"/>
      <c r="B193" s="291"/>
      <c r="C193" s="125"/>
      <c r="D193" s="292"/>
      <c r="E193" s="292"/>
      <c r="F193" s="292"/>
      <c r="G193" s="292"/>
      <c r="H193" s="293"/>
    </row>
    <row r="195" spans="1:8" ht="21" x14ac:dyDescent="0.2">
      <c r="A195" s="220"/>
      <c r="B195" s="221" t="s">
        <v>133</v>
      </c>
      <c r="C195" s="222" t="s">
        <v>504</v>
      </c>
      <c r="D195" s="222"/>
      <c r="E195" s="223"/>
      <c r="F195" s="223"/>
      <c r="G195" s="223"/>
      <c r="H195" s="223"/>
    </row>
    <row r="196" spans="1:8" ht="21" x14ac:dyDescent="0.2">
      <c r="A196" s="220"/>
      <c r="B196" s="223"/>
      <c r="C196" s="224" t="s">
        <v>505</v>
      </c>
      <c r="D196" s="224"/>
      <c r="E196" s="223"/>
      <c r="F196" s="223"/>
      <c r="G196" s="223"/>
      <c r="H196" s="223"/>
    </row>
    <row r="197" spans="1:8" ht="21" x14ac:dyDescent="0.2">
      <c r="A197" s="220"/>
      <c r="B197" s="223"/>
      <c r="C197" s="224" t="s">
        <v>506</v>
      </c>
      <c r="D197" s="224"/>
      <c r="E197" s="223"/>
      <c r="F197" s="223"/>
      <c r="G197" s="223"/>
      <c r="H197" s="223"/>
    </row>
    <row r="198" spans="1:8" ht="21" x14ac:dyDescent="0.2">
      <c r="C198" s="224"/>
      <c r="D198" s="224"/>
      <c r="E198" s="223"/>
      <c r="F198" s="223"/>
      <c r="G198" s="223"/>
      <c r="H198" s="217"/>
    </row>
    <row r="199" spans="1:8" ht="26.25" customHeight="1" x14ac:dyDescent="0.2">
      <c r="A199" s="227" t="str">
        <f>Абакан_юр!A174</f>
        <v>По соглашению сторон в качестве валюты платежа могут выступать украинские гривны, в этом случае курс следующий: 1 руб. = 0,4408 гривен</v>
      </c>
      <c r="B199" s="227"/>
      <c r="C199" s="227"/>
      <c r="D199" s="228"/>
      <c r="E199" s="228"/>
      <c r="F199" s="229"/>
      <c r="G199" s="230"/>
      <c r="H199" s="230"/>
    </row>
    <row r="200" spans="1:8" ht="26.25" customHeight="1" x14ac:dyDescent="0.2">
      <c r="A200" s="227" t="str">
        <f>Абакан_юр!A175</f>
        <v>По соглашению сторон в качестве валюты платежа могут выступать дирхамы ОАЭ, в этом случае курс следующий: 1 руб. = 0,0420 дирхам</v>
      </c>
      <c r="B200" s="227"/>
      <c r="C200" s="227"/>
      <c r="D200" s="228"/>
      <c r="E200" s="228"/>
      <c r="F200" s="229"/>
      <c r="G200" s="232"/>
      <c r="H200" s="232"/>
    </row>
    <row r="201" spans="1:8" ht="26.25" customHeight="1" x14ac:dyDescent="0.2">
      <c r="A201" s="227" t="str">
        <f>Абакан_юр!A176</f>
        <v>По соглашению сторон в качестве валюты платежа могут выступать доллары США, в этом случае курс следующий: 1 руб. = 0,0114 доллара</v>
      </c>
      <c r="B201" s="227"/>
      <c r="C201" s="227"/>
      <c r="D201" s="228"/>
      <c r="E201" s="228"/>
      <c r="F201" s="229"/>
      <c r="G201" s="232"/>
      <c r="H201" s="232"/>
    </row>
    <row r="202" spans="1:8" ht="26.25" customHeight="1" x14ac:dyDescent="0.2">
      <c r="A202" s="227" t="str">
        <f>Абакан_юр!A177</f>
        <v>По соглашению сторон в качестве валюты платежа могут выступать евро, в этом случае курс следующий: 1 руб. = 0,0105 евро</v>
      </c>
      <c r="B202" s="227"/>
      <c r="C202" s="227"/>
      <c r="D202" s="228"/>
      <c r="E202" s="229"/>
      <c r="F202" s="229"/>
      <c r="G202" s="232"/>
      <c r="H202" s="232"/>
    </row>
    <row r="203" spans="1:8" ht="26.25" customHeight="1" x14ac:dyDescent="0.2">
      <c r="A203" s="227" t="str">
        <f>Абакан_юр!A178</f>
        <v>По соглашению сторон в качестве валюты платежа могут выступать чешские кроны, в этом случае курс следующий: 1 руб. = 0,2605 крона</v>
      </c>
      <c r="B203" s="227"/>
      <c r="C203" s="227"/>
      <c r="D203" s="228"/>
      <c r="E203" s="229"/>
      <c r="F203" s="229"/>
      <c r="G203" s="232"/>
      <c r="H203" s="232"/>
    </row>
    <row r="204" spans="1:8" ht="26.25" customHeight="1" x14ac:dyDescent="0.2">
      <c r="A204" s="227" t="str">
        <f>Абакан_юр!A179</f>
        <v>По соглашению сторон в качестве валюты платежа могут выступать киргизские сомы, в этом случае курс следующий: 1 руб. = 1,0083 сом</v>
      </c>
      <c r="B204" s="227"/>
      <c r="C204" s="227"/>
      <c r="D204" s="228"/>
      <c r="E204" s="228"/>
      <c r="F204" s="229"/>
      <c r="G204" s="232"/>
      <c r="H204" s="232"/>
    </row>
    <row r="205" spans="1:8" ht="26.25" customHeight="1" x14ac:dyDescent="0.2">
      <c r="A205" s="227" t="str">
        <f>Абакан_юр!A180</f>
        <v>По соглашению сторон в качестве валюты платежа могут выступать казахстанские тенге, в этом случае курс следующий: 1 руб. = 5,0473 тенге</v>
      </c>
      <c r="B205" s="227"/>
      <c r="C205" s="227"/>
      <c r="D205" s="228"/>
      <c r="E205" s="228"/>
      <c r="F205" s="229"/>
      <c r="G205" s="232"/>
      <c r="H205" s="232"/>
    </row>
    <row r="206" spans="1:8" ht="26.25" x14ac:dyDescent="0.2">
      <c r="A206" s="233"/>
      <c r="B206" s="233"/>
      <c r="C206" s="234"/>
      <c r="D206" s="235"/>
      <c r="E206" s="235"/>
      <c r="F206" s="236"/>
      <c r="G206" s="237"/>
      <c r="H206" s="237"/>
    </row>
    <row r="207" spans="1:8" ht="21" x14ac:dyDescent="0.2">
      <c r="A207" s="239" t="s">
        <v>144</v>
      </c>
      <c r="B207" s="239"/>
      <c r="C207" s="239"/>
      <c r="D207" s="239"/>
      <c r="E207" s="239"/>
      <c r="F207" s="239"/>
      <c r="G207" s="239"/>
      <c r="H207" s="239"/>
    </row>
    <row r="208" spans="1:8" ht="21" x14ac:dyDescent="0.2">
      <c r="A208" s="239" t="s">
        <v>145</v>
      </c>
      <c r="B208" s="239"/>
      <c r="C208" s="239"/>
      <c r="D208" s="239"/>
      <c r="E208" s="239"/>
      <c r="F208" s="239"/>
      <c r="G208" s="239"/>
      <c r="H208" s="239"/>
    </row>
    <row r="209" spans="1:8" ht="26.25" x14ac:dyDescent="0.2">
      <c r="A209" s="233"/>
      <c r="B209" s="233"/>
      <c r="C209" s="234"/>
      <c r="D209" s="235"/>
      <c r="E209" s="235"/>
      <c r="F209" s="236"/>
      <c r="G209" s="237"/>
      <c r="H209" s="237"/>
    </row>
    <row r="210" spans="1:8" ht="50.1" customHeight="1" thickBot="1" x14ac:dyDescent="0.25">
      <c r="A210" s="240" t="s">
        <v>146</v>
      </c>
      <c r="B210" s="240"/>
      <c r="C210" s="240"/>
      <c r="D210" s="240"/>
      <c r="E210" s="240"/>
      <c r="F210" s="241"/>
      <c r="G210" s="231"/>
      <c r="H210" s="242"/>
    </row>
    <row r="211" spans="1:8" ht="50.1" customHeight="1" thickBot="1" x14ac:dyDescent="0.25">
      <c r="A211" s="243" t="s">
        <v>147</v>
      </c>
      <c r="B211" s="244"/>
      <c r="C211" s="244"/>
      <c r="D211" s="244"/>
      <c r="E211" s="245"/>
      <c r="F211" s="246"/>
      <c r="H211" s="247"/>
    </row>
    <row r="212" spans="1:8" ht="88.5" customHeight="1" thickBot="1" x14ac:dyDescent="0.25">
      <c r="A212" s="248" t="s">
        <v>148</v>
      </c>
      <c r="B212" s="249"/>
      <c r="C212" s="250" t="s">
        <v>149</v>
      </c>
      <c r="D212" s="249" t="s">
        <v>150</v>
      </c>
      <c r="E212" s="251"/>
      <c r="F212" s="252"/>
      <c r="G212" s="252"/>
      <c r="H212" s="252"/>
    </row>
    <row r="213" spans="1:8" ht="106.5" customHeight="1" x14ac:dyDescent="0.2">
      <c r="A213" s="253" t="s">
        <v>151</v>
      </c>
      <c r="B213" s="254"/>
      <c r="C213" s="255" t="s">
        <v>152</v>
      </c>
      <c r="D213" s="256" t="s">
        <v>153</v>
      </c>
      <c r="E213" s="257"/>
      <c r="F213" s="252"/>
      <c r="G213" s="252"/>
      <c r="H213" s="252"/>
    </row>
    <row r="214" spans="1:8" ht="76.5" customHeight="1" x14ac:dyDescent="0.2">
      <c r="A214" s="258" t="s">
        <v>154</v>
      </c>
      <c r="B214" s="259"/>
      <c r="C214" s="260" t="s">
        <v>155</v>
      </c>
      <c r="D214" s="261" t="s">
        <v>156</v>
      </c>
      <c r="E214" s="262"/>
      <c r="F214" s="252"/>
      <c r="G214" s="252"/>
      <c r="H214" s="252"/>
    </row>
    <row r="215" spans="1:8" ht="172.5" customHeight="1" thickBot="1" x14ac:dyDescent="0.25">
      <c r="A215" s="321" t="s">
        <v>157</v>
      </c>
      <c r="B215" s="322"/>
      <c r="C215" s="323" t="s">
        <v>158</v>
      </c>
      <c r="D215" s="324" t="s">
        <v>156</v>
      </c>
      <c r="E215" s="325"/>
      <c r="F215" s="252"/>
      <c r="G215" s="252"/>
      <c r="H215" s="252"/>
    </row>
    <row r="216" spans="1:8" s="217" customFormat="1" ht="125.25" customHeight="1" x14ac:dyDescent="0.2">
      <c r="A216" s="258" t="s">
        <v>160</v>
      </c>
      <c r="B216" s="259"/>
      <c r="C216" s="319" t="s">
        <v>161</v>
      </c>
      <c r="D216" s="259" t="s">
        <v>156</v>
      </c>
      <c r="E216" s="320"/>
      <c r="F216" s="246"/>
      <c r="G216" s="246"/>
      <c r="H216" s="246"/>
    </row>
    <row r="217" spans="1:8" s="238" customFormat="1" ht="222.75" customHeight="1" thickBot="1" x14ac:dyDescent="0.25">
      <c r="A217" s="442" t="s">
        <v>162</v>
      </c>
      <c r="B217" s="443"/>
      <c r="C217" s="323" t="s">
        <v>163</v>
      </c>
      <c r="D217" s="444" t="s">
        <v>156</v>
      </c>
      <c r="E217" s="445"/>
      <c r="F217" s="236"/>
      <c r="G217" s="237"/>
      <c r="H217" s="237"/>
    </row>
    <row r="218" spans="1:8" ht="24.95" customHeight="1" x14ac:dyDescent="0.2">
      <c r="A218" s="264" t="s">
        <v>164</v>
      </c>
      <c r="B218" s="264"/>
      <c r="C218" s="264"/>
      <c r="D218" s="264"/>
      <c r="E218" s="264"/>
      <c r="F218" s="264"/>
      <c r="G218" s="264"/>
      <c r="H218" s="264"/>
    </row>
    <row r="219" spans="1:8" ht="24.95" customHeight="1" x14ac:dyDescent="0.2">
      <c r="A219" s="264" t="s">
        <v>165</v>
      </c>
      <c r="B219" s="264"/>
      <c r="C219" s="264"/>
      <c r="D219" s="264"/>
      <c r="E219" s="264"/>
      <c r="F219" s="264"/>
      <c r="G219" s="264"/>
      <c r="H219" s="264"/>
    </row>
    <row r="220" spans="1:8" ht="188.25" customHeight="1" x14ac:dyDescent="0.2">
      <c r="A220" s="239" t="str">
        <f>Абакан_юр!A195</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20" s="239"/>
      <c r="C220" s="239"/>
      <c r="D220" s="239"/>
      <c r="E220" s="239"/>
      <c r="F220" s="239"/>
      <c r="G220" s="239"/>
      <c r="H220" s="239"/>
    </row>
    <row r="221" spans="1:8" ht="72.75" customHeight="1" x14ac:dyDescent="0.2">
      <c r="A221" s="239" t="s">
        <v>167</v>
      </c>
      <c r="B221" s="239"/>
      <c r="C221" s="239"/>
      <c r="D221" s="239"/>
      <c r="E221" s="239"/>
      <c r="F221" s="239"/>
      <c r="G221" s="239"/>
      <c r="H221" s="239"/>
    </row>
    <row r="222" spans="1:8" ht="23.25" x14ac:dyDescent="0.2">
      <c r="A222" s="264" t="s">
        <v>168</v>
      </c>
      <c r="B222" s="264"/>
      <c r="C222" s="264"/>
      <c r="D222" s="264"/>
      <c r="E222" s="264"/>
      <c r="F222" s="264"/>
      <c r="G222" s="264"/>
      <c r="H222" s="264"/>
    </row>
    <row r="223" spans="1:8" s="266" customFormat="1" ht="124.5" customHeight="1" x14ac:dyDescent="0.2">
      <c r="A223" s="239" t="s">
        <v>169</v>
      </c>
      <c r="B223" s="239"/>
      <c r="C223" s="239"/>
      <c r="D223" s="239"/>
      <c r="E223" s="239"/>
      <c r="F223" s="239"/>
      <c r="G223" s="239"/>
      <c r="H223" s="239"/>
    </row>
  </sheetData>
  <sheetProtection selectLockedCells="1" selectUnlockedCells="1"/>
  <mergeCells count="370">
    <mergeCell ref="A218:H218"/>
    <mergeCell ref="A219:H219"/>
    <mergeCell ref="A220:H220"/>
    <mergeCell ref="A221:H221"/>
    <mergeCell ref="A222:H222"/>
    <mergeCell ref="A223:E223"/>
    <mergeCell ref="F223:H223"/>
    <mergeCell ref="A215:B215"/>
    <mergeCell ref="D215:E215"/>
    <mergeCell ref="A216:B216"/>
    <mergeCell ref="D216:E216"/>
    <mergeCell ref="A217:B217"/>
    <mergeCell ref="D217:E217"/>
    <mergeCell ref="A212:B212"/>
    <mergeCell ref="D212:E212"/>
    <mergeCell ref="A213:B213"/>
    <mergeCell ref="D213:E213"/>
    <mergeCell ref="A214:B214"/>
    <mergeCell ref="D214:E214"/>
    <mergeCell ref="A204:C204"/>
    <mergeCell ref="A205:C205"/>
    <mergeCell ref="A207:H207"/>
    <mergeCell ref="A208:H208"/>
    <mergeCell ref="A210:E210"/>
    <mergeCell ref="A211:E211"/>
    <mergeCell ref="A199:C199"/>
    <mergeCell ref="G199:H199"/>
    <mergeCell ref="A200:C200"/>
    <mergeCell ref="A201:C201"/>
    <mergeCell ref="A202:C202"/>
    <mergeCell ref="A203:C203"/>
    <mergeCell ref="A193:B193"/>
    <mergeCell ref="D193:H193"/>
    <mergeCell ref="C195:D195"/>
    <mergeCell ref="C196:D196"/>
    <mergeCell ref="C197:D197"/>
    <mergeCell ref="C198:D198"/>
    <mergeCell ref="A190:C190"/>
    <mergeCell ref="D190:H190"/>
    <mergeCell ref="A191:B191"/>
    <mergeCell ref="C191:C192"/>
    <mergeCell ref="D191:H191"/>
    <mergeCell ref="A192:B192"/>
    <mergeCell ref="D192:H192"/>
    <mergeCell ref="A186:B186"/>
    <mergeCell ref="A187:B187"/>
    <mergeCell ref="D187:H187"/>
    <mergeCell ref="A188:B188"/>
    <mergeCell ref="D188:H188"/>
    <mergeCell ref="A189:B189"/>
    <mergeCell ref="D182:H182"/>
    <mergeCell ref="A183:B183"/>
    <mergeCell ref="D183:H183"/>
    <mergeCell ref="A184:B184"/>
    <mergeCell ref="D184:H184"/>
    <mergeCell ref="A185:B185"/>
    <mergeCell ref="D185:H185"/>
    <mergeCell ref="A178:B178"/>
    <mergeCell ref="D178:H178"/>
    <mergeCell ref="A179:B179"/>
    <mergeCell ref="D179:H179"/>
    <mergeCell ref="A180:B180"/>
    <mergeCell ref="C180:C184"/>
    <mergeCell ref="D180:H180"/>
    <mergeCell ref="A181:B181"/>
    <mergeCell ref="D181:H181"/>
    <mergeCell ref="A182:B182"/>
    <mergeCell ref="A175:B175"/>
    <mergeCell ref="D175:H175"/>
    <mergeCell ref="A176:B176"/>
    <mergeCell ref="D176:H176"/>
    <mergeCell ref="A177:B177"/>
    <mergeCell ref="D177:H177"/>
    <mergeCell ref="A172:B172"/>
    <mergeCell ref="D172:H172"/>
    <mergeCell ref="A173:B173"/>
    <mergeCell ref="D173:H173"/>
    <mergeCell ref="A174:B174"/>
    <mergeCell ref="D174:H174"/>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D129:H129"/>
    <mergeCell ref="A130:B130"/>
    <mergeCell ref="D130:H130"/>
    <mergeCell ref="A131:B131"/>
    <mergeCell ref="D131:H131"/>
    <mergeCell ref="A132:B132"/>
    <mergeCell ref="D132:H132"/>
    <mergeCell ref="A125:B125"/>
    <mergeCell ref="D125:H125"/>
    <mergeCell ref="A126:B126"/>
    <mergeCell ref="C126:C143"/>
    <mergeCell ref="D126:H126"/>
    <mergeCell ref="A127:B127"/>
    <mergeCell ref="D127:H127"/>
    <mergeCell ref="A128:B128"/>
    <mergeCell ref="D128:H128"/>
    <mergeCell ref="A129:B129"/>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16:B116"/>
    <mergeCell ref="D116:H116"/>
    <mergeCell ref="A117:B117"/>
    <mergeCell ref="D117:H117"/>
    <mergeCell ref="A118:B118"/>
    <mergeCell ref="D118:H118"/>
    <mergeCell ref="A111:B111"/>
    <mergeCell ref="D111:H111"/>
    <mergeCell ref="A112:C112"/>
    <mergeCell ref="D112:H112"/>
    <mergeCell ref="C113:C122"/>
    <mergeCell ref="D113:H113"/>
    <mergeCell ref="A114:B114"/>
    <mergeCell ref="D114:H114"/>
    <mergeCell ref="A115:B115"/>
    <mergeCell ref="D115:H115"/>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02:B102"/>
    <mergeCell ref="D102:H102"/>
    <mergeCell ref="A103:B103"/>
    <mergeCell ref="D103:H103"/>
    <mergeCell ref="A104:B104"/>
    <mergeCell ref="D104:H104"/>
    <mergeCell ref="A99:B99"/>
    <mergeCell ref="D99:H99"/>
    <mergeCell ref="A100:B100"/>
    <mergeCell ref="D100:H100"/>
    <mergeCell ref="A101:B101"/>
    <mergeCell ref="D101:H101"/>
    <mergeCell ref="A96:B96"/>
    <mergeCell ref="D96:H96"/>
    <mergeCell ref="A97:B97"/>
    <mergeCell ref="D97:H97"/>
    <mergeCell ref="A98:B98"/>
    <mergeCell ref="D98:H98"/>
    <mergeCell ref="A93:B93"/>
    <mergeCell ref="D93:H93"/>
    <mergeCell ref="A94:B94"/>
    <mergeCell ref="D94:H94"/>
    <mergeCell ref="A95:B95"/>
    <mergeCell ref="D95:H95"/>
    <mergeCell ref="A90:B90"/>
    <mergeCell ref="D90:H90"/>
    <mergeCell ref="A91:B91"/>
    <mergeCell ref="D91:H91"/>
    <mergeCell ref="A92:B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D70:H70"/>
    <mergeCell ref="A71:C71"/>
    <mergeCell ref="D71:H71"/>
    <mergeCell ref="A72:B72"/>
    <mergeCell ref="C72:C111"/>
    <mergeCell ref="D72:H72"/>
    <mergeCell ref="A73:B73"/>
    <mergeCell ref="D73:H73"/>
    <mergeCell ref="A74:B74"/>
    <mergeCell ref="D74:H74"/>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51:H51"/>
    <mergeCell ref="A52:A53"/>
    <mergeCell ref="D52:H53"/>
    <mergeCell ref="D54:H54"/>
    <mergeCell ref="A55:A59"/>
    <mergeCell ref="B55:B56"/>
    <mergeCell ref="C55:C56"/>
    <mergeCell ref="D55:D59"/>
    <mergeCell ref="E55:E59"/>
    <mergeCell ref="F55:F59"/>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E199"/>
  <sheetViews>
    <sheetView view="pageBreakPreview" zoomScale="40" zoomScaleNormal="60" zoomScaleSheetLayoutView="40" workbookViewId="0">
      <pane ySplit="4" topLeftCell="A47" activePane="bottomLeft" state="frozen"/>
      <selection activeCell="A181" sqref="A181:B181"/>
      <selection pane="bottomLeft" activeCell="A181" sqref="A181:B181"/>
    </sheetView>
  </sheetViews>
  <sheetFormatPr defaultColWidth="9.140625" defaultRowHeight="12.75" outlineLevelRow="2" x14ac:dyDescent="0.2"/>
  <cols>
    <col min="1" max="1" width="45.7109375" style="216" customWidth="1"/>
    <col min="2" max="2" width="80.7109375" style="217" customWidth="1"/>
    <col min="3" max="3" width="120.7109375" style="218" customWidth="1"/>
    <col min="4" max="4" width="90.7109375" style="217" customWidth="1"/>
    <col min="5" max="16384" width="9.140625" style="219"/>
  </cols>
  <sheetData>
    <row r="1" spans="1:4" s="4" customFormat="1" ht="50.1" customHeight="1" x14ac:dyDescent="0.2">
      <c r="A1" s="1"/>
      <c r="B1" s="2"/>
      <c r="C1" s="3" t="s">
        <v>0</v>
      </c>
      <c r="D1" s="236"/>
    </row>
    <row r="2" spans="1:4" s="10" customFormat="1" ht="50.1" customHeight="1" x14ac:dyDescent="0.2">
      <c r="A2" s="5" t="str">
        <f>Абакан_юр!A2</f>
        <v>Введен в действие с "01" июня 2024 г.</v>
      </c>
      <c r="B2" s="6" t="s">
        <v>2</v>
      </c>
      <c r="C2" s="7" t="s">
        <v>507</v>
      </c>
      <c r="D2" s="507"/>
    </row>
    <row r="3" spans="1:4"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row>
    <row r="4" spans="1:4" s="23" customFormat="1" ht="50.1" customHeight="1" thickBot="1" x14ac:dyDescent="0.25">
      <c r="A4" s="17" t="s">
        <v>5</v>
      </c>
      <c r="B4" s="18" t="s">
        <v>6</v>
      </c>
      <c r="C4" s="19" t="s">
        <v>7</v>
      </c>
      <c r="D4" s="570" t="s">
        <v>8</v>
      </c>
    </row>
    <row r="5" spans="1:4" s="28" customFormat="1" ht="50.1" customHeight="1" thickBot="1" x14ac:dyDescent="0.25">
      <c r="A5" s="24" t="s">
        <v>9</v>
      </c>
      <c r="B5" s="25"/>
      <c r="C5" s="26"/>
      <c r="D5" s="27"/>
    </row>
    <row r="6" spans="1:4" ht="21.75" thickBot="1" x14ac:dyDescent="0.25">
      <c r="A6" s="436"/>
      <c r="B6" s="437"/>
      <c r="C6" s="438"/>
      <c r="D6" s="571"/>
    </row>
    <row r="7" spans="1:4"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"2ГИС.КАЛУГА" (версия для ПК); 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Интернет-площадки и Веб-приложения на основе Cправочника организаций "2ГИС.КАЛУГА", http://api.2gis.ru/</v>
      </c>
      <c r="D7" s="31">
        <v>5520</v>
      </c>
    </row>
    <row r="8" spans="1:4" s="16" customFormat="1" ht="132" customHeight="1" x14ac:dyDescent="0.2">
      <c r="A8" s="34"/>
      <c r="B8" s="35"/>
      <c r="C8" s="35"/>
      <c r="D8" s="36"/>
    </row>
    <row r="9" spans="1:4"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"2ГИС.КАЛУГА" (версия для ПК); 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Интернет-площадки и Веб-приложения на основе Cправочника организаций "2ГИС.КАЛУГА", http://api.2gis.ru/</v>
      </c>
      <c r="D9" s="36"/>
    </row>
    <row r="10" spans="1:4"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2ГИС 4.0 и выше)</v>
      </c>
      <c r="D10" s="44"/>
    </row>
    <row r="11" spans="1:4" s="16" customFormat="1" ht="24.95" customHeight="1" thickBot="1" x14ac:dyDescent="0.25">
      <c r="A11" s="47"/>
      <c r="B11" s="48"/>
      <c r="C11" s="49"/>
      <c r="D11" s="572"/>
    </row>
    <row r="12" spans="1:4"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"2ГИС.КАЛУГА" (версия для ПК); 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Интернет-площадки и Веб-приложения на основе Cправочника организаций "2ГИС.КАЛУГА", http://api.2gis.ru/</v>
      </c>
      <c r="D12" s="54">
        <v>6510</v>
      </c>
    </row>
    <row r="13" spans="1:4" s="16" customFormat="1" ht="132" customHeight="1" x14ac:dyDescent="0.2">
      <c r="A13" s="55"/>
      <c r="B13" s="35"/>
      <c r="C13" s="35"/>
      <c r="D13" s="56"/>
    </row>
    <row r="14" spans="1:4"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"2ГИС.КАЛУГА" (версия для ПК); 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Интернет-площадки и Веб-приложения на основе Cправочника организаций "2ГИС.КАЛУГА", http://api.2gis.ru/</v>
      </c>
      <c r="D14" s="56"/>
    </row>
    <row r="15" spans="1:4"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2ГИС 4.0 и выше)</v>
      </c>
      <c r="D15" s="56"/>
    </row>
    <row r="16" spans="1:4"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2ГИС 4.0 и выше)</v>
      </c>
      <c r="D16" s="61"/>
    </row>
    <row r="17" spans="1:4" s="16" customFormat="1" ht="24.95" customHeight="1" thickBot="1" x14ac:dyDescent="0.25">
      <c r="A17" s="47"/>
      <c r="B17" s="62"/>
      <c r="C17" s="49"/>
      <c r="D17" s="63"/>
    </row>
    <row r="18" spans="1:4" s="16" customFormat="1" ht="112.5" customHeight="1" x14ac:dyDescent="0.2">
      <c r="A18" s="65" t="s">
        <v>17</v>
      </c>
      <c r="B18" s="66" t="s">
        <v>18</v>
      </c>
      <c r="C18" s="67"/>
      <c r="D18" s="68">
        <v>1755</v>
      </c>
    </row>
    <row r="19" spans="1:4" s="16" customFormat="1" ht="50.1" customHeight="1" x14ac:dyDescent="0.2">
      <c r="A19" s="71"/>
      <c r="B19" s="72" t="s">
        <v>19</v>
      </c>
      <c r="C19" s="73" t="str">
        <f>"Электронный справочник "&amp;$C$2&amp;" (версия для ПК)"</f>
        <v>Электронный справочник "2ГИС.КАЛУГА" (версия для ПК)</v>
      </c>
      <c r="D19" s="74"/>
    </row>
    <row r="20" spans="1:4" s="16" customFormat="1" ht="40.5" customHeight="1" x14ac:dyDescent="0.2">
      <c r="A20" s="71"/>
      <c r="B20" s="72" t="s">
        <v>20</v>
      </c>
      <c r="C20" s="35"/>
      <c r="D20" s="74"/>
    </row>
    <row r="21" spans="1:4"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"2ГИС.КАЛУГА"; Электронный справочник "2ГИС.КАЛУГА" (мобильная версия 2ГИС 4.0 и выше)</v>
      </c>
      <c r="D21" s="78"/>
    </row>
    <row r="22" spans="1:4" s="16" customFormat="1" ht="24.95" customHeight="1" thickBot="1" x14ac:dyDescent="0.25">
      <c r="A22" s="81"/>
      <c r="B22" s="82"/>
      <c r="C22" s="83"/>
      <c r="D22" s="573"/>
    </row>
    <row r="23" spans="1:4"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Интернет-площадки и Веб-приложения на основе Cправочника организаций "2ГИС.КАЛУГА", http://api.2gis.ru/</v>
      </c>
      <c r="D23" s="271">
        <v>210</v>
      </c>
    </row>
    <row r="24" spans="1:4" s="16" customFormat="1" ht="94.5" customHeight="1" x14ac:dyDescent="0.2">
      <c r="A24" s="71"/>
      <c r="B24" s="92"/>
      <c r="C24" s="93"/>
      <c r="D24" s="94"/>
    </row>
    <row r="25" spans="1:4"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2ГИС 4.0 и выше)</v>
      </c>
      <c r="D25" s="275"/>
    </row>
    <row r="26" spans="1:4" s="16" customFormat="1" ht="24.95" customHeight="1" thickBot="1" x14ac:dyDescent="0.25">
      <c r="A26" s="81"/>
      <c r="B26" s="48"/>
      <c r="C26" s="49"/>
      <c r="D26" s="574"/>
    </row>
    <row r="27" spans="1:4"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"2ГИС.КАЛУГА" (версия для ПК); 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v>
      </c>
      <c r="D27" s="31">
        <v>7728</v>
      </c>
    </row>
    <row r="28" spans="1:4" s="16" customFormat="1" ht="99.95" customHeight="1" x14ac:dyDescent="0.2">
      <c r="A28" s="71"/>
      <c r="B28" s="35"/>
      <c r="C28" s="35"/>
      <c r="D28" s="36"/>
    </row>
    <row r="29" spans="1:4"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v>
      </c>
      <c r="D29" s="36"/>
    </row>
    <row r="30" spans="1:4"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2ГИС 4.0 и выше)</v>
      </c>
      <c r="D30" s="44"/>
    </row>
    <row r="31" spans="1:4" s="16" customFormat="1" ht="24.95" customHeight="1" thickBot="1" x14ac:dyDescent="0.25">
      <c r="A31" s="81"/>
      <c r="B31" s="48"/>
      <c r="C31" s="49"/>
      <c r="D31" s="572"/>
    </row>
    <row r="32" spans="1:4"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"2ГИС.КАЛУГА" (версия для ПК); 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v>
      </c>
      <c r="D32" s="54">
        <v>9120</v>
      </c>
    </row>
    <row r="33" spans="1:4" s="16" customFormat="1" ht="99.95" customHeight="1" x14ac:dyDescent="0.2">
      <c r="A33" s="71"/>
      <c r="B33" s="35"/>
      <c r="C33" s="35"/>
      <c r="D33" s="56"/>
    </row>
    <row r="34" spans="1:4"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v>
      </c>
      <c r="D34" s="56"/>
    </row>
    <row r="35" spans="1:4"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2ГИС 4.0 и выше)</v>
      </c>
      <c r="D35" s="56"/>
    </row>
    <row r="36" spans="1:4"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2ГИС 4.0 и выше)</v>
      </c>
      <c r="D36" s="61"/>
    </row>
    <row r="37" spans="1:4" s="16" customFormat="1" ht="24.95" customHeight="1" thickBot="1" x14ac:dyDescent="0.25">
      <c r="A37" s="112"/>
      <c r="B37" s="62"/>
      <c r="C37" s="49"/>
      <c r="D37" s="63"/>
    </row>
    <row r="38" spans="1:4" s="16" customFormat="1" ht="125.1" customHeight="1" x14ac:dyDescent="0.2">
      <c r="A38" s="65" t="s">
        <v>28</v>
      </c>
      <c r="B38" s="66" t="s">
        <v>29</v>
      </c>
      <c r="C38" s="67"/>
      <c r="D38" s="68">
        <v>2520</v>
      </c>
    </row>
    <row r="39" spans="1:4" s="16" customFormat="1" ht="50.1" customHeight="1" x14ac:dyDescent="0.2">
      <c r="A39" s="71"/>
      <c r="B39" s="72" t="s">
        <v>19</v>
      </c>
      <c r="C39" s="73" t="str">
        <f>"Электронный справочник "&amp;$C$2&amp;" (версия для ПК)"</f>
        <v>Электронный справочник "2ГИС.КАЛУГА" (версия для ПК)</v>
      </c>
      <c r="D39" s="74"/>
    </row>
    <row r="40" spans="1:4" s="16" customFormat="1" ht="50.1" customHeight="1" x14ac:dyDescent="0.2">
      <c r="A40" s="71"/>
      <c r="B40" s="72" t="s">
        <v>20</v>
      </c>
      <c r="C40" s="35"/>
      <c r="D40" s="74"/>
    </row>
    <row r="41" spans="1:4"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"2ГИС.КАЛУГА"; Электронный справочник "2ГИС.КАЛУГА" (мобильная версия 2ГИС 4.0 и выше)</v>
      </c>
      <c r="D41" s="78"/>
    </row>
    <row r="42" spans="1:4" s="16" customFormat="1" ht="24.95" customHeight="1" thickBot="1" x14ac:dyDescent="0.25">
      <c r="A42" s="81"/>
      <c r="B42" s="82"/>
      <c r="C42" s="83"/>
      <c r="D42" s="575"/>
    </row>
    <row r="43" spans="1:4"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v>
      </c>
      <c r="D43" s="90">
        <v>300</v>
      </c>
    </row>
    <row r="44" spans="1:4" s="16" customFormat="1" ht="69.75" customHeight="1" x14ac:dyDescent="0.2">
      <c r="A44" s="71"/>
      <c r="B44" s="92"/>
      <c r="C44" s="93"/>
      <c r="D44" s="95"/>
    </row>
    <row r="45" spans="1:4"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2ГИС 4.0 и выше)</v>
      </c>
      <c r="D45" s="95"/>
    </row>
    <row r="46" spans="1:4"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2ГИС 4.0 и выше)</v>
      </c>
      <c r="D46" s="100"/>
    </row>
    <row r="47" spans="1:4" ht="21.75" thickBot="1" x14ac:dyDescent="0.25">
      <c r="A47" s="436"/>
      <c r="B47" s="437"/>
      <c r="C47" s="438"/>
      <c r="D47" s="571"/>
    </row>
    <row r="48" spans="1:4" s="16" customFormat="1" ht="48" customHeight="1" x14ac:dyDescent="0.2">
      <c r="A48" s="29" t="s">
        <v>31</v>
      </c>
      <c r="B48" s="30" t="s">
        <v>27</v>
      </c>
      <c r="C4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"2ГИС.КАЛУГА" (версия для ПК); 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Интернет-площадки и Веб-приложения на основе Cправочника организаций "2ГИС.КАЛУГА", http://api.2gis.ru/</v>
      </c>
      <c r="D48" s="31">
        <v>6624</v>
      </c>
    </row>
    <row r="49" spans="1:4" s="16" customFormat="1" ht="132" customHeight="1" x14ac:dyDescent="0.2">
      <c r="A49" s="34"/>
      <c r="B49" s="35"/>
      <c r="C49" s="35"/>
      <c r="D49" s="36"/>
    </row>
    <row r="50" spans="1:4" s="16" customFormat="1" ht="97.5" customHeight="1" x14ac:dyDescent="0.2">
      <c r="A50" s="34"/>
      <c r="B50" s="39" t="s">
        <v>12</v>
      </c>
      <c r="C5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"2ГИС.КАЛУГА" (версия для ПК); 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Интернет-площадки и Веб-приложения на основе Cправочника организаций "2ГИС.КАЛУГА", http://api.2gis.ru/</v>
      </c>
      <c r="D50" s="36"/>
    </row>
    <row r="51" spans="1:4" s="16" customFormat="1" ht="97.5" customHeight="1" thickBot="1" x14ac:dyDescent="0.25">
      <c r="A51" s="119"/>
      <c r="B51" s="120" t="s">
        <v>33</v>
      </c>
      <c r="C51"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2ГИС 4.0 и выше)</v>
      </c>
      <c r="D51" s="121"/>
    </row>
    <row r="52" spans="1:4" s="16" customFormat="1" ht="166.5" customHeight="1" thickBot="1" x14ac:dyDescent="0.25">
      <c r="A52" s="41"/>
      <c r="B52" s="42" t="s">
        <v>13</v>
      </c>
      <c r="C52"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2ГИС 4.0 и выше)</v>
      </c>
      <c r="D52" s="44"/>
    </row>
    <row r="53" spans="1:4" s="16" customFormat="1" ht="24.95" customHeight="1" thickBot="1" x14ac:dyDescent="0.25">
      <c r="A53" s="47"/>
      <c r="B53" s="48"/>
      <c r="C53" s="49"/>
      <c r="D53" s="572"/>
    </row>
    <row r="54" spans="1:4" s="16" customFormat="1" ht="48" customHeight="1" x14ac:dyDescent="0.2">
      <c r="A54" s="53" t="s">
        <v>35</v>
      </c>
      <c r="B54" s="30" t="s">
        <v>27</v>
      </c>
      <c r="C54"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"2ГИС.КАЛУГА" (версия для ПК); 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Интернет-площадки и Веб-приложения на основе Cправочника организаций "2ГИС.КАЛУГА", http://api.2gis.ru/</v>
      </c>
      <c r="D54" s="54">
        <v>7812</v>
      </c>
    </row>
    <row r="55" spans="1:4" s="16" customFormat="1" ht="132" customHeight="1" x14ac:dyDescent="0.2">
      <c r="A55" s="55"/>
      <c r="B55" s="35"/>
      <c r="C55" s="35"/>
      <c r="D55" s="56"/>
    </row>
    <row r="56" spans="1:4" s="16" customFormat="1" ht="97.5" customHeight="1" x14ac:dyDescent="0.2">
      <c r="A56" s="55"/>
      <c r="B56" s="39" t="s">
        <v>12</v>
      </c>
      <c r="C56"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"2ГИС.КАЛУГА" (версия для ПК); 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Интернет-площадки и Веб-приложения на основе Cправочника организаций "2ГИС.КАЛУГА", http://api.2gis.ru/</v>
      </c>
      <c r="D56" s="56"/>
    </row>
    <row r="57" spans="1:4" s="16" customFormat="1" ht="166.5" customHeight="1" x14ac:dyDescent="0.2">
      <c r="A57" s="55"/>
      <c r="B57" s="57" t="s">
        <v>13</v>
      </c>
      <c r="C57"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2ГИС 4.0 и выше)</v>
      </c>
      <c r="D57" s="56"/>
    </row>
    <row r="58" spans="1:4" s="16" customFormat="1" ht="92.25" customHeight="1" thickBot="1" x14ac:dyDescent="0.25">
      <c r="A58" s="59"/>
      <c r="B58" s="42" t="s">
        <v>36</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2ГИС 4.0 и выше)</v>
      </c>
      <c r="D58" s="61"/>
    </row>
    <row r="59" spans="1:4" s="16" customFormat="1" ht="24.95" customHeight="1" thickBot="1" x14ac:dyDescent="0.25">
      <c r="A59" s="81"/>
      <c r="B59" s="82"/>
      <c r="C59" s="83"/>
      <c r="D59" s="573"/>
    </row>
    <row r="60" spans="1:4" s="16" customFormat="1" ht="50.1" customHeight="1" x14ac:dyDescent="0.2">
      <c r="A60" s="65" t="s">
        <v>37</v>
      </c>
      <c r="B60" s="87" t="s">
        <v>23</v>
      </c>
      <c r="C60"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Интернет-площадки и Веб-приложения на основе Cправочника организаций "2ГИС.КАЛУГА", http://api.2gis.ru/</v>
      </c>
      <c r="D60" s="271">
        <v>210</v>
      </c>
    </row>
    <row r="61" spans="1:4" s="16" customFormat="1" ht="94.5" customHeight="1" x14ac:dyDescent="0.2">
      <c r="A61" s="71"/>
      <c r="B61" s="92"/>
      <c r="C61" s="93"/>
      <c r="D61" s="94"/>
    </row>
    <row r="62" spans="1:4" s="16" customFormat="1" ht="163.5" customHeight="1" thickBot="1" x14ac:dyDescent="0.25">
      <c r="A62" s="77"/>
      <c r="B62" s="97" t="s">
        <v>13</v>
      </c>
      <c r="C62"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2ГИС 4.0 и выше)</v>
      </c>
      <c r="D62" s="275"/>
    </row>
    <row r="63" spans="1:4" ht="21.75" thickBot="1" x14ac:dyDescent="0.25">
      <c r="A63" s="81"/>
      <c r="B63" s="129"/>
      <c r="C63" s="130"/>
      <c r="D63" s="508"/>
    </row>
    <row r="64" spans="1:4" ht="50.1" customHeight="1" thickBot="1" x14ac:dyDescent="0.25">
      <c r="A64" s="136" t="s">
        <v>38</v>
      </c>
      <c r="B64" s="137"/>
      <c r="C64" s="137"/>
      <c r="D64" s="576" t="str">
        <f>"от "&amp;MIN(D65:D84)&amp;" до "&amp;MAX(D65:D84)</f>
        <v>от 510 до 10200</v>
      </c>
    </row>
    <row r="65" spans="1:4" ht="37.5" customHeight="1" outlineLevel="2" x14ac:dyDescent="0.2">
      <c r="A65" s="141" t="s">
        <v>39</v>
      </c>
      <c r="B65" s="142"/>
      <c r="C65" s="143" t="str">
        <f>"Электронный справочник на основе Справочника организаций "&amp;$C$2&amp;" (версия для ПК)"</f>
        <v>Электронный справочник на основе Справочника организаций "2ГИС.КАЛУГА" (версия для ПК)</v>
      </c>
      <c r="D65" s="577">
        <v>510</v>
      </c>
    </row>
    <row r="66" spans="1:4" ht="37.5" customHeight="1" outlineLevel="2" x14ac:dyDescent="0.2">
      <c r="A66" s="147" t="s">
        <v>40</v>
      </c>
      <c r="B66" s="148"/>
      <c r="C66" s="143"/>
      <c r="D66" s="578">
        <v>1020</v>
      </c>
    </row>
    <row r="67" spans="1:4" ht="37.5" customHeight="1" outlineLevel="2" x14ac:dyDescent="0.2">
      <c r="A67" s="147" t="s">
        <v>41</v>
      </c>
      <c r="B67" s="148"/>
      <c r="C67" s="143"/>
      <c r="D67" s="578">
        <v>1530</v>
      </c>
    </row>
    <row r="68" spans="1:4" ht="37.5" customHeight="1" outlineLevel="2" x14ac:dyDescent="0.2">
      <c r="A68" s="147" t="s">
        <v>42</v>
      </c>
      <c r="B68" s="148"/>
      <c r="C68" s="143"/>
      <c r="D68" s="578">
        <v>2040</v>
      </c>
    </row>
    <row r="69" spans="1:4" ht="37.5" customHeight="1" outlineLevel="2" x14ac:dyDescent="0.2">
      <c r="A69" s="147" t="s">
        <v>43</v>
      </c>
      <c r="B69" s="148"/>
      <c r="C69" s="143"/>
      <c r="D69" s="578">
        <v>2550</v>
      </c>
    </row>
    <row r="70" spans="1:4" ht="37.5" customHeight="1" outlineLevel="2" x14ac:dyDescent="0.2">
      <c r="A70" s="147" t="s">
        <v>44</v>
      </c>
      <c r="B70" s="148"/>
      <c r="C70" s="143"/>
      <c r="D70" s="578">
        <v>3060</v>
      </c>
    </row>
    <row r="71" spans="1:4" ht="37.5" customHeight="1" outlineLevel="2" x14ac:dyDescent="0.2">
      <c r="A71" s="147" t="s">
        <v>45</v>
      </c>
      <c r="B71" s="148"/>
      <c r="C71" s="143"/>
      <c r="D71" s="578">
        <v>3570</v>
      </c>
    </row>
    <row r="72" spans="1:4" ht="37.5" customHeight="1" outlineLevel="2" x14ac:dyDescent="0.2">
      <c r="A72" s="147" t="s">
        <v>46</v>
      </c>
      <c r="B72" s="148"/>
      <c r="C72" s="143"/>
      <c r="D72" s="578">
        <v>4080</v>
      </c>
    </row>
    <row r="73" spans="1:4" ht="37.5" customHeight="1" outlineLevel="2" x14ac:dyDescent="0.2">
      <c r="A73" s="147" t="s">
        <v>47</v>
      </c>
      <c r="B73" s="148"/>
      <c r="C73" s="143"/>
      <c r="D73" s="578">
        <v>4590</v>
      </c>
    </row>
    <row r="74" spans="1:4" ht="37.5" customHeight="1" outlineLevel="2" x14ac:dyDescent="0.2">
      <c r="A74" s="147" t="s">
        <v>48</v>
      </c>
      <c r="B74" s="148"/>
      <c r="C74" s="143"/>
      <c r="D74" s="578">
        <v>5100</v>
      </c>
    </row>
    <row r="75" spans="1:4" ht="37.5" customHeight="1" outlineLevel="2" x14ac:dyDescent="0.2">
      <c r="A75" s="147" t="s">
        <v>49</v>
      </c>
      <c r="B75" s="148"/>
      <c r="C75" s="143"/>
      <c r="D75" s="578">
        <v>5610</v>
      </c>
    </row>
    <row r="76" spans="1:4" ht="37.5" customHeight="1" outlineLevel="2" x14ac:dyDescent="0.2">
      <c r="A76" s="147" t="s">
        <v>50</v>
      </c>
      <c r="B76" s="148"/>
      <c r="C76" s="143"/>
      <c r="D76" s="578">
        <v>6120</v>
      </c>
    </row>
    <row r="77" spans="1:4" ht="37.5" customHeight="1" outlineLevel="2" x14ac:dyDescent="0.2">
      <c r="A77" s="147" t="s">
        <v>51</v>
      </c>
      <c r="B77" s="148"/>
      <c r="C77" s="143"/>
      <c r="D77" s="578">
        <v>6630</v>
      </c>
    </row>
    <row r="78" spans="1:4" ht="37.5" customHeight="1" outlineLevel="2" x14ac:dyDescent="0.2">
      <c r="A78" s="147" t="s">
        <v>52</v>
      </c>
      <c r="B78" s="148"/>
      <c r="C78" s="143"/>
      <c r="D78" s="578">
        <v>7140</v>
      </c>
    </row>
    <row r="79" spans="1:4" ht="37.5" customHeight="1" outlineLevel="2" x14ac:dyDescent="0.2">
      <c r="A79" s="147" t="s">
        <v>53</v>
      </c>
      <c r="B79" s="148"/>
      <c r="C79" s="143"/>
      <c r="D79" s="578">
        <v>7650</v>
      </c>
    </row>
    <row r="80" spans="1:4" ht="37.5" customHeight="1" outlineLevel="2" x14ac:dyDescent="0.2">
      <c r="A80" s="147" t="s">
        <v>54</v>
      </c>
      <c r="B80" s="148"/>
      <c r="C80" s="143"/>
      <c r="D80" s="578">
        <v>8160</v>
      </c>
    </row>
    <row r="81" spans="1:4" ht="37.5" customHeight="1" outlineLevel="2" x14ac:dyDescent="0.2">
      <c r="A81" s="147" t="s">
        <v>55</v>
      </c>
      <c r="B81" s="148"/>
      <c r="C81" s="143"/>
      <c r="D81" s="578">
        <v>8670</v>
      </c>
    </row>
    <row r="82" spans="1:4" ht="37.5" customHeight="1" outlineLevel="2" x14ac:dyDescent="0.2">
      <c r="A82" s="147" t="s">
        <v>56</v>
      </c>
      <c r="B82" s="148"/>
      <c r="C82" s="143"/>
      <c r="D82" s="578">
        <v>9180</v>
      </c>
    </row>
    <row r="83" spans="1:4" ht="37.5" customHeight="1" outlineLevel="2" x14ac:dyDescent="0.2">
      <c r="A83" s="147" t="s">
        <v>57</v>
      </c>
      <c r="B83" s="148"/>
      <c r="C83" s="143"/>
      <c r="D83" s="578">
        <v>9690</v>
      </c>
    </row>
    <row r="84" spans="1:4" ht="37.5" customHeight="1" outlineLevel="2" thickBot="1" x14ac:dyDescent="0.25">
      <c r="A84" s="147" t="s">
        <v>58</v>
      </c>
      <c r="B84" s="148"/>
      <c r="C84" s="143"/>
      <c r="D84" s="578">
        <v>10200</v>
      </c>
    </row>
    <row r="85" spans="1:4" ht="50.1" customHeight="1" thickBot="1" x14ac:dyDescent="0.25">
      <c r="A85" s="446" t="s">
        <v>59</v>
      </c>
      <c r="B85" s="447"/>
      <c r="C85" s="447"/>
      <c r="D85" s="579" t="str">
        <f>"от "&amp;MIN(D86:D95)&amp;" до "&amp;MAX(D86:D95)</f>
        <v>от 270 до 6660</v>
      </c>
    </row>
    <row r="86" spans="1:4" ht="151.5" x14ac:dyDescent="0.2">
      <c r="A86" s="451" t="s">
        <v>60</v>
      </c>
      <c r="B86" s="452" t="s">
        <v>13</v>
      </c>
      <c r="C86" s="580" t="str">
        <f>"Электронный справочник на основе Справочника организаций "&amp;$C$2&amp;" (версия для ПК)"</f>
        <v>Электронный справочник на основе Справочника организаций "2ГИС.КАЛУГА" (версия для ПК)</v>
      </c>
      <c r="D86" s="523">
        <v>810</v>
      </c>
    </row>
    <row r="87" spans="1:4" ht="37.5" customHeight="1" x14ac:dyDescent="0.2">
      <c r="A87" s="454" t="s">
        <v>61</v>
      </c>
      <c r="B87" s="195"/>
      <c r="C87" s="455"/>
      <c r="D87" s="214">
        <v>510</v>
      </c>
    </row>
    <row r="88" spans="1:4" ht="37.5" customHeight="1" x14ac:dyDescent="0.2">
      <c r="A88" s="454" t="s">
        <v>62</v>
      </c>
      <c r="B88" s="195"/>
      <c r="C88" s="455"/>
      <c r="D88" s="214">
        <v>6660</v>
      </c>
    </row>
    <row r="89" spans="1:4" ht="37.5" customHeight="1" x14ac:dyDescent="0.2">
      <c r="A89" s="454" t="s">
        <v>63</v>
      </c>
      <c r="B89" s="195"/>
      <c r="C89" s="455"/>
      <c r="D89" s="214">
        <v>1800</v>
      </c>
    </row>
    <row r="90" spans="1:4" ht="37.5" customHeight="1" x14ac:dyDescent="0.2">
      <c r="A90" s="454" t="s">
        <v>64</v>
      </c>
      <c r="B90" s="195"/>
      <c r="C90" s="455"/>
      <c r="D90" s="214">
        <v>3960</v>
      </c>
    </row>
    <row r="91" spans="1:4" ht="37.5" customHeight="1" x14ac:dyDescent="0.2">
      <c r="A91" s="454" t="s">
        <v>65</v>
      </c>
      <c r="B91" s="195"/>
      <c r="C91" s="455"/>
      <c r="D91" s="214">
        <v>270</v>
      </c>
    </row>
    <row r="92" spans="1:4" ht="37.5" customHeight="1" x14ac:dyDescent="0.2">
      <c r="A92" s="454" t="s">
        <v>66</v>
      </c>
      <c r="B92" s="195"/>
      <c r="C92" s="455"/>
      <c r="D92" s="214">
        <v>270</v>
      </c>
    </row>
    <row r="93" spans="1:4" ht="37.5" customHeight="1" x14ac:dyDescent="0.2">
      <c r="A93" s="454" t="s">
        <v>67</v>
      </c>
      <c r="B93" s="195"/>
      <c r="C93" s="455"/>
      <c r="D93" s="214">
        <v>540</v>
      </c>
    </row>
    <row r="94" spans="1:4" ht="37.5" customHeight="1" x14ac:dyDescent="0.2">
      <c r="A94" s="454" t="s">
        <v>68</v>
      </c>
      <c r="B94" s="195"/>
      <c r="C94" s="455"/>
      <c r="D94" s="214">
        <v>810</v>
      </c>
    </row>
    <row r="95" spans="1:4" ht="37.5" customHeight="1" x14ac:dyDescent="0.2">
      <c r="A95" s="454" t="s">
        <v>69</v>
      </c>
      <c r="B95" s="195"/>
      <c r="C95" s="455"/>
      <c r="D95" s="214">
        <v>1104</v>
      </c>
    </row>
    <row r="96" spans="1:4" s="16" customFormat="1" ht="117.75" customHeight="1" thickBot="1" x14ac:dyDescent="0.25">
      <c r="A96" s="287" t="s">
        <v>71</v>
      </c>
      <c r="B96" s="288"/>
      <c r="C96" s="28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"2ГИС.КАЛУГА" (версия для ПК); 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Интернет-площадки и Веб-приложения на основе Cправочника организаций "2ГИС.КАЛУГА", http://api.2gis.ru/</v>
      </c>
      <c r="D96" s="581">
        <v>45</v>
      </c>
    </row>
    <row r="97" spans="1:4" ht="50.1" customHeight="1" thickBot="1" x14ac:dyDescent="0.25">
      <c r="A97" s="456" t="s">
        <v>72</v>
      </c>
      <c r="B97" s="457"/>
      <c r="C97" s="211"/>
      <c r="D97" s="582" t="str">
        <f>"от "&amp;MIN(D99,D119:D135)&amp;" до "&amp;MAX(D99,D119:D135)</f>
        <v>от 720 до 7812</v>
      </c>
    </row>
    <row r="98" spans="1:4" ht="21.75" thickBot="1" x14ac:dyDescent="0.25">
      <c r="A98" s="290"/>
      <c r="B98" s="291"/>
      <c r="C98" s="130"/>
      <c r="D98" s="553"/>
    </row>
    <row r="99" spans="1:4" ht="65.25" customHeight="1" thickBot="1" x14ac:dyDescent="0.25">
      <c r="A99" s="179" t="s">
        <v>73</v>
      </c>
      <c r="B99" s="180"/>
      <c r="C99"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"2ГИС.КАЛУГА" (версия для ПК); Интернет-площадка 2gis.kz на основе Cправочника организаций "2ГИС.КАЛУГА"; Электронный справочник на основе Справочника организаций "2ГИС.КАЛУГА" (мобильная версия); Интернет-площадки и Веб-приложения на основе Cправочника организаций "2ГИС.КАЛУГА", http://api.2gis.kz/</v>
      </c>
      <c r="D99" s="583">
        <v>1500</v>
      </c>
    </row>
    <row r="100" spans="1:4" ht="65.25" customHeight="1" thickBot="1" x14ac:dyDescent="0.25">
      <c r="A100" s="184" t="s">
        <v>74</v>
      </c>
      <c r="B100" s="185"/>
      <c r="C100" s="186"/>
      <c r="D100" s="584" t="s">
        <v>75</v>
      </c>
    </row>
    <row r="101" spans="1:4" ht="65.25" customHeight="1" x14ac:dyDescent="0.2">
      <c r="A101" s="190" t="s">
        <v>76</v>
      </c>
      <c r="B101" s="191"/>
      <c r="C101" s="585"/>
      <c r="D101" s="586">
        <f>D99/4</f>
        <v>375</v>
      </c>
    </row>
    <row r="102" spans="1:4" ht="65.25" customHeight="1" x14ac:dyDescent="0.2">
      <c r="A102" s="190" t="s">
        <v>77</v>
      </c>
      <c r="B102" s="191"/>
      <c r="C102" s="585"/>
      <c r="D102" s="578">
        <f>D99/5</f>
        <v>300</v>
      </c>
    </row>
    <row r="103" spans="1:4" ht="65.25" customHeight="1" x14ac:dyDescent="0.2">
      <c r="A103" s="190" t="s">
        <v>78</v>
      </c>
      <c r="B103" s="191"/>
      <c r="C103" s="585"/>
      <c r="D103" s="578">
        <f>D99/6</f>
        <v>250</v>
      </c>
    </row>
    <row r="104" spans="1:4" ht="65.25" customHeight="1" x14ac:dyDescent="0.2">
      <c r="A104" s="190" t="s">
        <v>79</v>
      </c>
      <c r="B104" s="191"/>
      <c r="C104" s="585"/>
      <c r="D104" s="578">
        <f>D99/7</f>
        <v>214.28571428571428</v>
      </c>
    </row>
    <row r="105" spans="1:4" ht="65.25" customHeight="1" x14ac:dyDescent="0.2">
      <c r="A105" s="190" t="s">
        <v>80</v>
      </c>
      <c r="B105" s="191"/>
      <c r="C105" s="585"/>
      <c r="D105" s="578">
        <f>D99/8</f>
        <v>187.5</v>
      </c>
    </row>
    <row r="106" spans="1:4" ht="65.25" customHeight="1" x14ac:dyDescent="0.2">
      <c r="A106" s="190" t="s">
        <v>81</v>
      </c>
      <c r="B106" s="191"/>
      <c r="C106" s="585"/>
      <c r="D106" s="578">
        <f>D99/9</f>
        <v>166.66666666666666</v>
      </c>
    </row>
    <row r="107" spans="1:4" ht="65.25" customHeight="1" x14ac:dyDescent="0.2">
      <c r="A107" s="190" t="s">
        <v>82</v>
      </c>
      <c r="B107" s="191"/>
      <c r="C107" s="585"/>
      <c r="D107" s="578">
        <f>D99/10</f>
        <v>150</v>
      </c>
    </row>
    <row r="108" spans="1:4" ht="65.25" customHeight="1" thickBot="1" x14ac:dyDescent="0.25">
      <c r="A108" s="179" t="s">
        <v>83</v>
      </c>
      <c r="B108" s="180"/>
      <c r="C108" s="585"/>
      <c r="D108" s="587">
        <v>6000</v>
      </c>
    </row>
    <row r="109" spans="1:4" ht="65.25" customHeight="1" thickBot="1" x14ac:dyDescent="0.25">
      <c r="A109" s="184" t="s">
        <v>74</v>
      </c>
      <c r="B109" s="185"/>
      <c r="C109" s="186"/>
      <c r="D109" s="588" t="s">
        <v>75</v>
      </c>
    </row>
    <row r="110" spans="1:4" ht="65.25" customHeight="1" x14ac:dyDescent="0.2">
      <c r="A110" s="190" t="s">
        <v>76</v>
      </c>
      <c r="B110" s="191"/>
      <c r="C110" s="186"/>
      <c r="D110" s="578">
        <v>1500</v>
      </c>
    </row>
    <row r="111" spans="1:4" ht="65.25" customHeight="1" x14ac:dyDescent="0.2">
      <c r="A111" s="190" t="s">
        <v>77</v>
      </c>
      <c r="B111" s="191"/>
      <c r="C111" s="186"/>
      <c r="D111" s="578">
        <v>1200</v>
      </c>
    </row>
    <row r="112" spans="1:4" ht="65.25" customHeight="1" x14ac:dyDescent="0.2">
      <c r="A112" s="190" t="s">
        <v>78</v>
      </c>
      <c r="B112" s="191"/>
      <c r="C112" s="186"/>
      <c r="D112" s="578">
        <v>1000</v>
      </c>
    </row>
    <row r="113" spans="1:4" ht="65.25" customHeight="1" x14ac:dyDescent="0.2">
      <c r="A113" s="190" t="s">
        <v>79</v>
      </c>
      <c r="B113" s="191"/>
      <c r="C113" s="186"/>
      <c r="D113" s="578">
        <v>857.14285714285722</v>
      </c>
    </row>
    <row r="114" spans="1:4" ht="65.25" customHeight="1" x14ac:dyDescent="0.2">
      <c r="A114" s="190" t="s">
        <v>80</v>
      </c>
      <c r="B114" s="191"/>
      <c r="C114" s="186"/>
      <c r="D114" s="578">
        <v>750</v>
      </c>
    </row>
    <row r="115" spans="1:4" ht="65.25" customHeight="1" x14ac:dyDescent="0.2">
      <c r="A115" s="190" t="s">
        <v>81</v>
      </c>
      <c r="B115" s="191"/>
      <c r="C115" s="186"/>
      <c r="D115" s="578">
        <v>666.66666666666663</v>
      </c>
    </row>
    <row r="116" spans="1:4" ht="65.25" customHeight="1" thickBot="1" x14ac:dyDescent="0.25">
      <c r="A116" s="190" t="s">
        <v>82</v>
      </c>
      <c r="B116" s="191"/>
      <c r="C116" s="194"/>
      <c r="D116" s="578">
        <v>600</v>
      </c>
    </row>
    <row r="117" spans="1:4" s="16" customFormat="1" ht="62.45" customHeight="1" thickBot="1" x14ac:dyDescent="0.25">
      <c r="A117" s="195" t="s">
        <v>84</v>
      </c>
      <c r="B117" s="196"/>
      <c r="C117"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2ГИС 4.0 и выше)</v>
      </c>
      <c r="D117" s="589">
        <v>8520</v>
      </c>
    </row>
    <row r="118" spans="1:4" ht="21.75" thickBot="1" x14ac:dyDescent="0.25">
      <c r="A118" s="197"/>
      <c r="B118" s="198"/>
      <c r="C118" s="125"/>
      <c r="D118" s="590"/>
    </row>
    <row r="119" spans="1:4" ht="50.1" customHeight="1" x14ac:dyDescent="0.2">
      <c r="A119" s="160" t="s">
        <v>85</v>
      </c>
      <c r="B119" s="161"/>
      <c r="C119" s="298" t="str">
        <f>"Интернет-площадка 2gis.ru на основе Cправочника организаций "&amp;$C$2&amp;""</f>
        <v>Интернет-площадка 2gis.ru на основе Cправочника организаций "2ГИС.КАЛУГА"</v>
      </c>
      <c r="D119" s="591">
        <v>4020</v>
      </c>
    </row>
    <row r="120" spans="1:4" ht="50.1" customHeight="1" x14ac:dyDescent="0.2">
      <c r="A120" s="160" t="s">
        <v>86</v>
      </c>
      <c r="B120" s="161"/>
      <c r="C120" s="203" t="str">
        <f>"Электронный справочник на основе Справочника организаций "&amp;$C$2&amp;" (версия для ПК)"</f>
        <v>Электронный справочник на основе Справочника организаций "2ГИС.КАЛУГА" (версия для ПК)</v>
      </c>
      <c r="D120" s="591">
        <v>4500</v>
      </c>
    </row>
    <row r="121" spans="1:4" ht="50.1" customHeight="1" x14ac:dyDescent="0.2">
      <c r="A121" s="160" t="s">
        <v>87</v>
      </c>
      <c r="B121" s="161"/>
      <c r="C121" s="203" t="str">
        <f>"Электронный справочник на основе Справочника организаций "&amp;$C$2&amp;" (версия для ПК)"</f>
        <v>Электронный справочник на основе Справочника организаций "2ГИС.КАЛУГА" (версия для ПК)</v>
      </c>
      <c r="D121" s="591">
        <v>4500</v>
      </c>
    </row>
    <row r="122" spans="1:4" ht="50.1" customHeight="1" x14ac:dyDescent="0.2">
      <c r="A122" s="160" t="s">
        <v>88</v>
      </c>
      <c r="B122" s="161"/>
      <c r="C122" s="203" t="str">
        <f>"Интернет-площадка 2gis.ru на основе Cправочника организаций "&amp;$C$2&amp;""</f>
        <v>Интернет-площадка 2gis.ru на основе Cправочника организаций "2ГИС.КАЛУГА"</v>
      </c>
      <c r="D122" s="591">
        <v>6510</v>
      </c>
    </row>
    <row r="123" spans="1:4" ht="50.1" customHeight="1" x14ac:dyDescent="0.2">
      <c r="A123" s="160" t="s">
        <v>89</v>
      </c>
      <c r="B123" s="161"/>
      <c r="C123" s="203" t="str">
        <f>"Интернет-площадка 2gis.ru на основе Cправочника организаций "&amp;$C$2&amp;""</f>
        <v>Интернет-площадка 2gis.ru на основе Cправочника организаций "2ГИС.КАЛУГА"</v>
      </c>
      <c r="D123" s="591">
        <v>7812</v>
      </c>
    </row>
    <row r="124" spans="1:4" ht="50.1" customHeight="1" x14ac:dyDescent="0.2">
      <c r="A124" s="160" t="s">
        <v>90</v>
      </c>
      <c r="B124" s="161"/>
      <c r="C124" s="203" t="str">
        <f>"Электронный справочник на основе Справочника организаций "&amp;$C$2&amp;" (версия для ПК)"</f>
        <v>Электронный справочник на основе Справочника организаций "2ГИС.КАЛУГА" (версия для ПК)</v>
      </c>
      <c r="D124" s="591">
        <v>2520</v>
      </c>
    </row>
    <row r="125" spans="1:4" ht="50.1" customHeight="1" x14ac:dyDescent="0.2">
      <c r="A125" s="160" t="s">
        <v>91</v>
      </c>
      <c r="B125" s="161"/>
      <c r="C125" s="203" t="str">
        <f>"Электронный справочник на основе Справочника организаций "&amp;$C$2&amp;" (версия для ПК)"</f>
        <v>Электронный справочник на основе Справочника организаций "2ГИС.КАЛУГА" (версия для ПК)</v>
      </c>
      <c r="D125" s="591">
        <v>2520</v>
      </c>
    </row>
    <row r="126" spans="1:4" ht="50.1" customHeight="1" x14ac:dyDescent="0.2">
      <c r="A126" s="160" t="s">
        <v>92</v>
      </c>
      <c r="B126" s="161"/>
      <c r="C126" s="203" t="str">
        <f>"Электронный справочник на основе Справочника организаций "&amp;$C$2&amp;" (версия для ПК)"</f>
        <v>Электронный справочник на основе Справочника организаций "2ГИС.КАЛУГА" (версия для ПК)</v>
      </c>
      <c r="D126" s="591">
        <v>7020</v>
      </c>
    </row>
    <row r="127" spans="1:4" ht="50.1" customHeight="1" x14ac:dyDescent="0.2">
      <c r="A127" s="160" t="s">
        <v>93</v>
      </c>
      <c r="B127" s="161"/>
      <c r="C127" s="203" t="str">
        <f>C159</f>
        <v>электронный справочник на основе Справочника организаций "2ГИС.КАЛУГА" (мобильная версия 2ГИС 4.0 и выше)</v>
      </c>
      <c r="D127" s="591">
        <v>2010</v>
      </c>
    </row>
    <row r="128" spans="1:4" ht="50.1" customHeight="1" x14ac:dyDescent="0.2">
      <c r="A128" s="160" t="s">
        <v>94</v>
      </c>
      <c r="B128" s="161"/>
      <c r="C128" s="203" t="s">
        <v>95</v>
      </c>
      <c r="D128" s="591">
        <v>720</v>
      </c>
    </row>
    <row r="129" spans="1:4" ht="69.75" customHeight="1" x14ac:dyDescent="0.2">
      <c r="A129" s="160" t="s">
        <v>96</v>
      </c>
      <c r="B129" s="161"/>
      <c r="C129"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"2ГИС.КАЛУГА" (мобильная версия 2ГИС 4.0 и выше); Интернет-площадка 2gis.ru на основе Cправочника организаций "2ГИС.КАЛУГА"</v>
      </c>
      <c r="D129" s="591">
        <v>2310</v>
      </c>
    </row>
    <row r="130" spans="1:4" ht="69.75" customHeight="1" x14ac:dyDescent="0.2">
      <c r="A130" s="160" t="s">
        <v>97</v>
      </c>
      <c r="B130" s="161"/>
      <c r="C130" s="203" t="str">
        <f t="shared" ref="C130:C132"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"2ГИС.КАЛУГА" (мобильная версия 2ГИС 4.0 и выше); Интернет-площадка 2gis.ru на основе Cправочника организаций "2ГИС.КАЛУГА"</v>
      </c>
      <c r="D130" s="591">
        <v>1800</v>
      </c>
    </row>
    <row r="131" spans="1:4" ht="69.75" customHeight="1" x14ac:dyDescent="0.2">
      <c r="A131" s="160" t="s">
        <v>98</v>
      </c>
      <c r="B131" s="161"/>
      <c r="C131" s="203" t="str">
        <f t="shared" si="0"/>
        <v>электронный справочник на основе Справочника организаций "2ГИС.КАЛУГА" (мобильная версия 2ГИС 4.0 и выше); Интернет-площадка 2gis.ru на основе Cправочника организаций "2ГИС.КАЛУГА"</v>
      </c>
      <c r="D131" s="591">
        <v>2010</v>
      </c>
    </row>
    <row r="132" spans="1:4" ht="69.75" customHeight="1" x14ac:dyDescent="0.2">
      <c r="A132" s="160" t="s">
        <v>99</v>
      </c>
      <c r="B132" s="161"/>
      <c r="C132" s="203" t="str">
        <f t="shared" si="0"/>
        <v>электронный справочник на основе Справочника организаций "2ГИС.КАЛУГА" (мобильная версия 2ГИС 4.0 и выше); Интернет-площадка 2gis.ru на основе Cправочника организаций "2ГИС.КАЛУГА"</v>
      </c>
      <c r="D132" s="591">
        <v>1020</v>
      </c>
    </row>
    <row r="133" spans="1:4" ht="69.75" customHeight="1" x14ac:dyDescent="0.2">
      <c r="A133" s="160" t="s">
        <v>100</v>
      </c>
      <c r="B133" s="161" t="s">
        <v>100</v>
      </c>
      <c r="C133"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"2ГИС.КАЛУГА" (мобильная версия 2ГИС 4.0 и выше); Интернет-площадка 2gis.ru на основе Cправочника организаций "2ГИС.КАЛУГА"</v>
      </c>
      <c r="D133" s="591">
        <v>7020</v>
      </c>
    </row>
    <row r="134" spans="1:4" ht="69.75" customHeight="1" x14ac:dyDescent="0.2">
      <c r="A134" s="160" t="s">
        <v>101</v>
      </c>
      <c r="B134" s="161" t="s">
        <v>101</v>
      </c>
      <c r="C134"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"2ГИС.КАЛУГА" (мобильная версия 2ГИС 4.0 и выше); Интернет-площадка 2gis.ru на основе Cправочника организаций "2ГИС.КАЛУГА"</v>
      </c>
      <c r="D134" s="591">
        <v>2520</v>
      </c>
    </row>
    <row r="135" spans="1:4" ht="50.1" customHeight="1" thickBot="1" x14ac:dyDescent="0.25">
      <c r="A135" s="160" t="s">
        <v>102</v>
      </c>
      <c r="B135" s="161"/>
      <c r="C135" s="203" t="str">
        <f>"Электронный справочник на основе Справочника организаций "&amp;$C$2&amp;" (версия для ПК)"</f>
        <v>Электронный справочник на основе Справочника организаций "2ГИС.КАЛУГА" (версия для ПК)</v>
      </c>
      <c r="D135" s="591">
        <v>5010</v>
      </c>
    </row>
    <row r="136" spans="1:4" s="16" customFormat="1" ht="102" customHeight="1" thickBot="1" x14ac:dyDescent="0.25">
      <c r="A136" s="160" t="s">
        <v>16</v>
      </c>
      <c r="B136" s="161"/>
      <c r="C136"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2ГИС 4.0 и выше)</v>
      </c>
      <c r="D136" s="591">
        <v>420</v>
      </c>
    </row>
    <row r="137" spans="1:4" s="16" customFormat="1" ht="102" customHeight="1" thickBot="1" x14ac:dyDescent="0.25">
      <c r="A137" s="160" t="s">
        <v>103</v>
      </c>
      <c r="B137" s="161"/>
      <c r="C137"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2ГИС 4.0 и выше)</v>
      </c>
      <c r="D137" s="591">
        <v>100002</v>
      </c>
    </row>
    <row r="138" spans="1:4" s="16" customFormat="1" ht="126" customHeight="1" x14ac:dyDescent="0.2">
      <c r="A138" s="160" t="s">
        <v>104</v>
      </c>
      <c r="B138" s="161"/>
      <c r="C138" s="30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"2ГИС.КАЛУГА" (версия для ПК); 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Интернет-площадки и Веб-приложения на основе Cправочника организаций "2ГИС.КАЛУГА", http://api.2gis.ru/</v>
      </c>
      <c r="D138" s="591">
        <v>3510</v>
      </c>
    </row>
    <row r="139" spans="1:4" s="16" customFormat="1" ht="96" customHeight="1" x14ac:dyDescent="0.2">
      <c r="A139" s="160" t="s">
        <v>105</v>
      </c>
      <c r="B139" s="161"/>
      <c r="C13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Интернет-площадки и Веб-приложения на основе Cправочника организаций "2ГИС.КАЛУГА", http://api.2gis.ru/</v>
      </c>
      <c r="D139" s="591">
        <v>3510</v>
      </c>
    </row>
    <row r="140" spans="1:4" s="16" customFormat="1" ht="96" customHeight="1" x14ac:dyDescent="0.2">
      <c r="A140" s="154" t="s">
        <v>106</v>
      </c>
      <c r="B140" s="204"/>
      <c r="C140"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"2ГИС.КАЛУГА" (мобильная версия 2ГИС 4.0 и выше)</v>
      </c>
      <c r="D140" s="591">
        <v>5220</v>
      </c>
    </row>
    <row r="141" spans="1:4" ht="50.1" customHeight="1" x14ac:dyDescent="0.2">
      <c r="A141" s="160" t="s">
        <v>107</v>
      </c>
      <c r="B141" s="161"/>
      <c r="C141" s="203" t="str">
        <f>"Интернет-площадка 2gis.ru на основе Cправочника организаций "&amp;$C$2&amp;""</f>
        <v>Интернет-площадка 2gis.ru на основе Cправочника организаций "2ГИС.КАЛУГА"</v>
      </c>
      <c r="D141" s="591">
        <v>5640</v>
      </c>
    </row>
    <row r="142" spans="1:4" ht="50.1" customHeight="1" x14ac:dyDescent="0.2">
      <c r="A142" s="160" t="s">
        <v>108</v>
      </c>
      <c r="B142" s="161"/>
      <c r="C142" s="203" t="str">
        <f t="shared" ref="C142:C151" si="1">"Электронный справочник на основе Справочника организаций "&amp;$C$2&amp;" (версия для ПК)"</f>
        <v>Электронный справочник на основе Справочника организаций "2ГИС.КАЛУГА" (версия для ПК)</v>
      </c>
      <c r="D142" s="591">
        <v>6360</v>
      </c>
    </row>
    <row r="143" spans="1:4" ht="50.1" customHeight="1" x14ac:dyDescent="0.2">
      <c r="A143" s="160" t="s">
        <v>109</v>
      </c>
      <c r="B143" s="161"/>
      <c r="C143" s="203" t="str">
        <f t="shared" si="1"/>
        <v>Электронный справочник на основе Справочника организаций "2ГИС.КАЛУГА" (версия для ПК)</v>
      </c>
      <c r="D143" s="591">
        <v>6360</v>
      </c>
    </row>
    <row r="144" spans="1:4" ht="50.1" customHeight="1" x14ac:dyDescent="0.2">
      <c r="A144" s="160" t="s">
        <v>110</v>
      </c>
      <c r="B144" s="161"/>
      <c r="C144" s="203" t="str">
        <f>"Интернет-площадка 2gis.ru на основе Cправочника организаций "&amp;$C$2&amp;""</f>
        <v>Интернет-площадка 2gis.ru на основе Cправочника организаций "2ГИС.КАЛУГА"</v>
      </c>
      <c r="D144" s="591">
        <v>9120</v>
      </c>
    </row>
    <row r="145" spans="1:5" ht="50.1" customHeight="1" x14ac:dyDescent="0.2">
      <c r="A145" s="160" t="s">
        <v>111</v>
      </c>
      <c r="B145" s="161"/>
      <c r="C145" s="203" t="str">
        <f>"Интернет-площадка 2gis.ru на основе Cправочника организаций "&amp;$C$2&amp;""</f>
        <v>Интернет-площадка 2gis.ru на основе Cправочника организаций "2ГИС.КАЛУГА"</v>
      </c>
      <c r="D145" s="591">
        <v>10944</v>
      </c>
    </row>
    <row r="146" spans="1:5" ht="50.1" customHeight="1" x14ac:dyDescent="0.2">
      <c r="A146" s="160" t="s">
        <v>112</v>
      </c>
      <c r="B146" s="161"/>
      <c r="C146" s="203" t="str">
        <f t="shared" si="1"/>
        <v>Электронный справочник на основе Справочника организаций "2ГИС.КАЛУГА" (версия для ПК)</v>
      </c>
      <c r="D146" s="591">
        <v>3600</v>
      </c>
    </row>
    <row r="147" spans="1:5" ht="50.1" customHeight="1" x14ac:dyDescent="0.2">
      <c r="A147" s="160" t="s">
        <v>113</v>
      </c>
      <c r="B147" s="161"/>
      <c r="C147" s="203" t="str">
        <f t="shared" si="1"/>
        <v>Электронный справочник на основе Справочника организаций "2ГИС.КАЛУГА" (версия для ПК)</v>
      </c>
      <c r="D147" s="591">
        <v>3600</v>
      </c>
    </row>
    <row r="148" spans="1:5" ht="50.1" customHeight="1" x14ac:dyDescent="0.2">
      <c r="A148" s="160" t="s">
        <v>114</v>
      </c>
      <c r="B148" s="161"/>
      <c r="C148" s="203" t="str">
        <f t="shared" si="1"/>
        <v>Электронный справочник на основе Справочника организаций "2ГИС.КАЛУГА" (версия для ПК)</v>
      </c>
      <c r="D148" s="591">
        <v>9840</v>
      </c>
    </row>
    <row r="149" spans="1:5" ht="50.1" customHeight="1" x14ac:dyDescent="0.2">
      <c r="A149" s="160" t="s">
        <v>115</v>
      </c>
      <c r="B149" s="161"/>
      <c r="C149" s="203" t="s">
        <v>95</v>
      </c>
      <c r="D149" s="591">
        <v>1080</v>
      </c>
    </row>
    <row r="150" spans="1:5" ht="72" customHeight="1" x14ac:dyDescent="0.2">
      <c r="A150" s="160" t="s">
        <v>116</v>
      </c>
      <c r="B150" s="161"/>
      <c r="C150"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"2ГИС.КАЛУГА" (мобильная версия 2ГИС 4.0 и выше); Интернет-площадка 2gis.ru на основе Cправочника организаций "2ГИС.КАЛУГА"</v>
      </c>
      <c r="D150" s="591">
        <v>9840</v>
      </c>
    </row>
    <row r="151" spans="1:5" ht="50.1" customHeight="1" thickBot="1" x14ac:dyDescent="0.25">
      <c r="A151" s="160" t="s">
        <v>117</v>
      </c>
      <c r="B151" s="161"/>
      <c r="C151" s="203" t="str">
        <f t="shared" si="1"/>
        <v>Электронный справочник на основе Справочника организаций "2ГИС.КАЛУГА" (версия для ПК)</v>
      </c>
      <c r="D151" s="591">
        <v>7080</v>
      </c>
    </row>
    <row r="152" spans="1:5" s="16" customFormat="1" ht="50.1" customHeight="1" thickBot="1" x14ac:dyDescent="0.25">
      <c r="A152" s="24" t="s">
        <v>118</v>
      </c>
      <c r="B152" s="25"/>
      <c r="C152" s="24"/>
      <c r="D152" s="592"/>
    </row>
    <row r="153" spans="1:5" s="16" customFormat="1" ht="50.1" customHeight="1" x14ac:dyDescent="0.2">
      <c r="A153" s="160" t="s">
        <v>119</v>
      </c>
      <c r="B153" s="161"/>
      <c r="C153" s="206" t="str">
        <f>"Электронный справочник на основе Справочника организаций "&amp;$C$2&amp;" (мобильная версия)"</f>
        <v>Электронный справочник на основе Справочника организаций "2ГИС.КАЛУГА" (мобильная версия)</v>
      </c>
      <c r="D153" s="591">
        <v>8010</v>
      </c>
    </row>
    <row r="154" spans="1:5" s="16" customFormat="1" ht="50.1" customHeight="1" x14ac:dyDescent="0.2">
      <c r="A154" s="160" t="s">
        <v>120</v>
      </c>
      <c r="B154" s="161"/>
      <c r="C154" s="209"/>
      <c r="D154" s="591">
        <v>8010</v>
      </c>
      <c r="E154" s="219"/>
    </row>
    <row r="155" spans="1:5" s="16" customFormat="1" ht="50.1" customHeight="1" x14ac:dyDescent="0.2">
      <c r="A155" s="207" t="s">
        <v>121</v>
      </c>
      <c r="B155" s="208"/>
      <c r="C155" s="209"/>
      <c r="D155" s="591">
        <v>2010</v>
      </c>
      <c r="E155" s="219"/>
    </row>
    <row r="156" spans="1:5" s="16" customFormat="1" ht="50.1" customHeight="1" x14ac:dyDescent="0.2">
      <c r="A156" s="207" t="s">
        <v>122</v>
      </c>
      <c r="B156" s="208"/>
      <c r="C156" s="209"/>
      <c r="D156" s="591">
        <v>210</v>
      </c>
      <c r="E156" s="219"/>
    </row>
    <row r="157" spans="1:5" s="16" customFormat="1" ht="50.1" customHeight="1" thickBot="1" x14ac:dyDescent="0.25">
      <c r="A157" s="207" t="s">
        <v>123</v>
      </c>
      <c r="B157" s="208"/>
      <c r="C157" s="210"/>
      <c r="D157" s="591">
        <v>600</v>
      </c>
      <c r="E157" s="219"/>
    </row>
    <row r="158" spans="1:5" s="16" customFormat="1" ht="50.1" customHeight="1" thickBot="1" x14ac:dyDescent="0.25">
      <c r="A158" s="24" t="s">
        <v>124</v>
      </c>
      <c r="B158" s="25"/>
      <c r="C158" s="26"/>
      <c r="D158" s="26"/>
    </row>
    <row r="159" spans="1:5" ht="50.1" customHeight="1" x14ac:dyDescent="0.2">
      <c r="A159" s="160" t="s">
        <v>214</v>
      </c>
      <c r="B159" s="161"/>
      <c r="C159"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"2ГИС.КАЛУГА" (мобильная версия 2ГИС 4.0 и выше)</v>
      </c>
      <c r="D159" s="591">
        <v>2010</v>
      </c>
    </row>
    <row r="160" spans="1:5" ht="50.1" customHeight="1" x14ac:dyDescent="0.2">
      <c r="A160" s="160" t="s">
        <v>126</v>
      </c>
      <c r="B160" s="161"/>
      <c r="C160" s="203" t="str">
        <f>"Интернет-площадка 2gis.ru на основе Cправочника организаций "&amp;$C$2&amp;""</f>
        <v>Интернет-площадка 2gis.ru на основе Cправочника организаций "2ГИС.КАЛУГА"</v>
      </c>
      <c r="D160" s="578">
        <v>2010</v>
      </c>
      <c r="E160" s="23"/>
    </row>
    <row r="161" spans="1:5" ht="50.1" customHeight="1" x14ac:dyDescent="0.2">
      <c r="A161" s="160" t="s">
        <v>127</v>
      </c>
      <c r="B161" s="161"/>
      <c r="C161" s="203" t="str">
        <f>"Электронный справочник на основе Справочника организаций "&amp;$C$2&amp;" (версия для ПК)"</f>
        <v>Электронный справочник на основе Справочника организаций "2ГИС.КАЛУГА" (версия для ПК)</v>
      </c>
      <c r="D161" s="591">
        <v>4500</v>
      </c>
      <c r="E161" s="16"/>
    </row>
    <row r="162" spans="1:5" ht="50.1" customHeight="1" x14ac:dyDescent="0.2">
      <c r="A162" s="160" t="s">
        <v>215</v>
      </c>
      <c r="B162" s="161"/>
      <c r="C162"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"2ГИС.КАЛУГА" (мобильная версия 2ГИС 4.0 и выше)</v>
      </c>
      <c r="D162" s="578">
        <v>2880</v>
      </c>
      <c r="E162" s="16"/>
    </row>
    <row r="163" spans="1:5" ht="50.1" customHeight="1" x14ac:dyDescent="0.2">
      <c r="A163" s="160" t="s">
        <v>199</v>
      </c>
      <c r="B163" s="161"/>
      <c r="C163" s="127" t="str">
        <f>"Интернет-площадка 2gis.ru на основе Cправочника организаций "&amp;$C$2&amp;""</f>
        <v>Интернет-площадка 2gis.ru на основе Cправочника организаций "2ГИС.КАЛУГА"</v>
      </c>
      <c r="D163" s="593">
        <v>2880</v>
      </c>
      <c r="E163" s="16"/>
    </row>
    <row r="164" spans="1:5" ht="50.1" customHeight="1" x14ac:dyDescent="0.2">
      <c r="A164" s="160" t="s">
        <v>130</v>
      </c>
      <c r="B164" s="161"/>
      <c r="C164" s="203" t="str">
        <f>"Электронный справочник на основе Справочника организаций "&amp;$C$2&amp;" (версия для ПК)"</f>
        <v>Электронный справочник на основе Справочника организаций "2ГИС.КАЛУГА" (версия для ПК)</v>
      </c>
      <c r="D164" s="578">
        <v>6360</v>
      </c>
      <c r="E164" s="16"/>
    </row>
    <row r="165" spans="1:5" s="16" customFormat="1" ht="126" customHeight="1" thickBot="1" x14ac:dyDescent="0.25">
      <c r="A165" s="160" t="s">
        <v>131</v>
      </c>
      <c r="B165" s="161"/>
      <c r="C165" s="301" t="str">
        <f>C160</f>
        <v>Интернет-площадка 2gis.ru на основе Cправочника организаций "2ГИС.КАЛУГА"</v>
      </c>
      <c r="D165" s="591">
        <v>2010</v>
      </c>
    </row>
    <row r="166" spans="1:5" ht="50.1" customHeight="1" thickBot="1" x14ac:dyDescent="0.25">
      <c r="A166" s="24" t="s">
        <v>200</v>
      </c>
      <c r="B166" s="25"/>
      <c r="C166" s="26"/>
      <c r="D166" s="27"/>
    </row>
    <row r="167" spans="1:5" s="23" customFormat="1" ht="30" customHeight="1" thickBot="1" x14ac:dyDescent="0.25">
      <c r="A167" s="303"/>
      <c r="B167" s="303"/>
      <c r="C167" s="460"/>
      <c r="D167" s="594"/>
      <c r="E167" s="219"/>
    </row>
    <row r="168" spans="1:5" s="16" customFormat="1" ht="185.25" customHeight="1" x14ac:dyDescent="0.2">
      <c r="A168" s="160" t="s">
        <v>201</v>
      </c>
      <c r="B168" s="161"/>
      <c r="C168"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"2ГИС.КАЛУГА" (версия для ПК); 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2ГИС 4.0 и выше)</v>
      </c>
      <c r="D168" s="521">
        <v>15600</v>
      </c>
      <c r="E168" s="219"/>
    </row>
    <row r="169" spans="1:5" s="16" customFormat="1" ht="83.25" customHeight="1" thickBot="1" x14ac:dyDescent="0.25">
      <c r="A169" s="160" t="s">
        <v>202</v>
      </c>
      <c r="B169" s="161"/>
      <c r="C169" s="209"/>
      <c r="D169" s="212">
        <v>15600</v>
      </c>
      <c r="E169" s="219"/>
    </row>
    <row r="170" spans="1:5" ht="21" x14ac:dyDescent="0.2">
      <c r="A170" s="175"/>
      <c r="B170" s="176"/>
      <c r="C170" s="83"/>
      <c r="D170" s="595"/>
    </row>
    <row r="172" spans="1:5" ht="21" x14ac:dyDescent="0.2">
      <c r="A172" s="220"/>
      <c r="B172" s="221" t="s">
        <v>133</v>
      </c>
      <c r="C172" s="222" t="s">
        <v>508</v>
      </c>
      <c r="D172" s="222"/>
    </row>
    <row r="173" spans="1:5" ht="21" x14ac:dyDescent="0.2">
      <c r="A173" s="220"/>
      <c r="B173" s="223"/>
      <c r="C173" s="224" t="s">
        <v>509</v>
      </c>
      <c r="D173" s="224"/>
    </row>
    <row r="174" spans="1:5" ht="21" x14ac:dyDescent="0.2">
      <c r="A174" s="220"/>
      <c r="B174" s="223"/>
      <c r="C174" s="222" t="s">
        <v>510</v>
      </c>
      <c r="D174" s="224"/>
    </row>
    <row r="175" spans="1:5" ht="21" x14ac:dyDescent="0.2">
      <c r="C175" s="224"/>
      <c r="D175" s="224"/>
    </row>
    <row r="176" spans="1:5" ht="23.25" x14ac:dyDescent="0.2">
      <c r="A176" s="227" t="str">
        <f>Абакан_юр!A174</f>
        <v>По соглашению сторон в качестве валюты платежа могут выступать украинские гривны, в этом случае курс следующий: 1 руб. = 0,4408 гривен</v>
      </c>
      <c r="B176" s="227"/>
      <c r="C176" s="227"/>
      <c r="D176" s="228"/>
    </row>
    <row r="177" spans="1:5" ht="23.25" x14ac:dyDescent="0.2">
      <c r="A177" s="227" t="str">
        <f>Абакан_юр!A175</f>
        <v>По соглашению сторон в качестве валюты платежа могут выступать дирхамы ОАЭ, в этом случае курс следующий: 1 руб. = 0,0420 дирхам</v>
      </c>
      <c r="B177" s="227"/>
      <c r="C177" s="227"/>
      <c r="D177" s="228"/>
    </row>
    <row r="178" spans="1:5" ht="23.25" x14ac:dyDescent="0.2">
      <c r="A178" s="227" t="str">
        <f>Абакан_юр!A176</f>
        <v>По соглашению сторон в качестве валюты платежа могут выступать доллары США, в этом случае курс следующий: 1 руб. = 0,0114 доллара</v>
      </c>
      <c r="B178" s="227"/>
      <c r="C178" s="227"/>
      <c r="D178" s="228"/>
    </row>
    <row r="179" spans="1:5" ht="23.25" x14ac:dyDescent="0.2">
      <c r="A179" s="227" t="str">
        <f>Абакан_юр!A177</f>
        <v>По соглашению сторон в качестве валюты платежа могут выступать евро, в этом случае курс следующий: 1 руб. = 0,0105 евро</v>
      </c>
      <c r="B179" s="227"/>
      <c r="C179" s="227"/>
      <c r="D179" s="228"/>
    </row>
    <row r="180" spans="1:5" ht="23.25" x14ac:dyDescent="0.2">
      <c r="A180" s="227" t="str">
        <f>Абакан_юр!A178</f>
        <v>По соглашению сторон в качестве валюты платежа могут выступать чешские кроны, в этом случае курс следующий: 1 руб. = 0,2605 крона</v>
      </c>
      <c r="B180" s="227"/>
      <c r="C180" s="227"/>
      <c r="D180" s="228"/>
    </row>
    <row r="181" spans="1:5" ht="23.25" x14ac:dyDescent="0.2">
      <c r="A181" s="227" t="str">
        <f>Абакан_юр!A179</f>
        <v>По соглашению сторон в качестве валюты платежа могут выступать киргизские сомы, в этом случае курс следующий: 1 руб. = 1,0083 сом</v>
      </c>
      <c r="B181" s="227"/>
      <c r="C181" s="227"/>
      <c r="D181" s="228"/>
    </row>
    <row r="182" spans="1:5" ht="23.25" x14ac:dyDescent="0.2">
      <c r="A182" s="227" t="str">
        <f>Абакан_юр!A180</f>
        <v>По соглашению сторон в качестве валюты платежа могут выступать казахстанские тенге, в этом случае курс следующий: 1 руб. = 5,0473 тенге</v>
      </c>
      <c r="B182" s="227"/>
      <c r="C182" s="227"/>
      <c r="D182" s="228"/>
    </row>
    <row r="183" spans="1:5" ht="23.25" x14ac:dyDescent="0.2">
      <c r="A183" s="233"/>
      <c r="B183" s="233"/>
      <c r="C183" s="234"/>
      <c r="D183" s="235"/>
    </row>
    <row r="184" spans="1:5" ht="21" x14ac:dyDescent="0.2">
      <c r="A184" s="239" t="s">
        <v>145</v>
      </c>
      <c r="B184" s="239"/>
      <c r="C184" s="239"/>
      <c r="D184" s="239"/>
    </row>
    <row r="185" spans="1:5" ht="23.25" x14ac:dyDescent="0.2">
      <c r="A185" s="233"/>
      <c r="B185" s="233"/>
      <c r="C185" s="234"/>
      <c r="D185" s="235"/>
      <c r="E185" s="217"/>
    </row>
    <row r="186" spans="1:5" ht="50.1" customHeight="1" thickBot="1" x14ac:dyDescent="0.25">
      <c r="A186" s="240" t="s">
        <v>146</v>
      </c>
      <c r="B186" s="240"/>
      <c r="C186" s="240"/>
      <c r="D186" s="240"/>
      <c r="E186" s="238"/>
    </row>
    <row r="187" spans="1:5" ht="50.1" customHeight="1" thickBot="1" x14ac:dyDescent="0.25">
      <c r="A187" s="243" t="s">
        <v>147</v>
      </c>
      <c r="B187" s="244"/>
      <c r="C187" s="244"/>
      <c r="D187" s="245"/>
    </row>
    <row r="188" spans="1:5" ht="50.1" customHeight="1" thickBot="1" x14ac:dyDescent="0.25">
      <c r="A188" s="248" t="s">
        <v>148</v>
      </c>
      <c r="B188" s="249"/>
      <c r="C188" s="250" t="s">
        <v>149</v>
      </c>
      <c r="D188" s="429" t="s">
        <v>150</v>
      </c>
    </row>
    <row r="189" spans="1:5" ht="93" customHeight="1" x14ac:dyDescent="0.2">
      <c r="A189" s="253" t="s">
        <v>151</v>
      </c>
      <c r="B189" s="254"/>
      <c r="C189" s="255" t="s">
        <v>152</v>
      </c>
      <c r="D189" s="432" t="s">
        <v>153</v>
      </c>
    </row>
    <row r="190" spans="1:5" ht="99.75" customHeight="1" x14ac:dyDescent="0.2">
      <c r="A190" s="258" t="s">
        <v>154</v>
      </c>
      <c r="B190" s="259"/>
      <c r="C190" s="260" t="s">
        <v>155</v>
      </c>
      <c r="D190" s="434" t="s">
        <v>156</v>
      </c>
    </row>
    <row r="191" spans="1:5" ht="150" customHeight="1" thickBot="1" x14ac:dyDescent="0.25">
      <c r="A191" s="321" t="s">
        <v>157</v>
      </c>
      <c r="B191" s="322"/>
      <c r="C191" s="323" t="s">
        <v>158</v>
      </c>
      <c r="D191" s="527" t="s">
        <v>156</v>
      </c>
    </row>
    <row r="192" spans="1:5" s="217" customFormat="1" ht="125.25" customHeight="1" x14ac:dyDescent="0.2">
      <c r="A192" s="258" t="s">
        <v>160</v>
      </c>
      <c r="B192" s="259"/>
      <c r="C192" s="319" t="s">
        <v>161</v>
      </c>
      <c r="D192" s="319" t="s">
        <v>156</v>
      </c>
      <c r="E192" s="266"/>
    </row>
    <row r="193" spans="1:5" s="238" customFormat="1" ht="222.75" customHeight="1" thickBot="1" x14ac:dyDescent="0.25">
      <c r="A193" s="442" t="s">
        <v>162</v>
      </c>
      <c r="B193" s="443"/>
      <c r="C193" s="323" t="s">
        <v>163</v>
      </c>
      <c r="D193" s="596" t="s">
        <v>156</v>
      </c>
      <c r="E193" s="219"/>
    </row>
    <row r="194" spans="1:5" ht="27" customHeight="1" x14ac:dyDescent="0.2">
      <c r="A194" s="264" t="s">
        <v>164</v>
      </c>
      <c r="B194" s="264"/>
      <c r="C194" s="264"/>
      <c r="D194" s="264"/>
    </row>
    <row r="195" spans="1:5" ht="27" customHeight="1" x14ac:dyDescent="0.2">
      <c r="A195" s="264" t="s">
        <v>165</v>
      </c>
      <c r="B195" s="264"/>
      <c r="C195" s="264"/>
      <c r="D195" s="264"/>
    </row>
    <row r="196" spans="1:5" ht="215.25" customHeight="1" x14ac:dyDescent="0.2">
      <c r="A196" s="326" t="str">
        <f>Абакан_юр!A195</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6" s="326"/>
      <c r="C196" s="326"/>
      <c r="D196" s="326"/>
    </row>
    <row r="197" spans="1:5" ht="75" customHeight="1" x14ac:dyDescent="0.2">
      <c r="A197" s="239" t="s">
        <v>167</v>
      </c>
      <c r="B197" s="239"/>
      <c r="C197" s="239"/>
      <c r="D197" s="239"/>
    </row>
    <row r="198" spans="1:5" ht="23.25" x14ac:dyDescent="0.2">
      <c r="A198" s="264" t="s">
        <v>168</v>
      </c>
      <c r="B198" s="264"/>
      <c r="C198" s="264"/>
      <c r="D198" s="264"/>
    </row>
    <row r="199" spans="1:5" s="266" customFormat="1" ht="114.75" customHeight="1" x14ac:dyDescent="0.2">
      <c r="A199" s="239" t="s">
        <v>169</v>
      </c>
      <c r="B199" s="239"/>
      <c r="C199" s="239"/>
      <c r="D199" s="239"/>
      <c r="E199" s="219"/>
    </row>
  </sheetData>
  <sheetProtection selectLockedCells="1" selectUnlockedCells="1"/>
  <mergeCells count="181">
    <mergeCell ref="A197:D197"/>
    <mergeCell ref="A198:D198"/>
    <mergeCell ref="A199:D199"/>
    <mergeCell ref="A191:B191"/>
    <mergeCell ref="A192:B192"/>
    <mergeCell ref="A193:B193"/>
    <mergeCell ref="A194:D194"/>
    <mergeCell ref="A195:D195"/>
    <mergeCell ref="A196:D196"/>
    <mergeCell ref="A184:D184"/>
    <mergeCell ref="A186:D186"/>
    <mergeCell ref="A187:D187"/>
    <mergeCell ref="A188:B188"/>
    <mergeCell ref="A189:B189"/>
    <mergeCell ref="A190:B190"/>
    <mergeCell ref="A177:C177"/>
    <mergeCell ref="A178:C178"/>
    <mergeCell ref="A179:C179"/>
    <mergeCell ref="A180:C180"/>
    <mergeCell ref="A181:C181"/>
    <mergeCell ref="A182:C182"/>
    <mergeCell ref="A170:B170"/>
    <mergeCell ref="C172:D172"/>
    <mergeCell ref="C173:D173"/>
    <mergeCell ref="C174:D174"/>
    <mergeCell ref="C175:D175"/>
    <mergeCell ref="A176:C176"/>
    <mergeCell ref="A164:B164"/>
    <mergeCell ref="A165:B165"/>
    <mergeCell ref="A166:B166"/>
    <mergeCell ref="A167:C167"/>
    <mergeCell ref="A168:B168"/>
    <mergeCell ref="C168:C169"/>
    <mergeCell ref="A169:B169"/>
    <mergeCell ref="A158:B158"/>
    <mergeCell ref="A159:B159"/>
    <mergeCell ref="A160:B160"/>
    <mergeCell ref="A161:B161"/>
    <mergeCell ref="A162:B162"/>
    <mergeCell ref="A163:B163"/>
    <mergeCell ref="A153:B153"/>
    <mergeCell ref="C153:C157"/>
    <mergeCell ref="A154:B154"/>
    <mergeCell ref="A155:B155"/>
    <mergeCell ref="A156:B156"/>
    <mergeCell ref="A157:B157"/>
    <mergeCell ref="A148:B148"/>
    <mergeCell ref="A149:B149"/>
    <mergeCell ref="A150:B150"/>
    <mergeCell ref="A151:B151"/>
    <mergeCell ref="A152:B152"/>
    <mergeCell ref="C152:D152"/>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12:B112"/>
    <mergeCell ref="A113:B113"/>
    <mergeCell ref="A114:B114"/>
    <mergeCell ref="A115:B115"/>
    <mergeCell ref="A116:B116"/>
    <mergeCell ref="A117:B117"/>
    <mergeCell ref="A106:B106"/>
    <mergeCell ref="A107:B107"/>
    <mergeCell ref="A108:B108"/>
    <mergeCell ref="A109:B109"/>
    <mergeCell ref="A110:B110"/>
    <mergeCell ref="A111:B111"/>
    <mergeCell ref="A97:B97"/>
    <mergeCell ref="A98:B98"/>
    <mergeCell ref="A99:B99"/>
    <mergeCell ref="C99:C116"/>
    <mergeCell ref="A100:B100"/>
    <mergeCell ref="A101:B101"/>
    <mergeCell ref="A102:B102"/>
    <mergeCell ref="A103:B103"/>
    <mergeCell ref="A104:B104"/>
    <mergeCell ref="A105:B105"/>
    <mergeCell ref="A91:B91"/>
    <mergeCell ref="A92:B92"/>
    <mergeCell ref="A93:B93"/>
    <mergeCell ref="A94:B94"/>
    <mergeCell ref="A95:B95"/>
    <mergeCell ref="A96:B96"/>
    <mergeCell ref="A81:B81"/>
    <mergeCell ref="A82:B82"/>
    <mergeCell ref="A83:B83"/>
    <mergeCell ref="A84:B84"/>
    <mergeCell ref="A85:C85"/>
    <mergeCell ref="C86:C95"/>
    <mergeCell ref="A87:B87"/>
    <mergeCell ref="A88:B88"/>
    <mergeCell ref="A89:B89"/>
    <mergeCell ref="A90:B90"/>
    <mergeCell ref="A75:B75"/>
    <mergeCell ref="A76:B76"/>
    <mergeCell ref="A77:B77"/>
    <mergeCell ref="A78:B78"/>
    <mergeCell ref="A79:B79"/>
    <mergeCell ref="A80:B80"/>
    <mergeCell ref="A69:B69"/>
    <mergeCell ref="A70:B70"/>
    <mergeCell ref="A71:B71"/>
    <mergeCell ref="A72:B72"/>
    <mergeCell ref="A73:B73"/>
    <mergeCell ref="A74:B74"/>
    <mergeCell ref="A60:A62"/>
    <mergeCell ref="B60:B61"/>
    <mergeCell ref="C60:C61"/>
    <mergeCell ref="D60:D62"/>
    <mergeCell ref="A64:C64"/>
    <mergeCell ref="A65:B65"/>
    <mergeCell ref="C65:C84"/>
    <mergeCell ref="A66:B66"/>
    <mergeCell ref="A67:B67"/>
    <mergeCell ref="A68:B68"/>
    <mergeCell ref="A48:A52"/>
    <mergeCell ref="B48:B49"/>
    <mergeCell ref="C48:C49"/>
    <mergeCell ref="D48:D52"/>
    <mergeCell ref="A54:A58"/>
    <mergeCell ref="B54:B55"/>
    <mergeCell ref="C54:C55"/>
    <mergeCell ref="D54:D58"/>
    <mergeCell ref="A38:A41"/>
    <mergeCell ref="D38:D41"/>
    <mergeCell ref="C39:C40"/>
    <mergeCell ref="A43:A46"/>
    <mergeCell ref="B43:B44"/>
    <mergeCell ref="C43:C44"/>
    <mergeCell ref="D43:D46"/>
    <mergeCell ref="A27:A30"/>
    <mergeCell ref="B27:B28"/>
    <mergeCell ref="C27:C28"/>
    <mergeCell ref="D27:D30"/>
    <mergeCell ref="A32:A36"/>
    <mergeCell ref="B32:B33"/>
    <mergeCell ref="C32:C33"/>
    <mergeCell ref="D32:D36"/>
    <mergeCell ref="A18:A21"/>
    <mergeCell ref="D18:D21"/>
    <mergeCell ref="C19:C20"/>
    <mergeCell ref="A23:A25"/>
    <mergeCell ref="B23:B24"/>
    <mergeCell ref="C23:C24"/>
    <mergeCell ref="D23:D25"/>
    <mergeCell ref="A5:B5"/>
    <mergeCell ref="A7:A10"/>
    <mergeCell ref="B7:B8"/>
    <mergeCell ref="C7:C8"/>
    <mergeCell ref="D7:D10"/>
    <mergeCell ref="A12:A16"/>
    <mergeCell ref="B12:B13"/>
    <mergeCell ref="C12:C13"/>
    <mergeCell ref="D12:D16"/>
  </mergeCells>
  <pageMargins left="0.59055118110236227" right="0.59055118110236227" top="0.19685039370078741" bottom="0.19685039370078741" header="0" footer="0"/>
  <pageSetup paperSize="9" scale="26" firstPageNumber="0" fitToHeight="50" orientation="portrait"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00"/>
  <sheetViews>
    <sheetView zoomScale="40" zoomScaleNormal="40" zoomScaleSheetLayoutView="40" workbookViewId="0">
      <pane ySplit="4" topLeftCell="A47" activePane="bottomLeft" state="frozen"/>
      <selection activeCell="A181" sqref="A181:B181"/>
      <selection pane="bottomLeft" activeCell="A181" sqref="A181:B181"/>
    </sheetView>
  </sheetViews>
  <sheetFormatPr defaultColWidth="9.140625" defaultRowHeight="12.75" outlineLevelRow="1" x14ac:dyDescent="0.2"/>
  <cols>
    <col min="1" max="1" width="45.7109375" style="216" customWidth="1"/>
    <col min="2" max="2" width="80.7109375" style="217" customWidth="1"/>
    <col min="3" max="3" width="120.7109375" style="218" customWidth="1"/>
    <col min="4" max="7" width="30.7109375" style="217" customWidth="1"/>
    <col min="8" max="8" width="30.7109375" style="219" customWidth="1"/>
    <col min="9" max="16384" width="9.140625" style="219"/>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июня 2024 г.</v>
      </c>
      <c r="B2" s="6" t="s">
        <v>2</v>
      </c>
      <c r="C2" s="7" t="s">
        <v>511</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33" customHeight="1" thickBot="1" x14ac:dyDescent="0.25">
      <c r="A6" s="436"/>
      <c r="B6" s="437"/>
      <c r="C6" s="438"/>
      <c r="D6" s="337" t="s">
        <v>171</v>
      </c>
      <c r="E6" s="268" t="s">
        <v>172</v>
      </c>
      <c r="F6" s="337" t="s">
        <v>173</v>
      </c>
      <c r="G6" s="268" t="s">
        <v>174</v>
      </c>
      <c r="H6" s="338" t="s">
        <v>175</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"2ГИС.КАМЕНСК-УРАЛЬСКИЙ" (версия для ПК); 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Интернет-площадки и Веб-приложения на основе Cправочника организаций "2ГИС.КАМЕНСК-УРАЛЬСКИЙ", http://api.2gis.ru/</v>
      </c>
      <c r="D7" s="31">
        <f>F7*1.2</f>
        <v>7560</v>
      </c>
      <c r="E7" s="32">
        <f>F7*1.1</f>
        <v>6930.0000000000009</v>
      </c>
      <c r="F7" s="32">
        <v>6300</v>
      </c>
      <c r="G7" s="32">
        <f>F7*0.75</f>
        <v>4725</v>
      </c>
      <c r="H7" s="33">
        <f>F7*0.5</f>
        <v>3150</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"2ГИС.КАМЕНСК-УРАЛЬСКИЙ" (версия для ПК); 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Интернет-площадки и Веб-приложения на основе Cправочника организаций "2ГИС.КАМЕНСК-УРАЛЬСКИЙ",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"2ГИС.КАМЕНСК-УРАЛЬСКИЙ" (версия для ПК); 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Интернет-площадки и Веб-приложения на основе Cправочника организаций "2ГИС.КАМЕНСК-УРАЛЬСКИЙ", http://api.2gis.ru/</v>
      </c>
      <c r="D12" s="54">
        <f>F12*1.2</f>
        <v>8424</v>
      </c>
      <c r="E12" s="32">
        <f>F12*1.1</f>
        <v>7722.0000000000009</v>
      </c>
      <c r="F12" s="32">
        <v>7020</v>
      </c>
      <c r="G12" s="32">
        <f>F12*0.75</f>
        <v>5265</v>
      </c>
      <c r="H12" s="33">
        <f>F12*0.5</f>
        <v>3510</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"2ГИС.КАМЕНСК-УРАЛЬСКИЙ" (версия для ПК); 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Интернет-площадки и Веб-приложения на основе Cправочника организаций "2ГИС.КАМЕНСК-УРАЛЬСКИЙ",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1062</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"2ГИС.КАМЕНСК-УРАЛЬСКИЙ"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"2ГИС.КАМЕНСК-УРАЛЬСКИЙ"; Электронный справочник "2ГИС.КАМЕНСК-УРАЛЬСКИЙ"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Интернет-площадки и Веб-приложения на основе Cправочника организаций "2ГИС.КАМЕНСК-УРАЛЬСКИЙ", http://api.2gis.ru/</v>
      </c>
      <c r="D23" s="271">
        <v>210</v>
      </c>
      <c r="E23" s="272"/>
      <c r="F23" s="272"/>
      <c r="G23" s="272"/>
      <c r="H23" s="273"/>
    </row>
    <row r="24" spans="1:8" s="16" customFormat="1" ht="94.5" customHeight="1" x14ac:dyDescent="0.2">
      <c r="A24" s="71"/>
      <c r="B24" s="92"/>
      <c r="C24" s="93"/>
      <c r="D24" s="94"/>
      <c r="E24" s="95"/>
      <c r="F24" s="95"/>
      <c r="G24" s="95"/>
      <c r="H24" s="274"/>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25" s="275"/>
      <c r="E25" s="276"/>
      <c r="F25" s="276"/>
      <c r="G25" s="276"/>
      <c r="H25" s="277"/>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"2ГИС.КАМЕНСК-УРАЛЬСКИЙ" (версия для ПК); 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v>
      </c>
      <c r="D27" s="31">
        <f>F27*1.2</f>
        <v>10584</v>
      </c>
      <c r="E27" s="32">
        <f>F27*1.1</f>
        <v>9702</v>
      </c>
      <c r="F27" s="32">
        <v>8820</v>
      </c>
      <c r="G27" s="32">
        <f>F27*0.75</f>
        <v>6615</v>
      </c>
      <c r="H27" s="33">
        <f>F27*0.5</f>
        <v>4410</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"2ГИС.КАМЕНСК-УРАЛЬСКИЙ" (версия для ПК); 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v>
      </c>
      <c r="D32" s="54">
        <f>F32*1.2</f>
        <v>11793.6</v>
      </c>
      <c r="E32" s="32">
        <f>F32*1.1</f>
        <v>10810.800000000001</v>
      </c>
      <c r="F32" s="32">
        <v>9828</v>
      </c>
      <c r="G32" s="32">
        <f>F32*0.75</f>
        <v>7371</v>
      </c>
      <c r="H32" s="33">
        <f>F32*0.5</f>
        <v>4914</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1560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"2ГИС.КАМЕНСК-УРАЛЬСКИЙ"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"2ГИС.КАМЕНСК-УРАЛЬСКИЙ"; Электронный справочник "2ГИС.КАМЕНСК-УРАЛЬСКИЙ"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v>
      </c>
      <c r="D43" s="68">
        <v>300</v>
      </c>
      <c r="E43" s="69"/>
      <c r="F43" s="69"/>
      <c r="G43" s="69"/>
      <c r="H43" s="70"/>
    </row>
    <row r="44" spans="1:8" s="16" customFormat="1" ht="69.75" customHeight="1" x14ac:dyDescent="0.2">
      <c r="A44" s="71"/>
      <c r="B44" s="92"/>
      <c r="C44" s="93"/>
      <c r="D44" s="74"/>
      <c r="E44" s="75"/>
      <c r="F44" s="75"/>
      <c r="G44" s="75"/>
      <c r="H44" s="7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45" s="74"/>
      <c r="E45" s="75"/>
      <c r="F45" s="75"/>
      <c r="G45" s="75"/>
      <c r="H45" s="7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46" s="78"/>
      <c r="E46" s="79"/>
      <c r="F46" s="79"/>
      <c r="G46" s="79"/>
      <c r="H46" s="80"/>
    </row>
    <row r="47" spans="1:8" s="16" customFormat="1" ht="24.95" customHeight="1" thickBot="1" x14ac:dyDescent="0.25">
      <c r="A47" s="81"/>
      <c r="B47" s="82"/>
      <c r="C47" s="83"/>
      <c r="D47" s="113"/>
      <c r="E47" s="114"/>
      <c r="F47" s="114"/>
      <c r="G47" s="114"/>
      <c r="H47" s="115"/>
    </row>
    <row r="48" spans="1:8" s="16" customFormat="1" ht="48" customHeight="1" x14ac:dyDescent="0.2">
      <c r="A48" s="29" t="s">
        <v>31</v>
      </c>
      <c r="B48" s="30" t="s">
        <v>27</v>
      </c>
      <c r="C4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"2ГИС.КАМЕНСК-УРАЛЬСКИЙ" (версия для ПК); 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Интернет-площадки и Веб-приложения на основе Cправочника организаций "2ГИС.КАМЕНСК-УРАЛЬСКИЙ", http://api.2gis.ru/</v>
      </c>
      <c r="D48" s="31">
        <f>F48*1.2</f>
        <v>9072</v>
      </c>
      <c r="E48" s="32">
        <f>F48*1.1</f>
        <v>8316</v>
      </c>
      <c r="F48" s="32">
        <v>7560</v>
      </c>
      <c r="G48" s="32">
        <f>F48*0.75</f>
        <v>5670</v>
      </c>
      <c r="H48" s="33">
        <f>F48*0.5</f>
        <v>3780</v>
      </c>
    </row>
    <row r="49" spans="1:8" s="16" customFormat="1" ht="132" customHeight="1" x14ac:dyDescent="0.2">
      <c r="A49" s="34"/>
      <c r="B49" s="35"/>
      <c r="C49" s="35"/>
      <c r="D49" s="36"/>
      <c r="E49" s="37"/>
      <c r="F49" s="37"/>
      <c r="G49" s="37"/>
      <c r="H49" s="38"/>
    </row>
    <row r="50" spans="1:8" s="16" customFormat="1" ht="127.5" customHeight="1" x14ac:dyDescent="0.2">
      <c r="A50" s="34"/>
      <c r="B50" s="39" t="s">
        <v>12</v>
      </c>
      <c r="C5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"2ГИС.КАМЕНСК-УРАЛЬСКИЙ" (версия для ПК); 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Интернет-площадки и Веб-приложения на основе Cправочника организаций "2ГИС.КАМЕНСК-УРАЛЬСКИЙ", http://api.2gis.ru/</v>
      </c>
      <c r="D50" s="36"/>
      <c r="E50" s="37"/>
      <c r="F50" s="37"/>
      <c r="G50" s="37"/>
      <c r="H50" s="38"/>
    </row>
    <row r="51" spans="1:8" s="16" customFormat="1" ht="127.5" customHeight="1" thickBot="1" x14ac:dyDescent="0.25">
      <c r="A51" s="119"/>
      <c r="B51" s="120" t="s">
        <v>33</v>
      </c>
      <c r="C51"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51" s="121"/>
      <c r="E51" s="122"/>
      <c r="F51" s="122"/>
      <c r="G51" s="122"/>
      <c r="H51" s="123"/>
    </row>
    <row r="52" spans="1:8" s="16" customFormat="1" ht="166.5" customHeight="1" thickBot="1" x14ac:dyDescent="0.25">
      <c r="A52" s="41"/>
      <c r="B52" s="42" t="s">
        <v>13</v>
      </c>
      <c r="C52"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52" s="44"/>
      <c r="E52" s="45"/>
      <c r="F52" s="45"/>
      <c r="G52" s="45"/>
      <c r="H52" s="46"/>
    </row>
    <row r="53" spans="1:8" s="16" customFormat="1" ht="24.95" customHeight="1" thickBot="1" x14ac:dyDescent="0.25">
      <c r="A53" s="47"/>
      <c r="B53" s="48"/>
      <c r="C53" s="49"/>
      <c r="D53" s="50"/>
      <c r="E53" s="51"/>
      <c r="F53" s="51"/>
      <c r="G53" s="51"/>
      <c r="H53" s="52"/>
    </row>
    <row r="54" spans="1:8" s="16" customFormat="1" ht="48" customHeight="1" x14ac:dyDescent="0.2">
      <c r="A54" s="53" t="s">
        <v>35</v>
      </c>
      <c r="B54" s="30" t="s">
        <v>27</v>
      </c>
      <c r="C54"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"2ГИС.КАМЕНСК-УРАЛЬСКИЙ" (версия для ПК); 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Интернет-площадки и Веб-приложения на основе Cправочника организаций "2ГИС.КАМЕНСК-УРАЛЬСКИЙ", http://api.2gis.ru/</v>
      </c>
      <c r="D54" s="54">
        <f>F54*1.2</f>
        <v>10108.799999999999</v>
      </c>
      <c r="E54" s="32">
        <f>F54*1.1</f>
        <v>9266.4000000000015</v>
      </c>
      <c r="F54" s="32">
        <v>8424</v>
      </c>
      <c r="G54" s="32">
        <f>F54*0.75</f>
        <v>6318</v>
      </c>
      <c r="H54" s="33">
        <f>F54*0.5</f>
        <v>4212</v>
      </c>
    </row>
    <row r="55" spans="1:8" s="16" customFormat="1" ht="132" customHeight="1" x14ac:dyDescent="0.2">
      <c r="A55" s="55"/>
      <c r="B55" s="35"/>
      <c r="C55" s="35"/>
      <c r="D55" s="56"/>
      <c r="E55" s="37"/>
      <c r="F55" s="37"/>
      <c r="G55" s="37"/>
      <c r="H55" s="38"/>
    </row>
    <row r="56" spans="1:8" s="16" customFormat="1" ht="138.94999999999999" customHeight="1" x14ac:dyDescent="0.2">
      <c r="A56" s="55"/>
      <c r="B56" s="39" t="s">
        <v>12</v>
      </c>
      <c r="C56"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"2ГИС.КАМЕНСК-УРАЛЬСКИЙ" (версия для ПК); 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Интернет-площадки и Веб-приложения на основе Cправочника организаций "2ГИС.КАМЕНСК-УРАЛЬСКИЙ", http://api.2gis.ru/</v>
      </c>
      <c r="D56" s="56"/>
      <c r="E56" s="37"/>
      <c r="F56" s="37"/>
      <c r="G56" s="37"/>
      <c r="H56" s="38"/>
    </row>
    <row r="57" spans="1:8" s="16" customFormat="1" ht="166.5" customHeight="1" x14ac:dyDescent="0.2">
      <c r="A57" s="55"/>
      <c r="B57" s="57" t="s">
        <v>13</v>
      </c>
      <c r="C57"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57" s="56"/>
      <c r="E57" s="37"/>
      <c r="F57" s="37"/>
      <c r="G57" s="37"/>
      <c r="H57" s="38"/>
    </row>
    <row r="58" spans="1:8" s="16" customFormat="1" ht="92.25" customHeight="1" thickBot="1" x14ac:dyDescent="0.25">
      <c r="A58" s="59"/>
      <c r="B58" s="42" t="s">
        <v>36</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58" s="61"/>
      <c r="E58" s="45"/>
      <c r="F58" s="45"/>
      <c r="G58" s="45"/>
      <c r="H58" s="46"/>
    </row>
    <row r="59" spans="1:8" s="16" customFormat="1" ht="24.95" customHeight="1" thickBot="1" x14ac:dyDescent="0.25">
      <c r="A59" s="81"/>
      <c r="B59" s="82"/>
      <c r="C59" s="83"/>
      <c r="D59" s="84"/>
      <c r="E59" s="85"/>
      <c r="F59" s="85"/>
      <c r="G59" s="85"/>
      <c r="H59" s="86"/>
    </row>
    <row r="60" spans="1:8" s="16" customFormat="1" ht="50.1" customHeight="1" x14ac:dyDescent="0.2">
      <c r="A60" s="65" t="s">
        <v>37</v>
      </c>
      <c r="B60" s="87" t="s">
        <v>23</v>
      </c>
      <c r="C60"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Интернет-площадки и Веб-приложения на основе Cправочника организаций "2ГИС.КАМЕНСК-УРАЛЬСКИЙ", http://api.2gis.ru/</v>
      </c>
      <c r="D60" s="271">
        <v>210</v>
      </c>
      <c r="E60" s="272"/>
      <c r="F60" s="272"/>
      <c r="G60" s="272"/>
      <c r="H60" s="273"/>
    </row>
    <row r="61" spans="1:8" s="16" customFormat="1" ht="94.5" customHeight="1" x14ac:dyDescent="0.2">
      <c r="A61" s="71"/>
      <c r="B61" s="92"/>
      <c r="C61" s="93"/>
      <c r="D61" s="94"/>
      <c r="E61" s="95"/>
      <c r="F61" s="95"/>
      <c r="G61" s="95"/>
      <c r="H61" s="274"/>
    </row>
    <row r="62" spans="1:8" s="16" customFormat="1" ht="163.5" customHeight="1" thickBot="1" x14ac:dyDescent="0.25">
      <c r="A62" s="77"/>
      <c r="B62" s="97" t="s">
        <v>13</v>
      </c>
      <c r="C62"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62" s="275"/>
      <c r="E62" s="276"/>
      <c r="F62" s="276"/>
      <c r="G62" s="276"/>
      <c r="H62" s="277"/>
    </row>
    <row r="63" spans="1:8" ht="21.75" thickBot="1" x14ac:dyDescent="0.25">
      <c r="A63" s="81"/>
      <c r="B63" s="129"/>
      <c r="C63" s="130"/>
      <c r="D63" s="113"/>
      <c r="E63" s="114"/>
      <c r="F63" s="114"/>
      <c r="G63" s="114"/>
      <c r="H63" s="115"/>
    </row>
    <row r="64" spans="1:8" ht="50.1" customHeight="1" thickBot="1" x14ac:dyDescent="0.25">
      <c r="A64" s="136" t="s">
        <v>38</v>
      </c>
      <c r="B64" s="137"/>
      <c r="C64" s="137"/>
      <c r="D64" s="138" t="str">
        <f>"от "&amp;MIN(D65:D84)&amp;" до "&amp;MAX(D65:D84)</f>
        <v>от 708 до 14160</v>
      </c>
      <c r="E64" s="139"/>
      <c r="F64" s="139"/>
      <c r="G64" s="139"/>
      <c r="H64" s="140"/>
    </row>
    <row r="65" spans="1:8" ht="37.5" customHeight="1" outlineLevel="1" x14ac:dyDescent="0.2">
      <c r="A65" s="141" t="s">
        <v>39</v>
      </c>
      <c r="B65" s="142"/>
      <c r="C65" s="143" t="str">
        <f>"Электронный справочник на основе Справочника организаций "&amp;$C$2&amp;" (версия для ПК)"</f>
        <v>Электронный справочник на основе Справочника организаций "2ГИС.КАМЕНСК-УРАЛЬСКИЙ" (версия для ПК)</v>
      </c>
      <c r="D65" s="144">
        <v>708</v>
      </c>
      <c r="E65" s="145"/>
      <c r="F65" s="145"/>
      <c r="G65" s="145"/>
      <c r="H65" s="146"/>
    </row>
    <row r="66" spans="1:8" ht="37.5" customHeight="1" outlineLevel="1" x14ac:dyDescent="0.2">
      <c r="A66" s="147" t="s">
        <v>40</v>
      </c>
      <c r="B66" s="148"/>
      <c r="C66" s="143"/>
      <c r="D66" s="36">
        <v>1416</v>
      </c>
      <c r="E66" s="37"/>
      <c r="F66" s="37"/>
      <c r="G66" s="37"/>
      <c r="H66" s="38"/>
    </row>
    <row r="67" spans="1:8" ht="37.5" customHeight="1" outlineLevel="1" x14ac:dyDescent="0.2">
      <c r="A67" s="147" t="s">
        <v>41</v>
      </c>
      <c r="B67" s="148"/>
      <c r="C67" s="143"/>
      <c r="D67" s="36">
        <v>2124</v>
      </c>
      <c r="E67" s="37"/>
      <c r="F67" s="37"/>
      <c r="G67" s="37"/>
      <c r="H67" s="38"/>
    </row>
    <row r="68" spans="1:8" ht="37.5" customHeight="1" outlineLevel="1" x14ac:dyDescent="0.2">
      <c r="A68" s="147" t="s">
        <v>42</v>
      </c>
      <c r="B68" s="148"/>
      <c r="C68" s="143"/>
      <c r="D68" s="36">
        <v>2832</v>
      </c>
      <c r="E68" s="37"/>
      <c r="F68" s="37"/>
      <c r="G68" s="37"/>
      <c r="H68" s="38"/>
    </row>
    <row r="69" spans="1:8" ht="37.5" customHeight="1" outlineLevel="1" x14ac:dyDescent="0.2">
      <c r="A69" s="147" t="s">
        <v>43</v>
      </c>
      <c r="B69" s="148"/>
      <c r="C69" s="143"/>
      <c r="D69" s="36">
        <v>3540</v>
      </c>
      <c r="E69" s="37"/>
      <c r="F69" s="37"/>
      <c r="G69" s="37"/>
      <c r="H69" s="38"/>
    </row>
    <row r="70" spans="1:8" ht="37.5" customHeight="1" outlineLevel="1" x14ac:dyDescent="0.2">
      <c r="A70" s="147" t="s">
        <v>44</v>
      </c>
      <c r="B70" s="148"/>
      <c r="C70" s="143"/>
      <c r="D70" s="36">
        <v>4248</v>
      </c>
      <c r="E70" s="37"/>
      <c r="F70" s="37"/>
      <c r="G70" s="37"/>
      <c r="H70" s="38"/>
    </row>
    <row r="71" spans="1:8" ht="37.5" customHeight="1" outlineLevel="1" x14ac:dyDescent="0.2">
      <c r="A71" s="147" t="s">
        <v>45</v>
      </c>
      <c r="B71" s="148"/>
      <c r="C71" s="143"/>
      <c r="D71" s="36">
        <v>4956</v>
      </c>
      <c r="E71" s="37"/>
      <c r="F71" s="37"/>
      <c r="G71" s="37"/>
      <c r="H71" s="38"/>
    </row>
    <row r="72" spans="1:8" ht="37.5" customHeight="1" outlineLevel="1" x14ac:dyDescent="0.2">
      <c r="A72" s="147" t="s">
        <v>46</v>
      </c>
      <c r="B72" s="148"/>
      <c r="C72" s="143"/>
      <c r="D72" s="36">
        <v>5664</v>
      </c>
      <c r="E72" s="37"/>
      <c r="F72" s="37"/>
      <c r="G72" s="37"/>
      <c r="H72" s="38"/>
    </row>
    <row r="73" spans="1:8" ht="37.5" customHeight="1" outlineLevel="1" x14ac:dyDescent="0.2">
      <c r="A73" s="147" t="s">
        <v>47</v>
      </c>
      <c r="B73" s="148"/>
      <c r="C73" s="143"/>
      <c r="D73" s="36">
        <v>6372</v>
      </c>
      <c r="E73" s="37"/>
      <c r="F73" s="37"/>
      <c r="G73" s="37"/>
      <c r="H73" s="38"/>
    </row>
    <row r="74" spans="1:8" ht="37.5" customHeight="1" outlineLevel="1" x14ac:dyDescent="0.2">
      <c r="A74" s="147" t="s">
        <v>48</v>
      </c>
      <c r="B74" s="148"/>
      <c r="C74" s="143"/>
      <c r="D74" s="36">
        <v>7080</v>
      </c>
      <c r="E74" s="37"/>
      <c r="F74" s="37"/>
      <c r="G74" s="37"/>
      <c r="H74" s="38"/>
    </row>
    <row r="75" spans="1:8" ht="37.5" customHeight="1" outlineLevel="1" x14ac:dyDescent="0.2">
      <c r="A75" s="147" t="s">
        <v>49</v>
      </c>
      <c r="B75" s="148"/>
      <c r="C75" s="143"/>
      <c r="D75" s="36">
        <v>7788</v>
      </c>
      <c r="E75" s="37"/>
      <c r="F75" s="37"/>
      <c r="G75" s="37"/>
      <c r="H75" s="38"/>
    </row>
    <row r="76" spans="1:8" ht="37.5" customHeight="1" outlineLevel="1" x14ac:dyDescent="0.2">
      <c r="A76" s="147" t="s">
        <v>50</v>
      </c>
      <c r="B76" s="148"/>
      <c r="C76" s="143"/>
      <c r="D76" s="36">
        <v>8496</v>
      </c>
      <c r="E76" s="37"/>
      <c r="F76" s="37"/>
      <c r="G76" s="37"/>
      <c r="H76" s="38"/>
    </row>
    <row r="77" spans="1:8" ht="37.5" customHeight="1" outlineLevel="1" x14ac:dyDescent="0.2">
      <c r="A77" s="147" t="s">
        <v>51</v>
      </c>
      <c r="B77" s="148"/>
      <c r="C77" s="143"/>
      <c r="D77" s="36">
        <v>9204</v>
      </c>
      <c r="E77" s="37"/>
      <c r="F77" s="37"/>
      <c r="G77" s="37"/>
      <c r="H77" s="38"/>
    </row>
    <row r="78" spans="1:8" ht="37.5" customHeight="1" outlineLevel="1" x14ac:dyDescent="0.2">
      <c r="A78" s="147" t="s">
        <v>52</v>
      </c>
      <c r="B78" s="148"/>
      <c r="C78" s="143"/>
      <c r="D78" s="36">
        <v>9912</v>
      </c>
      <c r="E78" s="37"/>
      <c r="F78" s="37"/>
      <c r="G78" s="37"/>
      <c r="H78" s="38"/>
    </row>
    <row r="79" spans="1:8" ht="37.5" customHeight="1" outlineLevel="1" x14ac:dyDescent="0.2">
      <c r="A79" s="147" t="s">
        <v>53</v>
      </c>
      <c r="B79" s="148"/>
      <c r="C79" s="143"/>
      <c r="D79" s="36">
        <v>10620</v>
      </c>
      <c r="E79" s="37"/>
      <c r="F79" s="37"/>
      <c r="G79" s="37"/>
      <c r="H79" s="38"/>
    </row>
    <row r="80" spans="1:8" ht="37.5" customHeight="1" outlineLevel="1" x14ac:dyDescent="0.2">
      <c r="A80" s="147" t="s">
        <v>54</v>
      </c>
      <c r="B80" s="148"/>
      <c r="C80" s="143"/>
      <c r="D80" s="36">
        <v>11328</v>
      </c>
      <c r="E80" s="37"/>
      <c r="F80" s="37"/>
      <c r="G80" s="37"/>
      <c r="H80" s="38"/>
    </row>
    <row r="81" spans="1:8" ht="37.5" customHeight="1" outlineLevel="1" x14ac:dyDescent="0.2">
      <c r="A81" s="147" t="s">
        <v>55</v>
      </c>
      <c r="B81" s="148"/>
      <c r="C81" s="143"/>
      <c r="D81" s="36">
        <v>12036</v>
      </c>
      <c r="E81" s="37"/>
      <c r="F81" s="37"/>
      <c r="G81" s="37"/>
      <c r="H81" s="38"/>
    </row>
    <row r="82" spans="1:8" ht="37.5" customHeight="1" outlineLevel="1" x14ac:dyDescent="0.2">
      <c r="A82" s="147" t="s">
        <v>56</v>
      </c>
      <c r="B82" s="148"/>
      <c r="C82" s="143"/>
      <c r="D82" s="36">
        <v>12744</v>
      </c>
      <c r="E82" s="37"/>
      <c r="F82" s="37"/>
      <c r="G82" s="37"/>
      <c r="H82" s="38"/>
    </row>
    <row r="83" spans="1:8" ht="37.5" customHeight="1" outlineLevel="1" x14ac:dyDescent="0.2">
      <c r="A83" s="147" t="s">
        <v>57</v>
      </c>
      <c r="B83" s="148"/>
      <c r="C83" s="143"/>
      <c r="D83" s="36">
        <v>13452</v>
      </c>
      <c r="E83" s="37"/>
      <c r="F83" s="37"/>
      <c r="G83" s="37"/>
      <c r="H83" s="38"/>
    </row>
    <row r="84" spans="1:8" ht="37.5" customHeight="1" outlineLevel="1" thickBot="1" x14ac:dyDescent="0.25">
      <c r="A84" s="147" t="s">
        <v>58</v>
      </c>
      <c r="B84" s="148"/>
      <c r="C84" s="143"/>
      <c r="D84" s="36">
        <v>14160</v>
      </c>
      <c r="E84" s="37"/>
      <c r="F84" s="37"/>
      <c r="G84" s="37"/>
      <c r="H84" s="38"/>
    </row>
    <row r="85" spans="1:8" ht="50.1" customHeight="1" thickBot="1" x14ac:dyDescent="0.25">
      <c r="A85" s="136" t="s">
        <v>59</v>
      </c>
      <c r="B85" s="137"/>
      <c r="C85" s="137"/>
      <c r="D85" s="138" t="str">
        <f>"от "&amp;MIN(D86:D95)&amp;" до "&amp;MAX(D86:D95)</f>
        <v>от 240 до 3954</v>
      </c>
      <c r="E85" s="139"/>
      <c r="F85" s="139"/>
      <c r="G85" s="139"/>
      <c r="H85" s="140"/>
    </row>
    <row r="86" spans="1:8" ht="151.5" x14ac:dyDescent="0.2">
      <c r="A86" s="149" t="s">
        <v>60</v>
      </c>
      <c r="B86" s="150" t="s">
        <v>13</v>
      </c>
      <c r="C86" s="151" t="str">
        <f t="shared" ref="C8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86" s="152">
        <v>600</v>
      </c>
      <c r="E86" s="152"/>
      <c r="F86" s="152"/>
      <c r="G86" s="152"/>
      <c r="H86" s="153"/>
    </row>
    <row r="87" spans="1:8" ht="37.5" customHeight="1" x14ac:dyDescent="0.2">
      <c r="A87" s="154" t="s">
        <v>61</v>
      </c>
      <c r="B87" s="155"/>
      <c r="C87" s="156" t="str">
        <f>"Электронный справочник на основе Справочника организаций "&amp;$C$2&amp;" (версия для ПК)"</f>
        <v>Электронный справочник на основе Справочника организаций "2ГИС.КАМЕНСК-УРАЛЬСКИЙ" (версия для ПК)</v>
      </c>
      <c r="D87" s="157">
        <v>354</v>
      </c>
      <c r="E87" s="157"/>
      <c r="F87" s="157"/>
      <c r="G87" s="157"/>
      <c r="H87" s="158"/>
    </row>
    <row r="88" spans="1:8" ht="37.5" customHeight="1" x14ac:dyDescent="0.2">
      <c r="A88" s="154" t="s">
        <v>62</v>
      </c>
      <c r="B88" s="155"/>
      <c r="C88" s="159"/>
      <c r="D88" s="157">
        <v>1242</v>
      </c>
      <c r="E88" s="157"/>
      <c r="F88" s="157"/>
      <c r="G88" s="157"/>
      <c r="H88" s="158"/>
    </row>
    <row r="89" spans="1:8" ht="37.5" customHeight="1" x14ac:dyDescent="0.2">
      <c r="A89" s="154" t="s">
        <v>63</v>
      </c>
      <c r="B89" s="155"/>
      <c r="C89" s="159"/>
      <c r="D89" s="157">
        <v>1122</v>
      </c>
      <c r="E89" s="157"/>
      <c r="F89" s="157"/>
      <c r="G89" s="157"/>
      <c r="H89" s="158"/>
    </row>
    <row r="90" spans="1:8" ht="37.5" customHeight="1" x14ac:dyDescent="0.2">
      <c r="A90" s="160" t="s">
        <v>64</v>
      </c>
      <c r="B90" s="161"/>
      <c r="C90" s="159"/>
      <c r="D90" s="157">
        <v>768</v>
      </c>
      <c r="E90" s="157"/>
      <c r="F90" s="157"/>
      <c r="G90" s="157"/>
      <c r="H90" s="158"/>
    </row>
    <row r="91" spans="1:8" ht="37.5" customHeight="1" x14ac:dyDescent="0.2">
      <c r="A91" s="154" t="s">
        <v>65</v>
      </c>
      <c r="B91" s="155"/>
      <c r="C91" s="159"/>
      <c r="D91" s="157">
        <v>240</v>
      </c>
      <c r="E91" s="157"/>
      <c r="F91" s="157"/>
      <c r="G91" s="157"/>
      <c r="H91" s="158"/>
    </row>
    <row r="92" spans="1:8" ht="37.5" customHeight="1" x14ac:dyDescent="0.2">
      <c r="A92" s="154" t="s">
        <v>66</v>
      </c>
      <c r="B92" s="155"/>
      <c r="C92" s="159"/>
      <c r="D92" s="157">
        <v>240</v>
      </c>
      <c r="E92" s="157"/>
      <c r="F92" s="157"/>
      <c r="G92" s="157"/>
      <c r="H92" s="158"/>
    </row>
    <row r="93" spans="1:8" ht="37.5" customHeight="1" x14ac:dyDescent="0.2">
      <c r="A93" s="154" t="s">
        <v>67</v>
      </c>
      <c r="B93" s="155"/>
      <c r="C93" s="159"/>
      <c r="D93" s="157">
        <v>480</v>
      </c>
      <c r="E93" s="157"/>
      <c r="F93" s="157"/>
      <c r="G93" s="157"/>
      <c r="H93" s="158"/>
    </row>
    <row r="94" spans="1:8" ht="37.5" customHeight="1" x14ac:dyDescent="0.2">
      <c r="A94" s="154" t="s">
        <v>68</v>
      </c>
      <c r="B94" s="155"/>
      <c r="C94" s="159"/>
      <c r="D94" s="157">
        <v>720</v>
      </c>
      <c r="E94" s="157"/>
      <c r="F94" s="157"/>
      <c r="G94" s="157"/>
      <c r="H94" s="158"/>
    </row>
    <row r="95" spans="1:8" ht="37.5" customHeight="1" thickBot="1" x14ac:dyDescent="0.25">
      <c r="A95" s="162" t="s">
        <v>69</v>
      </c>
      <c r="B95" s="163"/>
      <c r="C95" s="164"/>
      <c r="D95" s="165">
        <v>3954</v>
      </c>
      <c r="E95" s="165"/>
      <c r="F95" s="165"/>
      <c r="G95" s="165"/>
      <c r="H95" s="166"/>
    </row>
    <row r="96" spans="1:8" s="16" customFormat="1" ht="117.75" customHeight="1" thickBot="1" x14ac:dyDescent="0.25">
      <c r="A96" s="287" t="s">
        <v>71</v>
      </c>
      <c r="B96" s="288"/>
      <c r="C96" s="28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"2ГИС.КАМЕНСК-УРАЛЬСКИЙ" (версия для ПК); 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Интернет-площадки и Веб-приложения на основе Cправочника организаций "2ГИС.КАМЕНСК-УРАЛЬСКИЙ", http://api.2gis.ru/</v>
      </c>
      <c r="D96" s="45">
        <v>30</v>
      </c>
      <c r="E96" s="45"/>
      <c r="F96" s="45"/>
      <c r="G96" s="45"/>
      <c r="H96" s="46"/>
    </row>
    <row r="97" spans="1:8" ht="50.1" customHeight="1" thickBot="1" x14ac:dyDescent="0.25">
      <c r="A97" s="24" t="s">
        <v>72</v>
      </c>
      <c r="B97" s="25"/>
      <c r="C97" s="26"/>
      <c r="D97" s="173" t="str">
        <f>"от "&amp;MIN(D99,D119:H120,F159,D121:H135)&amp;" до "&amp;MAX(D99,D119:H120,F159,D121:H135)</f>
        <v>от 504 до 6492</v>
      </c>
      <c r="E97" s="173"/>
      <c r="F97" s="173"/>
      <c r="G97" s="173"/>
      <c r="H97" s="174"/>
    </row>
    <row r="98" spans="1:8" ht="21.75" thickBot="1" x14ac:dyDescent="0.25">
      <c r="A98" s="290"/>
      <c r="B98" s="291"/>
      <c r="C98" s="130"/>
      <c r="D98" s="292"/>
      <c r="E98" s="292"/>
      <c r="F98" s="292"/>
      <c r="G98" s="292"/>
      <c r="H98" s="293"/>
    </row>
    <row r="99" spans="1:8" ht="72" customHeight="1" thickBot="1" x14ac:dyDescent="0.25">
      <c r="A99" s="179" t="s">
        <v>73</v>
      </c>
      <c r="B99" s="180"/>
      <c r="C99"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"2ГИС.КАМЕНСК-УРАЛЬСКИЙ" (версия для ПК); Интернет-площадка 2gis.kz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Интернет-площадки и Веб-приложения на основе Cправочника организаций "2ГИС.КАМЕНСК-УРАЛЬСКИЙ", http://api.2gis.kz/</v>
      </c>
      <c r="D99" s="182">
        <v>1500</v>
      </c>
      <c r="E99" s="182"/>
      <c r="F99" s="182"/>
      <c r="G99" s="182"/>
      <c r="H99" s="183"/>
    </row>
    <row r="100" spans="1:8" ht="72" customHeight="1" thickBot="1" x14ac:dyDescent="0.25">
      <c r="A100" s="184" t="s">
        <v>74</v>
      </c>
      <c r="B100" s="185"/>
      <c r="C100" s="186"/>
      <c r="D100" s="187" t="s">
        <v>75</v>
      </c>
      <c r="E100" s="188"/>
      <c r="F100" s="188"/>
      <c r="G100" s="188"/>
      <c r="H100" s="189"/>
    </row>
    <row r="101" spans="1:8" ht="72" customHeight="1" x14ac:dyDescent="0.2">
      <c r="A101" s="190" t="s">
        <v>76</v>
      </c>
      <c r="B101" s="191"/>
      <c r="C101" s="186"/>
      <c r="D101" s="157">
        <f>D99/4</f>
        <v>375</v>
      </c>
      <c r="E101" s="157"/>
      <c r="F101" s="157"/>
      <c r="G101" s="157"/>
      <c r="H101" s="158"/>
    </row>
    <row r="102" spans="1:8" ht="72" customHeight="1" x14ac:dyDescent="0.2">
      <c r="A102" s="190" t="s">
        <v>77</v>
      </c>
      <c r="B102" s="191"/>
      <c r="C102" s="186"/>
      <c r="D102" s="157">
        <f>D99/5</f>
        <v>300</v>
      </c>
      <c r="E102" s="157"/>
      <c r="F102" s="157"/>
      <c r="G102" s="157"/>
      <c r="H102" s="158"/>
    </row>
    <row r="103" spans="1:8" ht="72" customHeight="1" x14ac:dyDescent="0.2">
      <c r="A103" s="190" t="s">
        <v>78</v>
      </c>
      <c r="B103" s="191"/>
      <c r="C103" s="186"/>
      <c r="D103" s="157">
        <f>D99/6</f>
        <v>250</v>
      </c>
      <c r="E103" s="157"/>
      <c r="F103" s="157"/>
      <c r="G103" s="157"/>
      <c r="H103" s="158"/>
    </row>
    <row r="104" spans="1:8" ht="72" customHeight="1" x14ac:dyDescent="0.2">
      <c r="A104" s="190" t="s">
        <v>79</v>
      </c>
      <c r="B104" s="191"/>
      <c r="C104" s="186"/>
      <c r="D104" s="157">
        <f>D99/7</f>
        <v>214.28571428571428</v>
      </c>
      <c r="E104" s="157"/>
      <c r="F104" s="157"/>
      <c r="G104" s="157"/>
      <c r="H104" s="158"/>
    </row>
    <row r="105" spans="1:8" ht="72" customHeight="1" x14ac:dyDescent="0.2">
      <c r="A105" s="190" t="s">
        <v>80</v>
      </c>
      <c r="B105" s="191"/>
      <c r="C105" s="186"/>
      <c r="D105" s="157">
        <f>D99/8</f>
        <v>187.5</v>
      </c>
      <c r="E105" s="157"/>
      <c r="F105" s="157"/>
      <c r="G105" s="157"/>
      <c r="H105" s="158"/>
    </row>
    <row r="106" spans="1:8" ht="72" customHeight="1" x14ac:dyDescent="0.2">
      <c r="A106" s="190" t="s">
        <v>81</v>
      </c>
      <c r="B106" s="191"/>
      <c r="C106" s="186"/>
      <c r="D106" s="157">
        <f>D99/9</f>
        <v>166.66666666666666</v>
      </c>
      <c r="E106" s="157"/>
      <c r="F106" s="157"/>
      <c r="G106" s="157"/>
      <c r="H106" s="158"/>
    </row>
    <row r="107" spans="1:8" ht="72" customHeight="1" x14ac:dyDescent="0.2">
      <c r="A107" s="190" t="s">
        <v>82</v>
      </c>
      <c r="B107" s="191"/>
      <c r="C107" s="186"/>
      <c r="D107" s="157">
        <f>D99/10</f>
        <v>150</v>
      </c>
      <c r="E107" s="157"/>
      <c r="F107" s="157"/>
      <c r="G107" s="157"/>
      <c r="H107" s="158"/>
    </row>
    <row r="108" spans="1:8" ht="72" customHeight="1" thickBot="1" x14ac:dyDescent="0.25">
      <c r="A108" s="179" t="s">
        <v>83</v>
      </c>
      <c r="B108" s="180"/>
      <c r="C108" s="186"/>
      <c r="D108" s="182">
        <v>2520</v>
      </c>
      <c r="E108" s="182"/>
      <c r="F108" s="182"/>
      <c r="G108" s="182"/>
      <c r="H108" s="183"/>
    </row>
    <row r="109" spans="1:8" ht="72" customHeight="1" thickBot="1" x14ac:dyDescent="0.25">
      <c r="A109" s="184" t="s">
        <v>74</v>
      </c>
      <c r="B109" s="185"/>
      <c r="C109" s="186"/>
      <c r="D109" s="187" t="s">
        <v>75</v>
      </c>
      <c r="E109" s="188"/>
      <c r="F109" s="188"/>
      <c r="G109" s="188"/>
      <c r="H109" s="189"/>
    </row>
    <row r="110" spans="1:8" ht="72" customHeight="1" x14ac:dyDescent="0.2">
      <c r="A110" s="190" t="s">
        <v>76</v>
      </c>
      <c r="B110" s="191"/>
      <c r="C110" s="186"/>
      <c r="D110" s="157">
        <v>630</v>
      </c>
      <c r="E110" s="157"/>
      <c r="F110" s="157"/>
      <c r="G110" s="157"/>
      <c r="H110" s="158"/>
    </row>
    <row r="111" spans="1:8" ht="72" customHeight="1" x14ac:dyDescent="0.2">
      <c r="A111" s="190" t="s">
        <v>77</v>
      </c>
      <c r="B111" s="191"/>
      <c r="C111" s="186"/>
      <c r="D111" s="157">
        <v>504</v>
      </c>
      <c r="E111" s="157"/>
      <c r="F111" s="157"/>
      <c r="G111" s="157"/>
      <c r="H111" s="158"/>
    </row>
    <row r="112" spans="1:8" ht="72" customHeight="1" x14ac:dyDescent="0.2">
      <c r="A112" s="190" t="s">
        <v>78</v>
      </c>
      <c r="B112" s="191"/>
      <c r="C112" s="186"/>
      <c r="D112" s="157">
        <v>420</v>
      </c>
      <c r="E112" s="157"/>
      <c r="F112" s="157"/>
      <c r="G112" s="157"/>
      <c r="H112" s="158"/>
    </row>
    <row r="113" spans="1:8" ht="72" customHeight="1" x14ac:dyDescent="0.2">
      <c r="A113" s="190" t="s">
        <v>79</v>
      </c>
      <c r="B113" s="191"/>
      <c r="C113" s="186"/>
      <c r="D113" s="157">
        <v>360</v>
      </c>
      <c r="E113" s="157"/>
      <c r="F113" s="157"/>
      <c r="G113" s="157"/>
      <c r="H113" s="158"/>
    </row>
    <row r="114" spans="1:8" ht="72" customHeight="1" x14ac:dyDescent="0.2">
      <c r="A114" s="190" t="s">
        <v>80</v>
      </c>
      <c r="B114" s="191"/>
      <c r="C114" s="186"/>
      <c r="D114" s="157">
        <v>315</v>
      </c>
      <c r="E114" s="157"/>
      <c r="F114" s="157"/>
      <c r="G114" s="157"/>
      <c r="H114" s="158"/>
    </row>
    <row r="115" spans="1:8" ht="72" customHeight="1" x14ac:dyDescent="0.2">
      <c r="A115" s="190" t="s">
        <v>81</v>
      </c>
      <c r="B115" s="191"/>
      <c r="C115" s="186"/>
      <c r="D115" s="157">
        <v>280</v>
      </c>
      <c r="E115" s="157"/>
      <c r="F115" s="157"/>
      <c r="G115" s="157"/>
      <c r="H115" s="158"/>
    </row>
    <row r="116" spans="1:8" ht="72" customHeight="1" thickBot="1" x14ac:dyDescent="0.25">
      <c r="A116" s="190" t="s">
        <v>82</v>
      </c>
      <c r="B116" s="191"/>
      <c r="C116" s="194"/>
      <c r="D116" s="157">
        <v>252</v>
      </c>
      <c r="E116" s="157"/>
      <c r="F116" s="157"/>
      <c r="G116" s="157"/>
      <c r="H116" s="158"/>
    </row>
    <row r="117" spans="1:8" s="16" customFormat="1" ht="62.45" customHeight="1" thickBot="1" x14ac:dyDescent="0.25">
      <c r="A117" s="195" t="s">
        <v>84</v>
      </c>
      <c r="B117" s="196"/>
      <c r="C117"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117" s="44">
        <v>10008</v>
      </c>
      <c r="E117" s="45"/>
      <c r="F117" s="45"/>
      <c r="G117" s="45"/>
      <c r="H117" s="46"/>
    </row>
    <row r="118" spans="1:8" ht="21.75" thickBot="1" x14ac:dyDescent="0.25">
      <c r="A118" s="290"/>
      <c r="B118" s="291"/>
      <c r="C118" s="125"/>
      <c r="D118" s="292"/>
      <c r="E118" s="292"/>
      <c r="F118" s="292"/>
      <c r="G118" s="292"/>
      <c r="H118" s="293"/>
    </row>
    <row r="119" spans="1:8" ht="50.1" customHeight="1" x14ac:dyDescent="0.2">
      <c r="A119" s="160" t="s">
        <v>85</v>
      </c>
      <c r="B119" s="161"/>
      <c r="C119" s="201" t="str">
        <f>"Интернет-площадка 2gis.ru на основе Cправочника организаций "&amp;$C$2&amp;""</f>
        <v>Интернет-площадка 2gis.ru на основе Cправочника организаций "2ГИС.КАМЕНСК-УРАЛЬСКИЙ"</v>
      </c>
      <c r="D119" s="31">
        <v>2478</v>
      </c>
      <c r="E119" s="32"/>
      <c r="F119" s="32"/>
      <c r="G119" s="32"/>
      <c r="H119" s="33"/>
    </row>
    <row r="120" spans="1:8" ht="50.1" customHeight="1" x14ac:dyDescent="0.2">
      <c r="A120" s="160" t="s">
        <v>86</v>
      </c>
      <c r="B120" s="161"/>
      <c r="C120" s="202" t="str">
        <f>"Электронный справочник на основе Справочника организаций "&amp;$C$2&amp;" (версия для ПК)"</f>
        <v>Электронный справочник на основе Справочника организаций "2ГИС.КАМЕНСК-УРАЛЬСКИЙ" (версия для ПК)</v>
      </c>
      <c r="D120" s="121">
        <v>1476</v>
      </c>
      <c r="E120" s="122"/>
      <c r="F120" s="122"/>
      <c r="G120" s="122"/>
      <c r="H120" s="123"/>
    </row>
    <row r="121" spans="1:8" ht="50.1" customHeight="1" x14ac:dyDescent="0.2">
      <c r="A121" s="160" t="s">
        <v>87</v>
      </c>
      <c r="B121" s="161"/>
      <c r="C121" s="202" t="str">
        <f>"Электронный справочник на основе Справочника организаций "&amp;$C$2&amp;" (версия для ПК)"</f>
        <v>Электронный справочник на основе Справочника организаций "2ГИС.КАМЕНСК-УРАЛЬСКИЙ" (версия для ПК)</v>
      </c>
      <c r="D121" s="36">
        <v>5016</v>
      </c>
      <c r="E121" s="37"/>
      <c r="F121" s="37"/>
      <c r="G121" s="37"/>
      <c r="H121" s="38"/>
    </row>
    <row r="122" spans="1:8" ht="50.1" customHeight="1" x14ac:dyDescent="0.2">
      <c r="A122" s="160" t="s">
        <v>88</v>
      </c>
      <c r="B122" s="161"/>
      <c r="C122" s="202" t="str">
        <f>"Интернет-площадка 2gis.ru на основе Cправочника организаций "&amp;$C$2&amp;""</f>
        <v>Интернет-площадка 2gis.ru на основе Cправочника организаций "2ГИС.КАМЕНСК-УРАЛЬСКИЙ"</v>
      </c>
      <c r="D122" s="36">
        <v>4896</v>
      </c>
      <c r="E122" s="37"/>
      <c r="F122" s="37"/>
      <c r="G122" s="37"/>
      <c r="H122" s="38"/>
    </row>
    <row r="123" spans="1:8" ht="50.1" customHeight="1" x14ac:dyDescent="0.2">
      <c r="A123" s="160" t="s">
        <v>89</v>
      </c>
      <c r="B123" s="161"/>
      <c r="C123" s="202" t="str">
        <f>"Интернет-площадка 2gis.ru на основе Cправочника организаций "&amp;$C$2&amp;""</f>
        <v>Интернет-площадка 2gis.ru на основе Cправочника организаций "2ГИС.КАМЕНСК-УРАЛЬСКИЙ"</v>
      </c>
      <c r="D123" s="36">
        <v>5875.2</v>
      </c>
      <c r="E123" s="37"/>
      <c r="F123" s="37"/>
      <c r="G123" s="37"/>
      <c r="H123" s="38"/>
    </row>
    <row r="124" spans="1:8" ht="50.1" customHeight="1" x14ac:dyDescent="0.2">
      <c r="A124" s="160" t="s">
        <v>90</v>
      </c>
      <c r="B124" s="161"/>
      <c r="C124" s="202" t="str">
        <f>"Электронный справочник на основе Справочника организаций "&amp;$C$2&amp;" (версия для ПК)"</f>
        <v>Электронный справочник на основе Справочника организаций "2ГИС.КАМЕНСК-УРАЛЬСКИЙ" (версия для ПК)</v>
      </c>
      <c r="D124" s="36">
        <v>1476</v>
      </c>
      <c r="E124" s="37"/>
      <c r="F124" s="37"/>
      <c r="G124" s="37"/>
      <c r="H124" s="38"/>
    </row>
    <row r="125" spans="1:8" ht="50.1" customHeight="1" x14ac:dyDescent="0.2">
      <c r="A125" s="160" t="s">
        <v>91</v>
      </c>
      <c r="B125" s="161"/>
      <c r="C125" s="202" t="str">
        <f>"Электронный справочник на основе Справочника организаций "&amp;$C$2&amp;" (версия для ПК)"</f>
        <v>Электронный справочник на основе Справочника организаций "2ГИС.КАМЕНСК-УРАЛЬСКИЙ" (версия для ПК)</v>
      </c>
      <c r="D125" s="36">
        <v>2010</v>
      </c>
      <c r="E125" s="37"/>
      <c r="F125" s="37"/>
      <c r="G125" s="37"/>
      <c r="H125" s="38"/>
    </row>
    <row r="126" spans="1:8" ht="50.1" customHeight="1" x14ac:dyDescent="0.2">
      <c r="A126" s="160" t="s">
        <v>92</v>
      </c>
      <c r="B126" s="161"/>
      <c r="C126" s="202" t="str">
        <f>"Электронный справочник на основе Справочника организаций "&amp;$C$2&amp;" (версия для ПК)"</f>
        <v>Электронный справочник на основе Справочника организаций "2ГИС.КАМЕНСК-УРАЛЬСКИЙ" (версия для ПК)</v>
      </c>
      <c r="D126" s="36">
        <v>6018</v>
      </c>
      <c r="E126" s="37"/>
      <c r="F126" s="37"/>
      <c r="G126" s="37"/>
      <c r="H126" s="38"/>
    </row>
    <row r="127" spans="1:8" ht="50.1" customHeight="1" x14ac:dyDescent="0.2">
      <c r="A127" s="160" t="s">
        <v>93</v>
      </c>
      <c r="B127" s="161"/>
      <c r="C127" s="203" t="str">
        <f>C159</f>
        <v>электронный справочник на основе Справочника организаций "2ГИС.КАМЕНСК-УРАЛЬСКИЙ" (мобильная версия 2ГИС 4.0 и выше)</v>
      </c>
      <c r="D127" s="36">
        <v>5010</v>
      </c>
      <c r="E127" s="37"/>
      <c r="F127" s="37"/>
      <c r="G127" s="37"/>
      <c r="H127" s="38"/>
    </row>
    <row r="128" spans="1:8" ht="50.1" customHeight="1" x14ac:dyDescent="0.2">
      <c r="A128" s="160" t="s">
        <v>94</v>
      </c>
      <c r="B128" s="161"/>
      <c r="C128" s="202" t="s">
        <v>95</v>
      </c>
      <c r="D128" s="36">
        <v>504</v>
      </c>
      <c r="E128" s="37"/>
      <c r="F128" s="37"/>
      <c r="G128" s="37"/>
      <c r="H128" s="38"/>
    </row>
    <row r="129" spans="1:8" ht="75.75" customHeight="1" x14ac:dyDescent="0.2">
      <c r="A129" s="160" t="s">
        <v>96</v>
      </c>
      <c r="B129" s="161"/>
      <c r="C129"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"2ГИС.КАМЕНСК-УРАЛЬСКИЙ" (мобильная версия 2ГИС 4.0 и выше); Интернет-площадка 2gis.ru на основе Cправочника организаций "2ГИС.КАМЕНСК-УРАЛЬСКИЙ"</v>
      </c>
      <c r="D129" s="36">
        <v>1770</v>
      </c>
      <c r="E129" s="37"/>
      <c r="F129" s="37"/>
      <c r="G129" s="37"/>
      <c r="H129" s="38"/>
    </row>
    <row r="130" spans="1:8" ht="75.75" customHeight="1" x14ac:dyDescent="0.2">
      <c r="A130" s="160" t="s">
        <v>97</v>
      </c>
      <c r="B130" s="161"/>
      <c r="C130" s="202" t="str">
        <f t="shared" ref="C130:C134"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"2ГИС.КАМЕНСК-УРАЛЬСКИЙ" (мобильная версия 2ГИС 4.0 и выше); Интернет-площадка 2gis.ru на основе Cправочника организаций "2ГИС.КАМЕНСК-УРАЛЬСКИЙ"</v>
      </c>
      <c r="D130" s="36">
        <v>1416</v>
      </c>
      <c r="E130" s="37"/>
      <c r="F130" s="37"/>
      <c r="G130" s="37"/>
      <c r="H130" s="38"/>
    </row>
    <row r="131" spans="1:8" ht="75.75" customHeight="1" x14ac:dyDescent="0.2">
      <c r="A131" s="160" t="s">
        <v>98</v>
      </c>
      <c r="B131" s="161"/>
      <c r="C131" s="202" t="str">
        <f t="shared" si="1"/>
        <v>электронный справочник на основе Справочника организаций "2ГИС.КАМЕНСК-УРАЛЬСКИЙ" (мобильная версия 2ГИС 4.0 и выше); Интернет-площадка 2gis.ru на основе Cправочника организаций "2ГИС.КАМЕНСК-УРАЛЬСКИЙ"</v>
      </c>
      <c r="D131" s="36">
        <v>1182</v>
      </c>
      <c r="E131" s="37"/>
      <c r="F131" s="37"/>
      <c r="G131" s="37"/>
      <c r="H131" s="38"/>
    </row>
    <row r="132" spans="1:8" ht="75.75" customHeight="1" x14ac:dyDescent="0.2">
      <c r="A132" s="160" t="s">
        <v>99</v>
      </c>
      <c r="B132" s="161"/>
      <c r="C132" s="202" t="str">
        <f t="shared" si="1"/>
        <v>электронный справочник на основе Справочника организаций "2ГИС.КАМЕНСК-УРАЛЬСКИЙ" (мобильная версия 2ГИС 4.0 и выше); Интернет-площадка 2gis.ru на основе Cправочника организаций "2ГИС.КАМЕНСК-УРАЛЬСКИЙ"</v>
      </c>
      <c r="D132" s="36">
        <v>708</v>
      </c>
      <c r="E132" s="37"/>
      <c r="F132" s="37"/>
      <c r="G132" s="37"/>
      <c r="H132" s="38"/>
    </row>
    <row r="133" spans="1:8" ht="75.75" customHeight="1" x14ac:dyDescent="0.2">
      <c r="A133" s="160" t="s">
        <v>100</v>
      </c>
      <c r="B133" s="161" t="s">
        <v>100</v>
      </c>
      <c r="C133" s="202" t="str">
        <f t="shared" si="1"/>
        <v>электронный справочник на основе Справочника организаций "2ГИС.КАМЕНСК-УРАЛЬСКИЙ" (мобильная версия 2ГИС 4.0 и выше); Интернет-площадка 2gis.ru на основе Cправочника организаций "2ГИС.КАМЕНСК-УРАЛЬСКИЙ"</v>
      </c>
      <c r="D133" s="36">
        <v>6000</v>
      </c>
      <c r="E133" s="37"/>
      <c r="F133" s="37"/>
      <c r="G133" s="37"/>
      <c r="H133" s="38"/>
    </row>
    <row r="134" spans="1:8" ht="75.75" customHeight="1" x14ac:dyDescent="0.2">
      <c r="A134" s="160" t="s">
        <v>101</v>
      </c>
      <c r="B134" s="161" t="s">
        <v>101</v>
      </c>
      <c r="C134" s="202" t="str">
        <f t="shared" si="1"/>
        <v>электронный справочник на основе Справочника организаций "2ГИС.КАМЕНСК-УРАЛЬСКИЙ" (мобильная версия 2ГИС 4.0 и выше); Интернет-площадка 2gis.ru на основе Cправочника организаций "2ГИС.КАМЕНСК-УРАЛЬСКИЙ"</v>
      </c>
      <c r="D134" s="36">
        <v>3000</v>
      </c>
      <c r="E134" s="37"/>
      <c r="F134" s="37"/>
      <c r="G134" s="37"/>
      <c r="H134" s="38"/>
    </row>
    <row r="135" spans="1:8" ht="50.1" customHeight="1" thickBot="1" x14ac:dyDescent="0.25">
      <c r="A135" s="160" t="s">
        <v>102</v>
      </c>
      <c r="B135" s="161"/>
      <c r="C135" s="202" t="str">
        <f>"Электронный справочник на основе Справочника организаций "&amp;$C$2&amp;" (версия для ПК)"</f>
        <v>Электронный справочник на основе Справочника организаций "2ГИС.КАМЕНСК-УРАЛЬСКИЙ" (версия для ПК)</v>
      </c>
      <c r="D135" s="36">
        <v>6492</v>
      </c>
      <c r="E135" s="37"/>
      <c r="F135" s="37"/>
      <c r="G135" s="37"/>
      <c r="H135" s="38"/>
    </row>
    <row r="136" spans="1:8" s="16" customFormat="1" ht="102" customHeight="1" thickBot="1" x14ac:dyDescent="0.25">
      <c r="A136" s="160" t="s">
        <v>16</v>
      </c>
      <c r="B136" s="161"/>
      <c r="C136"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136" s="36">
        <v>600</v>
      </c>
      <c r="E136" s="37"/>
      <c r="F136" s="37"/>
      <c r="G136" s="37"/>
      <c r="H136" s="38"/>
    </row>
    <row r="137" spans="1:8" s="16" customFormat="1" ht="102" customHeight="1" thickBot="1" x14ac:dyDescent="0.25">
      <c r="A137" s="160" t="s">
        <v>103</v>
      </c>
      <c r="B137" s="161"/>
      <c r="C137"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137" s="36">
        <v>100002</v>
      </c>
      <c r="E137" s="37"/>
      <c r="F137" s="37"/>
      <c r="G137" s="37"/>
      <c r="H137" s="38"/>
    </row>
    <row r="138" spans="1:8" s="16" customFormat="1" ht="126" customHeight="1" x14ac:dyDescent="0.2">
      <c r="A138" s="160" t="s">
        <v>104</v>
      </c>
      <c r="B138" s="161"/>
      <c r="C138" s="30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"2ГИС.КАМЕНСК-УРАЛЬСКИЙ" (версия для ПК); 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Интернет-площадки и Веб-приложения на основе Cправочника организаций "2ГИС.КАМЕНСК-УРАЛЬСКИЙ", http://api.2gis.ru/</v>
      </c>
      <c r="D138" s="36">
        <v>1515</v>
      </c>
      <c r="E138" s="37"/>
      <c r="F138" s="37"/>
      <c r="G138" s="37"/>
      <c r="H138" s="38"/>
    </row>
    <row r="139" spans="1:8" s="16" customFormat="1" ht="96" customHeight="1" x14ac:dyDescent="0.2">
      <c r="A139" s="160" t="s">
        <v>105</v>
      </c>
      <c r="B139" s="161"/>
      <c r="C13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Интернет-площадки и Веб-приложения на основе Cправочника организаций "2ГИС.КАМЕНСК-УРАЛЬСКИЙ", http://api.2gis.ru/</v>
      </c>
      <c r="D139" s="36">
        <v>3000</v>
      </c>
      <c r="E139" s="37"/>
      <c r="F139" s="37"/>
      <c r="G139" s="37"/>
      <c r="H139" s="38"/>
    </row>
    <row r="140" spans="1:8" s="16" customFormat="1" ht="96" customHeight="1" x14ac:dyDescent="0.2">
      <c r="A140" s="154" t="s">
        <v>106</v>
      </c>
      <c r="B140" s="204"/>
      <c r="C140"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"2ГИС.КАМЕНСК-УРАЛЬСКИЙ" (мобильная версия 2ГИС 4.0 и выше)</v>
      </c>
      <c r="D140" s="36">
        <v>3000</v>
      </c>
      <c r="E140" s="37"/>
      <c r="F140" s="37"/>
      <c r="G140" s="37"/>
      <c r="H140" s="38"/>
    </row>
    <row r="141" spans="1:8" ht="50.1" customHeight="1" x14ac:dyDescent="0.2">
      <c r="A141" s="160" t="s">
        <v>107</v>
      </c>
      <c r="B141" s="161"/>
      <c r="C141" s="202" t="str">
        <f>"Интернет-площадка 2gis.ru на основе Cправочника организаций "&amp;$C$2&amp;""</f>
        <v>Интернет-площадка 2gis.ru на основе Cправочника организаций "2ГИС.КАМЕНСК-УРАЛЬСКИЙ"</v>
      </c>
      <c r="D141" s="36">
        <v>3480</v>
      </c>
      <c r="E141" s="37"/>
      <c r="F141" s="37"/>
      <c r="G141" s="37"/>
      <c r="H141" s="38"/>
    </row>
    <row r="142" spans="1:8" ht="50.1" customHeight="1" x14ac:dyDescent="0.2">
      <c r="A142" s="160" t="s">
        <v>108</v>
      </c>
      <c r="B142" s="161"/>
      <c r="C142" s="202" t="str">
        <f t="shared" ref="C142:C151" si="2">"Электронный справочник на основе Справочника организаций "&amp;$C$2&amp;" (версия для ПК)"</f>
        <v>Электронный справочник на основе Справочника организаций "2ГИС.КАМЕНСК-УРАЛЬСКИЙ" (версия для ПК)</v>
      </c>
      <c r="D142" s="36">
        <v>2160</v>
      </c>
      <c r="E142" s="37"/>
      <c r="F142" s="37"/>
      <c r="G142" s="37"/>
      <c r="H142" s="38"/>
    </row>
    <row r="143" spans="1:8" ht="50.1" customHeight="1" x14ac:dyDescent="0.2">
      <c r="A143" s="160" t="s">
        <v>109</v>
      </c>
      <c r="B143" s="161"/>
      <c r="C143" s="202" t="str">
        <f t="shared" si="2"/>
        <v>Электронный справочник на основе Справочника организаций "2ГИС.КАМЕНСК-УРАЛЬСКИЙ" (версия для ПК)</v>
      </c>
      <c r="D143" s="36">
        <v>7080</v>
      </c>
      <c r="E143" s="37"/>
      <c r="F143" s="37"/>
      <c r="G143" s="37"/>
      <c r="H143" s="38"/>
    </row>
    <row r="144" spans="1:8" ht="50.1" customHeight="1" x14ac:dyDescent="0.2">
      <c r="A144" s="160" t="s">
        <v>110</v>
      </c>
      <c r="B144" s="161"/>
      <c r="C144" s="202" t="str">
        <f>"Интернет-площадка 2gis.ru на основе Cправочника организаций "&amp;$C$2&amp;""</f>
        <v>Интернет-площадка 2gis.ru на основе Cправочника организаций "2ГИС.КАМЕНСК-УРАЛЬСКИЙ"</v>
      </c>
      <c r="D144" s="36">
        <v>6960</v>
      </c>
      <c r="E144" s="37"/>
      <c r="F144" s="37"/>
      <c r="G144" s="37"/>
      <c r="H144" s="38"/>
    </row>
    <row r="145" spans="1:8" ht="50.1" customHeight="1" x14ac:dyDescent="0.2">
      <c r="A145" s="160" t="s">
        <v>111</v>
      </c>
      <c r="B145" s="161"/>
      <c r="C145" s="202" t="str">
        <f>"Интернет-площадка 2gis.ru на основе Cправочника организаций "&amp;$C$2&amp;""</f>
        <v>Интернет-площадка 2gis.ru на основе Cправочника организаций "2ГИС.КАМЕНСК-УРАЛЬСКИЙ"</v>
      </c>
      <c r="D145" s="36">
        <v>8352</v>
      </c>
      <c r="E145" s="37"/>
      <c r="F145" s="37"/>
      <c r="G145" s="37"/>
      <c r="H145" s="38"/>
    </row>
    <row r="146" spans="1:8" ht="50.1" customHeight="1" x14ac:dyDescent="0.2">
      <c r="A146" s="160" t="s">
        <v>112</v>
      </c>
      <c r="B146" s="161"/>
      <c r="C146" s="202" t="str">
        <f t="shared" si="2"/>
        <v>Электронный справочник на основе Справочника организаций "2ГИС.КАМЕНСК-УРАЛЬСКИЙ" (версия для ПК)</v>
      </c>
      <c r="D146" s="36">
        <v>2160</v>
      </c>
      <c r="E146" s="37"/>
      <c r="F146" s="37"/>
      <c r="G146" s="37"/>
      <c r="H146" s="38"/>
    </row>
    <row r="147" spans="1:8" ht="50.1" customHeight="1" x14ac:dyDescent="0.2">
      <c r="A147" s="160" t="s">
        <v>113</v>
      </c>
      <c r="B147" s="161"/>
      <c r="C147" s="202" t="str">
        <f t="shared" si="2"/>
        <v>Электронный справочник на основе Справочника организаций "2ГИС.КАМЕНСК-УРАЛЬСКИЙ" (версия для ПК)</v>
      </c>
      <c r="D147" s="36">
        <v>2880</v>
      </c>
      <c r="E147" s="37"/>
      <c r="F147" s="37"/>
      <c r="G147" s="37"/>
      <c r="H147" s="38"/>
    </row>
    <row r="148" spans="1:8" ht="50.1" customHeight="1" x14ac:dyDescent="0.2">
      <c r="A148" s="160" t="s">
        <v>114</v>
      </c>
      <c r="B148" s="161"/>
      <c r="C148" s="202" t="str">
        <f t="shared" si="2"/>
        <v>Электронный справочник на основе Справочника организаций "2ГИС.КАМЕНСК-УРАЛЬСКИЙ" (версия для ПК)</v>
      </c>
      <c r="D148" s="36">
        <v>8520</v>
      </c>
      <c r="E148" s="37"/>
      <c r="F148" s="37"/>
      <c r="G148" s="37"/>
      <c r="H148" s="38"/>
    </row>
    <row r="149" spans="1:8" ht="50.1" customHeight="1" x14ac:dyDescent="0.2">
      <c r="A149" s="160" t="s">
        <v>115</v>
      </c>
      <c r="B149" s="161"/>
      <c r="C149" s="202" t="s">
        <v>95</v>
      </c>
      <c r="D149" s="36">
        <v>720</v>
      </c>
      <c r="E149" s="37"/>
      <c r="F149" s="37"/>
      <c r="G149" s="37"/>
      <c r="H149" s="38"/>
    </row>
    <row r="150" spans="1:8" ht="74.25" customHeight="1" x14ac:dyDescent="0.2">
      <c r="A150" s="160" t="s">
        <v>116</v>
      </c>
      <c r="B150" s="161"/>
      <c r="C150"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"2ГИС.КАМЕНСК-УРАЛЬСКИЙ" (мобильная версия 2ГИС 4.0 и выше); Интернет-площадка 2gis.ru на основе Cправочника организаций "2ГИС.КАМЕНСК-УРАЛЬСКИЙ"</v>
      </c>
      <c r="D150" s="36">
        <v>8400</v>
      </c>
      <c r="E150" s="37"/>
      <c r="F150" s="37"/>
      <c r="G150" s="37"/>
      <c r="H150" s="38"/>
    </row>
    <row r="151" spans="1:8" ht="50.1" customHeight="1" thickBot="1" x14ac:dyDescent="0.25">
      <c r="A151" s="160" t="s">
        <v>117</v>
      </c>
      <c r="B151" s="161"/>
      <c r="C151" s="202" t="str">
        <f t="shared" si="2"/>
        <v>Электронный справочник на основе Справочника организаций "2ГИС.КАМЕНСК-УРАЛЬСКИЙ" (версия для ПК)</v>
      </c>
      <c r="D151" s="44">
        <v>9120</v>
      </c>
      <c r="E151" s="45"/>
      <c r="F151" s="45"/>
      <c r="G151" s="45"/>
      <c r="H151" s="46"/>
    </row>
    <row r="152" spans="1:8" s="28" customFormat="1" ht="50.1" customHeight="1" thickBot="1" x14ac:dyDescent="0.25">
      <c r="A152" s="24" t="s">
        <v>118</v>
      </c>
      <c r="B152" s="25"/>
      <c r="C152" s="26"/>
      <c r="D152" s="173"/>
      <c r="E152" s="173"/>
      <c r="F152" s="173"/>
      <c r="G152" s="173"/>
      <c r="H152" s="174"/>
    </row>
    <row r="153" spans="1:8" s="16" customFormat="1" ht="50.1" customHeight="1" x14ac:dyDescent="0.2">
      <c r="A153" s="160" t="s">
        <v>119</v>
      </c>
      <c r="B153" s="161"/>
      <c r="C153" s="206" t="str">
        <f>"Электронный справочник на основе Справочника организаций "&amp;$C$2&amp;" (мобильная версия)"</f>
        <v>Электронный справочник на основе Справочника организаций "2ГИС.КАМЕНСК-УРАЛЬСКИЙ" (мобильная версия)</v>
      </c>
      <c r="D153" s="31">
        <v>2004</v>
      </c>
      <c r="E153" s="32"/>
      <c r="F153" s="32"/>
      <c r="G153" s="32"/>
      <c r="H153" s="33"/>
    </row>
    <row r="154" spans="1:8" s="16" customFormat="1" ht="50.1" customHeight="1" x14ac:dyDescent="0.2">
      <c r="A154" s="160" t="s">
        <v>120</v>
      </c>
      <c r="B154" s="161"/>
      <c r="C154" s="209"/>
      <c r="D154" s="36">
        <v>2004</v>
      </c>
      <c r="E154" s="37"/>
      <c r="F154" s="37"/>
      <c r="G154" s="37"/>
      <c r="H154" s="38"/>
    </row>
    <row r="155" spans="1:8" s="16" customFormat="1" ht="50.1" customHeight="1" x14ac:dyDescent="0.2">
      <c r="A155" s="207" t="s">
        <v>121</v>
      </c>
      <c r="B155" s="208"/>
      <c r="C155" s="209"/>
      <c r="D155" s="297">
        <v>1500</v>
      </c>
      <c r="E155" s="157"/>
      <c r="F155" s="157"/>
      <c r="G155" s="157"/>
      <c r="H155" s="158"/>
    </row>
    <row r="156" spans="1:8" s="16" customFormat="1" ht="50.1" customHeight="1" x14ac:dyDescent="0.2">
      <c r="A156" s="207" t="s">
        <v>122</v>
      </c>
      <c r="B156" s="208"/>
      <c r="C156" s="209"/>
      <c r="D156" s="297">
        <v>150</v>
      </c>
      <c r="E156" s="157"/>
      <c r="F156" s="157"/>
      <c r="G156" s="157"/>
      <c r="H156" s="158"/>
    </row>
    <row r="157" spans="1:8" s="16" customFormat="1" ht="50.1" customHeight="1" thickBot="1" x14ac:dyDescent="0.25">
      <c r="A157" s="207" t="s">
        <v>123</v>
      </c>
      <c r="B157" s="208"/>
      <c r="C157" s="210"/>
      <c r="D157" s="78">
        <v>510</v>
      </c>
      <c r="E157" s="79"/>
      <c r="F157" s="79"/>
      <c r="G157" s="79"/>
      <c r="H157" s="80"/>
    </row>
    <row r="158" spans="1:8" s="16" customFormat="1" ht="50.1" customHeight="1" thickBot="1" x14ac:dyDescent="0.25">
      <c r="A158" s="24" t="s">
        <v>124</v>
      </c>
      <c r="B158" s="25"/>
      <c r="C158" s="26"/>
      <c r="D158" s="173"/>
      <c r="E158" s="173"/>
      <c r="F158" s="173"/>
      <c r="G158" s="173"/>
      <c r="H158" s="174"/>
    </row>
    <row r="159" spans="1:8" ht="50.1" customHeight="1" x14ac:dyDescent="0.2">
      <c r="A159" s="160" t="s">
        <v>125</v>
      </c>
      <c r="B159" s="161"/>
      <c r="C159"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"2ГИС.КАМЕНСК-УРАЛЬСКИЙ" (мобильная версия 2ГИС 4.0 и выше)</v>
      </c>
      <c r="D159" s="212">
        <f>F159*1.2</f>
        <v>4320</v>
      </c>
      <c r="E159" s="213">
        <f>F159*1.1</f>
        <v>3960.0000000000005</v>
      </c>
      <c r="F159" s="213">
        <v>3600</v>
      </c>
      <c r="G159" s="213">
        <f>F159*0.75</f>
        <v>2700</v>
      </c>
      <c r="H159" s="214">
        <f>F159*0.5</f>
        <v>1800</v>
      </c>
    </row>
    <row r="160" spans="1:8" ht="50.1" customHeight="1" x14ac:dyDescent="0.2">
      <c r="A160" s="160" t="s">
        <v>126</v>
      </c>
      <c r="B160" s="161"/>
      <c r="C160" s="202" t="str">
        <f>"Интернет-площадка 2gis.ru на основе Cправочника организаций "&amp;$C$2&amp;""</f>
        <v>Интернет-площадка 2gis.ru на основе Cправочника организаций "2ГИС.КАМЕНСК-УРАЛЬСКИЙ"</v>
      </c>
      <c r="D160" s="36">
        <v>1770</v>
      </c>
      <c r="E160" s="37"/>
      <c r="F160" s="37"/>
      <c r="G160" s="37"/>
      <c r="H160" s="38"/>
    </row>
    <row r="161" spans="1:8" ht="50.1" customHeight="1" x14ac:dyDescent="0.2">
      <c r="A161" s="160" t="s">
        <v>127</v>
      </c>
      <c r="B161" s="161"/>
      <c r="C161" s="202" t="str">
        <f>"Электронный справочник на основе Справочника организаций "&amp;$C$2&amp;" (версия для ПК)"</f>
        <v>Электронный справочник на основе Справочника организаций "2ГИС.КАМЕНСК-УРАЛЬСКИЙ" (версия для ПК)</v>
      </c>
      <c r="D161" s="36">
        <v>3780</v>
      </c>
      <c r="E161" s="37"/>
      <c r="F161" s="37"/>
      <c r="G161" s="37"/>
      <c r="H161" s="38"/>
    </row>
    <row r="162" spans="1:8" ht="50.1" customHeight="1" x14ac:dyDescent="0.2">
      <c r="A162" s="160" t="s">
        <v>128</v>
      </c>
      <c r="B162" s="161"/>
      <c r="C162"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"2ГИС.КАМЕНСК-УРАЛЬСКИЙ" (мобильная версия 2ГИС 4.0 и выше)</v>
      </c>
      <c r="D162" s="212">
        <f>F162*1.2</f>
        <v>6048</v>
      </c>
      <c r="E162" s="213">
        <f>F162*1.1</f>
        <v>5544</v>
      </c>
      <c r="F162" s="213">
        <v>5040</v>
      </c>
      <c r="G162" s="213">
        <f>F162*0.75</f>
        <v>3780</v>
      </c>
      <c r="H162" s="214">
        <f>F162*0.5</f>
        <v>2520</v>
      </c>
    </row>
    <row r="163" spans="1:8" ht="50.1" customHeight="1" x14ac:dyDescent="0.2">
      <c r="A163" s="160" t="s">
        <v>199</v>
      </c>
      <c r="B163" s="161"/>
      <c r="C163" s="202" t="str">
        <f>"Интернет-площадка 2gis.ru на основе Cправочника организаций "&amp;$C$2&amp;""</f>
        <v>Интернет-площадка 2gis.ru на основе Cправочника организаций "2ГИС.КАМЕНСК-УРАЛЬСКИЙ"</v>
      </c>
      <c r="D163" s="36">
        <v>2520</v>
      </c>
      <c r="E163" s="37"/>
      <c r="F163" s="37"/>
      <c r="G163" s="37"/>
      <c r="H163" s="38"/>
    </row>
    <row r="164" spans="1:8" ht="50.1" customHeight="1" x14ac:dyDescent="0.2">
      <c r="A164" s="160" t="s">
        <v>130</v>
      </c>
      <c r="B164" s="161"/>
      <c r="C164" s="202" t="str">
        <f>"Электронный справочник на основе Справочника организаций "&amp;$C$2&amp;" (версия для ПК)"</f>
        <v>Электронный справочник на основе Справочника организаций "2ГИС.КАМЕНСК-УРАЛЬСКИЙ" (версия для ПК)</v>
      </c>
      <c r="D164" s="36">
        <v>5400</v>
      </c>
      <c r="E164" s="37"/>
      <c r="F164" s="37"/>
      <c r="G164" s="37"/>
      <c r="H164" s="38"/>
    </row>
    <row r="165" spans="1:8" s="16" customFormat="1" ht="126" customHeight="1" thickBot="1" x14ac:dyDescent="0.25">
      <c r="A165" s="160" t="s">
        <v>131</v>
      </c>
      <c r="B165" s="161"/>
      <c r="C165" s="301" t="str">
        <f>C160</f>
        <v>Интернет-площадка 2gis.ru на основе Cправочника организаций "2ГИС.КАМЕНСК-УРАЛЬСКИЙ"</v>
      </c>
      <c r="D165" s="36">
        <v>1770</v>
      </c>
      <c r="E165" s="37"/>
      <c r="F165" s="37"/>
      <c r="G165" s="37"/>
      <c r="H165" s="38"/>
    </row>
    <row r="166" spans="1:8" ht="50.1" customHeight="1" thickBot="1" x14ac:dyDescent="0.25">
      <c r="A166" s="24" t="s">
        <v>200</v>
      </c>
      <c r="B166" s="25"/>
      <c r="C166" s="26"/>
      <c r="D166" s="173"/>
      <c r="E166" s="173"/>
      <c r="F166" s="173"/>
      <c r="G166" s="173"/>
      <c r="H166" s="174"/>
    </row>
    <row r="167" spans="1:8" s="23" customFormat="1" ht="30" customHeight="1" thickBot="1" x14ac:dyDescent="0.25">
      <c r="A167" s="303"/>
      <c r="B167" s="303"/>
      <c r="C167" s="460"/>
      <c r="D167" s="303"/>
      <c r="E167" s="303"/>
      <c r="F167" s="303"/>
      <c r="G167" s="303"/>
      <c r="H167" s="304"/>
    </row>
    <row r="168" spans="1:8" s="16" customFormat="1" ht="185.25" customHeight="1" x14ac:dyDescent="0.2">
      <c r="A168" s="160" t="s">
        <v>201</v>
      </c>
      <c r="B168" s="161"/>
      <c r="C168"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"2ГИС.КАМЕНСК-УРАЛЬСКИЙ" (версия для ПК); 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168" s="31">
        <v>5460</v>
      </c>
      <c r="E168" s="32"/>
      <c r="F168" s="32"/>
      <c r="G168" s="32"/>
      <c r="H168" s="33"/>
    </row>
    <row r="169" spans="1:8" s="16" customFormat="1" ht="83.25" customHeight="1" thickBot="1" x14ac:dyDescent="0.25">
      <c r="A169" s="160" t="s">
        <v>202</v>
      </c>
      <c r="B169" s="161"/>
      <c r="C169" s="209"/>
      <c r="D169" s="36">
        <v>5460</v>
      </c>
      <c r="E169" s="37"/>
      <c r="F169" s="37"/>
      <c r="G169" s="37"/>
      <c r="H169" s="38"/>
    </row>
    <row r="170" spans="1:8" ht="21.75" thickBot="1" x14ac:dyDescent="0.25">
      <c r="A170" s="290"/>
      <c r="B170" s="291"/>
      <c r="C170" s="130"/>
      <c r="D170" s="292"/>
      <c r="E170" s="292"/>
      <c r="F170" s="292"/>
      <c r="G170" s="292"/>
      <c r="H170" s="293"/>
    </row>
    <row r="172" spans="1:8" ht="21" x14ac:dyDescent="0.2">
      <c r="A172" s="220"/>
      <c r="B172" s="221" t="s">
        <v>133</v>
      </c>
      <c r="C172" s="222" t="s">
        <v>512</v>
      </c>
      <c r="D172" s="222"/>
      <c r="E172" s="223"/>
      <c r="F172" s="223"/>
      <c r="G172" s="223"/>
      <c r="H172" s="223"/>
    </row>
    <row r="173" spans="1:8" ht="21" x14ac:dyDescent="0.2">
      <c r="A173" s="220"/>
      <c r="B173" s="223"/>
      <c r="C173" s="224" t="s">
        <v>513</v>
      </c>
      <c r="D173" s="224"/>
      <c r="E173" s="223"/>
      <c r="F173" s="223"/>
      <c r="G173" s="223"/>
      <c r="H173" s="223"/>
    </row>
    <row r="174" spans="1:8" ht="21" x14ac:dyDescent="0.2">
      <c r="A174" s="220"/>
      <c r="B174" s="223"/>
      <c r="C174" s="224" t="s">
        <v>514</v>
      </c>
      <c r="D174" s="224"/>
      <c r="E174" s="223"/>
      <c r="F174" s="223"/>
      <c r="G174" s="223"/>
      <c r="H174" s="223"/>
    </row>
    <row r="175" spans="1:8" ht="21" x14ac:dyDescent="0.2">
      <c r="C175" s="224"/>
      <c r="D175" s="224"/>
      <c r="E175" s="223"/>
      <c r="F175" s="223"/>
      <c r="G175" s="223"/>
      <c r="H175" s="217"/>
    </row>
    <row r="176" spans="1:8" ht="26.25" customHeight="1" x14ac:dyDescent="0.2">
      <c r="A176" s="227" t="str">
        <f>Абакан_юр!A174</f>
        <v>По соглашению сторон в качестве валюты платежа могут выступать украинские гривны, в этом случае курс следующий: 1 руб. = 0,4408 гривен</v>
      </c>
      <c r="B176" s="227"/>
      <c r="C176" s="227"/>
      <c r="D176" s="228"/>
      <c r="E176" s="228"/>
      <c r="F176" s="229"/>
      <c r="G176" s="230"/>
      <c r="H176" s="230"/>
    </row>
    <row r="177" spans="1:8" ht="26.25" customHeight="1" x14ac:dyDescent="0.2">
      <c r="A177" s="227" t="str">
        <f>Абакан_юр!A175</f>
        <v>По соглашению сторон в качестве валюты платежа могут выступать дирхамы ОАЭ, в этом случае курс следующий: 1 руб. = 0,0420 дирхам</v>
      </c>
      <c r="B177" s="227"/>
      <c r="C177" s="227"/>
      <c r="D177" s="228"/>
      <c r="E177" s="228"/>
      <c r="F177" s="229"/>
      <c r="G177" s="232"/>
      <c r="H177" s="232"/>
    </row>
    <row r="178" spans="1:8" ht="26.25" customHeight="1" x14ac:dyDescent="0.2">
      <c r="A178" s="227" t="str">
        <f>Абакан_юр!A176</f>
        <v>По соглашению сторон в качестве валюты платежа могут выступать доллары США, в этом случае курс следующий: 1 руб. = 0,0114 доллара</v>
      </c>
      <c r="B178" s="227"/>
      <c r="C178" s="227"/>
      <c r="D178" s="228"/>
      <c r="E178" s="228"/>
      <c r="F178" s="229"/>
      <c r="G178" s="232"/>
      <c r="H178" s="232"/>
    </row>
    <row r="179" spans="1:8" ht="26.25" customHeight="1" x14ac:dyDescent="0.2">
      <c r="A179" s="227" t="str">
        <f>Абакан_юр!A177</f>
        <v>По соглашению сторон в качестве валюты платежа могут выступать евро, в этом случае курс следующий: 1 руб. = 0,0105 евро</v>
      </c>
      <c r="B179" s="227"/>
      <c r="C179" s="227"/>
      <c r="D179" s="228"/>
      <c r="E179" s="229"/>
      <c r="F179" s="229"/>
      <c r="G179" s="232"/>
      <c r="H179" s="232"/>
    </row>
    <row r="180" spans="1:8" ht="26.25" customHeight="1" x14ac:dyDescent="0.2">
      <c r="A180" s="227" t="str">
        <f>Абакан_юр!A178</f>
        <v>По соглашению сторон в качестве валюты платежа могут выступать чешские кроны, в этом случае курс следующий: 1 руб. = 0,2605 крона</v>
      </c>
      <c r="B180" s="227"/>
      <c r="C180" s="227"/>
      <c r="D180" s="228"/>
      <c r="E180" s="229"/>
      <c r="F180" s="229"/>
      <c r="G180" s="232"/>
      <c r="H180" s="232"/>
    </row>
    <row r="181" spans="1:8" ht="26.25" customHeight="1" x14ac:dyDescent="0.2">
      <c r="A181" s="227" t="str">
        <f>Абакан_юр!A179</f>
        <v>По соглашению сторон в качестве валюты платежа могут выступать киргизские сомы, в этом случае курс следующий: 1 руб. = 1,0083 сом</v>
      </c>
      <c r="B181" s="227"/>
      <c r="C181" s="227"/>
      <c r="D181" s="228"/>
      <c r="E181" s="228"/>
      <c r="F181" s="229"/>
      <c r="G181" s="232"/>
      <c r="H181" s="232"/>
    </row>
    <row r="182" spans="1:8" ht="26.25" customHeight="1" x14ac:dyDescent="0.2">
      <c r="A182" s="227" t="str">
        <f>Абакан_юр!A180</f>
        <v>По соглашению сторон в качестве валюты платежа могут выступать казахстанские тенге, в этом случае курс следующий: 1 руб. = 5,0473 тенге</v>
      </c>
      <c r="B182" s="227"/>
      <c r="C182" s="227"/>
      <c r="D182" s="228"/>
      <c r="E182" s="228"/>
      <c r="F182" s="229"/>
      <c r="G182" s="232"/>
      <c r="H182" s="232"/>
    </row>
    <row r="183" spans="1:8" ht="26.25" x14ac:dyDescent="0.2">
      <c r="A183" s="233"/>
      <c r="B183" s="233"/>
      <c r="C183" s="234"/>
      <c r="D183" s="235"/>
      <c r="E183" s="235"/>
      <c r="F183" s="236"/>
      <c r="G183" s="237"/>
      <c r="H183" s="237"/>
    </row>
    <row r="184" spans="1:8" ht="21" x14ac:dyDescent="0.2">
      <c r="A184" s="239" t="s">
        <v>144</v>
      </c>
      <c r="B184" s="239"/>
      <c r="C184" s="239"/>
      <c r="D184" s="239"/>
      <c r="E184" s="239"/>
      <c r="F184" s="239"/>
      <c r="G184" s="239"/>
      <c r="H184" s="239"/>
    </row>
    <row r="185" spans="1:8" ht="21" x14ac:dyDescent="0.2">
      <c r="A185" s="239" t="s">
        <v>145</v>
      </c>
      <c r="B185" s="239"/>
      <c r="C185" s="239"/>
      <c r="D185" s="239"/>
      <c r="E185" s="239"/>
      <c r="F185" s="239"/>
      <c r="G185" s="239"/>
      <c r="H185" s="239"/>
    </row>
    <row r="186" spans="1:8" ht="26.25" x14ac:dyDescent="0.2">
      <c r="A186" s="233"/>
      <c r="B186" s="233"/>
      <c r="C186" s="234"/>
      <c r="D186" s="235"/>
      <c r="E186" s="235"/>
      <c r="F186" s="236"/>
      <c r="G186" s="237"/>
      <c r="H186" s="237"/>
    </row>
    <row r="187" spans="1:8" ht="50.1" customHeight="1" thickBot="1" x14ac:dyDescent="0.25">
      <c r="A187" s="240" t="s">
        <v>146</v>
      </c>
      <c r="B187" s="240"/>
      <c r="C187" s="240"/>
      <c r="D187" s="240"/>
      <c r="E187" s="240"/>
      <c r="F187" s="241"/>
      <c r="G187" s="231"/>
      <c r="H187" s="242"/>
    </row>
    <row r="188" spans="1:8" ht="50.1" customHeight="1" thickBot="1" x14ac:dyDescent="0.25">
      <c r="A188" s="243" t="s">
        <v>147</v>
      </c>
      <c r="B188" s="244"/>
      <c r="C188" s="244"/>
      <c r="D188" s="244"/>
      <c r="E188" s="245"/>
      <c r="F188" s="246"/>
      <c r="H188" s="247"/>
    </row>
    <row r="189" spans="1:8" ht="96" customHeight="1" thickBot="1" x14ac:dyDescent="0.25">
      <c r="A189" s="248" t="s">
        <v>148</v>
      </c>
      <c r="B189" s="249"/>
      <c r="C189" s="250" t="s">
        <v>149</v>
      </c>
      <c r="D189" s="249" t="s">
        <v>150</v>
      </c>
      <c r="E189" s="251"/>
      <c r="F189" s="252"/>
      <c r="G189" s="252"/>
      <c r="H189" s="252"/>
    </row>
    <row r="190" spans="1:8" ht="126.75" customHeight="1" x14ac:dyDescent="0.2">
      <c r="A190" s="253" t="s">
        <v>151</v>
      </c>
      <c r="B190" s="254"/>
      <c r="C190" s="255" t="s">
        <v>152</v>
      </c>
      <c r="D190" s="256" t="s">
        <v>153</v>
      </c>
      <c r="E190" s="257"/>
      <c r="F190" s="252"/>
      <c r="G190" s="252"/>
      <c r="H190" s="252"/>
    </row>
    <row r="191" spans="1:8" ht="108" customHeight="1" x14ac:dyDescent="0.2">
      <c r="A191" s="258" t="s">
        <v>154</v>
      </c>
      <c r="B191" s="259"/>
      <c r="C191" s="260" t="s">
        <v>155</v>
      </c>
      <c r="D191" s="261" t="s">
        <v>156</v>
      </c>
      <c r="E191" s="262"/>
      <c r="F191" s="252"/>
      <c r="G191" s="252"/>
      <c r="H191" s="252"/>
    </row>
    <row r="192" spans="1:8" ht="134.25" customHeight="1" x14ac:dyDescent="0.2">
      <c r="A192" s="259" t="s">
        <v>157</v>
      </c>
      <c r="B192" s="259"/>
      <c r="C192" s="260" t="s">
        <v>158</v>
      </c>
      <c r="D192" s="261" t="s">
        <v>156</v>
      </c>
      <c r="E192" s="261"/>
      <c r="F192" s="252"/>
      <c r="G192" s="252"/>
      <c r="H192" s="252"/>
    </row>
    <row r="193" spans="1:8" s="217" customFormat="1" ht="125.25" customHeight="1" x14ac:dyDescent="0.2">
      <c r="A193" s="258" t="s">
        <v>160</v>
      </c>
      <c r="B193" s="259"/>
      <c r="C193" s="319" t="s">
        <v>161</v>
      </c>
      <c r="D193" s="259" t="s">
        <v>156</v>
      </c>
      <c r="E193" s="320"/>
      <c r="F193" s="246"/>
      <c r="G193" s="246"/>
      <c r="H193" s="246"/>
    </row>
    <row r="194" spans="1:8" s="238" customFormat="1" ht="222.75" customHeight="1" thickBot="1" x14ac:dyDescent="0.25">
      <c r="A194" s="442" t="s">
        <v>162</v>
      </c>
      <c r="B194" s="443"/>
      <c r="C194" s="323" t="s">
        <v>163</v>
      </c>
      <c r="D194" s="444" t="s">
        <v>156</v>
      </c>
      <c r="E194" s="445"/>
      <c r="F194" s="236"/>
      <c r="G194" s="237"/>
      <c r="H194" s="237"/>
    </row>
    <row r="195" spans="1:8" ht="24.95" customHeight="1" x14ac:dyDescent="0.2">
      <c r="A195" s="264" t="s">
        <v>164</v>
      </c>
      <c r="B195" s="264"/>
      <c r="C195" s="264"/>
      <c r="D195" s="264"/>
      <c r="E195" s="264"/>
      <c r="F195" s="264"/>
      <c r="G195" s="264"/>
      <c r="H195" s="264"/>
    </row>
    <row r="196" spans="1:8" ht="24.95" customHeight="1" x14ac:dyDescent="0.2">
      <c r="A196" s="264" t="s">
        <v>165</v>
      </c>
      <c r="B196" s="264"/>
      <c r="C196" s="264"/>
      <c r="D196" s="264"/>
      <c r="E196" s="264"/>
      <c r="F196" s="264"/>
      <c r="G196" s="264"/>
      <c r="H196" s="264"/>
    </row>
    <row r="197" spans="1:8" ht="183.75" customHeight="1" x14ac:dyDescent="0.2">
      <c r="A197" s="239" t="str">
        <f>Абакан_юр!A195</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7" s="239"/>
      <c r="C197" s="239"/>
      <c r="D197" s="239"/>
      <c r="E197" s="239"/>
      <c r="F197" s="239"/>
      <c r="G197" s="239"/>
      <c r="H197" s="239"/>
    </row>
    <row r="198" spans="1:8" ht="81" customHeight="1" x14ac:dyDescent="0.2">
      <c r="A198" s="239" t="s">
        <v>167</v>
      </c>
      <c r="B198" s="239"/>
      <c r="C198" s="239"/>
      <c r="D198" s="239"/>
      <c r="E198" s="239"/>
      <c r="F198" s="239"/>
      <c r="G198" s="239"/>
      <c r="H198" s="239"/>
    </row>
    <row r="199" spans="1:8" ht="23.25" x14ac:dyDescent="0.2">
      <c r="A199" s="264" t="s">
        <v>168</v>
      </c>
      <c r="B199" s="264"/>
      <c r="C199" s="264"/>
      <c r="D199" s="264"/>
      <c r="E199" s="264"/>
      <c r="F199" s="264"/>
      <c r="G199" s="264"/>
      <c r="H199" s="264"/>
    </row>
    <row r="200" spans="1:8" s="266" customFormat="1" ht="114.75" customHeight="1" x14ac:dyDescent="0.2">
      <c r="A200" s="239" t="s">
        <v>169</v>
      </c>
      <c r="B200" s="239"/>
      <c r="C200" s="239"/>
      <c r="D200" s="239"/>
      <c r="E200" s="239"/>
      <c r="F200" s="239"/>
      <c r="G200" s="239"/>
      <c r="H200" s="239"/>
    </row>
  </sheetData>
  <sheetProtection selectLockedCells="1" selectUnlockedCells="1"/>
  <mergeCells count="328">
    <mergeCell ref="A195:H195"/>
    <mergeCell ref="A196:H196"/>
    <mergeCell ref="A197:H197"/>
    <mergeCell ref="A198:H198"/>
    <mergeCell ref="A199:H199"/>
    <mergeCell ref="A200:E200"/>
    <mergeCell ref="F200:H200"/>
    <mergeCell ref="A192:B192"/>
    <mergeCell ref="D192:E192"/>
    <mergeCell ref="A193:B193"/>
    <mergeCell ref="D193:E193"/>
    <mergeCell ref="A194:B194"/>
    <mergeCell ref="D194:E194"/>
    <mergeCell ref="A189:B189"/>
    <mergeCell ref="D189:E189"/>
    <mergeCell ref="A190:B190"/>
    <mergeCell ref="D190:E190"/>
    <mergeCell ref="A191:B191"/>
    <mergeCell ref="D191:E191"/>
    <mergeCell ref="A181:C181"/>
    <mergeCell ref="A182:C182"/>
    <mergeCell ref="A184:H184"/>
    <mergeCell ref="A185:H185"/>
    <mergeCell ref="A187:E187"/>
    <mergeCell ref="A188:E188"/>
    <mergeCell ref="A176:C176"/>
    <mergeCell ref="G176:H176"/>
    <mergeCell ref="A177:C177"/>
    <mergeCell ref="A178:C178"/>
    <mergeCell ref="A179:C179"/>
    <mergeCell ref="A180:C180"/>
    <mergeCell ref="A170:B170"/>
    <mergeCell ref="D170:H170"/>
    <mergeCell ref="C172:D172"/>
    <mergeCell ref="C173:D173"/>
    <mergeCell ref="C174:D174"/>
    <mergeCell ref="C175:D175"/>
    <mergeCell ref="A166:B166"/>
    <mergeCell ref="D166:H166"/>
    <mergeCell ref="A167:C167"/>
    <mergeCell ref="D167:H167"/>
    <mergeCell ref="A168:B168"/>
    <mergeCell ref="C168:C169"/>
    <mergeCell ref="D168:H168"/>
    <mergeCell ref="A169:B169"/>
    <mergeCell ref="D169:H169"/>
    <mergeCell ref="A163:B163"/>
    <mergeCell ref="D163:H163"/>
    <mergeCell ref="A164:B164"/>
    <mergeCell ref="D164:H164"/>
    <mergeCell ref="A165:B165"/>
    <mergeCell ref="D165:H165"/>
    <mergeCell ref="A159:B159"/>
    <mergeCell ref="A160:B160"/>
    <mergeCell ref="D160:H160"/>
    <mergeCell ref="A161:B161"/>
    <mergeCell ref="D161:H161"/>
    <mergeCell ref="A162:B162"/>
    <mergeCell ref="D155:H155"/>
    <mergeCell ref="A156:B156"/>
    <mergeCell ref="D156:H156"/>
    <mergeCell ref="A157:B157"/>
    <mergeCell ref="D157:H157"/>
    <mergeCell ref="A158:B158"/>
    <mergeCell ref="D158:H158"/>
    <mergeCell ref="A151:B151"/>
    <mergeCell ref="D151:H151"/>
    <mergeCell ref="A152:B152"/>
    <mergeCell ref="D152:H152"/>
    <mergeCell ref="A153:B153"/>
    <mergeCell ref="C153:C157"/>
    <mergeCell ref="D153:H153"/>
    <mergeCell ref="A154:B154"/>
    <mergeCell ref="D154:H154"/>
    <mergeCell ref="A155:B155"/>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06:B106"/>
    <mergeCell ref="D106:H106"/>
    <mergeCell ref="A107:B107"/>
    <mergeCell ref="D107:H107"/>
    <mergeCell ref="A108:B108"/>
    <mergeCell ref="D108:H108"/>
    <mergeCell ref="D102:H102"/>
    <mergeCell ref="A103:B103"/>
    <mergeCell ref="D103:H103"/>
    <mergeCell ref="A104:B104"/>
    <mergeCell ref="D104:H104"/>
    <mergeCell ref="A105:B105"/>
    <mergeCell ref="D105:H105"/>
    <mergeCell ref="A98:B98"/>
    <mergeCell ref="D98:H98"/>
    <mergeCell ref="A99:B99"/>
    <mergeCell ref="C99:C116"/>
    <mergeCell ref="D99:H99"/>
    <mergeCell ref="A100:B100"/>
    <mergeCell ref="D100:H100"/>
    <mergeCell ref="A101:B101"/>
    <mergeCell ref="D101:H101"/>
    <mergeCell ref="A102:B102"/>
    <mergeCell ref="A95:B95"/>
    <mergeCell ref="D95:H95"/>
    <mergeCell ref="A96:B96"/>
    <mergeCell ref="D96:H96"/>
    <mergeCell ref="A97:B97"/>
    <mergeCell ref="D97:H97"/>
    <mergeCell ref="A92:B92"/>
    <mergeCell ref="D92:H92"/>
    <mergeCell ref="A93:B93"/>
    <mergeCell ref="D93:H93"/>
    <mergeCell ref="A94:B94"/>
    <mergeCell ref="D94:H94"/>
    <mergeCell ref="A89:B89"/>
    <mergeCell ref="D89:H89"/>
    <mergeCell ref="A90:B90"/>
    <mergeCell ref="D90:H90"/>
    <mergeCell ref="A91:B91"/>
    <mergeCell ref="D91:H91"/>
    <mergeCell ref="A84:B84"/>
    <mergeCell ref="D84:H84"/>
    <mergeCell ref="A85:C85"/>
    <mergeCell ref="D85:H85"/>
    <mergeCell ref="D86:H86"/>
    <mergeCell ref="A87:B87"/>
    <mergeCell ref="C87:C95"/>
    <mergeCell ref="D87:H87"/>
    <mergeCell ref="A88:B88"/>
    <mergeCell ref="D88:H88"/>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A72:B72"/>
    <mergeCell ref="D72:H72"/>
    <mergeCell ref="A73:B73"/>
    <mergeCell ref="D73:H73"/>
    <mergeCell ref="A74:B74"/>
    <mergeCell ref="D74:H74"/>
    <mergeCell ref="D68:H68"/>
    <mergeCell ref="A69:B69"/>
    <mergeCell ref="D69:H69"/>
    <mergeCell ref="A70:B70"/>
    <mergeCell ref="D70:H70"/>
    <mergeCell ref="A71:B71"/>
    <mergeCell ref="D71:H71"/>
    <mergeCell ref="A64:C64"/>
    <mergeCell ref="D64:H64"/>
    <mergeCell ref="A65:B65"/>
    <mergeCell ref="C65:C84"/>
    <mergeCell ref="D65:H65"/>
    <mergeCell ref="A66:B66"/>
    <mergeCell ref="D66:H66"/>
    <mergeCell ref="A67:B67"/>
    <mergeCell ref="D67:H67"/>
    <mergeCell ref="A68:B68"/>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47:H47"/>
    <mergeCell ref="A48:A52"/>
    <mergeCell ref="B48:B49"/>
    <mergeCell ref="C48:C49"/>
    <mergeCell ref="D48:D52"/>
    <mergeCell ref="E48:E52"/>
    <mergeCell ref="F48:F52"/>
    <mergeCell ref="G48:G52"/>
    <mergeCell ref="H48:H52"/>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226"/>
  <sheetViews>
    <sheetView zoomScale="40" zoomScaleNormal="40" zoomScaleSheetLayoutView="40" workbookViewId="0">
      <pane ySplit="4" topLeftCell="A167" activePane="bottomLeft" state="frozen"/>
      <selection activeCell="A181" sqref="A181:B181"/>
      <selection pane="bottomLeft" activeCell="A181" sqref="A181:B181"/>
    </sheetView>
  </sheetViews>
  <sheetFormatPr defaultColWidth="9.140625" defaultRowHeight="12.75" outlineLevelRow="1" x14ac:dyDescent="0.2"/>
  <cols>
    <col min="1" max="1" width="45.7109375" style="216" customWidth="1"/>
    <col min="2" max="2" width="80.7109375" style="217" customWidth="1"/>
    <col min="3" max="3" width="120.7109375" style="218" customWidth="1"/>
    <col min="4" max="7" width="30.7109375" style="217" customWidth="1"/>
    <col min="8" max="8" width="30.7109375" style="219" customWidth="1"/>
    <col min="9" max="16384" width="9.140625" style="219"/>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июня 2024 г.</v>
      </c>
      <c r="B2" s="6" t="s">
        <v>2</v>
      </c>
      <c r="C2" s="7" t="s">
        <v>515</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s="16" customFormat="1" ht="24.95" customHeight="1" thickBot="1" x14ac:dyDescent="0.25">
      <c r="A6" s="81"/>
      <c r="B6" s="129"/>
      <c r="C6" s="130"/>
      <c r="D6" s="291" t="s">
        <v>234</v>
      </c>
      <c r="E6" s="291"/>
      <c r="F6" s="291"/>
      <c r="G6" s="291"/>
      <c r="H6" s="463"/>
    </row>
    <row r="7" spans="1:8" s="16" customFormat="1" ht="24.95" customHeight="1" thickBot="1" x14ac:dyDescent="0.25">
      <c r="A7" s="81"/>
      <c r="B7" s="129"/>
      <c r="C7" s="130"/>
      <c r="D7" s="267" t="s">
        <v>171</v>
      </c>
      <c r="E7" s="268" t="s">
        <v>172</v>
      </c>
      <c r="F7" s="269" t="s">
        <v>173</v>
      </c>
      <c r="G7" s="268" t="s">
        <v>174</v>
      </c>
      <c r="H7" s="270" t="s">
        <v>175</v>
      </c>
    </row>
    <row r="8" spans="1:8" s="16" customFormat="1" ht="48" customHeight="1" x14ac:dyDescent="0.2">
      <c r="A8" s="29" t="s">
        <v>10</v>
      </c>
      <c r="B8" s="30" t="s">
        <v>27</v>
      </c>
      <c r="C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"2ГИС.КЕМЕРОВО" (версия для ПК); 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Интернет-площадки и Веб-приложения на основе Cправочника организаций "2ГИС.КЕМЕРОВО", http://api.2gis.ru/</v>
      </c>
      <c r="D8" s="31">
        <f>F8*1.2</f>
        <v>11462.4</v>
      </c>
      <c r="E8" s="32">
        <f>F8*1.1</f>
        <v>10507.2</v>
      </c>
      <c r="F8" s="32">
        <v>9552</v>
      </c>
      <c r="G8" s="32">
        <f>F8*0.75</f>
        <v>7164</v>
      </c>
      <c r="H8" s="33">
        <f>F8*0.5</f>
        <v>4776</v>
      </c>
    </row>
    <row r="9" spans="1:8" s="16" customFormat="1" ht="132" customHeight="1" x14ac:dyDescent="0.2">
      <c r="A9" s="34"/>
      <c r="B9" s="35"/>
      <c r="C9" s="35"/>
      <c r="D9" s="36"/>
      <c r="E9" s="37"/>
      <c r="F9" s="37"/>
      <c r="G9" s="37"/>
      <c r="H9" s="38"/>
    </row>
    <row r="10" spans="1:8" s="16" customFormat="1" ht="97.5" customHeight="1" x14ac:dyDescent="0.2">
      <c r="A10" s="34"/>
      <c r="B10" s="39" t="s">
        <v>12</v>
      </c>
      <c r="C1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"2ГИС.КЕМЕРОВО" (версия для ПК); 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Интернет-площадки и Веб-приложения на основе Cправочника организаций "2ГИС.КЕМЕРОВО", http://api.2gis.ru/</v>
      </c>
      <c r="D10" s="36"/>
      <c r="E10" s="37"/>
      <c r="F10" s="37"/>
      <c r="G10" s="37"/>
      <c r="H10" s="38"/>
    </row>
    <row r="11" spans="1:8" s="16" customFormat="1" ht="166.5" customHeight="1" thickBot="1" x14ac:dyDescent="0.25">
      <c r="A11" s="41"/>
      <c r="B11" s="42" t="s">
        <v>13</v>
      </c>
      <c r="C1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11" s="44"/>
      <c r="E11" s="45"/>
      <c r="F11" s="45"/>
      <c r="G11" s="45"/>
      <c r="H11" s="46"/>
    </row>
    <row r="12" spans="1:8" s="16" customFormat="1" ht="24.95" customHeight="1" thickBot="1" x14ac:dyDescent="0.25">
      <c r="A12" s="47"/>
      <c r="B12" s="48"/>
      <c r="C12" s="49"/>
      <c r="D12" s="291" t="s">
        <v>234</v>
      </c>
      <c r="E12" s="291"/>
      <c r="F12" s="291"/>
      <c r="G12" s="291"/>
      <c r="H12" s="463"/>
    </row>
    <row r="13" spans="1:8" s="16" customFormat="1" ht="48" customHeight="1" x14ac:dyDescent="0.2">
      <c r="A13" s="53" t="s">
        <v>14</v>
      </c>
      <c r="B13" s="30" t="s">
        <v>27</v>
      </c>
      <c r="C1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"2ГИС.КЕМЕРОВО" (версия для ПК); 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Интернет-площадки и Веб-приложения на основе Cправочника организаций "2ГИС.КЕМЕРОВО", http://api.2gis.ru/</v>
      </c>
      <c r="D13" s="54">
        <f>F13*1.2</f>
        <v>13118.4</v>
      </c>
      <c r="E13" s="32">
        <f>F13*1.1</f>
        <v>12025.2</v>
      </c>
      <c r="F13" s="32">
        <v>10932</v>
      </c>
      <c r="G13" s="32">
        <f>F13*0.75</f>
        <v>8199</v>
      </c>
      <c r="H13" s="33">
        <f>F13*0.5</f>
        <v>5466</v>
      </c>
    </row>
    <row r="14" spans="1:8" s="16" customFormat="1" ht="132" customHeight="1" x14ac:dyDescent="0.2">
      <c r="A14" s="55"/>
      <c r="B14" s="35"/>
      <c r="C14" s="35"/>
      <c r="D14" s="56"/>
      <c r="E14" s="37"/>
      <c r="F14" s="37"/>
      <c r="G14" s="37"/>
      <c r="H14" s="38"/>
    </row>
    <row r="15" spans="1:8" s="16" customFormat="1" ht="97.5" customHeight="1" x14ac:dyDescent="0.2">
      <c r="A15" s="55"/>
      <c r="B15" s="39" t="s">
        <v>12</v>
      </c>
      <c r="C15"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"2ГИС.КЕМЕРОВО" (версия для ПК); 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Интернет-площадки и Веб-приложения на основе Cправочника организаций "2ГИС.КЕМЕРОВО", http://api.2gis.ru/</v>
      </c>
      <c r="D15" s="56"/>
      <c r="E15" s="37"/>
      <c r="F15" s="37"/>
      <c r="G15" s="37"/>
      <c r="H15" s="38"/>
    </row>
    <row r="16" spans="1:8" s="16" customFormat="1" ht="166.5" customHeight="1" x14ac:dyDescent="0.2">
      <c r="A16" s="55"/>
      <c r="B16" s="57" t="s">
        <v>13</v>
      </c>
      <c r="C16"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16" s="56"/>
      <c r="E16" s="37"/>
      <c r="F16" s="37"/>
      <c r="G16" s="37"/>
      <c r="H16" s="38"/>
    </row>
    <row r="17" spans="1:8" s="16" customFormat="1" ht="92.25" customHeight="1" thickBot="1" x14ac:dyDescent="0.25">
      <c r="A17" s="59"/>
      <c r="B17" s="42" t="s">
        <v>16</v>
      </c>
      <c r="C17"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17" s="61"/>
      <c r="E17" s="45"/>
      <c r="F17" s="45"/>
      <c r="G17" s="45"/>
      <c r="H17" s="46"/>
    </row>
    <row r="18" spans="1:8" s="16" customFormat="1" ht="24.95" customHeight="1" thickBot="1" x14ac:dyDescent="0.25">
      <c r="A18" s="47"/>
      <c r="B18" s="62"/>
      <c r="C18" s="49"/>
      <c r="D18" s="63"/>
      <c r="E18" s="63"/>
      <c r="F18" s="63"/>
      <c r="G18" s="63"/>
      <c r="H18" s="64"/>
    </row>
    <row r="19" spans="1:8" s="16" customFormat="1" ht="112.5" customHeight="1" x14ac:dyDescent="0.2">
      <c r="A19" s="65" t="s">
        <v>17</v>
      </c>
      <c r="B19" s="66" t="s">
        <v>18</v>
      </c>
      <c r="C19" s="67"/>
      <c r="D19" s="68">
        <v>1680</v>
      </c>
      <c r="E19" s="69"/>
      <c r="F19" s="69"/>
      <c r="G19" s="69"/>
      <c r="H19" s="70"/>
    </row>
    <row r="20" spans="1:8" s="16" customFormat="1" ht="50.1" customHeight="1" x14ac:dyDescent="0.2">
      <c r="A20" s="71"/>
      <c r="B20" s="72" t="s">
        <v>19</v>
      </c>
      <c r="C20" s="73" t="str">
        <f>"Электронный справочник "&amp;$C$2&amp;" (версия для ПК)"</f>
        <v>Электронный справочник "2ГИС.КЕМЕРОВО" (версия для ПК)</v>
      </c>
      <c r="D20" s="74"/>
      <c r="E20" s="75"/>
      <c r="F20" s="75"/>
      <c r="G20" s="75"/>
      <c r="H20" s="76"/>
    </row>
    <row r="21" spans="1:8" s="16" customFormat="1" ht="40.5" customHeight="1" x14ac:dyDescent="0.2">
      <c r="A21" s="71"/>
      <c r="B21" s="72" t="s">
        <v>20</v>
      </c>
      <c r="C21" s="35"/>
      <c r="D21" s="74"/>
      <c r="E21" s="75"/>
      <c r="F21" s="75"/>
      <c r="G21" s="75"/>
      <c r="H21" s="76"/>
    </row>
    <row r="22" spans="1:8" s="16" customFormat="1" ht="75" customHeight="1" thickBot="1" x14ac:dyDescent="0.25">
      <c r="A22" s="77"/>
      <c r="B22" s="72" t="s">
        <v>21</v>
      </c>
      <c r="C22"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"2ГИС.КЕМЕРОВО"; Электронный справочник "2ГИС.КЕМЕРОВО" (мобильная версия 2ГИС 4.0 и выше)</v>
      </c>
      <c r="D22" s="78"/>
      <c r="E22" s="79"/>
      <c r="F22" s="79"/>
      <c r="G22" s="79"/>
      <c r="H22" s="80"/>
    </row>
    <row r="23" spans="1:8" s="16" customFormat="1" ht="24.95" customHeight="1" thickBot="1" x14ac:dyDescent="0.25">
      <c r="A23" s="81"/>
      <c r="B23" s="82"/>
      <c r="C23" s="83"/>
      <c r="D23" s="291" t="s">
        <v>234</v>
      </c>
      <c r="E23" s="291"/>
      <c r="F23" s="291"/>
      <c r="G23" s="291"/>
      <c r="H23" s="463"/>
    </row>
    <row r="24" spans="1:8" s="16" customFormat="1" ht="50.1" customHeight="1" x14ac:dyDescent="0.2">
      <c r="A24" s="65" t="s">
        <v>22</v>
      </c>
      <c r="B24" s="87" t="s">
        <v>23</v>
      </c>
      <c r="C24"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Интернет-площадки и Веб-приложения на основе Cправочника организаций "2ГИС.КЕМЕРОВО", http://api.2gis.ru/</v>
      </c>
      <c r="D24" s="271">
        <v>300</v>
      </c>
      <c r="E24" s="272"/>
      <c r="F24" s="272"/>
      <c r="G24" s="272"/>
      <c r="H24" s="273"/>
    </row>
    <row r="25" spans="1:8" s="16" customFormat="1" ht="94.5" customHeight="1" x14ac:dyDescent="0.2">
      <c r="A25" s="71"/>
      <c r="B25" s="92"/>
      <c r="C25" s="93"/>
      <c r="D25" s="94"/>
      <c r="E25" s="95"/>
      <c r="F25" s="95"/>
      <c r="G25" s="95"/>
      <c r="H25" s="274"/>
    </row>
    <row r="26" spans="1:8" s="16" customFormat="1" ht="163.5" customHeight="1" thickBot="1" x14ac:dyDescent="0.25">
      <c r="A26" s="77"/>
      <c r="B26" s="97" t="s">
        <v>13</v>
      </c>
      <c r="C2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26" s="275"/>
      <c r="E26" s="276"/>
      <c r="F26" s="276"/>
      <c r="G26" s="276"/>
      <c r="H26" s="277"/>
    </row>
    <row r="27" spans="1:8" s="16" customFormat="1" ht="24.95" customHeight="1" thickBot="1" x14ac:dyDescent="0.25">
      <c r="A27" s="81"/>
      <c r="B27" s="48"/>
      <c r="C27" s="49"/>
      <c r="D27" s="291" t="s">
        <v>234</v>
      </c>
      <c r="E27" s="291"/>
      <c r="F27" s="291"/>
      <c r="G27" s="291"/>
      <c r="H27" s="463"/>
    </row>
    <row r="28" spans="1:8" s="16" customFormat="1" ht="50.1" customHeight="1" x14ac:dyDescent="0.2">
      <c r="A28" s="65" t="s">
        <v>24</v>
      </c>
      <c r="B28" s="30" t="s">
        <v>27</v>
      </c>
      <c r="C2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"2ГИС.КЕМЕРОВО" (версия для ПК); 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v>
      </c>
      <c r="D28" s="31">
        <f>F28*1.2</f>
        <v>16056</v>
      </c>
      <c r="E28" s="32">
        <f>F28*1.1</f>
        <v>14718.000000000002</v>
      </c>
      <c r="F28" s="32">
        <v>13380</v>
      </c>
      <c r="G28" s="32">
        <f>F28*0.75</f>
        <v>10035</v>
      </c>
      <c r="H28" s="33">
        <f>F28*0.5</f>
        <v>6690</v>
      </c>
    </row>
    <row r="29" spans="1:8" s="16" customFormat="1" ht="99.95" customHeight="1" x14ac:dyDescent="0.2">
      <c r="A29" s="71"/>
      <c r="B29" s="35"/>
      <c r="C29" s="35"/>
      <c r="D29" s="36"/>
      <c r="E29" s="37"/>
      <c r="F29" s="37"/>
      <c r="G29" s="37"/>
      <c r="H29" s="38"/>
    </row>
    <row r="30" spans="1:8" s="16" customFormat="1" ht="99.95" customHeight="1" x14ac:dyDescent="0.2">
      <c r="A30" s="71"/>
      <c r="B30" s="105" t="s">
        <v>12</v>
      </c>
      <c r="C30"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v>
      </c>
      <c r="D30" s="36"/>
      <c r="E30" s="37"/>
      <c r="F30" s="37"/>
      <c r="G30" s="37"/>
      <c r="H30" s="38"/>
    </row>
    <row r="31" spans="1:8" s="16" customFormat="1" ht="156.75" customHeight="1" thickBot="1" x14ac:dyDescent="0.25">
      <c r="A31" s="77"/>
      <c r="B31" s="107" t="s">
        <v>13</v>
      </c>
      <c r="C31"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31" s="44"/>
      <c r="E31" s="45"/>
      <c r="F31" s="45"/>
      <c r="G31" s="45"/>
      <c r="H31" s="46"/>
    </row>
    <row r="32" spans="1:8" s="16" customFormat="1" ht="24.95" customHeight="1" thickBot="1" x14ac:dyDescent="0.25">
      <c r="A32" s="81"/>
      <c r="B32" s="48"/>
      <c r="C32" s="49"/>
      <c r="D32" s="291" t="s">
        <v>234</v>
      </c>
      <c r="E32" s="291"/>
      <c r="F32" s="291"/>
      <c r="G32" s="291"/>
      <c r="H32" s="463"/>
    </row>
    <row r="33" spans="1:8" s="16" customFormat="1" ht="50.1" customHeight="1" x14ac:dyDescent="0.2">
      <c r="A33" s="65" t="s">
        <v>26</v>
      </c>
      <c r="B33" s="30" t="s">
        <v>27</v>
      </c>
      <c r="C3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"2ГИС.КЕМЕРОВО" (версия для ПК); 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v>
      </c>
      <c r="D33" s="54">
        <f>F33*1.2</f>
        <v>18374.399999999998</v>
      </c>
      <c r="E33" s="32">
        <f>F33*1.1</f>
        <v>16843.2</v>
      </c>
      <c r="F33" s="32">
        <v>15312</v>
      </c>
      <c r="G33" s="32">
        <f>F33*0.75</f>
        <v>11484</v>
      </c>
      <c r="H33" s="33">
        <f>F33*0.5</f>
        <v>7656</v>
      </c>
    </row>
    <row r="34" spans="1:8" s="16" customFormat="1" ht="99.95" customHeight="1" x14ac:dyDescent="0.2">
      <c r="A34" s="71"/>
      <c r="B34" s="35"/>
      <c r="C34" s="35"/>
      <c r="D34" s="56"/>
      <c r="E34" s="37"/>
      <c r="F34" s="37"/>
      <c r="G34" s="37"/>
      <c r="H34" s="38"/>
    </row>
    <row r="35" spans="1:8" s="16" customFormat="1" ht="99.95" customHeight="1" x14ac:dyDescent="0.2">
      <c r="A35" s="71"/>
      <c r="B35" s="39" t="s">
        <v>12</v>
      </c>
      <c r="C35"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v>
      </c>
      <c r="D35" s="56"/>
      <c r="E35" s="37"/>
      <c r="F35" s="37"/>
      <c r="G35" s="37"/>
      <c r="H35" s="38"/>
    </row>
    <row r="36" spans="1:8" s="16" customFormat="1" ht="156.75" customHeight="1" x14ac:dyDescent="0.2">
      <c r="A36" s="71"/>
      <c r="B36" s="57" t="s">
        <v>13</v>
      </c>
      <c r="C36"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36" s="56"/>
      <c r="E36" s="37"/>
      <c r="F36" s="37"/>
      <c r="G36" s="37"/>
      <c r="H36" s="38"/>
    </row>
    <row r="37" spans="1:8" s="16" customFormat="1" ht="92.25" customHeight="1" thickBot="1" x14ac:dyDescent="0.25">
      <c r="A37" s="77"/>
      <c r="B37" s="42" t="s">
        <v>16</v>
      </c>
      <c r="C37"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37" s="61"/>
      <c r="E37" s="45"/>
      <c r="F37" s="45"/>
      <c r="G37" s="45"/>
      <c r="H37" s="46"/>
    </row>
    <row r="38" spans="1:8" s="16" customFormat="1" ht="24.95" customHeight="1" thickBot="1" x14ac:dyDescent="0.25">
      <c r="A38" s="112"/>
      <c r="B38" s="62"/>
      <c r="C38" s="49"/>
      <c r="D38" s="63"/>
      <c r="E38" s="63"/>
      <c r="F38" s="63"/>
      <c r="G38" s="63"/>
      <c r="H38" s="64"/>
    </row>
    <row r="39" spans="1:8" s="16" customFormat="1" ht="125.1" customHeight="1" x14ac:dyDescent="0.2">
      <c r="A39" s="65" t="s">
        <v>28</v>
      </c>
      <c r="B39" s="66" t="s">
        <v>29</v>
      </c>
      <c r="C39" s="67"/>
      <c r="D39" s="68">
        <v>2400</v>
      </c>
      <c r="E39" s="69"/>
      <c r="F39" s="69"/>
      <c r="G39" s="69"/>
      <c r="H39" s="70"/>
    </row>
    <row r="40" spans="1:8" s="16" customFormat="1" ht="50.1" customHeight="1" x14ac:dyDescent="0.2">
      <c r="A40" s="71"/>
      <c r="B40" s="72" t="s">
        <v>19</v>
      </c>
      <c r="C40" s="73" t="str">
        <f>"Электронный справочник "&amp;$C$2&amp;" (версия для ПК)"</f>
        <v>Электронный справочник "2ГИС.КЕМЕРОВО" (версия для ПК)</v>
      </c>
      <c r="D40" s="74"/>
      <c r="E40" s="75"/>
      <c r="F40" s="75"/>
      <c r="G40" s="75"/>
      <c r="H40" s="76"/>
    </row>
    <row r="41" spans="1:8" s="16" customFormat="1" ht="50.1" customHeight="1" x14ac:dyDescent="0.2">
      <c r="A41" s="71"/>
      <c r="B41" s="72" t="s">
        <v>20</v>
      </c>
      <c r="C41" s="35"/>
      <c r="D41" s="74"/>
      <c r="E41" s="75"/>
      <c r="F41" s="75"/>
      <c r="G41" s="75"/>
      <c r="H41" s="76"/>
    </row>
    <row r="42" spans="1:8" s="16" customFormat="1" ht="75" customHeight="1" thickBot="1" x14ac:dyDescent="0.25">
      <c r="A42" s="77"/>
      <c r="B42" s="72" t="s">
        <v>21</v>
      </c>
      <c r="C42"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"2ГИС.КЕМЕРОВО"; Электронный справочник "2ГИС.КЕМЕРОВО" (мобильная версия 2ГИС 4.0 и выше)</v>
      </c>
      <c r="D42" s="78"/>
      <c r="E42" s="79"/>
      <c r="F42" s="79"/>
      <c r="G42" s="79"/>
      <c r="H42" s="80"/>
    </row>
    <row r="43" spans="1:8" s="16" customFormat="1" ht="24.95" customHeight="1" thickBot="1" x14ac:dyDescent="0.25">
      <c r="A43" s="81"/>
      <c r="B43" s="82"/>
      <c r="C43" s="83"/>
      <c r="D43" s="291" t="s">
        <v>234</v>
      </c>
      <c r="E43" s="291"/>
      <c r="F43" s="291"/>
      <c r="G43" s="291"/>
      <c r="H43" s="463"/>
    </row>
    <row r="44" spans="1:8" s="16" customFormat="1" ht="50.1" customHeight="1" x14ac:dyDescent="0.2">
      <c r="A44" s="65" t="s">
        <v>30</v>
      </c>
      <c r="B44" s="87" t="s">
        <v>23</v>
      </c>
      <c r="C44"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v>
      </c>
      <c r="D44" s="90">
        <v>420</v>
      </c>
      <c r="E44" s="90"/>
      <c r="F44" s="90"/>
      <c r="G44" s="90"/>
      <c r="H44" s="91"/>
    </row>
    <row r="45" spans="1:8" s="16" customFormat="1" ht="69.75" customHeight="1" x14ac:dyDescent="0.2">
      <c r="A45" s="71"/>
      <c r="B45" s="92"/>
      <c r="C45" s="93"/>
      <c r="D45" s="95"/>
      <c r="E45" s="95"/>
      <c r="F45" s="95"/>
      <c r="G45" s="95"/>
      <c r="H45" s="96"/>
    </row>
    <row r="46" spans="1:8" s="16" customFormat="1" ht="155.25" customHeight="1" x14ac:dyDescent="0.2">
      <c r="A46" s="71"/>
      <c r="B46" s="105" t="s">
        <v>13</v>
      </c>
      <c r="C46"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46" s="95"/>
      <c r="E46" s="95"/>
      <c r="F46" s="95"/>
      <c r="G46" s="95"/>
      <c r="H46" s="96"/>
    </row>
    <row r="47" spans="1:8" s="16" customFormat="1" ht="168.75" customHeight="1" thickBot="1" x14ac:dyDescent="0.25">
      <c r="A47" s="77"/>
      <c r="B47" s="107" t="s">
        <v>13</v>
      </c>
      <c r="C47"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47" s="100"/>
      <c r="E47" s="100"/>
      <c r="F47" s="100"/>
      <c r="G47" s="100"/>
      <c r="H47" s="101"/>
    </row>
    <row r="48" spans="1:8" s="16" customFormat="1" ht="24.95" customHeight="1" thickBot="1" x14ac:dyDescent="0.25">
      <c r="A48" s="81"/>
      <c r="B48" s="129"/>
      <c r="C48" s="130"/>
      <c r="D48" s="113"/>
      <c r="E48" s="114"/>
      <c r="F48" s="114"/>
      <c r="G48" s="114"/>
      <c r="H48" s="115"/>
    </row>
    <row r="49" spans="1:8" s="16" customFormat="1" ht="50.1" customHeight="1" thickBot="1" x14ac:dyDescent="0.25">
      <c r="A49" s="278" t="s">
        <v>176</v>
      </c>
      <c r="B49" s="66" t="s">
        <v>177</v>
      </c>
      <c r="C49" s="67" t="str">
        <f>"Электронный справочник на основе Справочника организаций "&amp;$C$2&amp;" (версия для ПК)"</f>
        <v>Электронный справочник на основе Справочника организаций "2ГИС.КЕМЕРОВО" (версия для ПК)</v>
      </c>
      <c r="D49" s="279">
        <f>F49*1.2</f>
        <v>5904</v>
      </c>
      <c r="E49" s="279">
        <f>F49*1.1</f>
        <v>5412</v>
      </c>
      <c r="F49" s="279">
        <v>4920</v>
      </c>
      <c r="G49" s="279">
        <f>F49*0.75</f>
        <v>3690</v>
      </c>
      <c r="H49" s="279">
        <f>F49*0.5</f>
        <v>2460</v>
      </c>
    </row>
    <row r="50" spans="1:8" s="16" customFormat="1" ht="99.95" customHeight="1" thickBot="1" x14ac:dyDescent="0.25">
      <c r="A50" s="278"/>
      <c r="B50" s="72" t="s">
        <v>178</v>
      </c>
      <c r="C5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"2ГИС.КЕМЕРОВО" (версия для ПК); 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v>
      </c>
      <c r="D50" s="280"/>
      <c r="E50" s="280"/>
      <c r="F50" s="280"/>
      <c r="G50" s="280"/>
      <c r="H50" s="280"/>
    </row>
    <row r="51" spans="1:8" s="16" customFormat="1" ht="75" customHeight="1" thickBot="1" x14ac:dyDescent="0.25">
      <c r="A51" s="278"/>
      <c r="B51" s="72" t="s">
        <v>12</v>
      </c>
      <c r="C51"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v>
      </c>
      <c r="D51" s="280"/>
      <c r="E51" s="280"/>
      <c r="F51" s="280"/>
      <c r="G51" s="280"/>
      <c r="H51" s="280"/>
    </row>
    <row r="52" spans="1:8" s="16" customFormat="1" ht="24.95" customHeight="1" thickBot="1" x14ac:dyDescent="0.25">
      <c r="A52" s="81"/>
      <c r="B52" s="129"/>
      <c r="C52" s="130"/>
      <c r="D52" s="113"/>
      <c r="E52" s="114"/>
      <c r="F52" s="114"/>
      <c r="G52" s="114"/>
      <c r="H52" s="115"/>
    </row>
    <row r="53" spans="1:8" s="16" customFormat="1" ht="50.1" customHeight="1" x14ac:dyDescent="0.2">
      <c r="A53" s="281" t="s">
        <v>179</v>
      </c>
      <c r="B53" s="66" t="s">
        <v>180</v>
      </c>
      <c r="C53" s="67" t="str">
        <f>"Электронный справочник на основе Справочника организаций "&amp;$C$2&amp;" (версия для ПК)"</f>
        <v>Электронный справочник на основе Справочника организаций "2ГИС.КЕМЕРОВО" (версия для ПК)</v>
      </c>
      <c r="D53" s="89">
        <v>300</v>
      </c>
      <c r="E53" s="90"/>
      <c r="F53" s="90"/>
      <c r="G53" s="90"/>
      <c r="H53" s="91"/>
    </row>
    <row r="54" spans="1:8" s="16" customFormat="1" ht="75" customHeight="1" thickBot="1" x14ac:dyDescent="0.25">
      <c r="A54" s="71"/>
      <c r="B54" s="72" t="s">
        <v>23</v>
      </c>
      <c r="C54"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v>
      </c>
      <c r="D54" s="99"/>
      <c r="E54" s="100"/>
      <c r="F54" s="100"/>
      <c r="G54" s="100"/>
      <c r="H54" s="101"/>
    </row>
    <row r="55" spans="1:8" s="16" customFormat="1" ht="24.95" customHeight="1" thickBot="1" x14ac:dyDescent="0.25">
      <c r="A55" s="81"/>
      <c r="B55" s="82"/>
      <c r="C55" s="83"/>
      <c r="D55" s="291" t="s">
        <v>234</v>
      </c>
      <c r="E55" s="291"/>
      <c r="F55" s="291"/>
      <c r="G55" s="291"/>
      <c r="H55" s="463"/>
    </row>
    <row r="56" spans="1:8" s="16" customFormat="1" ht="48" customHeight="1" x14ac:dyDescent="0.2">
      <c r="A56" s="29" t="s">
        <v>31</v>
      </c>
      <c r="B56" s="30" t="s">
        <v>27</v>
      </c>
      <c r="C56"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"2ГИС.КЕМЕРОВО" (версия для ПК); 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Интернет-площадки и Веб-приложения на основе Cправочника организаций "2ГИС.КЕМЕРОВО", http://api.2gis.ru/</v>
      </c>
      <c r="D56" s="31">
        <f>F56*1.2</f>
        <v>11966.4</v>
      </c>
      <c r="E56" s="32">
        <f>F56*1.1</f>
        <v>10969.2</v>
      </c>
      <c r="F56" s="32">
        <v>9972</v>
      </c>
      <c r="G56" s="32">
        <f>F56*0.75</f>
        <v>7479</v>
      </c>
      <c r="H56" s="33">
        <f>F56*0.5</f>
        <v>4986</v>
      </c>
    </row>
    <row r="57" spans="1:8" s="16" customFormat="1" ht="132" customHeight="1" x14ac:dyDescent="0.2">
      <c r="A57" s="34"/>
      <c r="B57" s="35"/>
      <c r="C57" s="35"/>
      <c r="D57" s="36"/>
      <c r="E57" s="37"/>
      <c r="F57" s="37"/>
      <c r="G57" s="37"/>
      <c r="H57" s="38"/>
    </row>
    <row r="58" spans="1:8" s="16" customFormat="1" ht="127.5" customHeight="1" x14ac:dyDescent="0.2">
      <c r="A58" s="34"/>
      <c r="B58" s="39" t="s">
        <v>12</v>
      </c>
      <c r="C58"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"2ГИС.КЕМЕРОВО" (версия для ПК); 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Интернет-площадки и Веб-приложения на основе Cправочника организаций "2ГИС.КЕМЕРОВО", http://api.2gis.ru/</v>
      </c>
      <c r="D58" s="36"/>
      <c r="E58" s="37"/>
      <c r="F58" s="37"/>
      <c r="G58" s="37"/>
      <c r="H58" s="38"/>
    </row>
    <row r="59" spans="1:8" s="16" customFormat="1" ht="127.5" customHeight="1" thickBot="1" x14ac:dyDescent="0.25">
      <c r="A59" s="119"/>
      <c r="B59" s="120" t="s">
        <v>33</v>
      </c>
      <c r="C59"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59" s="121"/>
      <c r="E59" s="122"/>
      <c r="F59" s="122"/>
      <c r="G59" s="122"/>
      <c r="H59" s="123"/>
    </row>
    <row r="60" spans="1:8" s="16" customFormat="1" ht="166.5" customHeight="1" thickBot="1" x14ac:dyDescent="0.25">
      <c r="A60" s="41"/>
      <c r="B60" s="42" t="s">
        <v>13</v>
      </c>
      <c r="C6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60" s="44"/>
      <c r="E60" s="45"/>
      <c r="F60" s="45"/>
      <c r="G60" s="45"/>
      <c r="H60" s="46"/>
    </row>
    <row r="61" spans="1:8" s="16" customFormat="1" ht="24.95" customHeight="1" thickBot="1" x14ac:dyDescent="0.25">
      <c r="A61" s="47"/>
      <c r="B61" s="48"/>
      <c r="C61" s="49"/>
      <c r="D61" s="291" t="s">
        <v>234</v>
      </c>
      <c r="E61" s="291"/>
      <c r="F61" s="291"/>
      <c r="G61" s="291"/>
      <c r="H61" s="463"/>
    </row>
    <row r="62" spans="1:8" s="16" customFormat="1" ht="48" customHeight="1" x14ac:dyDescent="0.2">
      <c r="A62" s="53" t="s">
        <v>35</v>
      </c>
      <c r="B62" s="30" t="s">
        <v>27</v>
      </c>
      <c r="C6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"2ГИС.КЕМЕРОВО" (версия для ПК); 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Интернет-площадки и Веб-приложения на основе Cправочника организаций "2ГИС.КЕМЕРОВО", http://api.2gis.ru/</v>
      </c>
      <c r="D62" s="54">
        <f>F62*1.2</f>
        <v>13694.4</v>
      </c>
      <c r="E62" s="32">
        <f>F62*1.1</f>
        <v>12553.2</v>
      </c>
      <c r="F62" s="32">
        <v>11412</v>
      </c>
      <c r="G62" s="32">
        <f>F62*0.75</f>
        <v>8559</v>
      </c>
      <c r="H62" s="33">
        <f>F62*0.5</f>
        <v>5706</v>
      </c>
    </row>
    <row r="63" spans="1:8" s="16" customFormat="1" ht="132" customHeight="1" x14ac:dyDescent="0.2">
      <c r="A63" s="55"/>
      <c r="B63" s="35"/>
      <c r="C63" s="35"/>
      <c r="D63" s="56"/>
      <c r="E63" s="37"/>
      <c r="F63" s="37"/>
      <c r="G63" s="37"/>
      <c r="H63" s="38"/>
    </row>
    <row r="64" spans="1:8" s="16" customFormat="1" ht="138.94999999999999" customHeight="1" x14ac:dyDescent="0.2">
      <c r="A64" s="55"/>
      <c r="B64" s="39" t="s">
        <v>12</v>
      </c>
      <c r="C6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"2ГИС.КЕМЕРОВО" (версия для ПК); 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Интернет-площадки и Веб-приложения на основе Cправочника организаций "2ГИС.КЕМЕРОВО", http://api.2gis.ru/</v>
      </c>
      <c r="D64" s="56"/>
      <c r="E64" s="37"/>
      <c r="F64" s="37"/>
      <c r="G64" s="37"/>
      <c r="H64" s="38"/>
    </row>
    <row r="65" spans="1:8" s="16" customFormat="1" ht="166.5" customHeight="1" x14ac:dyDescent="0.2">
      <c r="A65" s="55"/>
      <c r="B65" s="57" t="s">
        <v>13</v>
      </c>
      <c r="C6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65" s="56"/>
      <c r="E65" s="37"/>
      <c r="F65" s="37"/>
      <c r="G65" s="37"/>
      <c r="H65" s="38"/>
    </row>
    <row r="66" spans="1:8" s="16" customFormat="1" ht="92.25" customHeight="1" thickBot="1" x14ac:dyDescent="0.25">
      <c r="A66" s="59"/>
      <c r="B66" s="42" t="s">
        <v>36</v>
      </c>
      <c r="C6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66" s="61"/>
      <c r="E66" s="45"/>
      <c r="F66" s="45"/>
      <c r="G66" s="45"/>
      <c r="H66" s="46"/>
    </row>
    <row r="67" spans="1:8" s="16" customFormat="1" ht="24.95" customHeight="1" thickBot="1" x14ac:dyDescent="0.25">
      <c r="A67" s="81"/>
      <c r="B67" s="82"/>
      <c r="C67" s="83"/>
      <c r="D67" s="291" t="s">
        <v>234</v>
      </c>
      <c r="E67" s="291"/>
      <c r="F67" s="291"/>
      <c r="G67" s="291"/>
      <c r="H67" s="463"/>
    </row>
    <row r="68" spans="1:8" s="16" customFormat="1" ht="50.1" customHeight="1" x14ac:dyDescent="0.2">
      <c r="A68" s="65" t="s">
        <v>37</v>
      </c>
      <c r="B68" s="87" t="s">
        <v>23</v>
      </c>
      <c r="C68"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Интернет-площадки и Веб-приложения на основе Cправочника организаций "2ГИС.КЕМЕРОВО", http://api.2gis.ru/</v>
      </c>
      <c r="D68" s="271">
        <v>300</v>
      </c>
      <c r="E68" s="272"/>
      <c r="F68" s="272"/>
      <c r="G68" s="272"/>
      <c r="H68" s="273"/>
    </row>
    <row r="69" spans="1:8" s="16" customFormat="1" ht="94.5" customHeight="1" x14ac:dyDescent="0.2">
      <c r="A69" s="71"/>
      <c r="B69" s="92"/>
      <c r="C69" s="93"/>
      <c r="D69" s="94"/>
      <c r="E69" s="95"/>
      <c r="F69" s="95"/>
      <c r="G69" s="95"/>
      <c r="H69" s="274"/>
    </row>
    <row r="70" spans="1:8" s="16" customFormat="1" ht="163.5" customHeight="1" thickBot="1" x14ac:dyDescent="0.25">
      <c r="A70" s="77"/>
      <c r="B70" s="97" t="s">
        <v>13</v>
      </c>
      <c r="C70"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70" s="275"/>
      <c r="E70" s="276"/>
      <c r="F70" s="276"/>
      <c r="G70" s="276"/>
      <c r="H70" s="277"/>
    </row>
    <row r="71" spans="1:8" s="16" customFormat="1" ht="24.95" customHeight="1" thickBot="1" x14ac:dyDescent="0.25">
      <c r="A71" s="81"/>
      <c r="B71" s="129"/>
      <c r="C71" s="130"/>
      <c r="D71" s="291" t="s">
        <v>234</v>
      </c>
      <c r="E71" s="291"/>
      <c r="F71" s="291"/>
      <c r="G71" s="291"/>
      <c r="H71" s="463"/>
    </row>
    <row r="72" spans="1:8" s="16" customFormat="1" ht="50.1" customHeight="1" thickBot="1" x14ac:dyDescent="0.25">
      <c r="A72" s="136" t="s">
        <v>38</v>
      </c>
      <c r="B72" s="137"/>
      <c r="C72" s="137"/>
      <c r="D72" s="138" t="str">
        <f>"от "&amp;MIN(D73:D92)&amp;" до "&amp;MAX(D73:D92)</f>
        <v>от 2040 до 77520</v>
      </c>
      <c r="E72" s="139"/>
      <c r="F72" s="139"/>
      <c r="G72" s="139"/>
      <c r="H72" s="140"/>
    </row>
    <row r="73" spans="1:8" s="16" customFormat="1" ht="37.5" customHeight="1" outlineLevel="1" x14ac:dyDescent="0.2">
      <c r="A73" s="141" t="s">
        <v>39</v>
      </c>
      <c r="B73" s="142"/>
      <c r="C73" s="143" t="str">
        <f>"Электронный справочник на основе Справочника организаций "&amp;$C$2&amp;" (версия для ПК)"</f>
        <v>Электронный справочник на основе Справочника организаций "2ГИС.КЕМЕРОВО" (версия для ПК)</v>
      </c>
      <c r="D73" s="144">
        <v>2040</v>
      </c>
      <c r="E73" s="145"/>
      <c r="F73" s="145"/>
      <c r="G73" s="145"/>
      <c r="H73" s="146"/>
    </row>
    <row r="74" spans="1:8" s="16" customFormat="1" ht="37.5" customHeight="1" outlineLevel="1" x14ac:dyDescent="0.2">
      <c r="A74" s="147" t="s">
        <v>40</v>
      </c>
      <c r="B74" s="148"/>
      <c r="C74" s="143"/>
      <c r="D74" s="36">
        <v>4080</v>
      </c>
      <c r="E74" s="37"/>
      <c r="F74" s="37"/>
      <c r="G74" s="37"/>
      <c r="H74" s="38"/>
    </row>
    <row r="75" spans="1:8" s="16" customFormat="1" ht="37.5" customHeight="1" outlineLevel="1" x14ac:dyDescent="0.2">
      <c r="A75" s="147" t="s">
        <v>41</v>
      </c>
      <c r="B75" s="148"/>
      <c r="C75" s="143"/>
      <c r="D75" s="36">
        <v>8160</v>
      </c>
      <c r="E75" s="37"/>
      <c r="F75" s="37"/>
      <c r="G75" s="37"/>
      <c r="H75" s="38"/>
    </row>
    <row r="76" spans="1:8" s="16" customFormat="1" ht="37.5" customHeight="1" outlineLevel="1" x14ac:dyDescent="0.2">
      <c r="A76" s="147" t="s">
        <v>42</v>
      </c>
      <c r="B76" s="148"/>
      <c r="C76" s="143"/>
      <c r="D76" s="36">
        <v>12240</v>
      </c>
      <c r="E76" s="37"/>
      <c r="F76" s="37"/>
      <c r="G76" s="37"/>
      <c r="H76" s="38"/>
    </row>
    <row r="77" spans="1:8" s="16" customFormat="1" ht="37.5" customHeight="1" outlineLevel="1" x14ac:dyDescent="0.2">
      <c r="A77" s="147" t="s">
        <v>43</v>
      </c>
      <c r="B77" s="148"/>
      <c r="C77" s="143"/>
      <c r="D77" s="36">
        <v>16320</v>
      </c>
      <c r="E77" s="37"/>
      <c r="F77" s="37"/>
      <c r="G77" s="37"/>
      <c r="H77" s="38"/>
    </row>
    <row r="78" spans="1:8" s="16" customFormat="1" ht="37.5" customHeight="1" outlineLevel="1" x14ac:dyDescent="0.2">
      <c r="A78" s="147" t="s">
        <v>44</v>
      </c>
      <c r="B78" s="148"/>
      <c r="C78" s="143"/>
      <c r="D78" s="36">
        <v>20400</v>
      </c>
      <c r="E78" s="37"/>
      <c r="F78" s="37"/>
      <c r="G78" s="37"/>
      <c r="H78" s="38"/>
    </row>
    <row r="79" spans="1:8" s="16" customFormat="1" ht="37.5" customHeight="1" outlineLevel="1" x14ac:dyDescent="0.2">
      <c r="A79" s="147" t="s">
        <v>45</v>
      </c>
      <c r="B79" s="148"/>
      <c r="C79" s="143"/>
      <c r="D79" s="36">
        <v>24480</v>
      </c>
      <c r="E79" s="37"/>
      <c r="F79" s="37"/>
      <c r="G79" s="37"/>
      <c r="H79" s="38"/>
    </row>
    <row r="80" spans="1:8" s="16" customFormat="1" ht="37.5" customHeight="1" outlineLevel="1" x14ac:dyDescent="0.2">
      <c r="A80" s="147" t="s">
        <v>46</v>
      </c>
      <c r="B80" s="148"/>
      <c r="C80" s="143"/>
      <c r="D80" s="36">
        <v>28560</v>
      </c>
      <c r="E80" s="37"/>
      <c r="F80" s="37"/>
      <c r="G80" s="37"/>
      <c r="H80" s="38"/>
    </row>
    <row r="81" spans="1:8" s="16" customFormat="1" ht="37.5" customHeight="1" outlineLevel="1" x14ac:dyDescent="0.2">
      <c r="A81" s="147" t="s">
        <v>47</v>
      </c>
      <c r="B81" s="148"/>
      <c r="C81" s="143"/>
      <c r="D81" s="36">
        <v>32640</v>
      </c>
      <c r="E81" s="37"/>
      <c r="F81" s="37"/>
      <c r="G81" s="37"/>
      <c r="H81" s="38"/>
    </row>
    <row r="82" spans="1:8" s="16" customFormat="1" ht="37.5" customHeight="1" outlineLevel="1" x14ac:dyDescent="0.2">
      <c r="A82" s="147" t="s">
        <v>48</v>
      </c>
      <c r="B82" s="148"/>
      <c r="C82" s="143"/>
      <c r="D82" s="36">
        <v>36720</v>
      </c>
      <c r="E82" s="37"/>
      <c r="F82" s="37"/>
      <c r="G82" s="37"/>
      <c r="H82" s="38"/>
    </row>
    <row r="83" spans="1:8" s="16" customFormat="1" ht="37.5" customHeight="1" outlineLevel="1" x14ac:dyDescent="0.2">
      <c r="A83" s="147" t="s">
        <v>49</v>
      </c>
      <c r="B83" s="148"/>
      <c r="C83" s="143"/>
      <c r="D83" s="36">
        <v>40800</v>
      </c>
      <c r="E83" s="37"/>
      <c r="F83" s="37"/>
      <c r="G83" s="37"/>
      <c r="H83" s="38"/>
    </row>
    <row r="84" spans="1:8" s="16" customFormat="1" ht="37.5" customHeight="1" outlineLevel="1" x14ac:dyDescent="0.2">
      <c r="A84" s="147" t="s">
        <v>50</v>
      </c>
      <c r="B84" s="148"/>
      <c r="C84" s="143"/>
      <c r="D84" s="36">
        <v>44880</v>
      </c>
      <c r="E84" s="37"/>
      <c r="F84" s="37"/>
      <c r="G84" s="37"/>
      <c r="H84" s="38"/>
    </row>
    <row r="85" spans="1:8" s="16" customFormat="1" ht="37.5" customHeight="1" outlineLevel="1" x14ac:dyDescent="0.2">
      <c r="A85" s="147" t="s">
        <v>51</v>
      </c>
      <c r="B85" s="148"/>
      <c r="C85" s="143"/>
      <c r="D85" s="36">
        <v>48960</v>
      </c>
      <c r="E85" s="37"/>
      <c r="F85" s="37"/>
      <c r="G85" s="37"/>
      <c r="H85" s="38"/>
    </row>
    <row r="86" spans="1:8" s="16" customFormat="1" ht="37.5" customHeight="1" outlineLevel="1" x14ac:dyDescent="0.2">
      <c r="A86" s="147" t="s">
        <v>52</v>
      </c>
      <c r="B86" s="148"/>
      <c r="C86" s="143"/>
      <c r="D86" s="36">
        <v>53040</v>
      </c>
      <c r="E86" s="37"/>
      <c r="F86" s="37"/>
      <c r="G86" s="37"/>
      <c r="H86" s="38"/>
    </row>
    <row r="87" spans="1:8" s="16" customFormat="1" ht="37.5" customHeight="1" outlineLevel="1" x14ac:dyDescent="0.2">
      <c r="A87" s="147" t="s">
        <v>53</v>
      </c>
      <c r="B87" s="148"/>
      <c r="C87" s="143"/>
      <c r="D87" s="36">
        <v>57120</v>
      </c>
      <c r="E87" s="37"/>
      <c r="F87" s="37"/>
      <c r="G87" s="37"/>
      <c r="H87" s="38"/>
    </row>
    <row r="88" spans="1:8" s="16" customFormat="1" ht="37.5" customHeight="1" outlineLevel="1" x14ac:dyDescent="0.2">
      <c r="A88" s="147" t="s">
        <v>54</v>
      </c>
      <c r="B88" s="148"/>
      <c r="C88" s="143"/>
      <c r="D88" s="36">
        <v>61200</v>
      </c>
      <c r="E88" s="37"/>
      <c r="F88" s="37"/>
      <c r="G88" s="37"/>
      <c r="H88" s="38"/>
    </row>
    <row r="89" spans="1:8" s="16" customFormat="1" ht="37.5" customHeight="1" outlineLevel="1" x14ac:dyDescent="0.2">
      <c r="A89" s="147" t="s">
        <v>55</v>
      </c>
      <c r="B89" s="148"/>
      <c r="C89" s="143"/>
      <c r="D89" s="36">
        <v>65280</v>
      </c>
      <c r="E89" s="37"/>
      <c r="F89" s="37"/>
      <c r="G89" s="37"/>
      <c r="H89" s="38"/>
    </row>
    <row r="90" spans="1:8" s="16" customFormat="1" ht="37.5" customHeight="1" outlineLevel="1" x14ac:dyDescent="0.2">
      <c r="A90" s="147" t="s">
        <v>56</v>
      </c>
      <c r="B90" s="148"/>
      <c r="C90" s="143"/>
      <c r="D90" s="36">
        <v>69360</v>
      </c>
      <c r="E90" s="37"/>
      <c r="F90" s="37"/>
      <c r="G90" s="37"/>
      <c r="H90" s="38"/>
    </row>
    <row r="91" spans="1:8" s="16" customFormat="1" ht="37.5" customHeight="1" outlineLevel="1" x14ac:dyDescent="0.2">
      <c r="A91" s="147" t="s">
        <v>57</v>
      </c>
      <c r="B91" s="148"/>
      <c r="C91" s="143"/>
      <c r="D91" s="36">
        <v>73440</v>
      </c>
      <c r="E91" s="37"/>
      <c r="F91" s="37"/>
      <c r="G91" s="37"/>
      <c r="H91" s="38"/>
    </row>
    <row r="92" spans="1:8" s="16" customFormat="1" ht="37.5" customHeight="1" outlineLevel="1" thickBot="1" x14ac:dyDescent="0.25">
      <c r="A92" s="147" t="s">
        <v>58</v>
      </c>
      <c r="B92" s="148"/>
      <c r="C92" s="143"/>
      <c r="D92" s="36">
        <v>77520</v>
      </c>
      <c r="E92" s="37"/>
      <c r="F92" s="37"/>
      <c r="G92" s="37"/>
      <c r="H92" s="38"/>
    </row>
    <row r="93" spans="1:8" s="16" customFormat="1" ht="50.1" customHeight="1" thickBot="1" x14ac:dyDescent="0.25">
      <c r="A93" s="136" t="s">
        <v>59</v>
      </c>
      <c r="B93" s="137"/>
      <c r="C93" s="137"/>
      <c r="D93" s="138" t="str">
        <f>"от "&amp;MIN(D94:D103)&amp;" до "&amp;MAX(D94:D103)</f>
        <v>от 300 до 7800</v>
      </c>
      <c r="E93" s="139"/>
      <c r="F93" s="139"/>
      <c r="G93" s="139"/>
      <c r="H93" s="140"/>
    </row>
    <row r="94" spans="1:8" s="16" customFormat="1" ht="150.75" customHeight="1" x14ac:dyDescent="0.2">
      <c r="A94" s="149" t="s">
        <v>60</v>
      </c>
      <c r="B94" s="150" t="s">
        <v>13</v>
      </c>
      <c r="C94" s="569" t="str">
        <f>"Электронный справочник на основе Справочника организаций "&amp;$C$2&amp;" (версия для ПК)"</f>
        <v>Электронный справочник на основе Справочника организаций "2ГИС.КЕМЕРОВО" (версия для ПК)</v>
      </c>
      <c r="D94" s="144">
        <v>1380</v>
      </c>
      <c r="E94" s="145"/>
      <c r="F94" s="145"/>
      <c r="G94" s="145"/>
      <c r="H94" s="146"/>
    </row>
    <row r="95" spans="1:8" s="16" customFormat="1" ht="37.5" customHeight="1" x14ac:dyDescent="0.2">
      <c r="A95" s="207" t="s">
        <v>61</v>
      </c>
      <c r="B95" s="208"/>
      <c r="C95" s="159"/>
      <c r="D95" s="36">
        <v>480</v>
      </c>
      <c r="E95" s="37"/>
      <c r="F95" s="37"/>
      <c r="G95" s="37"/>
      <c r="H95" s="38"/>
    </row>
    <row r="96" spans="1:8" s="16" customFormat="1" ht="37.5" customHeight="1" x14ac:dyDescent="0.2">
      <c r="A96" s="454" t="s">
        <v>62</v>
      </c>
      <c r="B96" s="196"/>
      <c r="C96" s="159"/>
      <c r="D96" s="36">
        <v>7800</v>
      </c>
      <c r="E96" s="37"/>
      <c r="F96" s="37"/>
      <c r="G96" s="37"/>
      <c r="H96" s="38"/>
    </row>
    <row r="97" spans="1:8" s="16" customFormat="1" ht="37.5" customHeight="1" x14ac:dyDescent="0.2">
      <c r="A97" s="546" t="s">
        <v>63</v>
      </c>
      <c r="B97" s="547"/>
      <c r="C97" s="159"/>
      <c r="D97" s="36">
        <v>1500</v>
      </c>
      <c r="E97" s="37"/>
      <c r="F97" s="37"/>
      <c r="G97" s="37"/>
      <c r="H97" s="38"/>
    </row>
    <row r="98" spans="1:8" s="16" customFormat="1" ht="37.5" customHeight="1" x14ac:dyDescent="0.2">
      <c r="A98" s="160" t="s">
        <v>64</v>
      </c>
      <c r="B98" s="161"/>
      <c r="C98" s="159"/>
      <c r="D98" s="36">
        <v>4500</v>
      </c>
      <c r="E98" s="37"/>
      <c r="F98" s="37"/>
      <c r="G98" s="37"/>
      <c r="H98" s="38"/>
    </row>
    <row r="99" spans="1:8" s="16" customFormat="1" ht="37.5" customHeight="1" x14ac:dyDescent="0.2">
      <c r="A99" s="160" t="s">
        <v>65</v>
      </c>
      <c r="B99" s="161"/>
      <c r="C99" s="159"/>
      <c r="D99" s="36">
        <v>300</v>
      </c>
      <c r="E99" s="37"/>
      <c r="F99" s="37"/>
      <c r="G99" s="37"/>
      <c r="H99" s="38"/>
    </row>
    <row r="100" spans="1:8" s="16" customFormat="1" ht="37.5" customHeight="1" x14ac:dyDescent="0.2">
      <c r="A100" s="160" t="s">
        <v>66</v>
      </c>
      <c r="B100" s="161"/>
      <c r="C100" s="159"/>
      <c r="D100" s="36">
        <v>300</v>
      </c>
      <c r="E100" s="37"/>
      <c r="F100" s="37"/>
      <c r="G100" s="37"/>
      <c r="H100" s="38"/>
    </row>
    <row r="101" spans="1:8" s="16" customFormat="1" ht="37.5" customHeight="1" x14ac:dyDescent="0.2">
      <c r="A101" s="160" t="s">
        <v>67</v>
      </c>
      <c r="B101" s="161"/>
      <c r="C101" s="159"/>
      <c r="D101" s="36">
        <v>600</v>
      </c>
      <c r="E101" s="37"/>
      <c r="F101" s="37"/>
      <c r="G101" s="37"/>
      <c r="H101" s="38"/>
    </row>
    <row r="102" spans="1:8" s="16" customFormat="1" ht="37.5" customHeight="1" x14ac:dyDescent="0.2">
      <c r="A102" s="160" t="s">
        <v>68</v>
      </c>
      <c r="B102" s="161"/>
      <c r="C102" s="159"/>
      <c r="D102" s="36">
        <v>900</v>
      </c>
      <c r="E102" s="37"/>
      <c r="F102" s="37"/>
      <c r="G102" s="37"/>
      <c r="H102" s="38"/>
    </row>
    <row r="103" spans="1:8" s="16" customFormat="1" ht="37.5" customHeight="1" thickBot="1" x14ac:dyDescent="0.25">
      <c r="A103" s="307" t="s">
        <v>69</v>
      </c>
      <c r="B103" s="308"/>
      <c r="C103" s="164"/>
      <c r="D103" s="121">
        <v>4800</v>
      </c>
      <c r="E103" s="122"/>
      <c r="F103" s="122"/>
      <c r="G103" s="122"/>
      <c r="H103" s="123"/>
    </row>
    <row r="104" spans="1:8" s="16" customFormat="1" ht="117.75" customHeight="1" thickBot="1" x14ac:dyDescent="0.25">
      <c r="A104" s="287" t="s">
        <v>71</v>
      </c>
      <c r="B104" s="288"/>
      <c r="C104" s="28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"2ГИС.КЕМЕРОВО" (версия для ПК); 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Интернет-площадки и Веб-приложения на основе Cправочника организаций "2ГИС.КЕМЕРОВО", http://api.2gis.ru/</v>
      </c>
      <c r="D104" s="45">
        <v>30</v>
      </c>
      <c r="E104" s="45"/>
      <c r="F104" s="45"/>
      <c r="G104" s="45"/>
      <c r="H104" s="46"/>
    </row>
    <row r="105" spans="1:8" s="28" customFormat="1" ht="49.5" customHeight="1" thickBot="1" x14ac:dyDescent="0.25">
      <c r="A105" s="24" t="s">
        <v>72</v>
      </c>
      <c r="B105" s="25"/>
      <c r="C105" s="26"/>
      <c r="D105" s="173" t="str">
        <f>"от "&amp;MIN(D107,D127:H128,F167,D129:H143)&amp;" до "&amp;MAX(D107,D127:H128,F167,D129:H143)</f>
        <v>от 510 до 25920</v>
      </c>
      <c r="E105" s="173"/>
      <c r="F105" s="173"/>
      <c r="G105" s="173"/>
      <c r="H105" s="174"/>
    </row>
    <row r="106" spans="1:8" s="16" customFormat="1" ht="24.95" customHeight="1" thickBot="1" x14ac:dyDescent="0.25">
      <c r="A106" s="290"/>
      <c r="B106" s="291"/>
      <c r="C106" s="130"/>
      <c r="D106" s="292"/>
      <c r="E106" s="292"/>
      <c r="F106" s="292"/>
      <c r="G106" s="292"/>
      <c r="H106" s="293"/>
    </row>
    <row r="107" spans="1:8" s="16" customFormat="1" ht="50.1" customHeight="1" thickBot="1" x14ac:dyDescent="0.25">
      <c r="A107" s="179" t="s">
        <v>73</v>
      </c>
      <c r="B107" s="180"/>
      <c r="C107"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"2ГИС.КЕМЕРОВО" (версия для ПК); Интернет-площадка 2gis.kz на основе Cправочника организаций "2ГИС.КЕМЕРОВО"; Электронный справочник на основе Справочника организаций "2ГИС.КЕМЕРОВО" (мобильная версия); Интернет-площадки и Веб-приложения на основе Cправочника организаций "2ГИС.КЕМЕРОВО", http://api.2gis.kz/</v>
      </c>
      <c r="D107" s="182">
        <v>8424</v>
      </c>
      <c r="E107" s="182"/>
      <c r="F107" s="182"/>
      <c r="G107" s="182"/>
      <c r="H107" s="183"/>
    </row>
    <row r="108" spans="1:8" s="16" customFormat="1" ht="50.1" customHeight="1" thickBot="1" x14ac:dyDescent="0.25">
      <c r="A108" s="184" t="s">
        <v>74</v>
      </c>
      <c r="B108" s="185"/>
      <c r="C108" s="186"/>
      <c r="D108" s="187" t="s">
        <v>75</v>
      </c>
      <c r="E108" s="188"/>
      <c r="F108" s="188"/>
      <c r="G108" s="188"/>
      <c r="H108" s="189"/>
    </row>
    <row r="109" spans="1:8" s="16" customFormat="1" ht="50.1" customHeight="1" x14ac:dyDescent="0.2">
      <c r="A109" s="190" t="s">
        <v>76</v>
      </c>
      <c r="B109" s="191"/>
      <c r="C109" s="186"/>
      <c r="D109" s="157">
        <f>D107/4</f>
        <v>2106</v>
      </c>
      <c r="E109" s="157"/>
      <c r="F109" s="157"/>
      <c r="G109" s="157"/>
      <c r="H109" s="158"/>
    </row>
    <row r="110" spans="1:8" s="16" customFormat="1" ht="50.1" customHeight="1" x14ac:dyDescent="0.2">
      <c r="A110" s="190" t="s">
        <v>77</v>
      </c>
      <c r="B110" s="191"/>
      <c r="C110" s="186"/>
      <c r="D110" s="157">
        <f>D107/5</f>
        <v>1684.8</v>
      </c>
      <c r="E110" s="157"/>
      <c r="F110" s="157"/>
      <c r="G110" s="157"/>
      <c r="H110" s="158"/>
    </row>
    <row r="111" spans="1:8" s="16" customFormat="1" ht="50.1" customHeight="1" x14ac:dyDescent="0.2">
      <c r="A111" s="190" t="s">
        <v>78</v>
      </c>
      <c r="B111" s="191"/>
      <c r="C111" s="186"/>
      <c r="D111" s="157">
        <f>D107/6</f>
        <v>1404</v>
      </c>
      <c r="E111" s="157"/>
      <c r="F111" s="157"/>
      <c r="G111" s="157"/>
      <c r="H111" s="158"/>
    </row>
    <row r="112" spans="1:8" s="16" customFormat="1" ht="50.1" customHeight="1" x14ac:dyDescent="0.2">
      <c r="A112" s="190" t="s">
        <v>79</v>
      </c>
      <c r="B112" s="191"/>
      <c r="C112" s="186"/>
      <c r="D112" s="157">
        <f>D107/7</f>
        <v>1203.4285714285713</v>
      </c>
      <c r="E112" s="157"/>
      <c r="F112" s="157"/>
      <c r="G112" s="157"/>
      <c r="H112" s="158"/>
    </row>
    <row r="113" spans="1:8" s="16" customFormat="1" ht="50.1" customHeight="1" x14ac:dyDescent="0.2">
      <c r="A113" s="190" t="s">
        <v>80</v>
      </c>
      <c r="B113" s="191"/>
      <c r="C113" s="186"/>
      <c r="D113" s="157">
        <f>D107/8</f>
        <v>1053</v>
      </c>
      <c r="E113" s="157"/>
      <c r="F113" s="157"/>
      <c r="G113" s="157"/>
      <c r="H113" s="158"/>
    </row>
    <row r="114" spans="1:8" s="16" customFormat="1" ht="50.1" customHeight="1" x14ac:dyDescent="0.2">
      <c r="A114" s="190" t="s">
        <v>81</v>
      </c>
      <c r="B114" s="191"/>
      <c r="C114" s="186"/>
      <c r="D114" s="157">
        <f>D107/9</f>
        <v>936</v>
      </c>
      <c r="E114" s="157"/>
      <c r="F114" s="157"/>
      <c r="G114" s="157"/>
      <c r="H114" s="158"/>
    </row>
    <row r="115" spans="1:8" s="16" customFormat="1" ht="50.1" customHeight="1" x14ac:dyDescent="0.2">
      <c r="A115" s="190" t="s">
        <v>82</v>
      </c>
      <c r="B115" s="191"/>
      <c r="C115" s="186"/>
      <c r="D115" s="157">
        <f>D107/10</f>
        <v>842.4</v>
      </c>
      <c r="E115" s="157"/>
      <c r="F115" s="157"/>
      <c r="G115" s="157"/>
      <c r="H115" s="158"/>
    </row>
    <row r="116" spans="1:8" s="16" customFormat="1" ht="50.1" customHeight="1" thickBot="1" x14ac:dyDescent="0.25">
      <c r="A116" s="179" t="s">
        <v>83</v>
      </c>
      <c r="B116" s="180"/>
      <c r="C116" s="186"/>
      <c r="D116" s="182">
        <v>9720</v>
      </c>
      <c r="E116" s="182"/>
      <c r="F116" s="182"/>
      <c r="G116" s="182"/>
      <c r="H116" s="183"/>
    </row>
    <row r="117" spans="1:8" s="16" customFormat="1" ht="50.1" customHeight="1" thickBot="1" x14ac:dyDescent="0.25">
      <c r="A117" s="184" t="s">
        <v>74</v>
      </c>
      <c r="B117" s="185"/>
      <c r="C117" s="186"/>
      <c r="D117" s="187" t="s">
        <v>75</v>
      </c>
      <c r="E117" s="188"/>
      <c r="F117" s="188"/>
      <c r="G117" s="188"/>
      <c r="H117" s="189"/>
    </row>
    <row r="118" spans="1:8" s="16" customFormat="1" ht="50.1" customHeight="1" x14ac:dyDescent="0.2">
      <c r="A118" s="190" t="s">
        <v>76</v>
      </c>
      <c r="B118" s="191"/>
      <c r="C118" s="186"/>
      <c r="D118" s="157">
        <v>2430</v>
      </c>
      <c r="E118" s="157"/>
      <c r="F118" s="157"/>
      <c r="G118" s="157"/>
      <c r="H118" s="158"/>
    </row>
    <row r="119" spans="1:8" s="16" customFormat="1" ht="50.1" customHeight="1" x14ac:dyDescent="0.2">
      <c r="A119" s="190" t="s">
        <v>77</v>
      </c>
      <c r="B119" s="191"/>
      <c r="C119" s="186"/>
      <c r="D119" s="157">
        <v>1944</v>
      </c>
      <c r="E119" s="157"/>
      <c r="F119" s="157"/>
      <c r="G119" s="157"/>
      <c r="H119" s="158"/>
    </row>
    <row r="120" spans="1:8" s="16" customFormat="1" ht="50.1" customHeight="1" x14ac:dyDescent="0.2">
      <c r="A120" s="190" t="s">
        <v>78</v>
      </c>
      <c r="B120" s="191"/>
      <c r="C120" s="186"/>
      <c r="D120" s="157">
        <v>1620</v>
      </c>
      <c r="E120" s="157"/>
      <c r="F120" s="157"/>
      <c r="G120" s="157"/>
      <c r="H120" s="158"/>
    </row>
    <row r="121" spans="1:8" s="16" customFormat="1" ht="50.1" customHeight="1" x14ac:dyDescent="0.2">
      <c r="A121" s="190" t="s">
        <v>79</v>
      </c>
      <c r="B121" s="191"/>
      <c r="C121" s="186"/>
      <c r="D121" s="157">
        <v>1388.5714285714284</v>
      </c>
      <c r="E121" s="157"/>
      <c r="F121" s="157"/>
      <c r="G121" s="157"/>
      <c r="H121" s="158"/>
    </row>
    <row r="122" spans="1:8" s="16" customFormat="1" ht="50.1" customHeight="1" x14ac:dyDescent="0.2">
      <c r="A122" s="190" t="s">
        <v>80</v>
      </c>
      <c r="B122" s="191"/>
      <c r="C122" s="186"/>
      <c r="D122" s="157">
        <v>1215</v>
      </c>
      <c r="E122" s="157"/>
      <c r="F122" s="157"/>
      <c r="G122" s="157"/>
      <c r="H122" s="158"/>
    </row>
    <row r="123" spans="1:8" s="16" customFormat="1" ht="50.1" customHeight="1" x14ac:dyDescent="0.2">
      <c r="A123" s="190" t="s">
        <v>81</v>
      </c>
      <c r="B123" s="191"/>
      <c r="C123" s="186"/>
      <c r="D123" s="157">
        <v>1080</v>
      </c>
      <c r="E123" s="157"/>
      <c r="F123" s="157"/>
      <c r="G123" s="157"/>
      <c r="H123" s="158"/>
    </row>
    <row r="124" spans="1:8" s="16" customFormat="1" ht="50.1" customHeight="1" thickBot="1" x14ac:dyDescent="0.25">
      <c r="A124" s="190" t="s">
        <v>82</v>
      </c>
      <c r="B124" s="191"/>
      <c r="C124" s="194"/>
      <c r="D124" s="157">
        <v>972</v>
      </c>
      <c r="E124" s="157"/>
      <c r="F124" s="157"/>
      <c r="G124" s="157"/>
      <c r="H124" s="158"/>
    </row>
    <row r="125" spans="1:8" s="16" customFormat="1" ht="62.45" customHeight="1" thickBot="1" x14ac:dyDescent="0.25">
      <c r="A125" s="195" t="s">
        <v>84</v>
      </c>
      <c r="B125" s="196"/>
      <c r="C125"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125" s="44">
        <v>10008</v>
      </c>
      <c r="E125" s="45"/>
      <c r="F125" s="45"/>
      <c r="G125" s="45"/>
      <c r="H125" s="46"/>
    </row>
    <row r="126" spans="1:8" s="16" customFormat="1" ht="24.95" customHeight="1" thickBot="1" x14ac:dyDescent="0.25">
      <c r="A126" s="290"/>
      <c r="B126" s="291"/>
      <c r="C126" s="125"/>
      <c r="D126" s="292"/>
      <c r="E126" s="292"/>
      <c r="F126" s="292"/>
      <c r="G126" s="292"/>
      <c r="H126" s="293"/>
    </row>
    <row r="127" spans="1:8" s="16" customFormat="1" ht="50.1" customHeight="1" x14ac:dyDescent="0.2">
      <c r="A127" s="160" t="s">
        <v>85</v>
      </c>
      <c r="B127" s="161"/>
      <c r="C127" s="298" t="str">
        <f>"Интернет-площадка 2gis.ru на основе Cправочника организаций "&amp;$C$2&amp;""</f>
        <v>Интернет-площадка 2gis.ru на основе Cправочника организаций "2ГИС.КЕМЕРОВО"</v>
      </c>
      <c r="D127" s="56">
        <v>7800</v>
      </c>
      <c r="E127" s="37"/>
      <c r="F127" s="37"/>
      <c r="G127" s="37"/>
      <c r="H127" s="38"/>
    </row>
    <row r="128" spans="1:8" s="16" customFormat="1" ht="50.1" customHeight="1" x14ac:dyDescent="0.2">
      <c r="A128" s="160" t="s">
        <v>86</v>
      </c>
      <c r="B128" s="161"/>
      <c r="C128" s="203" t="str">
        <f>"Электронный справочник на основе Справочника организаций "&amp;$C$2&amp;" (версия для ПК)"</f>
        <v>Электронный справочник на основе Справочника организаций "2ГИС.КЕМЕРОВО" (версия для ПК)</v>
      </c>
      <c r="D128" s="56">
        <v>5280</v>
      </c>
      <c r="E128" s="37"/>
      <c r="F128" s="37"/>
      <c r="G128" s="37"/>
      <c r="H128" s="38"/>
    </row>
    <row r="129" spans="1:8" s="16" customFormat="1" ht="50.1" customHeight="1" x14ac:dyDescent="0.2">
      <c r="A129" s="160" t="s">
        <v>87</v>
      </c>
      <c r="B129" s="161"/>
      <c r="C129" s="203" t="str">
        <f>"Электронный справочник на основе Справочника организаций "&amp;$C$2&amp;" (версия для ПК)"</f>
        <v>Электронный справочник на основе Справочника организаций "2ГИС.КЕМЕРОВО" (версия для ПК)</v>
      </c>
      <c r="D129" s="56">
        <v>18300</v>
      </c>
      <c r="E129" s="37"/>
      <c r="F129" s="37"/>
      <c r="G129" s="37"/>
      <c r="H129" s="38"/>
    </row>
    <row r="130" spans="1:8" s="16" customFormat="1" ht="50.1" customHeight="1" x14ac:dyDescent="0.2">
      <c r="A130" s="160" t="s">
        <v>88</v>
      </c>
      <c r="B130" s="161"/>
      <c r="C130" s="203" t="str">
        <f>"Интернет-площадка 2gis.ru на основе Cправочника организаций "&amp;$C$2&amp;""</f>
        <v>Интернет-площадка 2gis.ru на основе Cправочника организаций "2ГИС.КЕМЕРОВО"</v>
      </c>
      <c r="D130" s="56">
        <v>10800</v>
      </c>
      <c r="E130" s="37"/>
      <c r="F130" s="37"/>
      <c r="G130" s="37"/>
      <c r="H130" s="38"/>
    </row>
    <row r="131" spans="1:8" s="16" customFormat="1" ht="50.1" customHeight="1" x14ac:dyDescent="0.2">
      <c r="A131" s="160" t="s">
        <v>89</v>
      </c>
      <c r="B131" s="161"/>
      <c r="C131" s="203" t="str">
        <f>"Интернет-площадка 2gis.ru на основе Cправочника организаций "&amp;$C$2&amp;""</f>
        <v>Интернет-площадка 2gis.ru на основе Cправочника организаций "2ГИС.КЕМЕРОВО"</v>
      </c>
      <c r="D131" s="56">
        <v>12960</v>
      </c>
      <c r="E131" s="37"/>
      <c r="F131" s="37"/>
      <c r="G131" s="37"/>
      <c r="H131" s="38"/>
    </row>
    <row r="132" spans="1:8" s="16" customFormat="1" ht="50.1" customHeight="1" x14ac:dyDescent="0.2">
      <c r="A132" s="160" t="s">
        <v>90</v>
      </c>
      <c r="B132" s="161"/>
      <c r="C132" s="203" t="str">
        <f>"Электронный справочник на основе Справочника организаций "&amp;$C$2&amp;" (версия для ПК)"</f>
        <v>Электронный справочник на основе Справочника организаций "2ГИС.КЕМЕРОВО" (версия для ПК)</v>
      </c>
      <c r="D132" s="56">
        <v>10200</v>
      </c>
      <c r="E132" s="37"/>
      <c r="F132" s="37"/>
      <c r="G132" s="37"/>
      <c r="H132" s="38"/>
    </row>
    <row r="133" spans="1:8" s="16" customFormat="1" ht="50.1" customHeight="1" x14ac:dyDescent="0.2">
      <c r="A133" s="160" t="s">
        <v>91</v>
      </c>
      <c r="B133" s="161"/>
      <c r="C133" s="203" t="str">
        <f>"Электронный справочник на основе Справочника организаций "&amp;$C$2&amp;" (версия для ПК)"</f>
        <v>Электронный справочник на основе Справочника организаций "2ГИС.КЕМЕРОВО" (версия для ПК)</v>
      </c>
      <c r="D133" s="56">
        <v>6360</v>
      </c>
      <c r="E133" s="37"/>
      <c r="F133" s="37"/>
      <c r="G133" s="37"/>
      <c r="H133" s="38"/>
    </row>
    <row r="134" spans="1:8" s="16" customFormat="1" ht="50.1" customHeight="1" x14ac:dyDescent="0.2">
      <c r="A134" s="160" t="s">
        <v>92</v>
      </c>
      <c r="B134" s="161"/>
      <c r="C134" s="203" t="str">
        <f>"Электронный справочник на основе Справочника организаций "&amp;$C$2&amp;" (версия для ПК)"</f>
        <v>Электронный справочник на основе Справочника организаций "2ГИС.КЕМЕРОВО" (версия для ПК)</v>
      </c>
      <c r="D134" s="297">
        <v>18300</v>
      </c>
      <c r="E134" s="157"/>
      <c r="F134" s="157"/>
      <c r="G134" s="157"/>
      <c r="H134" s="158"/>
    </row>
    <row r="135" spans="1:8" s="16" customFormat="1" ht="50.1" customHeight="1" x14ac:dyDescent="0.2">
      <c r="A135" s="160" t="s">
        <v>93</v>
      </c>
      <c r="B135" s="161"/>
      <c r="C135" s="203" t="str">
        <f>C167</f>
        <v>электронный справочник на основе Справочника организаций "2ГИС.КЕМЕРОВО" (мобильная версия 2ГИС 4.0 и выше)</v>
      </c>
      <c r="D135" s="297">
        <v>15000</v>
      </c>
      <c r="E135" s="157"/>
      <c r="F135" s="157"/>
      <c r="G135" s="157"/>
      <c r="H135" s="158"/>
    </row>
    <row r="136" spans="1:8" s="16" customFormat="1" ht="50.1" customHeight="1" x14ac:dyDescent="0.2">
      <c r="A136" s="160" t="s">
        <v>94</v>
      </c>
      <c r="B136" s="161"/>
      <c r="C136" s="203" t="s">
        <v>95</v>
      </c>
      <c r="D136" s="297">
        <v>510</v>
      </c>
      <c r="E136" s="157"/>
      <c r="F136" s="157"/>
      <c r="G136" s="157"/>
      <c r="H136" s="158"/>
    </row>
    <row r="137" spans="1:8" s="16" customFormat="1" ht="86.25" customHeight="1" x14ac:dyDescent="0.2">
      <c r="A137" s="160" t="s">
        <v>96</v>
      </c>
      <c r="B137" s="161"/>
      <c r="C137"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"2ГИС.КЕМЕРОВО" (мобильная версия 2ГИС 4.0 и выше); Интернет-площадка 2gis.ru на основе Cправочника организаций "2ГИС.КЕМЕРОВО"</v>
      </c>
      <c r="D137" s="56">
        <v>3720</v>
      </c>
      <c r="E137" s="37"/>
      <c r="F137" s="37"/>
      <c r="G137" s="37"/>
      <c r="H137" s="38"/>
    </row>
    <row r="138" spans="1:8" s="16" customFormat="1" ht="86.25" customHeight="1" x14ac:dyDescent="0.2">
      <c r="A138" s="160" t="s">
        <v>97</v>
      </c>
      <c r="B138" s="161"/>
      <c r="C138" s="203" t="str">
        <f t="shared" ref="C138:C140"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"2ГИС.КЕМЕРОВО" (мобильная версия 2ГИС 4.0 и выше); Интернет-площадка 2gis.ru на основе Cправочника организаций "2ГИС.КЕМЕРОВО"</v>
      </c>
      <c r="D138" s="56">
        <v>2976</v>
      </c>
      <c r="E138" s="37"/>
      <c r="F138" s="37"/>
      <c r="G138" s="37"/>
      <c r="H138" s="38"/>
    </row>
    <row r="139" spans="1:8" s="16" customFormat="1" ht="86.25" customHeight="1" x14ac:dyDescent="0.2">
      <c r="A139" s="160" t="s">
        <v>98</v>
      </c>
      <c r="B139" s="161"/>
      <c r="C139" s="203" t="str">
        <f t="shared" si="0"/>
        <v>электронный справочник на основе Справочника организаций "2ГИС.КЕМЕРОВО" (мобильная версия 2ГИС 4.0 и выше); Интернет-площадка 2gis.ru на основе Cправочника организаций "2ГИС.КЕМЕРОВО"</v>
      </c>
      <c r="D139" s="56">
        <v>3120</v>
      </c>
      <c r="E139" s="37"/>
      <c r="F139" s="37"/>
      <c r="G139" s="37"/>
      <c r="H139" s="38"/>
    </row>
    <row r="140" spans="1:8" s="16" customFormat="1" ht="86.25" customHeight="1" x14ac:dyDescent="0.2">
      <c r="A140" s="160" t="s">
        <v>99</v>
      </c>
      <c r="B140" s="161"/>
      <c r="C140" s="203" t="str">
        <f t="shared" si="0"/>
        <v>электронный справочник на основе Справочника организаций "2ГИС.КЕМЕРОВО" (мобильная версия 2ГИС 4.0 и выше); Интернет-площадка 2gis.ru на основе Cправочника организаций "2ГИС.КЕМЕРОВО"</v>
      </c>
      <c r="D140" s="56">
        <v>1488</v>
      </c>
      <c r="E140" s="37"/>
      <c r="F140" s="37"/>
      <c r="G140" s="37"/>
      <c r="H140" s="38"/>
    </row>
    <row r="141" spans="1:8" s="16" customFormat="1" ht="86.25" customHeight="1" x14ac:dyDescent="0.2">
      <c r="A141" s="160" t="s">
        <v>100</v>
      </c>
      <c r="B141" s="161" t="s">
        <v>100</v>
      </c>
      <c r="C141"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"2ГИС.КЕМЕРОВО" (мобильная версия 2ГИС 4.0 и выше); Интернет-площадка 2gis.ru на основе Cправочника организаций "2ГИС.КЕМЕРОВО"</v>
      </c>
      <c r="D141" s="56">
        <v>25920</v>
      </c>
      <c r="E141" s="37"/>
      <c r="F141" s="37"/>
      <c r="G141" s="37"/>
      <c r="H141" s="38"/>
    </row>
    <row r="142" spans="1:8" s="16" customFormat="1" ht="86.25" customHeight="1" x14ac:dyDescent="0.2">
      <c r="A142" s="160" t="s">
        <v>101</v>
      </c>
      <c r="B142" s="161" t="s">
        <v>101</v>
      </c>
      <c r="C142"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"2ГИС.КЕМЕРОВО" (мобильная версия 2ГИС 4.0 и выше); Интернет-площадка 2gis.ru на основе Cправочника организаций "2ГИС.КЕМЕРОВО"</v>
      </c>
      <c r="D142" s="56">
        <v>10008</v>
      </c>
      <c r="E142" s="37"/>
      <c r="F142" s="37"/>
      <c r="G142" s="37"/>
      <c r="H142" s="38"/>
    </row>
    <row r="143" spans="1:8" s="16" customFormat="1" ht="50.1" customHeight="1" thickBot="1" x14ac:dyDescent="0.25">
      <c r="A143" s="160" t="s">
        <v>102</v>
      </c>
      <c r="B143" s="161"/>
      <c r="C143" s="203" t="str">
        <f>"Электронный справочник на основе Справочника организаций "&amp;$C$2&amp;" (версия для ПК)"</f>
        <v>Электронный справочник на основе Справочника организаций "2ГИС.КЕМЕРОВО" (версия для ПК)</v>
      </c>
      <c r="D143" s="56">
        <v>13800</v>
      </c>
      <c r="E143" s="37"/>
      <c r="F143" s="37"/>
      <c r="G143" s="37"/>
      <c r="H143" s="38"/>
    </row>
    <row r="144" spans="1:8" s="16" customFormat="1" ht="102" customHeight="1" thickBot="1" x14ac:dyDescent="0.25">
      <c r="A144" s="160" t="s">
        <v>16</v>
      </c>
      <c r="B144" s="161"/>
      <c r="C144"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144" s="56">
        <v>1200</v>
      </c>
      <c r="E144" s="37"/>
      <c r="F144" s="37"/>
      <c r="G144" s="37"/>
      <c r="H144" s="38"/>
    </row>
    <row r="145" spans="1:8" s="16" customFormat="1" ht="102" customHeight="1" thickBot="1" x14ac:dyDescent="0.25">
      <c r="A145" s="160" t="s">
        <v>103</v>
      </c>
      <c r="B145" s="161"/>
      <c r="C145"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145" s="56">
        <v>100002</v>
      </c>
      <c r="E145" s="37"/>
      <c r="F145" s="37"/>
      <c r="G145" s="37"/>
      <c r="H145" s="38"/>
    </row>
    <row r="146" spans="1:8" s="16" customFormat="1" ht="126" customHeight="1" x14ac:dyDescent="0.2">
      <c r="A146" s="160" t="s">
        <v>104</v>
      </c>
      <c r="B146" s="161"/>
      <c r="C146" s="30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"2ГИС.КЕМЕРОВО" (версия для ПК); 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Интернет-площадки и Веб-приложения на основе Cправочника организаций "2ГИС.КЕМЕРОВО", http://api.2gis.ru/</v>
      </c>
      <c r="D146" s="56">
        <v>15000</v>
      </c>
      <c r="E146" s="37"/>
      <c r="F146" s="37"/>
      <c r="G146" s="37"/>
      <c r="H146" s="38"/>
    </row>
    <row r="147" spans="1:8" s="16" customFormat="1" ht="96" customHeight="1" x14ac:dyDescent="0.2">
      <c r="A147" s="160" t="s">
        <v>105</v>
      </c>
      <c r="B147" s="161"/>
      <c r="C147"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Интернет-площадки и Веб-приложения на основе Cправочника организаций "2ГИС.КЕМЕРОВО", http://api.2gis.ru/</v>
      </c>
      <c r="D147" s="56">
        <v>9996</v>
      </c>
      <c r="E147" s="37"/>
      <c r="F147" s="37"/>
      <c r="G147" s="37"/>
      <c r="H147" s="38"/>
    </row>
    <row r="148" spans="1:8" s="16" customFormat="1" ht="96" customHeight="1" x14ac:dyDescent="0.2">
      <c r="A148" s="154" t="s">
        <v>106</v>
      </c>
      <c r="B148" s="204"/>
      <c r="C148"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"2ГИС.КЕМЕРОВО" (мобильная версия 2ГИС 4.0 и выше)</v>
      </c>
      <c r="D148" s="56">
        <v>10002</v>
      </c>
      <c r="E148" s="37"/>
      <c r="F148" s="37"/>
      <c r="G148" s="37"/>
      <c r="H148" s="38"/>
    </row>
    <row r="149" spans="1:8" s="16" customFormat="1" ht="50.1" customHeight="1" x14ac:dyDescent="0.2">
      <c r="A149" s="160" t="s">
        <v>107</v>
      </c>
      <c r="B149" s="161"/>
      <c r="C149" s="203" t="str">
        <f>"Интернет-площадка 2gis.ru на основе Cправочника организаций "&amp;$C$2&amp;""</f>
        <v>Интернет-площадка 2gis.ru на основе Cправочника организаций "2ГИС.КЕМЕРОВО"</v>
      </c>
      <c r="D149" s="56">
        <v>10920</v>
      </c>
      <c r="E149" s="37"/>
      <c r="F149" s="37"/>
      <c r="G149" s="37"/>
      <c r="H149" s="38"/>
    </row>
    <row r="150" spans="1:8" s="16" customFormat="1" ht="50.1" customHeight="1" x14ac:dyDescent="0.2">
      <c r="A150" s="160" t="s">
        <v>108</v>
      </c>
      <c r="B150" s="161"/>
      <c r="C150" s="203" t="str">
        <f>"Электронный справочник на основе Справочника организаций"&amp;$C$2&amp;" (версия для ПК)"</f>
        <v>Электронный справочник на основе Справочника организаций"2ГИС.КЕМЕРОВО" (версия для ПК)</v>
      </c>
      <c r="D150" s="56">
        <v>7440</v>
      </c>
      <c r="E150" s="37"/>
      <c r="F150" s="37"/>
      <c r="G150" s="37"/>
      <c r="H150" s="38"/>
    </row>
    <row r="151" spans="1:8" s="16" customFormat="1" ht="50.1" customHeight="1" x14ac:dyDescent="0.2">
      <c r="A151" s="160" t="s">
        <v>109</v>
      </c>
      <c r="B151" s="161"/>
      <c r="C151" s="203" t="str">
        <f>"Электронный справочник на основе Справочника организаций "&amp;$C$2&amp;" (версия для ПК)"</f>
        <v>Электронный справочник на основе Справочника организаций "2ГИС.КЕМЕРОВО" (версия для ПК)</v>
      </c>
      <c r="D151" s="56">
        <v>25680</v>
      </c>
      <c r="E151" s="37"/>
      <c r="F151" s="37"/>
      <c r="G151" s="37"/>
      <c r="H151" s="38"/>
    </row>
    <row r="152" spans="1:8" s="16" customFormat="1" ht="50.1" customHeight="1" x14ac:dyDescent="0.2">
      <c r="A152" s="160" t="s">
        <v>110</v>
      </c>
      <c r="B152" s="161"/>
      <c r="C152" s="203" t="str">
        <f>"Интернет-площадка 2gis.ru на основе Cправочника организаций "&amp;$C$2&amp;""</f>
        <v>Интернет-площадка 2gis.ru на основе Cправочника организаций "2ГИС.КЕМЕРОВО"</v>
      </c>
      <c r="D152" s="56">
        <v>15120</v>
      </c>
      <c r="E152" s="37"/>
      <c r="F152" s="37"/>
      <c r="G152" s="37"/>
      <c r="H152" s="38"/>
    </row>
    <row r="153" spans="1:8" s="16" customFormat="1" ht="50.1" customHeight="1" x14ac:dyDescent="0.2">
      <c r="A153" s="160" t="s">
        <v>111</v>
      </c>
      <c r="B153" s="161"/>
      <c r="C153" s="203" t="str">
        <f>"Интернет-площадка 2gis.ru на основе Cправочника организаций "&amp;$C$2&amp;""</f>
        <v>Интернет-площадка 2gis.ru на основе Cправочника организаций "2ГИС.КЕМЕРОВО"</v>
      </c>
      <c r="D153" s="56">
        <v>18144</v>
      </c>
      <c r="E153" s="37"/>
      <c r="F153" s="37"/>
      <c r="G153" s="37"/>
      <c r="H153" s="38"/>
    </row>
    <row r="154" spans="1:8" s="16" customFormat="1" ht="50.1" customHeight="1" x14ac:dyDescent="0.2">
      <c r="A154" s="160" t="s">
        <v>112</v>
      </c>
      <c r="B154" s="161"/>
      <c r="C154" s="203" t="str">
        <f>"Электронный справочник на основе Справочника организаций "&amp;$C$2&amp;" (версия для ПК)"</f>
        <v>Электронный справочник на основе Справочника организаций "2ГИС.КЕМЕРОВО" (версия для ПК)</v>
      </c>
      <c r="D154" s="56">
        <v>14280</v>
      </c>
      <c r="E154" s="37"/>
      <c r="F154" s="37"/>
      <c r="G154" s="37"/>
      <c r="H154" s="38"/>
    </row>
    <row r="155" spans="1:8" s="16" customFormat="1" ht="50.1" customHeight="1" x14ac:dyDescent="0.2">
      <c r="A155" s="160" t="s">
        <v>113</v>
      </c>
      <c r="B155" s="161"/>
      <c r="C155" s="203" t="str">
        <f>"Электронный справочник на основе Справочника организаций "&amp;$C$2&amp;" (версия для ПК)"</f>
        <v>Электронный справочник на основе Справочника организаций "2ГИС.КЕМЕРОВО" (версия для ПК)</v>
      </c>
      <c r="D155" s="56">
        <v>9000</v>
      </c>
      <c r="E155" s="37"/>
      <c r="F155" s="37"/>
      <c r="G155" s="37"/>
      <c r="H155" s="38"/>
    </row>
    <row r="156" spans="1:8" s="16" customFormat="1" ht="50.1" customHeight="1" x14ac:dyDescent="0.2">
      <c r="A156" s="160" t="s">
        <v>114</v>
      </c>
      <c r="B156" s="161"/>
      <c r="C156" s="203" t="str">
        <f>"Электронный справочник на основе Справочника организаций "&amp;$C$2&amp;" (версия для ПК)"</f>
        <v>Электронный справочник на основе Справочника организаций "2ГИС.КЕМЕРОВО" (версия для ПК)</v>
      </c>
      <c r="D156" s="56">
        <v>25680</v>
      </c>
      <c r="E156" s="37"/>
      <c r="F156" s="37"/>
      <c r="G156" s="37"/>
      <c r="H156" s="38"/>
    </row>
    <row r="157" spans="1:8" s="16" customFormat="1" ht="50.1" customHeight="1" x14ac:dyDescent="0.2">
      <c r="A157" s="160" t="s">
        <v>115</v>
      </c>
      <c r="B157" s="161"/>
      <c r="C157" s="203" t="s">
        <v>95</v>
      </c>
      <c r="D157" s="56">
        <v>720</v>
      </c>
      <c r="E157" s="37"/>
      <c r="F157" s="37"/>
      <c r="G157" s="37"/>
      <c r="H157" s="38"/>
    </row>
    <row r="158" spans="1:8" s="16" customFormat="1" ht="72" customHeight="1" x14ac:dyDescent="0.2">
      <c r="A158" s="160" t="s">
        <v>116</v>
      </c>
      <c r="B158" s="161"/>
      <c r="C158"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"2ГИС.КЕМЕРОВО" (мобильная версия 2ГИС 4.0 и выше); Интернет-площадка 2gis.ru на основе Cправочника организаций "2ГИС.КЕМЕРОВО"</v>
      </c>
      <c r="D158" s="56">
        <v>36360</v>
      </c>
      <c r="E158" s="37"/>
      <c r="F158" s="37"/>
      <c r="G158" s="37"/>
      <c r="H158" s="38"/>
    </row>
    <row r="159" spans="1:8" s="16" customFormat="1" ht="50.1" customHeight="1" thickBot="1" x14ac:dyDescent="0.25">
      <c r="A159" s="160" t="s">
        <v>117</v>
      </c>
      <c r="B159" s="161"/>
      <c r="C159" s="203" t="str">
        <f>"Электронный справочник на основе Справочника организаций "&amp;$C$2&amp;" (версия для ПК)"</f>
        <v>Электронный справочник на основе Справочника организаций "2ГИС.КЕМЕРОВО" (версия для ПК)</v>
      </c>
      <c r="D159" s="56">
        <v>19320</v>
      </c>
      <c r="E159" s="37"/>
      <c r="F159" s="37"/>
      <c r="G159" s="37"/>
      <c r="H159" s="38"/>
    </row>
    <row r="160" spans="1:8" s="28" customFormat="1" ht="50.1" customHeight="1" thickBot="1" x14ac:dyDescent="0.25">
      <c r="A160" s="24" t="s">
        <v>118</v>
      </c>
      <c r="B160" s="25"/>
      <c r="C160" s="26"/>
      <c r="D160" s="173"/>
      <c r="E160" s="173"/>
      <c r="F160" s="173"/>
      <c r="G160" s="173"/>
      <c r="H160" s="174"/>
    </row>
    <row r="161" spans="1:8" s="16" customFormat="1" ht="50.1" customHeight="1" x14ac:dyDescent="0.2">
      <c r="A161" s="160" t="s">
        <v>119</v>
      </c>
      <c r="B161" s="161"/>
      <c r="C161" s="206" t="str">
        <f>"Электронный справочник на основе Справочника организаций "&amp;$C$2&amp;" (мобильная версия)"</f>
        <v>Электронный справочник на основе Справочника организаций "2ГИС.КЕМЕРОВО" (мобильная версия)</v>
      </c>
      <c r="D161" s="56">
        <v>8004</v>
      </c>
      <c r="E161" s="37"/>
      <c r="F161" s="37"/>
      <c r="G161" s="37"/>
      <c r="H161" s="38"/>
    </row>
    <row r="162" spans="1:8" s="16" customFormat="1" ht="50.1" customHeight="1" x14ac:dyDescent="0.2">
      <c r="A162" s="160" t="s">
        <v>120</v>
      </c>
      <c r="B162" s="161"/>
      <c r="C162" s="209"/>
      <c r="D162" s="56">
        <v>12000</v>
      </c>
      <c r="E162" s="37"/>
      <c r="F162" s="37"/>
      <c r="G162" s="37"/>
      <c r="H162" s="38"/>
    </row>
    <row r="163" spans="1:8" s="16" customFormat="1" ht="50.1" customHeight="1" x14ac:dyDescent="0.2">
      <c r="A163" s="207" t="s">
        <v>121</v>
      </c>
      <c r="B163" s="208"/>
      <c r="C163" s="209"/>
      <c r="D163" s="297">
        <v>4500</v>
      </c>
      <c r="E163" s="157"/>
      <c r="F163" s="157"/>
      <c r="G163" s="157"/>
      <c r="H163" s="157"/>
    </row>
    <row r="164" spans="1:8" s="16" customFormat="1" ht="50.1" customHeight="1" x14ac:dyDescent="0.2">
      <c r="A164" s="207" t="s">
        <v>122</v>
      </c>
      <c r="B164" s="208"/>
      <c r="C164" s="209"/>
      <c r="D164" s="297">
        <v>450</v>
      </c>
      <c r="E164" s="157"/>
      <c r="F164" s="157"/>
      <c r="G164" s="157"/>
      <c r="H164" s="157"/>
    </row>
    <row r="165" spans="1:8" s="16" customFormat="1" ht="50.1" customHeight="1" thickBot="1" x14ac:dyDescent="0.25">
      <c r="A165" s="207" t="s">
        <v>123</v>
      </c>
      <c r="B165" s="208"/>
      <c r="C165" s="210"/>
      <c r="D165" s="78">
        <v>1125</v>
      </c>
      <c r="E165" s="79"/>
      <c r="F165" s="79"/>
      <c r="G165" s="79"/>
      <c r="H165" s="79"/>
    </row>
    <row r="166" spans="1:8" s="16" customFormat="1" ht="50.1" customHeight="1" thickBot="1" x14ac:dyDescent="0.25">
      <c r="A166" s="24" t="s">
        <v>124</v>
      </c>
      <c r="B166" s="25"/>
      <c r="C166" s="26"/>
      <c r="D166" s="173"/>
      <c r="E166" s="173"/>
      <c r="F166" s="173"/>
      <c r="G166" s="173"/>
      <c r="H166" s="174"/>
    </row>
    <row r="167" spans="1:8" s="16" customFormat="1" ht="50.1" customHeight="1" x14ac:dyDescent="0.2">
      <c r="A167" s="160" t="s">
        <v>125</v>
      </c>
      <c r="B167" s="161"/>
      <c r="C167"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"2ГИС.КЕМЕРОВО" (мобильная версия 2ГИС 4.0 и выше)</v>
      </c>
      <c r="D167" s="212">
        <f>F167*1.2</f>
        <v>5040</v>
      </c>
      <c r="E167" s="213">
        <f>F167*1.1</f>
        <v>4620</v>
      </c>
      <c r="F167" s="213">
        <v>4200</v>
      </c>
      <c r="G167" s="213">
        <f>F167*0.75</f>
        <v>3150</v>
      </c>
      <c r="H167" s="214">
        <f>F167*0.5</f>
        <v>2100</v>
      </c>
    </row>
    <row r="168" spans="1:8" s="16" customFormat="1" ht="50.1" customHeight="1" x14ac:dyDescent="0.2">
      <c r="A168" s="160" t="s">
        <v>126</v>
      </c>
      <c r="B168" s="161"/>
      <c r="C168" s="203" t="str">
        <f>"Интернет-площадка 2gis.ru на основе Cправочника организаций "&amp;$C$2&amp;""</f>
        <v>Интернет-площадка 2gis.ru на основе Cправочника организаций "2ГИС.КЕМЕРОВО"</v>
      </c>
      <c r="D168" s="36">
        <v>3060</v>
      </c>
      <c r="E168" s="37"/>
      <c r="F168" s="37"/>
      <c r="G168" s="37"/>
      <c r="H168" s="38"/>
    </row>
    <row r="169" spans="1:8" s="16" customFormat="1" ht="50.1" customHeight="1" x14ac:dyDescent="0.2">
      <c r="A169" s="160" t="s">
        <v>127</v>
      </c>
      <c r="B169" s="161"/>
      <c r="C169" s="203" t="str">
        <f>"Электронный справочник на основе Справочника организаций "&amp;$C$2&amp;" (версия для ПК)"</f>
        <v>Электронный справочник на основе Справочника организаций "2ГИС.КЕМЕРОВО" (версия для ПК)</v>
      </c>
      <c r="D169" s="56">
        <v>6000</v>
      </c>
      <c r="E169" s="37"/>
      <c r="F169" s="37"/>
      <c r="G169" s="37"/>
      <c r="H169" s="38"/>
    </row>
    <row r="170" spans="1:8" s="16" customFormat="1" ht="50.1" customHeight="1" x14ac:dyDescent="0.2">
      <c r="A170" s="160" t="s">
        <v>198</v>
      </c>
      <c r="B170" s="161"/>
      <c r="C170"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"2ГИС.КЕМЕРОВО" (мобильная версия 2ГИС 4.0 и выше)</v>
      </c>
      <c r="D170" s="212">
        <f>F170*1.2</f>
        <v>7056</v>
      </c>
      <c r="E170" s="213">
        <f>F170*1.1</f>
        <v>6468.0000000000009</v>
      </c>
      <c r="F170" s="213">
        <v>5880</v>
      </c>
      <c r="G170" s="213">
        <f>F170*0.75</f>
        <v>4410</v>
      </c>
      <c r="H170" s="214">
        <f>F170*0.5</f>
        <v>2940</v>
      </c>
    </row>
    <row r="171" spans="1:8" s="16" customFormat="1" ht="50.1" customHeight="1" x14ac:dyDescent="0.2">
      <c r="A171" s="160" t="s">
        <v>199</v>
      </c>
      <c r="B171" s="161"/>
      <c r="C171" s="203" t="str">
        <f>"Интернет-площадка 2gis.ru на основе Cправочника организаций "&amp;$C$2&amp;""</f>
        <v>Интернет-площадка 2gis.ru на основе Cправочника организаций "2ГИС.КЕМЕРОВО"</v>
      </c>
      <c r="D171" s="36">
        <v>4320</v>
      </c>
      <c r="E171" s="37"/>
      <c r="F171" s="37"/>
      <c r="G171" s="37"/>
      <c r="H171" s="38"/>
    </row>
    <row r="172" spans="1:8" s="16" customFormat="1" ht="50.1" customHeight="1" x14ac:dyDescent="0.2">
      <c r="A172" s="160" t="s">
        <v>130</v>
      </c>
      <c r="B172" s="161"/>
      <c r="C172" s="203" t="str">
        <f>"Электронный справочник на основе Справочника организаций "&amp;$C$2&amp;" (версия для ПК)"</f>
        <v>Электронный справочник на основе Справочника организаций "2ГИС.КЕМЕРОВО" (версия для ПК)</v>
      </c>
      <c r="D172" s="36">
        <v>8400</v>
      </c>
      <c r="E172" s="37"/>
      <c r="F172" s="37"/>
      <c r="G172" s="37"/>
      <c r="H172" s="38"/>
    </row>
    <row r="173" spans="1:8" s="16" customFormat="1" ht="126" customHeight="1" x14ac:dyDescent="0.2">
      <c r="A173" s="160" t="s">
        <v>131</v>
      </c>
      <c r="B173" s="161"/>
      <c r="C173" s="203" t="str">
        <f>"Интернет-площадка 2gis.ru на основе Cправочника организаций "&amp;$C$2&amp;""</f>
        <v>Интернет-площадка 2gis.ru на основе Cправочника организаций "2ГИС.КЕМЕРОВО"</v>
      </c>
      <c r="D173" s="212">
        <f>F173*1.2</f>
        <v>5040</v>
      </c>
      <c r="E173" s="213">
        <f>F173*1.1</f>
        <v>4620</v>
      </c>
      <c r="F173" s="213">
        <v>4200</v>
      </c>
      <c r="G173" s="213">
        <f>F173*0.75</f>
        <v>3150</v>
      </c>
      <c r="H173" s="214">
        <f>F173*0.5</f>
        <v>2100</v>
      </c>
    </row>
    <row r="174" spans="1:8" s="16" customFormat="1" ht="126" customHeight="1" thickBot="1" x14ac:dyDescent="0.25">
      <c r="A174" s="160" t="s">
        <v>132</v>
      </c>
      <c r="B174" s="161"/>
      <c r="C174"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174" s="56">
        <v>5730</v>
      </c>
      <c r="E174" s="37"/>
      <c r="F174" s="37"/>
      <c r="G174" s="37"/>
      <c r="H174" s="38"/>
    </row>
    <row r="175" spans="1:8" ht="50.1" customHeight="1" thickBot="1" x14ac:dyDescent="0.25">
      <c r="A175" s="24" t="s">
        <v>200</v>
      </c>
      <c r="B175" s="25"/>
      <c r="C175" s="26"/>
      <c r="D175" s="173"/>
      <c r="E175" s="173"/>
      <c r="F175" s="173"/>
      <c r="G175" s="173"/>
      <c r="H175" s="174"/>
    </row>
    <row r="176" spans="1:8" s="23" customFormat="1" ht="30" customHeight="1" thickBot="1" x14ac:dyDescent="0.25">
      <c r="A176" s="303"/>
      <c r="B176" s="303"/>
      <c r="C176" s="460"/>
      <c r="D176" s="303"/>
      <c r="E176" s="303"/>
      <c r="F176" s="303"/>
      <c r="G176" s="303"/>
      <c r="H176" s="304"/>
    </row>
    <row r="177" spans="1:8" s="16" customFormat="1" ht="83.25" customHeight="1" thickBot="1" x14ac:dyDescent="0.25">
      <c r="A177" s="160" t="s">
        <v>201</v>
      </c>
      <c r="B177" s="161"/>
      <c r="C177"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"2ГИС.КЕМЕРОВО" (версия для ПК); 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177" s="31">
        <v>15420</v>
      </c>
      <c r="E177" s="32"/>
      <c r="F177" s="32"/>
      <c r="G177" s="32"/>
      <c r="H177" s="33"/>
    </row>
    <row r="178" spans="1:8" s="16" customFormat="1" ht="83.25" customHeight="1" thickBot="1" x14ac:dyDescent="0.25">
      <c r="A178" s="160" t="s">
        <v>202</v>
      </c>
      <c r="B178" s="161"/>
      <c r="C178" s="209"/>
      <c r="D178" s="31">
        <v>15420</v>
      </c>
      <c r="E178" s="32"/>
      <c r="F178" s="32"/>
      <c r="G178" s="32"/>
      <c r="H178" s="33"/>
    </row>
    <row r="179" spans="1:8" s="28" customFormat="1" ht="50.1" customHeight="1" thickBot="1" x14ac:dyDescent="0.25">
      <c r="A179" s="290"/>
      <c r="B179" s="291"/>
      <c r="C179" s="125"/>
      <c r="D179" s="292"/>
      <c r="E179" s="292"/>
      <c r="F179" s="292"/>
      <c r="G179" s="292"/>
      <c r="H179" s="293"/>
    </row>
    <row r="180" spans="1:8" s="23" customFormat="1" ht="26.25" x14ac:dyDescent="0.2">
      <c r="A180" s="216"/>
      <c r="B180" s="217"/>
      <c r="C180" s="218"/>
      <c r="D180" s="217"/>
      <c r="E180" s="217"/>
      <c r="F180" s="217"/>
      <c r="G180" s="217"/>
      <c r="H180" s="219"/>
    </row>
    <row r="181" spans="1:8" s="16" customFormat="1" ht="21" x14ac:dyDescent="0.2">
      <c r="A181" s="220"/>
      <c r="B181" s="221" t="s">
        <v>133</v>
      </c>
      <c r="C181" s="222" t="s">
        <v>516</v>
      </c>
      <c r="D181" s="222"/>
      <c r="E181" s="223"/>
      <c r="F181" s="223"/>
      <c r="G181" s="223"/>
      <c r="H181" s="223"/>
    </row>
    <row r="182" spans="1:8" s="16" customFormat="1" ht="21" x14ac:dyDescent="0.2">
      <c r="A182" s="220"/>
      <c r="B182" s="223"/>
      <c r="C182" s="224" t="s">
        <v>517</v>
      </c>
      <c r="D182" s="224"/>
      <c r="E182" s="223"/>
      <c r="F182" s="223"/>
      <c r="G182" s="223"/>
      <c r="H182" s="223"/>
    </row>
    <row r="183" spans="1:8" s="16" customFormat="1" ht="21" x14ac:dyDescent="0.2">
      <c r="A183" s="220"/>
      <c r="B183" s="223"/>
      <c r="C183" s="224" t="s">
        <v>518</v>
      </c>
      <c r="D183" s="224"/>
      <c r="E183" s="223"/>
      <c r="F183" s="223"/>
      <c r="G183" s="223"/>
      <c r="H183" s="223"/>
    </row>
    <row r="184" spans="1:8" s="16" customFormat="1" ht="21" x14ac:dyDescent="0.2">
      <c r="A184" s="216"/>
      <c r="B184" s="217"/>
      <c r="C184" s="224"/>
      <c r="D184" s="224"/>
      <c r="E184" s="223"/>
      <c r="F184" s="223"/>
      <c r="G184" s="223"/>
      <c r="H184" s="217"/>
    </row>
    <row r="185" spans="1:8" s="16" customFormat="1" ht="26.25" x14ac:dyDescent="0.2">
      <c r="A185" s="227" t="str">
        <f>Абакан_юр!A174</f>
        <v>По соглашению сторон в качестве валюты платежа могут выступать украинские гривны, в этом случае курс следующий: 1 руб. = 0,4408 гривен</v>
      </c>
      <c r="B185" s="227"/>
      <c r="C185" s="227"/>
      <c r="D185" s="228"/>
      <c r="E185" s="228"/>
      <c r="F185" s="229"/>
      <c r="G185" s="230"/>
      <c r="H185" s="230"/>
    </row>
    <row r="186" spans="1:8" s="16" customFormat="1" ht="26.25" x14ac:dyDescent="0.2">
      <c r="A186" s="227" t="str">
        <f>Абакан_юр!A175</f>
        <v>По соглашению сторон в качестве валюты платежа могут выступать дирхамы ОАЭ, в этом случае курс следующий: 1 руб. = 0,0420 дирхам</v>
      </c>
      <c r="B186" s="227"/>
      <c r="C186" s="227"/>
      <c r="D186" s="228"/>
      <c r="E186" s="228"/>
      <c r="F186" s="229"/>
      <c r="G186" s="232"/>
      <c r="H186" s="232"/>
    </row>
    <row r="187" spans="1:8" ht="12.6" customHeight="1" x14ac:dyDescent="0.2">
      <c r="A187" s="227" t="str">
        <f>Абакан_юр!A176</f>
        <v>По соглашению сторон в качестве валюты платежа могут выступать доллары США, в этом случае курс следующий: 1 руб. = 0,0114 доллара</v>
      </c>
      <c r="B187" s="227"/>
      <c r="C187" s="227"/>
      <c r="D187" s="228"/>
      <c r="E187" s="228"/>
      <c r="F187" s="229"/>
      <c r="G187" s="232"/>
      <c r="H187" s="232"/>
    </row>
    <row r="188" spans="1:8" s="223" customFormat="1" ht="24.95" customHeight="1" x14ac:dyDescent="0.2">
      <c r="A188" s="227" t="str">
        <f>Абакан_юр!A177</f>
        <v>По соглашению сторон в качестве валюты платежа могут выступать евро, в этом случае курс следующий: 1 руб. = 0,0105 евро</v>
      </c>
      <c r="B188" s="227"/>
      <c r="C188" s="227"/>
      <c r="D188" s="228"/>
      <c r="E188" s="229"/>
      <c r="F188" s="229"/>
      <c r="G188" s="232"/>
      <c r="H188" s="232"/>
    </row>
    <row r="189" spans="1:8" s="223" customFormat="1" ht="24.95" customHeight="1" x14ac:dyDescent="0.2">
      <c r="A189" s="227" t="str">
        <f>Абакан_юр!A178</f>
        <v>По соглашению сторон в качестве валюты платежа могут выступать чешские кроны, в этом случае курс следующий: 1 руб. = 0,2605 крона</v>
      </c>
      <c r="B189" s="227"/>
      <c r="C189" s="227"/>
      <c r="D189" s="228"/>
      <c r="E189" s="229"/>
      <c r="F189" s="229"/>
      <c r="G189" s="232"/>
      <c r="H189" s="232"/>
    </row>
    <row r="190" spans="1:8" s="223" customFormat="1" ht="24.95" customHeight="1" x14ac:dyDescent="0.2">
      <c r="A190" s="227" t="str">
        <f>Абакан_юр!A179</f>
        <v>По соглашению сторон в качестве валюты платежа могут выступать киргизские сомы, в этом случае курс следующий: 1 руб. = 1,0083 сом</v>
      </c>
      <c r="B190" s="227"/>
      <c r="C190" s="227"/>
      <c r="D190" s="228"/>
      <c r="E190" s="228"/>
      <c r="F190" s="229"/>
      <c r="G190" s="232"/>
      <c r="H190" s="232"/>
    </row>
    <row r="191" spans="1:8" s="217" customFormat="1" ht="12.6" customHeight="1" x14ac:dyDescent="0.2">
      <c r="A191" s="227" t="str">
        <f>Абакан_юр!A180</f>
        <v>По соглашению сторон в качестве валюты платежа могут выступать казахстанские тенге, в этом случае курс следующий: 1 руб. = 5,0473 тенге</v>
      </c>
      <c r="B191" s="227"/>
      <c r="C191" s="227"/>
      <c r="D191" s="228"/>
      <c r="E191" s="228"/>
      <c r="F191" s="229"/>
      <c r="G191" s="232"/>
      <c r="H191" s="232"/>
    </row>
    <row r="192" spans="1:8" s="231" customFormat="1" ht="24.95" customHeight="1" x14ac:dyDescent="0.2">
      <c r="A192" s="233"/>
      <c r="B192" s="233"/>
      <c r="C192" s="234"/>
      <c r="D192" s="235"/>
      <c r="E192" s="235"/>
      <c r="F192" s="236"/>
      <c r="G192" s="237"/>
      <c r="H192" s="237"/>
    </row>
    <row r="193" spans="1:8" s="231" customFormat="1" ht="24.95" customHeight="1" x14ac:dyDescent="0.2">
      <c r="A193" s="239" t="s">
        <v>144</v>
      </c>
      <c r="B193" s="239"/>
      <c r="C193" s="239"/>
      <c r="D193" s="239"/>
      <c r="E193" s="239"/>
      <c r="F193" s="239"/>
      <c r="G193" s="239"/>
      <c r="H193" s="239"/>
    </row>
    <row r="194" spans="1:8" s="231" customFormat="1" ht="24.95" customHeight="1" x14ac:dyDescent="0.2">
      <c r="A194" s="239" t="s">
        <v>145</v>
      </c>
      <c r="B194" s="239"/>
      <c r="C194" s="239"/>
      <c r="D194" s="239"/>
      <c r="E194" s="239"/>
      <c r="F194" s="239"/>
      <c r="G194" s="239"/>
      <c r="H194" s="239"/>
    </row>
    <row r="195" spans="1:8" s="231" customFormat="1" ht="24.95" customHeight="1" x14ac:dyDescent="0.2">
      <c r="A195" s="233"/>
      <c r="B195" s="233"/>
      <c r="C195" s="234"/>
      <c r="D195" s="235"/>
      <c r="E195" s="235"/>
      <c r="F195" s="236"/>
      <c r="G195" s="237"/>
      <c r="H195" s="237"/>
    </row>
    <row r="196" spans="1:8" s="231" customFormat="1" ht="24.95" customHeight="1" thickBot="1" x14ac:dyDescent="0.25">
      <c r="A196" s="240" t="s">
        <v>146</v>
      </c>
      <c r="B196" s="240"/>
      <c r="C196" s="240"/>
      <c r="D196" s="240"/>
      <c r="E196" s="240"/>
      <c r="F196" s="241"/>
      <c r="H196" s="242"/>
    </row>
    <row r="197" spans="1:8" s="231" customFormat="1" ht="24.95" customHeight="1" thickBot="1" x14ac:dyDescent="0.25">
      <c r="A197" s="243" t="s">
        <v>147</v>
      </c>
      <c r="B197" s="244"/>
      <c r="C197" s="244"/>
      <c r="D197" s="244"/>
      <c r="E197" s="245"/>
      <c r="F197" s="246"/>
      <c r="G197" s="217"/>
      <c r="H197" s="247"/>
    </row>
    <row r="198" spans="1:8" s="231" customFormat="1" ht="90.75" customHeight="1" thickBot="1" x14ac:dyDescent="0.25">
      <c r="A198" s="248" t="s">
        <v>148</v>
      </c>
      <c r="B198" s="249"/>
      <c r="C198" s="250" t="s">
        <v>149</v>
      </c>
      <c r="D198" s="249" t="s">
        <v>150</v>
      </c>
      <c r="E198" s="251"/>
      <c r="F198" s="252"/>
      <c r="G198" s="252"/>
      <c r="H198" s="252"/>
    </row>
    <row r="199" spans="1:8" s="238" customFormat="1" ht="34.5" customHeight="1" x14ac:dyDescent="0.2">
      <c r="A199" s="253" t="s">
        <v>207</v>
      </c>
      <c r="B199" s="254"/>
      <c r="C199" s="256" t="s">
        <v>208</v>
      </c>
      <c r="D199" s="473">
        <v>2190</v>
      </c>
      <c r="E199" s="257"/>
      <c r="F199" s="252"/>
      <c r="G199" s="252"/>
      <c r="H199" s="252"/>
    </row>
    <row r="200" spans="1:8" ht="24.95" customHeight="1" x14ac:dyDescent="0.2">
      <c r="A200" s="258" t="s">
        <v>209</v>
      </c>
      <c r="B200" s="259"/>
      <c r="C200" s="261"/>
      <c r="D200" s="474">
        <v>1590</v>
      </c>
      <c r="E200" s="262"/>
      <c r="F200" s="252"/>
      <c r="G200" s="252"/>
      <c r="H200" s="252"/>
    </row>
    <row r="201" spans="1:8" ht="93" customHeight="1" x14ac:dyDescent="0.2">
      <c r="A201" s="258" t="s">
        <v>210</v>
      </c>
      <c r="B201" s="259"/>
      <c r="C201" s="261"/>
      <c r="D201" s="474">
        <v>1440</v>
      </c>
      <c r="E201" s="262"/>
      <c r="F201" s="252"/>
      <c r="G201" s="252"/>
      <c r="H201" s="252"/>
    </row>
    <row r="202" spans="1:8" s="238" customFormat="1" ht="86.25" customHeight="1" thickBot="1" x14ac:dyDescent="0.25">
      <c r="A202" s="258" t="s">
        <v>211</v>
      </c>
      <c r="B202" s="259"/>
      <c r="C202" s="261"/>
      <c r="D202" s="474">
        <v>1290</v>
      </c>
      <c r="E202" s="262"/>
      <c r="F202" s="252"/>
      <c r="G202" s="252"/>
      <c r="H202" s="252"/>
    </row>
    <row r="203" spans="1:8" s="242" customFormat="1" ht="87" customHeight="1" x14ac:dyDescent="0.2">
      <c r="A203" s="253" t="s">
        <v>151</v>
      </c>
      <c r="B203" s="254"/>
      <c r="C203" s="255" t="s">
        <v>152</v>
      </c>
      <c r="D203" s="256" t="s">
        <v>153</v>
      </c>
      <c r="E203" s="257"/>
      <c r="F203" s="252"/>
      <c r="G203" s="252"/>
      <c r="H203" s="252"/>
    </row>
    <row r="204" spans="1:8" s="247" customFormat="1" ht="50.1" customHeight="1" x14ac:dyDescent="0.2">
      <c r="A204" s="482" t="s">
        <v>154</v>
      </c>
      <c r="B204" s="483"/>
      <c r="C204" s="484" t="s">
        <v>155</v>
      </c>
      <c r="D204" s="485" t="s">
        <v>156</v>
      </c>
      <c r="E204" s="486"/>
      <c r="F204" s="252"/>
      <c r="G204" s="252"/>
      <c r="H204" s="252"/>
    </row>
    <row r="205" spans="1:8" ht="99" customHeight="1" thickBot="1" x14ac:dyDescent="0.25">
      <c r="A205" s="321" t="s">
        <v>157</v>
      </c>
      <c r="B205" s="322"/>
      <c r="C205" s="323" t="s">
        <v>158</v>
      </c>
      <c r="D205" s="324" t="s">
        <v>156</v>
      </c>
      <c r="E205" s="325"/>
      <c r="F205" s="252"/>
      <c r="G205" s="252"/>
      <c r="H205" s="252"/>
    </row>
    <row r="206" spans="1:8" ht="113.25" customHeight="1" x14ac:dyDescent="0.2">
      <c r="A206" s="258" t="s">
        <v>160</v>
      </c>
      <c r="B206" s="259"/>
      <c r="C206" s="319" t="s">
        <v>161</v>
      </c>
      <c r="D206" s="259" t="s">
        <v>156</v>
      </c>
      <c r="E206" s="320"/>
      <c r="F206" s="246"/>
      <c r="G206" s="246"/>
      <c r="H206" s="246"/>
    </row>
    <row r="207" spans="1:8" ht="230.25" customHeight="1" thickBot="1" x14ac:dyDescent="0.25">
      <c r="A207" s="442" t="s">
        <v>162</v>
      </c>
      <c r="B207" s="443"/>
      <c r="C207" s="323" t="s">
        <v>163</v>
      </c>
      <c r="D207" s="444" t="s">
        <v>156</v>
      </c>
      <c r="E207" s="445"/>
      <c r="F207" s="236"/>
      <c r="G207" s="237"/>
      <c r="H207" s="237"/>
    </row>
    <row r="208" spans="1:8" ht="50.1" customHeight="1" x14ac:dyDescent="0.2">
      <c r="A208" s="264" t="s">
        <v>164</v>
      </c>
      <c r="B208" s="264"/>
      <c r="C208" s="264"/>
      <c r="D208" s="264"/>
      <c r="E208" s="264"/>
      <c r="F208" s="264"/>
      <c r="G208" s="264"/>
      <c r="H208" s="264"/>
    </row>
    <row r="209" spans="1:8" ht="50.1" customHeight="1" x14ac:dyDescent="0.2">
      <c r="A209" s="264" t="s">
        <v>165</v>
      </c>
      <c r="B209" s="264"/>
      <c r="C209" s="264"/>
      <c r="D209" s="264"/>
      <c r="E209" s="264"/>
      <c r="F209" s="264"/>
      <c r="G209" s="264"/>
      <c r="H209" s="264"/>
    </row>
    <row r="210" spans="1:8" ht="199.5" customHeight="1" x14ac:dyDescent="0.2">
      <c r="A210" s="326" t="str">
        <f>Абакан_юр!A195</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10" s="326"/>
      <c r="C210" s="326"/>
      <c r="D210" s="326"/>
      <c r="E210" s="326"/>
      <c r="F210" s="326"/>
      <c r="G210" s="326"/>
      <c r="H210" s="326"/>
    </row>
    <row r="211" spans="1:8" ht="86.25" customHeight="1" x14ac:dyDescent="0.2">
      <c r="A211" s="239" t="s">
        <v>167</v>
      </c>
      <c r="B211" s="239"/>
      <c r="C211" s="239"/>
      <c r="D211" s="239"/>
      <c r="E211" s="239"/>
      <c r="F211" s="239"/>
      <c r="G211" s="239"/>
      <c r="H211" s="239"/>
    </row>
    <row r="212" spans="1:8" ht="132.75" customHeight="1" x14ac:dyDescent="0.2">
      <c r="A212" s="264" t="s">
        <v>168</v>
      </c>
      <c r="B212" s="264"/>
      <c r="C212" s="264"/>
      <c r="D212" s="264"/>
      <c r="E212" s="264"/>
      <c r="F212" s="264"/>
      <c r="G212" s="264"/>
      <c r="H212" s="264"/>
    </row>
    <row r="213" spans="1:8" s="217" customFormat="1" ht="125.25" customHeight="1" x14ac:dyDescent="0.2">
      <c r="A213" s="239" t="s">
        <v>169</v>
      </c>
      <c r="B213" s="239"/>
      <c r="C213" s="239"/>
      <c r="D213" s="239"/>
      <c r="E213" s="239"/>
      <c r="F213" s="239"/>
      <c r="G213" s="239"/>
      <c r="H213" s="239"/>
    </row>
    <row r="214" spans="1:8" s="238" customFormat="1" ht="222.75" customHeight="1" x14ac:dyDescent="0.2">
      <c r="A214" s="475" t="s">
        <v>287</v>
      </c>
      <c r="B214" s="475"/>
      <c r="C214" s="475"/>
      <c r="D214" s="475"/>
      <c r="E214" s="475"/>
      <c r="F214" s="475"/>
      <c r="G214" s="475"/>
      <c r="H214" s="475"/>
    </row>
    <row r="215" spans="1:8" ht="24.95" customHeight="1" x14ac:dyDescent="0.35">
      <c r="A215" s="476" t="s">
        <v>288</v>
      </c>
      <c r="B215" s="477"/>
      <c r="C215" s="478" t="s">
        <v>289</v>
      </c>
    </row>
    <row r="216" spans="1:8" ht="24.95" customHeight="1" x14ac:dyDescent="0.35">
      <c r="A216" s="479" t="s">
        <v>290</v>
      </c>
      <c r="B216" s="480"/>
      <c r="C216" s="481">
        <v>1</v>
      </c>
    </row>
    <row r="217" spans="1:8" ht="25.5" x14ac:dyDescent="0.35">
      <c r="A217" s="479">
        <v>2</v>
      </c>
      <c r="B217" s="480"/>
      <c r="C217" s="481">
        <v>1.1000000000000001</v>
      </c>
    </row>
    <row r="218" spans="1:8" s="16" customFormat="1" ht="25.5" x14ac:dyDescent="0.35">
      <c r="A218" s="479">
        <v>3</v>
      </c>
      <c r="B218" s="480"/>
      <c r="C218" s="481">
        <v>1.2</v>
      </c>
      <c r="D218" s="217"/>
      <c r="E218" s="217"/>
      <c r="F218" s="217"/>
      <c r="G218" s="217"/>
      <c r="H218" s="219"/>
    </row>
    <row r="219" spans="1:8" ht="24.95" customHeight="1" x14ac:dyDescent="0.35">
      <c r="A219" s="479" t="s">
        <v>291</v>
      </c>
      <c r="B219" s="480"/>
      <c r="C219" s="481">
        <v>1.25</v>
      </c>
    </row>
    <row r="220" spans="1:8" s="266" customFormat="1" ht="25.5" x14ac:dyDescent="0.35">
      <c r="A220" s="479" t="s">
        <v>292</v>
      </c>
      <c r="B220" s="480"/>
      <c r="C220" s="481">
        <v>1.3</v>
      </c>
      <c r="D220" s="217"/>
      <c r="E220" s="217"/>
      <c r="F220" s="217"/>
      <c r="G220" s="217"/>
      <c r="H220" s="219"/>
    </row>
    <row r="221" spans="1:8" ht="25.5" x14ac:dyDescent="0.35">
      <c r="A221" s="479" t="s">
        <v>293</v>
      </c>
      <c r="B221" s="480"/>
      <c r="C221" s="481">
        <v>1.35</v>
      </c>
    </row>
    <row r="222" spans="1:8" ht="25.5" x14ac:dyDescent="0.35">
      <c r="A222" s="479" t="s">
        <v>294</v>
      </c>
      <c r="B222" s="480"/>
      <c r="C222" s="481">
        <v>1.4</v>
      </c>
    </row>
    <row r="223" spans="1:8" ht="25.5" x14ac:dyDescent="0.35">
      <c r="A223" s="479" t="s">
        <v>295</v>
      </c>
      <c r="B223" s="480"/>
      <c r="C223" s="481">
        <v>1.45</v>
      </c>
    </row>
    <row r="224" spans="1:8" ht="25.5" x14ac:dyDescent="0.35">
      <c r="A224" s="479" t="s">
        <v>296</v>
      </c>
      <c r="B224" s="480"/>
      <c r="C224" s="481">
        <v>1.5</v>
      </c>
    </row>
    <row r="225" spans="1:8" ht="25.5" x14ac:dyDescent="0.35">
      <c r="A225" s="479" t="s">
        <v>297</v>
      </c>
      <c r="B225" s="480"/>
      <c r="C225" s="481">
        <v>2</v>
      </c>
    </row>
    <row r="226" spans="1:8" ht="23.25" x14ac:dyDescent="0.2">
      <c r="A226" s="264" t="s">
        <v>298</v>
      </c>
      <c r="B226" s="264"/>
      <c r="C226" s="264"/>
      <c r="D226" s="264"/>
      <c r="E226" s="264"/>
      <c r="F226" s="264"/>
      <c r="G226" s="264"/>
      <c r="H226" s="264"/>
    </row>
  </sheetData>
  <sheetProtection selectLockedCells="1" selectUnlockedCells="1"/>
  <mergeCells count="362">
    <mergeCell ref="A221:B221"/>
    <mergeCell ref="A222:B222"/>
    <mergeCell ref="A223:B223"/>
    <mergeCell ref="A224:B224"/>
    <mergeCell ref="A225:B225"/>
    <mergeCell ref="A226:H226"/>
    <mergeCell ref="A215:B215"/>
    <mergeCell ref="A216:B216"/>
    <mergeCell ref="A217:B217"/>
    <mergeCell ref="A218:B218"/>
    <mergeCell ref="A219:B219"/>
    <mergeCell ref="A220:B220"/>
    <mergeCell ref="A210:H210"/>
    <mergeCell ref="A211:H211"/>
    <mergeCell ref="A212:H212"/>
    <mergeCell ref="A213:E213"/>
    <mergeCell ref="F213:H213"/>
    <mergeCell ref="A214:H214"/>
    <mergeCell ref="A206:B206"/>
    <mergeCell ref="D206:E206"/>
    <mergeCell ref="A207:B207"/>
    <mergeCell ref="D207:E207"/>
    <mergeCell ref="A208:H208"/>
    <mergeCell ref="A209:H209"/>
    <mergeCell ref="A203:B203"/>
    <mergeCell ref="D203:E203"/>
    <mergeCell ref="A204:B204"/>
    <mergeCell ref="D204:E204"/>
    <mergeCell ref="A205:B205"/>
    <mergeCell ref="D205:E205"/>
    <mergeCell ref="A199:B199"/>
    <mergeCell ref="C199:C202"/>
    <mergeCell ref="D199:E199"/>
    <mergeCell ref="A200:B200"/>
    <mergeCell ref="D200:E200"/>
    <mergeCell ref="A201:B201"/>
    <mergeCell ref="D201:E201"/>
    <mergeCell ref="A202:B202"/>
    <mergeCell ref="D202:E202"/>
    <mergeCell ref="A193:H193"/>
    <mergeCell ref="A194:H194"/>
    <mergeCell ref="A196:E196"/>
    <mergeCell ref="A197:E197"/>
    <mergeCell ref="A198:B198"/>
    <mergeCell ref="D198:E198"/>
    <mergeCell ref="A186:C186"/>
    <mergeCell ref="A187:C187"/>
    <mergeCell ref="A188:C188"/>
    <mergeCell ref="A189:C189"/>
    <mergeCell ref="A190:C190"/>
    <mergeCell ref="A191:C191"/>
    <mergeCell ref="C181:D181"/>
    <mergeCell ref="C182:D182"/>
    <mergeCell ref="C183:D183"/>
    <mergeCell ref="C184:D184"/>
    <mergeCell ref="A185:C185"/>
    <mergeCell ref="G185:H185"/>
    <mergeCell ref="A177:B177"/>
    <mergeCell ref="C177:C178"/>
    <mergeCell ref="D177:H177"/>
    <mergeCell ref="A178:B178"/>
    <mergeCell ref="D178:H178"/>
    <mergeCell ref="A179:B179"/>
    <mergeCell ref="D179:H179"/>
    <mergeCell ref="A173:B173"/>
    <mergeCell ref="A174:B174"/>
    <mergeCell ref="D174:H174"/>
    <mergeCell ref="A175:B175"/>
    <mergeCell ref="D175:H175"/>
    <mergeCell ref="A176:C176"/>
    <mergeCell ref="D176:H176"/>
    <mergeCell ref="A169:B169"/>
    <mergeCell ref="D169:H169"/>
    <mergeCell ref="A170:B170"/>
    <mergeCell ref="A171:B171"/>
    <mergeCell ref="D171:H171"/>
    <mergeCell ref="A172:B172"/>
    <mergeCell ref="D172:H172"/>
    <mergeCell ref="D165:H165"/>
    <mergeCell ref="A166:B166"/>
    <mergeCell ref="D166:H166"/>
    <mergeCell ref="A167:B167"/>
    <mergeCell ref="A168:B168"/>
    <mergeCell ref="D168:H168"/>
    <mergeCell ref="A161:B161"/>
    <mergeCell ref="C161:C165"/>
    <mergeCell ref="D161:H161"/>
    <mergeCell ref="A162:B162"/>
    <mergeCell ref="D162:H162"/>
    <mergeCell ref="A163:B163"/>
    <mergeCell ref="D163:H163"/>
    <mergeCell ref="A164:B164"/>
    <mergeCell ref="D164:H164"/>
    <mergeCell ref="A165:B165"/>
    <mergeCell ref="A158:B158"/>
    <mergeCell ref="D158:H158"/>
    <mergeCell ref="A159:B159"/>
    <mergeCell ref="D159:H159"/>
    <mergeCell ref="A160:B160"/>
    <mergeCell ref="D160:H160"/>
    <mergeCell ref="A155:B155"/>
    <mergeCell ref="D155:H155"/>
    <mergeCell ref="A156:B156"/>
    <mergeCell ref="D156:H156"/>
    <mergeCell ref="A157:B157"/>
    <mergeCell ref="D157:H157"/>
    <mergeCell ref="A152:B152"/>
    <mergeCell ref="D152:H152"/>
    <mergeCell ref="A153:B153"/>
    <mergeCell ref="D153:H153"/>
    <mergeCell ref="A154:B154"/>
    <mergeCell ref="D154:H154"/>
    <mergeCell ref="A149:B149"/>
    <mergeCell ref="D149:H149"/>
    <mergeCell ref="A150:B150"/>
    <mergeCell ref="D150:H150"/>
    <mergeCell ref="A151:B151"/>
    <mergeCell ref="D151:H151"/>
    <mergeCell ref="A146:B146"/>
    <mergeCell ref="D146:H146"/>
    <mergeCell ref="A147:B147"/>
    <mergeCell ref="D147:H147"/>
    <mergeCell ref="A148:B148"/>
    <mergeCell ref="D148:H148"/>
    <mergeCell ref="A143:B143"/>
    <mergeCell ref="D143:H143"/>
    <mergeCell ref="A144:B144"/>
    <mergeCell ref="D144:H144"/>
    <mergeCell ref="A145:B145"/>
    <mergeCell ref="D145:H145"/>
    <mergeCell ref="A140:B140"/>
    <mergeCell ref="D140:H140"/>
    <mergeCell ref="A141:B141"/>
    <mergeCell ref="D141:H141"/>
    <mergeCell ref="A142:B142"/>
    <mergeCell ref="D142:H142"/>
    <mergeCell ref="A137:B137"/>
    <mergeCell ref="D137:H137"/>
    <mergeCell ref="A138:B138"/>
    <mergeCell ref="D138:H138"/>
    <mergeCell ref="A139:B139"/>
    <mergeCell ref="D139:H139"/>
    <mergeCell ref="A134:B134"/>
    <mergeCell ref="D134:H134"/>
    <mergeCell ref="A135:B135"/>
    <mergeCell ref="D135:H135"/>
    <mergeCell ref="A136:B136"/>
    <mergeCell ref="D136:H136"/>
    <mergeCell ref="A131:B131"/>
    <mergeCell ref="D131:H131"/>
    <mergeCell ref="A132:B132"/>
    <mergeCell ref="D132:H132"/>
    <mergeCell ref="A133:B133"/>
    <mergeCell ref="D133:H133"/>
    <mergeCell ref="A128:B128"/>
    <mergeCell ref="D128:H128"/>
    <mergeCell ref="A129:B129"/>
    <mergeCell ref="D129:H129"/>
    <mergeCell ref="A130:B130"/>
    <mergeCell ref="D130:H130"/>
    <mergeCell ref="A125:B125"/>
    <mergeCell ref="D125:H125"/>
    <mergeCell ref="A126:B126"/>
    <mergeCell ref="D126:H126"/>
    <mergeCell ref="A127:B127"/>
    <mergeCell ref="D127:H127"/>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16:B116"/>
    <mergeCell ref="D116:H116"/>
    <mergeCell ref="A117:B117"/>
    <mergeCell ref="D117:H117"/>
    <mergeCell ref="A118:B118"/>
    <mergeCell ref="D118:H118"/>
    <mergeCell ref="A113:B113"/>
    <mergeCell ref="D113:H113"/>
    <mergeCell ref="A114:B114"/>
    <mergeCell ref="D114:H114"/>
    <mergeCell ref="A115:B115"/>
    <mergeCell ref="D115:H115"/>
    <mergeCell ref="D109:H109"/>
    <mergeCell ref="A110:B110"/>
    <mergeCell ref="D110:H110"/>
    <mergeCell ref="A111:B111"/>
    <mergeCell ref="D111:H111"/>
    <mergeCell ref="A112:B112"/>
    <mergeCell ref="D112:H112"/>
    <mergeCell ref="A105:B105"/>
    <mergeCell ref="D105:H105"/>
    <mergeCell ref="A106:B106"/>
    <mergeCell ref="D106:H106"/>
    <mergeCell ref="A107:B107"/>
    <mergeCell ref="C107:C124"/>
    <mergeCell ref="D107:H107"/>
    <mergeCell ref="A108:B108"/>
    <mergeCell ref="D108:H108"/>
    <mergeCell ref="A109:B109"/>
    <mergeCell ref="A102:B102"/>
    <mergeCell ref="D102:H102"/>
    <mergeCell ref="A103:B103"/>
    <mergeCell ref="D103:H103"/>
    <mergeCell ref="A104:B104"/>
    <mergeCell ref="D104:H104"/>
    <mergeCell ref="A99:B99"/>
    <mergeCell ref="D99:H99"/>
    <mergeCell ref="A100:B100"/>
    <mergeCell ref="D100:H100"/>
    <mergeCell ref="A101:B101"/>
    <mergeCell ref="D101:H101"/>
    <mergeCell ref="C94:C103"/>
    <mergeCell ref="D94:H94"/>
    <mergeCell ref="A95:B95"/>
    <mergeCell ref="D95:H95"/>
    <mergeCell ref="A96:B96"/>
    <mergeCell ref="D96:H96"/>
    <mergeCell ref="A97:B97"/>
    <mergeCell ref="D97:H97"/>
    <mergeCell ref="A98:B98"/>
    <mergeCell ref="D98:H98"/>
    <mergeCell ref="A91:B91"/>
    <mergeCell ref="D91:H91"/>
    <mergeCell ref="A92:B92"/>
    <mergeCell ref="D92:H92"/>
    <mergeCell ref="A93:C93"/>
    <mergeCell ref="D93:H93"/>
    <mergeCell ref="A88:B88"/>
    <mergeCell ref="D88:H88"/>
    <mergeCell ref="A89:B89"/>
    <mergeCell ref="D89:H89"/>
    <mergeCell ref="A90:B90"/>
    <mergeCell ref="D90:H90"/>
    <mergeCell ref="A85:B85"/>
    <mergeCell ref="D85:H85"/>
    <mergeCell ref="A86:B86"/>
    <mergeCell ref="D86:H86"/>
    <mergeCell ref="A87:B87"/>
    <mergeCell ref="D87:H87"/>
    <mergeCell ref="A82:B82"/>
    <mergeCell ref="D82:H82"/>
    <mergeCell ref="A83:B83"/>
    <mergeCell ref="D83:H83"/>
    <mergeCell ref="A84:B84"/>
    <mergeCell ref="D84:H84"/>
    <mergeCell ref="A79:B79"/>
    <mergeCell ref="D79:H79"/>
    <mergeCell ref="A80:B80"/>
    <mergeCell ref="D80:H80"/>
    <mergeCell ref="A81:B81"/>
    <mergeCell ref="D81:H81"/>
    <mergeCell ref="A76:B76"/>
    <mergeCell ref="D76:H76"/>
    <mergeCell ref="A77:B77"/>
    <mergeCell ref="D77:H77"/>
    <mergeCell ref="A78:B78"/>
    <mergeCell ref="D78:H78"/>
    <mergeCell ref="D71:H71"/>
    <mergeCell ref="A72:C72"/>
    <mergeCell ref="D72:H72"/>
    <mergeCell ref="A73:B73"/>
    <mergeCell ref="C73:C92"/>
    <mergeCell ref="D73:H73"/>
    <mergeCell ref="A74:B74"/>
    <mergeCell ref="D74:H74"/>
    <mergeCell ref="A75:B75"/>
    <mergeCell ref="D75:H75"/>
    <mergeCell ref="H62:H66"/>
    <mergeCell ref="D67:H67"/>
    <mergeCell ref="A68:A70"/>
    <mergeCell ref="B68:B69"/>
    <mergeCell ref="C68:C69"/>
    <mergeCell ref="D68:H70"/>
    <mergeCell ref="G56:G60"/>
    <mergeCell ref="H56:H60"/>
    <mergeCell ref="D61:H61"/>
    <mergeCell ref="A62:A66"/>
    <mergeCell ref="B62:B63"/>
    <mergeCell ref="C62:C63"/>
    <mergeCell ref="D62:D66"/>
    <mergeCell ref="E62:E66"/>
    <mergeCell ref="F62:F66"/>
    <mergeCell ref="G62:G66"/>
    <mergeCell ref="D52:H52"/>
    <mergeCell ref="A53:A54"/>
    <mergeCell ref="D53:H54"/>
    <mergeCell ref="D55:H55"/>
    <mergeCell ref="A56:A60"/>
    <mergeCell ref="B56:B57"/>
    <mergeCell ref="C56:C57"/>
    <mergeCell ref="D56:D60"/>
    <mergeCell ref="E56:E60"/>
    <mergeCell ref="F56:F60"/>
    <mergeCell ref="D48:H48"/>
    <mergeCell ref="A49:A51"/>
    <mergeCell ref="D49:D51"/>
    <mergeCell ref="E49:E51"/>
    <mergeCell ref="F49:F51"/>
    <mergeCell ref="G49:G51"/>
    <mergeCell ref="H49:H51"/>
    <mergeCell ref="A39:A42"/>
    <mergeCell ref="D39:H42"/>
    <mergeCell ref="C40:C41"/>
    <mergeCell ref="D43:H43"/>
    <mergeCell ref="A44:A47"/>
    <mergeCell ref="B44:B45"/>
    <mergeCell ref="C44:C45"/>
    <mergeCell ref="D44:H47"/>
    <mergeCell ref="D32:H32"/>
    <mergeCell ref="A33:A37"/>
    <mergeCell ref="B33:B34"/>
    <mergeCell ref="C33:C34"/>
    <mergeCell ref="D33:D37"/>
    <mergeCell ref="E33:E37"/>
    <mergeCell ref="F33:F37"/>
    <mergeCell ref="G33:G37"/>
    <mergeCell ref="H33:H37"/>
    <mergeCell ref="D27:H27"/>
    <mergeCell ref="A28:A31"/>
    <mergeCell ref="B28:B29"/>
    <mergeCell ref="C28:C29"/>
    <mergeCell ref="D28:D31"/>
    <mergeCell ref="E28:E31"/>
    <mergeCell ref="F28:F31"/>
    <mergeCell ref="G28:G31"/>
    <mergeCell ref="H28:H31"/>
    <mergeCell ref="A19:A22"/>
    <mergeCell ref="D19:H22"/>
    <mergeCell ref="C20:C21"/>
    <mergeCell ref="D23:H23"/>
    <mergeCell ref="A24:A26"/>
    <mergeCell ref="B24:B25"/>
    <mergeCell ref="C24:C25"/>
    <mergeCell ref="D24:H26"/>
    <mergeCell ref="H8:H11"/>
    <mergeCell ref="D12:H12"/>
    <mergeCell ref="A13:A17"/>
    <mergeCell ref="B13:B14"/>
    <mergeCell ref="C13:C14"/>
    <mergeCell ref="D13:D17"/>
    <mergeCell ref="E13:E17"/>
    <mergeCell ref="F13:F17"/>
    <mergeCell ref="G13:G17"/>
    <mergeCell ref="H13:H17"/>
    <mergeCell ref="D4:H4"/>
    <mergeCell ref="A5:B5"/>
    <mergeCell ref="D6:H6"/>
    <mergeCell ref="A8:A11"/>
    <mergeCell ref="B8:B9"/>
    <mergeCell ref="C8:C9"/>
    <mergeCell ref="D8:D11"/>
    <mergeCell ref="E8:E11"/>
    <mergeCell ref="F8:F11"/>
    <mergeCell ref="G8:G11"/>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26"/>
  <sheetViews>
    <sheetView view="pageBreakPreview" zoomScale="40" zoomScaleNormal="60" zoomScaleSheetLayoutView="40" workbookViewId="0">
      <pane ySplit="4" topLeftCell="A52" activePane="bottomLeft" state="frozen"/>
      <selection activeCell="A181" sqref="A181:B181"/>
      <selection pane="bottomLeft" activeCell="A181" sqref="A181:B181"/>
    </sheetView>
  </sheetViews>
  <sheetFormatPr defaultColWidth="9.140625" defaultRowHeight="12.75" outlineLevelRow="1" x14ac:dyDescent="0.2"/>
  <cols>
    <col min="1" max="1" width="45.7109375" style="216" customWidth="1"/>
    <col min="2" max="2" width="80.7109375" style="217" customWidth="1"/>
    <col min="3" max="3" width="120.7109375" style="218" customWidth="1"/>
    <col min="4" max="4" width="32.7109375" style="217" customWidth="1"/>
    <col min="5" max="5" width="27" style="217" bestFit="1" customWidth="1"/>
    <col min="6" max="6" width="27" style="219" customWidth="1"/>
    <col min="7" max="8" width="27" style="219" bestFit="1" customWidth="1"/>
    <col min="9" max="16384" width="9.140625" style="219"/>
  </cols>
  <sheetData>
    <row r="1" spans="1:8" s="4" customFormat="1" ht="50.1" customHeight="1" x14ac:dyDescent="0.2">
      <c r="A1" s="1"/>
      <c r="B1" s="2"/>
      <c r="C1" s="3" t="s">
        <v>0</v>
      </c>
      <c r="D1" s="236"/>
      <c r="E1" s="236"/>
    </row>
    <row r="2" spans="1:8" s="10" customFormat="1" ht="50.1" customHeight="1" x14ac:dyDescent="0.2">
      <c r="A2" s="5" t="str">
        <f>Абакан_юр!A2</f>
        <v>Введен в действие с "01" июня 2024 г.</v>
      </c>
      <c r="B2" s="6" t="s">
        <v>2</v>
      </c>
      <c r="C2" s="7" t="s">
        <v>519</v>
      </c>
      <c r="D2" s="507"/>
      <c r="E2" s="507"/>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row>
    <row r="4" spans="1:8" s="23" customFormat="1" ht="50.1" customHeight="1" thickBot="1" x14ac:dyDescent="0.25">
      <c r="A4" s="17" t="s">
        <v>5</v>
      </c>
      <c r="B4" s="18" t="s">
        <v>6</v>
      </c>
      <c r="C4" s="19" t="s">
        <v>7</v>
      </c>
      <c r="D4" s="491" t="s">
        <v>8</v>
      </c>
      <c r="E4" s="331"/>
      <c r="F4" s="331"/>
      <c r="G4" s="331"/>
      <c r="H4" s="332"/>
    </row>
    <row r="5" spans="1:8" s="28" customFormat="1" ht="50.1" customHeight="1" thickBot="1" x14ac:dyDescent="0.25">
      <c r="A5" s="24" t="s">
        <v>9</v>
      </c>
      <c r="B5" s="25"/>
      <c r="C5" s="26"/>
      <c r="D5" s="419"/>
      <c r="E5" s="419"/>
      <c r="F5" s="419"/>
      <c r="G5" s="419"/>
      <c r="H5" s="419"/>
    </row>
    <row r="6" spans="1:8" ht="24" thickBot="1" x14ac:dyDescent="0.25">
      <c r="A6" s="436"/>
      <c r="B6" s="437"/>
      <c r="C6" s="438"/>
      <c r="D6" s="267" t="s">
        <v>171</v>
      </c>
      <c r="E6" s="268" t="s">
        <v>172</v>
      </c>
      <c r="F6" s="269" t="s">
        <v>173</v>
      </c>
      <c r="G6" s="268" t="s">
        <v>174</v>
      </c>
      <c r="H6" s="270" t="s">
        <v>175</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"2ГИС.КИРОВ" (версия для ПК); Интернет-площадка 2gis.ru на основе Cправочника организаций "2ГИС.КИРОВ"; Электронный справочник на основе Справочника организаций "2ГИС.КИРОВ" (мобильная версия); Интернет-площадки и Веб-приложения на основе Cправочника организаций "2ГИС.КИРОВ", http://api.2gis.ru/</v>
      </c>
      <c r="D7" s="31">
        <f>F7*1.2</f>
        <v>7092</v>
      </c>
      <c r="E7" s="32">
        <f>F7*1.1</f>
        <v>6501.0000000000009</v>
      </c>
      <c r="F7" s="32">
        <v>5910</v>
      </c>
      <c r="G7" s="32">
        <f>F7*0.75</f>
        <v>4432.5</v>
      </c>
      <c r="H7" s="33">
        <f>F7*0.5</f>
        <v>2955</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"2ГИС.КИРОВ" (версия для ПК); Интернет-площадка 2gis.ru на основе Cправочника организаций "2ГИС.КИРОВ"; Электронный справочник на основе Справочника организаций "2ГИС.КИРОВ" (мобильная версия); Интернет-площадки и Веб-приложения на основе Cправочника организаций "2ГИС.КИРОВ",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"2ГИС.КИРОВ" (версия для ПК); Интернет-площадка 2gis.ru на основе Cправочника организаций "2ГИС.КИРОВ"; Электронный справочник на основе Справочника организаций "2ГИС.КИРОВ" (мобильная версия); Интернет-площадки и Веб-приложения на основе Cправочника организаций "2ГИС.КИРОВ", http://api.2gis.ru/</v>
      </c>
      <c r="D12" s="54">
        <f>F12*1.2</f>
        <v>8712</v>
      </c>
      <c r="E12" s="32">
        <f>F12*1.1</f>
        <v>7986.0000000000009</v>
      </c>
      <c r="F12" s="32">
        <v>7260</v>
      </c>
      <c r="G12" s="32">
        <f>F12*0.75</f>
        <v>5445</v>
      </c>
      <c r="H12" s="33">
        <f>F12*0.5</f>
        <v>3630</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"2ГИС.КИРОВ" (версия для ПК); Интернет-площадка 2gis.ru на основе Cправочника организаций "2ГИС.КИРОВ"; Электронный справочник на основе Справочника организаций "2ГИС.КИРОВ" (мобильная версия); Интернет-площадки и Веб-приложения на основе Cправочника организаций "2ГИС.КИРОВ",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1008</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"2ГИС.КИРОВ"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"2ГИС.КИРОВ"; Электронный справочник "2ГИС.КИРОВ"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Интернет-площадки и Веб-приложения на основе Cправочника организаций "2ГИС.КИРОВ", http://api.2gis.ru/</v>
      </c>
      <c r="D23" s="271">
        <v>360</v>
      </c>
      <c r="E23" s="272"/>
      <c r="F23" s="272"/>
      <c r="G23" s="272"/>
      <c r="H23" s="273"/>
    </row>
    <row r="24" spans="1:8" s="16" customFormat="1" ht="94.5" customHeight="1" x14ac:dyDescent="0.2">
      <c r="A24" s="71"/>
      <c r="B24" s="92"/>
      <c r="C24" s="93"/>
      <c r="D24" s="94"/>
      <c r="E24" s="95"/>
      <c r="F24" s="95"/>
      <c r="G24" s="95"/>
      <c r="H24" s="274"/>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2ГИС 4.0 и выше)</v>
      </c>
      <c r="D25" s="275"/>
      <c r="E25" s="276"/>
      <c r="F25" s="276"/>
      <c r="G25" s="276"/>
      <c r="H25" s="277"/>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"2ГИС.КИРОВ" (версия для ПК); Интернет-площадка 2gis.ru на основе Cправочника организаций "2ГИС.КИРОВ"; Электронный справочник на основе Справочника организаций "2ГИС.КИРОВ" (мобильная версия)</v>
      </c>
      <c r="D27" s="31">
        <f>F27*1.2</f>
        <v>9936</v>
      </c>
      <c r="E27" s="32">
        <f>F27*1.1</f>
        <v>9108</v>
      </c>
      <c r="F27" s="32">
        <v>8280</v>
      </c>
      <c r="G27" s="32">
        <f>F27*0.75</f>
        <v>6210</v>
      </c>
      <c r="H27" s="33">
        <f>F27*0.5</f>
        <v>4140</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"2ГИС.КИРОВ" (версия для ПК); Интернет-площадка 2gis.ru на основе Cправочника организаций "2ГИС.КИРОВ"; Электронный справочник на основе Справочника организаций "2ГИС.КИРОВ" (мобильная версия)</v>
      </c>
      <c r="D32" s="54">
        <f>F32*1.2</f>
        <v>12196.8</v>
      </c>
      <c r="E32" s="32">
        <f>F32*1.1</f>
        <v>11180.400000000001</v>
      </c>
      <c r="F32" s="32">
        <v>10164</v>
      </c>
      <c r="G32" s="32">
        <f>F32*0.75</f>
        <v>7623</v>
      </c>
      <c r="H32" s="33">
        <f>F32*0.5</f>
        <v>5082</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1440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"2ГИС.КИРОВ"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"2ГИС.КИРОВ"; Электронный справочник "2ГИС.КИРОВ"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v>
      </c>
      <c r="D43" s="90">
        <v>504</v>
      </c>
      <c r="E43" s="90"/>
      <c r="F43" s="90"/>
      <c r="G43" s="90"/>
      <c r="H43" s="91"/>
    </row>
    <row r="44" spans="1:8" s="16" customFormat="1" ht="69.75" customHeight="1" x14ac:dyDescent="0.2">
      <c r="A44" s="71"/>
      <c r="B44" s="92"/>
      <c r="C44" s="93"/>
      <c r="D44" s="95"/>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2ГИС 4.0 и выше)</v>
      </c>
      <c r="D45" s="95"/>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2ГИС 4.0 и выше)</v>
      </c>
      <c r="D46" s="100"/>
      <c r="E46" s="100"/>
      <c r="F46" s="100"/>
      <c r="G46" s="100"/>
      <c r="H46" s="101"/>
    </row>
    <row r="47" spans="1:8" ht="21.75" thickBot="1" x14ac:dyDescent="0.25">
      <c r="A47" s="81"/>
      <c r="B47" s="129"/>
      <c r="C47" s="130"/>
      <c r="D47" s="113"/>
      <c r="E47" s="114"/>
      <c r="F47" s="114"/>
      <c r="G47" s="114"/>
      <c r="H47" s="115"/>
    </row>
    <row r="48" spans="1:8" ht="42.75" thickBot="1" x14ac:dyDescent="0.25">
      <c r="A48" s="278" t="s">
        <v>176</v>
      </c>
      <c r="B48" s="66" t="s">
        <v>177</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"2ГИС.КИРОВ" (версия для ПК)</v>
      </c>
      <c r="D48" s="279">
        <f>F48*1.2</f>
        <v>288</v>
      </c>
      <c r="E48" s="279">
        <f>F48*1.1</f>
        <v>264</v>
      </c>
      <c r="F48" s="279">
        <v>240</v>
      </c>
      <c r="G48" s="279">
        <f>F48*0.75</f>
        <v>180</v>
      </c>
      <c r="H48" s="279">
        <f>F48*0.5</f>
        <v>120</v>
      </c>
    </row>
    <row r="49" spans="1:8" ht="84.75" thickBot="1" x14ac:dyDescent="0.25">
      <c r="A49" s="278"/>
      <c r="B49" s="72" t="s">
        <v>178</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"2ГИС.КИРОВ" (версия для ПК); Интернет-площадка 2gis.ru на основе Cправочника организаций "2ГИС.КИРОВ"; Электронный справочник на основе Справочника организаций "2ГИС.КИРОВ" (мобильная версия)</v>
      </c>
      <c r="D49" s="280"/>
      <c r="E49" s="280"/>
      <c r="F49" s="280"/>
      <c r="G49" s="280"/>
      <c r="H49" s="280"/>
    </row>
    <row r="50" spans="1:8" ht="63.75" thickBot="1" x14ac:dyDescent="0.25">
      <c r="A50" s="278"/>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v>
      </c>
      <c r="D50" s="280"/>
      <c r="E50" s="280"/>
      <c r="F50" s="280"/>
      <c r="G50" s="280"/>
      <c r="H50" s="280"/>
    </row>
    <row r="51" spans="1:8" ht="21.75" thickBot="1" x14ac:dyDescent="0.25">
      <c r="A51" s="81"/>
      <c r="B51" s="129"/>
      <c r="C51" s="130"/>
      <c r="D51" s="113"/>
      <c r="E51" s="114"/>
      <c r="F51" s="114"/>
      <c r="G51" s="114"/>
      <c r="H51" s="115"/>
    </row>
    <row r="52" spans="1:8" ht="42" x14ac:dyDescent="0.2">
      <c r="A52" s="281" t="s">
        <v>179</v>
      </c>
      <c r="B52" s="66" t="s">
        <v>180</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"2ГИС.КИРОВ" (версия для ПК)</v>
      </c>
      <c r="D52" s="89">
        <v>480</v>
      </c>
      <c r="E52" s="90"/>
      <c r="F52" s="90"/>
      <c r="G52" s="90"/>
      <c r="H52" s="91"/>
    </row>
    <row r="53" spans="1:8" ht="63.75"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v>
      </c>
      <c r="D53" s="99"/>
      <c r="E53" s="100"/>
      <c r="F53" s="100"/>
      <c r="G53" s="100"/>
      <c r="H53" s="101"/>
    </row>
    <row r="54" spans="1:8" s="16" customFormat="1" ht="24.95" customHeight="1" thickBot="1" x14ac:dyDescent="0.25">
      <c r="A54" s="81"/>
      <c r="B54" s="82"/>
      <c r="C54" s="83"/>
      <c r="D54" s="113"/>
      <c r="E54" s="114"/>
      <c r="F54" s="114"/>
      <c r="G54" s="114"/>
      <c r="H54" s="115"/>
    </row>
    <row r="55" spans="1:8" s="16" customFormat="1" ht="48" customHeight="1" x14ac:dyDescent="0.2">
      <c r="A55" s="29" t="s">
        <v>31</v>
      </c>
      <c r="B55" s="30" t="s">
        <v>27</v>
      </c>
      <c r="C5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"2ГИС.КИРОВ" (версия для ПК); Интернет-площадка 2gis.ru на основе Cправочника организаций "2ГИС.КИРОВ"; Электронный справочник на основе Справочника организаций "2ГИС.КИРОВ" (мобильная версия); Интернет-площадки и Веб-приложения на основе Cправочника организаций "2ГИС.КИРОВ", http://api.2gis.ru/</v>
      </c>
      <c r="D55" s="31">
        <f>F55*1.2</f>
        <v>7387.2</v>
      </c>
      <c r="E55" s="32">
        <f>F55*1.1</f>
        <v>6771.6</v>
      </c>
      <c r="F55" s="32">
        <v>6156</v>
      </c>
      <c r="G55" s="32">
        <f>F55*0.75</f>
        <v>4617</v>
      </c>
      <c r="H55" s="33">
        <f>F55*0.5</f>
        <v>3078</v>
      </c>
    </row>
    <row r="56" spans="1:8" s="16" customFormat="1" ht="132" customHeight="1" x14ac:dyDescent="0.2">
      <c r="A56" s="34"/>
      <c r="B56" s="35"/>
      <c r="C56" s="35"/>
      <c r="D56" s="36"/>
      <c r="E56" s="37"/>
      <c r="F56" s="37"/>
      <c r="G56" s="37"/>
      <c r="H56" s="38"/>
    </row>
    <row r="57" spans="1:8" s="16" customFormat="1" ht="127.5" customHeight="1" x14ac:dyDescent="0.2">
      <c r="A57" s="34"/>
      <c r="B57" s="39" t="s">
        <v>12</v>
      </c>
      <c r="C5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"2ГИС.КИРОВ" (версия для ПК); Интернет-площадка 2gis.ru на основе Cправочника организаций "2ГИС.КИРОВ"; Электронный справочник на основе Справочника организаций "2ГИС.КИРОВ" (мобильная версия); Интернет-площадки и Веб-приложения на основе Cправочника организаций "2ГИС.КИРОВ", http://api.2gis.ru/</v>
      </c>
      <c r="D57" s="36"/>
      <c r="E57" s="37"/>
      <c r="F57" s="37"/>
      <c r="G57" s="37"/>
      <c r="H57" s="38"/>
    </row>
    <row r="58" spans="1:8" s="16" customFormat="1" ht="127.5" customHeight="1" thickBot="1" x14ac:dyDescent="0.25">
      <c r="A58" s="119"/>
      <c r="B58" s="120" t="s">
        <v>33</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2ГИС 4.0 и выше)</v>
      </c>
      <c r="D58" s="121"/>
      <c r="E58" s="122"/>
      <c r="F58" s="122"/>
      <c r="G58" s="122"/>
      <c r="H58" s="123"/>
    </row>
    <row r="59" spans="1:8" s="16" customFormat="1" ht="166.5" customHeight="1" thickBot="1" x14ac:dyDescent="0.25">
      <c r="A59" s="41"/>
      <c r="B59" s="42" t="s">
        <v>13</v>
      </c>
      <c r="C5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2ГИС 4.0 и выше)</v>
      </c>
      <c r="D59" s="44"/>
      <c r="E59" s="45"/>
      <c r="F59" s="45"/>
      <c r="G59" s="45"/>
      <c r="H59" s="46"/>
    </row>
    <row r="60" spans="1:8" s="16" customFormat="1" ht="24.95" customHeight="1" thickBot="1" x14ac:dyDescent="0.25">
      <c r="A60" s="47"/>
      <c r="B60" s="48"/>
      <c r="C60" s="49"/>
      <c r="D60" s="50"/>
      <c r="E60" s="51"/>
      <c r="F60" s="51"/>
      <c r="G60" s="51"/>
      <c r="H60" s="52"/>
    </row>
    <row r="61" spans="1:8" s="16" customFormat="1" ht="48" customHeight="1" x14ac:dyDescent="0.2">
      <c r="A61" s="53" t="s">
        <v>35</v>
      </c>
      <c r="B61" s="30" t="s">
        <v>27</v>
      </c>
      <c r="C61"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"2ГИС.КИРОВ" (версия для ПК); Интернет-площадка 2gis.ru на основе Cправочника организаций "2ГИС.КИРОВ"; Электронный справочник на основе Справочника организаций "2ГИС.КИРОВ" (мобильная версия); Интернет-площадки и Веб-приложения на основе Cправочника организаций "2ГИС.КИРОВ", http://api.2gis.ru/</v>
      </c>
      <c r="D61" s="54">
        <f>F61*1.2</f>
        <v>9072</v>
      </c>
      <c r="E61" s="32">
        <f>F61*1.1</f>
        <v>8316</v>
      </c>
      <c r="F61" s="32">
        <v>7560</v>
      </c>
      <c r="G61" s="32">
        <f>F61*0.75</f>
        <v>5670</v>
      </c>
      <c r="H61" s="33">
        <f>F61*0.5</f>
        <v>3780</v>
      </c>
    </row>
    <row r="62" spans="1:8" s="16" customFormat="1" ht="132" customHeight="1" x14ac:dyDescent="0.2">
      <c r="A62" s="55"/>
      <c r="B62" s="35"/>
      <c r="C62" s="35"/>
      <c r="D62" s="56"/>
      <c r="E62" s="37"/>
      <c r="F62" s="37"/>
      <c r="G62" s="37"/>
      <c r="H62" s="38"/>
    </row>
    <row r="63" spans="1:8" s="16" customFormat="1" ht="138.94999999999999" customHeight="1" x14ac:dyDescent="0.2">
      <c r="A63" s="55"/>
      <c r="B63" s="39" t="s">
        <v>12</v>
      </c>
      <c r="C63"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"2ГИС.КИРОВ" (версия для ПК); Интернет-площадка 2gis.ru на основе Cправочника организаций "2ГИС.КИРОВ"; Электронный справочник на основе Справочника организаций "2ГИС.КИРОВ" (мобильная версия); Интернет-площадки и Веб-приложения на основе Cправочника организаций "2ГИС.КИРОВ", http://api.2gis.ru/</v>
      </c>
      <c r="D63" s="56"/>
      <c r="E63" s="37"/>
      <c r="F63" s="37"/>
      <c r="G63" s="37"/>
      <c r="H63" s="38"/>
    </row>
    <row r="64" spans="1:8" s="16" customFormat="1" ht="166.5" customHeight="1" x14ac:dyDescent="0.2">
      <c r="A64" s="55"/>
      <c r="B64" s="57" t="s">
        <v>13</v>
      </c>
      <c r="C64"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2ГИС 4.0 и выше)</v>
      </c>
      <c r="D64" s="56"/>
      <c r="E64" s="37"/>
      <c r="F64" s="37"/>
      <c r="G64" s="37"/>
      <c r="H64" s="38"/>
    </row>
    <row r="65" spans="1:8" s="16" customFormat="1" ht="92.25" customHeight="1" thickBot="1" x14ac:dyDescent="0.25">
      <c r="A65" s="59"/>
      <c r="B65" s="42" t="s">
        <v>36</v>
      </c>
      <c r="C65"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2ГИС 4.0 и выше)</v>
      </c>
      <c r="D65" s="61"/>
      <c r="E65" s="45"/>
      <c r="F65" s="45"/>
      <c r="G65" s="45"/>
      <c r="H65" s="46"/>
    </row>
    <row r="66" spans="1:8" s="16" customFormat="1" ht="24.95" customHeight="1" thickBot="1" x14ac:dyDescent="0.25">
      <c r="A66" s="81"/>
      <c r="B66" s="82"/>
      <c r="C66" s="83"/>
      <c r="D66" s="84"/>
      <c r="E66" s="85"/>
      <c r="F66" s="85"/>
      <c r="G66" s="85"/>
      <c r="H66" s="86"/>
    </row>
    <row r="67" spans="1:8" s="16" customFormat="1" ht="50.1" customHeight="1" x14ac:dyDescent="0.2">
      <c r="A67" s="65" t="s">
        <v>37</v>
      </c>
      <c r="B67" s="87" t="s">
        <v>23</v>
      </c>
      <c r="C67"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Интернет-площадки и Веб-приложения на основе Cправочника организаций "2ГИС.КИРОВ", http://api.2gis.ru/</v>
      </c>
      <c r="D67" s="271">
        <v>300</v>
      </c>
      <c r="E67" s="272"/>
      <c r="F67" s="272"/>
      <c r="G67" s="272"/>
      <c r="H67" s="273"/>
    </row>
    <row r="68" spans="1:8" s="16" customFormat="1" ht="94.5" customHeight="1" x14ac:dyDescent="0.2">
      <c r="A68" s="71"/>
      <c r="B68" s="92"/>
      <c r="C68" s="93"/>
      <c r="D68" s="94"/>
      <c r="E68" s="95"/>
      <c r="F68" s="95"/>
      <c r="G68" s="95"/>
      <c r="H68" s="274"/>
    </row>
    <row r="69" spans="1:8" s="16" customFormat="1" ht="163.5" customHeight="1" thickBot="1" x14ac:dyDescent="0.25">
      <c r="A69" s="77"/>
      <c r="B69" s="97" t="s">
        <v>13</v>
      </c>
      <c r="C69"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2ГИС 4.0 и выше)</v>
      </c>
      <c r="D69" s="275"/>
      <c r="E69" s="276"/>
      <c r="F69" s="276"/>
      <c r="G69" s="276"/>
      <c r="H69" s="277"/>
    </row>
    <row r="70" spans="1:8" ht="21.75" thickBot="1" x14ac:dyDescent="0.25">
      <c r="A70" s="81"/>
      <c r="B70" s="129"/>
      <c r="C70" s="130"/>
      <c r="D70" s="113"/>
      <c r="E70" s="114"/>
      <c r="F70" s="114"/>
      <c r="G70" s="114"/>
      <c r="H70" s="115"/>
    </row>
    <row r="71" spans="1:8" ht="50.1" customHeight="1" thickBot="1" x14ac:dyDescent="0.25">
      <c r="A71" s="597" t="s">
        <v>38</v>
      </c>
      <c r="B71" s="598"/>
      <c r="C71" s="598"/>
      <c r="D71" s="367" t="str">
        <f>"от "&amp;MIN(D72:D91)&amp;" до "&amp;MAX(D72:D91)</f>
        <v>от 1500 до 30000</v>
      </c>
      <c r="E71" s="367"/>
      <c r="F71" s="367"/>
      <c r="G71" s="367"/>
      <c r="H71" s="368"/>
    </row>
    <row r="72" spans="1:8" ht="37.5" customHeight="1" outlineLevel="1" x14ac:dyDescent="0.2">
      <c r="A72" s="599" t="s">
        <v>39</v>
      </c>
      <c r="B72" s="600"/>
      <c r="C72" s="30" t="str">
        <f>"Электронный справочник на основе Справочника организаций "&amp;$C$2&amp;" (версия для ПК)"</f>
        <v>Электронный справочник на основе Справочника организаций "2ГИС.КИРОВ" (версия для ПК)</v>
      </c>
      <c r="D72" s="295">
        <v>1500</v>
      </c>
      <c r="E72" s="295"/>
      <c r="F72" s="295"/>
      <c r="G72" s="295"/>
      <c r="H72" s="54"/>
    </row>
    <row r="73" spans="1:8" ht="37.5" customHeight="1" outlineLevel="1" x14ac:dyDescent="0.2">
      <c r="A73" s="147" t="s">
        <v>40</v>
      </c>
      <c r="B73" s="371"/>
      <c r="C73" s="355"/>
      <c r="D73" s="56">
        <v>3000</v>
      </c>
      <c r="E73" s="37"/>
      <c r="F73" s="37"/>
      <c r="G73" s="37"/>
      <c r="H73" s="37"/>
    </row>
    <row r="74" spans="1:8" ht="37.5" customHeight="1" outlineLevel="1" x14ac:dyDescent="0.2">
      <c r="A74" s="147" t="s">
        <v>41</v>
      </c>
      <c r="B74" s="371"/>
      <c r="C74" s="355"/>
      <c r="D74" s="56">
        <v>4500</v>
      </c>
      <c r="E74" s="37"/>
      <c r="F74" s="37"/>
      <c r="G74" s="37"/>
      <c r="H74" s="37"/>
    </row>
    <row r="75" spans="1:8" ht="37.5" customHeight="1" outlineLevel="1" x14ac:dyDescent="0.2">
      <c r="A75" s="147" t="s">
        <v>42</v>
      </c>
      <c r="B75" s="371"/>
      <c r="C75" s="355"/>
      <c r="D75" s="56">
        <v>6000</v>
      </c>
      <c r="E75" s="37"/>
      <c r="F75" s="37"/>
      <c r="G75" s="37"/>
      <c r="H75" s="37"/>
    </row>
    <row r="76" spans="1:8" ht="37.5" customHeight="1" outlineLevel="1" x14ac:dyDescent="0.2">
      <c r="A76" s="147" t="s">
        <v>43</v>
      </c>
      <c r="B76" s="371"/>
      <c r="C76" s="355"/>
      <c r="D76" s="56">
        <v>7500</v>
      </c>
      <c r="E76" s="37"/>
      <c r="F76" s="37"/>
      <c r="G76" s="37"/>
      <c r="H76" s="37"/>
    </row>
    <row r="77" spans="1:8" ht="37.5" customHeight="1" outlineLevel="1" x14ac:dyDescent="0.2">
      <c r="A77" s="147" t="s">
        <v>44</v>
      </c>
      <c r="B77" s="371"/>
      <c r="C77" s="355"/>
      <c r="D77" s="56">
        <v>9000</v>
      </c>
      <c r="E77" s="37"/>
      <c r="F77" s="37"/>
      <c r="G77" s="37"/>
      <c r="H77" s="37"/>
    </row>
    <row r="78" spans="1:8" ht="37.5" customHeight="1" outlineLevel="1" x14ac:dyDescent="0.2">
      <c r="A78" s="147" t="s">
        <v>45</v>
      </c>
      <c r="B78" s="371"/>
      <c r="C78" s="355"/>
      <c r="D78" s="56">
        <v>10500</v>
      </c>
      <c r="E78" s="37"/>
      <c r="F78" s="37"/>
      <c r="G78" s="37"/>
      <c r="H78" s="37"/>
    </row>
    <row r="79" spans="1:8" ht="37.5" customHeight="1" outlineLevel="1" x14ac:dyDescent="0.2">
      <c r="A79" s="147" t="s">
        <v>46</v>
      </c>
      <c r="B79" s="371"/>
      <c r="C79" s="355"/>
      <c r="D79" s="56">
        <v>12000</v>
      </c>
      <c r="E79" s="37"/>
      <c r="F79" s="37"/>
      <c r="G79" s="37"/>
      <c r="H79" s="37"/>
    </row>
    <row r="80" spans="1:8" ht="37.5" customHeight="1" outlineLevel="1" x14ac:dyDescent="0.2">
      <c r="A80" s="147" t="s">
        <v>47</v>
      </c>
      <c r="B80" s="371"/>
      <c r="C80" s="355"/>
      <c r="D80" s="56">
        <v>13500</v>
      </c>
      <c r="E80" s="37"/>
      <c r="F80" s="37"/>
      <c r="G80" s="37"/>
      <c r="H80" s="37"/>
    </row>
    <row r="81" spans="1:8" ht="37.5" customHeight="1" outlineLevel="1" x14ac:dyDescent="0.2">
      <c r="A81" s="147" t="s">
        <v>48</v>
      </c>
      <c r="B81" s="371"/>
      <c r="C81" s="355"/>
      <c r="D81" s="56">
        <v>15000</v>
      </c>
      <c r="E81" s="37"/>
      <c r="F81" s="37"/>
      <c r="G81" s="37"/>
      <c r="H81" s="37"/>
    </row>
    <row r="82" spans="1:8" ht="37.5" customHeight="1" outlineLevel="1" x14ac:dyDescent="0.2">
      <c r="A82" s="147" t="s">
        <v>49</v>
      </c>
      <c r="B82" s="371"/>
      <c r="C82" s="355"/>
      <c r="D82" s="56">
        <v>16500</v>
      </c>
      <c r="E82" s="37"/>
      <c r="F82" s="37"/>
      <c r="G82" s="37"/>
      <c r="H82" s="37"/>
    </row>
    <row r="83" spans="1:8" ht="37.5" customHeight="1" outlineLevel="1" x14ac:dyDescent="0.2">
      <c r="A83" s="147" t="s">
        <v>50</v>
      </c>
      <c r="B83" s="371"/>
      <c r="C83" s="355"/>
      <c r="D83" s="56">
        <v>18000</v>
      </c>
      <c r="E83" s="37"/>
      <c r="F83" s="37"/>
      <c r="G83" s="37"/>
      <c r="H83" s="37"/>
    </row>
    <row r="84" spans="1:8" ht="37.5" customHeight="1" outlineLevel="1" x14ac:dyDescent="0.2">
      <c r="A84" s="147" t="s">
        <v>51</v>
      </c>
      <c r="B84" s="371"/>
      <c r="C84" s="355"/>
      <c r="D84" s="56">
        <v>19500</v>
      </c>
      <c r="E84" s="37"/>
      <c r="F84" s="37"/>
      <c r="G84" s="37"/>
      <c r="H84" s="37"/>
    </row>
    <row r="85" spans="1:8" ht="37.5" customHeight="1" outlineLevel="1" x14ac:dyDescent="0.2">
      <c r="A85" s="147" t="s">
        <v>52</v>
      </c>
      <c r="B85" s="371"/>
      <c r="C85" s="355"/>
      <c r="D85" s="56">
        <v>21000</v>
      </c>
      <c r="E85" s="37"/>
      <c r="F85" s="37"/>
      <c r="G85" s="37"/>
      <c r="H85" s="37"/>
    </row>
    <row r="86" spans="1:8" ht="37.5" customHeight="1" outlineLevel="1" x14ac:dyDescent="0.2">
      <c r="A86" s="147" t="s">
        <v>53</v>
      </c>
      <c r="B86" s="371"/>
      <c r="C86" s="355"/>
      <c r="D86" s="56">
        <v>22500</v>
      </c>
      <c r="E86" s="37"/>
      <c r="F86" s="37"/>
      <c r="G86" s="37"/>
      <c r="H86" s="37"/>
    </row>
    <row r="87" spans="1:8" ht="37.5" customHeight="1" outlineLevel="1" x14ac:dyDescent="0.2">
      <c r="A87" s="147" t="s">
        <v>54</v>
      </c>
      <c r="B87" s="371"/>
      <c r="C87" s="355"/>
      <c r="D87" s="56">
        <v>24000</v>
      </c>
      <c r="E87" s="37"/>
      <c r="F87" s="37"/>
      <c r="G87" s="37"/>
      <c r="H87" s="37"/>
    </row>
    <row r="88" spans="1:8" ht="37.5" customHeight="1" outlineLevel="1" x14ac:dyDescent="0.2">
      <c r="A88" s="147" t="s">
        <v>55</v>
      </c>
      <c r="B88" s="371"/>
      <c r="C88" s="355"/>
      <c r="D88" s="56">
        <v>25500</v>
      </c>
      <c r="E88" s="37"/>
      <c r="F88" s="37"/>
      <c r="G88" s="37"/>
      <c r="H88" s="37"/>
    </row>
    <row r="89" spans="1:8" ht="37.5" customHeight="1" outlineLevel="1" x14ac:dyDescent="0.2">
      <c r="A89" s="147" t="s">
        <v>56</v>
      </c>
      <c r="B89" s="371"/>
      <c r="C89" s="355"/>
      <c r="D89" s="56">
        <v>27000</v>
      </c>
      <c r="E89" s="37"/>
      <c r="F89" s="37"/>
      <c r="G89" s="37"/>
      <c r="H89" s="37"/>
    </row>
    <row r="90" spans="1:8" ht="37.5" customHeight="1" outlineLevel="1" x14ac:dyDescent="0.2">
      <c r="A90" s="147" t="s">
        <v>57</v>
      </c>
      <c r="B90" s="371"/>
      <c r="C90" s="355"/>
      <c r="D90" s="56">
        <v>28500</v>
      </c>
      <c r="E90" s="37"/>
      <c r="F90" s="37"/>
      <c r="G90" s="37"/>
      <c r="H90" s="37"/>
    </row>
    <row r="91" spans="1:8" ht="37.5" customHeight="1" outlineLevel="1" x14ac:dyDescent="0.2">
      <c r="A91" s="147" t="s">
        <v>58</v>
      </c>
      <c r="B91" s="371"/>
      <c r="C91" s="355"/>
      <c r="D91" s="56">
        <v>30000</v>
      </c>
      <c r="E91" s="37"/>
      <c r="F91" s="37"/>
      <c r="G91" s="37"/>
      <c r="H91" s="37"/>
    </row>
    <row r="92" spans="1:8" ht="37.5" customHeight="1" outlineLevel="1" x14ac:dyDescent="0.2">
      <c r="A92" s="147" t="s">
        <v>181</v>
      </c>
      <c r="B92" s="148"/>
      <c r="C92" s="355"/>
      <c r="D92" s="56">
        <v>31500</v>
      </c>
      <c r="E92" s="37"/>
      <c r="F92" s="37"/>
      <c r="G92" s="37"/>
      <c r="H92" s="37"/>
    </row>
    <row r="93" spans="1:8" ht="37.5" customHeight="1" outlineLevel="1" x14ac:dyDescent="0.2">
      <c r="A93" s="147" t="s">
        <v>182</v>
      </c>
      <c r="B93" s="148"/>
      <c r="C93" s="355"/>
      <c r="D93" s="56">
        <v>33000</v>
      </c>
      <c r="E93" s="37"/>
      <c r="F93" s="37"/>
      <c r="G93" s="37"/>
      <c r="H93" s="37"/>
    </row>
    <row r="94" spans="1:8" ht="37.5" customHeight="1" outlineLevel="1" x14ac:dyDescent="0.2">
      <c r="A94" s="147" t="s">
        <v>183</v>
      </c>
      <c r="B94" s="148"/>
      <c r="C94" s="355"/>
      <c r="D94" s="56">
        <v>34500</v>
      </c>
      <c r="E94" s="37"/>
      <c r="F94" s="37"/>
      <c r="G94" s="37"/>
      <c r="H94" s="37"/>
    </row>
    <row r="95" spans="1:8" ht="37.5" customHeight="1" outlineLevel="1" x14ac:dyDescent="0.2">
      <c r="A95" s="147" t="s">
        <v>184</v>
      </c>
      <c r="B95" s="148"/>
      <c r="C95" s="355"/>
      <c r="D95" s="56">
        <v>36000</v>
      </c>
      <c r="E95" s="37"/>
      <c r="F95" s="37"/>
      <c r="G95" s="37"/>
      <c r="H95" s="37"/>
    </row>
    <row r="96" spans="1:8" ht="37.5" customHeight="1" outlineLevel="1" x14ac:dyDescent="0.2">
      <c r="A96" s="147" t="s">
        <v>185</v>
      </c>
      <c r="B96" s="148"/>
      <c r="C96" s="355"/>
      <c r="D96" s="56">
        <v>37500</v>
      </c>
      <c r="E96" s="37"/>
      <c r="F96" s="37"/>
      <c r="G96" s="37"/>
      <c r="H96" s="37"/>
    </row>
    <row r="97" spans="1:8" ht="37.5" customHeight="1" outlineLevel="1" x14ac:dyDescent="0.2">
      <c r="A97" s="147" t="s">
        <v>186</v>
      </c>
      <c r="B97" s="148"/>
      <c r="C97" s="355"/>
      <c r="D97" s="56">
        <v>39000</v>
      </c>
      <c r="E97" s="37"/>
      <c r="F97" s="37"/>
      <c r="G97" s="37"/>
      <c r="H97" s="37"/>
    </row>
    <row r="98" spans="1:8" ht="37.5" customHeight="1" outlineLevel="1" x14ac:dyDescent="0.2">
      <c r="A98" s="147" t="s">
        <v>187</v>
      </c>
      <c r="B98" s="148"/>
      <c r="C98" s="355"/>
      <c r="D98" s="56">
        <v>40500</v>
      </c>
      <c r="E98" s="37"/>
      <c r="F98" s="37"/>
      <c r="G98" s="37"/>
      <c r="H98" s="37"/>
    </row>
    <row r="99" spans="1:8" ht="37.5" customHeight="1" outlineLevel="1" x14ac:dyDescent="0.2">
      <c r="A99" s="147" t="s">
        <v>188</v>
      </c>
      <c r="B99" s="148"/>
      <c r="C99" s="355"/>
      <c r="D99" s="56">
        <v>42000</v>
      </c>
      <c r="E99" s="37"/>
      <c r="F99" s="37"/>
      <c r="G99" s="37"/>
      <c r="H99" s="37"/>
    </row>
    <row r="100" spans="1:8" ht="37.5" customHeight="1" outlineLevel="1" x14ac:dyDescent="0.2">
      <c r="A100" s="147" t="s">
        <v>189</v>
      </c>
      <c r="B100" s="148"/>
      <c r="C100" s="355"/>
      <c r="D100" s="56">
        <v>43500</v>
      </c>
      <c r="E100" s="37"/>
      <c r="F100" s="37"/>
      <c r="G100" s="37"/>
      <c r="H100" s="37"/>
    </row>
    <row r="101" spans="1:8" ht="37.5" customHeight="1" outlineLevel="1" x14ac:dyDescent="0.2">
      <c r="A101" s="147" t="s">
        <v>190</v>
      </c>
      <c r="B101" s="148"/>
      <c r="C101" s="355"/>
      <c r="D101" s="56">
        <v>45000</v>
      </c>
      <c r="E101" s="37"/>
      <c r="F101" s="37"/>
      <c r="G101" s="37"/>
      <c r="H101" s="37"/>
    </row>
    <row r="102" spans="1:8" ht="37.5" customHeight="1" outlineLevel="1" x14ac:dyDescent="0.2">
      <c r="A102" s="147" t="s">
        <v>191</v>
      </c>
      <c r="B102" s="148"/>
      <c r="C102" s="355"/>
      <c r="D102" s="56">
        <v>46500</v>
      </c>
      <c r="E102" s="37"/>
      <c r="F102" s="37"/>
      <c r="G102" s="37"/>
      <c r="H102" s="37"/>
    </row>
    <row r="103" spans="1:8" ht="37.5" customHeight="1" outlineLevel="1" x14ac:dyDescent="0.2">
      <c r="A103" s="147" t="s">
        <v>192</v>
      </c>
      <c r="B103" s="148"/>
      <c r="C103" s="355"/>
      <c r="D103" s="56">
        <v>48000</v>
      </c>
      <c r="E103" s="37"/>
      <c r="F103" s="37"/>
      <c r="G103" s="37"/>
      <c r="H103" s="37"/>
    </row>
    <row r="104" spans="1:8" ht="37.5" customHeight="1" outlineLevel="1" x14ac:dyDescent="0.2">
      <c r="A104" s="147" t="s">
        <v>193</v>
      </c>
      <c r="B104" s="148"/>
      <c r="C104" s="355"/>
      <c r="D104" s="56">
        <v>49500</v>
      </c>
      <c r="E104" s="37"/>
      <c r="F104" s="37"/>
      <c r="G104" s="37"/>
      <c r="H104" s="37"/>
    </row>
    <row r="105" spans="1:8" ht="37.5" customHeight="1" outlineLevel="1" x14ac:dyDescent="0.2">
      <c r="A105" s="147" t="s">
        <v>194</v>
      </c>
      <c r="B105" s="148"/>
      <c r="C105" s="355"/>
      <c r="D105" s="56">
        <v>51000</v>
      </c>
      <c r="E105" s="37"/>
      <c r="F105" s="37"/>
      <c r="G105" s="37"/>
      <c r="H105" s="37"/>
    </row>
    <row r="106" spans="1:8" ht="37.5" customHeight="1" outlineLevel="1" x14ac:dyDescent="0.2">
      <c r="A106" s="147" t="s">
        <v>195</v>
      </c>
      <c r="B106" s="148"/>
      <c r="C106" s="355"/>
      <c r="D106" s="56">
        <v>52500</v>
      </c>
      <c r="E106" s="37"/>
      <c r="F106" s="37"/>
      <c r="G106" s="37"/>
      <c r="H106" s="37"/>
    </row>
    <row r="107" spans="1:8" ht="37.5" customHeight="1" outlineLevel="1" x14ac:dyDescent="0.2">
      <c r="A107" s="147" t="s">
        <v>235</v>
      </c>
      <c r="B107" s="148"/>
      <c r="C107" s="355"/>
      <c r="D107" s="56">
        <v>54000</v>
      </c>
      <c r="E107" s="37"/>
      <c r="F107" s="37"/>
      <c r="G107" s="37"/>
      <c r="H107" s="37"/>
    </row>
    <row r="108" spans="1:8" ht="37.5" customHeight="1" outlineLevel="1" x14ac:dyDescent="0.2">
      <c r="A108" s="147" t="s">
        <v>236</v>
      </c>
      <c r="B108" s="148"/>
      <c r="C108" s="355"/>
      <c r="D108" s="56">
        <v>55500</v>
      </c>
      <c r="E108" s="37"/>
      <c r="F108" s="37"/>
      <c r="G108" s="37"/>
      <c r="H108" s="37"/>
    </row>
    <row r="109" spans="1:8" ht="37.5" customHeight="1" outlineLevel="1" x14ac:dyDescent="0.2">
      <c r="A109" s="147" t="s">
        <v>237</v>
      </c>
      <c r="B109" s="148"/>
      <c r="C109" s="355"/>
      <c r="D109" s="56">
        <v>57000</v>
      </c>
      <c r="E109" s="37"/>
      <c r="F109" s="37"/>
      <c r="G109" s="37"/>
      <c r="H109" s="37"/>
    </row>
    <row r="110" spans="1:8" ht="37.5" customHeight="1" outlineLevel="1" x14ac:dyDescent="0.2">
      <c r="A110" s="147" t="s">
        <v>238</v>
      </c>
      <c r="B110" s="148"/>
      <c r="C110" s="355"/>
      <c r="D110" s="56">
        <v>58500</v>
      </c>
      <c r="E110" s="37"/>
      <c r="F110" s="37"/>
      <c r="G110" s="37"/>
      <c r="H110" s="37"/>
    </row>
    <row r="111" spans="1:8" ht="37.5" customHeight="1" outlineLevel="1" thickBot="1" x14ac:dyDescent="0.25">
      <c r="A111" s="147" t="s">
        <v>239</v>
      </c>
      <c r="B111" s="148"/>
      <c r="C111" s="372"/>
      <c r="D111" s="56">
        <v>60000</v>
      </c>
      <c r="E111" s="37"/>
      <c r="F111" s="37"/>
      <c r="G111" s="37"/>
      <c r="H111" s="37"/>
    </row>
    <row r="112" spans="1:8" ht="50.1" customHeight="1" thickBot="1" x14ac:dyDescent="0.25">
      <c r="A112" s="136" t="s">
        <v>59</v>
      </c>
      <c r="B112" s="137"/>
      <c r="C112" s="137"/>
      <c r="D112" s="367" t="str">
        <f>"от "&amp;MIN(D113:D122)&amp;" до "&amp;MAX(D113:D122)</f>
        <v>от 240 до 5016</v>
      </c>
      <c r="E112" s="367"/>
      <c r="F112" s="367"/>
      <c r="G112" s="367"/>
      <c r="H112" s="368"/>
    </row>
    <row r="113" spans="1:8" ht="151.5" x14ac:dyDescent="0.2">
      <c r="A113" s="149" t="s">
        <v>60</v>
      </c>
      <c r="B113" s="150" t="s">
        <v>13</v>
      </c>
      <c r="C113" s="300"/>
      <c r="D113" s="145">
        <v>630</v>
      </c>
      <c r="E113" s="145"/>
      <c r="F113" s="145"/>
      <c r="G113" s="145"/>
      <c r="H113" s="145"/>
    </row>
    <row r="114" spans="1:8" ht="37.5" customHeight="1" x14ac:dyDescent="0.2">
      <c r="A114" s="377" t="s">
        <v>61</v>
      </c>
      <c r="B114" s="378"/>
      <c r="C114" s="156" t="str">
        <f>"Электронный справочник на основе Справочника организаций "&amp;$C$2&amp;" (версия для ПК)"</f>
        <v>Электронный справочник на основе Справочника организаций "2ГИС.КИРОВ" (версия для ПК)</v>
      </c>
      <c r="D114" s="37">
        <v>270</v>
      </c>
      <c r="E114" s="37"/>
      <c r="F114" s="37"/>
      <c r="G114" s="37"/>
      <c r="H114" s="37"/>
    </row>
    <row r="115" spans="1:8" ht="37.5" customHeight="1" x14ac:dyDescent="0.2">
      <c r="A115" s="377" t="s">
        <v>62</v>
      </c>
      <c r="B115" s="378"/>
      <c r="C115" s="159"/>
      <c r="D115" s="37">
        <v>2538</v>
      </c>
      <c r="E115" s="37"/>
      <c r="F115" s="37"/>
      <c r="G115" s="37"/>
      <c r="H115" s="37"/>
    </row>
    <row r="116" spans="1:8" ht="37.5" customHeight="1" x14ac:dyDescent="0.2">
      <c r="A116" s="381" t="s">
        <v>63</v>
      </c>
      <c r="B116" s="382"/>
      <c r="C116" s="159"/>
      <c r="D116" s="37">
        <v>1008</v>
      </c>
      <c r="E116" s="37"/>
      <c r="F116" s="37"/>
      <c r="G116" s="37"/>
      <c r="H116" s="37"/>
    </row>
    <row r="117" spans="1:8" ht="37.5" customHeight="1" x14ac:dyDescent="0.2">
      <c r="A117" s="383" t="s">
        <v>64</v>
      </c>
      <c r="B117" s="384"/>
      <c r="C117" s="159"/>
      <c r="D117" s="37">
        <v>1536</v>
      </c>
      <c r="E117" s="37"/>
      <c r="F117" s="37"/>
      <c r="G117" s="37"/>
      <c r="H117" s="37"/>
    </row>
    <row r="118" spans="1:8" ht="37.5" customHeight="1" x14ac:dyDescent="0.2">
      <c r="A118" s="377" t="s">
        <v>65</v>
      </c>
      <c r="B118" s="378"/>
      <c r="C118" s="159"/>
      <c r="D118" s="37">
        <v>240</v>
      </c>
      <c r="E118" s="37"/>
      <c r="F118" s="37"/>
      <c r="G118" s="37"/>
      <c r="H118" s="37"/>
    </row>
    <row r="119" spans="1:8" ht="37.5" customHeight="1" x14ac:dyDescent="0.2">
      <c r="A119" s="377" t="s">
        <v>66</v>
      </c>
      <c r="B119" s="378"/>
      <c r="C119" s="159"/>
      <c r="D119" s="37">
        <v>240</v>
      </c>
      <c r="E119" s="37"/>
      <c r="F119" s="37"/>
      <c r="G119" s="37"/>
      <c r="H119" s="37"/>
    </row>
    <row r="120" spans="1:8" ht="37.5" customHeight="1" x14ac:dyDescent="0.2">
      <c r="A120" s="377" t="s">
        <v>67</v>
      </c>
      <c r="B120" s="378"/>
      <c r="C120" s="159"/>
      <c r="D120" s="37">
        <v>480</v>
      </c>
      <c r="E120" s="37"/>
      <c r="F120" s="37"/>
      <c r="G120" s="37"/>
      <c r="H120" s="37"/>
    </row>
    <row r="121" spans="1:8" ht="37.5" customHeight="1" x14ac:dyDescent="0.2">
      <c r="A121" s="377" t="s">
        <v>68</v>
      </c>
      <c r="B121" s="378"/>
      <c r="C121" s="159"/>
      <c r="D121" s="37">
        <v>720</v>
      </c>
      <c r="E121" s="37"/>
      <c r="F121" s="37"/>
      <c r="G121" s="37"/>
      <c r="H121" s="37"/>
    </row>
    <row r="122" spans="1:8" ht="37.5" customHeight="1" thickBot="1" x14ac:dyDescent="0.25">
      <c r="A122" s="386" t="s">
        <v>69</v>
      </c>
      <c r="B122" s="387"/>
      <c r="C122" s="164"/>
      <c r="D122" s="37">
        <v>5016</v>
      </c>
      <c r="E122" s="37"/>
      <c r="F122" s="37"/>
      <c r="G122" s="37"/>
      <c r="H122" s="37"/>
    </row>
    <row r="123" spans="1:8" s="16" customFormat="1" ht="117.75" customHeight="1" thickBot="1" x14ac:dyDescent="0.25">
      <c r="A123" s="287" t="s">
        <v>71</v>
      </c>
      <c r="B123" s="288"/>
      <c r="C123" s="28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"2ГИС.КИРОВ" (версия для ПК); Интернет-площадка 2gis.ru на основе Cправочника организаций "2ГИС.КИРОВ"; Электронный справочник на основе Справочника организаций "2ГИС.КИРОВ" (мобильная версия); Интернет-площадки и Веб-приложения на основе Cправочника организаций "2ГИС.КИРОВ", http://api.2gis.ru/</v>
      </c>
      <c r="D123" s="45">
        <v>30</v>
      </c>
      <c r="E123" s="45"/>
      <c r="F123" s="45"/>
      <c r="G123" s="45"/>
      <c r="H123" s="46"/>
    </row>
    <row r="124" spans="1:8" ht="50.1" customHeight="1" thickBot="1" x14ac:dyDescent="0.25">
      <c r="A124" s="24" t="s">
        <v>72</v>
      </c>
      <c r="B124" s="25"/>
      <c r="C124" s="26"/>
      <c r="D124" s="601" t="str">
        <f>"от "&amp;MIN(D126,D146:H147,F186,D148:H162)&amp;" до "&amp;MAX(D126,D146:H147,F186,D148:H162)</f>
        <v>от 690 до 6492</v>
      </c>
      <c r="E124" s="173"/>
      <c r="F124" s="173"/>
      <c r="G124" s="173"/>
      <c r="H124" s="174"/>
    </row>
    <row r="125" spans="1:8" ht="21.75" thickBot="1" x14ac:dyDescent="0.25">
      <c r="A125" s="290"/>
      <c r="B125" s="291"/>
      <c r="C125" s="130"/>
      <c r="D125" s="602"/>
      <c r="E125" s="292"/>
      <c r="F125" s="292"/>
      <c r="G125" s="292"/>
      <c r="H125" s="293"/>
    </row>
    <row r="126" spans="1:8" ht="61.5" customHeight="1" thickBot="1" x14ac:dyDescent="0.25">
      <c r="A126" s="179" t="s">
        <v>73</v>
      </c>
      <c r="B126" s="180"/>
      <c r="C126"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"2ГИС.КИРОВ" (версия для ПК); Интернет-площадка 2gis.kz на основе Cправочника организаций "2ГИС.КИРОВ"; Электронный справочник на основе Справочника организаций "2ГИС.КИРОВ" (мобильная версия); Интернет-площадки и Веб-приложения на основе Cправочника организаций "2ГИС.КИРОВ", http://api.2gis.kz/</v>
      </c>
      <c r="D126" s="182">
        <v>4920</v>
      </c>
      <c r="E126" s="182"/>
      <c r="F126" s="182"/>
      <c r="G126" s="182"/>
      <c r="H126" s="183"/>
    </row>
    <row r="127" spans="1:8" ht="61.5" customHeight="1" thickBot="1" x14ac:dyDescent="0.25">
      <c r="A127" s="184" t="s">
        <v>74</v>
      </c>
      <c r="B127" s="185"/>
      <c r="C127" s="186"/>
      <c r="D127" s="187" t="s">
        <v>75</v>
      </c>
      <c r="E127" s="188"/>
      <c r="F127" s="188"/>
      <c r="G127" s="188"/>
      <c r="H127" s="189"/>
    </row>
    <row r="128" spans="1:8" ht="61.5" customHeight="1" x14ac:dyDescent="0.2">
      <c r="A128" s="190" t="s">
        <v>76</v>
      </c>
      <c r="B128" s="191"/>
      <c r="C128" s="186"/>
      <c r="D128" s="157">
        <f>D126/4</f>
        <v>1230</v>
      </c>
      <c r="E128" s="157"/>
      <c r="F128" s="157"/>
      <c r="G128" s="157"/>
      <c r="H128" s="158"/>
    </row>
    <row r="129" spans="1:8" ht="61.5" customHeight="1" x14ac:dyDescent="0.2">
      <c r="A129" s="190" t="s">
        <v>77</v>
      </c>
      <c r="B129" s="191"/>
      <c r="C129" s="186"/>
      <c r="D129" s="157">
        <f>D126/5</f>
        <v>984</v>
      </c>
      <c r="E129" s="157"/>
      <c r="F129" s="157"/>
      <c r="G129" s="157"/>
      <c r="H129" s="158"/>
    </row>
    <row r="130" spans="1:8" ht="61.5" customHeight="1" x14ac:dyDescent="0.2">
      <c r="A130" s="190" t="s">
        <v>78</v>
      </c>
      <c r="B130" s="191"/>
      <c r="C130" s="186"/>
      <c r="D130" s="157">
        <f>D126/6</f>
        <v>820</v>
      </c>
      <c r="E130" s="157"/>
      <c r="F130" s="157"/>
      <c r="G130" s="157"/>
      <c r="H130" s="158"/>
    </row>
    <row r="131" spans="1:8" ht="61.5" customHeight="1" x14ac:dyDescent="0.2">
      <c r="A131" s="190" t="s">
        <v>79</v>
      </c>
      <c r="B131" s="191"/>
      <c r="C131" s="186"/>
      <c r="D131" s="157">
        <f>D126/7</f>
        <v>702.85714285714289</v>
      </c>
      <c r="E131" s="157"/>
      <c r="F131" s="157"/>
      <c r="G131" s="157"/>
      <c r="H131" s="158"/>
    </row>
    <row r="132" spans="1:8" ht="61.5" customHeight="1" x14ac:dyDescent="0.2">
      <c r="A132" s="190" t="s">
        <v>80</v>
      </c>
      <c r="B132" s="191"/>
      <c r="C132" s="186"/>
      <c r="D132" s="157">
        <f>D126/8</f>
        <v>615</v>
      </c>
      <c r="E132" s="157"/>
      <c r="F132" s="157"/>
      <c r="G132" s="157"/>
      <c r="H132" s="158"/>
    </row>
    <row r="133" spans="1:8" ht="61.5" customHeight="1" x14ac:dyDescent="0.2">
      <c r="A133" s="190" t="s">
        <v>81</v>
      </c>
      <c r="B133" s="191"/>
      <c r="C133" s="186"/>
      <c r="D133" s="157">
        <f>D126/9</f>
        <v>546.66666666666663</v>
      </c>
      <c r="E133" s="157"/>
      <c r="F133" s="157"/>
      <c r="G133" s="157"/>
      <c r="H133" s="158"/>
    </row>
    <row r="134" spans="1:8" ht="61.5" customHeight="1" x14ac:dyDescent="0.2">
      <c r="A134" s="190" t="s">
        <v>82</v>
      </c>
      <c r="B134" s="191"/>
      <c r="C134" s="186"/>
      <c r="D134" s="157">
        <f>D126/10</f>
        <v>492</v>
      </c>
      <c r="E134" s="157"/>
      <c r="F134" s="157"/>
      <c r="G134" s="157"/>
      <c r="H134" s="158"/>
    </row>
    <row r="135" spans="1:8" ht="61.5" customHeight="1" thickBot="1" x14ac:dyDescent="0.25">
      <c r="A135" s="179" t="s">
        <v>83</v>
      </c>
      <c r="B135" s="180"/>
      <c r="C135" s="186"/>
      <c r="D135" s="182">
        <v>7320</v>
      </c>
      <c r="E135" s="182"/>
      <c r="F135" s="182"/>
      <c r="G135" s="182"/>
      <c r="H135" s="183"/>
    </row>
    <row r="136" spans="1:8" ht="61.5" customHeight="1" thickBot="1" x14ac:dyDescent="0.25">
      <c r="A136" s="184" t="s">
        <v>74</v>
      </c>
      <c r="B136" s="185"/>
      <c r="C136" s="186"/>
      <c r="D136" s="187" t="s">
        <v>75</v>
      </c>
      <c r="E136" s="188"/>
      <c r="F136" s="188"/>
      <c r="G136" s="188"/>
      <c r="H136" s="189"/>
    </row>
    <row r="137" spans="1:8" ht="61.5" customHeight="1" x14ac:dyDescent="0.2">
      <c r="A137" s="190" t="s">
        <v>76</v>
      </c>
      <c r="B137" s="191"/>
      <c r="C137" s="186"/>
      <c r="D137" s="157">
        <v>1830</v>
      </c>
      <c r="E137" s="157"/>
      <c r="F137" s="157"/>
      <c r="G137" s="157"/>
      <c r="H137" s="158"/>
    </row>
    <row r="138" spans="1:8" ht="61.5" customHeight="1" x14ac:dyDescent="0.2">
      <c r="A138" s="190" t="s">
        <v>77</v>
      </c>
      <c r="B138" s="191"/>
      <c r="C138" s="186"/>
      <c r="D138" s="157">
        <v>1464</v>
      </c>
      <c r="E138" s="157"/>
      <c r="F138" s="157"/>
      <c r="G138" s="157"/>
      <c r="H138" s="158"/>
    </row>
    <row r="139" spans="1:8" ht="61.5" customHeight="1" x14ac:dyDescent="0.2">
      <c r="A139" s="190" t="s">
        <v>78</v>
      </c>
      <c r="B139" s="191"/>
      <c r="C139" s="186"/>
      <c r="D139" s="157">
        <v>1220</v>
      </c>
      <c r="E139" s="157"/>
      <c r="F139" s="157"/>
      <c r="G139" s="157"/>
      <c r="H139" s="158"/>
    </row>
    <row r="140" spans="1:8" ht="61.5" customHeight="1" x14ac:dyDescent="0.2">
      <c r="A140" s="190" t="s">
        <v>79</v>
      </c>
      <c r="B140" s="191"/>
      <c r="C140" s="186"/>
      <c r="D140" s="157">
        <v>1045.7142857142858</v>
      </c>
      <c r="E140" s="157"/>
      <c r="F140" s="157"/>
      <c r="G140" s="157"/>
      <c r="H140" s="158"/>
    </row>
    <row r="141" spans="1:8" ht="61.5" customHeight="1" x14ac:dyDescent="0.2">
      <c r="A141" s="190" t="s">
        <v>80</v>
      </c>
      <c r="B141" s="191"/>
      <c r="C141" s="186"/>
      <c r="D141" s="157">
        <v>915</v>
      </c>
      <c r="E141" s="157"/>
      <c r="F141" s="157"/>
      <c r="G141" s="157"/>
      <c r="H141" s="158"/>
    </row>
    <row r="142" spans="1:8" ht="61.5" customHeight="1" x14ac:dyDescent="0.2">
      <c r="A142" s="190" t="s">
        <v>81</v>
      </c>
      <c r="B142" s="191"/>
      <c r="C142" s="186"/>
      <c r="D142" s="157">
        <v>813.33333333333337</v>
      </c>
      <c r="E142" s="157"/>
      <c r="F142" s="157"/>
      <c r="G142" s="157"/>
      <c r="H142" s="158"/>
    </row>
    <row r="143" spans="1:8" ht="61.5" customHeight="1" thickBot="1" x14ac:dyDescent="0.25">
      <c r="A143" s="190" t="s">
        <v>82</v>
      </c>
      <c r="B143" s="191"/>
      <c r="C143" s="194"/>
      <c r="D143" s="157">
        <v>732</v>
      </c>
      <c r="E143" s="157"/>
      <c r="F143" s="157"/>
      <c r="G143" s="157"/>
      <c r="H143" s="158"/>
    </row>
    <row r="144" spans="1:8" s="16" customFormat="1" ht="62.45" customHeight="1" thickBot="1" x14ac:dyDescent="0.25">
      <c r="A144" s="195" t="s">
        <v>84</v>
      </c>
      <c r="B144" s="196"/>
      <c r="C144"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2ГИС 4.0 и выше)</v>
      </c>
      <c r="D144" s="122">
        <v>10008</v>
      </c>
      <c r="E144" s="122"/>
      <c r="F144" s="122"/>
      <c r="G144" s="122"/>
      <c r="H144" s="122"/>
    </row>
    <row r="145" spans="1:8" ht="21.75" thickBot="1" x14ac:dyDescent="0.25">
      <c r="A145" s="197"/>
      <c r="B145" s="198"/>
      <c r="C145" s="125"/>
      <c r="D145" s="602"/>
      <c r="E145" s="292"/>
      <c r="F145" s="292"/>
      <c r="G145" s="292"/>
      <c r="H145" s="293"/>
    </row>
    <row r="146" spans="1:8" ht="50.1" customHeight="1" x14ac:dyDescent="0.2">
      <c r="A146" s="160" t="s">
        <v>85</v>
      </c>
      <c r="B146" s="161"/>
      <c r="C146" s="298" t="str">
        <f>"Интернет-площадка 2gis.ru на основе Cправочника организаций "&amp;$C$2&amp;""</f>
        <v>Интернет-площадка 2gis.ru на основе Cправочника организаций "2ГИС.КИРОВ"</v>
      </c>
      <c r="D146" s="56">
        <v>2400</v>
      </c>
      <c r="E146" s="37"/>
      <c r="F146" s="37"/>
      <c r="G146" s="37"/>
      <c r="H146" s="38"/>
    </row>
    <row r="147" spans="1:8" ht="50.1" customHeight="1" x14ac:dyDescent="0.2">
      <c r="A147" s="160" t="s">
        <v>86</v>
      </c>
      <c r="B147" s="161"/>
      <c r="C147" s="203" t="str">
        <f>"Электронный справочник на основе Справочника организаций "&amp;$C$2&amp;" (версия для ПК)"</f>
        <v>Электронный справочник на основе Справочника организаций "2ГИС.КИРОВ" (версия для ПК)</v>
      </c>
      <c r="D147" s="56">
        <v>1536</v>
      </c>
      <c r="E147" s="37"/>
      <c r="F147" s="37"/>
      <c r="G147" s="37"/>
      <c r="H147" s="38"/>
    </row>
    <row r="148" spans="1:8" ht="50.1" customHeight="1" x14ac:dyDescent="0.2">
      <c r="A148" s="160" t="s">
        <v>87</v>
      </c>
      <c r="B148" s="161"/>
      <c r="C148" s="203" t="str">
        <f>"Электронный справочник на основе Справочника организаций "&amp;$C$2&amp;" (версия для ПК)"</f>
        <v>Электронный справочник на основе Справочника организаций "2ГИС.КИРОВ" (версия для ПК)</v>
      </c>
      <c r="D148" s="56">
        <v>5016</v>
      </c>
      <c r="E148" s="37"/>
      <c r="F148" s="37"/>
      <c r="G148" s="37"/>
      <c r="H148" s="38"/>
    </row>
    <row r="149" spans="1:8" ht="50.1" customHeight="1" x14ac:dyDescent="0.2">
      <c r="A149" s="160" t="s">
        <v>88</v>
      </c>
      <c r="B149" s="161"/>
      <c r="C149" s="203" t="str">
        <f>"Интернет-площадка 2gis.ru на основе Cправочника организаций "&amp;$C$2&amp;""</f>
        <v>Интернет-площадка 2gis.ru на основе Cправочника организаций "2ГИС.КИРОВ"</v>
      </c>
      <c r="D149" s="56">
        <v>3690</v>
      </c>
      <c r="E149" s="37"/>
      <c r="F149" s="37"/>
      <c r="G149" s="37"/>
      <c r="H149" s="38"/>
    </row>
    <row r="150" spans="1:8" ht="50.1" customHeight="1" x14ac:dyDescent="0.2">
      <c r="A150" s="160" t="s">
        <v>89</v>
      </c>
      <c r="B150" s="161"/>
      <c r="C150" s="203" t="str">
        <f>"Интернет-площадка 2gis.ru на основе Cправочника организаций "&amp;$C$2&amp;""</f>
        <v>Интернет-площадка 2gis.ru на основе Cправочника организаций "2ГИС.КИРОВ"</v>
      </c>
      <c r="D150" s="56">
        <v>4428</v>
      </c>
      <c r="E150" s="37"/>
      <c r="F150" s="37"/>
      <c r="G150" s="37"/>
      <c r="H150" s="38"/>
    </row>
    <row r="151" spans="1:8" ht="50.1" customHeight="1" x14ac:dyDescent="0.2">
      <c r="A151" s="160" t="s">
        <v>90</v>
      </c>
      <c r="B151" s="161"/>
      <c r="C151" s="203" t="str">
        <f>"Электронный справочник на основе Справочника организаций "&amp;$C$2&amp;" (версия для ПК)"</f>
        <v>Электронный справочник на основе Справочника организаций "2ГИС.КИРОВ" (версия для ПК)</v>
      </c>
      <c r="D151" s="56">
        <v>2478</v>
      </c>
      <c r="E151" s="37"/>
      <c r="F151" s="37"/>
      <c r="G151" s="37"/>
      <c r="H151" s="38"/>
    </row>
    <row r="152" spans="1:8" ht="50.1" customHeight="1" x14ac:dyDescent="0.2">
      <c r="A152" s="160" t="s">
        <v>91</v>
      </c>
      <c r="B152" s="161"/>
      <c r="C152" s="203" t="str">
        <f>"Электронный справочник на основе Справочника организаций "&amp;$C$2&amp;" (версия для ПК)"</f>
        <v>Электронный справочник на основе Справочника организаций "2ГИС.КИРОВ" (версия для ПК)</v>
      </c>
      <c r="D152" s="56">
        <v>2010</v>
      </c>
      <c r="E152" s="37"/>
      <c r="F152" s="37"/>
      <c r="G152" s="37"/>
      <c r="H152" s="38"/>
    </row>
    <row r="153" spans="1:8" ht="50.1" customHeight="1" x14ac:dyDescent="0.2">
      <c r="A153" s="160" t="s">
        <v>92</v>
      </c>
      <c r="B153" s="161"/>
      <c r="C153" s="203" t="str">
        <f>"Электронный справочник на основе Справочника организаций "&amp;$C$2&amp;" (версия для ПК)"</f>
        <v>Электронный справочник на основе Справочника организаций "2ГИС.КИРОВ" (версия для ПК)</v>
      </c>
      <c r="D153" s="56">
        <v>6492</v>
      </c>
      <c r="E153" s="37"/>
      <c r="F153" s="37"/>
      <c r="G153" s="37"/>
      <c r="H153" s="38"/>
    </row>
    <row r="154" spans="1:8" ht="50.1" customHeight="1" x14ac:dyDescent="0.2">
      <c r="A154" s="160" t="s">
        <v>93</v>
      </c>
      <c r="B154" s="161"/>
      <c r="C154" s="203" t="str">
        <f>C147</f>
        <v>Электронный справочник на основе Справочника организаций "2ГИС.КИРОВ" (версия для ПК)</v>
      </c>
      <c r="D154" s="56">
        <v>4140</v>
      </c>
      <c r="E154" s="37"/>
      <c r="F154" s="37"/>
      <c r="G154" s="37"/>
      <c r="H154" s="38"/>
    </row>
    <row r="155" spans="1:8" ht="50.1" customHeight="1" x14ac:dyDescent="0.2">
      <c r="A155" s="160" t="s">
        <v>94</v>
      </c>
      <c r="B155" s="161"/>
      <c r="C155" s="203" t="s">
        <v>95</v>
      </c>
      <c r="D155" s="56">
        <v>690</v>
      </c>
      <c r="E155" s="37"/>
      <c r="F155" s="37"/>
      <c r="G155" s="37"/>
      <c r="H155" s="38"/>
    </row>
    <row r="156" spans="1:8" ht="77.25" customHeight="1" x14ac:dyDescent="0.2">
      <c r="A156" s="160" t="s">
        <v>96</v>
      </c>
      <c r="B156" s="161"/>
      <c r="C156"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"2ГИС.КИРОВ" (мобильная версия 2ГИС 4.0 и выше); Интернет-площадка 2gis.ru на основе Cправочника организаций "2ГИС.КИРОВ"</v>
      </c>
      <c r="D156" s="56">
        <v>1770</v>
      </c>
      <c r="E156" s="37"/>
      <c r="F156" s="37"/>
      <c r="G156" s="37"/>
      <c r="H156" s="38"/>
    </row>
    <row r="157" spans="1:8" ht="77.25" customHeight="1" x14ac:dyDescent="0.2">
      <c r="A157" s="160" t="s">
        <v>97</v>
      </c>
      <c r="B157" s="161"/>
      <c r="C157" s="203" t="str">
        <f t="shared" ref="C157:C15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"2ГИС.КИРОВ" (мобильная версия 2ГИС 4.0 и выше); Интернет-площадка 2gis.ru на основе Cправочника организаций "2ГИС.КИРОВ"</v>
      </c>
      <c r="D157" s="56">
        <v>1416</v>
      </c>
      <c r="E157" s="37"/>
      <c r="F157" s="37"/>
      <c r="G157" s="37"/>
      <c r="H157" s="38"/>
    </row>
    <row r="158" spans="1:8" ht="77.25" customHeight="1" x14ac:dyDescent="0.2">
      <c r="A158" s="160" t="s">
        <v>98</v>
      </c>
      <c r="B158" s="161"/>
      <c r="C158" s="203" t="str">
        <f t="shared" si="0"/>
        <v>электронный справочник на основе Справочника организаций "2ГИС.КИРОВ" (мобильная версия 2ГИС 4.0 и выше); Интернет-площадка 2gis.ru на основе Cправочника организаций "2ГИС.КИРОВ"</v>
      </c>
      <c r="D158" s="56">
        <v>1182</v>
      </c>
      <c r="E158" s="37"/>
      <c r="F158" s="37"/>
      <c r="G158" s="37"/>
      <c r="H158" s="38"/>
    </row>
    <row r="159" spans="1:8" ht="77.25" customHeight="1" x14ac:dyDescent="0.2">
      <c r="A159" s="160" t="s">
        <v>99</v>
      </c>
      <c r="B159" s="161"/>
      <c r="C159" s="203" t="str">
        <f t="shared" si="0"/>
        <v>электронный справочник на основе Справочника организаций "2ГИС.КИРОВ" (мобильная версия 2ГИС 4.0 и выше); Интернет-площадка 2gis.ru на основе Cправочника организаций "2ГИС.КИРОВ"</v>
      </c>
      <c r="D159" s="56">
        <v>708</v>
      </c>
      <c r="E159" s="37"/>
      <c r="F159" s="37"/>
      <c r="G159" s="37"/>
      <c r="H159" s="38"/>
    </row>
    <row r="160" spans="1:8" ht="77.25" customHeight="1" x14ac:dyDescent="0.2">
      <c r="A160" s="160" t="s">
        <v>100</v>
      </c>
      <c r="B160" s="161" t="s">
        <v>100</v>
      </c>
      <c r="C160"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"2ГИС.КИРОВ" (мобильная версия 2ГИС 4.0 и выше); Интернет-площадка 2gis.ru на основе Cправочника организаций "2ГИС.КИРОВ"</v>
      </c>
      <c r="D160" s="56">
        <v>6492</v>
      </c>
      <c r="E160" s="37"/>
      <c r="F160" s="37"/>
      <c r="G160" s="37"/>
      <c r="H160" s="38"/>
    </row>
    <row r="161" spans="1:8" ht="77.25" customHeight="1" x14ac:dyDescent="0.2">
      <c r="A161" s="160" t="s">
        <v>101</v>
      </c>
      <c r="B161" s="161" t="s">
        <v>101</v>
      </c>
      <c r="C161"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"2ГИС.КИРОВ" (мобильная версия 2ГИС 4.0 и выше); Интернет-площадка 2gis.ru на основе Cправочника организаций "2ГИС.КИРОВ"</v>
      </c>
      <c r="D161" s="56">
        <v>3000</v>
      </c>
      <c r="E161" s="37"/>
      <c r="F161" s="37"/>
      <c r="G161" s="37"/>
      <c r="H161" s="38"/>
    </row>
    <row r="162" spans="1:8" ht="50.1" customHeight="1" thickBot="1" x14ac:dyDescent="0.25">
      <c r="A162" s="160" t="s">
        <v>102</v>
      </c>
      <c r="B162" s="161"/>
      <c r="C162" s="203" t="str">
        <f>"Электронный справочник на основе Справочника организаций "&amp;$C$2&amp;" (версия для ПК)"</f>
        <v>Электронный справочник на основе Справочника организаций "2ГИС.КИРОВ" (версия для ПК)</v>
      </c>
      <c r="D162" s="56">
        <v>2478</v>
      </c>
      <c r="E162" s="37"/>
      <c r="F162" s="37"/>
      <c r="G162" s="37"/>
      <c r="H162" s="38"/>
    </row>
    <row r="163" spans="1:8" s="16" customFormat="1" ht="102" customHeight="1" thickBot="1" x14ac:dyDescent="0.25">
      <c r="A163" s="160" t="s">
        <v>16</v>
      </c>
      <c r="B163" s="161"/>
      <c r="C163"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2ГИС 4.0 и выше)</v>
      </c>
      <c r="D163" s="56">
        <v>630</v>
      </c>
      <c r="E163" s="37"/>
      <c r="F163" s="37"/>
      <c r="G163" s="37"/>
      <c r="H163" s="38"/>
    </row>
    <row r="164" spans="1:8" s="16" customFormat="1" ht="102" customHeight="1" thickBot="1" x14ac:dyDescent="0.25">
      <c r="A164" s="160" t="s">
        <v>103</v>
      </c>
      <c r="B164" s="161"/>
      <c r="C164"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2ГИС 4.0 и выше)</v>
      </c>
      <c r="D164" s="56">
        <v>100002</v>
      </c>
      <c r="E164" s="37"/>
      <c r="F164" s="37"/>
      <c r="G164" s="37"/>
      <c r="H164" s="38"/>
    </row>
    <row r="165" spans="1:8" s="16" customFormat="1" ht="126" customHeight="1" x14ac:dyDescent="0.2">
      <c r="A165" s="160" t="s">
        <v>104</v>
      </c>
      <c r="B165" s="161"/>
      <c r="C165" s="30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"2ГИС.КИРОВ" (версия для ПК); Интернет-площадка 2gis.ru на основе Cправочника организаций "2ГИС.КИРОВ"; Электронный справочник на основе Справочника организаций "2ГИС.КИРОВ" (мобильная версия); Интернет-площадки и Веб-приложения на основе Cправочника организаций "2ГИС.КИРОВ", http://api.2gis.ru/</v>
      </c>
      <c r="D165" s="56">
        <v>3990</v>
      </c>
      <c r="E165" s="37"/>
      <c r="F165" s="37"/>
      <c r="G165" s="37"/>
      <c r="H165" s="38"/>
    </row>
    <row r="166" spans="1:8" s="16" customFormat="1" ht="96" customHeight="1" x14ac:dyDescent="0.2">
      <c r="A166" s="154" t="s">
        <v>105</v>
      </c>
      <c r="B166" s="204"/>
      <c r="C166"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Интернет-площадки и Веб-приложения на основе Cправочника организаций "2ГИС.КИРОВ", http://api.2gis.ru/</v>
      </c>
      <c r="D166" s="56">
        <v>3000</v>
      </c>
      <c r="E166" s="37"/>
      <c r="F166" s="37"/>
      <c r="G166" s="37"/>
      <c r="H166" s="38"/>
    </row>
    <row r="167" spans="1:8" s="16" customFormat="1" ht="96" customHeight="1" x14ac:dyDescent="0.2">
      <c r="A167" s="154" t="s">
        <v>106</v>
      </c>
      <c r="B167" s="204"/>
      <c r="C167"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"2ГИС.КИРОВ" (мобильная версия 2ГИС 4.0 и выше)</v>
      </c>
      <c r="D167" s="56">
        <v>5010</v>
      </c>
      <c r="E167" s="37"/>
      <c r="F167" s="37"/>
      <c r="G167" s="37"/>
      <c r="H167" s="38"/>
    </row>
    <row r="168" spans="1:8" ht="50.1" customHeight="1" x14ac:dyDescent="0.2">
      <c r="A168" s="160" t="s">
        <v>107</v>
      </c>
      <c r="B168" s="161"/>
      <c r="C168" s="203" t="str">
        <f>"Интернет-площадка 2gis.ru на основе Cправочника организаций "&amp;$C$2&amp;""</f>
        <v>Интернет-площадка 2gis.ru на основе Cправочника организаций "2ГИС.КИРОВ"</v>
      </c>
      <c r="D168" s="56">
        <v>3360</v>
      </c>
      <c r="E168" s="37"/>
      <c r="F168" s="37"/>
      <c r="G168" s="37"/>
      <c r="H168" s="38"/>
    </row>
    <row r="169" spans="1:8" ht="50.1" customHeight="1" x14ac:dyDescent="0.2">
      <c r="A169" s="160" t="s">
        <v>108</v>
      </c>
      <c r="B169" s="161"/>
      <c r="C169" s="203" t="str">
        <f t="shared" ref="C169:C178" si="1">"Электронный справочник на основе Справочника организаций "&amp;$C$2&amp;" (версия для ПК)"</f>
        <v>Электронный справочник на основе Справочника организаций "2ГИС.КИРОВ" (версия для ПК)</v>
      </c>
      <c r="D169" s="56">
        <v>2160</v>
      </c>
      <c r="E169" s="37"/>
      <c r="F169" s="37"/>
      <c r="G169" s="37"/>
      <c r="H169" s="38"/>
    </row>
    <row r="170" spans="1:8" ht="50.1" customHeight="1" x14ac:dyDescent="0.2">
      <c r="A170" s="160" t="s">
        <v>109</v>
      </c>
      <c r="B170" s="161"/>
      <c r="C170" s="203" t="str">
        <f t="shared" si="1"/>
        <v>Электронный справочник на основе Справочника организаций "2ГИС.КИРОВ" (версия для ПК)</v>
      </c>
      <c r="D170" s="56">
        <v>7080</v>
      </c>
      <c r="E170" s="37"/>
      <c r="F170" s="37"/>
      <c r="G170" s="37"/>
      <c r="H170" s="38"/>
    </row>
    <row r="171" spans="1:8" ht="50.1" customHeight="1" x14ac:dyDescent="0.2">
      <c r="A171" s="160" t="s">
        <v>110</v>
      </c>
      <c r="B171" s="161"/>
      <c r="C171" s="203" t="str">
        <f>"Интернет-площадка 2gis.ru на основе Cправочника организаций "&amp;$C$2&amp;""</f>
        <v>Интернет-площадка 2gis.ru на основе Cправочника организаций "2ГИС.КИРОВ"</v>
      </c>
      <c r="D171" s="56">
        <v>5280</v>
      </c>
      <c r="E171" s="37"/>
      <c r="F171" s="37"/>
      <c r="G171" s="37"/>
      <c r="H171" s="38"/>
    </row>
    <row r="172" spans="1:8" ht="50.1" customHeight="1" x14ac:dyDescent="0.2">
      <c r="A172" s="160" t="s">
        <v>111</v>
      </c>
      <c r="B172" s="161"/>
      <c r="C172" s="203" t="str">
        <f>"Интернет-площадка 2gis.ru на основе Cправочника организаций "&amp;$C$2&amp;""</f>
        <v>Интернет-площадка 2gis.ru на основе Cправочника организаций "2ГИС.КИРОВ"</v>
      </c>
      <c r="D172" s="56">
        <v>6336</v>
      </c>
      <c r="E172" s="37"/>
      <c r="F172" s="37"/>
      <c r="G172" s="37"/>
      <c r="H172" s="38"/>
    </row>
    <row r="173" spans="1:8" ht="50.1" customHeight="1" x14ac:dyDescent="0.2">
      <c r="A173" s="160" t="s">
        <v>112</v>
      </c>
      <c r="B173" s="161"/>
      <c r="C173" s="203" t="str">
        <f t="shared" si="1"/>
        <v>Электронный справочник на основе Справочника организаций "2ГИС.КИРОВ" (версия для ПК)</v>
      </c>
      <c r="D173" s="56">
        <v>3480</v>
      </c>
      <c r="E173" s="37"/>
      <c r="F173" s="37"/>
      <c r="G173" s="37"/>
      <c r="H173" s="38"/>
    </row>
    <row r="174" spans="1:8" ht="50.1" customHeight="1" x14ac:dyDescent="0.2">
      <c r="A174" s="160" t="s">
        <v>113</v>
      </c>
      <c r="B174" s="161"/>
      <c r="C174" s="203" t="str">
        <f t="shared" si="1"/>
        <v>Электронный справочник на основе Справочника организаций "2ГИС.КИРОВ" (версия для ПК)</v>
      </c>
      <c r="D174" s="56">
        <v>2880</v>
      </c>
      <c r="E174" s="37"/>
      <c r="F174" s="37"/>
      <c r="G174" s="37"/>
      <c r="H174" s="38"/>
    </row>
    <row r="175" spans="1:8" ht="50.1" customHeight="1" x14ac:dyDescent="0.2">
      <c r="A175" s="160" t="s">
        <v>114</v>
      </c>
      <c r="B175" s="161"/>
      <c r="C175" s="203" t="str">
        <f t="shared" si="1"/>
        <v>Электронный справочник на основе Справочника организаций "2ГИС.КИРОВ" (версия для ПК)</v>
      </c>
      <c r="D175" s="56">
        <v>9120</v>
      </c>
      <c r="E175" s="37"/>
      <c r="F175" s="37"/>
      <c r="G175" s="37"/>
      <c r="H175" s="38"/>
    </row>
    <row r="176" spans="1:8" ht="50.1" customHeight="1" x14ac:dyDescent="0.2">
      <c r="A176" s="160" t="s">
        <v>115</v>
      </c>
      <c r="B176" s="161"/>
      <c r="C176" s="203" t="s">
        <v>95</v>
      </c>
      <c r="D176" s="56">
        <v>1080</v>
      </c>
      <c r="E176" s="37"/>
      <c r="F176" s="37"/>
      <c r="G176" s="37"/>
      <c r="H176" s="38"/>
    </row>
    <row r="177" spans="1:8" ht="69.75" customHeight="1" x14ac:dyDescent="0.2">
      <c r="A177" s="160" t="s">
        <v>116</v>
      </c>
      <c r="B177" s="161"/>
      <c r="C177"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"2ГИС.КИРОВ" (мобильная версия 2ГИС 4.0 и выше); Интернет-площадка 2gis.ru на основе Cправочника организаций "2ГИС.КИРОВ"</v>
      </c>
      <c r="D177" s="56">
        <v>9120</v>
      </c>
      <c r="E177" s="37"/>
      <c r="F177" s="37"/>
      <c r="G177" s="37"/>
      <c r="H177" s="38"/>
    </row>
    <row r="178" spans="1:8" ht="50.1" customHeight="1" thickBot="1" x14ac:dyDescent="0.25">
      <c r="A178" s="207" t="s">
        <v>117</v>
      </c>
      <c r="B178" s="208"/>
      <c r="C178" s="127" t="str">
        <f t="shared" si="1"/>
        <v>Электронный справочник на основе Справочника организаций "2ГИС.КИРОВ" (версия для ПК)</v>
      </c>
      <c r="D178" s="128">
        <v>3480</v>
      </c>
      <c r="E178" s="122"/>
      <c r="F178" s="122"/>
      <c r="G178" s="122"/>
      <c r="H178" s="123"/>
    </row>
    <row r="179" spans="1:8" s="28" customFormat="1" ht="50.1" customHeight="1" thickBot="1" x14ac:dyDescent="0.25">
      <c r="A179" s="24" t="s">
        <v>118</v>
      </c>
      <c r="B179" s="25"/>
      <c r="C179" s="26"/>
      <c r="D179" s="173"/>
      <c r="E179" s="173"/>
      <c r="F179" s="173"/>
      <c r="G179" s="173"/>
      <c r="H179" s="174"/>
    </row>
    <row r="180" spans="1:8" s="16" customFormat="1" ht="50.1" customHeight="1" x14ac:dyDescent="0.2">
      <c r="A180" s="160" t="s">
        <v>119</v>
      </c>
      <c r="B180" s="161"/>
      <c r="C180" s="206" t="str">
        <f>"Электронный справочник на основе Справочника организаций "&amp;$C$2&amp;" (мобильная версия)"</f>
        <v>Электронный справочник на основе Справочника организаций "2ГИС.КИРОВ" (мобильная версия)</v>
      </c>
      <c r="D180" s="56">
        <v>3000</v>
      </c>
      <c r="E180" s="37"/>
      <c r="F180" s="37"/>
      <c r="G180" s="37"/>
      <c r="H180" s="38"/>
    </row>
    <row r="181" spans="1:8" s="16" customFormat="1" ht="50.1" customHeight="1" x14ac:dyDescent="0.2">
      <c r="A181" s="160" t="s">
        <v>120</v>
      </c>
      <c r="B181" s="161"/>
      <c r="C181" s="209"/>
      <c r="D181" s="56">
        <v>3000</v>
      </c>
      <c r="E181" s="37"/>
      <c r="F181" s="37"/>
      <c r="G181" s="37"/>
      <c r="H181" s="38"/>
    </row>
    <row r="182" spans="1:8" s="16" customFormat="1" ht="50.1" customHeight="1" x14ac:dyDescent="0.2">
      <c r="A182" s="207" t="s">
        <v>121</v>
      </c>
      <c r="B182" s="208"/>
      <c r="C182" s="209"/>
      <c r="D182" s="297">
        <v>1500</v>
      </c>
      <c r="E182" s="157"/>
      <c r="F182" s="157"/>
      <c r="G182" s="157"/>
      <c r="H182" s="157"/>
    </row>
    <row r="183" spans="1:8" s="16" customFormat="1" ht="50.1" customHeight="1" x14ac:dyDescent="0.2">
      <c r="A183" s="207" t="s">
        <v>122</v>
      </c>
      <c r="B183" s="208"/>
      <c r="C183" s="209"/>
      <c r="D183" s="297">
        <v>150</v>
      </c>
      <c r="E183" s="157"/>
      <c r="F183" s="157"/>
      <c r="G183" s="157"/>
      <c r="H183" s="157"/>
    </row>
    <row r="184" spans="1:8" s="16" customFormat="1" ht="50.1" customHeight="1" thickBot="1" x14ac:dyDescent="0.25">
      <c r="A184" s="207" t="s">
        <v>123</v>
      </c>
      <c r="B184" s="208"/>
      <c r="C184" s="210"/>
      <c r="D184" s="78">
        <v>510</v>
      </c>
      <c r="E184" s="79"/>
      <c r="F184" s="79"/>
      <c r="G184" s="79"/>
      <c r="H184" s="79"/>
    </row>
    <row r="185" spans="1:8" s="16" customFormat="1" ht="50.1" customHeight="1" thickBot="1" x14ac:dyDescent="0.25">
      <c r="A185" s="24" t="s">
        <v>124</v>
      </c>
      <c r="B185" s="25"/>
      <c r="C185" s="26"/>
      <c r="D185" s="173"/>
      <c r="E185" s="173"/>
      <c r="F185" s="173"/>
      <c r="G185" s="173"/>
      <c r="H185" s="174"/>
    </row>
    <row r="186" spans="1:8" ht="50.1" customHeight="1" x14ac:dyDescent="0.2">
      <c r="A186" s="160" t="s">
        <v>125</v>
      </c>
      <c r="B186" s="161"/>
      <c r="C186"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"2ГИС.КИРОВ" (мобильная версия 2ГИС 4.0 и выше)</v>
      </c>
      <c r="D186" s="212">
        <f>F186*1.2</f>
        <v>4176</v>
      </c>
      <c r="E186" s="213">
        <f>F186*1.1</f>
        <v>3828.0000000000005</v>
      </c>
      <c r="F186" s="213">
        <v>3480</v>
      </c>
      <c r="G186" s="213">
        <f>F186*0.75</f>
        <v>2610</v>
      </c>
      <c r="H186" s="214">
        <f>F186*0.5</f>
        <v>1740</v>
      </c>
    </row>
    <row r="187" spans="1:8" ht="50.1" customHeight="1" x14ac:dyDescent="0.2">
      <c r="A187" s="160" t="s">
        <v>126</v>
      </c>
      <c r="B187" s="161"/>
      <c r="C187" s="203" t="str">
        <f>"Интернет-площадка 2gis.ru на основе Cправочника организаций "&amp;$C$2&amp;""</f>
        <v>Интернет-площадка 2gis.ru на основе Cправочника организаций "2ГИС.КИРОВ"</v>
      </c>
      <c r="D187" s="56">
        <v>1500</v>
      </c>
      <c r="E187" s="37"/>
      <c r="F187" s="37"/>
      <c r="G187" s="37"/>
      <c r="H187" s="38"/>
    </row>
    <row r="188" spans="1:8" ht="50.1" customHeight="1" x14ac:dyDescent="0.2">
      <c r="A188" s="160" t="s">
        <v>127</v>
      </c>
      <c r="B188" s="161"/>
      <c r="C188" s="203" t="str">
        <f>"Электронный справочник на основе Справочника организаций "&amp;$C$2&amp;" (версия для ПК)"</f>
        <v>Электронный справочник на основе Справочника организаций "2ГИС.КИРОВ" (версия для ПК)</v>
      </c>
      <c r="D188" s="56">
        <v>1536</v>
      </c>
      <c r="E188" s="37"/>
      <c r="F188" s="37"/>
      <c r="G188" s="37"/>
      <c r="H188" s="38"/>
    </row>
    <row r="189" spans="1:8" ht="50.1" customHeight="1" x14ac:dyDescent="0.2">
      <c r="A189" s="160" t="s">
        <v>198</v>
      </c>
      <c r="B189" s="161"/>
      <c r="C189"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"2ГИС.КИРОВ" (мобильная версия 2ГИС 4.0 и выше)</v>
      </c>
      <c r="D189" s="212">
        <f>F189*1.2</f>
        <v>5904</v>
      </c>
      <c r="E189" s="213">
        <f>F189*1.1</f>
        <v>5412</v>
      </c>
      <c r="F189" s="213">
        <v>4920</v>
      </c>
      <c r="G189" s="213">
        <f>F189*0.75</f>
        <v>3690</v>
      </c>
      <c r="H189" s="214">
        <f>F189*0.5</f>
        <v>2460</v>
      </c>
    </row>
    <row r="190" spans="1:8" ht="50.1" customHeight="1" x14ac:dyDescent="0.2">
      <c r="A190" s="160" t="s">
        <v>199</v>
      </c>
      <c r="B190" s="161"/>
      <c r="C190" s="127" t="str">
        <f>"Интернет-площадка 2gis.ru на основе Cправочника организаций "&amp;$C$2&amp;""</f>
        <v>Интернет-площадка 2gis.ru на основе Cправочника организаций "2ГИС.КИРОВ"</v>
      </c>
      <c r="D190" s="56">
        <v>2160</v>
      </c>
      <c r="E190" s="37"/>
      <c r="F190" s="37"/>
      <c r="G190" s="37"/>
      <c r="H190" s="38"/>
    </row>
    <row r="191" spans="1:8" ht="50.1" customHeight="1" x14ac:dyDescent="0.2">
      <c r="A191" s="160" t="s">
        <v>130</v>
      </c>
      <c r="B191" s="161"/>
      <c r="C191" s="203" t="str">
        <f>"Электронный справочник на основе Справочника организаций "&amp;$C$2&amp;" (версия для ПК)"</f>
        <v>Электронный справочник на основе Справочника организаций "2ГИС.КИРОВ" (версия для ПК)</v>
      </c>
      <c r="D191" s="56">
        <v>2160</v>
      </c>
      <c r="E191" s="37"/>
      <c r="F191" s="37"/>
      <c r="G191" s="37"/>
      <c r="H191" s="38"/>
    </row>
    <row r="192" spans="1:8" s="16" customFormat="1" ht="126" customHeight="1" thickBot="1" x14ac:dyDescent="0.25">
      <c r="A192" s="160" t="s">
        <v>131</v>
      </c>
      <c r="B192" s="161"/>
      <c r="C192" s="215" t="str">
        <f>C187</f>
        <v>Интернет-площадка 2gis.ru на основе Cправочника организаций "2ГИС.КИРОВ"</v>
      </c>
      <c r="D192" s="212">
        <f>F192*1.2</f>
        <v>2988</v>
      </c>
      <c r="E192" s="213">
        <f>F192*1.1</f>
        <v>2739</v>
      </c>
      <c r="F192" s="213">
        <v>2490</v>
      </c>
      <c r="G192" s="213">
        <f>F192*0.75</f>
        <v>1867.5</v>
      </c>
      <c r="H192" s="214">
        <f>F192*0.5</f>
        <v>1245</v>
      </c>
    </row>
    <row r="193" spans="1:8" ht="50.1" customHeight="1" thickBot="1" x14ac:dyDescent="0.25">
      <c r="A193" s="24" t="s">
        <v>200</v>
      </c>
      <c r="B193" s="25"/>
      <c r="C193" s="173"/>
      <c r="D193" s="173"/>
      <c r="E193" s="173"/>
      <c r="F193" s="173"/>
      <c r="G193" s="173"/>
      <c r="H193" s="174"/>
    </row>
    <row r="194" spans="1:8" s="23" customFormat="1" ht="30" customHeight="1" thickBot="1" x14ac:dyDescent="0.25">
      <c r="A194" s="302"/>
      <c r="B194" s="303"/>
      <c r="C194" s="460"/>
      <c r="D194" s="303"/>
      <c r="E194" s="303"/>
      <c r="F194" s="303"/>
      <c r="G194" s="303"/>
      <c r="H194" s="304"/>
    </row>
    <row r="195" spans="1:8" s="16" customFormat="1" ht="185.25" customHeight="1" x14ac:dyDescent="0.2">
      <c r="A195" s="160" t="s">
        <v>201</v>
      </c>
      <c r="B195" s="161"/>
      <c r="C195"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"2ГИС.КИРОВ" (версия для ПК); Интернет-площадка 2gis.ru на основе Cправочника организаций "2ГИС.КИРОВ"; Электронный справочник на основе Справочника организаций "2ГИС.КИРОВ" (мобильная версия 2ГИС 4.0 и выше)</v>
      </c>
      <c r="D195" s="31">
        <v>6720</v>
      </c>
      <c r="E195" s="32"/>
      <c r="F195" s="32"/>
      <c r="G195" s="32"/>
      <c r="H195" s="33"/>
    </row>
    <row r="196" spans="1:8" s="16" customFormat="1" ht="83.25" customHeight="1" thickBot="1" x14ac:dyDescent="0.25">
      <c r="A196" s="160" t="s">
        <v>202</v>
      </c>
      <c r="B196" s="161"/>
      <c r="C196" s="209"/>
      <c r="D196" s="36">
        <v>6720</v>
      </c>
      <c r="E196" s="37"/>
      <c r="F196" s="37"/>
      <c r="G196" s="37"/>
      <c r="H196" s="38"/>
    </row>
    <row r="197" spans="1:8" ht="21.75" thickBot="1" x14ac:dyDescent="0.25">
      <c r="A197" s="290"/>
      <c r="B197" s="291"/>
      <c r="C197" s="603"/>
      <c r="D197" s="292"/>
      <c r="E197" s="292"/>
      <c r="F197" s="292"/>
      <c r="G197" s="292"/>
      <c r="H197" s="293"/>
    </row>
    <row r="199" spans="1:8" ht="21" x14ac:dyDescent="0.2">
      <c r="A199" s="220"/>
      <c r="B199" s="221" t="s">
        <v>133</v>
      </c>
      <c r="C199" s="222" t="s">
        <v>490</v>
      </c>
      <c r="D199" s="222"/>
      <c r="E199" s="604"/>
    </row>
    <row r="200" spans="1:8" ht="21" x14ac:dyDescent="0.2">
      <c r="A200" s="220"/>
      <c r="B200" s="223"/>
      <c r="C200" s="424" t="s">
        <v>491</v>
      </c>
      <c r="D200" s="224"/>
      <c r="E200" s="310"/>
    </row>
    <row r="201" spans="1:8" ht="21" x14ac:dyDescent="0.2">
      <c r="A201" s="220"/>
      <c r="B201" s="223"/>
      <c r="C201" s="224" t="s">
        <v>492</v>
      </c>
      <c r="D201" s="224"/>
      <c r="E201" s="310"/>
    </row>
    <row r="202" spans="1:8" ht="21" x14ac:dyDescent="0.2">
      <c r="C202" s="224"/>
      <c r="D202" s="224"/>
      <c r="E202" s="310"/>
    </row>
    <row r="203" spans="1:8" ht="23.25" x14ac:dyDescent="0.2">
      <c r="A203" s="227" t="str">
        <f>Абакан_юр!A174</f>
        <v>По соглашению сторон в качестве валюты платежа могут выступать украинские гривны, в этом случае курс следующий: 1 руб. = 0,4408 гривен</v>
      </c>
      <c r="B203" s="227"/>
      <c r="C203" s="227"/>
      <c r="D203" s="228"/>
      <c r="E203" s="228"/>
    </row>
    <row r="204" spans="1:8" ht="23.25" x14ac:dyDescent="0.2">
      <c r="A204" s="227" t="str">
        <f>Абакан_юр!A175</f>
        <v>По соглашению сторон в качестве валюты платежа могут выступать дирхамы ОАЭ, в этом случае курс следующий: 1 руб. = 0,0420 дирхам</v>
      </c>
      <c r="B204" s="227"/>
      <c r="C204" s="227"/>
      <c r="D204" s="228"/>
      <c r="E204" s="228"/>
    </row>
    <row r="205" spans="1:8" ht="23.25" x14ac:dyDescent="0.2">
      <c r="A205" s="227" t="str">
        <f>Абакан_юр!A176</f>
        <v>По соглашению сторон в качестве валюты платежа могут выступать доллары США, в этом случае курс следующий: 1 руб. = 0,0114 доллара</v>
      </c>
      <c r="B205" s="227"/>
      <c r="C205" s="227"/>
      <c r="D205" s="228"/>
      <c r="E205" s="228"/>
    </row>
    <row r="206" spans="1:8" ht="23.25" x14ac:dyDescent="0.2">
      <c r="A206" s="227" t="str">
        <f>Абакан_юр!A177</f>
        <v>По соглашению сторон в качестве валюты платежа могут выступать евро, в этом случае курс следующий: 1 руб. = 0,0105 евро</v>
      </c>
      <c r="B206" s="227"/>
      <c r="C206" s="227"/>
      <c r="D206" s="228"/>
      <c r="E206" s="228"/>
    </row>
    <row r="207" spans="1:8" ht="23.25" x14ac:dyDescent="0.2">
      <c r="A207" s="227" t="str">
        <f>Абакан_юр!A178</f>
        <v>По соглашению сторон в качестве валюты платежа могут выступать чешские кроны, в этом случае курс следующий: 1 руб. = 0,2605 крона</v>
      </c>
      <c r="B207" s="227"/>
      <c r="C207" s="227"/>
      <c r="D207" s="228"/>
      <c r="E207" s="228"/>
    </row>
    <row r="208" spans="1:8" ht="23.25" x14ac:dyDescent="0.2">
      <c r="A208" s="227" t="str">
        <f>Абакан_юр!A179</f>
        <v>По соглашению сторон в качестве валюты платежа могут выступать киргизские сомы, в этом случае курс следующий: 1 руб. = 1,0083 сом</v>
      </c>
      <c r="B208" s="227"/>
      <c r="C208" s="227"/>
      <c r="D208" s="228"/>
      <c r="E208" s="228"/>
    </row>
    <row r="209" spans="1:8" ht="23.25" x14ac:dyDescent="0.2">
      <c r="A209" s="227" t="str">
        <f>Абакан_юр!A180</f>
        <v>По соглашению сторон в качестве валюты платежа могут выступать казахстанские тенге, в этом случае курс следующий: 1 руб. = 5,0473 тенге</v>
      </c>
      <c r="B209" s="227"/>
      <c r="C209" s="227"/>
      <c r="D209" s="228"/>
      <c r="E209" s="228"/>
    </row>
    <row r="210" spans="1:8" ht="23.25" x14ac:dyDescent="0.2">
      <c r="A210" s="233"/>
      <c r="B210" s="233"/>
      <c r="C210" s="234"/>
      <c r="D210" s="235"/>
      <c r="E210" s="235"/>
    </row>
    <row r="211" spans="1:8" ht="21" x14ac:dyDescent="0.2">
      <c r="A211" s="239" t="s">
        <v>145</v>
      </c>
      <c r="B211" s="239"/>
      <c r="C211" s="239"/>
      <c r="D211" s="239"/>
      <c r="E211" s="605"/>
    </row>
    <row r="212" spans="1:8" ht="23.25" x14ac:dyDescent="0.2">
      <c r="A212" s="233"/>
      <c r="B212" s="233"/>
      <c r="C212" s="234"/>
      <c r="D212" s="235"/>
      <c r="E212" s="235"/>
    </row>
    <row r="213" spans="1:8" ht="50.1" customHeight="1" thickBot="1" x14ac:dyDescent="0.25">
      <c r="A213" s="606" t="s">
        <v>146</v>
      </c>
      <c r="B213" s="606"/>
      <c r="C213" s="606"/>
      <c r="D213" s="606"/>
      <c r="E213" s="607"/>
    </row>
    <row r="214" spans="1:8" ht="50.1" customHeight="1" thickBot="1" x14ac:dyDescent="0.25">
      <c r="A214" s="311" t="s">
        <v>147</v>
      </c>
      <c r="B214" s="312"/>
      <c r="C214" s="312"/>
      <c r="D214" s="312"/>
      <c r="E214" s="313"/>
    </row>
    <row r="215" spans="1:8" ht="81" customHeight="1" thickBot="1" x14ac:dyDescent="0.25">
      <c r="A215" s="248" t="s">
        <v>148</v>
      </c>
      <c r="B215" s="249"/>
      <c r="C215" s="250" t="s">
        <v>149</v>
      </c>
      <c r="D215" s="249" t="s">
        <v>150</v>
      </c>
      <c r="E215" s="251"/>
    </row>
    <row r="216" spans="1:8" ht="123.75" customHeight="1" x14ac:dyDescent="0.2">
      <c r="A216" s="253" t="s">
        <v>151</v>
      </c>
      <c r="B216" s="254"/>
      <c r="C216" s="255" t="s">
        <v>152</v>
      </c>
      <c r="D216" s="608" t="s">
        <v>153</v>
      </c>
      <c r="E216" s="609"/>
    </row>
    <row r="217" spans="1:8" ht="73.5" customHeight="1" x14ac:dyDescent="0.2">
      <c r="A217" s="258" t="s">
        <v>154</v>
      </c>
      <c r="B217" s="259"/>
      <c r="C217" s="260" t="s">
        <v>155</v>
      </c>
      <c r="D217" s="261" t="s">
        <v>156</v>
      </c>
      <c r="E217" s="262"/>
    </row>
    <row r="218" spans="1:8" ht="180" customHeight="1" thickBot="1" x14ac:dyDescent="0.25">
      <c r="A218" s="321" t="s">
        <v>157</v>
      </c>
      <c r="B218" s="322"/>
      <c r="C218" s="323" t="s">
        <v>158</v>
      </c>
      <c r="D218" s="324" t="s">
        <v>156</v>
      </c>
      <c r="E218" s="325"/>
    </row>
    <row r="219" spans="1:8" s="217" customFormat="1" ht="125.25" customHeight="1" x14ac:dyDescent="0.2">
      <c r="A219" s="258" t="s">
        <v>160</v>
      </c>
      <c r="B219" s="259"/>
      <c r="C219" s="319" t="s">
        <v>161</v>
      </c>
      <c r="D219" s="259" t="s">
        <v>156</v>
      </c>
      <c r="E219" s="320"/>
      <c r="F219" s="246"/>
      <c r="G219" s="246"/>
      <c r="H219" s="246"/>
    </row>
    <row r="220" spans="1:8" s="238" customFormat="1" ht="222.75" customHeight="1" thickBot="1" x14ac:dyDescent="0.25">
      <c r="A220" s="442" t="s">
        <v>162</v>
      </c>
      <c r="B220" s="443"/>
      <c r="C220" s="323" t="s">
        <v>163</v>
      </c>
      <c r="D220" s="444" t="s">
        <v>156</v>
      </c>
      <c r="E220" s="445"/>
      <c r="F220" s="236"/>
      <c r="G220" s="237"/>
      <c r="H220" s="237"/>
    </row>
    <row r="221" spans="1:8" ht="24.95" customHeight="1" x14ac:dyDescent="0.2">
      <c r="A221" s="264" t="s">
        <v>164</v>
      </c>
      <c r="B221" s="264"/>
      <c r="C221" s="264"/>
      <c r="D221" s="264"/>
      <c r="E221" s="264"/>
      <c r="F221" s="264"/>
      <c r="G221" s="264"/>
      <c r="H221" s="264"/>
    </row>
    <row r="222" spans="1:8" ht="24.95" customHeight="1" x14ac:dyDescent="0.2">
      <c r="A222" s="264" t="s">
        <v>165</v>
      </c>
      <c r="B222" s="264"/>
      <c r="C222" s="264"/>
      <c r="D222" s="264"/>
      <c r="E222" s="264"/>
      <c r="F222" s="264"/>
      <c r="G222" s="264"/>
      <c r="H222" s="264"/>
    </row>
    <row r="223" spans="1:8" ht="182.25" customHeight="1" x14ac:dyDescent="0.2">
      <c r="A223" s="326" t="str">
        <f>Абакан_юр!A195</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23" s="326"/>
      <c r="C223" s="326"/>
      <c r="D223" s="326"/>
      <c r="E223" s="326"/>
      <c r="F223" s="326"/>
      <c r="G223" s="326"/>
      <c r="H223" s="326"/>
    </row>
    <row r="224" spans="1:8" s="16" customFormat="1" ht="86.25" customHeight="1" x14ac:dyDescent="0.2">
      <c r="A224" s="239" t="s">
        <v>167</v>
      </c>
      <c r="B224" s="239"/>
      <c r="C224" s="239"/>
      <c r="D224" s="239"/>
      <c r="E224" s="239"/>
      <c r="F224" s="239"/>
      <c r="G224" s="239"/>
      <c r="H224" s="239"/>
    </row>
    <row r="225" spans="1:8" ht="24.95" customHeight="1" x14ac:dyDescent="0.2">
      <c r="A225" s="264" t="s">
        <v>168</v>
      </c>
      <c r="B225" s="264"/>
      <c r="C225" s="264"/>
      <c r="D225" s="264"/>
      <c r="E225" s="264"/>
      <c r="F225" s="264"/>
      <c r="G225" s="264"/>
      <c r="H225" s="264"/>
    </row>
    <row r="226" spans="1:8" s="266" customFormat="1" ht="114.75" customHeight="1" x14ac:dyDescent="0.2">
      <c r="A226" s="239" t="s">
        <v>169</v>
      </c>
      <c r="B226" s="239"/>
      <c r="C226" s="239"/>
      <c r="D226" s="239"/>
      <c r="E226" s="239"/>
      <c r="F226" s="239"/>
      <c r="G226" s="239"/>
      <c r="H226" s="239"/>
    </row>
  </sheetData>
  <sheetProtection selectLockedCells="1" selectUnlockedCells="1"/>
  <mergeCells count="376">
    <mergeCell ref="A223:H223"/>
    <mergeCell ref="A224:H224"/>
    <mergeCell ref="A225:H225"/>
    <mergeCell ref="A226:E226"/>
    <mergeCell ref="F226:H226"/>
    <mergeCell ref="A219:B219"/>
    <mergeCell ref="D219:E219"/>
    <mergeCell ref="A220:B220"/>
    <mergeCell ref="D220:E220"/>
    <mergeCell ref="A221:H221"/>
    <mergeCell ref="A222:H222"/>
    <mergeCell ref="A216:B216"/>
    <mergeCell ref="D216:E216"/>
    <mergeCell ref="A217:B217"/>
    <mergeCell ref="D217:E217"/>
    <mergeCell ref="A218:B218"/>
    <mergeCell ref="D218:E218"/>
    <mergeCell ref="A209:C209"/>
    <mergeCell ref="A211:D211"/>
    <mergeCell ref="A213:D213"/>
    <mergeCell ref="A214:E214"/>
    <mergeCell ref="A215:B215"/>
    <mergeCell ref="D215:E215"/>
    <mergeCell ref="A203:C203"/>
    <mergeCell ref="A204:C204"/>
    <mergeCell ref="A205:C205"/>
    <mergeCell ref="A206:C206"/>
    <mergeCell ref="A207:C207"/>
    <mergeCell ref="A208:C208"/>
    <mergeCell ref="A197:B197"/>
    <mergeCell ref="D197:H197"/>
    <mergeCell ref="C199:D199"/>
    <mergeCell ref="C200:D200"/>
    <mergeCell ref="C201:D201"/>
    <mergeCell ref="C202:D202"/>
    <mergeCell ref="A194:C194"/>
    <mergeCell ref="D194:H194"/>
    <mergeCell ref="A195:B195"/>
    <mergeCell ref="C195:C196"/>
    <mergeCell ref="D195:H195"/>
    <mergeCell ref="A196:B196"/>
    <mergeCell ref="D196:H196"/>
    <mergeCell ref="A190:B190"/>
    <mergeCell ref="D190:H190"/>
    <mergeCell ref="A191:B191"/>
    <mergeCell ref="D191:H191"/>
    <mergeCell ref="A192:B192"/>
    <mergeCell ref="A193:B193"/>
    <mergeCell ref="C193:H193"/>
    <mergeCell ref="A186:B186"/>
    <mergeCell ref="A187:B187"/>
    <mergeCell ref="D187:H187"/>
    <mergeCell ref="A188:B188"/>
    <mergeCell ref="D188:H188"/>
    <mergeCell ref="A189:B189"/>
    <mergeCell ref="D182:H182"/>
    <mergeCell ref="A183:B183"/>
    <mergeCell ref="D183:H183"/>
    <mergeCell ref="A184:B184"/>
    <mergeCell ref="D184:H184"/>
    <mergeCell ref="A185:B185"/>
    <mergeCell ref="D185:H185"/>
    <mergeCell ref="A178:B178"/>
    <mergeCell ref="D178:H178"/>
    <mergeCell ref="A179:B179"/>
    <mergeCell ref="D179:H179"/>
    <mergeCell ref="A180:B180"/>
    <mergeCell ref="C180:C184"/>
    <mergeCell ref="D180:H180"/>
    <mergeCell ref="A181:B181"/>
    <mergeCell ref="D181:H181"/>
    <mergeCell ref="A182:B182"/>
    <mergeCell ref="A175:B175"/>
    <mergeCell ref="D175:H175"/>
    <mergeCell ref="A176:B176"/>
    <mergeCell ref="D176:H176"/>
    <mergeCell ref="A177:B177"/>
    <mergeCell ref="D177:H177"/>
    <mergeCell ref="A172:B172"/>
    <mergeCell ref="D172:H172"/>
    <mergeCell ref="A173:B173"/>
    <mergeCell ref="D173:H173"/>
    <mergeCell ref="A174:B174"/>
    <mergeCell ref="D174:H174"/>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D129:H129"/>
    <mergeCell ref="A130:B130"/>
    <mergeCell ref="D130:H130"/>
    <mergeCell ref="A131:B131"/>
    <mergeCell ref="D131:H131"/>
    <mergeCell ref="A132:B132"/>
    <mergeCell ref="D132:H132"/>
    <mergeCell ref="A125:B125"/>
    <mergeCell ref="D125:H125"/>
    <mergeCell ref="A126:B126"/>
    <mergeCell ref="C126:C143"/>
    <mergeCell ref="D126:H126"/>
    <mergeCell ref="A127:B127"/>
    <mergeCell ref="D127:H127"/>
    <mergeCell ref="A128:B128"/>
    <mergeCell ref="D128:H128"/>
    <mergeCell ref="A129:B129"/>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16:B116"/>
    <mergeCell ref="D116:H116"/>
    <mergeCell ref="A117:B117"/>
    <mergeCell ref="D117:H117"/>
    <mergeCell ref="A118:B118"/>
    <mergeCell ref="D118:H118"/>
    <mergeCell ref="A111:B111"/>
    <mergeCell ref="D111:H111"/>
    <mergeCell ref="A112:C112"/>
    <mergeCell ref="D112:H112"/>
    <mergeCell ref="D113:H113"/>
    <mergeCell ref="A114:B114"/>
    <mergeCell ref="C114:C122"/>
    <mergeCell ref="D114:H114"/>
    <mergeCell ref="A115:B115"/>
    <mergeCell ref="D115:H115"/>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02:B102"/>
    <mergeCell ref="D102:H102"/>
    <mergeCell ref="A103:B103"/>
    <mergeCell ref="D103:H103"/>
    <mergeCell ref="A104:B104"/>
    <mergeCell ref="D104:H104"/>
    <mergeCell ref="A99:B99"/>
    <mergeCell ref="D99:H99"/>
    <mergeCell ref="A100:B100"/>
    <mergeCell ref="D100:H100"/>
    <mergeCell ref="A101:B101"/>
    <mergeCell ref="D101:H101"/>
    <mergeCell ref="A96:B96"/>
    <mergeCell ref="D96:H96"/>
    <mergeCell ref="A97:B97"/>
    <mergeCell ref="D97:H97"/>
    <mergeCell ref="A98:B98"/>
    <mergeCell ref="D98:H98"/>
    <mergeCell ref="A93:B93"/>
    <mergeCell ref="D93:H93"/>
    <mergeCell ref="A94:B94"/>
    <mergeCell ref="D94:H94"/>
    <mergeCell ref="A95:B95"/>
    <mergeCell ref="D95:H95"/>
    <mergeCell ref="A90:B90"/>
    <mergeCell ref="D90:H90"/>
    <mergeCell ref="A91:B91"/>
    <mergeCell ref="D91:H91"/>
    <mergeCell ref="A92:B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D70:H70"/>
    <mergeCell ref="A71:C71"/>
    <mergeCell ref="D71:H71"/>
    <mergeCell ref="A72:B72"/>
    <mergeCell ref="C72:C111"/>
    <mergeCell ref="D72:H72"/>
    <mergeCell ref="A73:B73"/>
    <mergeCell ref="D73:H73"/>
    <mergeCell ref="A74:B74"/>
    <mergeCell ref="D74:H74"/>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51:H51"/>
    <mergeCell ref="A52:A53"/>
    <mergeCell ref="D52:H53"/>
    <mergeCell ref="D54:H54"/>
    <mergeCell ref="A55:A59"/>
    <mergeCell ref="B55:B56"/>
    <mergeCell ref="C55:C56"/>
    <mergeCell ref="D55:D59"/>
    <mergeCell ref="E55:E59"/>
    <mergeCell ref="F55:F59"/>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H7:H10"/>
    <mergeCell ref="D11:H11"/>
    <mergeCell ref="A12:A16"/>
    <mergeCell ref="B12:B13"/>
    <mergeCell ref="C12:C13"/>
    <mergeCell ref="D12:D16"/>
    <mergeCell ref="E12:E16"/>
    <mergeCell ref="F12:F16"/>
    <mergeCell ref="G12:G16"/>
    <mergeCell ref="H12:H16"/>
    <mergeCell ref="D4:H4"/>
    <mergeCell ref="A5:B5"/>
    <mergeCell ref="D5:H5"/>
    <mergeCell ref="A7:A10"/>
    <mergeCell ref="B7:B8"/>
    <mergeCell ref="C7:C8"/>
    <mergeCell ref="D7:D10"/>
    <mergeCell ref="E7:E10"/>
    <mergeCell ref="F7:F10"/>
    <mergeCell ref="G7:G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08"/>
  <sheetViews>
    <sheetView view="pageBreakPreview" zoomScale="40" zoomScaleNormal="60" zoomScaleSheetLayoutView="40" workbookViewId="0">
      <pane ySplit="4" topLeftCell="A52" activePane="bottomLeft" state="frozen"/>
      <selection activeCell="A181" sqref="A181:B181"/>
      <selection pane="bottomLeft" activeCell="A181" sqref="A181:B181"/>
    </sheetView>
  </sheetViews>
  <sheetFormatPr defaultColWidth="9.140625" defaultRowHeight="12.75" x14ac:dyDescent="0.2"/>
  <cols>
    <col min="1" max="1" width="45.7109375" style="216" customWidth="1"/>
    <col min="2" max="2" width="80.7109375" style="217" customWidth="1"/>
    <col min="3" max="3" width="120.7109375" style="218" customWidth="1"/>
    <col min="4" max="7" width="30.7109375" style="217" customWidth="1"/>
    <col min="8" max="8" width="30.7109375" style="219" customWidth="1"/>
    <col min="9" max="16384" width="9.140625" style="219"/>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июня 2024 г.</v>
      </c>
      <c r="B2" s="6" t="s">
        <v>2</v>
      </c>
      <c r="C2" s="7" t="s">
        <v>520</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24" thickBot="1" x14ac:dyDescent="0.25">
      <c r="A6" s="436"/>
      <c r="B6" s="437"/>
      <c r="C6" s="438"/>
      <c r="D6" s="337" t="s">
        <v>171</v>
      </c>
      <c r="E6" s="268" t="s">
        <v>172</v>
      </c>
      <c r="F6" s="337" t="s">
        <v>173</v>
      </c>
      <c r="G6" s="268" t="s">
        <v>174</v>
      </c>
      <c r="H6" s="338" t="s">
        <v>175</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"2ГИС.КОГАЛЫМ" (версия для ПК); 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Интернет-площадки и Веб-приложения на основе Cправочника организаций "2ГИС.КОГАЛЫМ", http://api.2gis.ru/</v>
      </c>
      <c r="D7" s="31">
        <f>F7*1.2</f>
        <v>6004.8</v>
      </c>
      <c r="E7" s="32">
        <f>F7*1.1</f>
        <v>5504.4000000000005</v>
      </c>
      <c r="F7" s="32">
        <v>5004</v>
      </c>
      <c r="G7" s="32">
        <f>F7*0.75</f>
        <v>3753</v>
      </c>
      <c r="H7" s="33">
        <f>F7*0.5</f>
        <v>2502</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"2ГИС.КОГАЛЫМ" (версия для ПК); 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Интернет-площадки и Веб-приложения на основе Cправочника организаций "2ГИС.КОГАЛЫМ",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"2ГИС.КОГАЛЫМ" (версия для ПК); 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Интернет-площадки и Веб-приложения на основе Cправочника организаций "2ГИС.КОГАЛЫМ", http://api.2gis.ru/</v>
      </c>
      <c r="D12" s="54">
        <f>F12*1.2</f>
        <v>6602.4</v>
      </c>
      <c r="E12" s="32">
        <f>F12*1.1</f>
        <v>6052.2000000000007</v>
      </c>
      <c r="F12" s="32">
        <v>5502</v>
      </c>
      <c r="G12" s="32">
        <f>F12*0.75</f>
        <v>4126.5</v>
      </c>
      <c r="H12" s="33">
        <f>F12*0.5</f>
        <v>2751</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"2ГИС.КОГАЛЫМ" (версия для ПК); 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Интернет-площадки и Веб-приложения на основе Cправочника организаций "2ГИС.КОГАЛЫМ",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1272</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"2ГИС.КОГАЛЫМ"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"2ГИС.КОГАЛЫМ"; Электронный справочник "2ГИС.КОГАЛЫМ"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Интернет-площадки и Веб-приложения на основе Cправочника организаций "2ГИС.КОГАЛЫМ", http://api.2gis.ru/</v>
      </c>
      <c r="D23" s="271">
        <v>150</v>
      </c>
      <c r="E23" s="272"/>
      <c r="F23" s="272"/>
      <c r="G23" s="272"/>
      <c r="H23" s="273"/>
    </row>
    <row r="24" spans="1:8" s="16" customFormat="1" ht="94.5" customHeight="1" x14ac:dyDescent="0.2">
      <c r="A24" s="71"/>
      <c r="B24" s="92"/>
      <c r="C24" s="93"/>
      <c r="D24" s="94"/>
      <c r="E24" s="95"/>
      <c r="F24" s="95"/>
      <c r="G24" s="95"/>
      <c r="H24" s="274"/>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25" s="275"/>
      <c r="E25" s="276"/>
      <c r="F25" s="276"/>
      <c r="G25" s="276"/>
      <c r="H25" s="277"/>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"2ГИС.КОГАЛЫМ" (версия для ПК); 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v>
      </c>
      <c r="D27" s="31">
        <f>F27*1.2</f>
        <v>8409.6</v>
      </c>
      <c r="E27" s="32">
        <f>F27*1.1</f>
        <v>7708.8</v>
      </c>
      <c r="F27" s="32">
        <v>7008</v>
      </c>
      <c r="G27" s="32">
        <f>F27*0.75</f>
        <v>5256</v>
      </c>
      <c r="H27" s="33">
        <f>F27*0.5</f>
        <v>3504</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"2ГИС.КОГАЛЫМ" (версия для ПК); 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v>
      </c>
      <c r="D32" s="54">
        <f>F32*1.2</f>
        <v>9244.7999999999993</v>
      </c>
      <c r="E32" s="32">
        <f>F32*1.1</f>
        <v>8474.4000000000015</v>
      </c>
      <c r="F32" s="32">
        <v>7704</v>
      </c>
      <c r="G32" s="32">
        <f>F32*0.75</f>
        <v>5778</v>
      </c>
      <c r="H32" s="33">
        <f>F32*0.5</f>
        <v>3852</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1800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"2ГИС.КОГАЛЫМ"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"2ГИС.КОГАЛЫМ"; Электронный справочник "2ГИС.КОГАЛЫМ"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v>
      </c>
      <c r="D43" s="68">
        <v>216</v>
      </c>
      <c r="E43" s="69"/>
      <c r="F43" s="69"/>
      <c r="G43" s="69"/>
      <c r="H43" s="70"/>
    </row>
    <row r="44" spans="1:8" s="16" customFormat="1" ht="69.75" customHeight="1" x14ac:dyDescent="0.2">
      <c r="A44" s="71"/>
      <c r="B44" s="92"/>
      <c r="C44" s="93"/>
      <c r="D44" s="74"/>
      <c r="E44" s="75"/>
      <c r="F44" s="75"/>
      <c r="G44" s="75"/>
      <c r="H44" s="7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45" s="74"/>
      <c r="E45" s="75"/>
      <c r="F45" s="75"/>
      <c r="G45" s="75"/>
      <c r="H45" s="7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46" s="78"/>
      <c r="E46" s="79"/>
      <c r="F46" s="79"/>
      <c r="G46" s="79"/>
      <c r="H46" s="80"/>
    </row>
    <row r="47" spans="1:8" ht="21.75" thickBot="1" x14ac:dyDescent="0.25">
      <c r="A47" s="81"/>
      <c r="B47" s="129"/>
      <c r="C47" s="130"/>
      <c r="D47" s="113"/>
      <c r="E47" s="114"/>
      <c r="F47" s="114"/>
      <c r="G47" s="114"/>
      <c r="H47" s="115"/>
    </row>
    <row r="48" spans="1:8" ht="42.75" thickBot="1" x14ac:dyDescent="0.25">
      <c r="A48" s="278" t="s">
        <v>176</v>
      </c>
      <c r="B48" s="66" t="s">
        <v>177</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"2ГИС.КОГАЛЫМ" (версия для ПК)</v>
      </c>
      <c r="D48" s="279">
        <f>F48*1.2</f>
        <v>5400</v>
      </c>
      <c r="E48" s="279">
        <f>F48*1.1</f>
        <v>4950</v>
      </c>
      <c r="F48" s="279">
        <v>4500</v>
      </c>
      <c r="G48" s="279">
        <f>F48*0.75</f>
        <v>3375</v>
      </c>
      <c r="H48" s="279">
        <f>F48*0.5</f>
        <v>2250</v>
      </c>
    </row>
    <row r="49" spans="1:8" ht="84.75" thickBot="1" x14ac:dyDescent="0.25">
      <c r="A49" s="278"/>
      <c r="B49" s="72" t="s">
        <v>178</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"2ГИС.КОГАЛЫМ" (версия для ПК); 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v>
      </c>
      <c r="D49" s="280"/>
      <c r="E49" s="280"/>
      <c r="F49" s="280"/>
      <c r="G49" s="280"/>
      <c r="H49" s="280"/>
    </row>
    <row r="50" spans="1:8" ht="63.75" thickBot="1" x14ac:dyDescent="0.25">
      <c r="A50" s="278"/>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v>
      </c>
      <c r="D50" s="280"/>
      <c r="E50" s="280"/>
      <c r="F50" s="280"/>
      <c r="G50" s="280"/>
      <c r="H50" s="280"/>
    </row>
    <row r="51" spans="1:8" ht="21.75" thickBot="1" x14ac:dyDescent="0.25">
      <c r="A51" s="81"/>
      <c r="B51" s="129"/>
      <c r="C51" s="130"/>
      <c r="D51" s="113"/>
      <c r="E51" s="114"/>
      <c r="F51" s="114"/>
      <c r="G51" s="114"/>
      <c r="H51" s="115"/>
    </row>
    <row r="52" spans="1:8" ht="42" x14ac:dyDescent="0.2">
      <c r="A52" s="281" t="s">
        <v>179</v>
      </c>
      <c r="B52" s="66" t="s">
        <v>180</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"2ГИС.КОГАЛЫМ" (версия для ПК)</v>
      </c>
      <c r="D52" s="89">
        <v>180</v>
      </c>
      <c r="E52" s="90"/>
      <c r="F52" s="90"/>
      <c r="G52" s="90"/>
      <c r="H52" s="91"/>
    </row>
    <row r="53" spans="1:8" ht="63.75"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v>
      </c>
      <c r="D53" s="99"/>
      <c r="E53" s="100"/>
      <c r="F53" s="100"/>
      <c r="G53" s="100"/>
      <c r="H53" s="101"/>
    </row>
    <row r="54" spans="1:8" s="16" customFormat="1" ht="24.95" customHeight="1" thickBot="1" x14ac:dyDescent="0.25">
      <c r="A54" s="81"/>
      <c r="B54" s="82"/>
      <c r="C54" s="83"/>
      <c r="D54" s="113"/>
      <c r="E54" s="114"/>
      <c r="F54" s="114"/>
      <c r="G54" s="114"/>
      <c r="H54" s="115"/>
    </row>
    <row r="55" spans="1:8" s="16" customFormat="1" ht="48" customHeight="1" x14ac:dyDescent="0.2">
      <c r="A55" s="29" t="s">
        <v>31</v>
      </c>
      <c r="B55" s="30" t="s">
        <v>27</v>
      </c>
      <c r="C5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"2ГИС.КОГАЛЫМ" (версия для ПК); 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Интернет-площадки и Веб-приложения на основе Cправочника организаций "2ГИС.КОГАЛЫМ", http://api.2gis.ru/</v>
      </c>
      <c r="D55" s="31">
        <f>F55*1.2</f>
        <v>7207.2</v>
      </c>
      <c r="E55" s="32">
        <f>F55*1.1</f>
        <v>6606.6</v>
      </c>
      <c r="F55" s="32">
        <v>6006</v>
      </c>
      <c r="G55" s="32">
        <f>F55*0.75</f>
        <v>4504.5</v>
      </c>
      <c r="H55" s="33">
        <f>F55*0.5</f>
        <v>3003</v>
      </c>
    </row>
    <row r="56" spans="1:8" s="16" customFormat="1" ht="132" customHeight="1" x14ac:dyDescent="0.2">
      <c r="A56" s="34"/>
      <c r="B56" s="35"/>
      <c r="C56" s="35"/>
      <c r="D56" s="36"/>
      <c r="E56" s="37"/>
      <c r="F56" s="37"/>
      <c r="G56" s="37"/>
      <c r="H56" s="38"/>
    </row>
    <row r="57" spans="1:8" s="16" customFormat="1" ht="127.5" customHeight="1" x14ac:dyDescent="0.2">
      <c r="A57" s="34"/>
      <c r="B57" s="39" t="s">
        <v>12</v>
      </c>
      <c r="C5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"2ГИС.КОГАЛЫМ" (версия для ПК); 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Интернет-площадки и Веб-приложения на основе Cправочника организаций "2ГИС.КОГАЛЫМ", http://api.2gis.ru/</v>
      </c>
      <c r="D57" s="36"/>
      <c r="E57" s="37"/>
      <c r="F57" s="37"/>
      <c r="G57" s="37"/>
      <c r="H57" s="38"/>
    </row>
    <row r="58" spans="1:8" s="16" customFormat="1" ht="127.5" customHeight="1" thickBot="1" x14ac:dyDescent="0.25">
      <c r="A58" s="119"/>
      <c r="B58" s="120" t="s">
        <v>33</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58" s="121"/>
      <c r="E58" s="122"/>
      <c r="F58" s="122"/>
      <c r="G58" s="122"/>
      <c r="H58" s="123"/>
    </row>
    <row r="59" spans="1:8" s="16" customFormat="1" ht="166.5" customHeight="1" thickBot="1" x14ac:dyDescent="0.25">
      <c r="A59" s="41"/>
      <c r="B59" s="42" t="s">
        <v>13</v>
      </c>
      <c r="C5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59" s="44"/>
      <c r="E59" s="45"/>
      <c r="F59" s="45"/>
      <c r="G59" s="45"/>
      <c r="H59" s="46"/>
    </row>
    <row r="60" spans="1:8" s="16" customFormat="1" ht="24.95" customHeight="1" thickBot="1" x14ac:dyDescent="0.25">
      <c r="A60" s="47"/>
      <c r="B60" s="48"/>
      <c r="C60" s="49"/>
      <c r="D60" s="50"/>
      <c r="E60" s="51"/>
      <c r="F60" s="51"/>
      <c r="G60" s="51"/>
      <c r="H60" s="52"/>
    </row>
    <row r="61" spans="1:8" s="16" customFormat="1" ht="48" customHeight="1" x14ac:dyDescent="0.2">
      <c r="A61" s="53" t="s">
        <v>35</v>
      </c>
      <c r="B61" s="30" t="s">
        <v>27</v>
      </c>
      <c r="C61"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"2ГИС.КОГАЛЫМ" (версия для ПК); 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Интернет-площадки и Веб-приложения на основе Cправочника организаций "2ГИС.КОГАЛЫМ", http://api.2gis.ru/</v>
      </c>
      <c r="D61" s="54">
        <f>F61*1.2</f>
        <v>7927.2</v>
      </c>
      <c r="E61" s="32">
        <f>F61*1.1</f>
        <v>7266.6</v>
      </c>
      <c r="F61" s="32">
        <v>6606</v>
      </c>
      <c r="G61" s="32">
        <f>F61*0.75</f>
        <v>4954.5</v>
      </c>
      <c r="H61" s="33">
        <f>F61*0.5</f>
        <v>3303</v>
      </c>
    </row>
    <row r="62" spans="1:8" s="16" customFormat="1" ht="132" customHeight="1" x14ac:dyDescent="0.2">
      <c r="A62" s="55"/>
      <c r="B62" s="35"/>
      <c r="C62" s="35"/>
      <c r="D62" s="56"/>
      <c r="E62" s="37"/>
      <c r="F62" s="37"/>
      <c r="G62" s="37"/>
      <c r="H62" s="38"/>
    </row>
    <row r="63" spans="1:8" s="16" customFormat="1" ht="138.94999999999999" customHeight="1" x14ac:dyDescent="0.2">
      <c r="A63" s="55"/>
      <c r="B63" s="39" t="s">
        <v>12</v>
      </c>
      <c r="C63"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"2ГИС.КОГАЛЫМ" (версия для ПК); 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Интернет-площадки и Веб-приложения на основе Cправочника организаций "2ГИС.КОГАЛЫМ", http://api.2gis.ru/</v>
      </c>
      <c r="D63" s="56"/>
      <c r="E63" s="37"/>
      <c r="F63" s="37"/>
      <c r="G63" s="37"/>
      <c r="H63" s="38"/>
    </row>
    <row r="64" spans="1:8" s="16" customFormat="1" ht="166.5" customHeight="1" x14ac:dyDescent="0.2">
      <c r="A64" s="55"/>
      <c r="B64" s="57" t="s">
        <v>13</v>
      </c>
      <c r="C64"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64" s="56"/>
      <c r="E64" s="37"/>
      <c r="F64" s="37"/>
      <c r="G64" s="37"/>
      <c r="H64" s="38"/>
    </row>
    <row r="65" spans="1:8" s="16" customFormat="1" ht="92.25" customHeight="1" thickBot="1" x14ac:dyDescent="0.25">
      <c r="A65" s="59"/>
      <c r="B65" s="42" t="s">
        <v>36</v>
      </c>
      <c r="C65"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65" s="61"/>
      <c r="E65" s="45"/>
      <c r="F65" s="45"/>
      <c r="G65" s="45"/>
      <c r="H65" s="46"/>
    </row>
    <row r="66" spans="1:8" s="16" customFormat="1" ht="24.95" customHeight="1" thickBot="1" x14ac:dyDescent="0.25">
      <c r="A66" s="81"/>
      <c r="B66" s="82"/>
      <c r="C66" s="83"/>
      <c r="D66" s="84"/>
      <c r="E66" s="85"/>
      <c r="F66" s="85"/>
      <c r="G66" s="85"/>
      <c r="H66" s="86"/>
    </row>
    <row r="67" spans="1:8" s="16" customFormat="1" ht="50.1" customHeight="1" x14ac:dyDescent="0.2">
      <c r="A67" s="65" t="s">
        <v>37</v>
      </c>
      <c r="B67" s="87" t="s">
        <v>23</v>
      </c>
      <c r="C67"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Интернет-площадки и Веб-приложения на основе Cправочника организаций "2ГИС.КОГАЛЫМ", http://api.2gis.ru/</v>
      </c>
      <c r="D67" s="271">
        <v>150</v>
      </c>
      <c r="E67" s="272"/>
      <c r="F67" s="272"/>
      <c r="G67" s="272"/>
      <c r="H67" s="273"/>
    </row>
    <row r="68" spans="1:8" s="16" customFormat="1" ht="94.5" customHeight="1" x14ac:dyDescent="0.2">
      <c r="A68" s="71"/>
      <c r="B68" s="92"/>
      <c r="C68" s="93"/>
      <c r="D68" s="94"/>
      <c r="E68" s="95"/>
      <c r="F68" s="95"/>
      <c r="G68" s="95"/>
      <c r="H68" s="274"/>
    </row>
    <row r="69" spans="1:8" s="16" customFormat="1" ht="163.5" customHeight="1" thickBot="1" x14ac:dyDescent="0.25">
      <c r="A69" s="77"/>
      <c r="B69" s="97" t="s">
        <v>13</v>
      </c>
      <c r="C69"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69" s="275"/>
      <c r="E69" s="276"/>
      <c r="F69" s="276"/>
      <c r="G69" s="276"/>
      <c r="H69" s="277"/>
    </row>
    <row r="70" spans="1:8" ht="21.75" thickBot="1" x14ac:dyDescent="0.25">
      <c r="A70" s="81"/>
      <c r="B70" s="129"/>
      <c r="C70" s="130"/>
      <c r="D70" s="113"/>
      <c r="E70" s="114"/>
      <c r="F70" s="114"/>
      <c r="G70" s="114"/>
      <c r="H70" s="115"/>
    </row>
    <row r="71" spans="1:8" ht="21.75" thickBot="1" x14ac:dyDescent="0.25">
      <c r="A71" s="81"/>
      <c r="B71" s="129"/>
      <c r="C71" s="130"/>
      <c r="D71" s="113"/>
      <c r="E71" s="114"/>
      <c r="F71" s="114"/>
      <c r="G71" s="114"/>
      <c r="H71" s="115"/>
    </row>
    <row r="72" spans="1:8" ht="50.1" customHeight="1" thickBot="1" x14ac:dyDescent="0.25">
      <c r="A72" s="136" t="s">
        <v>38</v>
      </c>
      <c r="B72" s="137"/>
      <c r="C72" s="137"/>
      <c r="D72" s="138" t="str">
        <f>"от "&amp;MIN(D73:D92)&amp;" до "&amp;MAX(D73:D92)</f>
        <v>от 750 до 15000</v>
      </c>
      <c r="E72" s="139"/>
      <c r="F72" s="139"/>
      <c r="G72" s="139"/>
      <c r="H72" s="140"/>
    </row>
    <row r="73" spans="1:8" ht="37.5" customHeight="1" x14ac:dyDescent="0.2">
      <c r="A73" s="141" t="s">
        <v>39</v>
      </c>
      <c r="B73" s="142"/>
      <c r="C73" s="143" t="str">
        <f>"Электронный справочник на основе Справочника организаций "&amp;$C$2&amp;" (версия для ПК)"</f>
        <v>Электронный справочник на основе Справочника организаций "2ГИС.КОГАЛЫМ" (версия для ПК)</v>
      </c>
      <c r="D73" s="144">
        <v>750</v>
      </c>
      <c r="E73" s="145"/>
      <c r="F73" s="145"/>
      <c r="G73" s="145"/>
      <c r="H73" s="146"/>
    </row>
    <row r="74" spans="1:8" ht="37.5" customHeight="1" x14ac:dyDescent="0.2">
      <c r="A74" s="147" t="s">
        <v>40</v>
      </c>
      <c r="B74" s="148"/>
      <c r="C74" s="143"/>
      <c r="D74" s="36">
        <v>1500</v>
      </c>
      <c r="E74" s="37"/>
      <c r="F74" s="37"/>
      <c r="G74" s="37"/>
      <c r="H74" s="38"/>
    </row>
    <row r="75" spans="1:8" ht="37.5" customHeight="1" x14ac:dyDescent="0.2">
      <c r="A75" s="147" t="s">
        <v>41</v>
      </c>
      <c r="B75" s="148"/>
      <c r="C75" s="143"/>
      <c r="D75" s="36">
        <v>2250</v>
      </c>
      <c r="E75" s="37"/>
      <c r="F75" s="37"/>
      <c r="G75" s="37"/>
      <c r="H75" s="38"/>
    </row>
    <row r="76" spans="1:8" ht="37.5" customHeight="1" x14ac:dyDescent="0.2">
      <c r="A76" s="147" t="s">
        <v>42</v>
      </c>
      <c r="B76" s="148"/>
      <c r="C76" s="143"/>
      <c r="D76" s="36">
        <v>3000</v>
      </c>
      <c r="E76" s="37"/>
      <c r="F76" s="37"/>
      <c r="G76" s="37"/>
      <c r="H76" s="38"/>
    </row>
    <row r="77" spans="1:8" ht="37.5" customHeight="1" x14ac:dyDescent="0.2">
      <c r="A77" s="147" t="s">
        <v>43</v>
      </c>
      <c r="B77" s="148"/>
      <c r="C77" s="143"/>
      <c r="D77" s="36">
        <v>3750</v>
      </c>
      <c r="E77" s="37"/>
      <c r="F77" s="37"/>
      <c r="G77" s="37"/>
      <c r="H77" s="38"/>
    </row>
    <row r="78" spans="1:8" ht="37.5" customHeight="1" x14ac:dyDescent="0.2">
      <c r="A78" s="147" t="s">
        <v>44</v>
      </c>
      <c r="B78" s="148"/>
      <c r="C78" s="143"/>
      <c r="D78" s="36">
        <v>4500</v>
      </c>
      <c r="E78" s="37"/>
      <c r="F78" s="37"/>
      <c r="G78" s="37"/>
      <c r="H78" s="38"/>
    </row>
    <row r="79" spans="1:8" ht="37.5" customHeight="1" x14ac:dyDescent="0.2">
      <c r="A79" s="147" t="s">
        <v>45</v>
      </c>
      <c r="B79" s="148"/>
      <c r="C79" s="143"/>
      <c r="D79" s="36">
        <v>5250</v>
      </c>
      <c r="E79" s="37"/>
      <c r="F79" s="37"/>
      <c r="G79" s="37"/>
      <c r="H79" s="38"/>
    </row>
    <row r="80" spans="1:8" ht="37.5" customHeight="1" x14ac:dyDescent="0.2">
      <c r="A80" s="147" t="s">
        <v>46</v>
      </c>
      <c r="B80" s="148"/>
      <c r="C80" s="143"/>
      <c r="D80" s="36">
        <v>6000</v>
      </c>
      <c r="E80" s="37"/>
      <c r="F80" s="37"/>
      <c r="G80" s="37"/>
      <c r="H80" s="38"/>
    </row>
    <row r="81" spans="1:8" ht="37.5" customHeight="1" x14ac:dyDescent="0.2">
      <c r="A81" s="147" t="s">
        <v>47</v>
      </c>
      <c r="B81" s="148"/>
      <c r="C81" s="143"/>
      <c r="D81" s="36">
        <v>6750</v>
      </c>
      <c r="E81" s="37"/>
      <c r="F81" s="37"/>
      <c r="G81" s="37"/>
      <c r="H81" s="38"/>
    </row>
    <row r="82" spans="1:8" ht="37.5" customHeight="1" x14ac:dyDescent="0.2">
      <c r="A82" s="147" t="s">
        <v>48</v>
      </c>
      <c r="B82" s="148"/>
      <c r="C82" s="143"/>
      <c r="D82" s="36">
        <v>7500</v>
      </c>
      <c r="E82" s="37"/>
      <c r="F82" s="37"/>
      <c r="G82" s="37"/>
      <c r="H82" s="38"/>
    </row>
    <row r="83" spans="1:8" ht="37.5" customHeight="1" x14ac:dyDescent="0.2">
      <c r="A83" s="147" t="s">
        <v>49</v>
      </c>
      <c r="B83" s="148"/>
      <c r="C83" s="143"/>
      <c r="D83" s="36">
        <v>8250</v>
      </c>
      <c r="E83" s="37"/>
      <c r="F83" s="37"/>
      <c r="G83" s="37"/>
      <c r="H83" s="38"/>
    </row>
    <row r="84" spans="1:8" ht="37.5" customHeight="1" x14ac:dyDescent="0.2">
      <c r="A84" s="147" t="s">
        <v>50</v>
      </c>
      <c r="B84" s="148"/>
      <c r="C84" s="143"/>
      <c r="D84" s="36">
        <v>9000</v>
      </c>
      <c r="E84" s="37"/>
      <c r="F84" s="37"/>
      <c r="G84" s="37"/>
      <c r="H84" s="38"/>
    </row>
    <row r="85" spans="1:8" ht="37.5" customHeight="1" x14ac:dyDescent="0.2">
      <c r="A85" s="147" t="s">
        <v>51</v>
      </c>
      <c r="B85" s="148"/>
      <c r="C85" s="143"/>
      <c r="D85" s="36">
        <v>9750</v>
      </c>
      <c r="E85" s="37"/>
      <c r="F85" s="37"/>
      <c r="G85" s="37"/>
      <c r="H85" s="38"/>
    </row>
    <row r="86" spans="1:8" ht="37.5" customHeight="1" x14ac:dyDescent="0.2">
      <c r="A86" s="147" t="s">
        <v>52</v>
      </c>
      <c r="B86" s="148"/>
      <c r="C86" s="143"/>
      <c r="D86" s="36">
        <v>10500</v>
      </c>
      <c r="E86" s="37"/>
      <c r="F86" s="37"/>
      <c r="G86" s="37"/>
      <c r="H86" s="38"/>
    </row>
    <row r="87" spans="1:8" ht="37.5" customHeight="1" x14ac:dyDescent="0.2">
      <c r="A87" s="147" t="s">
        <v>53</v>
      </c>
      <c r="B87" s="148"/>
      <c r="C87" s="143"/>
      <c r="D87" s="36">
        <v>11250</v>
      </c>
      <c r="E87" s="37"/>
      <c r="F87" s="37"/>
      <c r="G87" s="37"/>
      <c r="H87" s="38"/>
    </row>
    <row r="88" spans="1:8" ht="37.5" customHeight="1" x14ac:dyDescent="0.2">
      <c r="A88" s="147" t="s">
        <v>54</v>
      </c>
      <c r="B88" s="148"/>
      <c r="C88" s="143"/>
      <c r="D88" s="36">
        <v>12000</v>
      </c>
      <c r="E88" s="37"/>
      <c r="F88" s="37"/>
      <c r="G88" s="37"/>
      <c r="H88" s="38"/>
    </row>
    <row r="89" spans="1:8" ht="37.5" customHeight="1" x14ac:dyDescent="0.2">
      <c r="A89" s="147" t="s">
        <v>55</v>
      </c>
      <c r="B89" s="148"/>
      <c r="C89" s="143"/>
      <c r="D89" s="36">
        <v>12750</v>
      </c>
      <c r="E89" s="37"/>
      <c r="F89" s="37"/>
      <c r="G89" s="37"/>
      <c r="H89" s="38"/>
    </row>
    <row r="90" spans="1:8" ht="37.5" customHeight="1" x14ac:dyDescent="0.2">
      <c r="A90" s="147" t="s">
        <v>56</v>
      </c>
      <c r="B90" s="148"/>
      <c r="C90" s="143"/>
      <c r="D90" s="36">
        <v>13500</v>
      </c>
      <c r="E90" s="37"/>
      <c r="F90" s="37"/>
      <c r="G90" s="37"/>
      <c r="H90" s="38"/>
    </row>
    <row r="91" spans="1:8" ht="37.5" customHeight="1" x14ac:dyDescent="0.2">
      <c r="A91" s="147" t="s">
        <v>57</v>
      </c>
      <c r="B91" s="148"/>
      <c r="C91" s="143"/>
      <c r="D91" s="36">
        <v>14250</v>
      </c>
      <c r="E91" s="37"/>
      <c r="F91" s="37"/>
      <c r="G91" s="37"/>
      <c r="H91" s="38"/>
    </row>
    <row r="92" spans="1:8" ht="37.5" customHeight="1" thickBot="1" x14ac:dyDescent="0.25">
      <c r="A92" s="147" t="s">
        <v>58</v>
      </c>
      <c r="B92" s="148"/>
      <c r="C92" s="143"/>
      <c r="D92" s="36">
        <v>15000</v>
      </c>
      <c r="E92" s="37"/>
      <c r="F92" s="37"/>
      <c r="G92" s="37"/>
      <c r="H92" s="38"/>
    </row>
    <row r="93" spans="1:8" ht="50.1" customHeight="1" thickBot="1" x14ac:dyDescent="0.25">
      <c r="A93" s="136" t="s">
        <v>59</v>
      </c>
      <c r="B93" s="137"/>
      <c r="C93" s="137"/>
      <c r="D93" s="138" t="str">
        <f>"от "&amp;MIN(D94:D103)&amp;" до "&amp;MAX(D94:D103)</f>
        <v>от 216 до 1848</v>
      </c>
      <c r="E93" s="139"/>
      <c r="F93" s="139"/>
      <c r="G93" s="139"/>
      <c r="H93" s="140"/>
    </row>
    <row r="94" spans="1:8" ht="151.5" x14ac:dyDescent="0.2">
      <c r="A94" s="149" t="s">
        <v>60</v>
      </c>
      <c r="B94" s="150" t="s">
        <v>13</v>
      </c>
      <c r="C94" s="151" t="str">
        <f t="shared" ref="C94"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94" s="152">
        <v>600</v>
      </c>
      <c r="E94" s="152"/>
      <c r="F94" s="152"/>
      <c r="G94" s="152"/>
      <c r="H94" s="153"/>
    </row>
    <row r="95" spans="1:8" ht="37.5" customHeight="1" x14ac:dyDescent="0.2">
      <c r="A95" s="154" t="s">
        <v>61</v>
      </c>
      <c r="B95" s="155"/>
      <c r="C95" s="156" t="str">
        <f>"Электронный справочник на основе Справочника организаций "&amp;$C$2&amp;" (версия для ПК)"</f>
        <v>Электронный справочник на основе Справочника организаций "2ГИС.КОГАЛЫМ" (версия для ПК)</v>
      </c>
      <c r="D95" s="157">
        <v>216</v>
      </c>
      <c r="E95" s="157"/>
      <c r="F95" s="157"/>
      <c r="G95" s="157"/>
      <c r="H95" s="158"/>
    </row>
    <row r="96" spans="1:8" ht="37.5" customHeight="1" x14ac:dyDescent="0.2">
      <c r="A96" s="154" t="s">
        <v>62</v>
      </c>
      <c r="B96" s="155"/>
      <c r="C96" s="159"/>
      <c r="D96" s="157">
        <v>1848</v>
      </c>
      <c r="E96" s="157"/>
      <c r="F96" s="157"/>
      <c r="G96" s="157"/>
      <c r="H96" s="158"/>
    </row>
    <row r="97" spans="1:8" ht="37.5" customHeight="1" x14ac:dyDescent="0.2">
      <c r="A97" s="154" t="s">
        <v>63</v>
      </c>
      <c r="B97" s="155"/>
      <c r="C97" s="159"/>
      <c r="D97" s="157">
        <v>852</v>
      </c>
      <c r="E97" s="157"/>
      <c r="F97" s="157"/>
      <c r="G97" s="157"/>
      <c r="H97" s="158"/>
    </row>
    <row r="98" spans="1:8" ht="37.5" customHeight="1" x14ac:dyDescent="0.2">
      <c r="A98" s="160" t="s">
        <v>64</v>
      </c>
      <c r="B98" s="161"/>
      <c r="C98" s="159"/>
      <c r="D98" s="157">
        <v>1212</v>
      </c>
      <c r="E98" s="157"/>
      <c r="F98" s="157"/>
      <c r="G98" s="157"/>
      <c r="H98" s="158"/>
    </row>
    <row r="99" spans="1:8" ht="37.5" customHeight="1" x14ac:dyDescent="0.2">
      <c r="A99" s="154" t="s">
        <v>65</v>
      </c>
      <c r="B99" s="155"/>
      <c r="C99" s="159"/>
      <c r="D99" s="157">
        <v>288</v>
      </c>
      <c r="E99" s="157"/>
      <c r="F99" s="157"/>
      <c r="G99" s="157"/>
      <c r="H99" s="158"/>
    </row>
    <row r="100" spans="1:8" ht="37.5" customHeight="1" x14ac:dyDescent="0.2">
      <c r="A100" s="154" t="s">
        <v>66</v>
      </c>
      <c r="B100" s="155"/>
      <c r="C100" s="159"/>
      <c r="D100" s="157">
        <v>288</v>
      </c>
      <c r="E100" s="157"/>
      <c r="F100" s="157"/>
      <c r="G100" s="157"/>
      <c r="H100" s="158"/>
    </row>
    <row r="101" spans="1:8" ht="37.5" customHeight="1" x14ac:dyDescent="0.2">
      <c r="A101" s="154" t="s">
        <v>67</v>
      </c>
      <c r="B101" s="155"/>
      <c r="C101" s="159"/>
      <c r="D101" s="157">
        <v>576</v>
      </c>
      <c r="E101" s="157"/>
      <c r="F101" s="157"/>
      <c r="G101" s="157"/>
      <c r="H101" s="158"/>
    </row>
    <row r="102" spans="1:8" ht="37.5" customHeight="1" x14ac:dyDescent="0.2">
      <c r="A102" s="154" t="s">
        <v>68</v>
      </c>
      <c r="B102" s="155"/>
      <c r="C102" s="159"/>
      <c r="D102" s="157">
        <v>864</v>
      </c>
      <c r="E102" s="157"/>
      <c r="F102" s="157"/>
      <c r="G102" s="157"/>
      <c r="H102" s="158"/>
    </row>
    <row r="103" spans="1:8" ht="37.5" customHeight="1" thickBot="1" x14ac:dyDescent="0.25">
      <c r="A103" s="162" t="s">
        <v>69</v>
      </c>
      <c r="B103" s="163"/>
      <c r="C103" s="164"/>
      <c r="D103" s="165">
        <v>1140</v>
      </c>
      <c r="E103" s="165"/>
      <c r="F103" s="165"/>
      <c r="G103" s="165"/>
      <c r="H103" s="166"/>
    </row>
    <row r="104" spans="1:8" s="16" customFormat="1" ht="117.75" customHeight="1" thickBot="1" x14ac:dyDescent="0.25">
      <c r="A104" s="287" t="s">
        <v>71</v>
      </c>
      <c r="B104" s="288"/>
      <c r="C104" s="28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"2ГИС.КОГАЛЫМ" (версия для ПК); 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Интернет-площадки и Веб-приложения на основе Cправочника организаций "2ГИС.КОГАЛЫМ", http://api.2gis.ru/</v>
      </c>
      <c r="D104" s="45">
        <v>30</v>
      </c>
      <c r="E104" s="45"/>
      <c r="F104" s="45"/>
      <c r="G104" s="45"/>
      <c r="H104" s="46"/>
    </row>
    <row r="105" spans="1:8" ht="50.1" customHeight="1" thickBot="1" x14ac:dyDescent="0.25">
      <c r="A105" s="24" t="s">
        <v>72</v>
      </c>
      <c r="B105" s="25"/>
      <c r="C105" s="26"/>
      <c r="D105" s="173" t="str">
        <f>"от "&amp;MIN(D107,D127:H128,F167,D129:H143)&amp;" до "&amp;MAX(D107,D127:H128,F167,D129:H143)</f>
        <v>от 612 до 4950</v>
      </c>
      <c r="E105" s="173"/>
      <c r="F105" s="173"/>
      <c r="G105" s="173"/>
      <c r="H105" s="174"/>
    </row>
    <row r="106" spans="1:8" ht="21.75" thickBot="1" x14ac:dyDescent="0.25">
      <c r="A106" s="290"/>
      <c r="B106" s="291"/>
      <c r="C106" s="130"/>
      <c r="D106" s="292"/>
      <c r="E106" s="292"/>
      <c r="F106" s="292"/>
      <c r="G106" s="292"/>
      <c r="H106" s="293"/>
    </row>
    <row r="107" spans="1:8" ht="63" customHeight="1" thickBot="1" x14ac:dyDescent="0.25">
      <c r="A107" s="179" t="s">
        <v>73</v>
      </c>
      <c r="B107" s="180"/>
      <c r="C107"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"2ГИС.КОГАЛЫМ" (версия для ПК); Интернет-площадка 2gis.kz на основе Cправочника организаций "2ГИС.КОГАЛЫМ"; Электронный справочник на основе Справочника организаций "2ГИС.КОГАЛЫМ" (мобильная версия); Интернет-площадки и Веб-приложения на основе Cправочника организаций "2ГИС.КОГАЛЫМ", http://api.2gis.kz/</v>
      </c>
      <c r="D107" s="182">
        <v>1320</v>
      </c>
      <c r="E107" s="182"/>
      <c r="F107" s="182"/>
      <c r="G107" s="182"/>
      <c r="H107" s="183"/>
    </row>
    <row r="108" spans="1:8" ht="63" customHeight="1" thickBot="1" x14ac:dyDescent="0.25">
      <c r="A108" s="184" t="s">
        <v>74</v>
      </c>
      <c r="B108" s="185"/>
      <c r="C108" s="186"/>
      <c r="D108" s="187" t="s">
        <v>75</v>
      </c>
      <c r="E108" s="188"/>
      <c r="F108" s="188"/>
      <c r="G108" s="188"/>
      <c r="H108" s="189"/>
    </row>
    <row r="109" spans="1:8" ht="63" customHeight="1" x14ac:dyDescent="0.2">
      <c r="A109" s="190" t="s">
        <v>76</v>
      </c>
      <c r="B109" s="191"/>
      <c r="C109" s="186"/>
      <c r="D109" s="157">
        <f>D107/4</f>
        <v>330</v>
      </c>
      <c r="E109" s="157"/>
      <c r="F109" s="157"/>
      <c r="G109" s="157"/>
      <c r="H109" s="158"/>
    </row>
    <row r="110" spans="1:8" ht="63" customHeight="1" x14ac:dyDescent="0.2">
      <c r="A110" s="190" t="s">
        <v>77</v>
      </c>
      <c r="B110" s="191"/>
      <c r="C110" s="186"/>
      <c r="D110" s="157">
        <f>D107/5</f>
        <v>264</v>
      </c>
      <c r="E110" s="157"/>
      <c r="F110" s="157"/>
      <c r="G110" s="157"/>
      <c r="H110" s="158"/>
    </row>
    <row r="111" spans="1:8" ht="63" customHeight="1" x14ac:dyDescent="0.2">
      <c r="A111" s="190" t="s">
        <v>78</v>
      </c>
      <c r="B111" s="191"/>
      <c r="C111" s="186"/>
      <c r="D111" s="157">
        <f>D107/6</f>
        <v>220</v>
      </c>
      <c r="E111" s="157"/>
      <c r="F111" s="157"/>
      <c r="G111" s="157"/>
      <c r="H111" s="158"/>
    </row>
    <row r="112" spans="1:8" ht="63" customHeight="1" x14ac:dyDescent="0.2">
      <c r="A112" s="190" t="s">
        <v>79</v>
      </c>
      <c r="B112" s="191"/>
      <c r="C112" s="186"/>
      <c r="D112" s="157">
        <f>D107/7</f>
        <v>188.57142857142858</v>
      </c>
      <c r="E112" s="157"/>
      <c r="F112" s="157"/>
      <c r="G112" s="157"/>
      <c r="H112" s="158"/>
    </row>
    <row r="113" spans="1:8" ht="63" customHeight="1" x14ac:dyDescent="0.2">
      <c r="A113" s="190" t="s">
        <v>80</v>
      </c>
      <c r="B113" s="191"/>
      <c r="C113" s="186"/>
      <c r="D113" s="157">
        <f>D107/8</f>
        <v>165</v>
      </c>
      <c r="E113" s="157"/>
      <c r="F113" s="157"/>
      <c r="G113" s="157"/>
      <c r="H113" s="158"/>
    </row>
    <row r="114" spans="1:8" ht="63" customHeight="1" x14ac:dyDescent="0.2">
      <c r="A114" s="190" t="s">
        <v>81</v>
      </c>
      <c r="B114" s="191"/>
      <c r="C114" s="186"/>
      <c r="D114" s="157">
        <f>D107/9</f>
        <v>146.66666666666666</v>
      </c>
      <c r="E114" s="157"/>
      <c r="F114" s="157"/>
      <c r="G114" s="157"/>
      <c r="H114" s="158"/>
    </row>
    <row r="115" spans="1:8" ht="63" customHeight="1" x14ac:dyDescent="0.2">
      <c r="A115" s="190" t="s">
        <v>82</v>
      </c>
      <c r="B115" s="191"/>
      <c r="C115" s="186"/>
      <c r="D115" s="157">
        <f>D107/10</f>
        <v>132</v>
      </c>
      <c r="E115" s="157"/>
      <c r="F115" s="157"/>
      <c r="G115" s="157"/>
      <c r="H115" s="158"/>
    </row>
    <row r="116" spans="1:8" ht="63" customHeight="1" thickBot="1" x14ac:dyDescent="0.25">
      <c r="A116" s="179" t="s">
        <v>83</v>
      </c>
      <c r="B116" s="180"/>
      <c r="C116" s="186"/>
      <c r="D116" s="182">
        <v>2328</v>
      </c>
      <c r="E116" s="182"/>
      <c r="F116" s="182"/>
      <c r="G116" s="182"/>
      <c r="H116" s="183"/>
    </row>
    <row r="117" spans="1:8" ht="63" customHeight="1" thickBot="1" x14ac:dyDescent="0.25">
      <c r="A117" s="184" t="s">
        <v>74</v>
      </c>
      <c r="B117" s="185"/>
      <c r="C117" s="186"/>
      <c r="D117" s="187" t="s">
        <v>75</v>
      </c>
      <c r="E117" s="188"/>
      <c r="F117" s="188"/>
      <c r="G117" s="188"/>
      <c r="H117" s="189"/>
    </row>
    <row r="118" spans="1:8" ht="63" customHeight="1" x14ac:dyDescent="0.2">
      <c r="A118" s="190" t="s">
        <v>76</v>
      </c>
      <c r="B118" s="191"/>
      <c r="C118" s="186"/>
      <c r="D118" s="157">
        <v>582</v>
      </c>
      <c r="E118" s="157"/>
      <c r="F118" s="157"/>
      <c r="G118" s="157"/>
      <c r="H118" s="158"/>
    </row>
    <row r="119" spans="1:8" ht="63" customHeight="1" x14ac:dyDescent="0.2">
      <c r="A119" s="190" t="s">
        <v>77</v>
      </c>
      <c r="B119" s="191"/>
      <c r="C119" s="186"/>
      <c r="D119" s="157">
        <v>465.59999999999997</v>
      </c>
      <c r="E119" s="157"/>
      <c r="F119" s="157"/>
      <c r="G119" s="157"/>
      <c r="H119" s="158"/>
    </row>
    <row r="120" spans="1:8" ht="63" customHeight="1" x14ac:dyDescent="0.2">
      <c r="A120" s="190" t="s">
        <v>78</v>
      </c>
      <c r="B120" s="191"/>
      <c r="C120" s="186"/>
      <c r="D120" s="157">
        <v>387.99999999999994</v>
      </c>
      <c r="E120" s="157"/>
      <c r="F120" s="157"/>
      <c r="G120" s="157"/>
      <c r="H120" s="158"/>
    </row>
    <row r="121" spans="1:8" ht="63" customHeight="1" x14ac:dyDescent="0.2">
      <c r="A121" s="190" t="s">
        <v>79</v>
      </c>
      <c r="B121" s="191"/>
      <c r="C121" s="186"/>
      <c r="D121" s="157">
        <v>332.57142857142861</v>
      </c>
      <c r="E121" s="157"/>
      <c r="F121" s="157"/>
      <c r="G121" s="157"/>
      <c r="H121" s="158"/>
    </row>
    <row r="122" spans="1:8" ht="63" customHeight="1" x14ac:dyDescent="0.2">
      <c r="A122" s="190" t="s">
        <v>80</v>
      </c>
      <c r="B122" s="191"/>
      <c r="C122" s="186"/>
      <c r="D122" s="157">
        <v>291</v>
      </c>
      <c r="E122" s="157"/>
      <c r="F122" s="157"/>
      <c r="G122" s="157"/>
      <c r="H122" s="158"/>
    </row>
    <row r="123" spans="1:8" ht="63" customHeight="1" x14ac:dyDescent="0.2">
      <c r="A123" s="190" t="s">
        <v>81</v>
      </c>
      <c r="B123" s="191"/>
      <c r="C123" s="186"/>
      <c r="D123" s="157">
        <v>258.66666666666663</v>
      </c>
      <c r="E123" s="157"/>
      <c r="F123" s="157"/>
      <c r="G123" s="157"/>
      <c r="H123" s="158"/>
    </row>
    <row r="124" spans="1:8" ht="63" customHeight="1" thickBot="1" x14ac:dyDescent="0.25">
      <c r="A124" s="190" t="s">
        <v>82</v>
      </c>
      <c r="B124" s="191"/>
      <c r="C124" s="194"/>
      <c r="D124" s="157">
        <v>232.79999999999998</v>
      </c>
      <c r="E124" s="157"/>
      <c r="F124" s="157"/>
      <c r="G124" s="157"/>
      <c r="H124" s="158"/>
    </row>
    <row r="125" spans="1:8" s="16" customFormat="1" ht="62.45" customHeight="1" thickBot="1" x14ac:dyDescent="0.25">
      <c r="A125" s="195" t="s">
        <v>84</v>
      </c>
      <c r="B125" s="196"/>
      <c r="C125"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125" s="44">
        <v>10008</v>
      </c>
      <c r="E125" s="45"/>
      <c r="F125" s="45"/>
      <c r="G125" s="45"/>
      <c r="H125" s="46"/>
    </row>
    <row r="126" spans="1:8" ht="21.75" thickBot="1" x14ac:dyDescent="0.25">
      <c r="A126" s="290"/>
      <c r="B126" s="291"/>
      <c r="C126" s="125"/>
      <c r="D126" s="292"/>
      <c r="E126" s="292"/>
      <c r="F126" s="292"/>
      <c r="G126" s="292"/>
      <c r="H126" s="293"/>
    </row>
    <row r="127" spans="1:8" ht="50.1" customHeight="1" x14ac:dyDescent="0.2">
      <c r="A127" s="160" t="s">
        <v>85</v>
      </c>
      <c r="B127" s="161"/>
      <c r="C127" s="201" t="str">
        <f>"Интернет-площадка 2gis.ru на основе Cправочника организаций "&amp;$C$2&amp;""</f>
        <v>Интернет-площадка 2gis.ru на основе Cправочника организаций "2ГИС.КОГАЛЫМ"</v>
      </c>
      <c r="D127" s="31">
        <v>1350</v>
      </c>
      <c r="E127" s="32"/>
      <c r="F127" s="32"/>
      <c r="G127" s="32"/>
      <c r="H127" s="33"/>
    </row>
    <row r="128" spans="1:8" ht="50.1" customHeight="1" x14ac:dyDescent="0.2">
      <c r="A128" s="160" t="s">
        <v>86</v>
      </c>
      <c r="B128" s="161"/>
      <c r="C128" s="202" t="str">
        <f>"Электронный справочник на основе Справочника организаций "&amp;$C$2&amp;" (версия для ПК)"</f>
        <v>Электронный справочник на основе Справочника организаций "2ГИС.КОГАЛЫМ" (версия для ПК)</v>
      </c>
      <c r="D128" s="121">
        <v>996</v>
      </c>
      <c r="E128" s="122"/>
      <c r="F128" s="122"/>
      <c r="G128" s="122"/>
      <c r="H128" s="123"/>
    </row>
    <row r="129" spans="1:8" ht="50.1" customHeight="1" x14ac:dyDescent="0.2">
      <c r="A129" s="160" t="s">
        <v>87</v>
      </c>
      <c r="B129" s="161"/>
      <c r="C129" s="202" t="str">
        <f>"Электронный справочник на основе Справочника организаций "&amp;$C$2&amp;" (версия для ПК)"</f>
        <v>Электронный справочник на основе Справочника организаций "2ГИС.КОГАЛЫМ" (версия для ПК)</v>
      </c>
      <c r="D129" s="36">
        <v>852</v>
      </c>
      <c r="E129" s="37"/>
      <c r="F129" s="37"/>
      <c r="G129" s="37"/>
      <c r="H129" s="38"/>
    </row>
    <row r="130" spans="1:8" ht="50.1" customHeight="1" x14ac:dyDescent="0.2">
      <c r="A130" s="160" t="s">
        <v>88</v>
      </c>
      <c r="B130" s="161"/>
      <c r="C130" s="202" t="str">
        <f>"Интернет-площадка 2gis.ru на основе Cправочника организаций "&amp;$C$2&amp;""</f>
        <v>Интернет-площадка 2gis.ru на основе Cправочника организаций "2ГИС.КОГАЛЫМ"</v>
      </c>
      <c r="D130" s="36">
        <v>3150</v>
      </c>
      <c r="E130" s="37"/>
      <c r="F130" s="37"/>
      <c r="G130" s="37"/>
      <c r="H130" s="38"/>
    </row>
    <row r="131" spans="1:8" ht="50.1" customHeight="1" x14ac:dyDescent="0.2">
      <c r="A131" s="160" t="s">
        <v>89</v>
      </c>
      <c r="B131" s="161"/>
      <c r="C131" s="202" t="str">
        <f>"Интернет-площадка 2gis.ru на основе Cправочника организаций "&amp;$C$2&amp;""</f>
        <v>Интернет-площадка 2gis.ru на основе Cправочника организаций "2ГИС.КОГАЛЫМ"</v>
      </c>
      <c r="D131" s="36">
        <v>3780</v>
      </c>
      <c r="E131" s="37"/>
      <c r="F131" s="37"/>
      <c r="G131" s="37"/>
      <c r="H131" s="38"/>
    </row>
    <row r="132" spans="1:8" ht="50.1" customHeight="1" x14ac:dyDescent="0.2">
      <c r="A132" s="160" t="s">
        <v>90</v>
      </c>
      <c r="B132" s="161"/>
      <c r="C132" s="202" t="str">
        <f>"Электронный справочник на основе Справочника организаций "&amp;$C$2&amp;" (версия для ПК)"</f>
        <v>Электронный справочник на основе Справочника организаций "2ГИС.КОГАЛЫМ" (версия для ПК)</v>
      </c>
      <c r="D132" s="36">
        <v>852</v>
      </c>
      <c r="E132" s="37"/>
      <c r="F132" s="37"/>
      <c r="G132" s="37"/>
      <c r="H132" s="38"/>
    </row>
    <row r="133" spans="1:8" ht="50.1" customHeight="1" x14ac:dyDescent="0.2">
      <c r="A133" s="160" t="s">
        <v>91</v>
      </c>
      <c r="B133" s="161"/>
      <c r="C133" s="202" t="str">
        <f>"Электронный справочник на основе Справочника организаций "&amp;$C$2&amp;" (версия для ПК)"</f>
        <v>Электронный справочник на основе Справочника организаций "2ГИС.КОГАЛЫМ" (версия для ПК)</v>
      </c>
      <c r="D133" s="36">
        <v>852</v>
      </c>
      <c r="E133" s="37"/>
      <c r="F133" s="37"/>
      <c r="G133" s="37"/>
      <c r="H133" s="38"/>
    </row>
    <row r="134" spans="1:8" ht="50.1" customHeight="1" x14ac:dyDescent="0.2">
      <c r="A134" s="160" t="s">
        <v>92</v>
      </c>
      <c r="B134" s="161"/>
      <c r="C134" s="202" t="str">
        <f>"Электронный справочник на основе Справочника организаций "&amp;$C$2&amp;" (версия для ПК)"</f>
        <v>Электронный справочник на основе Справочника организаций "2ГИС.КОГАЛЫМ" (версия для ПК)</v>
      </c>
      <c r="D134" s="36">
        <v>852</v>
      </c>
      <c r="E134" s="37"/>
      <c r="F134" s="37"/>
      <c r="G134" s="37"/>
      <c r="H134" s="38"/>
    </row>
    <row r="135" spans="1:8" ht="50.1" customHeight="1" x14ac:dyDescent="0.2">
      <c r="A135" s="160" t="s">
        <v>93</v>
      </c>
      <c r="B135" s="161"/>
      <c r="C135" s="203" t="str">
        <f>C167</f>
        <v>электронный справочник на основе Справочника организаций "2ГИС.КОГАЛЫМ" (мобильная версия 2ГИС 4.0 и выше)</v>
      </c>
      <c r="D135" s="36">
        <v>2016</v>
      </c>
      <c r="E135" s="37"/>
      <c r="F135" s="37"/>
      <c r="G135" s="37"/>
      <c r="H135" s="38"/>
    </row>
    <row r="136" spans="1:8" ht="50.1" customHeight="1" x14ac:dyDescent="0.2">
      <c r="A136" s="160" t="s">
        <v>94</v>
      </c>
      <c r="B136" s="161"/>
      <c r="C136" s="202" t="s">
        <v>95</v>
      </c>
      <c r="D136" s="36">
        <v>612</v>
      </c>
      <c r="E136" s="37"/>
      <c r="F136" s="37"/>
      <c r="G136" s="37"/>
      <c r="H136" s="38"/>
    </row>
    <row r="137" spans="1:8" ht="75" customHeight="1" x14ac:dyDescent="0.2">
      <c r="A137" s="160" t="s">
        <v>96</v>
      </c>
      <c r="B137" s="161"/>
      <c r="C137"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"2ГИС.КОГАЛЫМ" (мобильная версия 2ГИС 4.0 и выше); Интернет-площадка 2gis.ru на основе Cправочника организаций "2ГИС.КОГАЛЫМ"</v>
      </c>
      <c r="D137" s="36">
        <v>1590</v>
      </c>
      <c r="E137" s="37"/>
      <c r="F137" s="37"/>
      <c r="G137" s="37"/>
      <c r="H137" s="38"/>
    </row>
    <row r="138" spans="1:8" ht="75" customHeight="1" x14ac:dyDescent="0.2">
      <c r="A138" s="160" t="s">
        <v>97</v>
      </c>
      <c r="B138" s="161"/>
      <c r="C138" s="202" t="str">
        <f t="shared" ref="C138:C14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"2ГИС.КОГАЛЫМ" (мобильная версия 2ГИС 4.0 и выше); Интернет-площадка 2gis.ru на основе Cправочника организаций "2ГИС.КОГАЛЫМ"</v>
      </c>
      <c r="D138" s="36">
        <v>1272</v>
      </c>
      <c r="E138" s="37"/>
      <c r="F138" s="37"/>
      <c r="G138" s="37"/>
      <c r="H138" s="38"/>
    </row>
    <row r="139" spans="1:8" ht="75" customHeight="1" x14ac:dyDescent="0.2">
      <c r="A139" s="160" t="s">
        <v>98</v>
      </c>
      <c r="B139" s="161"/>
      <c r="C139" s="202" t="str">
        <f t="shared" si="1"/>
        <v>электронный справочник на основе Справочника организаций "2ГИС.КОГАЛЫМ" (мобильная версия 2ГИС 4.0 и выше); Интернет-площадка 2gis.ru на основе Cправочника организаций "2ГИС.КОГАЛЫМ"</v>
      </c>
      <c r="D139" s="36">
        <v>1050</v>
      </c>
      <c r="E139" s="37"/>
      <c r="F139" s="37"/>
      <c r="G139" s="37"/>
      <c r="H139" s="38"/>
    </row>
    <row r="140" spans="1:8" ht="75" customHeight="1" x14ac:dyDescent="0.2">
      <c r="A140" s="160" t="s">
        <v>99</v>
      </c>
      <c r="B140" s="161"/>
      <c r="C140" s="202" t="str">
        <f t="shared" si="1"/>
        <v>электронный справочник на основе Справочника организаций "2ГИС.КОГАЛЫМ" (мобильная версия 2ГИС 4.0 и выше); Интернет-площадка 2gis.ru на основе Cправочника организаций "2ГИС.КОГАЛЫМ"</v>
      </c>
      <c r="D140" s="36">
        <v>840</v>
      </c>
      <c r="E140" s="37"/>
      <c r="F140" s="37"/>
      <c r="G140" s="37"/>
      <c r="H140" s="38"/>
    </row>
    <row r="141" spans="1:8" ht="75" customHeight="1" x14ac:dyDescent="0.2">
      <c r="A141" s="160" t="s">
        <v>100</v>
      </c>
      <c r="B141" s="161" t="s">
        <v>100</v>
      </c>
      <c r="C141" s="202" t="str">
        <f t="shared" si="1"/>
        <v>электронный справочник на основе Справочника организаций "2ГИС.КОГАЛЫМ" (мобильная версия 2ГИС 4.0 и выше); Интернет-площадка 2gis.ru на основе Cправочника организаций "2ГИС.КОГАЛЫМ"</v>
      </c>
      <c r="D141" s="36">
        <v>4950</v>
      </c>
      <c r="E141" s="37"/>
      <c r="F141" s="37"/>
      <c r="G141" s="37"/>
      <c r="H141" s="38"/>
    </row>
    <row r="142" spans="1:8" ht="75" customHeight="1" x14ac:dyDescent="0.2">
      <c r="A142" s="160" t="s">
        <v>101</v>
      </c>
      <c r="B142" s="161" t="s">
        <v>101</v>
      </c>
      <c r="C142" s="202" t="str">
        <f t="shared" si="1"/>
        <v>электронный справочник на основе Справочника организаций "2ГИС.КОГАЛЫМ" (мобильная версия 2ГИС 4.0 и выше); Интернет-площадка 2gis.ru на основе Cправочника организаций "2ГИС.КОГАЛЫМ"</v>
      </c>
      <c r="D142" s="36">
        <v>1500</v>
      </c>
      <c r="E142" s="37"/>
      <c r="F142" s="37"/>
      <c r="G142" s="37"/>
      <c r="H142" s="38"/>
    </row>
    <row r="143" spans="1:8" ht="50.1" customHeight="1" thickBot="1" x14ac:dyDescent="0.25">
      <c r="A143" s="160" t="s">
        <v>102</v>
      </c>
      <c r="B143" s="161"/>
      <c r="C143" s="202" t="str">
        <f>"Электронный справочник на основе Справочника организаций "&amp;$C$2&amp;" (версия для ПК)"</f>
        <v>Электронный справочник на основе Справочника организаций "2ГИС.КОГАЛЫМ" (версия для ПК)</v>
      </c>
      <c r="D143" s="36">
        <v>720</v>
      </c>
      <c r="E143" s="37"/>
      <c r="F143" s="37"/>
      <c r="G143" s="37"/>
      <c r="H143" s="38"/>
    </row>
    <row r="144" spans="1:8" s="16" customFormat="1" ht="102" customHeight="1" thickBot="1" x14ac:dyDescent="0.25">
      <c r="A144" s="160" t="s">
        <v>16</v>
      </c>
      <c r="B144" s="161"/>
      <c r="C144"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144" s="36">
        <v>600</v>
      </c>
      <c r="E144" s="37"/>
      <c r="F144" s="37"/>
      <c r="G144" s="37"/>
      <c r="H144" s="38"/>
    </row>
    <row r="145" spans="1:8" s="16" customFormat="1" ht="102" customHeight="1" thickBot="1" x14ac:dyDescent="0.25">
      <c r="A145" s="160" t="s">
        <v>103</v>
      </c>
      <c r="B145" s="161"/>
      <c r="C145"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145" s="36">
        <v>100002</v>
      </c>
      <c r="E145" s="37"/>
      <c r="F145" s="37"/>
      <c r="G145" s="37"/>
      <c r="H145" s="38"/>
    </row>
    <row r="146" spans="1:8" s="16" customFormat="1" ht="126" customHeight="1" x14ac:dyDescent="0.2">
      <c r="A146" s="160" t="s">
        <v>104</v>
      </c>
      <c r="B146" s="161"/>
      <c r="C146" s="30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"2ГИС.КОГАЛЫМ" (версия для ПК); 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Интернет-площадки и Веб-приложения на основе Cправочника организаций "2ГИС.КОГАЛЫМ", http://api.2gis.ru/</v>
      </c>
      <c r="D146" s="36">
        <v>2040</v>
      </c>
      <c r="E146" s="37"/>
      <c r="F146" s="37"/>
      <c r="G146" s="37"/>
      <c r="H146" s="38"/>
    </row>
    <row r="147" spans="1:8" s="16" customFormat="1" ht="96" customHeight="1" x14ac:dyDescent="0.2">
      <c r="A147" s="154" t="s">
        <v>105</v>
      </c>
      <c r="B147" s="204"/>
      <c r="C147"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Интернет-площадки и Веб-приложения на основе Cправочника организаций "2ГИС.КОГАЛЫМ", http://api.2gis.ru/</v>
      </c>
      <c r="D147" s="36">
        <v>1005</v>
      </c>
      <c r="E147" s="37"/>
      <c r="F147" s="37"/>
      <c r="G147" s="37"/>
      <c r="H147" s="38"/>
    </row>
    <row r="148" spans="1:8" s="16" customFormat="1" ht="96" customHeight="1" x14ac:dyDescent="0.2">
      <c r="A148" s="154" t="s">
        <v>106</v>
      </c>
      <c r="B148" s="204"/>
      <c r="C148"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"2ГИС.КОГАЛЫМ" (мобильная версия 2ГИС 4.0 и выше)</v>
      </c>
      <c r="D148" s="36">
        <v>2004</v>
      </c>
      <c r="E148" s="37"/>
      <c r="F148" s="37"/>
      <c r="G148" s="37"/>
      <c r="H148" s="38"/>
    </row>
    <row r="149" spans="1:8" ht="50.1" customHeight="1" x14ac:dyDescent="0.2">
      <c r="A149" s="160" t="s">
        <v>107</v>
      </c>
      <c r="B149" s="161"/>
      <c r="C149" s="202" t="str">
        <f>"Интернет-площадка 2gis.ru на основе Cправочника организаций "&amp;$C$2&amp;""</f>
        <v>Интернет-площадка 2gis.ru на основе Cправочника организаций "2ГИС.КОГАЛЫМ"</v>
      </c>
      <c r="D149" s="36">
        <v>1920</v>
      </c>
      <c r="E149" s="37"/>
      <c r="F149" s="37"/>
      <c r="G149" s="37"/>
      <c r="H149" s="38"/>
    </row>
    <row r="150" spans="1:8" ht="50.1" customHeight="1" x14ac:dyDescent="0.2">
      <c r="A150" s="160" t="s">
        <v>108</v>
      </c>
      <c r="B150" s="161"/>
      <c r="C150" s="202" t="str">
        <f t="shared" ref="C150:C159" si="2">"Электронный справочник на основе Справочника организаций "&amp;$C$2&amp;" (версия для ПК)"</f>
        <v>Электронный справочник на основе Справочника организаций "2ГИС.КОГАЛЫМ" (версия для ПК)</v>
      </c>
      <c r="D150" s="36">
        <v>1440</v>
      </c>
      <c r="E150" s="37"/>
      <c r="F150" s="37"/>
      <c r="G150" s="37"/>
      <c r="H150" s="38"/>
    </row>
    <row r="151" spans="1:8" ht="50.1" customHeight="1" x14ac:dyDescent="0.2">
      <c r="A151" s="160" t="s">
        <v>109</v>
      </c>
      <c r="B151" s="161"/>
      <c r="C151" s="202" t="str">
        <f t="shared" si="2"/>
        <v>Электронный справочник на основе Справочника организаций "2ГИС.КОГАЛЫМ" (версия для ПК)</v>
      </c>
      <c r="D151" s="36">
        <v>1200</v>
      </c>
      <c r="E151" s="37"/>
      <c r="F151" s="37"/>
      <c r="G151" s="37"/>
      <c r="H151" s="38"/>
    </row>
    <row r="152" spans="1:8" ht="50.1" customHeight="1" x14ac:dyDescent="0.2">
      <c r="A152" s="160" t="s">
        <v>110</v>
      </c>
      <c r="B152" s="161"/>
      <c r="C152" s="202" t="str">
        <f>"Интернет-площадка 2gis.ru на основе Cправочника организаций "&amp;$C$2&amp;""</f>
        <v>Интернет-площадка 2gis.ru на основе Cправочника организаций "2ГИС.КОГАЛЫМ"</v>
      </c>
      <c r="D152" s="36">
        <v>4440</v>
      </c>
      <c r="E152" s="37"/>
      <c r="F152" s="37"/>
      <c r="G152" s="37"/>
      <c r="H152" s="38"/>
    </row>
    <row r="153" spans="1:8" ht="50.1" customHeight="1" x14ac:dyDescent="0.2">
      <c r="A153" s="160" t="s">
        <v>111</v>
      </c>
      <c r="B153" s="161"/>
      <c r="C153" s="202" t="str">
        <f>"Интернет-площадка 2gis.ru на основе Cправочника организаций "&amp;$C$2&amp;""</f>
        <v>Интернет-площадка 2gis.ru на основе Cправочника организаций "2ГИС.КОГАЛЫМ"</v>
      </c>
      <c r="D153" s="36">
        <v>5328</v>
      </c>
      <c r="E153" s="37"/>
      <c r="F153" s="37"/>
      <c r="G153" s="37"/>
      <c r="H153" s="38"/>
    </row>
    <row r="154" spans="1:8" ht="50.1" customHeight="1" x14ac:dyDescent="0.2">
      <c r="A154" s="160" t="s">
        <v>112</v>
      </c>
      <c r="B154" s="161"/>
      <c r="C154" s="202" t="str">
        <f t="shared" si="2"/>
        <v>Электронный справочник на основе Справочника организаций "2ГИС.КОГАЛЫМ" (версия для ПК)</v>
      </c>
      <c r="D154" s="36">
        <v>1200</v>
      </c>
      <c r="E154" s="37"/>
      <c r="F154" s="37"/>
      <c r="G154" s="37"/>
      <c r="H154" s="38"/>
    </row>
    <row r="155" spans="1:8" ht="50.1" customHeight="1" x14ac:dyDescent="0.2">
      <c r="A155" s="160" t="s">
        <v>113</v>
      </c>
      <c r="B155" s="161"/>
      <c r="C155" s="202" t="str">
        <f t="shared" si="2"/>
        <v>Электронный справочник на основе Справочника организаций "2ГИС.КОГАЛЫМ" (версия для ПК)</v>
      </c>
      <c r="D155" s="36">
        <v>1200</v>
      </c>
      <c r="E155" s="37"/>
      <c r="F155" s="37"/>
      <c r="G155" s="37"/>
      <c r="H155" s="38"/>
    </row>
    <row r="156" spans="1:8" ht="50.1" customHeight="1" x14ac:dyDescent="0.2">
      <c r="A156" s="160" t="s">
        <v>114</v>
      </c>
      <c r="B156" s="161"/>
      <c r="C156" s="202" t="str">
        <f t="shared" si="2"/>
        <v>Электронный справочник на основе Справочника организаций "2ГИС.КОГАЛЫМ" (версия для ПК)</v>
      </c>
      <c r="D156" s="36">
        <v>1200</v>
      </c>
      <c r="E156" s="37"/>
      <c r="F156" s="37"/>
      <c r="G156" s="37"/>
      <c r="H156" s="38"/>
    </row>
    <row r="157" spans="1:8" ht="50.1" customHeight="1" x14ac:dyDescent="0.2">
      <c r="A157" s="160" t="s">
        <v>115</v>
      </c>
      <c r="B157" s="161"/>
      <c r="C157" s="202" t="s">
        <v>95</v>
      </c>
      <c r="D157" s="36">
        <v>960</v>
      </c>
      <c r="E157" s="37"/>
      <c r="F157" s="37"/>
      <c r="G157" s="37"/>
      <c r="H157" s="38"/>
    </row>
    <row r="158" spans="1:8" ht="75" customHeight="1" x14ac:dyDescent="0.2">
      <c r="A158" s="160" t="s">
        <v>116</v>
      </c>
      <c r="B158" s="161"/>
      <c r="C158"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"2ГИС.КОГАЛЫМ" (мобильная версия 2ГИС 4.0 и выше); Интернет-площадка 2gis.ru на основе Cправочника организаций "2ГИС.КОГАЛЫМ"</v>
      </c>
      <c r="D158" s="36">
        <v>6960</v>
      </c>
      <c r="E158" s="37"/>
      <c r="F158" s="37"/>
      <c r="G158" s="37"/>
      <c r="H158" s="38"/>
    </row>
    <row r="159" spans="1:8" ht="50.1" customHeight="1" thickBot="1" x14ac:dyDescent="0.25">
      <c r="A159" s="160" t="s">
        <v>117</v>
      </c>
      <c r="B159" s="161"/>
      <c r="C159" s="202" t="str">
        <f t="shared" si="2"/>
        <v>Электронный справочник на основе Справочника организаций "2ГИС.КОГАЛЫМ" (версия для ПК)</v>
      </c>
      <c r="D159" s="44">
        <v>1080</v>
      </c>
      <c r="E159" s="45"/>
      <c r="F159" s="45"/>
      <c r="G159" s="45"/>
      <c r="H159" s="46"/>
    </row>
    <row r="160" spans="1:8" s="28" customFormat="1" ht="50.1" customHeight="1" thickBot="1" x14ac:dyDescent="0.25">
      <c r="A160" s="24" t="s">
        <v>118</v>
      </c>
      <c r="B160" s="25"/>
      <c r="C160" s="26"/>
      <c r="D160" s="173"/>
      <c r="E160" s="173"/>
      <c r="F160" s="173"/>
      <c r="G160" s="173"/>
      <c r="H160" s="174"/>
    </row>
    <row r="161" spans="1:8" s="16" customFormat="1" ht="50.1" customHeight="1" x14ac:dyDescent="0.2">
      <c r="A161" s="160" t="s">
        <v>119</v>
      </c>
      <c r="B161" s="161"/>
      <c r="C161" s="206" t="str">
        <f>"Электронный справочник на основе Справочника организаций "&amp;$C$2&amp;" (мобильная версия)"</f>
        <v>Электронный справочник на основе Справочника организаций "2ГИС.КОГАЛЫМ" (мобильная версия)</v>
      </c>
      <c r="D161" s="36">
        <v>2004</v>
      </c>
      <c r="E161" s="37"/>
      <c r="F161" s="37"/>
      <c r="G161" s="37"/>
      <c r="H161" s="38"/>
    </row>
    <row r="162" spans="1:8" s="16" customFormat="1" ht="50.1" customHeight="1" x14ac:dyDescent="0.2">
      <c r="A162" s="160" t="s">
        <v>120</v>
      </c>
      <c r="B162" s="161"/>
      <c r="C162" s="209"/>
      <c r="D162" s="36">
        <v>2004</v>
      </c>
      <c r="E162" s="37"/>
      <c r="F162" s="37"/>
      <c r="G162" s="37"/>
      <c r="H162" s="38"/>
    </row>
    <row r="163" spans="1:8" s="16" customFormat="1" ht="50.1" customHeight="1" x14ac:dyDescent="0.2">
      <c r="A163" s="207" t="s">
        <v>121</v>
      </c>
      <c r="B163" s="208"/>
      <c r="C163" s="209"/>
      <c r="D163" s="297">
        <v>1500</v>
      </c>
      <c r="E163" s="157"/>
      <c r="F163" s="157"/>
      <c r="G163" s="157"/>
      <c r="H163" s="157"/>
    </row>
    <row r="164" spans="1:8" s="16" customFormat="1" ht="50.1" customHeight="1" x14ac:dyDescent="0.2">
      <c r="A164" s="207" t="s">
        <v>122</v>
      </c>
      <c r="B164" s="208"/>
      <c r="C164" s="209"/>
      <c r="D164" s="297">
        <v>150</v>
      </c>
      <c r="E164" s="157"/>
      <c r="F164" s="157"/>
      <c r="G164" s="157"/>
      <c r="H164" s="157"/>
    </row>
    <row r="165" spans="1:8" s="16" customFormat="1" ht="50.1" customHeight="1" thickBot="1" x14ac:dyDescent="0.25">
      <c r="A165" s="207" t="s">
        <v>123</v>
      </c>
      <c r="B165" s="208"/>
      <c r="C165" s="210"/>
      <c r="D165" s="78">
        <v>510</v>
      </c>
      <c r="E165" s="79"/>
      <c r="F165" s="79"/>
      <c r="G165" s="79"/>
      <c r="H165" s="79"/>
    </row>
    <row r="166" spans="1:8" s="16" customFormat="1" ht="50.1" customHeight="1" thickBot="1" x14ac:dyDescent="0.25">
      <c r="A166" s="24" t="s">
        <v>124</v>
      </c>
      <c r="B166" s="25"/>
      <c r="C166" s="26"/>
      <c r="D166" s="173"/>
      <c r="E166" s="173"/>
      <c r="F166" s="173"/>
      <c r="G166" s="173"/>
      <c r="H166" s="174"/>
    </row>
    <row r="167" spans="1:8" ht="50.1" customHeight="1" x14ac:dyDescent="0.2">
      <c r="A167" s="160" t="s">
        <v>125</v>
      </c>
      <c r="B167" s="161"/>
      <c r="C167"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"2ГИС.КОГАЛЫМ" (мобильная версия 2ГИС 4.0 и выше)</v>
      </c>
      <c r="D167" s="212">
        <f>F167*1.2</f>
        <v>1620</v>
      </c>
      <c r="E167" s="213">
        <f>F167*1.1</f>
        <v>1485.0000000000002</v>
      </c>
      <c r="F167" s="213">
        <v>1350</v>
      </c>
      <c r="G167" s="213">
        <f>F167*0.75</f>
        <v>1012.5</v>
      </c>
      <c r="H167" s="214">
        <f>F167*0.5</f>
        <v>675</v>
      </c>
    </row>
    <row r="168" spans="1:8" ht="50.1" customHeight="1" x14ac:dyDescent="0.2">
      <c r="A168" s="160" t="s">
        <v>126</v>
      </c>
      <c r="B168" s="161"/>
      <c r="C168" s="202" t="str">
        <f>"Интернет-площадка 2gis.ru на основе Cправочника организаций "&amp;$C$2&amp;""</f>
        <v>Интернет-площадка 2gis.ru на основе Cправочника организаций "2ГИС.КОГАЛЫМ"</v>
      </c>
      <c r="D168" s="36">
        <v>1050</v>
      </c>
      <c r="E168" s="37"/>
      <c r="F168" s="37"/>
      <c r="G168" s="37"/>
      <c r="H168" s="38"/>
    </row>
    <row r="169" spans="1:8" ht="50.1" customHeight="1" x14ac:dyDescent="0.2">
      <c r="A169" s="160" t="s">
        <v>127</v>
      </c>
      <c r="B169" s="161"/>
      <c r="C169" s="202" t="str">
        <f>"Электронный справочник на основе Справочника организаций "&amp;$C$2&amp;" (версия для ПК)"</f>
        <v>Электронный справочник на основе Справочника организаций "2ГИС.КОГАЛЫМ" (версия для ПК)</v>
      </c>
      <c r="D169" s="36">
        <v>1272</v>
      </c>
      <c r="E169" s="37"/>
      <c r="F169" s="37"/>
      <c r="G169" s="37"/>
      <c r="H169" s="38"/>
    </row>
    <row r="170" spans="1:8" ht="50.1" customHeight="1" x14ac:dyDescent="0.2">
      <c r="A170" s="160" t="s">
        <v>128</v>
      </c>
      <c r="B170" s="161"/>
      <c r="C170"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"2ГИС.КОГАЛЫМ" (мобильная версия 2ГИС 4.0 и выше)</v>
      </c>
      <c r="D170" s="212">
        <f>F170*1.2</f>
        <v>2304</v>
      </c>
      <c r="E170" s="213">
        <f>F170*1.1</f>
        <v>2112</v>
      </c>
      <c r="F170" s="213">
        <v>1920</v>
      </c>
      <c r="G170" s="213">
        <f>F170*0.75</f>
        <v>1440</v>
      </c>
      <c r="H170" s="214">
        <f>F170*0.5</f>
        <v>960</v>
      </c>
    </row>
    <row r="171" spans="1:8" ht="50.1" customHeight="1" x14ac:dyDescent="0.2">
      <c r="A171" s="160" t="s">
        <v>199</v>
      </c>
      <c r="B171" s="161"/>
      <c r="C171" s="202" t="str">
        <f>"Интернет-площадка 2gis.ru на основе Cправочника организаций "&amp;$C$2&amp;""</f>
        <v>Интернет-площадка 2gis.ru на основе Cправочника организаций "2ГИС.КОГАЛЫМ"</v>
      </c>
      <c r="D171" s="36">
        <v>1560</v>
      </c>
      <c r="E171" s="37"/>
      <c r="F171" s="37"/>
      <c r="G171" s="37"/>
      <c r="H171" s="38"/>
    </row>
    <row r="172" spans="1:8" ht="50.1" customHeight="1" x14ac:dyDescent="0.2">
      <c r="A172" s="160" t="s">
        <v>130</v>
      </c>
      <c r="B172" s="161"/>
      <c r="C172" s="202" t="str">
        <f>"Электронный справочник на основе Справочника организаций "&amp;$C$2&amp;" (версия для ПК)"</f>
        <v>Электронный справочник на основе Справочника организаций "2ГИС.КОГАЛЫМ" (версия для ПК)</v>
      </c>
      <c r="D172" s="36">
        <v>1800</v>
      </c>
      <c r="E172" s="37"/>
      <c r="F172" s="37"/>
      <c r="G172" s="37"/>
      <c r="H172" s="38"/>
    </row>
    <row r="173" spans="1:8" ht="50.1" customHeight="1" thickBot="1" x14ac:dyDescent="0.25">
      <c r="A173" s="160" t="s">
        <v>131</v>
      </c>
      <c r="B173" s="161"/>
      <c r="C173" s="215" t="str">
        <f>C168</f>
        <v>Интернет-площадка 2gis.ru на основе Cправочника организаций "2ГИС.КОГАЛЫМ"</v>
      </c>
      <c r="D173" s="610">
        <v>1230</v>
      </c>
      <c r="E173" s="157"/>
      <c r="F173" s="157"/>
      <c r="G173" s="157"/>
      <c r="H173" s="56"/>
    </row>
    <row r="174" spans="1:8" ht="50.1" customHeight="1" thickBot="1" x14ac:dyDescent="0.25">
      <c r="A174" s="24" t="s">
        <v>200</v>
      </c>
      <c r="B174" s="25"/>
      <c r="C174" s="26"/>
      <c r="D174" s="458"/>
      <c r="E174" s="458"/>
      <c r="F174" s="458"/>
      <c r="G174" s="458"/>
      <c r="H174" s="459"/>
    </row>
    <row r="175" spans="1:8" s="23" customFormat="1" ht="30" customHeight="1" thickBot="1" x14ac:dyDescent="0.25">
      <c r="A175" s="302"/>
      <c r="B175" s="303"/>
      <c r="C175" s="460"/>
      <c r="D175" s="303"/>
      <c r="E175" s="303"/>
      <c r="F175" s="303"/>
      <c r="G175" s="303"/>
      <c r="H175" s="304"/>
    </row>
    <row r="176" spans="1:8" s="16" customFormat="1" ht="185.25" customHeight="1" x14ac:dyDescent="0.2">
      <c r="A176" s="160" t="s">
        <v>201</v>
      </c>
      <c r="B176" s="161"/>
      <c r="C176"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"2ГИС.КОГАЛЫМ" (версия для ПК); 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176" s="31">
        <v>5220</v>
      </c>
      <c r="E176" s="32"/>
      <c r="F176" s="32"/>
      <c r="G176" s="32"/>
      <c r="H176" s="33"/>
    </row>
    <row r="177" spans="1:8" s="16" customFormat="1" ht="83.25" customHeight="1" thickBot="1" x14ac:dyDescent="0.25">
      <c r="A177" s="160" t="s">
        <v>202</v>
      </c>
      <c r="B177" s="161"/>
      <c r="C177" s="209"/>
      <c r="D177" s="36">
        <v>5220</v>
      </c>
      <c r="E177" s="37"/>
      <c r="F177" s="37"/>
      <c r="G177" s="37"/>
      <c r="H177" s="38"/>
    </row>
    <row r="178" spans="1:8" ht="21.75" thickBot="1" x14ac:dyDescent="0.25">
      <c r="A178" s="290"/>
      <c r="B178" s="291"/>
      <c r="C178" s="130"/>
      <c r="D178" s="292"/>
      <c r="E178" s="292"/>
      <c r="F178" s="292"/>
      <c r="G178" s="292"/>
      <c r="H178" s="293"/>
    </row>
    <row r="180" spans="1:8" ht="21" x14ac:dyDescent="0.2">
      <c r="A180" s="220"/>
      <c r="B180" s="221" t="s">
        <v>133</v>
      </c>
      <c r="C180" s="222" t="s">
        <v>521</v>
      </c>
      <c r="D180" s="222"/>
      <c r="E180" s="223"/>
      <c r="F180" s="223"/>
      <c r="G180" s="223"/>
      <c r="H180" s="223"/>
    </row>
    <row r="181" spans="1:8" ht="21" x14ac:dyDescent="0.2">
      <c r="A181" s="220"/>
      <c r="B181" s="223"/>
      <c r="C181" s="224" t="s">
        <v>522</v>
      </c>
      <c r="D181" s="224"/>
      <c r="E181" s="223"/>
      <c r="F181" s="223"/>
      <c r="G181" s="223"/>
      <c r="H181" s="223"/>
    </row>
    <row r="182" spans="1:8" ht="21" x14ac:dyDescent="0.2">
      <c r="A182" s="220"/>
      <c r="B182" s="223"/>
      <c r="C182" s="224" t="s">
        <v>523</v>
      </c>
      <c r="D182" s="224"/>
      <c r="E182" s="223"/>
      <c r="F182" s="223"/>
      <c r="G182" s="223"/>
      <c r="H182" s="223"/>
    </row>
    <row r="183" spans="1:8" ht="21" x14ac:dyDescent="0.2">
      <c r="C183" s="224"/>
      <c r="D183" s="224"/>
      <c r="E183" s="223"/>
      <c r="F183" s="223"/>
      <c r="G183" s="223"/>
      <c r="H183" s="217"/>
    </row>
    <row r="184" spans="1:8" ht="26.25" customHeight="1" x14ac:dyDescent="0.2">
      <c r="A184" s="227" t="str">
        <f>Абакан_юр!A174</f>
        <v>По соглашению сторон в качестве валюты платежа могут выступать украинские гривны, в этом случае курс следующий: 1 руб. = 0,4408 гривен</v>
      </c>
      <c r="B184" s="227"/>
      <c r="C184" s="227"/>
      <c r="D184" s="228"/>
      <c r="E184" s="228"/>
      <c r="F184" s="229"/>
      <c r="G184" s="230"/>
      <c r="H184" s="230"/>
    </row>
    <row r="185" spans="1:8" ht="26.25" customHeight="1" x14ac:dyDescent="0.2">
      <c r="A185" s="227" t="str">
        <f>Абакан_юр!A175</f>
        <v>По соглашению сторон в качестве валюты платежа могут выступать дирхамы ОАЭ, в этом случае курс следующий: 1 руб. = 0,0420 дирхам</v>
      </c>
      <c r="B185" s="227"/>
      <c r="C185" s="227"/>
      <c r="D185" s="228"/>
      <c r="E185" s="228"/>
      <c r="F185" s="229"/>
      <c r="G185" s="232"/>
      <c r="H185" s="232"/>
    </row>
    <row r="186" spans="1:8" ht="26.25" customHeight="1" x14ac:dyDescent="0.2">
      <c r="A186" s="227" t="str">
        <f>Абакан_юр!A176</f>
        <v>По соглашению сторон в качестве валюты платежа могут выступать доллары США, в этом случае курс следующий: 1 руб. = 0,0114 доллара</v>
      </c>
      <c r="B186" s="227"/>
      <c r="C186" s="227"/>
      <c r="D186" s="228"/>
      <c r="E186" s="228"/>
      <c r="F186" s="229"/>
      <c r="G186" s="232"/>
      <c r="H186" s="232"/>
    </row>
    <row r="187" spans="1:8" ht="26.25" customHeight="1" x14ac:dyDescent="0.2">
      <c r="A187" s="227" t="str">
        <f>Абакан_юр!A177</f>
        <v>По соглашению сторон в качестве валюты платежа могут выступать евро, в этом случае курс следующий: 1 руб. = 0,0105 евро</v>
      </c>
      <c r="B187" s="227"/>
      <c r="C187" s="227"/>
      <c r="D187" s="228"/>
      <c r="E187" s="229"/>
      <c r="F187" s="229"/>
      <c r="G187" s="232"/>
      <c r="H187" s="232"/>
    </row>
    <row r="188" spans="1:8" ht="26.25" customHeight="1" x14ac:dyDescent="0.2">
      <c r="A188" s="227" t="str">
        <f>Абакан_юр!A178</f>
        <v>По соглашению сторон в качестве валюты платежа могут выступать чешские кроны, в этом случае курс следующий: 1 руб. = 0,2605 крона</v>
      </c>
      <c r="B188" s="227"/>
      <c r="C188" s="227"/>
      <c r="D188" s="228"/>
      <c r="E188" s="229"/>
      <c r="F188" s="229"/>
      <c r="G188" s="232"/>
      <c r="H188" s="232"/>
    </row>
    <row r="189" spans="1:8" ht="26.25" customHeight="1" x14ac:dyDescent="0.2">
      <c r="A189" s="227" t="str">
        <f>Абакан_юр!A179</f>
        <v>По соглашению сторон в качестве валюты платежа могут выступать киргизские сомы, в этом случае курс следующий: 1 руб. = 1,0083 сом</v>
      </c>
      <c r="B189" s="227"/>
      <c r="C189" s="227"/>
      <c r="D189" s="228"/>
      <c r="E189" s="228"/>
      <c r="F189" s="229"/>
      <c r="G189" s="232"/>
      <c r="H189" s="232"/>
    </row>
    <row r="190" spans="1:8" ht="26.25" customHeight="1" x14ac:dyDescent="0.2">
      <c r="A190" s="227" t="str">
        <f>Абакан_юр!A180</f>
        <v>По соглашению сторон в качестве валюты платежа могут выступать казахстанские тенге, в этом случае курс следующий: 1 руб. = 5,0473 тенге</v>
      </c>
      <c r="B190" s="227"/>
      <c r="C190" s="227"/>
      <c r="D190" s="228"/>
      <c r="E190" s="228"/>
      <c r="F190" s="229"/>
      <c r="G190" s="232"/>
      <c r="H190" s="232"/>
    </row>
    <row r="191" spans="1:8" ht="26.25" x14ac:dyDescent="0.2">
      <c r="A191" s="233"/>
      <c r="B191" s="233"/>
      <c r="C191" s="234"/>
      <c r="D191" s="235"/>
      <c r="E191" s="235"/>
      <c r="F191" s="236"/>
      <c r="G191" s="237"/>
      <c r="H191" s="237"/>
    </row>
    <row r="192" spans="1:8" ht="21" x14ac:dyDescent="0.2">
      <c r="A192" s="239" t="s">
        <v>144</v>
      </c>
      <c r="B192" s="239"/>
      <c r="C192" s="239"/>
      <c r="D192" s="239"/>
      <c r="E192" s="239"/>
      <c r="F192" s="239"/>
      <c r="G192" s="239"/>
      <c r="H192" s="239"/>
    </row>
    <row r="193" spans="1:8" ht="21" x14ac:dyDescent="0.2">
      <c r="A193" s="239" t="s">
        <v>145</v>
      </c>
      <c r="B193" s="239"/>
      <c r="C193" s="239"/>
      <c r="D193" s="239"/>
      <c r="E193" s="239"/>
      <c r="F193" s="239"/>
      <c r="G193" s="239"/>
      <c r="H193" s="239"/>
    </row>
    <row r="194" spans="1:8" ht="26.25" x14ac:dyDescent="0.2">
      <c r="A194" s="233"/>
      <c r="B194" s="233"/>
      <c r="C194" s="234"/>
      <c r="D194" s="235"/>
      <c r="E194" s="235"/>
      <c r="F194" s="236"/>
      <c r="G194" s="237"/>
      <c r="H194" s="237"/>
    </row>
    <row r="195" spans="1:8" ht="50.1" customHeight="1" thickBot="1" x14ac:dyDescent="0.25">
      <c r="A195" s="240" t="s">
        <v>146</v>
      </c>
      <c r="B195" s="240"/>
      <c r="C195" s="240"/>
      <c r="D195" s="240"/>
      <c r="E195" s="240"/>
      <c r="F195" s="241"/>
      <c r="G195" s="231"/>
      <c r="H195" s="242"/>
    </row>
    <row r="196" spans="1:8" ht="50.1" customHeight="1" thickBot="1" x14ac:dyDescent="0.25">
      <c r="A196" s="243" t="s">
        <v>147</v>
      </c>
      <c r="B196" s="244"/>
      <c r="C196" s="244"/>
      <c r="D196" s="244"/>
      <c r="E196" s="245"/>
      <c r="F196" s="246"/>
      <c r="H196" s="247"/>
    </row>
    <row r="197" spans="1:8" ht="84" customHeight="1" thickBot="1" x14ac:dyDescent="0.25">
      <c r="A197" s="426" t="s">
        <v>148</v>
      </c>
      <c r="B197" s="427"/>
      <c r="C197" s="250" t="s">
        <v>149</v>
      </c>
      <c r="D197" s="440" t="s">
        <v>150</v>
      </c>
      <c r="E197" s="441"/>
      <c r="F197" s="252"/>
      <c r="G197" s="252"/>
      <c r="H197" s="252"/>
    </row>
    <row r="198" spans="1:8" ht="112.5" customHeight="1" x14ac:dyDescent="0.2">
      <c r="A198" s="253" t="s">
        <v>151</v>
      </c>
      <c r="B198" s="254"/>
      <c r="C198" s="255" t="s">
        <v>152</v>
      </c>
      <c r="D198" s="256" t="s">
        <v>153</v>
      </c>
      <c r="E198" s="257"/>
      <c r="F198" s="252"/>
      <c r="G198" s="252"/>
      <c r="H198" s="252"/>
    </row>
    <row r="199" spans="1:8" ht="100.5" customHeight="1" x14ac:dyDescent="0.2">
      <c r="A199" s="258" t="s">
        <v>154</v>
      </c>
      <c r="B199" s="259"/>
      <c r="C199" s="260" t="s">
        <v>155</v>
      </c>
      <c r="D199" s="261" t="s">
        <v>156</v>
      </c>
      <c r="E199" s="262"/>
      <c r="F199" s="252"/>
      <c r="G199" s="252"/>
      <c r="H199" s="252"/>
    </row>
    <row r="200" spans="1:8" ht="133.5" customHeight="1" thickBot="1" x14ac:dyDescent="0.25">
      <c r="A200" s="321" t="s">
        <v>157</v>
      </c>
      <c r="B200" s="322"/>
      <c r="C200" s="323" t="s">
        <v>158</v>
      </c>
      <c r="D200" s="324" t="s">
        <v>156</v>
      </c>
      <c r="E200" s="325"/>
      <c r="F200" s="252"/>
      <c r="G200" s="252"/>
      <c r="H200" s="252"/>
    </row>
    <row r="201" spans="1:8" s="217" customFormat="1" ht="102.75" customHeight="1" thickBot="1" x14ac:dyDescent="0.25">
      <c r="A201" s="321" t="s">
        <v>160</v>
      </c>
      <c r="B201" s="322"/>
      <c r="C201" s="611" t="s">
        <v>161</v>
      </c>
      <c r="D201" s="322" t="s">
        <v>156</v>
      </c>
      <c r="E201" s="612"/>
      <c r="F201" s="246"/>
      <c r="G201" s="246"/>
      <c r="H201" s="246"/>
    </row>
    <row r="202" spans="1:8" s="238" customFormat="1" ht="222.75" customHeight="1" thickBot="1" x14ac:dyDescent="0.25">
      <c r="A202" s="442" t="s">
        <v>162</v>
      </c>
      <c r="B202" s="443"/>
      <c r="C202" s="323" t="s">
        <v>163</v>
      </c>
      <c r="D202" s="444" t="s">
        <v>156</v>
      </c>
      <c r="E202" s="445"/>
      <c r="F202" s="236"/>
      <c r="G202" s="237"/>
      <c r="H202" s="237"/>
    </row>
    <row r="203" spans="1:8" ht="27" customHeight="1" x14ac:dyDescent="0.2">
      <c r="A203" s="264" t="s">
        <v>164</v>
      </c>
      <c r="B203" s="264"/>
      <c r="C203" s="264"/>
      <c r="D203" s="264"/>
      <c r="E203" s="264"/>
      <c r="F203" s="264"/>
      <c r="G203" s="264"/>
      <c r="H203" s="264"/>
    </row>
    <row r="204" spans="1:8" ht="27" customHeight="1" x14ac:dyDescent="0.2">
      <c r="A204" s="264" t="s">
        <v>165</v>
      </c>
      <c r="B204" s="264"/>
      <c r="C204" s="264"/>
      <c r="D204" s="264"/>
      <c r="E204" s="264"/>
      <c r="F204" s="264"/>
      <c r="G204" s="264"/>
      <c r="H204" s="264"/>
    </row>
    <row r="205" spans="1:8" ht="194.25" customHeight="1" x14ac:dyDescent="0.2">
      <c r="A205" s="239" t="str">
        <f>Абакан_юр!A195</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5" s="239"/>
      <c r="C205" s="239"/>
      <c r="D205" s="239"/>
      <c r="E205" s="239"/>
      <c r="F205" s="239"/>
      <c r="G205" s="239"/>
      <c r="H205" s="239"/>
    </row>
    <row r="206" spans="1:8" ht="83.25" customHeight="1" x14ac:dyDescent="0.2">
      <c r="A206" s="239" t="s">
        <v>167</v>
      </c>
      <c r="B206" s="239"/>
      <c r="C206" s="239"/>
      <c r="D206" s="239"/>
      <c r="E206" s="239"/>
      <c r="F206" s="239"/>
      <c r="G206" s="239"/>
      <c r="H206" s="239"/>
    </row>
    <row r="207" spans="1:8" ht="23.25" x14ac:dyDescent="0.2">
      <c r="A207" s="264" t="s">
        <v>168</v>
      </c>
      <c r="B207" s="264"/>
      <c r="C207" s="264"/>
      <c r="D207" s="264"/>
      <c r="E207" s="264"/>
      <c r="F207" s="264"/>
      <c r="G207" s="264"/>
      <c r="H207" s="264"/>
    </row>
    <row r="208" spans="1:8" s="266" customFormat="1" ht="114.75" customHeight="1" x14ac:dyDescent="0.2">
      <c r="A208" s="239" t="s">
        <v>169</v>
      </c>
      <c r="B208" s="239"/>
      <c r="C208" s="239"/>
      <c r="D208" s="239"/>
      <c r="E208" s="239"/>
      <c r="F208" s="239"/>
      <c r="G208" s="239"/>
      <c r="H208" s="239"/>
    </row>
  </sheetData>
  <sheetProtection selectLockedCells="1" selectUnlockedCells="1"/>
  <mergeCells count="339">
    <mergeCell ref="A205:H205"/>
    <mergeCell ref="A206:H206"/>
    <mergeCell ref="A207:H207"/>
    <mergeCell ref="A208:E208"/>
    <mergeCell ref="F208:H208"/>
    <mergeCell ref="A201:B201"/>
    <mergeCell ref="D201:E201"/>
    <mergeCell ref="A202:B202"/>
    <mergeCell ref="D202:E202"/>
    <mergeCell ref="A203:H203"/>
    <mergeCell ref="A204:H204"/>
    <mergeCell ref="A198:B198"/>
    <mergeCell ref="D198:E198"/>
    <mergeCell ref="A199:B199"/>
    <mergeCell ref="D199:E199"/>
    <mergeCell ref="A200:B200"/>
    <mergeCell ref="D200:E200"/>
    <mergeCell ref="A192:H192"/>
    <mergeCell ref="A193:H193"/>
    <mergeCell ref="A195:E195"/>
    <mergeCell ref="A196:E196"/>
    <mergeCell ref="A197:B197"/>
    <mergeCell ref="D197:E197"/>
    <mergeCell ref="A185:C185"/>
    <mergeCell ref="A186:C186"/>
    <mergeCell ref="A187:C187"/>
    <mergeCell ref="A188:C188"/>
    <mergeCell ref="A189:C189"/>
    <mergeCell ref="A190:C190"/>
    <mergeCell ref="C180:D180"/>
    <mergeCell ref="C181:D181"/>
    <mergeCell ref="C182:D182"/>
    <mergeCell ref="C183:D183"/>
    <mergeCell ref="A184:C184"/>
    <mergeCell ref="G184:H184"/>
    <mergeCell ref="A176:B176"/>
    <mergeCell ref="C176:C177"/>
    <mergeCell ref="D176:H176"/>
    <mergeCell ref="A177:B177"/>
    <mergeCell ref="D177:H177"/>
    <mergeCell ref="A178:B178"/>
    <mergeCell ref="D178:H178"/>
    <mergeCell ref="A173:B173"/>
    <mergeCell ref="D173:H173"/>
    <mergeCell ref="A174:B174"/>
    <mergeCell ref="D174:H174"/>
    <mergeCell ref="A175:C175"/>
    <mergeCell ref="D175:H175"/>
    <mergeCell ref="A169:B169"/>
    <mergeCell ref="D169:H169"/>
    <mergeCell ref="A170:B170"/>
    <mergeCell ref="A171:B171"/>
    <mergeCell ref="D171:H171"/>
    <mergeCell ref="A172:B172"/>
    <mergeCell ref="D172:H172"/>
    <mergeCell ref="D165:H165"/>
    <mergeCell ref="A166:B166"/>
    <mergeCell ref="D166:H166"/>
    <mergeCell ref="A167:B167"/>
    <mergeCell ref="A168:B168"/>
    <mergeCell ref="D168:H168"/>
    <mergeCell ref="A161:B161"/>
    <mergeCell ref="C161:C165"/>
    <mergeCell ref="D161:H161"/>
    <mergeCell ref="A162:B162"/>
    <mergeCell ref="D162:H162"/>
    <mergeCell ref="A163:B163"/>
    <mergeCell ref="D163:H163"/>
    <mergeCell ref="A164:B164"/>
    <mergeCell ref="D164:H164"/>
    <mergeCell ref="A165:B165"/>
    <mergeCell ref="A158:B158"/>
    <mergeCell ref="D158:H158"/>
    <mergeCell ref="A159:B159"/>
    <mergeCell ref="D159:H159"/>
    <mergeCell ref="A160:B160"/>
    <mergeCell ref="D160:H160"/>
    <mergeCell ref="A155:B155"/>
    <mergeCell ref="D155:H155"/>
    <mergeCell ref="A156:B156"/>
    <mergeCell ref="D156:H156"/>
    <mergeCell ref="A157:B157"/>
    <mergeCell ref="D157:H157"/>
    <mergeCell ref="A152:B152"/>
    <mergeCell ref="D152:H152"/>
    <mergeCell ref="A153:B153"/>
    <mergeCell ref="D153:H153"/>
    <mergeCell ref="A154:B154"/>
    <mergeCell ref="D154:H154"/>
    <mergeCell ref="A149:B149"/>
    <mergeCell ref="D149:H149"/>
    <mergeCell ref="A150:B150"/>
    <mergeCell ref="D150:H150"/>
    <mergeCell ref="A151:B151"/>
    <mergeCell ref="D151:H151"/>
    <mergeCell ref="A146:B146"/>
    <mergeCell ref="D146:H146"/>
    <mergeCell ref="A147:B147"/>
    <mergeCell ref="D147:H147"/>
    <mergeCell ref="A148:B148"/>
    <mergeCell ref="D148:H148"/>
    <mergeCell ref="A143:B143"/>
    <mergeCell ref="D143:H143"/>
    <mergeCell ref="A144:B144"/>
    <mergeCell ref="D144:H144"/>
    <mergeCell ref="A145:B145"/>
    <mergeCell ref="D145:H145"/>
    <mergeCell ref="A140:B140"/>
    <mergeCell ref="D140:H140"/>
    <mergeCell ref="A141:B141"/>
    <mergeCell ref="D141:H141"/>
    <mergeCell ref="A142:B142"/>
    <mergeCell ref="D142:H142"/>
    <mergeCell ref="A137:B137"/>
    <mergeCell ref="D137:H137"/>
    <mergeCell ref="A138:B138"/>
    <mergeCell ref="D138:H138"/>
    <mergeCell ref="A139:B139"/>
    <mergeCell ref="D139:H139"/>
    <mergeCell ref="A134:B134"/>
    <mergeCell ref="D134:H134"/>
    <mergeCell ref="A135:B135"/>
    <mergeCell ref="D135:H135"/>
    <mergeCell ref="A136:B136"/>
    <mergeCell ref="D136:H136"/>
    <mergeCell ref="A131:B131"/>
    <mergeCell ref="D131:H131"/>
    <mergeCell ref="A132:B132"/>
    <mergeCell ref="D132:H132"/>
    <mergeCell ref="A133:B133"/>
    <mergeCell ref="D133:H133"/>
    <mergeCell ref="A128:B128"/>
    <mergeCell ref="D128:H128"/>
    <mergeCell ref="A129:B129"/>
    <mergeCell ref="D129:H129"/>
    <mergeCell ref="A130:B130"/>
    <mergeCell ref="D130:H130"/>
    <mergeCell ref="A125:B125"/>
    <mergeCell ref="D125:H125"/>
    <mergeCell ref="A126:B126"/>
    <mergeCell ref="D126:H126"/>
    <mergeCell ref="A127:B127"/>
    <mergeCell ref="D127:H127"/>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16:B116"/>
    <mergeCell ref="D116:H116"/>
    <mergeCell ref="A117:B117"/>
    <mergeCell ref="D117:H117"/>
    <mergeCell ref="A118:B118"/>
    <mergeCell ref="D118:H118"/>
    <mergeCell ref="A113:B113"/>
    <mergeCell ref="D113:H113"/>
    <mergeCell ref="A114:B114"/>
    <mergeCell ref="D114:H114"/>
    <mergeCell ref="A115:B115"/>
    <mergeCell ref="D115:H115"/>
    <mergeCell ref="D109:H109"/>
    <mergeCell ref="A110:B110"/>
    <mergeCell ref="D110:H110"/>
    <mergeCell ref="A111:B111"/>
    <mergeCell ref="D111:H111"/>
    <mergeCell ref="A112:B112"/>
    <mergeCell ref="D112:H112"/>
    <mergeCell ref="A105:B105"/>
    <mergeCell ref="D105:H105"/>
    <mergeCell ref="A106:B106"/>
    <mergeCell ref="D106:H106"/>
    <mergeCell ref="A107:B107"/>
    <mergeCell ref="C107:C124"/>
    <mergeCell ref="D107:H107"/>
    <mergeCell ref="A108:B108"/>
    <mergeCell ref="D108:H108"/>
    <mergeCell ref="A109:B109"/>
    <mergeCell ref="A102:B102"/>
    <mergeCell ref="D102:H102"/>
    <mergeCell ref="A103:B103"/>
    <mergeCell ref="D103:H103"/>
    <mergeCell ref="A104:B104"/>
    <mergeCell ref="D104:H104"/>
    <mergeCell ref="A99:B99"/>
    <mergeCell ref="D99:H99"/>
    <mergeCell ref="A100:B100"/>
    <mergeCell ref="D100:H100"/>
    <mergeCell ref="A101:B101"/>
    <mergeCell ref="D101:H101"/>
    <mergeCell ref="D94:H94"/>
    <mergeCell ref="A95:B95"/>
    <mergeCell ref="C95:C103"/>
    <mergeCell ref="D95:H95"/>
    <mergeCell ref="A96:B96"/>
    <mergeCell ref="D96:H96"/>
    <mergeCell ref="A97:B97"/>
    <mergeCell ref="D97:H97"/>
    <mergeCell ref="A98:B98"/>
    <mergeCell ref="D98:H98"/>
    <mergeCell ref="A91:B91"/>
    <mergeCell ref="D91:H91"/>
    <mergeCell ref="A92:B92"/>
    <mergeCell ref="D92:H92"/>
    <mergeCell ref="A93:C93"/>
    <mergeCell ref="D93:H93"/>
    <mergeCell ref="A88:B88"/>
    <mergeCell ref="D88:H88"/>
    <mergeCell ref="A89:B89"/>
    <mergeCell ref="D89:H89"/>
    <mergeCell ref="A90:B90"/>
    <mergeCell ref="D90:H90"/>
    <mergeCell ref="A85:B85"/>
    <mergeCell ref="D85:H85"/>
    <mergeCell ref="A86:B86"/>
    <mergeCell ref="D86:H86"/>
    <mergeCell ref="A87:B87"/>
    <mergeCell ref="D87:H87"/>
    <mergeCell ref="A82:B82"/>
    <mergeCell ref="D82:H82"/>
    <mergeCell ref="A83:B83"/>
    <mergeCell ref="D83:H83"/>
    <mergeCell ref="A84:B84"/>
    <mergeCell ref="D84:H84"/>
    <mergeCell ref="A79:B79"/>
    <mergeCell ref="D79:H79"/>
    <mergeCell ref="A80:B80"/>
    <mergeCell ref="D80:H80"/>
    <mergeCell ref="A81:B81"/>
    <mergeCell ref="D81:H81"/>
    <mergeCell ref="D75:H75"/>
    <mergeCell ref="A76:B76"/>
    <mergeCell ref="D76:H76"/>
    <mergeCell ref="A77:B77"/>
    <mergeCell ref="D77:H77"/>
    <mergeCell ref="A78:B78"/>
    <mergeCell ref="D78:H78"/>
    <mergeCell ref="D70:H70"/>
    <mergeCell ref="D71:H71"/>
    <mergeCell ref="A72:C72"/>
    <mergeCell ref="D72:H72"/>
    <mergeCell ref="A73:B73"/>
    <mergeCell ref="C73:C92"/>
    <mergeCell ref="D73:H73"/>
    <mergeCell ref="A74:B74"/>
    <mergeCell ref="D74:H74"/>
    <mergeCell ref="A75:B75"/>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51:H51"/>
    <mergeCell ref="A52:A53"/>
    <mergeCell ref="D52:H53"/>
    <mergeCell ref="D54:H54"/>
    <mergeCell ref="A55:A59"/>
    <mergeCell ref="B55:B56"/>
    <mergeCell ref="C55:C56"/>
    <mergeCell ref="D55:D59"/>
    <mergeCell ref="E55:E59"/>
    <mergeCell ref="F55:F59"/>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01"/>
  <sheetViews>
    <sheetView view="pageBreakPreview" zoomScale="40" zoomScaleNormal="60" zoomScaleSheetLayoutView="40" workbookViewId="0">
      <pane ySplit="4" topLeftCell="A47" activePane="bottomLeft" state="frozen"/>
      <selection activeCell="A181" sqref="A181:B181"/>
      <selection pane="bottomLeft" activeCell="A181" sqref="A181:B181"/>
    </sheetView>
  </sheetViews>
  <sheetFormatPr defaultColWidth="9.140625" defaultRowHeight="12.75" outlineLevelRow="1" x14ac:dyDescent="0.2"/>
  <cols>
    <col min="1" max="1" width="45.7109375" style="216" customWidth="1"/>
    <col min="2" max="2" width="80.7109375" style="217" customWidth="1"/>
    <col min="3" max="3" width="120.7109375" style="218" customWidth="1"/>
    <col min="4" max="7" width="30.7109375" style="217" customWidth="1"/>
    <col min="8" max="8" width="30.7109375" style="219" customWidth="1"/>
    <col min="9" max="16384" width="9.140625" style="219"/>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июня 2024 г.</v>
      </c>
      <c r="B2" s="6" t="s">
        <v>2</v>
      </c>
      <c r="C2" s="7" t="s">
        <v>524</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24" thickBot="1" x14ac:dyDescent="0.25">
      <c r="A6" s="436"/>
      <c r="B6" s="437"/>
      <c r="C6" s="438"/>
      <c r="D6" s="337" t="s">
        <v>171</v>
      </c>
      <c r="E6" s="268" t="s">
        <v>172</v>
      </c>
      <c r="F6" s="337" t="s">
        <v>173</v>
      </c>
      <c r="G6" s="268" t="s">
        <v>174</v>
      </c>
      <c r="H6" s="338" t="s">
        <v>175</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"2ГИС.КОМСОМОЛЬСК-НА-АМУРЕ" (версия для ПК); 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Интернет-площадки и Веб-приложения на основе Cправочника организаций "2ГИС.КОМСОМОЛЬСК-НА-АМУРЕ", http://api.2gis.ru/</v>
      </c>
      <c r="D7" s="31">
        <f>F7*1.2</f>
        <v>5832</v>
      </c>
      <c r="E7" s="32">
        <f>F7*1.1</f>
        <v>5346</v>
      </c>
      <c r="F7" s="32">
        <v>4860</v>
      </c>
      <c r="G7" s="32">
        <f>F7*0.75</f>
        <v>3645</v>
      </c>
      <c r="H7" s="33">
        <f>F7*0.5</f>
        <v>2430</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"2ГИС.КОМСОМОЛЬСК-НА-АМУРЕ" (версия для ПК); 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Интернет-площадки и Веб-приложения на основе Cправочника организаций "2ГИС.КОМСОМОЛЬСК-НА-АМУРЕ",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"2ГИС.КОМСОМОЛЬСК-НА-АМУРЕ" (версия для ПК); 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Интернет-площадки и Веб-приложения на основе Cправочника организаций "2ГИС.КОМСОМОЛЬСК-НА-АМУРЕ", http://api.2gis.ru/</v>
      </c>
      <c r="D12" s="54">
        <f>F12*1.2</f>
        <v>6854.4</v>
      </c>
      <c r="E12" s="32">
        <f>F12*1.1</f>
        <v>6283.2000000000007</v>
      </c>
      <c r="F12" s="32">
        <v>5712</v>
      </c>
      <c r="G12" s="32">
        <f>F12*0.75</f>
        <v>4284</v>
      </c>
      <c r="H12" s="33">
        <f>F12*0.5</f>
        <v>2856</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"2ГИС.КОМСОМОЛЬСК-НА-АМУРЕ" (версия для ПК); 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Интернет-площадки и Веб-приложения на основе Cправочника организаций "2ГИС.КОМСОМОЛЬСК-НА-АМУРЕ",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1008</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"2ГИС.КОМСОМОЛЬСК-НА-АМУРЕ"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"2ГИС.КОМСОМОЛЬСК-НА-АМУРЕ"; Электронный справочник "2ГИС.КОМСОМОЛЬСК-НА-АМУРЕ"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Интернет-площадки и Веб-приложения на основе Cправочника организаций "2ГИС.КОМСОМОЛЬСК-НА-АМУРЕ", http://api.2gis.ru/</v>
      </c>
      <c r="D23" s="271">
        <v>240</v>
      </c>
      <c r="E23" s="272"/>
      <c r="F23" s="272"/>
      <c r="G23" s="272"/>
      <c r="H23" s="273"/>
    </row>
    <row r="24" spans="1:8" s="16" customFormat="1" ht="94.5" customHeight="1" x14ac:dyDescent="0.2">
      <c r="A24" s="71"/>
      <c r="B24" s="92"/>
      <c r="C24" s="93"/>
      <c r="D24" s="94"/>
      <c r="E24" s="95"/>
      <c r="F24" s="95"/>
      <c r="G24" s="95"/>
      <c r="H24" s="274"/>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25" s="275"/>
      <c r="E25" s="276"/>
      <c r="F25" s="276"/>
      <c r="G25" s="276"/>
      <c r="H25" s="277"/>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"2ГИС.КОМСОМОЛЬСК-НА-АМУРЕ" (версия для ПК); 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v>
      </c>
      <c r="D27" s="31">
        <f>F27*1.2</f>
        <v>8164.7999999999993</v>
      </c>
      <c r="E27" s="32">
        <f>F27*1.1</f>
        <v>7484.4000000000005</v>
      </c>
      <c r="F27" s="32">
        <v>6804</v>
      </c>
      <c r="G27" s="32">
        <f>F27*0.75</f>
        <v>5103</v>
      </c>
      <c r="H27" s="33">
        <f>F27*0.5</f>
        <v>3402</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"2ГИС.КОМСОМОЛЬСК-НА-АМУРЕ" (версия для ПК); 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v>
      </c>
      <c r="D32" s="54">
        <f>F32*1.2</f>
        <v>9604.7999999999993</v>
      </c>
      <c r="E32" s="32">
        <f>F32*1.1</f>
        <v>8804.4000000000015</v>
      </c>
      <c r="F32" s="32">
        <v>8004</v>
      </c>
      <c r="G32" s="32">
        <f>F32*0.75</f>
        <v>6003</v>
      </c>
      <c r="H32" s="33">
        <f>F32*0.5</f>
        <v>4002</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1440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"2ГИС.КОМСОМОЛЬСК-НА-АМУРЕ"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"2ГИС.КОМСОМОЛЬСК-НА-АМУРЕ"; Электронный справочник "2ГИС.КОМСОМОЛЬСК-НА-АМУРЕ"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v>
      </c>
      <c r="D43" s="90">
        <v>336</v>
      </c>
      <c r="E43" s="90"/>
      <c r="F43" s="90"/>
      <c r="G43" s="90"/>
      <c r="H43" s="91"/>
    </row>
    <row r="44" spans="1:8" s="16" customFormat="1" ht="69.75" customHeight="1" x14ac:dyDescent="0.2">
      <c r="A44" s="71"/>
      <c r="B44" s="92"/>
      <c r="C44" s="93"/>
      <c r="D44" s="95"/>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45" s="95"/>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46" s="100"/>
      <c r="E46" s="100"/>
      <c r="F46" s="100"/>
      <c r="G46" s="100"/>
      <c r="H46" s="101"/>
    </row>
    <row r="47" spans="1:8" s="16" customFormat="1" ht="24.95" customHeight="1" thickBot="1" x14ac:dyDescent="0.25">
      <c r="A47" s="81"/>
      <c r="B47" s="82"/>
      <c r="C47" s="83"/>
      <c r="D47" s="113"/>
      <c r="E47" s="114"/>
      <c r="F47" s="114"/>
      <c r="G47" s="114"/>
      <c r="H47" s="115"/>
    </row>
    <row r="48" spans="1:8" s="16" customFormat="1" ht="48" customHeight="1" x14ac:dyDescent="0.2">
      <c r="A48" s="29" t="s">
        <v>31</v>
      </c>
      <c r="B48" s="30" t="s">
        <v>27</v>
      </c>
      <c r="C4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"2ГИС.КОМСОМОЛЬСК-НА-АМУРЕ" (версия для ПК); 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Интернет-площадки и Веб-приложения на основе Cправочника организаций "2ГИС.КОМСОМОЛЬСК-НА-АМУРЕ", http://api.2gis.ru/</v>
      </c>
      <c r="D48" s="31">
        <f>F48*1.2</f>
        <v>6998.4</v>
      </c>
      <c r="E48" s="32">
        <f>F48*1.1</f>
        <v>6415.2000000000007</v>
      </c>
      <c r="F48" s="32">
        <v>5832</v>
      </c>
      <c r="G48" s="32">
        <f>F48*0.75</f>
        <v>4374</v>
      </c>
      <c r="H48" s="33">
        <f>F48*0.5</f>
        <v>2916</v>
      </c>
    </row>
    <row r="49" spans="1:8" s="16" customFormat="1" ht="132" customHeight="1" x14ac:dyDescent="0.2">
      <c r="A49" s="34"/>
      <c r="B49" s="35"/>
      <c r="C49" s="35"/>
      <c r="D49" s="36"/>
      <c r="E49" s="37"/>
      <c r="F49" s="37"/>
      <c r="G49" s="37"/>
      <c r="H49" s="38"/>
    </row>
    <row r="50" spans="1:8" s="16" customFormat="1" ht="127.5" customHeight="1" x14ac:dyDescent="0.2">
      <c r="A50" s="34"/>
      <c r="B50" s="39" t="s">
        <v>12</v>
      </c>
      <c r="C5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"2ГИС.КОМСОМОЛЬСК-НА-АМУРЕ" (версия для ПК); 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Интернет-площадки и Веб-приложения на основе Cправочника организаций "2ГИС.КОМСОМОЛЬСК-НА-АМУРЕ", http://api.2gis.ru/</v>
      </c>
      <c r="D50" s="36"/>
      <c r="E50" s="37"/>
      <c r="F50" s="37"/>
      <c r="G50" s="37"/>
      <c r="H50" s="38"/>
    </row>
    <row r="51" spans="1:8" s="16" customFormat="1" ht="127.5" customHeight="1" thickBot="1" x14ac:dyDescent="0.25">
      <c r="A51" s="119"/>
      <c r="B51" s="120" t="s">
        <v>33</v>
      </c>
      <c r="C51"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51" s="121"/>
      <c r="E51" s="122"/>
      <c r="F51" s="122"/>
      <c r="G51" s="122"/>
      <c r="H51" s="123"/>
    </row>
    <row r="52" spans="1:8" s="16" customFormat="1" ht="166.5" customHeight="1" thickBot="1" x14ac:dyDescent="0.25">
      <c r="A52" s="41"/>
      <c r="B52" s="42" t="s">
        <v>13</v>
      </c>
      <c r="C52"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52" s="44"/>
      <c r="E52" s="45"/>
      <c r="F52" s="45"/>
      <c r="G52" s="45"/>
      <c r="H52" s="46"/>
    </row>
    <row r="53" spans="1:8" s="16" customFormat="1" ht="24.95" customHeight="1" thickBot="1" x14ac:dyDescent="0.25">
      <c r="A53" s="47"/>
      <c r="B53" s="48"/>
      <c r="C53" s="49"/>
      <c r="D53" s="50"/>
      <c r="E53" s="51"/>
      <c r="F53" s="51"/>
      <c r="G53" s="51"/>
      <c r="H53" s="52"/>
    </row>
    <row r="54" spans="1:8" s="16" customFormat="1" ht="48" customHeight="1" x14ac:dyDescent="0.2">
      <c r="A54" s="53" t="s">
        <v>35</v>
      </c>
      <c r="B54" s="30" t="s">
        <v>27</v>
      </c>
      <c r="C54"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"2ГИС.КОМСОМОЛЬСК-НА-АМУРЕ" (версия для ПК); 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Интернет-площадки и Веб-приложения на основе Cправочника организаций "2ГИС.КОМСОМОЛЬСК-НА-АМУРЕ", http://api.2gis.ru/</v>
      </c>
      <c r="D54" s="54">
        <f>F54*1.2</f>
        <v>8229.6</v>
      </c>
      <c r="E54" s="32">
        <f>F54*1.1</f>
        <v>7543.8</v>
      </c>
      <c r="F54" s="32">
        <v>6858</v>
      </c>
      <c r="G54" s="32">
        <f>F54*0.75</f>
        <v>5143.5</v>
      </c>
      <c r="H54" s="33">
        <f>F54*0.5</f>
        <v>3429</v>
      </c>
    </row>
    <row r="55" spans="1:8" s="16" customFormat="1" ht="132" customHeight="1" x14ac:dyDescent="0.2">
      <c r="A55" s="55"/>
      <c r="B55" s="35"/>
      <c r="C55" s="35"/>
      <c r="D55" s="56"/>
      <c r="E55" s="37"/>
      <c r="F55" s="37"/>
      <c r="G55" s="37"/>
      <c r="H55" s="38"/>
    </row>
    <row r="56" spans="1:8" s="16" customFormat="1" ht="138.94999999999999" customHeight="1" x14ac:dyDescent="0.2">
      <c r="A56" s="55"/>
      <c r="B56" s="39" t="s">
        <v>12</v>
      </c>
      <c r="C56"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"2ГИС.КОМСОМОЛЬСК-НА-АМУРЕ" (версия для ПК); 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Интернет-площадки и Веб-приложения на основе Cправочника организаций "2ГИС.КОМСОМОЛЬСК-НА-АМУРЕ", http://api.2gis.ru/</v>
      </c>
      <c r="D56" s="56"/>
      <c r="E56" s="37"/>
      <c r="F56" s="37"/>
      <c r="G56" s="37"/>
      <c r="H56" s="38"/>
    </row>
    <row r="57" spans="1:8" s="16" customFormat="1" ht="166.5" customHeight="1" x14ac:dyDescent="0.2">
      <c r="A57" s="55"/>
      <c r="B57" s="57" t="s">
        <v>13</v>
      </c>
      <c r="C57"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57" s="56"/>
      <c r="E57" s="37"/>
      <c r="F57" s="37"/>
      <c r="G57" s="37"/>
      <c r="H57" s="38"/>
    </row>
    <row r="58" spans="1:8" s="16" customFormat="1" ht="92.25" customHeight="1" thickBot="1" x14ac:dyDescent="0.25">
      <c r="A58" s="59"/>
      <c r="B58" s="42" t="s">
        <v>36</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58" s="61"/>
      <c r="E58" s="45"/>
      <c r="F58" s="45"/>
      <c r="G58" s="45"/>
      <c r="H58" s="46"/>
    </row>
    <row r="59" spans="1:8" s="16" customFormat="1" ht="24.95" customHeight="1" thickBot="1" x14ac:dyDescent="0.25">
      <c r="A59" s="81"/>
      <c r="B59" s="82"/>
      <c r="C59" s="83"/>
      <c r="D59" s="84"/>
      <c r="E59" s="85"/>
      <c r="F59" s="85"/>
      <c r="G59" s="85"/>
      <c r="H59" s="86"/>
    </row>
    <row r="60" spans="1:8" s="16" customFormat="1" ht="50.1" customHeight="1" x14ac:dyDescent="0.2">
      <c r="A60" s="65" t="s">
        <v>37</v>
      </c>
      <c r="B60" s="87" t="s">
        <v>23</v>
      </c>
      <c r="C60"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Интернет-площадки и Веб-приложения на основе Cправочника организаций "2ГИС.КОМСОМОЛЬСК-НА-АМУРЕ", http://api.2gis.ru/</v>
      </c>
      <c r="D60" s="271">
        <v>240</v>
      </c>
      <c r="E60" s="272"/>
      <c r="F60" s="272"/>
      <c r="G60" s="272"/>
      <c r="H60" s="273"/>
    </row>
    <row r="61" spans="1:8" s="16" customFormat="1" ht="94.5" customHeight="1" x14ac:dyDescent="0.2">
      <c r="A61" s="71"/>
      <c r="B61" s="92"/>
      <c r="C61" s="93"/>
      <c r="D61" s="94"/>
      <c r="E61" s="95"/>
      <c r="F61" s="95"/>
      <c r="G61" s="95"/>
      <c r="H61" s="274"/>
    </row>
    <row r="62" spans="1:8" s="16" customFormat="1" ht="163.5" customHeight="1" thickBot="1" x14ac:dyDescent="0.25">
      <c r="A62" s="77"/>
      <c r="B62" s="97" t="s">
        <v>13</v>
      </c>
      <c r="C62"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62" s="275"/>
      <c r="E62" s="276"/>
      <c r="F62" s="276"/>
      <c r="G62" s="276"/>
      <c r="H62" s="277"/>
    </row>
    <row r="63" spans="1:8" ht="21.75" thickBot="1" x14ac:dyDescent="0.25">
      <c r="A63" s="81"/>
      <c r="B63" s="129"/>
      <c r="C63" s="130"/>
      <c r="D63" s="113"/>
      <c r="E63" s="114"/>
      <c r="F63" s="114"/>
      <c r="G63" s="114"/>
      <c r="H63" s="115"/>
    </row>
    <row r="64" spans="1:8" ht="50.1" customHeight="1" thickBot="1" x14ac:dyDescent="0.25">
      <c r="A64" s="136" t="s">
        <v>38</v>
      </c>
      <c r="B64" s="137"/>
      <c r="C64" s="137"/>
      <c r="D64" s="138" t="str">
        <f>"от "&amp;MIN(D65:D84)&amp;" до "&amp;MAX(D65:D84)</f>
        <v>от 1224 до 24480</v>
      </c>
      <c r="E64" s="139"/>
      <c r="F64" s="139"/>
      <c r="G64" s="139"/>
      <c r="H64" s="140"/>
    </row>
    <row r="65" spans="1:8" ht="37.5" customHeight="1" outlineLevel="1" x14ac:dyDescent="0.2">
      <c r="A65" s="141" t="s">
        <v>39</v>
      </c>
      <c r="B65" s="142"/>
      <c r="C65" s="143" t="str">
        <f>"Электронный справочник на основе Справочника организаций "&amp;$C$2&amp;" (версия для ПК)"</f>
        <v>Электронный справочник на основе Справочника организаций "2ГИС.КОМСОМОЛЬСК-НА-АМУРЕ" (версия для ПК)</v>
      </c>
      <c r="D65" s="144">
        <v>1224</v>
      </c>
      <c r="E65" s="145"/>
      <c r="F65" s="145"/>
      <c r="G65" s="145"/>
      <c r="H65" s="146"/>
    </row>
    <row r="66" spans="1:8" ht="37.5" customHeight="1" outlineLevel="1" x14ac:dyDescent="0.2">
      <c r="A66" s="147" t="s">
        <v>40</v>
      </c>
      <c r="B66" s="148"/>
      <c r="C66" s="143"/>
      <c r="D66" s="36">
        <v>2448</v>
      </c>
      <c r="E66" s="37"/>
      <c r="F66" s="37"/>
      <c r="G66" s="37"/>
      <c r="H66" s="38"/>
    </row>
    <row r="67" spans="1:8" ht="37.5" customHeight="1" outlineLevel="1" x14ac:dyDescent="0.2">
      <c r="A67" s="147" t="s">
        <v>41</v>
      </c>
      <c r="B67" s="148"/>
      <c r="C67" s="143"/>
      <c r="D67" s="36">
        <v>3672</v>
      </c>
      <c r="E67" s="37"/>
      <c r="F67" s="37"/>
      <c r="G67" s="37"/>
      <c r="H67" s="38"/>
    </row>
    <row r="68" spans="1:8" ht="37.5" customHeight="1" outlineLevel="1" x14ac:dyDescent="0.2">
      <c r="A68" s="147" t="s">
        <v>42</v>
      </c>
      <c r="B68" s="148"/>
      <c r="C68" s="143"/>
      <c r="D68" s="36">
        <v>4896</v>
      </c>
      <c r="E68" s="37"/>
      <c r="F68" s="37"/>
      <c r="G68" s="37"/>
      <c r="H68" s="38"/>
    </row>
    <row r="69" spans="1:8" ht="37.5" customHeight="1" outlineLevel="1" x14ac:dyDescent="0.2">
      <c r="A69" s="147" t="s">
        <v>43</v>
      </c>
      <c r="B69" s="148"/>
      <c r="C69" s="143"/>
      <c r="D69" s="36">
        <v>6120</v>
      </c>
      <c r="E69" s="37"/>
      <c r="F69" s="37"/>
      <c r="G69" s="37"/>
      <c r="H69" s="38"/>
    </row>
    <row r="70" spans="1:8" ht="37.5" customHeight="1" outlineLevel="1" x14ac:dyDescent="0.2">
      <c r="A70" s="147" t="s">
        <v>44</v>
      </c>
      <c r="B70" s="148"/>
      <c r="C70" s="143"/>
      <c r="D70" s="36">
        <v>7344</v>
      </c>
      <c r="E70" s="37"/>
      <c r="F70" s="37"/>
      <c r="G70" s="37"/>
      <c r="H70" s="38"/>
    </row>
    <row r="71" spans="1:8" ht="37.5" customHeight="1" outlineLevel="1" x14ac:dyDescent="0.2">
      <c r="A71" s="147" t="s">
        <v>45</v>
      </c>
      <c r="B71" s="148"/>
      <c r="C71" s="143"/>
      <c r="D71" s="36">
        <v>8568</v>
      </c>
      <c r="E71" s="37"/>
      <c r="F71" s="37"/>
      <c r="G71" s="37"/>
      <c r="H71" s="38"/>
    </row>
    <row r="72" spans="1:8" ht="37.5" customHeight="1" outlineLevel="1" x14ac:dyDescent="0.2">
      <c r="A72" s="147" t="s">
        <v>46</v>
      </c>
      <c r="B72" s="148"/>
      <c r="C72" s="143"/>
      <c r="D72" s="36">
        <v>9792</v>
      </c>
      <c r="E72" s="37"/>
      <c r="F72" s="37"/>
      <c r="G72" s="37"/>
      <c r="H72" s="38"/>
    </row>
    <row r="73" spans="1:8" ht="37.5" customHeight="1" outlineLevel="1" x14ac:dyDescent="0.2">
      <c r="A73" s="147" t="s">
        <v>47</v>
      </c>
      <c r="B73" s="148"/>
      <c r="C73" s="143"/>
      <c r="D73" s="36">
        <v>11016</v>
      </c>
      <c r="E73" s="37"/>
      <c r="F73" s="37"/>
      <c r="G73" s="37"/>
      <c r="H73" s="38"/>
    </row>
    <row r="74" spans="1:8" ht="37.5" customHeight="1" outlineLevel="1" x14ac:dyDescent="0.2">
      <c r="A74" s="147" t="s">
        <v>48</v>
      </c>
      <c r="B74" s="148"/>
      <c r="C74" s="143"/>
      <c r="D74" s="36">
        <v>12240</v>
      </c>
      <c r="E74" s="37"/>
      <c r="F74" s="37"/>
      <c r="G74" s="37"/>
      <c r="H74" s="38"/>
    </row>
    <row r="75" spans="1:8" ht="37.5" customHeight="1" outlineLevel="1" x14ac:dyDescent="0.2">
      <c r="A75" s="147" t="s">
        <v>49</v>
      </c>
      <c r="B75" s="148"/>
      <c r="C75" s="143"/>
      <c r="D75" s="36">
        <v>13464</v>
      </c>
      <c r="E75" s="37"/>
      <c r="F75" s="37"/>
      <c r="G75" s="37"/>
      <c r="H75" s="38"/>
    </row>
    <row r="76" spans="1:8" ht="37.5" customHeight="1" outlineLevel="1" x14ac:dyDescent="0.2">
      <c r="A76" s="147" t="s">
        <v>50</v>
      </c>
      <c r="B76" s="148"/>
      <c r="C76" s="143"/>
      <c r="D76" s="36">
        <v>14688</v>
      </c>
      <c r="E76" s="37"/>
      <c r="F76" s="37"/>
      <c r="G76" s="37"/>
      <c r="H76" s="38"/>
    </row>
    <row r="77" spans="1:8" ht="37.5" customHeight="1" outlineLevel="1" x14ac:dyDescent="0.2">
      <c r="A77" s="147" t="s">
        <v>51</v>
      </c>
      <c r="B77" s="148"/>
      <c r="C77" s="143"/>
      <c r="D77" s="36">
        <v>15912</v>
      </c>
      <c r="E77" s="37"/>
      <c r="F77" s="37"/>
      <c r="G77" s="37"/>
      <c r="H77" s="38"/>
    </row>
    <row r="78" spans="1:8" ht="37.5" customHeight="1" outlineLevel="1" x14ac:dyDescent="0.2">
      <c r="A78" s="147" t="s">
        <v>52</v>
      </c>
      <c r="B78" s="148"/>
      <c r="C78" s="143"/>
      <c r="D78" s="36">
        <v>17136</v>
      </c>
      <c r="E78" s="37"/>
      <c r="F78" s="37"/>
      <c r="G78" s="37"/>
      <c r="H78" s="38"/>
    </row>
    <row r="79" spans="1:8" ht="37.5" customHeight="1" outlineLevel="1" x14ac:dyDescent="0.2">
      <c r="A79" s="147" t="s">
        <v>53</v>
      </c>
      <c r="B79" s="148"/>
      <c r="C79" s="143"/>
      <c r="D79" s="36">
        <v>18360</v>
      </c>
      <c r="E79" s="37"/>
      <c r="F79" s="37"/>
      <c r="G79" s="37"/>
      <c r="H79" s="38"/>
    </row>
    <row r="80" spans="1:8" ht="37.5" customHeight="1" outlineLevel="1" x14ac:dyDescent="0.2">
      <c r="A80" s="147" t="s">
        <v>54</v>
      </c>
      <c r="B80" s="148"/>
      <c r="C80" s="143"/>
      <c r="D80" s="36">
        <v>19584</v>
      </c>
      <c r="E80" s="37"/>
      <c r="F80" s="37"/>
      <c r="G80" s="37"/>
      <c r="H80" s="38"/>
    </row>
    <row r="81" spans="1:8" ht="37.5" customHeight="1" outlineLevel="1" x14ac:dyDescent="0.2">
      <c r="A81" s="147" t="s">
        <v>55</v>
      </c>
      <c r="B81" s="148"/>
      <c r="C81" s="143"/>
      <c r="D81" s="36">
        <v>20808</v>
      </c>
      <c r="E81" s="37"/>
      <c r="F81" s="37"/>
      <c r="G81" s="37"/>
      <c r="H81" s="38"/>
    </row>
    <row r="82" spans="1:8" ht="37.5" customHeight="1" outlineLevel="1" x14ac:dyDescent="0.2">
      <c r="A82" s="147" t="s">
        <v>56</v>
      </c>
      <c r="B82" s="148"/>
      <c r="C82" s="143"/>
      <c r="D82" s="36">
        <v>22032</v>
      </c>
      <c r="E82" s="37"/>
      <c r="F82" s="37"/>
      <c r="G82" s="37"/>
      <c r="H82" s="38"/>
    </row>
    <row r="83" spans="1:8" ht="37.5" customHeight="1" outlineLevel="1" x14ac:dyDescent="0.2">
      <c r="A83" s="147" t="s">
        <v>57</v>
      </c>
      <c r="B83" s="148"/>
      <c r="C83" s="143"/>
      <c r="D83" s="36">
        <v>23256</v>
      </c>
      <c r="E83" s="37"/>
      <c r="F83" s="37"/>
      <c r="G83" s="37"/>
      <c r="H83" s="38"/>
    </row>
    <row r="84" spans="1:8" ht="37.5" customHeight="1" outlineLevel="1" thickBot="1" x14ac:dyDescent="0.25">
      <c r="A84" s="147" t="s">
        <v>58</v>
      </c>
      <c r="B84" s="148"/>
      <c r="C84" s="143"/>
      <c r="D84" s="36">
        <v>24480</v>
      </c>
      <c r="E84" s="37"/>
      <c r="F84" s="37"/>
      <c r="G84" s="37"/>
      <c r="H84" s="38"/>
    </row>
    <row r="85" spans="1:8" ht="50.1" customHeight="1" thickBot="1" x14ac:dyDescent="0.25">
      <c r="A85" s="136" t="s">
        <v>59</v>
      </c>
      <c r="B85" s="137"/>
      <c r="C85" s="137"/>
      <c r="D85" s="138" t="str">
        <f>"от "&amp;MIN(D86:D95)&amp;" до "&amp;MAX(D86:D95)</f>
        <v>от 240 до 5604</v>
      </c>
      <c r="E85" s="139"/>
      <c r="F85" s="139"/>
      <c r="G85" s="139"/>
      <c r="H85" s="140"/>
    </row>
    <row r="86" spans="1:8" ht="151.5" x14ac:dyDescent="0.2">
      <c r="A86" s="514" t="s">
        <v>342</v>
      </c>
      <c r="B86" s="150" t="s">
        <v>197</v>
      </c>
      <c r="C86" s="28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86" s="152">
        <v>708</v>
      </c>
      <c r="E86" s="152"/>
      <c r="F86" s="152"/>
      <c r="G86" s="152"/>
      <c r="H86" s="153"/>
    </row>
    <row r="87" spans="1:8" ht="37.5" customHeight="1" x14ac:dyDescent="0.2">
      <c r="A87" s="154" t="s">
        <v>61</v>
      </c>
      <c r="B87" s="155"/>
      <c r="C87" s="156" t="str">
        <f>"Электронный справочник на основе Справочника организаций "&amp;$C$2&amp;" (версия для ПК)"</f>
        <v>Электронный справочник на основе Справочника организаций "2ГИС.КОМСОМОЛЬСК-НА-АМУРЕ" (версия для ПК)</v>
      </c>
      <c r="D87" s="157">
        <v>354</v>
      </c>
      <c r="E87" s="157"/>
      <c r="F87" s="157"/>
      <c r="G87" s="157"/>
      <c r="H87" s="158"/>
    </row>
    <row r="88" spans="1:8" ht="37.5" customHeight="1" x14ac:dyDescent="0.2">
      <c r="A88" s="154" t="s">
        <v>62</v>
      </c>
      <c r="B88" s="155"/>
      <c r="C88" s="159"/>
      <c r="D88" s="157">
        <v>5604</v>
      </c>
      <c r="E88" s="157"/>
      <c r="F88" s="157"/>
      <c r="G88" s="157"/>
      <c r="H88" s="158"/>
    </row>
    <row r="89" spans="1:8" ht="37.5" customHeight="1" x14ac:dyDescent="0.2">
      <c r="A89" s="154" t="s">
        <v>63</v>
      </c>
      <c r="B89" s="155"/>
      <c r="C89" s="159"/>
      <c r="D89" s="157">
        <v>1122</v>
      </c>
      <c r="E89" s="157"/>
      <c r="F89" s="157"/>
      <c r="G89" s="157"/>
      <c r="H89" s="158"/>
    </row>
    <row r="90" spans="1:8" ht="37.5" customHeight="1" x14ac:dyDescent="0.2">
      <c r="A90" s="160" t="s">
        <v>64</v>
      </c>
      <c r="B90" s="161"/>
      <c r="C90" s="159"/>
      <c r="D90" s="157">
        <v>3360</v>
      </c>
      <c r="E90" s="157"/>
      <c r="F90" s="157"/>
      <c r="G90" s="157"/>
      <c r="H90" s="158"/>
    </row>
    <row r="91" spans="1:8" ht="37.5" customHeight="1" x14ac:dyDescent="0.2">
      <c r="A91" s="154" t="s">
        <v>65</v>
      </c>
      <c r="B91" s="155"/>
      <c r="C91" s="159"/>
      <c r="D91" s="157">
        <v>240</v>
      </c>
      <c r="E91" s="157"/>
      <c r="F91" s="157"/>
      <c r="G91" s="157"/>
      <c r="H91" s="158"/>
    </row>
    <row r="92" spans="1:8" ht="37.5" customHeight="1" x14ac:dyDescent="0.2">
      <c r="A92" s="154" t="s">
        <v>66</v>
      </c>
      <c r="B92" s="155"/>
      <c r="C92" s="159"/>
      <c r="D92" s="157">
        <v>240</v>
      </c>
      <c r="E92" s="157"/>
      <c r="F92" s="157"/>
      <c r="G92" s="157"/>
      <c r="H92" s="158"/>
    </row>
    <row r="93" spans="1:8" ht="37.5" customHeight="1" x14ac:dyDescent="0.2">
      <c r="A93" s="154" t="s">
        <v>67</v>
      </c>
      <c r="B93" s="155"/>
      <c r="C93" s="159"/>
      <c r="D93" s="157">
        <v>480</v>
      </c>
      <c r="E93" s="157"/>
      <c r="F93" s="157"/>
      <c r="G93" s="157"/>
      <c r="H93" s="158"/>
    </row>
    <row r="94" spans="1:8" ht="37.5" customHeight="1" x14ac:dyDescent="0.2">
      <c r="A94" s="154" t="s">
        <v>68</v>
      </c>
      <c r="B94" s="155"/>
      <c r="C94" s="159"/>
      <c r="D94" s="157">
        <v>720</v>
      </c>
      <c r="E94" s="157"/>
      <c r="F94" s="157"/>
      <c r="G94" s="157"/>
      <c r="H94" s="158"/>
    </row>
    <row r="95" spans="1:8" ht="37.5" customHeight="1" thickBot="1" x14ac:dyDescent="0.25">
      <c r="A95" s="162" t="s">
        <v>69</v>
      </c>
      <c r="B95" s="163"/>
      <c r="C95" s="164"/>
      <c r="D95" s="165">
        <v>3954</v>
      </c>
      <c r="E95" s="165"/>
      <c r="F95" s="165"/>
      <c r="G95" s="165"/>
      <c r="H95" s="166"/>
    </row>
    <row r="96" spans="1:8" s="16" customFormat="1" ht="117.75" customHeight="1" thickBot="1" x14ac:dyDescent="0.25">
      <c r="A96" s="287" t="s">
        <v>71</v>
      </c>
      <c r="B96" s="288"/>
      <c r="C96" s="28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"2ГИС.КОМСОМОЛЬСК-НА-АМУРЕ" (версия для ПК); 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Интернет-площадки и Веб-приложения на основе Cправочника организаций "2ГИС.КОМСОМОЛЬСК-НА-АМУРЕ", http://api.2gis.ru/</v>
      </c>
      <c r="D96" s="45">
        <v>30</v>
      </c>
      <c r="E96" s="45"/>
      <c r="F96" s="45"/>
      <c r="G96" s="45"/>
      <c r="H96" s="46"/>
    </row>
    <row r="97" spans="1:8" ht="50.1" customHeight="1" thickBot="1" x14ac:dyDescent="0.25">
      <c r="A97" s="24" t="s">
        <v>72</v>
      </c>
      <c r="B97" s="25"/>
      <c r="C97" s="26"/>
      <c r="D97" s="173" t="str">
        <f>"от "&amp;MIN(D99,D119:H120,F159,D121:H135)&amp;" до "&amp;MAX(D99,D119:H120,F159,D121:H135)</f>
        <v>от 504 до 11916</v>
      </c>
      <c r="E97" s="173"/>
      <c r="F97" s="173"/>
      <c r="G97" s="173"/>
      <c r="H97" s="174"/>
    </row>
    <row r="98" spans="1:8" ht="21.75" thickBot="1" x14ac:dyDescent="0.25">
      <c r="A98" s="175"/>
      <c r="B98" s="176"/>
      <c r="C98" s="130"/>
      <c r="D98" s="177"/>
      <c r="E98" s="177"/>
      <c r="F98" s="177"/>
      <c r="G98" s="177"/>
      <c r="H98" s="178"/>
    </row>
    <row r="99" spans="1:8" ht="75.75" customHeight="1" thickBot="1" x14ac:dyDescent="0.25">
      <c r="A99" s="179" t="s">
        <v>73</v>
      </c>
      <c r="B99" s="180"/>
      <c r="C99"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"2ГИС.КОМСОМОЛЬСК-НА-АМУРЕ" (версия для ПК); Интернет-площадка 2gis.kz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Интернет-площадки и Веб-приложения на основе Cправочника организаций "2ГИС.КОМСОМОЛЬСК-НА-АМУРЕ", http://api.2gis.kz/</v>
      </c>
      <c r="D99" s="182">
        <v>3684</v>
      </c>
      <c r="E99" s="182"/>
      <c r="F99" s="182"/>
      <c r="G99" s="182"/>
      <c r="H99" s="183"/>
    </row>
    <row r="100" spans="1:8" ht="75.75" customHeight="1" thickBot="1" x14ac:dyDescent="0.25">
      <c r="A100" s="184" t="s">
        <v>74</v>
      </c>
      <c r="B100" s="185"/>
      <c r="C100" s="186"/>
      <c r="D100" s="187" t="s">
        <v>75</v>
      </c>
      <c r="E100" s="188"/>
      <c r="F100" s="188"/>
      <c r="G100" s="188"/>
      <c r="H100" s="189"/>
    </row>
    <row r="101" spans="1:8" ht="75.75" customHeight="1" x14ac:dyDescent="0.2">
      <c r="A101" s="190" t="s">
        <v>76</v>
      </c>
      <c r="B101" s="191"/>
      <c r="C101" s="186"/>
      <c r="D101" s="157">
        <f>D99/4</f>
        <v>921</v>
      </c>
      <c r="E101" s="157"/>
      <c r="F101" s="157"/>
      <c r="G101" s="157"/>
      <c r="H101" s="158"/>
    </row>
    <row r="102" spans="1:8" ht="75.75" customHeight="1" x14ac:dyDescent="0.2">
      <c r="A102" s="190" t="s">
        <v>77</v>
      </c>
      <c r="B102" s="191"/>
      <c r="C102" s="186"/>
      <c r="D102" s="157">
        <f>D99/5</f>
        <v>736.8</v>
      </c>
      <c r="E102" s="157"/>
      <c r="F102" s="157"/>
      <c r="G102" s="157"/>
      <c r="H102" s="158"/>
    </row>
    <row r="103" spans="1:8" ht="75.75" customHeight="1" x14ac:dyDescent="0.2">
      <c r="A103" s="190" t="s">
        <v>78</v>
      </c>
      <c r="B103" s="191"/>
      <c r="C103" s="186"/>
      <c r="D103" s="157">
        <f>D99/6</f>
        <v>614</v>
      </c>
      <c r="E103" s="157"/>
      <c r="F103" s="157"/>
      <c r="G103" s="157"/>
      <c r="H103" s="158"/>
    </row>
    <row r="104" spans="1:8" ht="75.75" customHeight="1" x14ac:dyDescent="0.2">
      <c r="A104" s="190" t="s">
        <v>79</v>
      </c>
      <c r="B104" s="191"/>
      <c r="C104" s="186"/>
      <c r="D104" s="157">
        <f>D99/7</f>
        <v>526.28571428571433</v>
      </c>
      <c r="E104" s="157"/>
      <c r="F104" s="157"/>
      <c r="G104" s="157"/>
      <c r="H104" s="158"/>
    </row>
    <row r="105" spans="1:8" ht="75.75" customHeight="1" x14ac:dyDescent="0.2">
      <c r="A105" s="190" t="s">
        <v>80</v>
      </c>
      <c r="B105" s="191"/>
      <c r="C105" s="186"/>
      <c r="D105" s="157">
        <f>D99/8</f>
        <v>460.5</v>
      </c>
      <c r="E105" s="157"/>
      <c r="F105" s="157"/>
      <c r="G105" s="157"/>
      <c r="H105" s="158"/>
    </row>
    <row r="106" spans="1:8" ht="75.75" customHeight="1" x14ac:dyDescent="0.2">
      <c r="A106" s="190" t="s">
        <v>81</v>
      </c>
      <c r="B106" s="191"/>
      <c r="C106" s="186"/>
      <c r="D106" s="157">
        <f>D99/9</f>
        <v>409.33333333333331</v>
      </c>
      <c r="E106" s="157"/>
      <c r="F106" s="157"/>
      <c r="G106" s="157"/>
      <c r="H106" s="158"/>
    </row>
    <row r="107" spans="1:8" ht="75.75" customHeight="1" x14ac:dyDescent="0.2">
      <c r="A107" s="190" t="s">
        <v>82</v>
      </c>
      <c r="B107" s="191"/>
      <c r="C107" s="186"/>
      <c r="D107" s="157">
        <f>D99/10</f>
        <v>368.4</v>
      </c>
      <c r="E107" s="157"/>
      <c r="F107" s="157"/>
      <c r="G107" s="157"/>
      <c r="H107" s="158"/>
    </row>
    <row r="108" spans="1:8" ht="75.75" customHeight="1" thickBot="1" x14ac:dyDescent="0.25">
      <c r="A108" s="179" t="s">
        <v>83</v>
      </c>
      <c r="B108" s="180"/>
      <c r="C108" s="186"/>
      <c r="D108" s="182">
        <v>5520</v>
      </c>
      <c r="E108" s="182"/>
      <c r="F108" s="182"/>
      <c r="G108" s="182"/>
      <c r="H108" s="183"/>
    </row>
    <row r="109" spans="1:8" ht="75.75" customHeight="1" thickBot="1" x14ac:dyDescent="0.25">
      <c r="A109" s="184" t="s">
        <v>74</v>
      </c>
      <c r="B109" s="185"/>
      <c r="C109" s="186"/>
      <c r="D109" s="187" t="s">
        <v>75</v>
      </c>
      <c r="E109" s="188"/>
      <c r="F109" s="188"/>
      <c r="G109" s="188"/>
      <c r="H109" s="189"/>
    </row>
    <row r="110" spans="1:8" ht="75.75" customHeight="1" x14ac:dyDescent="0.2">
      <c r="A110" s="190" t="s">
        <v>76</v>
      </c>
      <c r="B110" s="191"/>
      <c r="C110" s="186"/>
      <c r="D110" s="157">
        <v>1380</v>
      </c>
      <c r="E110" s="157"/>
      <c r="F110" s="157"/>
      <c r="G110" s="157"/>
      <c r="H110" s="158"/>
    </row>
    <row r="111" spans="1:8" ht="75.75" customHeight="1" x14ac:dyDescent="0.2">
      <c r="A111" s="190" t="s">
        <v>77</v>
      </c>
      <c r="B111" s="191"/>
      <c r="C111" s="186"/>
      <c r="D111" s="157">
        <v>1104</v>
      </c>
      <c r="E111" s="157"/>
      <c r="F111" s="157"/>
      <c r="G111" s="157"/>
      <c r="H111" s="158"/>
    </row>
    <row r="112" spans="1:8" ht="75.75" customHeight="1" x14ac:dyDescent="0.2">
      <c r="A112" s="190" t="s">
        <v>78</v>
      </c>
      <c r="B112" s="191"/>
      <c r="C112" s="186"/>
      <c r="D112" s="157">
        <v>919.99999999999989</v>
      </c>
      <c r="E112" s="157"/>
      <c r="F112" s="157"/>
      <c r="G112" s="157"/>
      <c r="H112" s="158"/>
    </row>
    <row r="113" spans="1:8" ht="75.75" customHeight="1" x14ac:dyDescent="0.2">
      <c r="A113" s="190" t="s">
        <v>79</v>
      </c>
      <c r="B113" s="191"/>
      <c r="C113" s="186"/>
      <c r="D113" s="157">
        <v>788.57142857142856</v>
      </c>
      <c r="E113" s="157"/>
      <c r="F113" s="157"/>
      <c r="G113" s="157"/>
      <c r="H113" s="158"/>
    </row>
    <row r="114" spans="1:8" ht="75.75" customHeight="1" x14ac:dyDescent="0.2">
      <c r="A114" s="190" t="s">
        <v>80</v>
      </c>
      <c r="B114" s="191"/>
      <c r="C114" s="186"/>
      <c r="D114" s="157">
        <v>690</v>
      </c>
      <c r="E114" s="157"/>
      <c r="F114" s="157"/>
      <c r="G114" s="157"/>
      <c r="H114" s="158"/>
    </row>
    <row r="115" spans="1:8" ht="75.75" customHeight="1" x14ac:dyDescent="0.2">
      <c r="A115" s="190" t="s">
        <v>81</v>
      </c>
      <c r="B115" s="191"/>
      <c r="C115" s="186"/>
      <c r="D115" s="157">
        <v>613.33333333333326</v>
      </c>
      <c r="E115" s="157"/>
      <c r="F115" s="157"/>
      <c r="G115" s="157"/>
      <c r="H115" s="158"/>
    </row>
    <row r="116" spans="1:8" ht="75.75" customHeight="1" thickBot="1" x14ac:dyDescent="0.25">
      <c r="A116" s="190" t="s">
        <v>82</v>
      </c>
      <c r="B116" s="191"/>
      <c r="C116" s="194"/>
      <c r="D116" s="157">
        <v>552</v>
      </c>
      <c r="E116" s="157"/>
      <c r="F116" s="157"/>
      <c r="G116" s="157"/>
      <c r="H116" s="158"/>
    </row>
    <row r="117" spans="1:8" s="16" customFormat="1" ht="62.45" customHeight="1" thickBot="1" x14ac:dyDescent="0.25">
      <c r="A117" s="195" t="s">
        <v>84</v>
      </c>
      <c r="B117" s="196"/>
      <c r="C117"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117" s="44">
        <v>10008</v>
      </c>
      <c r="E117" s="45"/>
      <c r="F117" s="45"/>
      <c r="G117" s="45"/>
      <c r="H117" s="46"/>
    </row>
    <row r="118" spans="1:8" ht="21.75" thickBot="1" x14ac:dyDescent="0.25">
      <c r="A118" s="197"/>
      <c r="B118" s="198"/>
      <c r="C118" s="125"/>
      <c r="D118" s="199"/>
      <c r="E118" s="199"/>
      <c r="F118" s="199"/>
      <c r="G118" s="199"/>
      <c r="H118" s="200"/>
    </row>
    <row r="119" spans="1:8" ht="50.1" customHeight="1" x14ac:dyDescent="0.2">
      <c r="A119" s="160" t="s">
        <v>85</v>
      </c>
      <c r="B119" s="161"/>
      <c r="C119" s="201" t="str">
        <f>"Интернет-площадка 2gis.ru на основе Cправочника организаций "&amp;$C$2&amp;""</f>
        <v>Интернет-площадка 2gis.ru на основе Cправочника организаций "2ГИС.КОМСОМОЛЬСК-НА-АМУРЕ"</v>
      </c>
      <c r="D119" s="31">
        <v>1770</v>
      </c>
      <c r="E119" s="32"/>
      <c r="F119" s="32"/>
      <c r="G119" s="32"/>
      <c r="H119" s="33"/>
    </row>
    <row r="120" spans="1:8" ht="50.1" customHeight="1" x14ac:dyDescent="0.2">
      <c r="A120" s="160" t="s">
        <v>86</v>
      </c>
      <c r="B120" s="161"/>
      <c r="C120" s="202" t="str">
        <f>"Электронный справочник на основе Справочника организаций "&amp;$C$2&amp;" (версия для ПК)"</f>
        <v>Электронный справочник на основе Справочника организаций "2ГИС.КОМСОМОЛЬСК-НА-АМУРЕ" (версия для ПК)</v>
      </c>
      <c r="D120" s="121">
        <v>3780</v>
      </c>
      <c r="E120" s="122"/>
      <c r="F120" s="122"/>
      <c r="G120" s="122"/>
      <c r="H120" s="123"/>
    </row>
    <row r="121" spans="1:8" ht="50.1" customHeight="1" x14ac:dyDescent="0.2">
      <c r="A121" s="160" t="s">
        <v>87</v>
      </c>
      <c r="B121" s="161"/>
      <c r="C121" s="202" t="str">
        <f>"Электронный справочник на основе Справочника организаций "&amp;$C$2&amp;" (версия для ПК)"</f>
        <v>Электронный справочник на основе Справочника организаций "2ГИС.КОМСОМОЛЬСК-НА-АМУРЕ" (версия для ПК)</v>
      </c>
      <c r="D121" s="36">
        <v>9912</v>
      </c>
      <c r="E121" s="37"/>
      <c r="F121" s="37"/>
      <c r="G121" s="37"/>
      <c r="H121" s="38"/>
    </row>
    <row r="122" spans="1:8" ht="50.1" customHeight="1" x14ac:dyDescent="0.2">
      <c r="A122" s="160" t="s">
        <v>88</v>
      </c>
      <c r="B122" s="161"/>
      <c r="C122" s="202" t="str">
        <f>"Интернет-площадка 2gis.ru на основе Cправочника организаций "&amp;$C$2&amp;""</f>
        <v>Интернет-площадка 2gis.ru на основе Cправочника организаций "2ГИС.КОМСОМОЛЬСК-НА-АМУРЕ"</v>
      </c>
      <c r="D122" s="36">
        <v>3660</v>
      </c>
      <c r="E122" s="37"/>
      <c r="F122" s="37"/>
      <c r="G122" s="37"/>
      <c r="H122" s="38"/>
    </row>
    <row r="123" spans="1:8" ht="50.1" customHeight="1" x14ac:dyDescent="0.2">
      <c r="A123" s="160" t="s">
        <v>89</v>
      </c>
      <c r="B123" s="161"/>
      <c r="C123" s="202" t="str">
        <f>"Интернет-площадка 2gis.ru на основе Cправочника организаций "&amp;$C$2&amp;""</f>
        <v>Интернет-площадка 2gis.ru на основе Cправочника организаций "2ГИС.КОМСОМОЛЬСК-НА-АМУРЕ"</v>
      </c>
      <c r="D123" s="36">
        <v>4392</v>
      </c>
      <c r="E123" s="37"/>
      <c r="F123" s="37"/>
      <c r="G123" s="37"/>
      <c r="H123" s="38"/>
    </row>
    <row r="124" spans="1:8" ht="50.1" customHeight="1" x14ac:dyDescent="0.2">
      <c r="A124" s="160" t="s">
        <v>90</v>
      </c>
      <c r="B124" s="161"/>
      <c r="C124" s="202" t="str">
        <f>"Электронный справочник на основе Справочника организаций "&amp;$C$2&amp;" (версия для ПК)"</f>
        <v>Электронный справочник на основе Справочника организаций "2ГИС.КОМСОМОЛЬСК-НА-АМУРЕ" (версия для ПК)</v>
      </c>
      <c r="D124" s="36">
        <v>5250</v>
      </c>
      <c r="E124" s="37"/>
      <c r="F124" s="37"/>
      <c r="G124" s="37"/>
      <c r="H124" s="38"/>
    </row>
    <row r="125" spans="1:8" ht="50.1" customHeight="1" x14ac:dyDescent="0.2">
      <c r="A125" s="160" t="s">
        <v>91</v>
      </c>
      <c r="B125" s="161"/>
      <c r="C125" s="202" t="str">
        <f>"Электронный справочник на основе Справочника организаций "&amp;$C$2&amp;" (версия для ПК)"</f>
        <v>Электронный справочник на основе Справочника организаций "2ГИС.КОМСОМОЛЬСК-НА-АМУРЕ" (версия для ПК)</v>
      </c>
      <c r="D125" s="36">
        <v>7020</v>
      </c>
      <c r="E125" s="37"/>
      <c r="F125" s="37"/>
      <c r="G125" s="37"/>
      <c r="H125" s="38"/>
    </row>
    <row r="126" spans="1:8" ht="50.1" customHeight="1" x14ac:dyDescent="0.2">
      <c r="A126" s="160" t="s">
        <v>92</v>
      </c>
      <c r="B126" s="161"/>
      <c r="C126" s="202" t="str">
        <f>"Электронный справочник на основе Справочника организаций "&amp;$C$2&amp;" (версия для ПК)"</f>
        <v>Электронный справочник на основе Справочника организаций "2ГИС.КОМСОМОЛЬСК-НА-АМУРЕ" (версия для ПК)</v>
      </c>
      <c r="D126" s="36">
        <v>11916</v>
      </c>
      <c r="E126" s="37"/>
      <c r="F126" s="37"/>
      <c r="G126" s="37"/>
      <c r="H126" s="38"/>
    </row>
    <row r="127" spans="1:8" ht="50.1" customHeight="1" x14ac:dyDescent="0.2">
      <c r="A127" s="160" t="s">
        <v>93</v>
      </c>
      <c r="B127" s="161"/>
      <c r="C127" s="203" t="str">
        <f>C120</f>
        <v>Электронный справочник на основе Справочника организаций "2ГИС.КОМСОМОЛЬСК-НА-АМУРЕ" (версия для ПК)</v>
      </c>
      <c r="D127" s="36">
        <v>4815</v>
      </c>
      <c r="E127" s="37"/>
      <c r="F127" s="37"/>
      <c r="G127" s="37"/>
      <c r="H127" s="38"/>
    </row>
    <row r="128" spans="1:8" ht="50.1" customHeight="1" x14ac:dyDescent="0.2">
      <c r="A128" s="160" t="s">
        <v>94</v>
      </c>
      <c r="B128" s="161"/>
      <c r="C128" s="202" t="s">
        <v>95</v>
      </c>
      <c r="D128" s="36">
        <v>504</v>
      </c>
      <c r="E128" s="37"/>
      <c r="F128" s="37"/>
      <c r="G128" s="37"/>
      <c r="H128" s="38"/>
    </row>
    <row r="129" spans="1:8" ht="77.25" customHeight="1" x14ac:dyDescent="0.2">
      <c r="A129" s="160" t="s">
        <v>96</v>
      </c>
      <c r="B129" s="161"/>
      <c r="C129"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"2ГИС.КОМСОМОЛЬСК-НА-АМУРЕ" (мобильная версия 2ГИС 4.0 и выше); Интернет-площадка 2gis.ru на основе Cправочника организаций "2ГИС.КОМСОМОЛЬСК-НА-АМУРЕ"</v>
      </c>
      <c r="D129" s="36">
        <v>2478</v>
      </c>
      <c r="E129" s="37"/>
      <c r="F129" s="37"/>
      <c r="G129" s="37"/>
      <c r="H129" s="38"/>
    </row>
    <row r="130" spans="1:8" ht="77.25" customHeight="1" x14ac:dyDescent="0.2">
      <c r="A130" s="160" t="s">
        <v>97</v>
      </c>
      <c r="B130" s="161"/>
      <c r="C130" s="202" t="str">
        <f t="shared" ref="C130:C132"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"2ГИС.КОМСОМОЛЬСК-НА-АМУРЕ" (мобильная версия 2ГИС 4.0 и выше); Интернет-площадка 2gis.ru на основе Cправочника организаций "2ГИС.КОМСОМОЛЬСК-НА-АМУРЕ"</v>
      </c>
      <c r="D130" s="36">
        <v>1980</v>
      </c>
      <c r="E130" s="37"/>
      <c r="F130" s="37"/>
      <c r="G130" s="37"/>
      <c r="H130" s="38"/>
    </row>
    <row r="131" spans="1:8" ht="77.25" customHeight="1" x14ac:dyDescent="0.2">
      <c r="A131" s="160" t="s">
        <v>98</v>
      </c>
      <c r="B131" s="161"/>
      <c r="C131" s="202" t="str">
        <f t="shared" si="0"/>
        <v>электронный справочник на основе Справочника организаций "2ГИС.КОМСОМОЛЬСК-НА-АМУРЕ" (мобильная версия 2ГИС 4.0 и выше); Интернет-площадка 2gis.ru на основе Cправочника организаций "2ГИС.КОМСОМОЛЬСК-НА-АМУРЕ"</v>
      </c>
      <c r="D131" s="36">
        <v>2010</v>
      </c>
      <c r="E131" s="37"/>
      <c r="F131" s="37"/>
      <c r="G131" s="37"/>
      <c r="H131" s="38"/>
    </row>
    <row r="132" spans="1:8" ht="77.25" customHeight="1" x14ac:dyDescent="0.2">
      <c r="A132" s="160" t="s">
        <v>99</v>
      </c>
      <c r="B132" s="161"/>
      <c r="C132" s="202" t="str">
        <f t="shared" si="0"/>
        <v>электронный справочник на основе Справочника организаций "2ГИС.КОМСОМОЛЬСК-НА-АМУРЕ" (мобильная версия 2ГИС 4.0 и выше); Интернет-площадка 2gis.ru на основе Cправочника организаций "2ГИС.КОМСОМОЛЬСК-НА-АМУРЕ"</v>
      </c>
      <c r="D132" s="36">
        <v>990</v>
      </c>
      <c r="E132" s="37"/>
      <c r="F132" s="37"/>
      <c r="G132" s="37"/>
      <c r="H132" s="38"/>
    </row>
    <row r="133" spans="1:8" ht="77.25" customHeight="1" x14ac:dyDescent="0.2">
      <c r="A133" s="160" t="s">
        <v>100</v>
      </c>
      <c r="B133" s="161" t="s">
        <v>100</v>
      </c>
      <c r="C133"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"2ГИС.КОМСОМОЛЬСК-НА-АМУРЕ" (мобильная версия 2ГИС 4.0 и выше); Интернет-площадка 2gis.ru на основе Cправочника организаций "2ГИС.КОМСОМОЛЬСК-НА-АМУРЕ"</v>
      </c>
      <c r="D133" s="36">
        <v>11916</v>
      </c>
      <c r="E133" s="37"/>
      <c r="F133" s="37"/>
      <c r="G133" s="37"/>
      <c r="H133" s="38"/>
    </row>
    <row r="134" spans="1:8" ht="77.25" customHeight="1" x14ac:dyDescent="0.2">
      <c r="A134" s="160" t="s">
        <v>101</v>
      </c>
      <c r="B134" s="161" t="s">
        <v>101</v>
      </c>
      <c r="C134"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"2ГИС.КОМСОМОЛЬСК-НА-АМУРЕ" (мобильная версия 2ГИС 4.0 и выше); Интернет-площадка 2gis.ru на основе Cправочника организаций "2ГИС.КОМСОМОЛЬСК-НА-АМУРЕ"</v>
      </c>
      <c r="D134" s="36">
        <v>3000</v>
      </c>
      <c r="E134" s="37"/>
      <c r="F134" s="37"/>
      <c r="G134" s="37"/>
      <c r="H134" s="38"/>
    </row>
    <row r="135" spans="1:8" ht="50.1" customHeight="1" thickBot="1" x14ac:dyDescent="0.25">
      <c r="A135" s="160" t="s">
        <v>102</v>
      </c>
      <c r="B135" s="161"/>
      <c r="C135" s="202" t="str">
        <f>"Электронный справочник на основе Справочника организаций "&amp;$C$2&amp;" (версия для ПК)"</f>
        <v>Электронный справочник на основе Справочника организаций "2ГИС.КОМСОМОЛЬСК-НА-АМУРЕ" (версия для ПК)</v>
      </c>
      <c r="D135" s="36">
        <v>5250</v>
      </c>
      <c r="E135" s="37"/>
      <c r="F135" s="37"/>
      <c r="G135" s="37"/>
      <c r="H135" s="38"/>
    </row>
    <row r="136" spans="1:8" s="16" customFormat="1" ht="102" customHeight="1" thickBot="1" x14ac:dyDescent="0.25">
      <c r="A136" s="160" t="s">
        <v>16</v>
      </c>
      <c r="B136" s="161"/>
      <c r="C136"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136" s="36">
        <v>708</v>
      </c>
      <c r="E136" s="37"/>
      <c r="F136" s="37"/>
      <c r="G136" s="37"/>
      <c r="H136" s="38"/>
    </row>
    <row r="137" spans="1:8" s="16" customFormat="1" ht="102" customHeight="1" thickBot="1" x14ac:dyDescent="0.25">
      <c r="A137" s="160" t="s">
        <v>103</v>
      </c>
      <c r="B137" s="161"/>
      <c r="C137"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137" s="36">
        <v>100002</v>
      </c>
      <c r="E137" s="37"/>
      <c r="F137" s="37"/>
      <c r="G137" s="37"/>
      <c r="H137" s="38"/>
    </row>
    <row r="138" spans="1:8" s="16" customFormat="1" ht="126" customHeight="1" x14ac:dyDescent="0.2">
      <c r="A138" s="160" t="s">
        <v>104</v>
      </c>
      <c r="B138" s="161"/>
      <c r="C138" s="30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"2ГИС.КОМСОМОЛЬСК-НА-АМУРЕ" (версия для ПК); 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Интернет-площадки и Веб-приложения на основе Cправочника организаций "2ГИС.КОМСОМОЛЬСК-НА-АМУРЕ", http://api.2gis.ru/</v>
      </c>
      <c r="D138" s="36">
        <v>4515</v>
      </c>
      <c r="E138" s="37"/>
      <c r="F138" s="37"/>
      <c r="G138" s="37"/>
      <c r="H138" s="38"/>
    </row>
    <row r="139" spans="1:8" s="16" customFormat="1" ht="96" customHeight="1" x14ac:dyDescent="0.2">
      <c r="A139" s="154" t="s">
        <v>105</v>
      </c>
      <c r="B139" s="204"/>
      <c r="C13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Интернет-площадки и Веб-приложения на основе Cправочника организаций "2ГИС.КОМСОМОЛЬСК-НА-АМУРЕ", http://api.2gis.ru/</v>
      </c>
      <c r="D139" s="36">
        <v>3000</v>
      </c>
      <c r="E139" s="37"/>
      <c r="F139" s="37"/>
      <c r="G139" s="37"/>
      <c r="H139" s="38"/>
    </row>
    <row r="140" spans="1:8" s="16" customFormat="1" ht="96" customHeight="1" x14ac:dyDescent="0.2">
      <c r="A140" s="154" t="s">
        <v>106</v>
      </c>
      <c r="B140" s="204"/>
      <c r="C140"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"2ГИС.КОМСОМОЛЬСК-НА-АМУРЕ" (мобильная версия 2ГИС 4.0 и выше)</v>
      </c>
      <c r="D140" s="36">
        <v>7104</v>
      </c>
      <c r="E140" s="37"/>
      <c r="F140" s="37"/>
      <c r="G140" s="37"/>
      <c r="H140" s="38"/>
    </row>
    <row r="141" spans="1:8" ht="50.1" customHeight="1" x14ac:dyDescent="0.2">
      <c r="A141" s="160" t="s">
        <v>107</v>
      </c>
      <c r="B141" s="161"/>
      <c r="C141" s="202" t="str">
        <f>"Интернет-площадка 2gis.ru на основе Cправочника организаций "&amp;$C$2&amp;""</f>
        <v>Интернет-площадка 2gis.ru на основе Cправочника организаций "2ГИС.КОМСОМОЛЬСК-НА-АМУРЕ"</v>
      </c>
      <c r="D141" s="36">
        <v>2520</v>
      </c>
      <c r="E141" s="37"/>
      <c r="F141" s="37"/>
      <c r="G141" s="37"/>
      <c r="H141" s="38"/>
    </row>
    <row r="142" spans="1:8" ht="50.1" customHeight="1" x14ac:dyDescent="0.2">
      <c r="A142" s="160" t="s">
        <v>108</v>
      </c>
      <c r="B142" s="161"/>
      <c r="C142" s="202" t="str">
        <f t="shared" ref="C142:C151" si="1">"Электронный справочник на основе Справочника организаций "&amp;$C$2&amp;" (версия для ПК)"</f>
        <v>Электронный справочник на основе Справочника организаций "2ГИС.КОМСОМОЛЬСК-НА-АМУРЕ" (версия для ПК)</v>
      </c>
      <c r="D142" s="36">
        <v>5400</v>
      </c>
      <c r="E142" s="37"/>
      <c r="F142" s="37"/>
      <c r="G142" s="37"/>
      <c r="H142" s="38"/>
    </row>
    <row r="143" spans="1:8" ht="50.1" customHeight="1" x14ac:dyDescent="0.2">
      <c r="A143" s="160" t="s">
        <v>109</v>
      </c>
      <c r="B143" s="161"/>
      <c r="C143" s="202" t="str">
        <f t="shared" si="1"/>
        <v>Электронный справочник на основе Справочника организаций "2ГИС.КОМСОМОЛЬСК-НА-АМУРЕ" (версия для ПК)</v>
      </c>
      <c r="D143" s="36">
        <v>13920</v>
      </c>
      <c r="E143" s="37"/>
      <c r="F143" s="37"/>
      <c r="G143" s="37"/>
      <c r="H143" s="38"/>
    </row>
    <row r="144" spans="1:8" ht="50.1" customHeight="1" x14ac:dyDescent="0.2">
      <c r="A144" s="160" t="s">
        <v>110</v>
      </c>
      <c r="B144" s="161"/>
      <c r="C144" s="202" t="str">
        <f>"Интернет-площадка 2gis.ru на основе Cправочника организаций "&amp;$C$2&amp;""</f>
        <v>Интернет-площадка 2gis.ru на основе Cправочника организаций "2ГИС.КОМСОМОЛЬСК-НА-АМУРЕ"</v>
      </c>
      <c r="D144" s="36">
        <v>5160</v>
      </c>
      <c r="E144" s="37"/>
      <c r="F144" s="37"/>
      <c r="G144" s="37"/>
      <c r="H144" s="38"/>
    </row>
    <row r="145" spans="1:8" ht="50.1" customHeight="1" x14ac:dyDescent="0.2">
      <c r="A145" s="160" t="s">
        <v>111</v>
      </c>
      <c r="B145" s="161"/>
      <c r="C145" s="202" t="str">
        <f>"Интернет-площадка 2gis.ru на основе Cправочника организаций "&amp;$C$2&amp;""</f>
        <v>Интернет-площадка 2gis.ru на основе Cправочника организаций "2ГИС.КОМСОМОЛЬСК-НА-АМУРЕ"</v>
      </c>
      <c r="D145" s="36">
        <v>6192</v>
      </c>
      <c r="E145" s="37"/>
      <c r="F145" s="37"/>
      <c r="G145" s="37"/>
      <c r="H145" s="38"/>
    </row>
    <row r="146" spans="1:8" ht="50.1" customHeight="1" x14ac:dyDescent="0.2">
      <c r="A146" s="160" t="s">
        <v>112</v>
      </c>
      <c r="B146" s="161"/>
      <c r="C146" s="202" t="str">
        <f t="shared" si="1"/>
        <v>Электронный справочник на основе Справочника организаций "2ГИС.КОМСОМОЛЬСК-НА-АМУРЕ" (версия для ПК)</v>
      </c>
      <c r="D146" s="36">
        <v>7440</v>
      </c>
      <c r="E146" s="37"/>
      <c r="F146" s="37"/>
      <c r="G146" s="37"/>
      <c r="H146" s="38"/>
    </row>
    <row r="147" spans="1:8" ht="50.1" customHeight="1" x14ac:dyDescent="0.2">
      <c r="A147" s="160" t="s">
        <v>113</v>
      </c>
      <c r="B147" s="161"/>
      <c r="C147" s="202" t="str">
        <f t="shared" si="1"/>
        <v>Электронный справочник на основе Справочника организаций "2ГИС.КОМСОМОЛЬСК-НА-АМУРЕ" (версия для ПК)</v>
      </c>
      <c r="D147" s="36">
        <v>9840</v>
      </c>
      <c r="E147" s="37"/>
      <c r="F147" s="37"/>
      <c r="G147" s="37"/>
      <c r="H147" s="38"/>
    </row>
    <row r="148" spans="1:8" ht="50.1" customHeight="1" x14ac:dyDescent="0.2">
      <c r="A148" s="160" t="s">
        <v>114</v>
      </c>
      <c r="B148" s="161"/>
      <c r="C148" s="202" t="str">
        <f t="shared" si="1"/>
        <v>Электронный справочник на основе Справочника организаций "2ГИС.КОМСОМОЛЬСК-НА-АМУРЕ" (версия для ПК)</v>
      </c>
      <c r="D148" s="36">
        <v>16800</v>
      </c>
      <c r="E148" s="37"/>
      <c r="F148" s="37"/>
      <c r="G148" s="37"/>
      <c r="H148" s="38"/>
    </row>
    <row r="149" spans="1:8" ht="50.1" customHeight="1" x14ac:dyDescent="0.2">
      <c r="A149" s="160" t="s">
        <v>115</v>
      </c>
      <c r="B149" s="161"/>
      <c r="C149" s="202" t="s">
        <v>95</v>
      </c>
      <c r="D149" s="36">
        <v>720</v>
      </c>
      <c r="E149" s="37"/>
      <c r="F149" s="37"/>
      <c r="G149" s="37"/>
      <c r="H149" s="38"/>
    </row>
    <row r="150" spans="1:8" ht="77.25" customHeight="1" x14ac:dyDescent="0.2">
      <c r="A150" s="160" t="s">
        <v>116</v>
      </c>
      <c r="B150" s="161"/>
      <c r="C150"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"2ГИС.КОМСОМОЛЬСК-НА-АМУРЕ" (мобильная версия 2ГИС 4.0 и выше); Интернет-площадка 2gis.ru на основе Cправочника организаций "2ГИС.КОМСОМОЛЬСК-НА-АМУРЕ"</v>
      </c>
      <c r="D150" s="36">
        <v>16800</v>
      </c>
      <c r="E150" s="37"/>
      <c r="F150" s="37"/>
      <c r="G150" s="37"/>
      <c r="H150" s="38"/>
    </row>
    <row r="151" spans="1:8" ht="50.1" customHeight="1" thickBot="1" x14ac:dyDescent="0.25">
      <c r="A151" s="160" t="s">
        <v>117</v>
      </c>
      <c r="B151" s="161"/>
      <c r="C151" s="202" t="str">
        <f t="shared" si="1"/>
        <v>Электронный справочник на основе Справочника организаций "2ГИС.КОМСОМОЛЬСК-НА-АМУРЕ" (версия для ПК)</v>
      </c>
      <c r="D151" s="44">
        <v>7440</v>
      </c>
      <c r="E151" s="45"/>
      <c r="F151" s="45"/>
      <c r="G151" s="45"/>
      <c r="H151" s="46"/>
    </row>
    <row r="152" spans="1:8" s="28" customFormat="1" ht="50.1" customHeight="1" thickBot="1" x14ac:dyDescent="0.25">
      <c r="A152" s="24" t="s">
        <v>118</v>
      </c>
      <c r="B152" s="25"/>
      <c r="C152" s="26"/>
      <c r="D152" s="173"/>
      <c r="E152" s="173"/>
      <c r="F152" s="173"/>
      <c r="G152" s="173"/>
      <c r="H152" s="174"/>
    </row>
    <row r="153" spans="1:8" s="16" customFormat="1" ht="50.1" customHeight="1" x14ac:dyDescent="0.2">
      <c r="A153" s="160" t="s">
        <v>119</v>
      </c>
      <c r="B153" s="161"/>
      <c r="C153" s="206" t="str">
        <f>"Электронный справочник на основе Справочника организаций "&amp;$C$2&amp;" (мобильная версия)"</f>
        <v>Электронный справочник на основе Справочника организаций "2ГИС.КОМСОМОЛЬСК-НА-АМУРЕ" (мобильная версия)</v>
      </c>
      <c r="D153" s="36">
        <v>4008</v>
      </c>
      <c r="E153" s="37"/>
      <c r="F153" s="37"/>
      <c r="G153" s="37"/>
      <c r="H153" s="38"/>
    </row>
    <row r="154" spans="1:8" s="16" customFormat="1" ht="50.1" customHeight="1" x14ac:dyDescent="0.2">
      <c r="A154" s="160" t="s">
        <v>120</v>
      </c>
      <c r="B154" s="161"/>
      <c r="C154" s="209"/>
      <c r="D154" s="36">
        <v>2004</v>
      </c>
      <c r="E154" s="37"/>
      <c r="F154" s="37"/>
      <c r="G154" s="37"/>
      <c r="H154" s="38"/>
    </row>
    <row r="155" spans="1:8" s="16" customFormat="1" ht="50.1" customHeight="1" x14ac:dyDescent="0.2">
      <c r="A155" s="207" t="s">
        <v>121</v>
      </c>
      <c r="B155" s="208"/>
      <c r="C155" s="209"/>
      <c r="D155" s="297">
        <v>1500</v>
      </c>
      <c r="E155" s="157"/>
      <c r="F155" s="157"/>
      <c r="G155" s="157"/>
      <c r="H155" s="157"/>
    </row>
    <row r="156" spans="1:8" s="16" customFormat="1" ht="50.1" customHeight="1" x14ac:dyDescent="0.2">
      <c r="A156" s="207" t="s">
        <v>122</v>
      </c>
      <c r="B156" s="208"/>
      <c r="C156" s="209"/>
      <c r="D156" s="297">
        <v>150</v>
      </c>
      <c r="E156" s="157"/>
      <c r="F156" s="157"/>
      <c r="G156" s="157"/>
      <c r="H156" s="157"/>
    </row>
    <row r="157" spans="1:8" s="16" customFormat="1" ht="50.1" customHeight="1" thickBot="1" x14ac:dyDescent="0.25">
      <c r="A157" s="207" t="s">
        <v>123</v>
      </c>
      <c r="B157" s="208"/>
      <c r="C157" s="210"/>
      <c r="D157" s="78">
        <v>510</v>
      </c>
      <c r="E157" s="79"/>
      <c r="F157" s="79"/>
      <c r="G157" s="79"/>
      <c r="H157" s="79"/>
    </row>
    <row r="158" spans="1:8" s="16" customFormat="1" ht="50.1" customHeight="1" thickBot="1" x14ac:dyDescent="0.25">
      <c r="A158" s="24" t="s">
        <v>124</v>
      </c>
      <c r="B158" s="25"/>
      <c r="C158" s="26"/>
      <c r="D158" s="173"/>
      <c r="E158" s="173"/>
      <c r="F158" s="173"/>
      <c r="G158" s="173"/>
      <c r="H158" s="174"/>
    </row>
    <row r="159" spans="1:8" ht="50.1" customHeight="1" x14ac:dyDescent="0.2">
      <c r="A159" s="160" t="s">
        <v>125</v>
      </c>
      <c r="B159" s="161"/>
      <c r="C159"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"2ГИС.КОМСОМОЛЬСК-НА-АМУРЕ" (мобильная версия 2ГИС 4.0 и выше)</v>
      </c>
      <c r="D159" s="212">
        <f>F159*1.2</f>
        <v>3686.3999999999996</v>
      </c>
      <c r="E159" s="213">
        <f>F159*1.1</f>
        <v>3379.2000000000003</v>
      </c>
      <c r="F159" s="213">
        <v>3072</v>
      </c>
      <c r="G159" s="213">
        <f>F159*0.75</f>
        <v>2304</v>
      </c>
      <c r="H159" s="214">
        <f>F159*0.5</f>
        <v>1536</v>
      </c>
    </row>
    <row r="160" spans="1:8" ht="50.1" customHeight="1" x14ac:dyDescent="0.2">
      <c r="A160" s="160" t="s">
        <v>126</v>
      </c>
      <c r="B160" s="161"/>
      <c r="C160" s="202" t="str">
        <f>"Интернет-площадка 2gis.ru на основе Cправочника организаций "&amp;$C$2&amp;""</f>
        <v>Интернет-площадка 2gis.ru на основе Cправочника организаций "2ГИС.КОМСОМОЛЬСК-НА-АМУРЕ"</v>
      </c>
      <c r="D160" s="36">
        <v>3450</v>
      </c>
      <c r="E160" s="37"/>
      <c r="F160" s="37"/>
      <c r="G160" s="37"/>
      <c r="H160" s="38"/>
    </row>
    <row r="161" spans="1:8" ht="50.1" customHeight="1" x14ac:dyDescent="0.2">
      <c r="A161" s="160" t="s">
        <v>127</v>
      </c>
      <c r="B161" s="161"/>
      <c r="C161" s="202" t="str">
        <f>"Электронный справочник на основе Справочника организаций "&amp;$C$2&amp;" (версия для ПК)"</f>
        <v>Электронный справочник на основе Справочника организаций "2ГИС.КОМСОМОЛЬСК-НА-АМУРЕ" (версия для ПК)</v>
      </c>
      <c r="D161" s="36">
        <v>3780</v>
      </c>
      <c r="E161" s="37"/>
      <c r="F161" s="37"/>
      <c r="G161" s="37"/>
      <c r="H161" s="38"/>
    </row>
    <row r="162" spans="1:8" ht="50.1" customHeight="1" x14ac:dyDescent="0.2">
      <c r="A162" s="160" t="s">
        <v>128</v>
      </c>
      <c r="B162" s="161"/>
      <c r="C162"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"2ГИС.КОМСОМОЛЬСК-НА-АМУРЕ" (мобильная версия 2ГИС 4.0 и выше)</v>
      </c>
      <c r="D162" s="212">
        <f>F162*1.2</f>
        <v>5184</v>
      </c>
      <c r="E162" s="213">
        <f>F162*1.1</f>
        <v>4752</v>
      </c>
      <c r="F162" s="213">
        <v>4320</v>
      </c>
      <c r="G162" s="213">
        <f>F162*0.75</f>
        <v>3240</v>
      </c>
      <c r="H162" s="214">
        <f>F162*0.5</f>
        <v>2160</v>
      </c>
    </row>
    <row r="163" spans="1:8" ht="50.1" customHeight="1" x14ac:dyDescent="0.2">
      <c r="A163" s="160" t="s">
        <v>199</v>
      </c>
      <c r="B163" s="161"/>
      <c r="C163" s="202" t="str">
        <f>"Интернет-площадка 2gis.ru на основе Cправочника организаций "&amp;$C$2&amp;""</f>
        <v>Интернет-площадка 2gis.ru на основе Cправочника организаций "2ГИС.КОМСОМОЛЬСК-НА-АМУРЕ"</v>
      </c>
      <c r="D163" s="36">
        <v>4920</v>
      </c>
      <c r="E163" s="37"/>
      <c r="F163" s="37"/>
      <c r="G163" s="37"/>
      <c r="H163" s="38"/>
    </row>
    <row r="164" spans="1:8" ht="50.1" customHeight="1" x14ac:dyDescent="0.2">
      <c r="A164" s="160" t="s">
        <v>130</v>
      </c>
      <c r="B164" s="161"/>
      <c r="C164" s="202" t="str">
        <f>"Электронный справочник на основе Справочника организаций "&amp;$C$2&amp;" (версия для ПК)"</f>
        <v>Электронный справочник на основе Справочника организаций "2ГИС.КОМСОМОЛЬСК-НА-АМУРЕ" (версия для ПК)</v>
      </c>
      <c r="D164" s="36">
        <v>5400</v>
      </c>
      <c r="E164" s="37"/>
      <c r="F164" s="37"/>
      <c r="G164" s="37"/>
      <c r="H164" s="38"/>
    </row>
    <row r="165" spans="1:8" s="16" customFormat="1" ht="126" customHeight="1" thickBot="1" x14ac:dyDescent="0.25">
      <c r="A165" s="160" t="s">
        <v>131</v>
      </c>
      <c r="B165" s="161"/>
      <c r="C165" s="301" t="str">
        <f>C160</f>
        <v>Интернет-площадка 2gis.ru на основе Cправочника организаций "2ГИС.КОМСОМОЛЬСК-НА-АМУРЕ"</v>
      </c>
      <c r="D165" s="36">
        <v>1890</v>
      </c>
      <c r="E165" s="37"/>
      <c r="F165" s="37"/>
      <c r="G165" s="37"/>
      <c r="H165" s="38"/>
    </row>
    <row r="166" spans="1:8" ht="50.1" customHeight="1" thickBot="1" x14ac:dyDescent="0.25">
      <c r="A166" s="24" t="s">
        <v>200</v>
      </c>
      <c r="B166" s="25"/>
      <c r="C166" s="26"/>
      <c r="D166" s="173"/>
      <c r="E166" s="173"/>
      <c r="F166" s="173"/>
      <c r="G166" s="173"/>
      <c r="H166" s="174"/>
    </row>
    <row r="167" spans="1:8" s="23" customFormat="1" ht="30" customHeight="1" thickBot="1" x14ac:dyDescent="0.25">
      <c r="A167" s="302"/>
      <c r="B167" s="303"/>
      <c r="C167" s="460"/>
      <c r="D167" s="303"/>
      <c r="E167" s="303"/>
      <c r="F167" s="303"/>
      <c r="G167" s="303"/>
      <c r="H167" s="304"/>
    </row>
    <row r="168" spans="1:8" s="16" customFormat="1" ht="185.25" customHeight="1" x14ac:dyDescent="0.2">
      <c r="A168" s="160" t="s">
        <v>201</v>
      </c>
      <c r="B168" s="161"/>
      <c r="C168"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"2ГИС.КОМСОМОЛЬСК-НА-АМУРЕ" (версия для ПК); 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168" s="31">
        <v>8250</v>
      </c>
      <c r="E168" s="32"/>
      <c r="F168" s="32"/>
      <c r="G168" s="32"/>
      <c r="H168" s="33"/>
    </row>
    <row r="169" spans="1:8" s="16" customFormat="1" ht="83.25" customHeight="1" thickBot="1" x14ac:dyDescent="0.25">
      <c r="A169" s="160" t="s">
        <v>202</v>
      </c>
      <c r="B169" s="161"/>
      <c r="C169" s="209"/>
      <c r="D169" s="36">
        <v>8250</v>
      </c>
      <c r="E169" s="37"/>
      <c r="F169" s="37"/>
      <c r="G169" s="37"/>
      <c r="H169" s="38"/>
    </row>
    <row r="170" spans="1:8" ht="21.75" thickBot="1" x14ac:dyDescent="0.25">
      <c r="A170" s="290"/>
      <c r="B170" s="291"/>
      <c r="C170" s="125"/>
      <c r="D170" s="292"/>
      <c r="E170" s="292"/>
      <c r="F170" s="292"/>
      <c r="G170" s="292"/>
      <c r="H170" s="293"/>
    </row>
    <row r="172" spans="1:8" ht="21" x14ac:dyDescent="0.2">
      <c r="A172" s="220"/>
      <c r="B172" s="221" t="s">
        <v>133</v>
      </c>
      <c r="C172" s="222" t="s">
        <v>525</v>
      </c>
      <c r="D172" s="222"/>
      <c r="E172" s="223"/>
      <c r="F172" s="223"/>
      <c r="G172" s="223"/>
      <c r="H172" s="223"/>
    </row>
    <row r="173" spans="1:8" ht="21" x14ac:dyDescent="0.2">
      <c r="A173" s="220"/>
      <c r="B173" s="223"/>
      <c r="C173" s="224" t="s">
        <v>526</v>
      </c>
      <c r="D173" s="224"/>
      <c r="E173" s="223"/>
      <c r="F173" s="223"/>
      <c r="G173" s="223"/>
      <c r="H173" s="223"/>
    </row>
    <row r="174" spans="1:8" ht="21" x14ac:dyDescent="0.2">
      <c r="A174" s="220"/>
      <c r="B174" s="223"/>
      <c r="C174" s="224" t="s">
        <v>527</v>
      </c>
      <c r="D174" s="224"/>
      <c r="E174" s="223"/>
      <c r="F174" s="223"/>
      <c r="G174" s="223"/>
      <c r="H174" s="223"/>
    </row>
    <row r="175" spans="1:8" ht="21" x14ac:dyDescent="0.2">
      <c r="C175" s="224"/>
      <c r="D175" s="224"/>
      <c r="E175" s="223"/>
      <c r="F175" s="223"/>
      <c r="G175" s="223"/>
      <c r="H175" s="217"/>
    </row>
    <row r="176" spans="1:8" ht="26.25" customHeight="1" x14ac:dyDescent="0.2">
      <c r="A176" s="227" t="str">
        <f>Абакан_юр!A174</f>
        <v>По соглашению сторон в качестве валюты платежа могут выступать украинские гривны, в этом случае курс следующий: 1 руб. = 0,4408 гривен</v>
      </c>
      <c r="B176" s="227"/>
      <c r="C176" s="227"/>
      <c r="D176" s="228"/>
      <c r="E176" s="228"/>
      <c r="F176" s="229"/>
      <c r="G176" s="230"/>
      <c r="H176" s="230"/>
    </row>
    <row r="177" spans="1:8" ht="26.25" customHeight="1" x14ac:dyDescent="0.2">
      <c r="A177" s="227" t="str">
        <f>Абакан_юр!A175</f>
        <v>По соглашению сторон в качестве валюты платежа могут выступать дирхамы ОАЭ, в этом случае курс следующий: 1 руб. = 0,0420 дирхам</v>
      </c>
      <c r="B177" s="227"/>
      <c r="C177" s="227"/>
      <c r="D177" s="228"/>
      <c r="E177" s="228"/>
      <c r="F177" s="229"/>
      <c r="G177" s="232"/>
      <c r="H177" s="232"/>
    </row>
    <row r="178" spans="1:8" ht="26.25" customHeight="1" x14ac:dyDescent="0.2">
      <c r="A178" s="227" t="str">
        <f>Абакан_юр!A176</f>
        <v>По соглашению сторон в качестве валюты платежа могут выступать доллары США, в этом случае курс следующий: 1 руб. = 0,0114 доллара</v>
      </c>
      <c r="B178" s="227"/>
      <c r="C178" s="227"/>
      <c r="D178" s="228"/>
      <c r="E178" s="228"/>
      <c r="F178" s="229"/>
      <c r="G178" s="232"/>
      <c r="H178" s="232"/>
    </row>
    <row r="179" spans="1:8" ht="26.25" customHeight="1" x14ac:dyDescent="0.2">
      <c r="A179" s="227" t="str">
        <f>Абакан_юр!A177</f>
        <v>По соглашению сторон в качестве валюты платежа могут выступать евро, в этом случае курс следующий: 1 руб. = 0,0105 евро</v>
      </c>
      <c r="B179" s="227"/>
      <c r="C179" s="227"/>
      <c r="D179" s="228"/>
      <c r="E179" s="229"/>
      <c r="F179" s="229"/>
      <c r="G179" s="232"/>
      <c r="H179" s="232"/>
    </row>
    <row r="180" spans="1:8" ht="26.25" customHeight="1" x14ac:dyDescent="0.2">
      <c r="A180" s="227" t="str">
        <f>Абакан_юр!A178</f>
        <v>По соглашению сторон в качестве валюты платежа могут выступать чешские кроны, в этом случае курс следующий: 1 руб. = 0,2605 крона</v>
      </c>
      <c r="B180" s="227"/>
      <c r="C180" s="227"/>
      <c r="D180" s="228"/>
      <c r="E180" s="229"/>
      <c r="F180" s="229"/>
      <c r="G180" s="232"/>
      <c r="H180" s="232"/>
    </row>
    <row r="181" spans="1:8" ht="26.25" customHeight="1" x14ac:dyDescent="0.2">
      <c r="A181" s="227" t="str">
        <f>Абакан_юр!A179</f>
        <v>По соглашению сторон в качестве валюты платежа могут выступать киргизские сомы, в этом случае курс следующий: 1 руб. = 1,0083 сом</v>
      </c>
      <c r="B181" s="227"/>
      <c r="C181" s="227"/>
      <c r="D181" s="228"/>
      <c r="E181" s="228"/>
      <c r="F181" s="229"/>
      <c r="G181" s="232"/>
      <c r="H181" s="232"/>
    </row>
    <row r="182" spans="1:8" ht="26.25" customHeight="1" x14ac:dyDescent="0.2">
      <c r="A182" s="227" t="str">
        <f>Абакан_юр!A180</f>
        <v>По соглашению сторон в качестве валюты платежа могут выступать казахстанские тенге, в этом случае курс следующий: 1 руб. = 5,0473 тенге</v>
      </c>
      <c r="B182" s="227"/>
      <c r="C182" s="227"/>
      <c r="D182" s="228"/>
      <c r="E182" s="228"/>
      <c r="F182" s="229"/>
      <c r="G182" s="232"/>
      <c r="H182" s="232"/>
    </row>
    <row r="183" spans="1:8" ht="26.25" x14ac:dyDescent="0.2">
      <c r="A183" s="233"/>
      <c r="B183" s="233"/>
      <c r="C183" s="234"/>
      <c r="D183" s="235"/>
      <c r="E183" s="235"/>
      <c r="F183" s="236"/>
      <c r="G183" s="237"/>
      <c r="H183" s="237"/>
    </row>
    <row r="184" spans="1:8" ht="21" x14ac:dyDescent="0.2">
      <c r="A184" s="239" t="s">
        <v>144</v>
      </c>
      <c r="B184" s="239"/>
      <c r="C184" s="239"/>
      <c r="D184" s="239"/>
      <c r="E184" s="239"/>
      <c r="F184" s="239"/>
      <c r="G184" s="239"/>
      <c r="H184" s="239"/>
    </row>
    <row r="185" spans="1:8" ht="21" x14ac:dyDescent="0.2">
      <c r="A185" s="239" t="s">
        <v>145</v>
      </c>
      <c r="B185" s="239"/>
      <c r="C185" s="239"/>
      <c r="D185" s="239"/>
      <c r="E185" s="239"/>
      <c r="F185" s="239"/>
      <c r="G185" s="239"/>
      <c r="H185" s="239"/>
    </row>
    <row r="186" spans="1:8" ht="26.25" x14ac:dyDescent="0.2">
      <c r="A186" s="233"/>
      <c r="B186" s="233"/>
      <c r="C186" s="234"/>
      <c r="D186" s="235"/>
      <c r="E186" s="235"/>
      <c r="F186" s="236"/>
      <c r="G186" s="237"/>
      <c r="H186" s="237"/>
    </row>
    <row r="187" spans="1:8" ht="50.1" customHeight="1" thickBot="1" x14ac:dyDescent="0.25">
      <c r="A187" s="240" t="s">
        <v>146</v>
      </c>
      <c r="B187" s="240"/>
      <c r="C187" s="240"/>
      <c r="D187" s="240"/>
      <c r="E187" s="240"/>
      <c r="F187" s="241"/>
      <c r="G187" s="231"/>
      <c r="H187" s="242"/>
    </row>
    <row r="188" spans="1:8" ht="50.1" customHeight="1" thickBot="1" x14ac:dyDescent="0.25">
      <c r="A188" s="243" t="s">
        <v>147</v>
      </c>
      <c r="B188" s="244"/>
      <c r="C188" s="244"/>
      <c r="D188" s="244"/>
      <c r="E188" s="245"/>
      <c r="F188" s="246"/>
      <c r="H188" s="247"/>
    </row>
    <row r="189" spans="1:8" ht="88.5" customHeight="1" thickBot="1" x14ac:dyDescent="0.25">
      <c r="A189" s="426" t="s">
        <v>148</v>
      </c>
      <c r="B189" s="427"/>
      <c r="C189" s="250" t="s">
        <v>149</v>
      </c>
      <c r="D189" s="440" t="s">
        <v>150</v>
      </c>
      <c r="E189" s="441"/>
      <c r="F189" s="252"/>
      <c r="G189" s="252"/>
      <c r="H189" s="252"/>
    </row>
    <row r="190" spans="1:8" ht="111.75" customHeight="1" x14ac:dyDescent="0.2">
      <c r="A190" s="253" t="s">
        <v>151</v>
      </c>
      <c r="B190" s="254"/>
      <c r="C190" s="255" t="s">
        <v>152</v>
      </c>
      <c r="D190" s="256" t="s">
        <v>153</v>
      </c>
      <c r="E190" s="257"/>
      <c r="F190" s="252"/>
      <c r="G190" s="252"/>
      <c r="H190" s="252"/>
    </row>
    <row r="191" spans="1:8" ht="88.5" customHeight="1" x14ac:dyDescent="0.2">
      <c r="A191" s="258" t="s">
        <v>154</v>
      </c>
      <c r="B191" s="259"/>
      <c r="C191" s="260" t="s">
        <v>155</v>
      </c>
      <c r="D191" s="261" t="s">
        <v>156</v>
      </c>
      <c r="E191" s="262"/>
      <c r="F191" s="252"/>
      <c r="G191" s="252"/>
      <c r="H191" s="252"/>
    </row>
    <row r="192" spans="1:8" ht="141" customHeight="1" thickBot="1" x14ac:dyDescent="0.25">
      <c r="A192" s="321" t="s">
        <v>157</v>
      </c>
      <c r="B192" s="322"/>
      <c r="C192" s="323" t="s">
        <v>158</v>
      </c>
      <c r="D192" s="324" t="s">
        <v>156</v>
      </c>
      <c r="E192" s="325"/>
      <c r="F192" s="252"/>
      <c r="G192" s="252"/>
      <c r="H192" s="252"/>
    </row>
    <row r="193" spans="1:8" s="217" customFormat="1" ht="125.25" customHeight="1" x14ac:dyDescent="0.2">
      <c r="A193" s="258" t="s">
        <v>160</v>
      </c>
      <c r="B193" s="259"/>
      <c r="C193" s="319" t="s">
        <v>161</v>
      </c>
      <c r="D193" s="259" t="s">
        <v>156</v>
      </c>
      <c r="E193" s="320"/>
      <c r="F193" s="246"/>
      <c r="G193" s="246"/>
      <c r="H193" s="246"/>
    </row>
    <row r="194" spans="1:8" s="238" customFormat="1" ht="222.75" customHeight="1" thickBot="1" x14ac:dyDescent="0.25">
      <c r="A194" s="442" t="s">
        <v>162</v>
      </c>
      <c r="B194" s="443"/>
      <c r="C194" s="323" t="s">
        <v>163</v>
      </c>
      <c r="D194" s="444" t="s">
        <v>156</v>
      </c>
      <c r="E194" s="445"/>
      <c r="F194" s="236"/>
      <c r="G194" s="237"/>
      <c r="H194" s="237"/>
    </row>
    <row r="195" spans="1:8" ht="24.95" customHeight="1" x14ac:dyDescent="0.2">
      <c r="A195" s="264" t="s">
        <v>164</v>
      </c>
      <c r="B195" s="264"/>
      <c r="C195" s="264"/>
      <c r="D195" s="264"/>
      <c r="E195" s="264"/>
      <c r="F195" s="264"/>
      <c r="G195" s="264"/>
      <c r="H195" s="264"/>
    </row>
    <row r="196" spans="1:8" ht="24.95" customHeight="1" x14ac:dyDescent="0.2">
      <c r="A196" s="264" t="s">
        <v>165</v>
      </c>
      <c r="B196" s="264"/>
      <c r="C196" s="264"/>
      <c r="D196" s="264"/>
      <c r="E196" s="264"/>
      <c r="F196" s="264"/>
      <c r="G196" s="264"/>
      <c r="H196" s="264"/>
    </row>
    <row r="197" spans="1:8" ht="192" customHeight="1" x14ac:dyDescent="0.2">
      <c r="A197" s="239" t="str">
        <f>Абакан_юр!A195</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7" s="239"/>
      <c r="C197" s="239"/>
      <c r="D197" s="239"/>
      <c r="E197" s="239"/>
      <c r="F197" s="239"/>
      <c r="G197" s="239"/>
      <c r="H197" s="239"/>
    </row>
    <row r="198" spans="1:8" ht="70.5" customHeight="1" x14ac:dyDescent="0.2">
      <c r="A198" s="239" t="s">
        <v>167</v>
      </c>
      <c r="B198" s="239"/>
      <c r="C198" s="239"/>
      <c r="D198" s="239"/>
      <c r="E198" s="239"/>
      <c r="F198" s="239"/>
      <c r="G198" s="239"/>
      <c r="H198" s="239"/>
    </row>
    <row r="199" spans="1:8" ht="23.25" x14ac:dyDescent="0.2">
      <c r="A199" s="264" t="s">
        <v>168</v>
      </c>
      <c r="B199" s="264"/>
      <c r="C199" s="264"/>
      <c r="D199" s="264"/>
      <c r="E199" s="264"/>
      <c r="F199" s="264"/>
      <c r="G199" s="264"/>
      <c r="H199" s="264"/>
    </row>
    <row r="201" spans="1:8" s="266" customFormat="1" ht="114.75" customHeight="1" x14ac:dyDescent="0.2">
      <c r="A201" s="239" t="s">
        <v>169</v>
      </c>
      <c r="B201" s="239"/>
      <c r="C201" s="239"/>
      <c r="D201" s="239"/>
      <c r="E201" s="239"/>
      <c r="F201" s="239"/>
      <c r="G201" s="239"/>
      <c r="H201" s="239"/>
    </row>
  </sheetData>
  <sheetProtection selectLockedCells="1" selectUnlockedCells="1"/>
  <mergeCells count="328">
    <mergeCell ref="A195:H195"/>
    <mergeCell ref="A196:H196"/>
    <mergeCell ref="A197:H197"/>
    <mergeCell ref="A198:H198"/>
    <mergeCell ref="A199:H199"/>
    <mergeCell ref="A201:E201"/>
    <mergeCell ref="F201:H201"/>
    <mergeCell ref="A192:B192"/>
    <mergeCell ref="D192:E192"/>
    <mergeCell ref="A193:B193"/>
    <mergeCell ref="D193:E193"/>
    <mergeCell ref="A194:B194"/>
    <mergeCell ref="D194:E194"/>
    <mergeCell ref="A189:B189"/>
    <mergeCell ref="D189:E189"/>
    <mergeCell ref="A190:B190"/>
    <mergeCell ref="D190:E190"/>
    <mergeCell ref="A191:B191"/>
    <mergeCell ref="D191:E191"/>
    <mergeCell ref="A181:C181"/>
    <mergeCell ref="A182:C182"/>
    <mergeCell ref="A184:H184"/>
    <mergeCell ref="A185:H185"/>
    <mergeCell ref="A187:E187"/>
    <mergeCell ref="A188:E188"/>
    <mergeCell ref="A176:C176"/>
    <mergeCell ref="G176:H176"/>
    <mergeCell ref="A177:C177"/>
    <mergeCell ref="A178:C178"/>
    <mergeCell ref="A179:C179"/>
    <mergeCell ref="A180:C180"/>
    <mergeCell ref="A170:B170"/>
    <mergeCell ref="D170:H170"/>
    <mergeCell ref="C172:D172"/>
    <mergeCell ref="C173:D173"/>
    <mergeCell ref="C174:D174"/>
    <mergeCell ref="C175:D175"/>
    <mergeCell ref="A166:B166"/>
    <mergeCell ref="D166:H166"/>
    <mergeCell ref="A167:C167"/>
    <mergeCell ref="D167:H167"/>
    <mergeCell ref="A168:B168"/>
    <mergeCell ref="C168:C169"/>
    <mergeCell ref="D168:H168"/>
    <mergeCell ref="A169:B169"/>
    <mergeCell ref="D169:H169"/>
    <mergeCell ref="A163:B163"/>
    <mergeCell ref="D163:H163"/>
    <mergeCell ref="A164:B164"/>
    <mergeCell ref="D164:H164"/>
    <mergeCell ref="A165:B165"/>
    <mergeCell ref="D165:H165"/>
    <mergeCell ref="A159:B159"/>
    <mergeCell ref="A160:B160"/>
    <mergeCell ref="D160:H160"/>
    <mergeCell ref="A161:B161"/>
    <mergeCell ref="D161:H161"/>
    <mergeCell ref="A162:B162"/>
    <mergeCell ref="D155:H155"/>
    <mergeCell ref="A156:B156"/>
    <mergeCell ref="D156:H156"/>
    <mergeCell ref="A157:B157"/>
    <mergeCell ref="D157:H157"/>
    <mergeCell ref="A158:B158"/>
    <mergeCell ref="D158:H158"/>
    <mergeCell ref="A151:B151"/>
    <mergeCell ref="D151:H151"/>
    <mergeCell ref="A152:B152"/>
    <mergeCell ref="D152:H152"/>
    <mergeCell ref="A153:B153"/>
    <mergeCell ref="C153:C157"/>
    <mergeCell ref="D153:H153"/>
    <mergeCell ref="A154:B154"/>
    <mergeCell ref="D154:H154"/>
    <mergeCell ref="A155:B155"/>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06:B106"/>
    <mergeCell ref="D106:H106"/>
    <mergeCell ref="A107:B107"/>
    <mergeCell ref="D107:H107"/>
    <mergeCell ref="A108:B108"/>
    <mergeCell ref="D108:H108"/>
    <mergeCell ref="D102:H102"/>
    <mergeCell ref="A103:B103"/>
    <mergeCell ref="D103:H103"/>
    <mergeCell ref="A104:B104"/>
    <mergeCell ref="D104:H104"/>
    <mergeCell ref="A105:B105"/>
    <mergeCell ref="D105:H105"/>
    <mergeCell ref="A98:B98"/>
    <mergeCell ref="D98:H98"/>
    <mergeCell ref="A99:B99"/>
    <mergeCell ref="C99:C116"/>
    <mergeCell ref="D99:H99"/>
    <mergeCell ref="A100:B100"/>
    <mergeCell ref="D100:H100"/>
    <mergeCell ref="A101:B101"/>
    <mergeCell ref="D101:H101"/>
    <mergeCell ref="A102:B102"/>
    <mergeCell ref="A95:B95"/>
    <mergeCell ref="D95:H95"/>
    <mergeCell ref="A96:B96"/>
    <mergeCell ref="D96:H96"/>
    <mergeCell ref="A97:B97"/>
    <mergeCell ref="D97:H97"/>
    <mergeCell ref="A92:B92"/>
    <mergeCell ref="D92:H92"/>
    <mergeCell ref="A93:B93"/>
    <mergeCell ref="D93:H93"/>
    <mergeCell ref="A94:B94"/>
    <mergeCell ref="D94:H94"/>
    <mergeCell ref="A89:B89"/>
    <mergeCell ref="D89:H89"/>
    <mergeCell ref="A90:B90"/>
    <mergeCell ref="D90:H90"/>
    <mergeCell ref="A91:B91"/>
    <mergeCell ref="D91:H91"/>
    <mergeCell ref="A84:B84"/>
    <mergeCell ref="D84:H84"/>
    <mergeCell ref="A85:C85"/>
    <mergeCell ref="D85:H85"/>
    <mergeCell ref="D86:H86"/>
    <mergeCell ref="A87:B87"/>
    <mergeCell ref="C87:C95"/>
    <mergeCell ref="D87:H87"/>
    <mergeCell ref="A88:B88"/>
    <mergeCell ref="D88:H88"/>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A72:B72"/>
    <mergeCell ref="D72:H72"/>
    <mergeCell ref="A73:B73"/>
    <mergeCell ref="D73:H73"/>
    <mergeCell ref="A74:B74"/>
    <mergeCell ref="D74:H74"/>
    <mergeCell ref="D68:H68"/>
    <mergeCell ref="A69:B69"/>
    <mergeCell ref="D69:H69"/>
    <mergeCell ref="A70:B70"/>
    <mergeCell ref="D70:H70"/>
    <mergeCell ref="A71:B71"/>
    <mergeCell ref="D71:H71"/>
    <mergeCell ref="A64:C64"/>
    <mergeCell ref="D64:H64"/>
    <mergeCell ref="A65:B65"/>
    <mergeCell ref="C65:C84"/>
    <mergeCell ref="D65:H65"/>
    <mergeCell ref="A66:B66"/>
    <mergeCell ref="D66:H66"/>
    <mergeCell ref="A67:B67"/>
    <mergeCell ref="D67:H67"/>
    <mergeCell ref="A68:B68"/>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47:H47"/>
    <mergeCell ref="A48:A52"/>
    <mergeCell ref="B48:B49"/>
    <mergeCell ref="C48:C49"/>
    <mergeCell ref="D48:D52"/>
    <mergeCell ref="E48:E52"/>
    <mergeCell ref="F48:F52"/>
    <mergeCell ref="G48:G52"/>
    <mergeCell ref="H48:H52"/>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H206"/>
  <sheetViews>
    <sheetView view="pageBreakPreview" zoomScale="40" zoomScaleNormal="60" zoomScaleSheetLayoutView="40" workbookViewId="0">
      <pane ySplit="4" topLeftCell="A159" activePane="bottomLeft" state="frozen"/>
      <selection activeCell="A181" sqref="A181:B181"/>
      <selection pane="bottomLeft" activeCell="A181" sqref="A181:B181"/>
    </sheetView>
  </sheetViews>
  <sheetFormatPr defaultColWidth="9.140625" defaultRowHeight="12.75" outlineLevelRow="1" x14ac:dyDescent="0.2"/>
  <cols>
    <col min="1" max="1" width="45.7109375" style="216" customWidth="1"/>
    <col min="2" max="2" width="80.7109375" style="217" customWidth="1"/>
    <col min="3" max="3" width="120.7109375" style="218" customWidth="1"/>
    <col min="4" max="7" width="30.7109375" style="217" customWidth="1"/>
    <col min="8" max="8" width="30.7109375" style="219" customWidth="1"/>
    <col min="9" max="16384" width="9.140625" style="219"/>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июня 2024 г.</v>
      </c>
      <c r="B2" s="6" t="s">
        <v>2</v>
      </c>
      <c r="C2" s="7" t="s">
        <v>528</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33" customHeight="1" thickBot="1" x14ac:dyDescent="0.25">
      <c r="A6" s="436"/>
      <c r="B6" s="437"/>
      <c r="C6" s="438"/>
      <c r="D6" s="337" t="s">
        <v>171</v>
      </c>
      <c r="E6" s="268" t="s">
        <v>172</v>
      </c>
      <c r="F6" s="337" t="s">
        <v>173</v>
      </c>
      <c r="G6" s="268" t="s">
        <v>174</v>
      </c>
      <c r="H6" s="338" t="s">
        <v>175</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"2ГИС.КОСТРОМА" (версия для ПК); 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Интернет-площадки и Веб-приложения на основе Cправочника организаций "2ГИС.КОСТРОМА", http://api.2gis.ru/</v>
      </c>
      <c r="D7" s="31">
        <f>F7*1.2</f>
        <v>7380</v>
      </c>
      <c r="E7" s="32">
        <f>F7*1.1</f>
        <v>6765.0000000000009</v>
      </c>
      <c r="F7" s="32">
        <v>6150</v>
      </c>
      <c r="G7" s="32">
        <f>F7*0.75</f>
        <v>4612.5</v>
      </c>
      <c r="H7" s="33">
        <f>F7*0.5</f>
        <v>3075</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"2ГИС.КОСТРОМА" (версия для ПК); 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Интернет-площадки и Веб-приложения на основе Cправочника организаций "2ГИС.КОСТРОМА",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"2ГИС.КОСТРОМА" (версия для ПК); 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Интернет-площадки и Веб-приложения на основе Cправочника организаций "2ГИС.КОСТРОМА", http://api.2gis.ru/</v>
      </c>
      <c r="D12" s="54">
        <f>F12*1.2</f>
        <v>8344.7999999999993</v>
      </c>
      <c r="E12" s="32">
        <f>F12*1.1</f>
        <v>7649.4000000000005</v>
      </c>
      <c r="F12" s="32">
        <v>6954</v>
      </c>
      <c r="G12" s="32">
        <f>F12*0.75</f>
        <v>5215.5</v>
      </c>
      <c r="H12" s="33">
        <f>F12*0.5</f>
        <v>3477</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"2ГИС.КОСТРОМА" (версия для ПК); 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Интернет-площадки и Веб-приложения на основе Cправочника организаций "2ГИС.КОСТРОМА",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1008</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"2ГИС.КОСТРОМА"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"2ГИС.КОСТРОМА"; Электронный справочник "2ГИС.КОСТРОМА"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Интернет-площадки и Веб-приложения на основе Cправочника организаций "2ГИС.КОСТРОМА", http://api.2gis.ru/</v>
      </c>
      <c r="D23" s="271">
        <v>138</v>
      </c>
      <c r="E23" s="272"/>
      <c r="F23" s="272"/>
      <c r="G23" s="272"/>
      <c r="H23" s="273"/>
    </row>
    <row r="24" spans="1:8" s="16" customFormat="1" ht="94.5" customHeight="1" x14ac:dyDescent="0.2">
      <c r="A24" s="71"/>
      <c r="B24" s="92"/>
      <c r="C24" s="93"/>
      <c r="D24" s="94"/>
      <c r="E24" s="95"/>
      <c r="F24" s="95"/>
      <c r="G24" s="95"/>
      <c r="H24" s="274"/>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25" s="275"/>
      <c r="E25" s="276"/>
      <c r="F25" s="276"/>
      <c r="G25" s="276"/>
      <c r="H25" s="277"/>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"2ГИС.КОСТРОМА" (версия для ПК); 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v>
      </c>
      <c r="D27" s="31">
        <f>F27*1.2</f>
        <v>10339.199999999999</v>
      </c>
      <c r="E27" s="32">
        <f>F27*1.1</f>
        <v>9477.6</v>
      </c>
      <c r="F27" s="32">
        <v>8616</v>
      </c>
      <c r="G27" s="32">
        <f>F27*0.75</f>
        <v>6462</v>
      </c>
      <c r="H27" s="33">
        <f>F27*0.5</f>
        <v>4308</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"2ГИС.КОСТРОМА" (версия для ПК); 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v>
      </c>
      <c r="D32" s="54">
        <f>F32*1.2</f>
        <v>11692.8</v>
      </c>
      <c r="E32" s="32">
        <f>F32*1.1</f>
        <v>10718.400000000001</v>
      </c>
      <c r="F32" s="32">
        <v>9744</v>
      </c>
      <c r="G32" s="32">
        <f>F32*0.75</f>
        <v>7308</v>
      </c>
      <c r="H32" s="33">
        <f>F32*0.5</f>
        <v>4872</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1440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"2ГИС.КОСТРОМА"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"2ГИС.КОСТРОМА"; Электронный справочник "2ГИС.КОСТРОМА"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v>
      </c>
      <c r="D43" s="68">
        <v>204</v>
      </c>
      <c r="E43" s="69"/>
      <c r="F43" s="69"/>
      <c r="G43" s="69"/>
      <c r="H43" s="70"/>
    </row>
    <row r="44" spans="1:8" s="16" customFormat="1" ht="69.75" customHeight="1" x14ac:dyDescent="0.2">
      <c r="A44" s="71"/>
      <c r="B44" s="92"/>
      <c r="C44" s="93"/>
      <c r="D44" s="74"/>
      <c r="E44" s="75"/>
      <c r="F44" s="75"/>
      <c r="G44" s="75"/>
      <c r="H44" s="7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45" s="74"/>
      <c r="E45" s="75"/>
      <c r="F45" s="75"/>
      <c r="G45" s="75"/>
      <c r="H45" s="7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46" s="78"/>
      <c r="E46" s="79"/>
      <c r="F46" s="79"/>
      <c r="G46" s="79"/>
      <c r="H46" s="80"/>
    </row>
    <row r="47" spans="1:8" s="16" customFormat="1" ht="24.95" customHeight="1" thickBot="1" x14ac:dyDescent="0.25">
      <c r="A47" s="81"/>
      <c r="B47" s="82"/>
      <c r="C47" s="83"/>
      <c r="D47" s="113"/>
      <c r="E47" s="114"/>
      <c r="F47" s="114"/>
      <c r="G47" s="114"/>
      <c r="H47" s="115"/>
    </row>
    <row r="48" spans="1:8" s="16" customFormat="1" ht="48" customHeight="1" x14ac:dyDescent="0.2">
      <c r="A48" s="29" t="s">
        <v>31</v>
      </c>
      <c r="B48" s="30" t="s">
        <v>27</v>
      </c>
      <c r="C4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"2ГИС.КОСТРОМА" (версия для ПК); 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Интернет-площадки и Веб-приложения на основе Cправочника организаций "2ГИС.КОСТРОМА", http://api.2gis.ru/</v>
      </c>
      <c r="D48" s="31">
        <f>F48*1.2</f>
        <v>8856</v>
      </c>
      <c r="E48" s="32">
        <f>F48*1.1</f>
        <v>8118.0000000000009</v>
      </c>
      <c r="F48" s="32">
        <v>7380</v>
      </c>
      <c r="G48" s="32">
        <f>F48*0.75</f>
        <v>5535</v>
      </c>
      <c r="H48" s="33">
        <f>F48*0.5</f>
        <v>3690</v>
      </c>
    </row>
    <row r="49" spans="1:8" s="16" customFormat="1" ht="132" customHeight="1" x14ac:dyDescent="0.2">
      <c r="A49" s="34"/>
      <c r="B49" s="35"/>
      <c r="C49" s="35"/>
      <c r="D49" s="36"/>
      <c r="E49" s="37"/>
      <c r="F49" s="37"/>
      <c r="G49" s="37"/>
      <c r="H49" s="38"/>
    </row>
    <row r="50" spans="1:8" s="16" customFormat="1" ht="127.5" customHeight="1" x14ac:dyDescent="0.2">
      <c r="A50" s="34"/>
      <c r="B50" s="39" t="s">
        <v>12</v>
      </c>
      <c r="C5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"2ГИС.КОСТРОМА" (версия для ПК); 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Интернет-площадки и Веб-приложения на основе Cправочника организаций "2ГИС.КОСТРОМА", http://api.2gis.ru/</v>
      </c>
      <c r="D50" s="36"/>
      <c r="E50" s="37"/>
      <c r="F50" s="37"/>
      <c r="G50" s="37"/>
      <c r="H50" s="38"/>
    </row>
    <row r="51" spans="1:8" s="16" customFormat="1" ht="127.5" customHeight="1" thickBot="1" x14ac:dyDescent="0.25">
      <c r="A51" s="119"/>
      <c r="B51" s="120" t="s">
        <v>33</v>
      </c>
      <c r="C51"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51" s="121"/>
      <c r="E51" s="122"/>
      <c r="F51" s="122"/>
      <c r="G51" s="122"/>
      <c r="H51" s="123"/>
    </row>
    <row r="52" spans="1:8" s="16" customFormat="1" ht="166.5" customHeight="1" thickBot="1" x14ac:dyDescent="0.25">
      <c r="A52" s="41"/>
      <c r="B52" s="42" t="s">
        <v>13</v>
      </c>
      <c r="C52"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52" s="44"/>
      <c r="E52" s="45"/>
      <c r="F52" s="45"/>
      <c r="G52" s="45"/>
      <c r="H52" s="46"/>
    </row>
    <row r="53" spans="1:8" s="16" customFormat="1" ht="24.95" customHeight="1" thickBot="1" x14ac:dyDescent="0.25">
      <c r="A53" s="47"/>
      <c r="B53" s="48"/>
      <c r="C53" s="49"/>
      <c r="D53" s="50"/>
      <c r="E53" s="51"/>
      <c r="F53" s="51"/>
      <c r="G53" s="51"/>
      <c r="H53" s="52"/>
    </row>
    <row r="54" spans="1:8" s="16" customFormat="1" ht="48" customHeight="1" x14ac:dyDescent="0.2">
      <c r="A54" s="53" t="s">
        <v>35</v>
      </c>
      <c r="B54" s="30" t="s">
        <v>27</v>
      </c>
      <c r="C54"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"2ГИС.КОСТРОМА" (версия для ПК); 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Интернет-площадки и Веб-приложения на основе Cправочника организаций "2ГИС.КОСТРОМА", http://api.2gis.ru/</v>
      </c>
      <c r="D54" s="54">
        <f>F54*1.2</f>
        <v>10015.199999999999</v>
      </c>
      <c r="E54" s="32">
        <f>F54*1.1</f>
        <v>9180.6</v>
      </c>
      <c r="F54" s="32">
        <v>8346</v>
      </c>
      <c r="G54" s="32">
        <f>F54*0.75</f>
        <v>6259.5</v>
      </c>
      <c r="H54" s="33">
        <f>F54*0.5</f>
        <v>4173</v>
      </c>
    </row>
    <row r="55" spans="1:8" s="16" customFormat="1" ht="132" customHeight="1" x14ac:dyDescent="0.2">
      <c r="A55" s="55"/>
      <c r="B55" s="35"/>
      <c r="C55" s="35"/>
      <c r="D55" s="56"/>
      <c r="E55" s="37"/>
      <c r="F55" s="37"/>
      <c r="G55" s="37"/>
      <c r="H55" s="38"/>
    </row>
    <row r="56" spans="1:8" s="16" customFormat="1" ht="138.94999999999999" customHeight="1" x14ac:dyDescent="0.2">
      <c r="A56" s="55"/>
      <c r="B56" s="39" t="s">
        <v>12</v>
      </c>
      <c r="C56"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"2ГИС.КОСТРОМА" (версия для ПК); 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Интернет-площадки и Веб-приложения на основе Cправочника организаций "2ГИС.КОСТРОМА", http://api.2gis.ru/</v>
      </c>
      <c r="D56" s="56"/>
      <c r="E56" s="37"/>
      <c r="F56" s="37"/>
      <c r="G56" s="37"/>
      <c r="H56" s="38"/>
    </row>
    <row r="57" spans="1:8" s="16" customFormat="1" ht="166.5" customHeight="1" x14ac:dyDescent="0.2">
      <c r="A57" s="55"/>
      <c r="B57" s="57" t="s">
        <v>13</v>
      </c>
      <c r="C57"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57" s="56"/>
      <c r="E57" s="37"/>
      <c r="F57" s="37"/>
      <c r="G57" s="37"/>
      <c r="H57" s="38"/>
    </row>
    <row r="58" spans="1:8" s="16" customFormat="1" ht="92.25" customHeight="1" thickBot="1" x14ac:dyDescent="0.25">
      <c r="A58" s="59"/>
      <c r="B58" s="42" t="s">
        <v>36</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58" s="61"/>
      <c r="E58" s="45"/>
      <c r="F58" s="45"/>
      <c r="G58" s="45"/>
      <c r="H58" s="46"/>
    </row>
    <row r="59" spans="1:8" s="16" customFormat="1" ht="24.95" customHeight="1" thickBot="1" x14ac:dyDescent="0.25">
      <c r="A59" s="81"/>
      <c r="B59" s="82"/>
      <c r="C59" s="83"/>
      <c r="D59" s="84"/>
      <c r="E59" s="85"/>
      <c r="F59" s="85"/>
      <c r="G59" s="85"/>
      <c r="H59" s="86"/>
    </row>
    <row r="60" spans="1:8" s="16" customFormat="1" ht="50.1" customHeight="1" x14ac:dyDescent="0.2">
      <c r="A60" s="65" t="s">
        <v>37</v>
      </c>
      <c r="B60" s="87" t="s">
        <v>23</v>
      </c>
      <c r="C60"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Интернет-площадки и Веб-приложения на основе Cправочника организаций "2ГИС.КОСТРОМА", http://api.2gis.ru/</v>
      </c>
      <c r="D60" s="271">
        <v>138</v>
      </c>
      <c r="E60" s="272"/>
      <c r="F60" s="272"/>
      <c r="G60" s="272"/>
      <c r="H60" s="273"/>
    </row>
    <row r="61" spans="1:8" s="16" customFormat="1" ht="94.5" customHeight="1" x14ac:dyDescent="0.2">
      <c r="A61" s="71"/>
      <c r="B61" s="92"/>
      <c r="C61" s="93"/>
      <c r="D61" s="94"/>
      <c r="E61" s="95"/>
      <c r="F61" s="95"/>
      <c r="G61" s="95"/>
      <c r="H61" s="274"/>
    </row>
    <row r="62" spans="1:8" s="16" customFormat="1" ht="163.5" customHeight="1" thickBot="1" x14ac:dyDescent="0.25">
      <c r="A62" s="77"/>
      <c r="B62" s="97" t="s">
        <v>13</v>
      </c>
      <c r="C62"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62" s="275"/>
      <c r="E62" s="276"/>
      <c r="F62" s="276"/>
      <c r="G62" s="276"/>
      <c r="H62" s="277"/>
    </row>
    <row r="63" spans="1:8" ht="21.75" thickBot="1" x14ac:dyDescent="0.25">
      <c r="A63" s="81"/>
      <c r="B63" s="129"/>
      <c r="C63" s="130"/>
      <c r="D63" s="113"/>
      <c r="E63" s="114"/>
      <c r="F63" s="114"/>
      <c r="G63" s="114"/>
      <c r="H63" s="115"/>
    </row>
    <row r="64" spans="1:8" ht="50.1" customHeight="1" thickBot="1" x14ac:dyDescent="0.25">
      <c r="A64" s="136" t="s">
        <v>38</v>
      </c>
      <c r="B64" s="137"/>
      <c r="C64" s="137"/>
      <c r="D64" s="138" t="str">
        <f>"от "&amp;MIN(D65:D84)&amp;" до "&amp;MAX(D65:D84)</f>
        <v>от 660 до 13200</v>
      </c>
      <c r="E64" s="139"/>
      <c r="F64" s="139"/>
      <c r="G64" s="139"/>
      <c r="H64" s="140"/>
    </row>
    <row r="65" spans="1:8" ht="37.5" customHeight="1" outlineLevel="1" x14ac:dyDescent="0.2">
      <c r="A65" s="141" t="s">
        <v>39</v>
      </c>
      <c r="B65" s="142"/>
      <c r="C65" s="143" t="str">
        <f>"Электронный справочник на основе Справочника организаций "&amp;$C$2&amp;" (версия для ПК)"</f>
        <v>Электронный справочник на основе Справочника организаций "2ГИС.КОСТРОМА" (версия для ПК)</v>
      </c>
      <c r="D65" s="144">
        <v>660</v>
      </c>
      <c r="E65" s="145"/>
      <c r="F65" s="145"/>
      <c r="G65" s="145"/>
      <c r="H65" s="146"/>
    </row>
    <row r="66" spans="1:8" ht="37.5" customHeight="1" outlineLevel="1" x14ac:dyDescent="0.2">
      <c r="A66" s="147" t="s">
        <v>40</v>
      </c>
      <c r="B66" s="148"/>
      <c r="C66" s="143"/>
      <c r="D66" s="36">
        <v>1320</v>
      </c>
      <c r="E66" s="37"/>
      <c r="F66" s="37"/>
      <c r="G66" s="37"/>
      <c r="H66" s="38"/>
    </row>
    <row r="67" spans="1:8" ht="37.5" customHeight="1" outlineLevel="1" x14ac:dyDescent="0.2">
      <c r="A67" s="147" t="s">
        <v>41</v>
      </c>
      <c r="B67" s="148"/>
      <c r="C67" s="143"/>
      <c r="D67" s="36">
        <v>1980</v>
      </c>
      <c r="E67" s="37"/>
      <c r="F67" s="37"/>
      <c r="G67" s="37"/>
      <c r="H67" s="38"/>
    </row>
    <row r="68" spans="1:8" ht="37.5" customHeight="1" outlineLevel="1" x14ac:dyDescent="0.2">
      <c r="A68" s="147" t="s">
        <v>42</v>
      </c>
      <c r="B68" s="148"/>
      <c r="C68" s="143"/>
      <c r="D68" s="36">
        <v>2640</v>
      </c>
      <c r="E68" s="37"/>
      <c r="F68" s="37"/>
      <c r="G68" s="37"/>
      <c r="H68" s="38"/>
    </row>
    <row r="69" spans="1:8" ht="37.5" customHeight="1" outlineLevel="1" x14ac:dyDescent="0.2">
      <c r="A69" s="147" t="s">
        <v>43</v>
      </c>
      <c r="B69" s="148"/>
      <c r="C69" s="143"/>
      <c r="D69" s="36">
        <v>3300</v>
      </c>
      <c r="E69" s="37"/>
      <c r="F69" s="37"/>
      <c r="G69" s="37"/>
      <c r="H69" s="38"/>
    </row>
    <row r="70" spans="1:8" ht="37.5" customHeight="1" outlineLevel="1" x14ac:dyDescent="0.2">
      <c r="A70" s="147" t="s">
        <v>44</v>
      </c>
      <c r="B70" s="148"/>
      <c r="C70" s="143"/>
      <c r="D70" s="36">
        <v>3960</v>
      </c>
      <c r="E70" s="37"/>
      <c r="F70" s="37"/>
      <c r="G70" s="37"/>
      <c r="H70" s="38"/>
    </row>
    <row r="71" spans="1:8" ht="37.5" customHeight="1" outlineLevel="1" x14ac:dyDescent="0.2">
      <c r="A71" s="147" t="s">
        <v>45</v>
      </c>
      <c r="B71" s="148"/>
      <c r="C71" s="143"/>
      <c r="D71" s="36">
        <v>4620</v>
      </c>
      <c r="E71" s="37"/>
      <c r="F71" s="37"/>
      <c r="G71" s="37"/>
      <c r="H71" s="38"/>
    </row>
    <row r="72" spans="1:8" ht="37.5" customHeight="1" outlineLevel="1" x14ac:dyDescent="0.2">
      <c r="A72" s="147" t="s">
        <v>46</v>
      </c>
      <c r="B72" s="148"/>
      <c r="C72" s="143"/>
      <c r="D72" s="36">
        <v>5280</v>
      </c>
      <c r="E72" s="37"/>
      <c r="F72" s="37"/>
      <c r="G72" s="37"/>
      <c r="H72" s="38"/>
    </row>
    <row r="73" spans="1:8" ht="37.5" customHeight="1" outlineLevel="1" x14ac:dyDescent="0.2">
      <c r="A73" s="147" t="s">
        <v>47</v>
      </c>
      <c r="B73" s="148"/>
      <c r="C73" s="143"/>
      <c r="D73" s="36">
        <v>5940</v>
      </c>
      <c r="E73" s="37"/>
      <c r="F73" s="37"/>
      <c r="G73" s="37"/>
      <c r="H73" s="38"/>
    </row>
    <row r="74" spans="1:8" ht="37.5" customHeight="1" outlineLevel="1" x14ac:dyDescent="0.2">
      <c r="A74" s="147" t="s">
        <v>48</v>
      </c>
      <c r="B74" s="148"/>
      <c r="C74" s="143"/>
      <c r="D74" s="36">
        <v>6600</v>
      </c>
      <c r="E74" s="37"/>
      <c r="F74" s="37"/>
      <c r="G74" s="37"/>
      <c r="H74" s="38"/>
    </row>
    <row r="75" spans="1:8" ht="37.5" customHeight="1" outlineLevel="1" x14ac:dyDescent="0.2">
      <c r="A75" s="147" t="s">
        <v>49</v>
      </c>
      <c r="B75" s="148"/>
      <c r="C75" s="143"/>
      <c r="D75" s="36">
        <v>7260</v>
      </c>
      <c r="E75" s="37"/>
      <c r="F75" s="37"/>
      <c r="G75" s="37"/>
      <c r="H75" s="38"/>
    </row>
    <row r="76" spans="1:8" ht="37.5" customHeight="1" outlineLevel="1" x14ac:dyDescent="0.2">
      <c r="A76" s="147" t="s">
        <v>50</v>
      </c>
      <c r="B76" s="148"/>
      <c r="C76" s="143"/>
      <c r="D76" s="36">
        <v>7920</v>
      </c>
      <c r="E76" s="37"/>
      <c r="F76" s="37"/>
      <c r="G76" s="37"/>
      <c r="H76" s="38"/>
    </row>
    <row r="77" spans="1:8" ht="37.5" customHeight="1" outlineLevel="1" x14ac:dyDescent="0.2">
      <c r="A77" s="147" t="s">
        <v>51</v>
      </c>
      <c r="B77" s="148"/>
      <c r="C77" s="143"/>
      <c r="D77" s="36">
        <v>8580</v>
      </c>
      <c r="E77" s="37"/>
      <c r="F77" s="37"/>
      <c r="G77" s="37"/>
      <c r="H77" s="38"/>
    </row>
    <row r="78" spans="1:8" ht="37.5" customHeight="1" outlineLevel="1" x14ac:dyDescent="0.2">
      <c r="A78" s="147" t="s">
        <v>52</v>
      </c>
      <c r="B78" s="148"/>
      <c r="C78" s="143"/>
      <c r="D78" s="36">
        <v>9240</v>
      </c>
      <c r="E78" s="37"/>
      <c r="F78" s="37"/>
      <c r="G78" s="37"/>
      <c r="H78" s="38"/>
    </row>
    <row r="79" spans="1:8" ht="37.5" customHeight="1" outlineLevel="1" x14ac:dyDescent="0.2">
      <c r="A79" s="147" t="s">
        <v>53</v>
      </c>
      <c r="B79" s="148"/>
      <c r="C79" s="143"/>
      <c r="D79" s="36">
        <v>9900</v>
      </c>
      <c r="E79" s="37"/>
      <c r="F79" s="37"/>
      <c r="G79" s="37"/>
      <c r="H79" s="38"/>
    </row>
    <row r="80" spans="1:8" ht="37.5" customHeight="1" outlineLevel="1" x14ac:dyDescent="0.2">
      <c r="A80" s="147" t="s">
        <v>54</v>
      </c>
      <c r="B80" s="148"/>
      <c r="C80" s="143"/>
      <c r="D80" s="36">
        <v>10560</v>
      </c>
      <c r="E80" s="37"/>
      <c r="F80" s="37"/>
      <c r="G80" s="37"/>
      <c r="H80" s="38"/>
    </row>
    <row r="81" spans="1:8" ht="37.5" customHeight="1" outlineLevel="1" x14ac:dyDescent="0.2">
      <c r="A81" s="147" t="s">
        <v>55</v>
      </c>
      <c r="B81" s="148"/>
      <c r="C81" s="143"/>
      <c r="D81" s="36">
        <v>11220</v>
      </c>
      <c r="E81" s="37"/>
      <c r="F81" s="37"/>
      <c r="G81" s="37"/>
      <c r="H81" s="38"/>
    </row>
    <row r="82" spans="1:8" ht="37.5" customHeight="1" outlineLevel="1" x14ac:dyDescent="0.2">
      <c r="A82" s="147" t="s">
        <v>56</v>
      </c>
      <c r="B82" s="148"/>
      <c r="C82" s="143"/>
      <c r="D82" s="36">
        <v>11880</v>
      </c>
      <c r="E82" s="37"/>
      <c r="F82" s="37"/>
      <c r="G82" s="37"/>
      <c r="H82" s="38"/>
    </row>
    <row r="83" spans="1:8" ht="37.5" customHeight="1" outlineLevel="1" x14ac:dyDescent="0.2">
      <c r="A83" s="147" t="s">
        <v>57</v>
      </c>
      <c r="B83" s="148"/>
      <c r="C83" s="143"/>
      <c r="D83" s="36">
        <v>12540</v>
      </c>
      <c r="E83" s="37"/>
      <c r="F83" s="37"/>
      <c r="G83" s="37"/>
      <c r="H83" s="38"/>
    </row>
    <row r="84" spans="1:8" ht="37.5" customHeight="1" outlineLevel="1" thickBot="1" x14ac:dyDescent="0.25">
      <c r="A84" s="147" t="s">
        <v>58</v>
      </c>
      <c r="B84" s="148"/>
      <c r="C84" s="143"/>
      <c r="D84" s="36">
        <v>13200</v>
      </c>
      <c r="E84" s="37"/>
      <c r="F84" s="37"/>
      <c r="G84" s="37"/>
      <c r="H84" s="38"/>
    </row>
    <row r="85" spans="1:8" ht="50.1" customHeight="1" thickBot="1" x14ac:dyDescent="0.25">
      <c r="A85" s="136" t="s">
        <v>59</v>
      </c>
      <c r="B85" s="137"/>
      <c r="C85" s="137"/>
      <c r="D85" s="138" t="str">
        <f>"от "&amp;MIN(D86:D95)&amp;" до "&amp;MAX(D86:D95)</f>
        <v>от 192 до 5604</v>
      </c>
      <c r="E85" s="139"/>
      <c r="F85" s="139"/>
      <c r="G85" s="139"/>
      <c r="H85" s="140"/>
    </row>
    <row r="86" spans="1:8" ht="151.5" x14ac:dyDescent="0.2">
      <c r="A86" s="149" t="s">
        <v>60</v>
      </c>
      <c r="B86" s="150" t="s">
        <v>13</v>
      </c>
      <c r="C86" s="151" t="str">
        <f t="shared" ref="C8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86" s="152">
        <v>810</v>
      </c>
      <c r="E86" s="152"/>
      <c r="F86" s="152"/>
      <c r="G86" s="152"/>
      <c r="H86" s="153"/>
    </row>
    <row r="87" spans="1:8" ht="37.5" customHeight="1" x14ac:dyDescent="0.2">
      <c r="A87" s="154" t="s">
        <v>61</v>
      </c>
      <c r="B87" s="155"/>
      <c r="C87" s="156" t="str">
        <f>"Электронный справочник на основе Справочника организаций "&amp;$C$2&amp;" (версия для ПК)"</f>
        <v>Электронный справочник на основе Справочника организаций "2ГИС.КОСТРОМА" (версия для ПК)</v>
      </c>
      <c r="D87" s="157">
        <v>192</v>
      </c>
      <c r="E87" s="157"/>
      <c r="F87" s="157"/>
      <c r="G87" s="157"/>
      <c r="H87" s="158"/>
    </row>
    <row r="88" spans="1:8" ht="37.5" customHeight="1" x14ac:dyDescent="0.2">
      <c r="A88" s="154" t="s">
        <v>62</v>
      </c>
      <c r="B88" s="155"/>
      <c r="C88" s="159"/>
      <c r="D88" s="157">
        <v>5604</v>
      </c>
      <c r="E88" s="157"/>
      <c r="F88" s="157"/>
      <c r="G88" s="157"/>
      <c r="H88" s="158"/>
    </row>
    <row r="89" spans="1:8" ht="37.5" customHeight="1" x14ac:dyDescent="0.2">
      <c r="A89" s="154" t="s">
        <v>63</v>
      </c>
      <c r="B89" s="155"/>
      <c r="C89" s="159"/>
      <c r="D89" s="157">
        <v>1122</v>
      </c>
      <c r="E89" s="157"/>
      <c r="F89" s="157"/>
      <c r="G89" s="157"/>
      <c r="H89" s="158"/>
    </row>
    <row r="90" spans="1:8" ht="37.5" customHeight="1" x14ac:dyDescent="0.2">
      <c r="A90" s="160" t="s">
        <v>64</v>
      </c>
      <c r="B90" s="161"/>
      <c r="C90" s="159"/>
      <c r="D90" s="157">
        <v>3360</v>
      </c>
      <c r="E90" s="157"/>
      <c r="F90" s="157"/>
      <c r="G90" s="157"/>
      <c r="H90" s="158"/>
    </row>
    <row r="91" spans="1:8" ht="37.5" customHeight="1" x14ac:dyDescent="0.2">
      <c r="A91" s="154" t="s">
        <v>65</v>
      </c>
      <c r="B91" s="155"/>
      <c r="C91" s="159"/>
      <c r="D91" s="157">
        <v>240</v>
      </c>
      <c r="E91" s="157"/>
      <c r="F91" s="157"/>
      <c r="G91" s="157"/>
      <c r="H91" s="158"/>
    </row>
    <row r="92" spans="1:8" ht="37.5" customHeight="1" x14ac:dyDescent="0.2">
      <c r="A92" s="154" t="s">
        <v>66</v>
      </c>
      <c r="B92" s="155"/>
      <c r="C92" s="159"/>
      <c r="D92" s="157">
        <v>240</v>
      </c>
      <c r="E92" s="157"/>
      <c r="F92" s="157"/>
      <c r="G92" s="157"/>
      <c r="H92" s="158"/>
    </row>
    <row r="93" spans="1:8" ht="37.5" customHeight="1" x14ac:dyDescent="0.2">
      <c r="A93" s="154" t="s">
        <v>67</v>
      </c>
      <c r="B93" s="155"/>
      <c r="C93" s="159"/>
      <c r="D93" s="157">
        <v>480</v>
      </c>
      <c r="E93" s="157"/>
      <c r="F93" s="157"/>
      <c r="G93" s="157"/>
      <c r="H93" s="158"/>
    </row>
    <row r="94" spans="1:8" ht="37.5" customHeight="1" x14ac:dyDescent="0.2">
      <c r="A94" s="154" t="s">
        <v>68</v>
      </c>
      <c r="B94" s="155"/>
      <c r="C94" s="159"/>
      <c r="D94" s="157">
        <v>720</v>
      </c>
      <c r="E94" s="157"/>
      <c r="F94" s="157"/>
      <c r="G94" s="157"/>
      <c r="H94" s="158"/>
    </row>
    <row r="95" spans="1:8" ht="37.5" customHeight="1" thickBot="1" x14ac:dyDescent="0.25">
      <c r="A95" s="162" t="s">
        <v>69</v>
      </c>
      <c r="B95" s="163"/>
      <c r="C95" s="164"/>
      <c r="D95" s="165">
        <v>3954</v>
      </c>
      <c r="E95" s="165"/>
      <c r="F95" s="165"/>
      <c r="G95" s="165"/>
      <c r="H95" s="166"/>
    </row>
    <row r="96" spans="1:8" s="16" customFormat="1" ht="117.75" customHeight="1" thickBot="1" x14ac:dyDescent="0.25">
      <c r="A96" s="287" t="s">
        <v>71</v>
      </c>
      <c r="B96" s="288"/>
      <c r="C96" s="28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"2ГИС.КОСТРОМА" (версия для ПК); 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Интернет-площадки и Веб-приложения на основе Cправочника организаций "2ГИС.КОСТРОМА", http://api.2gis.ru/</v>
      </c>
      <c r="D96" s="45">
        <v>30</v>
      </c>
      <c r="E96" s="45"/>
      <c r="F96" s="45"/>
      <c r="G96" s="45"/>
      <c r="H96" s="46"/>
    </row>
    <row r="97" spans="1:8" ht="50.1" customHeight="1" thickBot="1" x14ac:dyDescent="0.25">
      <c r="A97" s="24" t="s">
        <v>72</v>
      </c>
      <c r="B97" s="25"/>
      <c r="C97" s="26"/>
      <c r="D97" s="173" t="str">
        <f>"от "&amp;MIN(D99,D119:H120,F159,D121:H135)&amp;" до "&amp;MAX(D99,D119:H120,F159,D121:H135)</f>
        <v>от 534 до 8848,8</v>
      </c>
      <c r="E97" s="173"/>
      <c r="F97" s="173"/>
      <c r="G97" s="173"/>
      <c r="H97" s="174"/>
    </row>
    <row r="98" spans="1:8" ht="21.75" thickBot="1" x14ac:dyDescent="0.25">
      <c r="A98" s="290"/>
      <c r="B98" s="291"/>
      <c r="C98" s="130"/>
      <c r="D98" s="292"/>
      <c r="E98" s="292"/>
      <c r="F98" s="292"/>
      <c r="G98" s="292"/>
      <c r="H98" s="293"/>
    </row>
    <row r="99" spans="1:8" ht="60" customHeight="1" thickBot="1" x14ac:dyDescent="0.25">
      <c r="A99" s="179" t="s">
        <v>73</v>
      </c>
      <c r="B99" s="180"/>
      <c r="C99"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"2ГИС.КОСТРОМА" (версия для ПК); Интернет-площадка 2gis.kz на основе Cправочника организаций "2ГИС.КОСТРОМА"; Электронный справочник на основе Справочника организаций "2ГИС.КОСТРОМА" (мобильная версия); Интернет-площадки и Веб-приложения на основе Cправочника организаций "2ГИС.КОСТРОМА", http://api.2gis.kz/</v>
      </c>
      <c r="D99" s="182">
        <v>5040</v>
      </c>
      <c r="E99" s="182"/>
      <c r="F99" s="182"/>
      <c r="G99" s="182"/>
      <c r="H99" s="183"/>
    </row>
    <row r="100" spans="1:8" ht="60" customHeight="1" thickBot="1" x14ac:dyDescent="0.25">
      <c r="A100" s="184" t="s">
        <v>74</v>
      </c>
      <c r="B100" s="185"/>
      <c r="C100" s="186"/>
      <c r="D100" s="187" t="s">
        <v>75</v>
      </c>
      <c r="E100" s="188"/>
      <c r="F100" s="188"/>
      <c r="G100" s="188"/>
      <c r="H100" s="189"/>
    </row>
    <row r="101" spans="1:8" ht="60" customHeight="1" x14ac:dyDescent="0.2">
      <c r="A101" s="190" t="s">
        <v>76</v>
      </c>
      <c r="B101" s="191"/>
      <c r="C101" s="186"/>
      <c r="D101" s="157">
        <f>D99/4</f>
        <v>1260</v>
      </c>
      <c r="E101" s="157"/>
      <c r="F101" s="157"/>
      <c r="G101" s="157"/>
      <c r="H101" s="158"/>
    </row>
    <row r="102" spans="1:8" ht="60" customHeight="1" x14ac:dyDescent="0.2">
      <c r="A102" s="190" t="s">
        <v>77</v>
      </c>
      <c r="B102" s="191"/>
      <c r="C102" s="186"/>
      <c r="D102" s="157">
        <f>D99/5</f>
        <v>1008</v>
      </c>
      <c r="E102" s="157"/>
      <c r="F102" s="157"/>
      <c r="G102" s="157"/>
      <c r="H102" s="158"/>
    </row>
    <row r="103" spans="1:8" ht="60" customHeight="1" x14ac:dyDescent="0.2">
      <c r="A103" s="190" t="s">
        <v>78</v>
      </c>
      <c r="B103" s="191"/>
      <c r="C103" s="186"/>
      <c r="D103" s="157">
        <f>D99/6</f>
        <v>840</v>
      </c>
      <c r="E103" s="157"/>
      <c r="F103" s="157"/>
      <c r="G103" s="157"/>
      <c r="H103" s="158"/>
    </row>
    <row r="104" spans="1:8" ht="60" customHeight="1" x14ac:dyDescent="0.2">
      <c r="A104" s="190" t="s">
        <v>79</v>
      </c>
      <c r="B104" s="191"/>
      <c r="C104" s="186"/>
      <c r="D104" s="157">
        <f>D99/7</f>
        <v>720</v>
      </c>
      <c r="E104" s="157"/>
      <c r="F104" s="157"/>
      <c r="G104" s="157"/>
      <c r="H104" s="158"/>
    </row>
    <row r="105" spans="1:8" ht="60" customHeight="1" x14ac:dyDescent="0.2">
      <c r="A105" s="190" t="s">
        <v>80</v>
      </c>
      <c r="B105" s="191"/>
      <c r="C105" s="186"/>
      <c r="D105" s="157">
        <f>D99/8</f>
        <v>630</v>
      </c>
      <c r="E105" s="157"/>
      <c r="F105" s="157"/>
      <c r="G105" s="157"/>
      <c r="H105" s="158"/>
    </row>
    <row r="106" spans="1:8" ht="60" customHeight="1" x14ac:dyDescent="0.2">
      <c r="A106" s="190" t="s">
        <v>81</v>
      </c>
      <c r="B106" s="191"/>
      <c r="C106" s="186"/>
      <c r="D106" s="157">
        <f>D99/9</f>
        <v>560</v>
      </c>
      <c r="E106" s="157"/>
      <c r="F106" s="157"/>
      <c r="G106" s="157"/>
      <c r="H106" s="158"/>
    </row>
    <row r="107" spans="1:8" ht="60" customHeight="1" x14ac:dyDescent="0.2">
      <c r="A107" s="190" t="s">
        <v>82</v>
      </c>
      <c r="B107" s="191"/>
      <c r="C107" s="186"/>
      <c r="D107" s="157">
        <f>D99/10</f>
        <v>504</v>
      </c>
      <c r="E107" s="157"/>
      <c r="F107" s="157"/>
      <c r="G107" s="157"/>
      <c r="H107" s="158"/>
    </row>
    <row r="108" spans="1:8" ht="60" customHeight="1" thickBot="1" x14ac:dyDescent="0.25">
      <c r="A108" s="179" t="s">
        <v>83</v>
      </c>
      <c r="B108" s="180"/>
      <c r="C108" s="186"/>
      <c r="D108" s="182">
        <v>7560</v>
      </c>
      <c r="E108" s="182"/>
      <c r="F108" s="182"/>
      <c r="G108" s="182"/>
      <c r="H108" s="183"/>
    </row>
    <row r="109" spans="1:8" ht="60" customHeight="1" thickBot="1" x14ac:dyDescent="0.25">
      <c r="A109" s="184" t="s">
        <v>74</v>
      </c>
      <c r="B109" s="185"/>
      <c r="C109" s="186"/>
      <c r="D109" s="187" t="s">
        <v>75</v>
      </c>
      <c r="E109" s="188"/>
      <c r="F109" s="188"/>
      <c r="G109" s="188"/>
      <c r="H109" s="189"/>
    </row>
    <row r="110" spans="1:8" ht="60" customHeight="1" x14ac:dyDescent="0.2">
      <c r="A110" s="190" t="s">
        <v>76</v>
      </c>
      <c r="B110" s="191"/>
      <c r="C110" s="186"/>
      <c r="D110" s="157">
        <v>1890</v>
      </c>
      <c r="E110" s="157"/>
      <c r="F110" s="157"/>
      <c r="G110" s="157"/>
      <c r="H110" s="158"/>
    </row>
    <row r="111" spans="1:8" ht="60" customHeight="1" x14ac:dyDescent="0.2">
      <c r="A111" s="190" t="s">
        <v>77</v>
      </c>
      <c r="B111" s="191"/>
      <c r="C111" s="186"/>
      <c r="D111" s="157">
        <v>1512</v>
      </c>
      <c r="E111" s="157"/>
      <c r="F111" s="157"/>
      <c r="G111" s="157"/>
      <c r="H111" s="158"/>
    </row>
    <row r="112" spans="1:8" ht="60" customHeight="1" x14ac:dyDescent="0.2">
      <c r="A112" s="190" t="s">
        <v>78</v>
      </c>
      <c r="B112" s="191"/>
      <c r="C112" s="186"/>
      <c r="D112" s="157">
        <v>1260</v>
      </c>
      <c r="E112" s="157"/>
      <c r="F112" s="157"/>
      <c r="G112" s="157"/>
      <c r="H112" s="158"/>
    </row>
    <row r="113" spans="1:8" ht="60" customHeight="1" x14ac:dyDescent="0.2">
      <c r="A113" s="190" t="s">
        <v>79</v>
      </c>
      <c r="B113" s="191"/>
      <c r="C113" s="186"/>
      <c r="D113" s="157">
        <v>1080</v>
      </c>
      <c r="E113" s="157"/>
      <c r="F113" s="157"/>
      <c r="G113" s="157"/>
      <c r="H113" s="158"/>
    </row>
    <row r="114" spans="1:8" ht="60" customHeight="1" x14ac:dyDescent="0.2">
      <c r="A114" s="190" t="s">
        <v>80</v>
      </c>
      <c r="B114" s="191"/>
      <c r="C114" s="186"/>
      <c r="D114" s="157">
        <v>945</v>
      </c>
      <c r="E114" s="157"/>
      <c r="F114" s="157"/>
      <c r="G114" s="157"/>
      <c r="H114" s="158"/>
    </row>
    <row r="115" spans="1:8" ht="60" customHeight="1" x14ac:dyDescent="0.2">
      <c r="A115" s="190" t="s">
        <v>81</v>
      </c>
      <c r="B115" s="191"/>
      <c r="C115" s="186"/>
      <c r="D115" s="157">
        <v>840</v>
      </c>
      <c r="E115" s="157"/>
      <c r="F115" s="157"/>
      <c r="G115" s="157"/>
      <c r="H115" s="158"/>
    </row>
    <row r="116" spans="1:8" ht="60" customHeight="1" thickBot="1" x14ac:dyDescent="0.25">
      <c r="A116" s="190" t="s">
        <v>82</v>
      </c>
      <c r="B116" s="191"/>
      <c r="C116" s="194"/>
      <c r="D116" s="157">
        <v>756</v>
      </c>
      <c r="E116" s="157"/>
      <c r="F116" s="157"/>
      <c r="G116" s="157"/>
      <c r="H116" s="158"/>
    </row>
    <row r="117" spans="1:8" s="16" customFormat="1" ht="62.45" customHeight="1" thickBot="1" x14ac:dyDescent="0.25">
      <c r="A117" s="195" t="s">
        <v>84</v>
      </c>
      <c r="B117" s="196"/>
      <c r="C117"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117" s="44">
        <v>5400</v>
      </c>
      <c r="E117" s="45"/>
      <c r="F117" s="45"/>
      <c r="G117" s="45"/>
      <c r="H117" s="46"/>
    </row>
    <row r="118" spans="1:8" ht="21.75" thickBot="1" x14ac:dyDescent="0.25">
      <c r="A118" s="290"/>
      <c r="B118" s="291"/>
      <c r="C118" s="125"/>
      <c r="D118" s="292"/>
      <c r="E118" s="292"/>
      <c r="F118" s="292"/>
      <c r="G118" s="292"/>
      <c r="H118" s="293"/>
    </row>
    <row r="119" spans="1:8" ht="50.1" customHeight="1" x14ac:dyDescent="0.2">
      <c r="A119" s="160" t="s">
        <v>85</v>
      </c>
      <c r="B119" s="161"/>
      <c r="C119" s="201" t="str">
        <f>"Интернет-площадка 2gis.ru на основе Cправочника организаций "&amp;$C$2&amp;""</f>
        <v>Интернет-площадка 2gis.ru на основе Cправочника организаций "2ГИС.КОСТРОМА"</v>
      </c>
      <c r="D119" s="31">
        <v>4350</v>
      </c>
      <c r="E119" s="32"/>
      <c r="F119" s="32"/>
      <c r="G119" s="32"/>
      <c r="H119" s="33"/>
    </row>
    <row r="120" spans="1:8" ht="50.1" customHeight="1" x14ac:dyDescent="0.2">
      <c r="A120" s="160" t="s">
        <v>86</v>
      </c>
      <c r="B120" s="161"/>
      <c r="C120" s="202" t="str">
        <f>"Электронный справочник на основе Справочника организаций "&amp;$C$2&amp;" (версия для ПК)"</f>
        <v>Электронный справочник на основе Справочника организаций "2ГИС.КОСТРОМА" (версия для ПК)</v>
      </c>
      <c r="D120" s="121">
        <v>3012</v>
      </c>
      <c r="E120" s="122"/>
      <c r="F120" s="122"/>
      <c r="G120" s="122"/>
      <c r="H120" s="123"/>
    </row>
    <row r="121" spans="1:8" ht="50.1" customHeight="1" x14ac:dyDescent="0.2">
      <c r="A121" s="160" t="s">
        <v>87</v>
      </c>
      <c r="B121" s="161"/>
      <c r="C121" s="202" t="str">
        <f>"Электронный справочник на основе Справочника организаций "&amp;$C$2&amp;" (версия для ПК)"</f>
        <v>Электронный справочник на основе Справочника организаций "2ГИС.КОСТРОМА" (версия для ПК)</v>
      </c>
      <c r="D121" s="36">
        <v>2478</v>
      </c>
      <c r="E121" s="37"/>
      <c r="F121" s="37"/>
      <c r="G121" s="37"/>
      <c r="H121" s="38"/>
    </row>
    <row r="122" spans="1:8" ht="50.1" customHeight="1" x14ac:dyDescent="0.2">
      <c r="A122" s="160" t="s">
        <v>88</v>
      </c>
      <c r="B122" s="161"/>
      <c r="C122" s="202" t="str">
        <f>"Интернет-площадка 2gis.ru на основе Cправочника организаций "&amp;$C$2&amp;""</f>
        <v>Интернет-площадка 2gis.ru на основе Cправочника организаций "2ГИС.КОСТРОМА"</v>
      </c>
      <c r="D122" s="36">
        <v>7374</v>
      </c>
      <c r="E122" s="37"/>
      <c r="F122" s="37"/>
      <c r="G122" s="37"/>
      <c r="H122" s="38"/>
    </row>
    <row r="123" spans="1:8" ht="50.1" customHeight="1" x14ac:dyDescent="0.2">
      <c r="A123" s="160" t="s">
        <v>89</v>
      </c>
      <c r="B123" s="161"/>
      <c r="C123" s="202" t="str">
        <f>"Интернет-площадка 2gis.ru на основе Cправочника организаций "&amp;$C$2&amp;""</f>
        <v>Интернет-площадка 2gis.ru на основе Cправочника организаций "2ГИС.КОСТРОМА"</v>
      </c>
      <c r="D123" s="36">
        <v>8848.7999999999993</v>
      </c>
      <c r="E123" s="37"/>
      <c r="F123" s="37"/>
      <c r="G123" s="37"/>
      <c r="H123" s="38"/>
    </row>
    <row r="124" spans="1:8" ht="50.1" customHeight="1" x14ac:dyDescent="0.2">
      <c r="A124" s="160" t="s">
        <v>90</v>
      </c>
      <c r="B124" s="161"/>
      <c r="C124" s="202" t="str">
        <f>"Электронный справочник на основе Справочника организаций "&amp;$C$2&amp;" (версия для ПК)"</f>
        <v>Электронный справочник на основе Справочника организаций "2ГИС.КОСТРОМА" (версия для ПК)</v>
      </c>
      <c r="D124" s="36">
        <v>2604</v>
      </c>
      <c r="E124" s="37"/>
      <c r="F124" s="37"/>
      <c r="G124" s="37"/>
      <c r="H124" s="38"/>
    </row>
    <row r="125" spans="1:8" ht="50.1" customHeight="1" x14ac:dyDescent="0.2">
      <c r="A125" s="160" t="s">
        <v>91</v>
      </c>
      <c r="B125" s="161"/>
      <c r="C125" s="202" t="str">
        <f>"Электронный справочник на основе Справочника организаций "&amp;$C$2&amp;" (версия для ПК)"</f>
        <v>Электронный справочник на основе Справочника организаций "2ГИС.КОСТРОМА" (версия для ПК)</v>
      </c>
      <c r="D125" s="36">
        <v>2478</v>
      </c>
      <c r="E125" s="37"/>
      <c r="F125" s="37"/>
      <c r="G125" s="37"/>
      <c r="H125" s="38"/>
    </row>
    <row r="126" spans="1:8" ht="50.1" customHeight="1" x14ac:dyDescent="0.2">
      <c r="A126" s="160" t="s">
        <v>92</v>
      </c>
      <c r="B126" s="161"/>
      <c r="C126" s="202" t="str">
        <f>"Электронный справочник на основе Справочника организаций "&amp;$C$2&amp;" (версия для ПК)"</f>
        <v>Электронный справочник на основе Справочника организаций "2ГИС.КОСТРОМА" (версия для ПК)</v>
      </c>
      <c r="D126" s="36">
        <v>3480</v>
      </c>
      <c r="E126" s="37"/>
      <c r="F126" s="37"/>
      <c r="G126" s="37"/>
      <c r="H126" s="38"/>
    </row>
    <row r="127" spans="1:8" ht="50.1" customHeight="1" x14ac:dyDescent="0.2">
      <c r="A127" s="160" t="s">
        <v>93</v>
      </c>
      <c r="B127" s="161"/>
      <c r="C127" s="203" t="str">
        <f>C120</f>
        <v>Электронный справочник на основе Справочника организаций "2ГИС.КОСТРОМА" (версия для ПК)</v>
      </c>
      <c r="D127" s="36">
        <v>3408</v>
      </c>
      <c r="E127" s="37"/>
      <c r="F127" s="37"/>
      <c r="G127" s="37"/>
      <c r="H127" s="38"/>
    </row>
    <row r="128" spans="1:8" ht="50.1" customHeight="1" x14ac:dyDescent="0.2">
      <c r="A128" s="160" t="s">
        <v>94</v>
      </c>
      <c r="B128" s="161"/>
      <c r="C128" s="202" t="s">
        <v>95</v>
      </c>
      <c r="D128" s="36">
        <v>534</v>
      </c>
      <c r="E128" s="37"/>
      <c r="F128" s="37"/>
      <c r="G128" s="37"/>
      <c r="H128" s="38"/>
    </row>
    <row r="129" spans="1:8" ht="66" customHeight="1" x14ac:dyDescent="0.2">
      <c r="A129" s="160" t="s">
        <v>96</v>
      </c>
      <c r="B129" s="161"/>
      <c r="C129"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"2ГИС.КОСТРОМА" (мобильная версия 2ГИС 4.0 и выше); Интернет-площадка 2gis.ru на основе Cправочника организаций "2ГИС.КОСТРОМА"</v>
      </c>
      <c r="D129" s="36">
        <v>1860</v>
      </c>
      <c r="E129" s="37"/>
      <c r="F129" s="37"/>
      <c r="G129" s="37"/>
      <c r="H129" s="38"/>
    </row>
    <row r="130" spans="1:8" ht="66" customHeight="1" x14ac:dyDescent="0.2">
      <c r="A130" s="160" t="s">
        <v>97</v>
      </c>
      <c r="B130" s="161"/>
      <c r="C130" s="202" t="str">
        <f t="shared" ref="C130:C13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"2ГИС.КОСТРОМА" (мобильная версия 2ГИС 4.0 и выше); Интернет-площадка 2gis.ru на основе Cправочника организаций "2ГИС.КОСТРОМА"</v>
      </c>
      <c r="D130" s="36">
        <v>1488</v>
      </c>
      <c r="E130" s="37"/>
      <c r="F130" s="37"/>
      <c r="G130" s="37"/>
      <c r="H130" s="38"/>
    </row>
    <row r="131" spans="1:8" ht="66" customHeight="1" x14ac:dyDescent="0.2">
      <c r="A131" s="160" t="s">
        <v>98</v>
      </c>
      <c r="B131" s="161"/>
      <c r="C131" s="202" t="str">
        <f t="shared" si="1"/>
        <v>электронный справочник на основе Справочника организаций "2ГИС.КОСТРОМА" (мобильная версия 2ГИС 4.0 и выше); Интернет-площадка 2gis.ru на основе Cправочника организаций "2ГИС.КОСТРОМА"</v>
      </c>
      <c r="D131" s="36">
        <v>1242</v>
      </c>
      <c r="E131" s="37"/>
      <c r="F131" s="37"/>
      <c r="G131" s="37"/>
      <c r="H131" s="38"/>
    </row>
    <row r="132" spans="1:8" ht="66" customHeight="1" x14ac:dyDescent="0.2">
      <c r="A132" s="160" t="s">
        <v>99</v>
      </c>
      <c r="B132" s="161"/>
      <c r="C132" s="202" t="str">
        <f t="shared" si="1"/>
        <v>электронный справочник на основе Справочника организаций "2ГИС.КОСТРОМА" (мобильная версия 2ГИС 4.0 и выше); Интернет-площадка 2gis.ru на основе Cправочника организаций "2ГИС.КОСТРОМА"</v>
      </c>
      <c r="D132" s="36">
        <v>744</v>
      </c>
      <c r="E132" s="37"/>
      <c r="F132" s="37"/>
      <c r="G132" s="37"/>
      <c r="H132" s="38"/>
    </row>
    <row r="133" spans="1:8" ht="66" customHeight="1" x14ac:dyDescent="0.2">
      <c r="A133" s="160" t="s">
        <v>100</v>
      </c>
      <c r="B133" s="161" t="s">
        <v>100</v>
      </c>
      <c r="C133"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"2ГИС.КОСТРОМА" (мобильная версия 2ГИС 4.0 и выше); Интернет-площадка 2gis.ru на основе Cправочника организаций "2ГИС.КОСТРОМА"</v>
      </c>
      <c r="D133" s="36">
        <v>6822</v>
      </c>
      <c r="E133" s="37"/>
      <c r="F133" s="37"/>
      <c r="G133" s="37"/>
      <c r="H133" s="38"/>
    </row>
    <row r="134" spans="1:8" ht="66" customHeight="1" x14ac:dyDescent="0.2">
      <c r="A134" s="160" t="s">
        <v>101</v>
      </c>
      <c r="B134" s="161" t="s">
        <v>101</v>
      </c>
      <c r="C134"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"2ГИС.КОСТРОМА" (мобильная версия 2ГИС 4.0 и выше); Интернет-площадка 2gis.ru на основе Cправочника организаций "2ГИС.КОСТРОМА"</v>
      </c>
      <c r="D134" s="36">
        <v>2166</v>
      </c>
      <c r="E134" s="37"/>
      <c r="F134" s="37"/>
      <c r="G134" s="37"/>
      <c r="H134" s="38"/>
    </row>
    <row r="135" spans="1:8" ht="50.1" customHeight="1" thickBot="1" x14ac:dyDescent="0.25">
      <c r="A135" s="160" t="s">
        <v>102</v>
      </c>
      <c r="B135" s="161"/>
      <c r="C135" s="202" t="str">
        <f>"Электронный справочник на основе Справочника организаций "&amp;$C$2&amp;" (версия для ПК)"</f>
        <v>Электронный справочник на основе Справочника организаций "2ГИС.КОСТРОМА" (версия для ПК)</v>
      </c>
      <c r="D135" s="36">
        <v>1476</v>
      </c>
      <c r="E135" s="37"/>
      <c r="F135" s="37"/>
      <c r="G135" s="37"/>
      <c r="H135" s="38"/>
    </row>
    <row r="136" spans="1:8" s="16" customFormat="1" ht="102" customHeight="1" thickBot="1" x14ac:dyDescent="0.25">
      <c r="A136" s="160" t="s">
        <v>16</v>
      </c>
      <c r="B136" s="161"/>
      <c r="C136"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136" s="36">
        <v>810</v>
      </c>
      <c r="E136" s="37"/>
      <c r="F136" s="37"/>
      <c r="G136" s="37"/>
      <c r="H136" s="38"/>
    </row>
    <row r="137" spans="1:8" s="16" customFormat="1" ht="102" customHeight="1" thickBot="1" x14ac:dyDescent="0.25">
      <c r="A137" s="160" t="s">
        <v>103</v>
      </c>
      <c r="B137" s="161"/>
      <c r="C137"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137" s="36">
        <v>100002</v>
      </c>
      <c r="E137" s="37"/>
      <c r="F137" s="37"/>
      <c r="G137" s="37"/>
      <c r="H137" s="38"/>
    </row>
    <row r="138" spans="1:8" s="16" customFormat="1" ht="126" customHeight="1" x14ac:dyDescent="0.2">
      <c r="A138" s="160" t="s">
        <v>104</v>
      </c>
      <c r="B138" s="161"/>
      <c r="C138" s="30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"2ГИС.КОСТРОМА" (версия для ПК); 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Интернет-площадки и Веб-приложения на основе Cправочника организаций "2ГИС.КОСТРОМА", http://api.2gis.ru/</v>
      </c>
      <c r="D138" s="36">
        <v>3990</v>
      </c>
      <c r="E138" s="37"/>
      <c r="F138" s="37"/>
      <c r="G138" s="37"/>
      <c r="H138" s="38"/>
    </row>
    <row r="139" spans="1:8" s="16" customFormat="1" ht="96" customHeight="1" x14ac:dyDescent="0.2">
      <c r="A139" s="154" t="s">
        <v>105</v>
      </c>
      <c r="B139" s="204"/>
      <c r="C13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Интернет-площадки и Веб-приложения на основе Cправочника организаций "2ГИС.КОСТРОМА", http://api.2gis.ru/</v>
      </c>
      <c r="D139" s="36">
        <v>3150</v>
      </c>
      <c r="E139" s="37"/>
      <c r="F139" s="37"/>
      <c r="G139" s="37"/>
      <c r="H139" s="38"/>
    </row>
    <row r="140" spans="1:8" s="16" customFormat="1" ht="96" customHeight="1" x14ac:dyDescent="0.2">
      <c r="A140" s="154" t="s">
        <v>106</v>
      </c>
      <c r="B140" s="204"/>
      <c r="C140"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"2ГИС.КОСТРОМА" (мобильная версия 2ГИС 4.0 и выше)</v>
      </c>
      <c r="D140" s="36">
        <v>3240</v>
      </c>
      <c r="E140" s="37"/>
      <c r="F140" s="37"/>
      <c r="G140" s="37"/>
      <c r="H140" s="38"/>
    </row>
    <row r="141" spans="1:8" ht="50.1" customHeight="1" x14ac:dyDescent="0.2">
      <c r="A141" s="160" t="s">
        <v>107</v>
      </c>
      <c r="B141" s="161"/>
      <c r="C141" s="202" t="str">
        <f>"Интернет-площадка 2gis.ru на основе Cправочника организаций "&amp;$C$2&amp;""</f>
        <v>Интернет-площадка 2gis.ru на основе Cправочника организаций "2ГИС.КОСТРОМА"</v>
      </c>
      <c r="D141" s="36">
        <v>6120</v>
      </c>
      <c r="E141" s="37"/>
      <c r="F141" s="37"/>
      <c r="G141" s="37"/>
      <c r="H141" s="38"/>
    </row>
    <row r="142" spans="1:8" ht="50.1" customHeight="1" x14ac:dyDescent="0.2">
      <c r="A142" s="160" t="s">
        <v>108</v>
      </c>
      <c r="B142" s="161"/>
      <c r="C142" s="202" t="str">
        <f t="shared" ref="C142:C151" si="2">"Электронный справочник на основе Справочника организаций "&amp;$C$2&amp;" (версия для ПК)"</f>
        <v>Электронный справочник на основе Справочника организаций "2ГИС.КОСТРОМА" (версия для ПК)</v>
      </c>
      <c r="D142" s="36">
        <v>4320</v>
      </c>
      <c r="E142" s="37"/>
      <c r="F142" s="37"/>
      <c r="G142" s="37"/>
      <c r="H142" s="38"/>
    </row>
    <row r="143" spans="1:8" ht="50.1" customHeight="1" x14ac:dyDescent="0.2">
      <c r="A143" s="160" t="s">
        <v>109</v>
      </c>
      <c r="B143" s="161"/>
      <c r="C143" s="202" t="str">
        <f t="shared" si="2"/>
        <v>Электронный справочник на основе Справочника организаций "2ГИС.КОСТРОМА" (версия для ПК)</v>
      </c>
      <c r="D143" s="36">
        <v>3480</v>
      </c>
      <c r="E143" s="37"/>
      <c r="F143" s="37"/>
      <c r="G143" s="37"/>
      <c r="H143" s="38"/>
    </row>
    <row r="144" spans="1:8" ht="50.1" customHeight="1" x14ac:dyDescent="0.2">
      <c r="A144" s="160" t="s">
        <v>110</v>
      </c>
      <c r="B144" s="161"/>
      <c r="C144" s="202" t="str">
        <f>"Интернет-площадка 2gis.ru на основе Cправочника организаций "&amp;$C$2&amp;""</f>
        <v>Интернет-площадка 2gis.ru на основе Cправочника организаций "2ГИС.КОСТРОМА"</v>
      </c>
      <c r="D144" s="36">
        <v>10440</v>
      </c>
      <c r="E144" s="37"/>
      <c r="F144" s="37"/>
      <c r="G144" s="37"/>
      <c r="H144" s="38"/>
    </row>
    <row r="145" spans="1:8" ht="50.1" customHeight="1" x14ac:dyDescent="0.2">
      <c r="A145" s="160" t="s">
        <v>111</v>
      </c>
      <c r="B145" s="161"/>
      <c r="C145" s="202" t="str">
        <f>"Интернет-площадка 2gis.ru на основе Cправочника организаций "&amp;$C$2&amp;""</f>
        <v>Интернет-площадка 2gis.ru на основе Cправочника организаций "2ГИС.КОСТРОМА"</v>
      </c>
      <c r="D145" s="36">
        <v>12528</v>
      </c>
      <c r="E145" s="37"/>
      <c r="F145" s="37"/>
      <c r="G145" s="37"/>
      <c r="H145" s="38"/>
    </row>
    <row r="146" spans="1:8" ht="50.1" customHeight="1" x14ac:dyDescent="0.2">
      <c r="A146" s="160" t="s">
        <v>112</v>
      </c>
      <c r="B146" s="161"/>
      <c r="C146" s="202" t="str">
        <f t="shared" si="2"/>
        <v>Электронный справочник на основе Справочника организаций "2ГИС.КОСТРОМА" (версия для ПК)</v>
      </c>
      <c r="D146" s="36">
        <v>3720</v>
      </c>
      <c r="E146" s="37"/>
      <c r="F146" s="37"/>
      <c r="G146" s="37"/>
      <c r="H146" s="38"/>
    </row>
    <row r="147" spans="1:8" ht="50.1" customHeight="1" x14ac:dyDescent="0.2">
      <c r="A147" s="160" t="s">
        <v>113</v>
      </c>
      <c r="B147" s="161"/>
      <c r="C147" s="202" t="str">
        <f t="shared" si="2"/>
        <v>Электронный справочник на основе Справочника организаций "2ГИС.КОСТРОМА" (версия для ПК)</v>
      </c>
      <c r="D147" s="36">
        <v>3480</v>
      </c>
      <c r="E147" s="37"/>
      <c r="F147" s="37"/>
      <c r="G147" s="37"/>
      <c r="H147" s="38"/>
    </row>
    <row r="148" spans="1:8" ht="50.1" customHeight="1" x14ac:dyDescent="0.2">
      <c r="A148" s="160" t="s">
        <v>114</v>
      </c>
      <c r="B148" s="161"/>
      <c r="C148" s="202" t="str">
        <f t="shared" si="2"/>
        <v>Электронный справочник на основе Справочника организаций "2ГИС.КОСТРОМА" (версия для ПК)</v>
      </c>
      <c r="D148" s="36">
        <v>4920</v>
      </c>
      <c r="E148" s="37"/>
      <c r="F148" s="37"/>
      <c r="G148" s="37"/>
      <c r="H148" s="38"/>
    </row>
    <row r="149" spans="1:8" ht="50.1" customHeight="1" x14ac:dyDescent="0.2">
      <c r="A149" s="160" t="s">
        <v>115</v>
      </c>
      <c r="B149" s="161"/>
      <c r="C149" s="202" t="s">
        <v>95</v>
      </c>
      <c r="D149" s="36">
        <v>840</v>
      </c>
      <c r="E149" s="37"/>
      <c r="F149" s="37"/>
      <c r="G149" s="37"/>
      <c r="H149" s="38"/>
    </row>
    <row r="150" spans="1:8" ht="66" customHeight="1" x14ac:dyDescent="0.2">
      <c r="A150" s="160" t="s">
        <v>116</v>
      </c>
      <c r="B150" s="161"/>
      <c r="C150"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"2ГИС.КОСТРОМА" (мобильная версия 2ГИС 4.0 и выше); Интернет-площадка 2gis.ru на основе Cправочника организаций "2ГИС.КОСТРОМА"</v>
      </c>
      <c r="D150" s="36">
        <v>9600</v>
      </c>
      <c r="E150" s="37"/>
      <c r="F150" s="37"/>
      <c r="G150" s="37"/>
      <c r="H150" s="38"/>
    </row>
    <row r="151" spans="1:8" ht="50.1" customHeight="1" thickBot="1" x14ac:dyDescent="0.25">
      <c r="A151" s="160" t="s">
        <v>117</v>
      </c>
      <c r="B151" s="161"/>
      <c r="C151" s="202" t="str">
        <f t="shared" si="2"/>
        <v>Электронный справочник на основе Справочника организаций "2ГИС.КОСТРОМА" (версия для ПК)</v>
      </c>
      <c r="D151" s="44">
        <v>2160</v>
      </c>
      <c r="E151" s="45"/>
      <c r="F151" s="45"/>
      <c r="G151" s="45"/>
      <c r="H151" s="46"/>
    </row>
    <row r="152" spans="1:8" s="28" customFormat="1" ht="50.1" customHeight="1" thickBot="1" x14ac:dyDescent="0.25">
      <c r="A152" s="24" t="s">
        <v>118</v>
      </c>
      <c r="B152" s="25"/>
      <c r="C152" s="26"/>
      <c r="D152" s="173"/>
      <c r="E152" s="173"/>
      <c r="F152" s="173"/>
      <c r="G152" s="173"/>
      <c r="H152" s="174"/>
    </row>
    <row r="153" spans="1:8" s="16" customFormat="1" ht="50.1" customHeight="1" x14ac:dyDescent="0.2">
      <c r="A153" s="160" t="s">
        <v>119</v>
      </c>
      <c r="B153" s="161"/>
      <c r="C153" s="206" t="str">
        <f>"Электронный справочник на основе Справочника организаций "&amp;$C$2&amp;" (мобильная версия)"</f>
        <v>Электронный справочник на основе Справочника организаций "2ГИС.КОСТРОМА" (мобильная версия)</v>
      </c>
      <c r="D153" s="36">
        <v>1620</v>
      </c>
      <c r="E153" s="37"/>
      <c r="F153" s="37"/>
      <c r="G153" s="37"/>
      <c r="H153" s="38"/>
    </row>
    <row r="154" spans="1:8" s="16" customFormat="1" ht="50.1" customHeight="1" x14ac:dyDescent="0.2">
      <c r="A154" s="160" t="s">
        <v>120</v>
      </c>
      <c r="B154" s="161"/>
      <c r="C154" s="209"/>
      <c r="D154" s="36">
        <v>1620</v>
      </c>
      <c r="E154" s="37"/>
      <c r="F154" s="37"/>
      <c r="G154" s="37"/>
      <c r="H154" s="38"/>
    </row>
    <row r="155" spans="1:8" s="16" customFormat="1" ht="50.1" customHeight="1" x14ac:dyDescent="0.2">
      <c r="A155" s="207" t="s">
        <v>121</v>
      </c>
      <c r="B155" s="208"/>
      <c r="C155" s="209"/>
      <c r="D155" s="297">
        <v>3000</v>
      </c>
      <c r="E155" s="157"/>
      <c r="F155" s="157"/>
      <c r="G155" s="157"/>
      <c r="H155" s="157"/>
    </row>
    <row r="156" spans="1:8" s="16" customFormat="1" ht="50.1" customHeight="1" x14ac:dyDescent="0.2">
      <c r="A156" s="207" t="s">
        <v>122</v>
      </c>
      <c r="B156" s="208"/>
      <c r="C156" s="209"/>
      <c r="D156" s="297">
        <v>300</v>
      </c>
      <c r="E156" s="157"/>
      <c r="F156" s="157"/>
      <c r="G156" s="157"/>
      <c r="H156" s="157"/>
    </row>
    <row r="157" spans="1:8" s="16" customFormat="1" ht="50.1" customHeight="1" thickBot="1" x14ac:dyDescent="0.25">
      <c r="A157" s="207" t="s">
        <v>123</v>
      </c>
      <c r="B157" s="208"/>
      <c r="C157" s="210"/>
      <c r="D157" s="78">
        <v>1050</v>
      </c>
      <c r="E157" s="79"/>
      <c r="F157" s="79"/>
      <c r="G157" s="79"/>
      <c r="H157" s="79"/>
    </row>
    <row r="158" spans="1:8" s="16" customFormat="1" ht="50.1" customHeight="1" thickBot="1" x14ac:dyDescent="0.25">
      <c r="A158" s="24" t="s">
        <v>124</v>
      </c>
      <c r="B158" s="25"/>
      <c r="C158" s="26"/>
      <c r="D158" s="173"/>
      <c r="E158" s="173"/>
      <c r="F158" s="173"/>
      <c r="G158" s="173"/>
      <c r="H158" s="174"/>
    </row>
    <row r="159" spans="1:8" ht="50.1" customHeight="1" x14ac:dyDescent="0.2">
      <c r="A159" s="160" t="s">
        <v>125</v>
      </c>
      <c r="B159" s="161"/>
      <c r="C159"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"2ГИС.КОСТРОМА" (мобильная версия 2ГИС 4.0 и выше)</v>
      </c>
      <c r="D159" s="212">
        <f>F159*1.2</f>
        <v>2412</v>
      </c>
      <c r="E159" s="213">
        <f>F159*1.1</f>
        <v>2211</v>
      </c>
      <c r="F159" s="213">
        <v>2010</v>
      </c>
      <c r="G159" s="213">
        <f>F159*0.75</f>
        <v>1507.5</v>
      </c>
      <c r="H159" s="214">
        <f>F159*0.5</f>
        <v>1005</v>
      </c>
    </row>
    <row r="160" spans="1:8" ht="50.1" customHeight="1" x14ac:dyDescent="0.2">
      <c r="A160" s="160" t="s">
        <v>126</v>
      </c>
      <c r="B160" s="161"/>
      <c r="C160" s="202" t="str">
        <f>"Интернет-площадка 2gis.ru на основе Cправочника организаций "&amp;$C$2&amp;""</f>
        <v>Интернет-площадка 2gis.ru на основе Cправочника организаций "2ГИС.КОСТРОМА"</v>
      </c>
      <c r="D160" s="36">
        <v>2358</v>
      </c>
      <c r="E160" s="37"/>
      <c r="F160" s="37"/>
      <c r="G160" s="37"/>
      <c r="H160" s="38"/>
    </row>
    <row r="161" spans="1:8" ht="50.1" customHeight="1" x14ac:dyDescent="0.2">
      <c r="A161" s="160" t="s">
        <v>127</v>
      </c>
      <c r="B161" s="161"/>
      <c r="C161" s="202" t="str">
        <f>"Электронный справочник на основе Справочника организаций "&amp;$C$2&amp;" (версия для ПК)"</f>
        <v>Электронный справочник на основе Справочника организаций "2ГИС.КОСТРОМА" (версия для ПК)</v>
      </c>
      <c r="D161" s="36">
        <v>3012</v>
      </c>
      <c r="E161" s="37"/>
      <c r="F161" s="37"/>
      <c r="G161" s="37"/>
      <c r="H161" s="38"/>
    </row>
    <row r="162" spans="1:8" ht="50.1" customHeight="1" x14ac:dyDescent="0.2">
      <c r="A162" s="160" t="s">
        <v>128</v>
      </c>
      <c r="B162" s="161"/>
      <c r="C162"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"2ГИС.КОСТРОМА" (мобильная версия 2ГИС 4.0 и выше)</v>
      </c>
      <c r="D162" s="212">
        <f>F162*1.2</f>
        <v>3456</v>
      </c>
      <c r="E162" s="213">
        <f>F162*1.1</f>
        <v>3168.0000000000005</v>
      </c>
      <c r="F162" s="213">
        <v>2880</v>
      </c>
      <c r="G162" s="213">
        <f>F162*0.75</f>
        <v>2160</v>
      </c>
      <c r="H162" s="214">
        <f>F162*0.5</f>
        <v>1440</v>
      </c>
    </row>
    <row r="163" spans="1:8" ht="50.1" customHeight="1" x14ac:dyDescent="0.2">
      <c r="A163" s="160" t="s">
        <v>199</v>
      </c>
      <c r="B163" s="161"/>
      <c r="C163" s="202" t="str">
        <f>"Интернет-площадка 2gis.ru на основе Cправочника организаций "&amp;$C$2&amp;""</f>
        <v>Интернет-площадка 2gis.ru на основе Cправочника организаций "2ГИС.КОСТРОМА"</v>
      </c>
      <c r="D163" s="36">
        <v>3360</v>
      </c>
      <c r="E163" s="37"/>
      <c r="F163" s="37"/>
      <c r="G163" s="37"/>
      <c r="H163" s="38"/>
    </row>
    <row r="164" spans="1:8" ht="50.1" customHeight="1" x14ac:dyDescent="0.2">
      <c r="A164" s="160" t="s">
        <v>130</v>
      </c>
      <c r="B164" s="161"/>
      <c r="C164" s="202" t="str">
        <f>"Электронный справочник на основе Справочника организаций "&amp;$C$2&amp;" (версия для ПК)"</f>
        <v>Электронный справочник на основе Справочника организаций "2ГИС.КОСТРОМА" (версия для ПК)</v>
      </c>
      <c r="D164" s="36">
        <v>4320</v>
      </c>
      <c r="E164" s="37"/>
      <c r="F164" s="37"/>
      <c r="G164" s="37"/>
      <c r="H164" s="38"/>
    </row>
    <row r="165" spans="1:8" s="16" customFormat="1" ht="126" customHeight="1" x14ac:dyDescent="0.2">
      <c r="A165" s="160" t="s">
        <v>131</v>
      </c>
      <c r="B165" s="161"/>
      <c r="C165" s="215" t="str">
        <f>C160</f>
        <v>Интернет-площадка 2gis.ru на основе Cправочника организаций "2ГИС.КОСТРОМА"</v>
      </c>
      <c r="D165" s="212">
        <f>F165*1.2</f>
        <v>2412</v>
      </c>
      <c r="E165" s="213">
        <f>F165*1.1</f>
        <v>2211</v>
      </c>
      <c r="F165" s="213">
        <v>2010</v>
      </c>
      <c r="G165" s="213">
        <f>F165*0.75</f>
        <v>1507.5</v>
      </c>
      <c r="H165" s="214">
        <f>F165*0.5</f>
        <v>1005</v>
      </c>
    </row>
    <row r="166" spans="1:8" s="16" customFormat="1" ht="126" customHeight="1" thickBot="1" x14ac:dyDescent="0.25">
      <c r="A166" s="160" t="s">
        <v>132</v>
      </c>
      <c r="B166" s="161"/>
      <c r="C166"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166" s="36">
        <v>2562</v>
      </c>
      <c r="E166" s="37"/>
      <c r="F166" s="37"/>
      <c r="G166" s="37"/>
      <c r="H166" s="38"/>
    </row>
    <row r="167" spans="1:8" ht="50.1" customHeight="1" thickBot="1" x14ac:dyDescent="0.25">
      <c r="A167" s="290"/>
      <c r="B167" s="291"/>
      <c r="C167" s="125"/>
      <c r="D167" s="292"/>
      <c r="E167" s="292"/>
      <c r="F167" s="292"/>
      <c r="G167" s="292"/>
      <c r="H167" s="293"/>
    </row>
    <row r="168" spans="1:8" s="23" customFormat="1" ht="26.25" x14ac:dyDescent="0.2">
      <c r="A168" s="216"/>
      <c r="B168" s="217"/>
      <c r="C168" s="218"/>
      <c r="D168" s="217"/>
      <c r="E168" s="217"/>
      <c r="F168" s="217"/>
      <c r="G168" s="217"/>
      <c r="H168" s="219"/>
    </row>
    <row r="169" spans="1:8" s="16" customFormat="1" ht="21" x14ac:dyDescent="0.2">
      <c r="A169" s="220"/>
      <c r="B169" s="221" t="s">
        <v>133</v>
      </c>
      <c r="C169" s="222" t="s">
        <v>220</v>
      </c>
      <c r="D169" s="222"/>
      <c r="E169" s="223"/>
      <c r="F169" s="223"/>
      <c r="G169" s="223"/>
      <c r="H169" s="223"/>
    </row>
    <row r="170" spans="1:8" s="16" customFormat="1" ht="21" x14ac:dyDescent="0.2">
      <c r="A170" s="220"/>
      <c r="B170" s="223"/>
      <c r="C170" s="224" t="s">
        <v>221</v>
      </c>
      <c r="D170" s="224"/>
      <c r="E170" s="223"/>
      <c r="F170" s="223"/>
      <c r="G170" s="223"/>
      <c r="H170" s="223"/>
    </row>
    <row r="171" spans="1:8" s="16" customFormat="1" ht="21" x14ac:dyDescent="0.2">
      <c r="A171" s="220"/>
      <c r="B171" s="223"/>
      <c r="C171" s="222" t="s">
        <v>222</v>
      </c>
      <c r="D171" s="224"/>
      <c r="E171" s="223"/>
      <c r="F171" s="223"/>
      <c r="G171" s="223"/>
      <c r="H171" s="223"/>
    </row>
    <row r="172" spans="1:8" s="16" customFormat="1" ht="21" x14ac:dyDescent="0.2">
      <c r="A172" s="216"/>
      <c r="B172" s="217"/>
      <c r="C172" s="224"/>
      <c r="D172" s="224"/>
      <c r="E172" s="223"/>
      <c r="F172" s="223"/>
      <c r="G172" s="223"/>
      <c r="H172" s="217"/>
    </row>
    <row r="173" spans="1:8" s="16" customFormat="1" ht="26.25" x14ac:dyDescent="0.2">
      <c r="A173" s="227" t="str">
        <f>Абакан_юр!A174</f>
        <v>По соглашению сторон в качестве валюты платежа могут выступать украинские гривны, в этом случае курс следующий: 1 руб. = 0,4408 гривен</v>
      </c>
      <c r="B173" s="227"/>
      <c r="C173" s="227"/>
      <c r="D173" s="228"/>
      <c r="E173" s="228"/>
      <c r="F173" s="229"/>
      <c r="G173" s="230"/>
      <c r="H173" s="230"/>
    </row>
    <row r="174" spans="1:8" ht="26.25" x14ac:dyDescent="0.2">
      <c r="A174" s="227" t="str">
        <f>Абакан_юр!A175</f>
        <v>По соглашению сторон в качестве валюты платежа могут выступать дирхамы ОАЭ, в этом случае курс следующий: 1 руб. = 0,0420 дирхам</v>
      </c>
      <c r="B174" s="227"/>
      <c r="C174" s="227"/>
      <c r="D174" s="228"/>
      <c r="E174" s="228"/>
      <c r="F174" s="229"/>
      <c r="G174" s="232"/>
      <c r="H174" s="232"/>
    </row>
    <row r="175" spans="1:8" ht="26.25" x14ac:dyDescent="0.2">
      <c r="A175" s="227" t="str">
        <f>Абакан_юр!A176</f>
        <v>По соглашению сторон в качестве валюты платежа могут выступать доллары США, в этом случае курс следующий: 1 руб. = 0,0114 доллара</v>
      </c>
      <c r="B175" s="227"/>
      <c r="C175" s="227"/>
      <c r="D175" s="228"/>
      <c r="E175" s="228"/>
      <c r="F175" s="229"/>
      <c r="G175" s="232"/>
      <c r="H175" s="232"/>
    </row>
    <row r="176" spans="1:8" ht="26.25" x14ac:dyDescent="0.2">
      <c r="A176" s="227" t="str">
        <f>Абакан_юр!A177</f>
        <v>По соглашению сторон в качестве валюты платежа могут выступать евро, в этом случае курс следующий: 1 руб. = 0,0105 евро</v>
      </c>
      <c r="B176" s="227"/>
      <c r="C176" s="227"/>
      <c r="D176" s="228"/>
      <c r="E176" s="229"/>
      <c r="F176" s="229"/>
      <c r="G176" s="232"/>
      <c r="H176" s="232"/>
    </row>
    <row r="177" spans="1:8" ht="26.25" x14ac:dyDescent="0.2">
      <c r="A177" s="227" t="str">
        <f>Абакан_юр!A178</f>
        <v>По соглашению сторон в качестве валюты платежа могут выступать чешские кроны, в этом случае курс следующий: 1 руб. = 0,2605 крона</v>
      </c>
      <c r="B177" s="227"/>
      <c r="C177" s="227"/>
      <c r="D177" s="228"/>
      <c r="E177" s="229"/>
      <c r="F177" s="229"/>
      <c r="G177" s="232"/>
      <c r="H177" s="232"/>
    </row>
    <row r="178" spans="1:8" ht="26.25" x14ac:dyDescent="0.2">
      <c r="A178" s="227" t="str">
        <f>Абакан_юр!A179</f>
        <v>По соглашению сторон в качестве валюты платежа могут выступать киргизские сомы, в этом случае курс следующий: 1 руб. = 1,0083 сом</v>
      </c>
      <c r="B178" s="227"/>
      <c r="C178" s="227"/>
      <c r="D178" s="228"/>
      <c r="E178" s="228"/>
      <c r="F178" s="229"/>
      <c r="G178" s="232"/>
      <c r="H178" s="232"/>
    </row>
    <row r="179" spans="1:8" ht="26.25" x14ac:dyDescent="0.2">
      <c r="A179" s="227" t="str">
        <f>Абакан_юр!A180</f>
        <v>По соглашению сторон в качестве валюты платежа могут выступать казахстанские тенге, в этом случае курс следующий: 1 руб. = 5,0473 тенге</v>
      </c>
      <c r="B179" s="227"/>
      <c r="C179" s="227"/>
      <c r="D179" s="228"/>
      <c r="E179" s="228"/>
      <c r="F179" s="229"/>
      <c r="G179" s="232"/>
      <c r="H179" s="232"/>
    </row>
    <row r="180" spans="1:8" ht="26.25" customHeight="1" x14ac:dyDescent="0.2">
      <c r="A180" s="233"/>
      <c r="B180" s="233"/>
      <c r="C180" s="234"/>
      <c r="D180" s="235"/>
      <c r="E180" s="235"/>
      <c r="F180" s="236"/>
      <c r="G180" s="237"/>
      <c r="H180" s="237"/>
    </row>
    <row r="181" spans="1:8" ht="26.25" customHeight="1" x14ac:dyDescent="0.2">
      <c r="A181" s="239" t="s">
        <v>144</v>
      </c>
      <c r="B181" s="239"/>
      <c r="C181" s="239"/>
      <c r="D181" s="239"/>
      <c r="E181" s="239"/>
      <c r="F181" s="239"/>
      <c r="G181" s="239"/>
      <c r="H181" s="239"/>
    </row>
    <row r="182" spans="1:8" ht="26.25" customHeight="1" x14ac:dyDescent="0.2">
      <c r="A182" s="239" t="s">
        <v>145</v>
      </c>
      <c r="B182" s="239"/>
      <c r="C182" s="239"/>
      <c r="D182" s="239"/>
      <c r="E182" s="239"/>
      <c r="F182" s="239"/>
      <c r="G182" s="239"/>
      <c r="H182" s="239"/>
    </row>
    <row r="183" spans="1:8" ht="26.25" customHeight="1" x14ac:dyDescent="0.2">
      <c r="A183" s="233"/>
      <c r="B183" s="233"/>
      <c r="C183" s="234"/>
      <c r="D183" s="235"/>
      <c r="E183" s="235"/>
      <c r="F183" s="236"/>
      <c r="G183" s="237"/>
      <c r="H183" s="237"/>
    </row>
    <row r="184" spans="1:8" ht="26.25" customHeight="1" thickBot="1" x14ac:dyDescent="0.25">
      <c r="A184" s="240" t="s">
        <v>146</v>
      </c>
      <c r="B184" s="240"/>
      <c r="C184" s="240"/>
      <c r="D184" s="240"/>
      <c r="E184" s="240"/>
      <c r="F184" s="241"/>
      <c r="G184" s="231"/>
      <c r="H184" s="242"/>
    </row>
    <row r="185" spans="1:8" ht="26.25" customHeight="1" thickBot="1" x14ac:dyDescent="0.25">
      <c r="A185" s="243" t="s">
        <v>147</v>
      </c>
      <c r="B185" s="244"/>
      <c r="C185" s="244"/>
      <c r="D185" s="244"/>
      <c r="E185" s="245"/>
      <c r="F185" s="246"/>
      <c r="H185" s="247"/>
    </row>
    <row r="186" spans="1:8" ht="26.25" customHeight="1" thickBot="1" x14ac:dyDescent="0.25">
      <c r="A186" s="426" t="s">
        <v>148</v>
      </c>
      <c r="B186" s="427"/>
      <c r="C186" s="250" t="s">
        <v>149</v>
      </c>
      <c r="D186" s="440" t="s">
        <v>150</v>
      </c>
      <c r="E186" s="441"/>
      <c r="F186" s="252"/>
      <c r="G186" s="252"/>
      <c r="H186" s="252"/>
    </row>
    <row r="187" spans="1:8" ht="84" x14ac:dyDescent="0.2">
      <c r="A187" s="253" t="s">
        <v>151</v>
      </c>
      <c r="B187" s="254"/>
      <c r="C187" s="255" t="s">
        <v>152</v>
      </c>
      <c r="D187" s="256" t="s">
        <v>153</v>
      </c>
      <c r="E187" s="257"/>
      <c r="F187" s="252"/>
      <c r="G187" s="252"/>
      <c r="H187" s="252"/>
    </row>
    <row r="188" spans="1:8" ht="21" x14ac:dyDescent="0.2">
      <c r="A188" s="258" t="s">
        <v>154</v>
      </c>
      <c r="B188" s="259"/>
      <c r="C188" s="260" t="s">
        <v>155</v>
      </c>
      <c r="D188" s="261" t="s">
        <v>156</v>
      </c>
      <c r="E188" s="262"/>
      <c r="F188" s="252"/>
      <c r="G188" s="252"/>
      <c r="H188" s="252"/>
    </row>
    <row r="189" spans="1:8" ht="63.75" thickBot="1" x14ac:dyDescent="0.25">
      <c r="A189" s="321" t="s">
        <v>157</v>
      </c>
      <c r="B189" s="322"/>
      <c r="C189" s="323" t="s">
        <v>158</v>
      </c>
      <c r="D189" s="324" t="s">
        <v>156</v>
      </c>
      <c r="E189" s="325"/>
      <c r="F189" s="252"/>
      <c r="G189" s="252"/>
      <c r="H189" s="252"/>
    </row>
    <row r="190" spans="1:8" ht="42" x14ac:dyDescent="0.2">
      <c r="A190" s="258" t="s">
        <v>160</v>
      </c>
      <c r="B190" s="259"/>
      <c r="C190" s="319" t="s">
        <v>161</v>
      </c>
      <c r="D190" s="259" t="s">
        <v>156</v>
      </c>
      <c r="E190" s="320"/>
      <c r="F190" s="246"/>
      <c r="G190" s="246"/>
      <c r="H190" s="246"/>
    </row>
    <row r="191" spans="1:8" ht="50.1" customHeight="1" thickBot="1" x14ac:dyDescent="0.25">
      <c r="A191" s="442" t="s">
        <v>162</v>
      </c>
      <c r="B191" s="443"/>
      <c r="C191" s="323" t="s">
        <v>163</v>
      </c>
      <c r="D191" s="444" t="s">
        <v>156</v>
      </c>
      <c r="E191" s="445"/>
      <c r="F191" s="236"/>
      <c r="G191" s="237"/>
      <c r="H191" s="237"/>
    </row>
    <row r="192" spans="1:8" ht="50.1" customHeight="1" x14ac:dyDescent="0.2">
      <c r="A192" s="264" t="s">
        <v>164</v>
      </c>
      <c r="B192" s="264"/>
      <c r="C192" s="264"/>
      <c r="D192" s="264"/>
      <c r="E192" s="264"/>
      <c r="F192" s="264"/>
      <c r="G192" s="264"/>
      <c r="H192" s="264"/>
    </row>
    <row r="193" spans="1:8" ht="91.5" customHeight="1" x14ac:dyDescent="0.2">
      <c r="A193" s="264" t="s">
        <v>165</v>
      </c>
      <c r="B193" s="264"/>
      <c r="C193" s="264"/>
      <c r="D193" s="264"/>
      <c r="E193" s="264"/>
      <c r="F193" s="264"/>
      <c r="G193" s="264"/>
      <c r="H193" s="264"/>
    </row>
    <row r="194" spans="1:8" ht="171.75" customHeight="1" x14ac:dyDescent="0.2">
      <c r="A194" s="239" t="str">
        <f>Абакан_юр!A195</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4" s="239"/>
      <c r="C194" s="239"/>
      <c r="D194" s="239"/>
      <c r="E194" s="239"/>
      <c r="F194" s="239"/>
      <c r="G194" s="239"/>
      <c r="H194" s="239"/>
    </row>
    <row r="195" spans="1:8" ht="89.25" customHeight="1" x14ac:dyDescent="0.2">
      <c r="A195" s="239" t="s">
        <v>167</v>
      </c>
      <c r="B195" s="239"/>
      <c r="C195" s="239"/>
      <c r="D195" s="239"/>
      <c r="E195" s="239"/>
      <c r="F195" s="239"/>
      <c r="G195" s="239"/>
      <c r="H195" s="239"/>
    </row>
    <row r="196" spans="1:8" ht="66.75" customHeight="1" x14ac:dyDescent="0.2">
      <c r="A196" s="264" t="s">
        <v>168</v>
      </c>
      <c r="B196" s="264"/>
      <c r="C196" s="264"/>
      <c r="D196" s="264"/>
      <c r="E196" s="264"/>
      <c r="F196" s="264"/>
      <c r="G196" s="264"/>
      <c r="H196" s="264"/>
    </row>
    <row r="197" spans="1:8" s="217" customFormat="1" ht="15.75" customHeight="1" x14ac:dyDescent="0.2">
      <c r="A197" s="216"/>
      <c r="C197" s="218"/>
      <c r="H197" s="219"/>
    </row>
    <row r="198" spans="1:8" s="238" customFormat="1" ht="7.5" customHeight="1" x14ac:dyDescent="0.2">
      <c r="A198" s="216"/>
      <c r="B198" s="217"/>
      <c r="C198" s="218"/>
      <c r="D198" s="217"/>
      <c r="E198" s="217"/>
      <c r="F198" s="217"/>
      <c r="G198" s="217"/>
      <c r="H198" s="219"/>
    </row>
    <row r="199" spans="1:8" ht="109.5" customHeight="1" x14ac:dyDescent="0.2">
      <c r="A199" s="239" t="s">
        <v>169</v>
      </c>
      <c r="B199" s="239"/>
      <c r="C199" s="239"/>
      <c r="D199" s="239"/>
      <c r="E199" s="239"/>
      <c r="F199" s="239"/>
      <c r="G199" s="239"/>
      <c r="H199" s="239"/>
    </row>
    <row r="200" spans="1:8" ht="24.95" customHeight="1" x14ac:dyDescent="0.2"/>
    <row r="201" spans="1:8" ht="183" customHeight="1" x14ac:dyDescent="0.2"/>
    <row r="202" spans="1:8" ht="76.5" customHeight="1" x14ac:dyDescent="0.2"/>
    <row r="206" spans="1:8" s="266" customFormat="1" ht="114.75" customHeight="1" x14ac:dyDescent="0.2">
      <c r="A206" s="216"/>
      <c r="B206" s="217"/>
      <c r="C206" s="218"/>
      <c r="D206" s="217"/>
      <c r="E206" s="217"/>
      <c r="F206" s="217"/>
      <c r="G206" s="217"/>
      <c r="H206" s="219"/>
    </row>
  </sheetData>
  <sheetProtection selectLockedCells="1" selectUnlockedCells="1"/>
  <mergeCells count="320">
    <mergeCell ref="A192:H192"/>
    <mergeCell ref="A193:H193"/>
    <mergeCell ref="A194:H194"/>
    <mergeCell ref="A195:H195"/>
    <mergeCell ref="A196:H196"/>
    <mergeCell ref="A199:E199"/>
    <mergeCell ref="F199:H199"/>
    <mergeCell ref="A189:B189"/>
    <mergeCell ref="D189:E189"/>
    <mergeCell ref="A190:B190"/>
    <mergeCell ref="D190:E190"/>
    <mergeCell ref="A191:B191"/>
    <mergeCell ref="D191:E191"/>
    <mergeCell ref="A186:B186"/>
    <mergeCell ref="D186:E186"/>
    <mergeCell ref="A187:B187"/>
    <mergeCell ref="D187:E187"/>
    <mergeCell ref="A188:B188"/>
    <mergeCell ref="D188:E188"/>
    <mergeCell ref="A178:C178"/>
    <mergeCell ref="A179:C179"/>
    <mergeCell ref="A181:H181"/>
    <mergeCell ref="A182:H182"/>
    <mergeCell ref="A184:E184"/>
    <mergeCell ref="A185:E185"/>
    <mergeCell ref="A173:C173"/>
    <mergeCell ref="G173:H173"/>
    <mergeCell ref="A174:C174"/>
    <mergeCell ref="A175:C175"/>
    <mergeCell ref="A176:C176"/>
    <mergeCell ref="A177:C177"/>
    <mergeCell ref="A167:B167"/>
    <mergeCell ref="D167:H167"/>
    <mergeCell ref="C169:D169"/>
    <mergeCell ref="C170:D170"/>
    <mergeCell ref="C171:D171"/>
    <mergeCell ref="C172:D172"/>
    <mergeCell ref="A163:B163"/>
    <mergeCell ref="D163:H163"/>
    <mergeCell ref="A164:B164"/>
    <mergeCell ref="D164:H164"/>
    <mergeCell ref="A165:B165"/>
    <mergeCell ref="A166:B166"/>
    <mergeCell ref="D166:H166"/>
    <mergeCell ref="A159:B159"/>
    <mergeCell ref="A160:B160"/>
    <mergeCell ref="D160:H160"/>
    <mergeCell ref="A161:B161"/>
    <mergeCell ref="D161:H161"/>
    <mergeCell ref="A162:B162"/>
    <mergeCell ref="D155:H155"/>
    <mergeCell ref="A156:B156"/>
    <mergeCell ref="D156:H156"/>
    <mergeCell ref="A157:B157"/>
    <mergeCell ref="D157:H157"/>
    <mergeCell ref="A158:B158"/>
    <mergeCell ref="D158:H158"/>
    <mergeCell ref="A151:B151"/>
    <mergeCell ref="D151:H151"/>
    <mergeCell ref="A152:B152"/>
    <mergeCell ref="D152:H152"/>
    <mergeCell ref="A153:B153"/>
    <mergeCell ref="C153:C157"/>
    <mergeCell ref="D153:H153"/>
    <mergeCell ref="A154:B154"/>
    <mergeCell ref="D154:H154"/>
    <mergeCell ref="A155:B155"/>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06:B106"/>
    <mergeCell ref="D106:H106"/>
    <mergeCell ref="A107:B107"/>
    <mergeCell ref="D107:H107"/>
    <mergeCell ref="A108:B108"/>
    <mergeCell ref="D108:H108"/>
    <mergeCell ref="D102:H102"/>
    <mergeCell ref="A103:B103"/>
    <mergeCell ref="D103:H103"/>
    <mergeCell ref="A104:B104"/>
    <mergeCell ref="D104:H104"/>
    <mergeCell ref="A105:B105"/>
    <mergeCell ref="D105:H105"/>
    <mergeCell ref="A98:B98"/>
    <mergeCell ref="D98:H98"/>
    <mergeCell ref="A99:B99"/>
    <mergeCell ref="C99:C116"/>
    <mergeCell ref="D99:H99"/>
    <mergeCell ref="A100:B100"/>
    <mergeCell ref="D100:H100"/>
    <mergeCell ref="A101:B101"/>
    <mergeCell ref="D101:H101"/>
    <mergeCell ref="A102:B102"/>
    <mergeCell ref="A95:B95"/>
    <mergeCell ref="D95:H95"/>
    <mergeCell ref="A96:B96"/>
    <mergeCell ref="D96:H96"/>
    <mergeCell ref="A97:B97"/>
    <mergeCell ref="D97:H97"/>
    <mergeCell ref="A92:B92"/>
    <mergeCell ref="D92:H92"/>
    <mergeCell ref="A93:B93"/>
    <mergeCell ref="D93:H93"/>
    <mergeCell ref="A94:B94"/>
    <mergeCell ref="D94:H94"/>
    <mergeCell ref="A89:B89"/>
    <mergeCell ref="D89:H89"/>
    <mergeCell ref="A90:B90"/>
    <mergeCell ref="D90:H90"/>
    <mergeCell ref="A91:B91"/>
    <mergeCell ref="D91:H91"/>
    <mergeCell ref="A84:B84"/>
    <mergeCell ref="D84:H84"/>
    <mergeCell ref="A85:C85"/>
    <mergeCell ref="D85:H85"/>
    <mergeCell ref="D86:H86"/>
    <mergeCell ref="A87:B87"/>
    <mergeCell ref="C87:C95"/>
    <mergeCell ref="D87:H87"/>
    <mergeCell ref="A88:B88"/>
    <mergeCell ref="D88:H88"/>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A72:B72"/>
    <mergeCell ref="D72:H72"/>
    <mergeCell ref="A73:B73"/>
    <mergeCell ref="D73:H73"/>
    <mergeCell ref="A74:B74"/>
    <mergeCell ref="D74:H74"/>
    <mergeCell ref="D68:H68"/>
    <mergeCell ref="A69:B69"/>
    <mergeCell ref="D69:H69"/>
    <mergeCell ref="A70:B70"/>
    <mergeCell ref="D70:H70"/>
    <mergeCell ref="A71:B71"/>
    <mergeCell ref="D71:H71"/>
    <mergeCell ref="A64:C64"/>
    <mergeCell ref="D64:H64"/>
    <mergeCell ref="A65:B65"/>
    <mergeCell ref="C65:C84"/>
    <mergeCell ref="D65:H65"/>
    <mergeCell ref="A66:B66"/>
    <mergeCell ref="D66:H66"/>
    <mergeCell ref="A67:B67"/>
    <mergeCell ref="D67:H67"/>
    <mergeCell ref="A68:B68"/>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47:H47"/>
    <mergeCell ref="A48:A52"/>
    <mergeCell ref="B48:B49"/>
    <mergeCell ref="C48:C49"/>
    <mergeCell ref="D48:D52"/>
    <mergeCell ref="E48:E52"/>
    <mergeCell ref="F48:F52"/>
    <mergeCell ref="G48:G52"/>
    <mergeCell ref="H48:H52"/>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250"/>
  <sheetViews>
    <sheetView view="pageBreakPreview" zoomScale="40" zoomScaleNormal="60" zoomScaleSheetLayoutView="40" workbookViewId="0">
      <pane ySplit="4" topLeftCell="A196" activePane="bottomLeft" state="frozen"/>
      <selection activeCell="A181" sqref="A181:B181"/>
      <selection pane="bottomLeft" activeCell="A181" sqref="A181:B181"/>
    </sheetView>
  </sheetViews>
  <sheetFormatPr defaultColWidth="9.140625" defaultRowHeight="12.75" outlineLevelRow="1" x14ac:dyDescent="0.2"/>
  <cols>
    <col min="1" max="1" width="45.7109375" style="216" customWidth="1"/>
    <col min="2" max="2" width="80.7109375" style="217" customWidth="1"/>
    <col min="3" max="3" width="120.7109375" style="218" customWidth="1"/>
    <col min="4" max="7" width="30.7109375" style="217" customWidth="1"/>
    <col min="8" max="8" width="30.7109375" style="219" customWidth="1"/>
    <col min="9" max="16384" width="9.140625" style="219"/>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июня 2024 г.</v>
      </c>
      <c r="B2" s="6" t="s">
        <v>2</v>
      </c>
      <c r="C2" s="7" t="s">
        <v>529</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s="16" customFormat="1" ht="24.95" customHeight="1" thickBot="1" x14ac:dyDescent="0.25">
      <c r="A6" s="81"/>
      <c r="B6" s="129"/>
      <c r="C6" s="130"/>
      <c r="D6" s="267" t="s">
        <v>171</v>
      </c>
      <c r="E6" s="268" t="s">
        <v>172</v>
      </c>
      <c r="F6" s="269" t="s">
        <v>173</v>
      </c>
      <c r="G6" s="268" t="s">
        <v>174</v>
      </c>
      <c r="H6" s="270" t="s">
        <v>175</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"2ГИС.КРАСНОДАР" (версия для ПК); 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Интернет-площадки и Веб-приложения на основе Cправочника организаций "2ГИС.КРАСНОДАР", http://api.2gis.ru/</v>
      </c>
      <c r="D7" s="31">
        <f>F7*1.2</f>
        <v>6120</v>
      </c>
      <c r="E7" s="32">
        <f>F7*1.1</f>
        <v>5610</v>
      </c>
      <c r="F7" s="32">
        <v>5100</v>
      </c>
      <c r="G7" s="32">
        <f>F7*0.75</f>
        <v>3825</v>
      </c>
      <c r="H7" s="33">
        <f>F7*0.5</f>
        <v>2550</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"2ГИС.КРАСНОДАР" (версия для ПК); 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Интернет-площадки и Веб-приложения на основе Cправочника организаций "2ГИС.КРАСНОДАР",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"2ГИС.КРАСНОДАР" (версия для ПК); 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Интернет-площадки и Веб-приложения на основе Cправочника организаций "2ГИС.КРАСНОДАР", http://api.2gis.ru/</v>
      </c>
      <c r="D12" s="54">
        <f>F12*1.2</f>
        <v>10656</v>
      </c>
      <c r="E12" s="32">
        <f>F12*1.1</f>
        <v>9768</v>
      </c>
      <c r="F12" s="32">
        <v>8880</v>
      </c>
      <c r="G12" s="32">
        <f>F12*0.75</f>
        <v>6660</v>
      </c>
      <c r="H12" s="33">
        <f>F12*0.5</f>
        <v>4440</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"2ГИС.КРАСНОДАР" (версия для ПК); 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Интернет-площадки и Веб-приложения на основе Cправочника организаций "2ГИС.КРАСНОДАР",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1260</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"2ГИС.КРАСНОДАР"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"2ГИС.КРАСНОДАР"; Электронный справочник "2ГИС.КРАСНОДАР"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Интернет-площадки и Веб-приложения на основе Cправочника организаций "2ГИС.КРАСНОДАР", http://api.2gis.ru/</v>
      </c>
      <c r="D23" s="271">
        <v>360</v>
      </c>
      <c r="E23" s="272"/>
      <c r="F23" s="272"/>
      <c r="G23" s="272"/>
      <c r="H23" s="273"/>
    </row>
    <row r="24" spans="1:8" s="16" customFormat="1" ht="94.5" customHeight="1" x14ac:dyDescent="0.2">
      <c r="A24" s="71"/>
      <c r="B24" s="92"/>
      <c r="C24" s="93"/>
      <c r="D24" s="94"/>
      <c r="E24" s="95"/>
      <c r="F24" s="95"/>
      <c r="G24" s="95"/>
      <c r="H24" s="274"/>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25" s="275"/>
      <c r="E25" s="276"/>
      <c r="F25" s="276"/>
      <c r="G25" s="276"/>
      <c r="H25" s="277"/>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"2ГИС.КРАСНОДАР" (версия для ПК); 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v>
      </c>
      <c r="D27" s="31">
        <f>F27*1.2</f>
        <v>11016</v>
      </c>
      <c r="E27" s="32">
        <f>F27*1.1</f>
        <v>10098</v>
      </c>
      <c r="F27" s="32">
        <v>9180</v>
      </c>
      <c r="G27" s="32">
        <f>F27*0.75</f>
        <v>6885</v>
      </c>
      <c r="H27" s="33">
        <f>F27*0.5</f>
        <v>4590</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"2ГИС.КРАСНОДАР" (версия для ПК); 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v>
      </c>
      <c r="D32" s="54">
        <f>F32*1.2</f>
        <v>19180.8</v>
      </c>
      <c r="E32" s="32">
        <f>F32*1.1</f>
        <v>17582.400000000001</v>
      </c>
      <c r="F32" s="32">
        <v>15984</v>
      </c>
      <c r="G32" s="32">
        <f>F32*0.75</f>
        <v>11988</v>
      </c>
      <c r="H32" s="33">
        <f>F32*0.5</f>
        <v>7992</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2280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"2ГИС.КРАСНОДАР"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"2ГИС.КРАСНОДАР"; Электронный справочник "2ГИС.КРАСНОДАР"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v>
      </c>
      <c r="D43" s="90">
        <v>648</v>
      </c>
      <c r="E43" s="90"/>
      <c r="F43" s="90"/>
      <c r="G43" s="90"/>
      <c r="H43" s="91"/>
    </row>
    <row r="44" spans="1:8" s="16" customFormat="1" ht="69.75" customHeight="1" x14ac:dyDescent="0.2">
      <c r="A44" s="71"/>
      <c r="B44" s="92"/>
      <c r="C44" s="93"/>
      <c r="D44" s="95"/>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45" s="95"/>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46" s="100"/>
      <c r="E46" s="100"/>
      <c r="F46" s="100"/>
      <c r="G46" s="100"/>
      <c r="H46" s="101"/>
    </row>
    <row r="47" spans="1:8" ht="21.75" thickBot="1" x14ac:dyDescent="0.25">
      <c r="A47" s="81"/>
      <c r="B47" s="129"/>
      <c r="C47" s="130"/>
      <c r="D47" s="113"/>
      <c r="E47" s="114"/>
      <c r="F47" s="114"/>
      <c r="G47" s="114"/>
      <c r="H47" s="115"/>
    </row>
    <row r="48" spans="1:8" ht="42.75" thickBot="1" x14ac:dyDescent="0.25">
      <c r="A48" s="278" t="s">
        <v>176</v>
      </c>
      <c r="B48" s="66" t="s">
        <v>177</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"2ГИС.КРАСНОДАР" (версия для ПК)</v>
      </c>
      <c r="D48" s="279">
        <f>F48*1.2</f>
        <v>360</v>
      </c>
      <c r="E48" s="279">
        <f>F48*1.1</f>
        <v>330</v>
      </c>
      <c r="F48" s="279">
        <v>300</v>
      </c>
      <c r="G48" s="279">
        <f>F48*0.75</f>
        <v>225</v>
      </c>
      <c r="H48" s="279">
        <f>F48*0.5</f>
        <v>150</v>
      </c>
    </row>
    <row r="49" spans="1:8" ht="84.75" thickBot="1" x14ac:dyDescent="0.25">
      <c r="A49" s="278"/>
      <c r="B49" s="72" t="s">
        <v>178</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"2ГИС.КРАСНОДАР" (версия для ПК); 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v>
      </c>
      <c r="D49" s="280"/>
      <c r="E49" s="280"/>
      <c r="F49" s="280"/>
      <c r="G49" s="280"/>
      <c r="H49" s="280"/>
    </row>
    <row r="50" spans="1:8" ht="63.75" thickBot="1" x14ac:dyDescent="0.25">
      <c r="A50" s="278"/>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v>
      </c>
      <c r="D50" s="280"/>
      <c r="E50" s="280"/>
      <c r="F50" s="280"/>
      <c r="G50" s="280"/>
      <c r="H50" s="280"/>
    </row>
    <row r="51" spans="1:8" ht="21.75" thickBot="1" x14ac:dyDescent="0.25">
      <c r="A51" s="81"/>
      <c r="B51" s="129"/>
      <c r="C51" s="130"/>
      <c r="D51" s="113"/>
      <c r="E51" s="114"/>
      <c r="F51" s="114"/>
      <c r="G51" s="114"/>
      <c r="H51" s="115"/>
    </row>
    <row r="52" spans="1:8" ht="42" x14ac:dyDescent="0.2">
      <c r="A52" s="281" t="s">
        <v>179</v>
      </c>
      <c r="B52" s="66" t="s">
        <v>180</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"2ГИС.КРАСНОДАР" (версия для ПК)</v>
      </c>
      <c r="D52" s="89">
        <v>600</v>
      </c>
      <c r="E52" s="90"/>
      <c r="F52" s="90"/>
      <c r="G52" s="90"/>
      <c r="H52" s="91"/>
    </row>
    <row r="53" spans="1:8" ht="63.75"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v>
      </c>
      <c r="D53" s="99"/>
      <c r="E53" s="100"/>
      <c r="F53" s="100"/>
      <c r="G53" s="100"/>
      <c r="H53" s="101"/>
    </row>
    <row r="54" spans="1:8" s="16" customFormat="1" ht="24.95" customHeight="1" thickBot="1" x14ac:dyDescent="0.25">
      <c r="A54" s="81"/>
      <c r="B54" s="82"/>
      <c r="C54" s="83"/>
      <c r="D54" s="113"/>
      <c r="E54" s="114"/>
      <c r="F54" s="114"/>
      <c r="G54" s="114"/>
      <c r="H54" s="115"/>
    </row>
    <row r="55" spans="1:8" s="16" customFormat="1" ht="48" customHeight="1" x14ac:dyDescent="0.2">
      <c r="A55" s="29" t="s">
        <v>31</v>
      </c>
      <c r="B55" s="30" t="s">
        <v>27</v>
      </c>
      <c r="C5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"2ГИС.КРАСНОДАР" (версия для ПК); 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Интернет-площадки и Веб-приложения на основе Cправочника организаций "2ГИС.КРАСНОДАР", http://api.2gis.ru/</v>
      </c>
      <c r="D55" s="31">
        <f>F55*1.2</f>
        <v>7344</v>
      </c>
      <c r="E55" s="32">
        <f>F55*1.1</f>
        <v>6732.0000000000009</v>
      </c>
      <c r="F55" s="32">
        <v>6120</v>
      </c>
      <c r="G55" s="32">
        <f>F55*0.75</f>
        <v>4590</v>
      </c>
      <c r="H55" s="33">
        <f>F55*0.5</f>
        <v>3060</v>
      </c>
    </row>
    <row r="56" spans="1:8" s="16" customFormat="1" ht="132" customHeight="1" x14ac:dyDescent="0.2">
      <c r="A56" s="34"/>
      <c r="B56" s="35"/>
      <c r="C56" s="35"/>
      <c r="D56" s="36"/>
      <c r="E56" s="37"/>
      <c r="F56" s="37"/>
      <c r="G56" s="37"/>
      <c r="H56" s="38"/>
    </row>
    <row r="57" spans="1:8" s="16" customFormat="1" ht="127.5" customHeight="1" x14ac:dyDescent="0.2">
      <c r="A57" s="34"/>
      <c r="B57" s="39" t="s">
        <v>12</v>
      </c>
      <c r="C5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"2ГИС.КРАСНОДАР" (версия для ПК); 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Интернет-площадки и Веб-приложения на основе Cправочника организаций "2ГИС.КРАСНОДАР", http://api.2gis.ru/</v>
      </c>
      <c r="D57" s="36"/>
      <c r="E57" s="37"/>
      <c r="F57" s="37"/>
      <c r="G57" s="37"/>
      <c r="H57" s="38"/>
    </row>
    <row r="58" spans="1:8" s="16" customFormat="1" ht="127.5" customHeight="1" thickBot="1" x14ac:dyDescent="0.25">
      <c r="A58" s="119"/>
      <c r="B58" s="120" t="s">
        <v>33</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58" s="121"/>
      <c r="E58" s="122"/>
      <c r="F58" s="122"/>
      <c r="G58" s="122"/>
      <c r="H58" s="123"/>
    </row>
    <row r="59" spans="1:8" s="16" customFormat="1" ht="166.5" customHeight="1" thickBot="1" x14ac:dyDescent="0.25">
      <c r="A59" s="41"/>
      <c r="B59" s="42" t="s">
        <v>13</v>
      </c>
      <c r="C5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59" s="44"/>
      <c r="E59" s="45"/>
      <c r="F59" s="45"/>
      <c r="G59" s="45"/>
      <c r="H59" s="46"/>
    </row>
    <row r="60" spans="1:8" s="16" customFormat="1" ht="24.95" customHeight="1" thickBot="1" x14ac:dyDescent="0.25">
      <c r="A60" s="47"/>
      <c r="B60" s="48"/>
      <c r="C60" s="49"/>
      <c r="D60" s="50"/>
      <c r="E60" s="51"/>
      <c r="F60" s="51"/>
      <c r="G60" s="51"/>
      <c r="H60" s="52"/>
    </row>
    <row r="61" spans="1:8" s="16" customFormat="1" ht="48" customHeight="1" x14ac:dyDescent="0.2">
      <c r="A61" s="53" t="s">
        <v>35</v>
      </c>
      <c r="B61" s="30" t="s">
        <v>27</v>
      </c>
      <c r="C61"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"2ГИС.КРАСНОДАР" (версия для ПК); 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Интернет-площадки и Веб-приложения на основе Cправочника организаций "2ГИС.КРАСНОДАР", http://api.2gis.ru/</v>
      </c>
      <c r="D61" s="54">
        <f>F61*1.2</f>
        <v>12787.199999999999</v>
      </c>
      <c r="E61" s="32">
        <f>F61*1.1</f>
        <v>11721.6</v>
      </c>
      <c r="F61" s="32">
        <v>10656</v>
      </c>
      <c r="G61" s="32">
        <f>F61*0.75</f>
        <v>7992</v>
      </c>
      <c r="H61" s="33">
        <f>F61*0.5</f>
        <v>5328</v>
      </c>
    </row>
    <row r="62" spans="1:8" s="16" customFormat="1" ht="132" customHeight="1" x14ac:dyDescent="0.2">
      <c r="A62" s="55"/>
      <c r="B62" s="35"/>
      <c r="C62" s="35"/>
      <c r="D62" s="56"/>
      <c r="E62" s="37"/>
      <c r="F62" s="37"/>
      <c r="G62" s="37"/>
      <c r="H62" s="38"/>
    </row>
    <row r="63" spans="1:8" s="16" customFormat="1" ht="138.94999999999999" customHeight="1" x14ac:dyDescent="0.2">
      <c r="A63" s="55"/>
      <c r="B63" s="39" t="s">
        <v>12</v>
      </c>
      <c r="C63"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"2ГИС.КРАСНОДАР" (версия для ПК); 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Интернет-площадки и Веб-приложения на основе Cправочника организаций "2ГИС.КРАСНОДАР", http://api.2gis.ru/</v>
      </c>
      <c r="D63" s="56"/>
      <c r="E63" s="37"/>
      <c r="F63" s="37"/>
      <c r="G63" s="37"/>
      <c r="H63" s="38"/>
    </row>
    <row r="64" spans="1:8" s="16" customFormat="1" ht="166.5" customHeight="1" x14ac:dyDescent="0.2">
      <c r="A64" s="55"/>
      <c r="B64" s="57" t="s">
        <v>13</v>
      </c>
      <c r="C64"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64" s="56"/>
      <c r="E64" s="37"/>
      <c r="F64" s="37"/>
      <c r="G64" s="37"/>
      <c r="H64" s="38"/>
    </row>
    <row r="65" spans="1:8" s="16" customFormat="1" ht="92.25" customHeight="1" thickBot="1" x14ac:dyDescent="0.25">
      <c r="A65" s="59"/>
      <c r="B65" s="42" t="s">
        <v>36</v>
      </c>
      <c r="C65"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65" s="61"/>
      <c r="E65" s="45"/>
      <c r="F65" s="45"/>
      <c r="G65" s="45"/>
      <c r="H65" s="46"/>
    </row>
    <row r="66" spans="1:8" s="16" customFormat="1" ht="24.95" customHeight="1" thickBot="1" x14ac:dyDescent="0.25">
      <c r="A66" s="81"/>
      <c r="B66" s="82"/>
      <c r="C66" s="83"/>
      <c r="D66" s="84"/>
      <c r="E66" s="85"/>
      <c r="F66" s="85"/>
      <c r="G66" s="85"/>
      <c r="H66" s="86"/>
    </row>
    <row r="67" spans="1:8" s="16" customFormat="1" ht="50.1" customHeight="1" x14ac:dyDescent="0.2">
      <c r="A67" s="65" t="s">
        <v>37</v>
      </c>
      <c r="B67" s="87" t="s">
        <v>23</v>
      </c>
      <c r="C67"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Интернет-площадки и Веб-приложения на основе Cправочника организаций "2ГИС.КРАСНОДАР", http://api.2gis.ru/</v>
      </c>
      <c r="D67" s="271">
        <v>360</v>
      </c>
      <c r="E67" s="272"/>
      <c r="F67" s="272"/>
      <c r="G67" s="272"/>
      <c r="H67" s="273"/>
    </row>
    <row r="68" spans="1:8" s="16" customFormat="1" ht="94.5" customHeight="1" x14ac:dyDescent="0.2">
      <c r="A68" s="71"/>
      <c r="B68" s="92"/>
      <c r="C68" s="93"/>
      <c r="D68" s="94"/>
      <c r="E68" s="95"/>
      <c r="F68" s="95"/>
      <c r="G68" s="95"/>
      <c r="H68" s="274"/>
    </row>
    <row r="69" spans="1:8" s="16" customFormat="1" ht="163.5" customHeight="1" thickBot="1" x14ac:dyDescent="0.25">
      <c r="A69" s="77"/>
      <c r="B69" s="97" t="s">
        <v>13</v>
      </c>
      <c r="C69"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69" s="275"/>
      <c r="E69" s="276"/>
      <c r="F69" s="276"/>
      <c r="G69" s="276"/>
      <c r="H69" s="277"/>
    </row>
    <row r="70" spans="1:8" ht="21.75" thickBot="1" x14ac:dyDescent="0.25">
      <c r="A70" s="81"/>
      <c r="B70" s="129"/>
      <c r="C70" s="130"/>
      <c r="D70" s="113"/>
      <c r="E70" s="114"/>
      <c r="F70" s="114"/>
      <c r="G70" s="114"/>
      <c r="H70" s="115"/>
    </row>
    <row r="71" spans="1:8" s="16" customFormat="1" ht="50.1" customHeight="1" thickBot="1" x14ac:dyDescent="0.25">
      <c r="A71" s="136" t="s">
        <v>38</v>
      </c>
      <c r="B71" s="137"/>
      <c r="C71" s="137"/>
      <c r="D71" s="138" t="str">
        <f>"от "&amp;MIN(D72:D121)&amp;" до "&amp;MAX(D72:D121)</f>
        <v>от 1200 до 60000</v>
      </c>
      <c r="E71" s="139"/>
      <c r="F71" s="139"/>
      <c r="G71" s="139"/>
      <c r="H71" s="140"/>
    </row>
    <row r="72" spans="1:8" s="16" customFormat="1" ht="37.5" customHeight="1" outlineLevel="1" x14ac:dyDescent="0.2">
      <c r="A72" s="141" t="s">
        <v>39</v>
      </c>
      <c r="B72" s="142"/>
      <c r="C72" s="282" t="str">
        <f>"Электронный справочник на основе Справочника организаций"&amp;$C$2&amp;" (версия для ПК)"</f>
        <v>Электронный справочник на основе Справочника организаций"2ГИС.КРАСНОДАР" (версия для ПК)</v>
      </c>
      <c r="D72" s="144">
        <v>1200</v>
      </c>
      <c r="E72" s="145"/>
      <c r="F72" s="145"/>
      <c r="G72" s="145"/>
      <c r="H72" s="146"/>
    </row>
    <row r="73" spans="1:8" s="16" customFormat="1" ht="37.5" customHeight="1" outlineLevel="1" x14ac:dyDescent="0.2">
      <c r="A73" s="147" t="s">
        <v>40</v>
      </c>
      <c r="B73" s="148"/>
      <c r="C73" s="143"/>
      <c r="D73" s="36">
        <v>2400</v>
      </c>
      <c r="E73" s="37"/>
      <c r="F73" s="37"/>
      <c r="G73" s="37"/>
      <c r="H73" s="38"/>
    </row>
    <row r="74" spans="1:8" s="16" customFormat="1" ht="37.5" customHeight="1" outlineLevel="1" x14ac:dyDescent="0.2">
      <c r="A74" s="147" t="s">
        <v>41</v>
      </c>
      <c r="B74" s="148"/>
      <c r="C74" s="143"/>
      <c r="D74" s="36">
        <v>3600</v>
      </c>
      <c r="E74" s="37"/>
      <c r="F74" s="37"/>
      <c r="G74" s="37"/>
      <c r="H74" s="38"/>
    </row>
    <row r="75" spans="1:8" s="16" customFormat="1" ht="37.5" customHeight="1" outlineLevel="1" x14ac:dyDescent="0.2">
      <c r="A75" s="147" t="s">
        <v>42</v>
      </c>
      <c r="B75" s="148"/>
      <c r="C75" s="143"/>
      <c r="D75" s="36">
        <v>4800</v>
      </c>
      <c r="E75" s="37"/>
      <c r="F75" s="37"/>
      <c r="G75" s="37"/>
      <c r="H75" s="38"/>
    </row>
    <row r="76" spans="1:8" s="16" customFormat="1" ht="37.5" customHeight="1" outlineLevel="1" x14ac:dyDescent="0.2">
      <c r="A76" s="147" t="s">
        <v>43</v>
      </c>
      <c r="B76" s="148"/>
      <c r="C76" s="143"/>
      <c r="D76" s="36">
        <v>6000</v>
      </c>
      <c r="E76" s="37"/>
      <c r="F76" s="37"/>
      <c r="G76" s="37"/>
      <c r="H76" s="38"/>
    </row>
    <row r="77" spans="1:8" s="16" customFormat="1" ht="37.5" customHeight="1" outlineLevel="1" x14ac:dyDescent="0.2">
      <c r="A77" s="147" t="s">
        <v>44</v>
      </c>
      <c r="B77" s="148"/>
      <c r="C77" s="143"/>
      <c r="D77" s="36">
        <v>7200</v>
      </c>
      <c r="E77" s="37"/>
      <c r="F77" s="37"/>
      <c r="G77" s="37"/>
      <c r="H77" s="38"/>
    </row>
    <row r="78" spans="1:8" s="16" customFormat="1" ht="37.5" customHeight="1" outlineLevel="1" x14ac:dyDescent="0.2">
      <c r="A78" s="147" t="s">
        <v>45</v>
      </c>
      <c r="B78" s="148"/>
      <c r="C78" s="143"/>
      <c r="D78" s="36">
        <v>8400</v>
      </c>
      <c r="E78" s="37"/>
      <c r="F78" s="37"/>
      <c r="G78" s="37"/>
      <c r="H78" s="38"/>
    </row>
    <row r="79" spans="1:8" s="16" customFormat="1" ht="37.5" customHeight="1" outlineLevel="1" x14ac:dyDescent="0.2">
      <c r="A79" s="147" t="s">
        <v>46</v>
      </c>
      <c r="B79" s="148"/>
      <c r="C79" s="143"/>
      <c r="D79" s="36">
        <v>9600</v>
      </c>
      <c r="E79" s="37"/>
      <c r="F79" s="37"/>
      <c r="G79" s="37"/>
      <c r="H79" s="38"/>
    </row>
    <row r="80" spans="1:8" s="16" customFormat="1" ht="37.5" customHeight="1" outlineLevel="1" x14ac:dyDescent="0.2">
      <c r="A80" s="147" t="s">
        <v>47</v>
      </c>
      <c r="B80" s="148"/>
      <c r="C80" s="143"/>
      <c r="D80" s="36">
        <v>10800</v>
      </c>
      <c r="E80" s="37"/>
      <c r="F80" s="37"/>
      <c r="G80" s="37"/>
      <c r="H80" s="38"/>
    </row>
    <row r="81" spans="1:8" s="16" customFormat="1" ht="37.5" customHeight="1" outlineLevel="1" x14ac:dyDescent="0.2">
      <c r="A81" s="147" t="s">
        <v>48</v>
      </c>
      <c r="B81" s="148"/>
      <c r="C81" s="143"/>
      <c r="D81" s="36">
        <v>12000</v>
      </c>
      <c r="E81" s="37"/>
      <c r="F81" s="37"/>
      <c r="G81" s="37"/>
      <c r="H81" s="38"/>
    </row>
    <row r="82" spans="1:8" s="16" customFormat="1" ht="37.5" customHeight="1" outlineLevel="1" x14ac:dyDescent="0.2">
      <c r="A82" s="147" t="s">
        <v>49</v>
      </c>
      <c r="B82" s="148"/>
      <c r="C82" s="143"/>
      <c r="D82" s="36">
        <v>13200</v>
      </c>
      <c r="E82" s="37"/>
      <c r="F82" s="37"/>
      <c r="G82" s="37"/>
      <c r="H82" s="38"/>
    </row>
    <row r="83" spans="1:8" s="16" customFormat="1" ht="37.5" customHeight="1" outlineLevel="1" x14ac:dyDescent="0.2">
      <c r="A83" s="147" t="s">
        <v>50</v>
      </c>
      <c r="B83" s="148"/>
      <c r="C83" s="143"/>
      <c r="D83" s="36">
        <v>14400</v>
      </c>
      <c r="E83" s="37"/>
      <c r="F83" s="37"/>
      <c r="G83" s="37"/>
      <c r="H83" s="38"/>
    </row>
    <row r="84" spans="1:8" s="16" customFormat="1" ht="37.5" customHeight="1" outlineLevel="1" x14ac:dyDescent="0.2">
      <c r="A84" s="147" t="s">
        <v>51</v>
      </c>
      <c r="B84" s="148"/>
      <c r="C84" s="143"/>
      <c r="D84" s="36">
        <v>15600</v>
      </c>
      <c r="E84" s="37"/>
      <c r="F84" s="37"/>
      <c r="G84" s="37"/>
      <c r="H84" s="38"/>
    </row>
    <row r="85" spans="1:8" s="16" customFormat="1" ht="37.5" customHeight="1" outlineLevel="1" x14ac:dyDescent="0.2">
      <c r="A85" s="147" t="s">
        <v>52</v>
      </c>
      <c r="B85" s="148"/>
      <c r="C85" s="143"/>
      <c r="D85" s="36">
        <v>16800</v>
      </c>
      <c r="E85" s="37"/>
      <c r="F85" s="37"/>
      <c r="G85" s="37"/>
      <c r="H85" s="38"/>
    </row>
    <row r="86" spans="1:8" s="16" customFormat="1" ht="37.5" customHeight="1" outlineLevel="1" x14ac:dyDescent="0.2">
      <c r="A86" s="147" t="s">
        <v>53</v>
      </c>
      <c r="B86" s="148"/>
      <c r="C86" s="143"/>
      <c r="D86" s="36">
        <v>18000</v>
      </c>
      <c r="E86" s="37"/>
      <c r="F86" s="37"/>
      <c r="G86" s="37"/>
      <c r="H86" s="38"/>
    </row>
    <row r="87" spans="1:8" s="16" customFormat="1" ht="37.5" customHeight="1" outlineLevel="1" x14ac:dyDescent="0.2">
      <c r="A87" s="147" t="s">
        <v>54</v>
      </c>
      <c r="B87" s="148"/>
      <c r="C87" s="143"/>
      <c r="D87" s="36">
        <v>19200</v>
      </c>
      <c r="E87" s="37"/>
      <c r="F87" s="37"/>
      <c r="G87" s="37"/>
      <c r="H87" s="38"/>
    </row>
    <row r="88" spans="1:8" s="16" customFormat="1" ht="37.5" customHeight="1" outlineLevel="1" x14ac:dyDescent="0.2">
      <c r="A88" s="147" t="s">
        <v>55</v>
      </c>
      <c r="B88" s="148"/>
      <c r="C88" s="143"/>
      <c r="D88" s="36">
        <v>20400</v>
      </c>
      <c r="E88" s="37"/>
      <c r="F88" s="37"/>
      <c r="G88" s="37"/>
      <c r="H88" s="38"/>
    </row>
    <row r="89" spans="1:8" s="16" customFormat="1" ht="37.5" customHeight="1" outlineLevel="1" x14ac:dyDescent="0.2">
      <c r="A89" s="147" t="s">
        <v>56</v>
      </c>
      <c r="B89" s="148"/>
      <c r="C89" s="143"/>
      <c r="D89" s="36">
        <v>21600</v>
      </c>
      <c r="E89" s="37"/>
      <c r="F89" s="37"/>
      <c r="G89" s="37"/>
      <c r="H89" s="38"/>
    </row>
    <row r="90" spans="1:8" s="16" customFormat="1" ht="37.5" customHeight="1" outlineLevel="1" x14ac:dyDescent="0.2">
      <c r="A90" s="147" t="s">
        <v>57</v>
      </c>
      <c r="B90" s="148"/>
      <c r="C90" s="143"/>
      <c r="D90" s="36">
        <v>22800</v>
      </c>
      <c r="E90" s="37"/>
      <c r="F90" s="37"/>
      <c r="G90" s="37"/>
      <c r="H90" s="38"/>
    </row>
    <row r="91" spans="1:8" s="16" customFormat="1" ht="37.5" customHeight="1" outlineLevel="1" x14ac:dyDescent="0.2">
      <c r="A91" s="147" t="s">
        <v>58</v>
      </c>
      <c r="B91" s="148"/>
      <c r="C91" s="143"/>
      <c r="D91" s="36">
        <v>24000</v>
      </c>
      <c r="E91" s="37"/>
      <c r="F91" s="37"/>
      <c r="G91" s="37"/>
      <c r="H91" s="38"/>
    </row>
    <row r="92" spans="1:8" s="16" customFormat="1" ht="37.5" customHeight="1" outlineLevel="1" x14ac:dyDescent="0.2">
      <c r="A92" s="147" t="s">
        <v>181</v>
      </c>
      <c r="B92" s="148"/>
      <c r="C92" s="143"/>
      <c r="D92" s="36">
        <v>25200</v>
      </c>
      <c r="E92" s="37"/>
      <c r="F92" s="37"/>
      <c r="G92" s="37"/>
      <c r="H92" s="38"/>
    </row>
    <row r="93" spans="1:8" s="16" customFormat="1" ht="37.5" customHeight="1" outlineLevel="1" x14ac:dyDescent="0.2">
      <c r="A93" s="147" t="s">
        <v>182</v>
      </c>
      <c r="B93" s="148"/>
      <c r="C93" s="143"/>
      <c r="D93" s="36">
        <v>26400</v>
      </c>
      <c r="E93" s="37"/>
      <c r="F93" s="37"/>
      <c r="G93" s="37"/>
      <c r="H93" s="38"/>
    </row>
    <row r="94" spans="1:8" s="16" customFormat="1" ht="37.5" customHeight="1" outlineLevel="1" x14ac:dyDescent="0.2">
      <c r="A94" s="147" t="s">
        <v>183</v>
      </c>
      <c r="B94" s="148"/>
      <c r="C94" s="143"/>
      <c r="D94" s="36">
        <v>27600</v>
      </c>
      <c r="E94" s="37"/>
      <c r="F94" s="37"/>
      <c r="G94" s="37"/>
      <c r="H94" s="38"/>
    </row>
    <row r="95" spans="1:8" s="16" customFormat="1" ht="37.5" customHeight="1" outlineLevel="1" x14ac:dyDescent="0.2">
      <c r="A95" s="147" t="s">
        <v>184</v>
      </c>
      <c r="B95" s="148"/>
      <c r="C95" s="143"/>
      <c r="D95" s="36">
        <v>28800</v>
      </c>
      <c r="E95" s="37"/>
      <c r="F95" s="37"/>
      <c r="G95" s="37"/>
      <c r="H95" s="38"/>
    </row>
    <row r="96" spans="1:8" s="16" customFormat="1" ht="37.5" customHeight="1" outlineLevel="1" x14ac:dyDescent="0.2">
      <c r="A96" s="147" t="s">
        <v>185</v>
      </c>
      <c r="B96" s="148"/>
      <c r="C96" s="143"/>
      <c r="D96" s="36">
        <v>30000</v>
      </c>
      <c r="E96" s="37"/>
      <c r="F96" s="37"/>
      <c r="G96" s="37"/>
      <c r="H96" s="38"/>
    </row>
    <row r="97" spans="1:8" s="16" customFormat="1" ht="37.5" customHeight="1" outlineLevel="1" x14ac:dyDescent="0.2">
      <c r="A97" s="147" t="s">
        <v>186</v>
      </c>
      <c r="B97" s="148"/>
      <c r="C97" s="143"/>
      <c r="D97" s="36">
        <v>31200</v>
      </c>
      <c r="E97" s="37"/>
      <c r="F97" s="37"/>
      <c r="G97" s="37"/>
      <c r="H97" s="38"/>
    </row>
    <row r="98" spans="1:8" s="16" customFormat="1" ht="37.5" customHeight="1" outlineLevel="1" x14ac:dyDescent="0.2">
      <c r="A98" s="147" t="s">
        <v>187</v>
      </c>
      <c r="B98" s="148"/>
      <c r="C98" s="143"/>
      <c r="D98" s="36">
        <v>32400</v>
      </c>
      <c r="E98" s="37"/>
      <c r="F98" s="37"/>
      <c r="G98" s="37"/>
      <c r="H98" s="38"/>
    </row>
    <row r="99" spans="1:8" s="16" customFormat="1" ht="37.5" customHeight="1" outlineLevel="1" x14ac:dyDescent="0.2">
      <c r="A99" s="147" t="s">
        <v>188</v>
      </c>
      <c r="B99" s="148"/>
      <c r="C99" s="143"/>
      <c r="D99" s="36">
        <v>33600</v>
      </c>
      <c r="E99" s="37"/>
      <c r="F99" s="37"/>
      <c r="G99" s="37"/>
      <c r="H99" s="38"/>
    </row>
    <row r="100" spans="1:8" s="16" customFormat="1" ht="37.5" customHeight="1" outlineLevel="1" x14ac:dyDescent="0.2">
      <c r="A100" s="147" t="s">
        <v>189</v>
      </c>
      <c r="B100" s="148"/>
      <c r="C100" s="143"/>
      <c r="D100" s="36">
        <v>34800</v>
      </c>
      <c r="E100" s="37"/>
      <c r="F100" s="37"/>
      <c r="G100" s="37"/>
      <c r="H100" s="38"/>
    </row>
    <row r="101" spans="1:8" s="16" customFormat="1" ht="37.5" customHeight="1" outlineLevel="1" x14ac:dyDescent="0.2">
      <c r="A101" s="147" t="s">
        <v>190</v>
      </c>
      <c r="B101" s="148"/>
      <c r="C101" s="143"/>
      <c r="D101" s="36">
        <v>36000</v>
      </c>
      <c r="E101" s="37"/>
      <c r="F101" s="37"/>
      <c r="G101" s="37"/>
      <c r="H101" s="38"/>
    </row>
    <row r="102" spans="1:8" s="16" customFormat="1" ht="37.5" customHeight="1" outlineLevel="1" x14ac:dyDescent="0.2">
      <c r="A102" s="147" t="s">
        <v>191</v>
      </c>
      <c r="B102" s="148"/>
      <c r="C102" s="143"/>
      <c r="D102" s="36">
        <v>37200</v>
      </c>
      <c r="E102" s="37"/>
      <c r="F102" s="37"/>
      <c r="G102" s="37"/>
      <c r="H102" s="38"/>
    </row>
    <row r="103" spans="1:8" s="16" customFormat="1" ht="37.5" customHeight="1" outlineLevel="1" x14ac:dyDescent="0.2">
      <c r="A103" s="147" t="s">
        <v>192</v>
      </c>
      <c r="B103" s="148"/>
      <c r="C103" s="143"/>
      <c r="D103" s="36">
        <v>38400</v>
      </c>
      <c r="E103" s="37"/>
      <c r="F103" s="37"/>
      <c r="G103" s="37"/>
      <c r="H103" s="38"/>
    </row>
    <row r="104" spans="1:8" s="16" customFormat="1" ht="37.5" customHeight="1" outlineLevel="1" x14ac:dyDescent="0.2">
      <c r="A104" s="147" t="s">
        <v>193</v>
      </c>
      <c r="B104" s="148"/>
      <c r="C104" s="143"/>
      <c r="D104" s="36">
        <v>39600</v>
      </c>
      <c r="E104" s="37"/>
      <c r="F104" s="37"/>
      <c r="G104" s="37"/>
      <c r="H104" s="38"/>
    </row>
    <row r="105" spans="1:8" s="16" customFormat="1" ht="37.5" customHeight="1" outlineLevel="1" x14ac:dyDescent="0.2">
      <c r="A105" s="147" t="s">
        <v>194</v>
      </c>
      <c r="B105" s="148"/>
      <c r="C105" s="143"/>
      <c r="D105" s="36">
        <v>40800</v>
      </c>
      <c r="E105" s="37"/>
      <c r="F105" s="37"/>
      <c r="G105" s="37"/>
      <c r="H105" s="38"/>
    </row>
    <row r="106" spans="1:8" s="16" customFormat="1" ht="37.5" customHeight="1" outlineLevel="1" x14ac:dyDescent="0.2">
      <c r="A106" s="147" t="s">
        <v>195</v>
      </c>
      <c r="B106" s="148"/>
      <c r="C106" s="143"/>
      <c r="D106" s="36">
        <v>42000</v>
      </c>
      <c r="E106" s="37"/>
      <c r="F106" s="37"/>
      <c r="G106" s="37"/>
      <c r="H106" s="38"/>
    </row>
    <row r="107" spans="1:8" s="16" customFormat="1" ht="37.5" customHeight="1" outlineLevel="1" x14ac:dyDescent="0.2">
      <c r="A107" s="147" t="s">
        <v>235</v>
      </c>
      <c r="B107" s="148"/>
      <c r="C107" s="143"/>
      <c r="D107" s="36">
        <v>43200</v>
      </c>
      <c r="E107" s="37"/>
      <c r="F107" s="37"/>
      <c r="G107" s="37"/>
      <c r="H107" s="38"/>
    </row>
    <row r="108" spans="1:8" s="16" customFormat="1" ht="37.5" customHeight="1" outlineLevel="1" x14ac:dyDescent="0.2">
      <c r="A108" s="147" t="s">
        <v>236</v>
      </c>
      <c r="B108" s="148"/>
      <c r="C108" s="143"/>
      <c r="D108" s="36">
        <v>44400</v>
      </c>
      <c r="E108" s="37"/>
      <c r="F108" s="37"/>
      <c r="G108" s="37"/>
      <c r="H108" s="38"/>
    </row>
    <row r="109" spans="1:8" s="16" customFormat="1" ht="37.5" customHeight="1" outlineLevel="1" x14ac:dyDescent="0.2">
      <c r="A109" s="147" t="s">
        <v>237</v>
      </c>
      <c r="B109" s="148"/>
      <c r="C109" s="143"/>
      <c r="D109" s="36">
        <v>45600</v>
      </c>
      <c r="E109" s="37"/>
      <c r="F109" s="37"/>
      <c r="G109" s="37"/>
      <c r="H109" s="38"/>
    </row>
    <row r="110" spans="1:8" s="16" customFormat="1" ht="37.5" customHeight="1" outlineLevel="1" x14ac:dyDescent="0.2">
      <c r="A110" s="147" t="s">
        <v>238</v>
      </c>
      <c r="B110" s="148"/>
      <c r="C110" s="143"/>
      <c r="D110" s="36">
        <v>46800</v>
      </c>
      <c r="E110" s="37"/>
      <c r="F110" s="37"/>
      <c r="G110" s="37"/>
      <c r="H110" s="38"/>
    </row>
    <row r="111" spans="1:8" s="16" customFormat="1" ht="37.5" customHeight="1" outlineLevel="1" x14ac:dyDescent="0.2">
      <c r="A111" s="147" t="s">
        <v>239</v>
      </c>
      <c r="B111" s="148"/>
      <c r="C111" s="143"/>
      <c r="D111" s="36">
        <v>48000</v>
      </c>
      <c r="E111" s="37"/>
      <c r="F111" s="37"/>
      <c r="G111" s="37"/>
      <c r="H111" s="38"/>
    </row>
    <row r="112" spans="1:8" s="16" customFormat="1" ht="37.5" customHeight="1" outlineLevel="1" x14ac:dyDescent="0.2">
      <c r="A112" s="147" t="s">
        <v>359</v>
      </c>
      <c r="B112" s="148"/>
      <c r="C112" s="143"/>
      <c r="D112" s="36">
        <v>49200</v>
      </c>
      <c r="E112" s="37"/>
      <c r="F112" s="37"/>
      <c r="G112" s="37"/>
      <c r="H112" s="38"/>
    </row>
    <row r="113" spans="1:8" s="16" customFormat="1" ht="37.5" customHeight="1" outlineLevel="1" x14ac:dyDescent="0.2">
      <c r="A113" s="147" t="s">
        <v>360</v>
      </c>
      <c r="B113" s="148"/>
      <c r="C113" s="143"/>
      <c r="D113" s="36">
        <v>50400</v>
      </c>
      <c r="E113" s="37"/>
      <c r="F113" s="37"/>
      <c r="G113" s="37"/>
      <c r="H113" s="38"/>
    </row>
    <row r="114" spans="1:8" s="16" customFormat="1" ht="37.5" customHeight="1" outlineLevel="1" x14ac:dyDescent="0.2">
      <c r="A114" s="147" t="s">
        <v>361</v>
      </c>
      <c r="B114" s="148"/>
      <c r="C114" s="143"/>
      <c r="D114" s="36">
        <v>51600</v>
      </c>
      <c r="E114" s="37"/>
      <c r="F114" s="37"/>
      <c r="G114" s="37"/>
      <c r="H114" s="38"/>
    </row>
    <row r="115" spans="1:8" s="16" customFormat="1" ht="37.5" customHeight="1" outlineLevel="1" x14ac:dyDescent="0.2">
      <c r="A115" s="147" t="s">
        <v>362</v>
      </c>
      <c r="B115" s="148"/>
      <c r="C115" s="143"/>
      <c r="D115" s="36">
        <v>52800</v>
      </c>
      <c r="E115" s="37"/>
      <c r="F115" s="37"/>
      <c r="G115" s="37"/>
      <c r="H115" s="38"/>
    </row>
    <row r="116" spans="1:8" s="16" customFormat="1" ht="37.5" customHeight="1" outlineLevel="1" x14ac:dyDescent="0.2">
      <c r="A116" s="147" t="s">
        <v>363</v>
      </c>
      <c r="B116" s="148"/>
      <c r="C116" s="143"/>
      <c r="D116" s="36">
        <v>54000</v>
      </c>
      <c r="E116" s="37"/>
      <c r="F116" s="37"/>
      <c r="G116" s="37"/>
      <c r="H116" s="38"/>
    </row>
    <row r="117" spans="1:8" s="16" customFormat="1" ht="37.5" customHeight="1" outlineLevel="1" x14ac:dyDescent="0.2">
      <c r="A117" s="147" t="s">
        <v>364</v>
      </c>
      <c r="B117" s="148"/>
      <c r="C117" s="143"/>
      <c r="D117" s="36">
        <v>55200</v>
      </c>
      <c r="E117" s="37"/>
      <c r="F117" s="37"/>
      <c r="G117" s="37"/>
      <c r="H117" s="38"/>
    </row>
    <row r="118" spans="1:8" s="16" customFormat="1" ht="37.5" customHeight="1" outlineLevel="1" x14ac:dyDescent="0.2">
      <c r="A118" s="147" t="s">
        <v>365</v>
      </c>
      <c r="B118" s="148"/>
      <c r="C118" s="143"/>
      <c r="D118" s="36">
        <v>56400</v>
      </c>
      <c r="E118" s="37"/>
      <c r="F118" s="37"/>
      <c r="G118" s="37"/>
      <c r="H118" s="38"/>
    </row>
    <row r="119" spans="1:8" s="16" customFormat="1" ht="37.5" customHeight="1" outlineLevel="1" x14ac:dyDescent="0.2">
      <c r="A119" s="147" t="s">
        <v>366</v>
      </c>
      <c r="B119" s="148"/>
      <c r="C119" s="143"/>
      <c r="D119" s="36">
        <v>57600</v>
      </c>
      <c r="E119" s="37"/>
      <c r="F119" s="37"/>
      <c r="G119" s="37"/>
      <c r="H119" s="38"/>
    </row>
    <row r="120" spans="1:8" s="16" customFormat="1" ht="37.5" customHeight="1" outlineLevel="1" x14ac:dyDescent="0.2">
      <c r="A120" s="147" t="s">
        <v>367</v>
      </c>
      <c r="B120" s="148"/>
      <c r="C120" s="143"/>
      <c r="D120" s="36">
        <v>58800</v>
      </c>
      <c r="E120" s="37"/>
      <c r="F120" s="37"/>
      <c r="G120" s="37"/>
      <c r="H120" s="38"/>
    </row>
    <row r="121" spans="1:8" s="16" customFormat="1" ht="37.5" customHeight="1" outlineLevel="1" thickBot="1" x14ac:dyDescent="0.25">
      <c r="A121" s="147" t="s">
        <v>368</v>
      </c>
      <c r="B121" s="148"/>
      <c r="C121" s="143"/>
      <c r="D121" s="36">
        <v>60000</v>
      </c>
      <c r="E121" s="37"/>
      <c r="F121" s="37"/>
      <c r="G121" s="37"/>
      <c r="H121" s="38"/>
    </row>
    <row r="122" spans="1:8" s="16" customFormat="1" ht="50.1" customHeight="1" thickBot="1" x14ac:dyDescent="0.25">
      <c r="A122" s="136" t="s">
        <v>59</v>
      </c>
      <c r="B122" s="137"/>
      <c r="C122" s="137"/>
      <c r="D122" s="138" t="str">
        <f>"от "&amp;MIN(D123:D132)&amp;" до "&amp;MAX(D123:D132)</f>
        <v>от 90 до 7920</v>
      </c>
      <c r="E122" s="139"/>
      <c r="F122" s="139"/>
      <c r="G122" s="139"/>
      <c r="H122" s="140"/>
    </row>
    <row r="123" spans="1:8" s="16" customFormat="1" ht="149.25" customHeight="1" x14ac:dyDescent="0.2">
      <c r="A123" s="149" t="s">
        <v>60</v>
      </c>
      <c r="B123" s="150" t="s">
        <v>13</v>
      </c>
      <c r="C123" s="300"/>
      <c r="D123" s="144">
        <v>780</v>
      </c>
      <c r="E123" s="145"/>
      <c r="F123" s="145"/>
      <c r="G123" s="145"/>
      <c r="H123" s="146"/>
    </row>
    <row r="124" spans="1:8" s="16" customFormat="1" ht="37.5" customHeight="1" x14ac:dyDescent="0.2">
      <c r="A124" s="160" t="s">
        <v>61</v>
      </c>
      <c r="B124" s="285"/>
      <c r="C124" s="159" t="str">
        <f>"Электронный справочник на основе Справочника организаций"&amp;$C$2&amp;" (версия для ПК)"</f>
        <v>Электронный справочник на основе Справочника организаций"2ГИС.КРАСНОДАР" (версия для ПК)</v>
      </c>
      <c r="D124" s="36">
        <v>180</v>
      </c>
      <c r="E124" s="37"/>
      <c r="F124" s="37"/>
      <c r="G124" s="37"/>
      <c r="H124" s="38"/>
    </row>
    <row r="125" spans="1:8" s="16" customFormat="1" ht="37.5" customHeight="1" x14ac:dyDescent="0.2">
      <c r="A125" s="160" t="s">
        <v>62</v>
      </c>
      <c r="B125" s="285"/>
      <c r="C125" s="159"/>
      <c r="D125" s="36">
        <v>7920</v>
      </c>
      <c r="E125" s="37"/>
      <c r="F125" s="37"/>
      <c r="G125" s="37"/>
      <c r="H125" s="38"/>
    </row>
    <row r="126" spans="1:8" s="16" customFormat="1" ht="37.5" customHeight="1" thickBot="1" x14ac:dyDescent="0.25">
      <c r="A126" s="160" t="s">
        <v>63</v>
      </c>
      <c r="B126" s="285"/>
      <c r="C126" s="159"/>
      <c r="D126" s="36">
        <v>1560</v>
      </c>
      <c r="E126" s="37"/>
      <c r="F126" s="37"/>
      <c r="G126" s="37"/>
      <c r="H126" s="38"/>
    </row>
    <row r="127" spans="1:8" ht="62.25" customHeight="1" thickBot="1" x14ac:dyDescent="0.25">
      <c r="A127" s="613" t="s">
        <v>64</v>
      </c>
      <c r="B127" s="614"/>
      <c r="C127" s="159"/>
      <c r="D127" s="615"/>
      <c r="E127" s="616"/>
      <c r="F127" s="616"/>
      <c r="G127" s="616"/>
      <c r="H127" s="617"/>
    </row>
    <row r="128" spans="1:8" ht="62.45" customHeight="1" thickBot="1" x14ac:dyDescent="0.25">
      <c r="A128" s="618" t="s">
        <v>530</v>
      </c>
      <c r="B128" s="619"/>
      <c r="C128" s="159"/>
      <c r="D128" s="620">
        <v>90</v>
      </c>
      <c r="E128" s="621"/>
      <c r="F128" s="621"/>
      <c r="G128" s="621"/>
      <c r="H128" s="622"/>
    </row>
    <row r="129" spans="1:8" s="16" customFormat="1" ht="37.5" customHeight="1" x14ac:dyDescent="0.2">
      <c r="A129" s="160" t="s">
        <v>66</v>
      </c>
      <c r="B129" s="285"/>
      <c r="C129" s="159"/>
      <c r="D129" s="36">
        <v>300</v>
      </c>
      <c r="E129" s="37"/>
      <c r="F129" s="37"/>
      <c r="G129" s="37"/>
      <c r="H129" s="38"/>
    </row>
    <row r="130" spans="1:8" s="16" customFormat="1" ht="37.5" customHeight="1" x14ac:dyDescent="0.2">
      <c r="A130" s="160" t="s">
        <v>67</v>
      </c>
      <c r="B130" s="285"/>
      <c r="C130" s="159"/>
      <c r="D130" s="36">
        <v>600</v>
      </c>
      <c r="E130" s="37"/>
      <c r="F130" s="37"/>
      <c r="G130" s="37"/>
      <c r="H130" s="38"/>
    </row>
    <row r="131" spans="1:8" s="16" customFormat="1" ht="37.5" customHeight="1" x14ac:dyDescent="0.2">
      <c r="A131" s="160" t="s">
        <v>68</v>
      </c>
      <c r="B131" s="285"/>
      <c r="C131" s="159"/>
      <c r="D131" s="36">
        <v>900</v>
      </c>
      <c r="E131" s="37"/>
      <c r="F131" s="37"/>
      <c r="G131" s="37"/>
      <c r="H131" s="38"/>
    </row>
    <row r="132" spans="1:8" s="16" customFormat="1" ht="37.5" customHeight="1" thickBot="1" x14ac:dyDescent="0.25">
      <c r="A132" s="207" t="s">
        <v>69</v>
      </c>
      <c r="B132" s="286"/>
      <c r="C132" s="164"/>
      <c r="D132" s="121">
        <v>4440</v>
      </c>
      <c r="E132" s="122"/>
      <c r="F132" s="122"/>
      <c r="G132" s="122"/>
      <c r="H132" s="123"/>
    </row>
    <row r="133" spans="1:8" s="16" customFormat="1" ht="117.75" customHeight="1" thickBot="1" x14ac:dyDescent="0.25">
      <c r="A133" s="287" t="s">
        <v>71</v>
      </c>
      <c r="B133" s="288"/>
      <c r="C133" s="28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"2ГИС.КРАСНОДАР" (версия для ПК); 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Интернет-площадки и Веб-приложения на основе Cправочника организаций "2ГИС.КРАСНОДАР", http://api.2gis.ru/</v>
      </c>
      <c r="D133" s="45">
        <v>180</v>
      </c>
      <c r="E133" s="45"/>
      <c r="F133" s="45"/>
      <c r="G133" s="45"/>
      <c r="H133" s="46"/>
    </row>
    <row r="134" spans="1:8" s="28" customFormat="1" ht="50.1" customHeight="1" thickBot="1" x14ac:dyDescent="0.25">
      <c r="A134" s="24" t="s">
        <v>72</v>
      </c>
      <c r="B134" s="25"/>
      <c r="C134" s="26"/>
      <c r="D134" s="173" t="str">
        <f>"от "&amp;MIN(D136,D156:H157,F196,D158:H172)&amp;" до "&amp;MAX(D136,D156:H157,F196,D158:H172)</f>
        <v>от 540 до 25800</v>
      </c>
      <c r="E134" s="173"/>
      <c r="F134" s="173"/>
      <c r="G134" s="173"/>
      <c r="H134" s="174"/>
    </row>
    <row r="135" spans="1:8" s="16" customFormat="1" ht="24.95" customHeight="1" thickBot="1" x14ac:dyDescent="0.25">
      <c r="A135" s="290"/>
      <c r="B135" s="291"/>
      <c r="C135" s="130"/>
      <c r="D135" s="292"/>
      <c r="E135" s="292"/>
      <c r="F135" s="292"/>
      <c r="G135" s="292"/>
      <c r="H135" s="293"/>
    </row>
    <row r="136" spans="1:8" s="16" customFormat="1" ht="74.25" customHeight="1" thickBot="1" x14ac:dyDescent="0.25">
      <c r="A136" s="179" t="s">
        <v>73</v>
      </c>
      <c r="B136" s="180"/>
      <c r="C136"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"2ГИС.КРАСНОДАР" (версия для ПК); Интернет-площадка 2gis.kz на основе Cправочника организаций "2ГИС.КРАСНОДАР"; Электронный справочник на основе Справочника организаций "2ГИС.КРАСНОДАР" (мобильная версия); Интернет-площадки и Веб-приложения на основе Cправочника организаций "2ГИС.КРАСНОДАР", http://api.2gis.kz/</v>
      </c>
      <c r="D136" s="182">
        <v>7920</v>
      </c>
      <c r="E136" s="182"/>
      <c r="F136" s="182"/>
      <c r="G136" s="182"/>
      <c r="H136" s="183"/>
    </row>
    <row r="137" spans="1:8" s="16" customFormat="1" ht="74.25" customHeight="1" thickBot="1" x14ac:dyDescent="0.25">
      <c r="A137" s="184" t="s">
        <v>74</v>
      </c>
      <c r="B137" s="185"/>
      <c r="C137" s="186"/>
      <c r="D137" s="187" t="s">
        <v>75</v>
      </c>
      <c r="E137" s="188"/>
      <c r="F137" s="188"/>
      <c r="G137" s="188"/>
      <c r="H137" s="189"/>
    </row>
    <row r="138" spans="1:8" s="16" customFormat="1" ht="74.25" customHeight="1" x14ac:dyDescent="0.2">
      <c r="A138" s="190" t="s">
        <v>76</v>
      </c>
      <c r="B138" s="191"/>
      <c r="C138" s="186"/>
      <c r="D138" s="157">
        <f>D136/4</f>
        <v>1980</v>
      </c>
      <c r="E138" s="157"/>
      <c r="F138" s="157"/>
      <c r="G138" s="157"/>
      <c r="H138" s="158"/>
    </row>
    <row r="139" spans="1:8" s="16" customFormat="1" ht="74.25" customHeight="1" x14ac:dyDescent="0.2">
      <c r="A139" s="190" t="s">
        <v>77</v>
      </c>
      <c r="B139" s="191"/>
      <c r="C139" s="186"/>
      <c r="D139" s="157">
        <f>D136/5</f>
        <v>1584</v>
      </c>
      <c r="E139" s="157"/>
      <c r="F139" s="157"/>
      <c r="G139" s="157"/>
      <c r="H139" s="158"/>
    </row>
    <row r="140" spans="1:8" s="16" customFormat="1" ht="74.25" customHeight="1" x14ac:dyDescent="0.2">
      <c r="A140" s="190" t="s">
        <v>78</v>
      </c>
      <c r="B140" s="191"/>
      <c r="C140" s="186"/>
      <c r="D140" s="157">
        <f>D136/6</f>
        <v>1320</v>
      </c>
      <c r="E140" s="157"/>
      <c r="F140" s="157"/>
      <c r="G140" s="157"/>
      <c r="H140" s="158"/>
    </row>
    <row r="141" spans="1:8" s="16" customFormat="1" ht="74.25" customHeight="1" x14ac:dyDescent="0.2">
      <c r="A141" s="190" t="s">
        <v>79</v>
      </c>
      <c r="B141" s="191"/>
      <c r="C141" s="186"/>
      <c r="D141" s="157">
        <f>D136/7</f>
        <v>1131.4285714285713</v>
      </c>
      <c r="E141" s="157"/>
      <c r="F141" s="157"/>
      <c r="G141" s="157"/>
      <c r="H141" s="158"/>
    </row>
    <row r="142" spans="1:8" s="16" customFormat="1" ht="74.25" customHeight="1" x14ac:dyDescent="0.2">
      <c r="A142" s="190" t="s">
        <v>80</v>
      </c>
      <c r="B142" s="191"/>
      <c r="C142" s="186"/>
      <c r="D142" s="157">
        <f>D136/8</f>
        <v>990</v>
      </c>
      <c r="E142" s="157"/>
      <c r="F142" s="157"/>
      <c r="G142" s="157"/>
      <c r="H142" s="158"/>
    </row>
    <row r="143" spans="1:8" s="16" customFormat="1" ht="74.25" customHeight="1" x14ac:dyDescent="0.2">
      <c r="A143" s="190" t="s">
        <v>81</v>
      </c>
      <c r="B143" s="191"/>
      <c r="C143" s="186"/>
      <c r="D143" s="157">
        <f>D136/9</f>
        <v>880</v>
      </c>
      <c r="E143" s="157"/>
      <c r="F143" s="157"/>
      <c r="G143" s="157"/>
      <c r="H143" s="158"/>
    </row>
    <row r="144" spans="1:8" s="16" customFormat="1" ht="74.25" customHeight="1" x14ac:dyDescent="0.2">
      <c r="A144" s="190" t="s">
        <v>82</v>
      </c>
      <c r="B144" s="191"/>
      <c r="C144" s="186"/>
      <c r="D144" s="157">
        <f>D136/10</f>
        <v>792</v>
      </c>
      <c r="E144" s="157"/>
      <c r="F144" s="157"/>
      <c r="G144" s="157"/>
      <c r="H144" s="158"/>
    </row>
    <row r="145" spans="1:8" s="16" customFormat="1" ht="74.25" customHeight="1" thickBot="1" x14ac:dyDescent="0.25">
      <c r="A145" s="179" t="s">
        <v>83</v>
      </c>
      <c r="B145" s="180"/>
      <c r="C145" s="186"/>
      <c r="D145" s="182">
        <v>11880</v>
      </c>
      <c r="E145" s="182"/>
      <c r="F145" s="182"/>
      <c r="G145" s="182"/>
      <c r="H145" s="183"/>
    </row>
    <row r="146" spans="1:8" s="16" customFormat="1" ht="74.25" customHeight="1" thickBot="1" x14ac:dyDescent="0.25">
      <c r="A146" s="184" t="s">
        <v>74</v>
      </c>
      <c r="B146" s="185"/>
      <c r="C146" s="186"/>
      <c r="D146" s="187" t="s">
        <v>75</v>
      </c>
      <c r="E146" s="188"/>
      <c r="F146" s="188"/>
      <c r="G146" s="188"/>
      <c r="H146" s="189"/>
    </row>
    <row r="147" spans="1:8" s="16" customFormat="1" ht="74.25" customHeight="1" x14ac:dyDescent="0.2">
      <c r="A147" s="190" t="s">
        <v>76</v>
      </c>
      <c r="B147" s="191"/>
      <c r="C147" s="186"/>
      <c r="D147" s="157">
        <v>2970</v>
      </c>
      <c r="E147" s="157"/>
      <c r="F147" s="157"/>
      <c r="G147" s="157"/>
      <c r="H147" s="158"/>
    </row>
    <row r="148" spans="1:8" s="16" customFormat="1" ht="74.25" customHeight="1" x14ac:dyDescent="0.2">
      <c r="A148" s="190" t="s">
        <v>77</v>
      </c>
      <c r="B148" s="191"/>
      <c r="C148" s="186"/>
      <c r="D148" s="157">
        <v>2376</v>
      </c>
      <c r="E148" s="157"/>
      <c r="F148" s="157"/>
      <c r="G148" s="157"/>
      <c r="H148" s="158"/>
    </row>
    <row r="149" spans="1:8" s="16" customFormat="1" ht="74.25" customHeight="1" x14ac:dyDescent="0.2">
      <c r="A149" s="190" t="s">
        <v>78</v>
      </c>
      <c r="B149" s="191"/>
      <c r="C149" s="186"/>
      <c r="D149" s="157">
        <v>1980</v>
      </c>
      <c r="E149" s="157"/>
      <c r="F149" s="157"/>
      <c r="G149" s="157"/>
      <c r="H149" s="158"/>
    </row>
    <row r="150" spans="1:8" s="16" customFormat="1" ht="74.25" customHeight="1" x14ac:dyDescent="0.2">
      <c r="A150" s="190" t="s">
        <v>79</v>
      </c>
      <c r="B150" s="191"/>
      <c r="C150" s="186"/>
      <c r="D150" s="157">
        <v>1697.1428571428571</v>
      </c>
      <c r="E150" s="157"/>
      <c r="F150" s="157"/>
      <c r="G150" s="157"/>
      <c r="H150" s="158"/>
    </row>
    <row r="151" spans="1:8" s="16" customFormat="1" ht="74.25" customHeight="1" x14ac:dyDescent="0.2">
      <c r="A151" s="190" t="s">
        <v>80</v>
      </c>
      <c r="B151" s="191"/>
      <c r="C151" s="186"/>
      <c r="D151" s="157">
        <v>1485</v>
      </c>
      <c r="E151" s="157"/>
      <c r="F151" s="157"/>
      <c r="G151" s="157"/>
      <c r="H151" s="158"/>
    </row>
    <row r="152" spans="1:8" s="16" customFormat="1" ht="74.25" customHeight="1" x14ac:dyDescent="0.2">
      <c r="A152" s="190" t="s">
        <v>81</v>
      </c>
      <c r="B152" s="191"/>
      <c r="C152" s="186"/>
      <c r="D152" s="157">
        <v>1320</v>
      </c>
      <c r="E152" s="157"/>
      <c r="F152" s="157"/>
      <c r="G152" s="157"/>
      <c r="H152" s="158"/>
    </row>
    <row r="153" spans="1:8" s="16" customFormat="1" ht="74.25" customHeight="1" thickBot="1" x14ac:dyDescent="0.25">
      <c r="A153" s="190" t="s">
        <v>82</v>
      </c>
      <c r="B153" s="191"/>
      <c r="C153" s="194"/>
      <c r="D153" s="157">
        <v>1188</v>
      </c>
      <c r="E153" s="157"/>
      <c r="F153" s="157"/>
      <c r="G153" s="157"/>
      <c r="H153" s="158"/>
    </row>
    <row r="154" spans="1:8" s="16" customFormat="1" ht="62.45" customHeight="1" thickBot="1" x14ac:dyDescent="0.25">
      <c r="A154" s="195" t="s">
        <v>84</v>
      </c>
      <c r="B154" s="196"/>
      <c r="C154"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154" s="44">
        <v>10008</v>
      </c>
      <c r="E154" s="45"/>
      <c r="F154" s="45"/>
      <c r="G154" s="45"/>
      <c r="H154" s="46"/>
    </row>
    <row r="155" spans="1:8" s="16" customFormat="1" ht="24.95" customHeight="1" thickBot="1" x14ac:dyDescent="0.25">
      <c r="A155" s="290"/>
      <c r="B155" s="291"/>
      <c r="C155" s="125"/>
      <c r="D155" s="292"/>
      <c r="E155" s="292"/>
      <c r="F155" s="292"/>
      <c r="G155" s="292"/>
      <c r="H155" s="293"/>
    </row>
    <row r="156" spans="1:8" s="16" customFormat="1" ht="50.1" customHeight="1" x14ac:dyDescent="0.2">
      <c r="A156" s="160" t="s">
        <v>85</v>
      </c>
      <c r="B156" s="161"/>
      <c r="C156" s="298" t="str">
        <f>"Интернет-площадка 2gis.ru на основе Cправочника организаций "&amp;$C$2&amp;""</f>
        <v>Интернет-площадка 2gis.ru на основе Cправочника организаций "2ГИС.КРАСНОДАР"</v>
      </c>
      <c r="D156" s="56">
        <v>7920</v>
      </c>
      <c r="E156" s="37"/>
      <c r="F156" s="37"/>
      <c r="G156" s="37"/>
      <c r="H156" s="38"/>
    </row>
    <row r="157" spans="1:8" s="16" customFormat="1" ht="50.1" customHeight="1" x14ac:dyDescent="0.2">
      <c r="A157" s="160" t="s">
        <v>86</v>
      </c>
      <c r="B157" s="161"/>
      <c r="C157" s="203" t="str">
        <f>"Электронный справочник на основе Справочника организаций"&amp;$C$2&amp;" (версия для ПК)"</f>
        <v>Электронный справочник на основе Справочника организаций"2ГИС.КРАСНОДАР" (версия для ПК)</v>
      </c>
      <c r="D157" s="56">
        <v>11880</v>
      </c>
      <c r="E157" s="37"/>
      <c r="F157" s="37"/>
      <c r="G157" s="37"/>
      <c r="H157" s="38"/>
    </row>
    <row r="158" spans="1:8" s="16" customFormat="1" ht="50.1" customHeight="1" x14ac:dyDescent="0.2">
      <c r="A158" s="160" t="s">
        <v>87</v>
      </c>
      <c r="B158" s="161"/>
      <c r="C158" s="203" t="str">
        <f>"Электронный справочник на основе Справочника организаций"&amp;$C$2&amp;" (версия для ПК)"</f>
        <v>Электронный справочник на основе Справочника организаций"2ГИС.КРАСНОДАР" (версия для ПК)</v>
      </c>
      <c r="D158" s="56">
        <v>15840</v>
      </c>
      <c r="E158" s="37"/>
      <c r="F158" s="37"/>
      <c r="G158" s="37"/>
      <c r="H158" s="38"/>
    </row>
    <row r="159" spans="1:8" s="16" customFormat="1" ht="50.1" customHeight="1" x14ac:dyDescent="0.2">
      <c r="A159" s="160" t="s">
        <v>88</v>
      </c>
      <c r="B159" s="161"/>
      <c r="C159" s="203" t="str">
        <f>"Интернет-площадка 2gis.ru на основе Cправочника организаций "&amp;$C$2&amp;""</f>
        <v>Интернет-площадка 2gis.ru на основе Cправочника организаций "2ГИС.КРАСНОДАР"</v>
      </c>
      <c r="D159" s="56">
        <v>7920</v>
      </c>
      <c r="E159" s="37"/>
      <c r="F159" s="37"/>
      <c r="G159" s="37"/>
      <c r="H159" s="38"/>
    </row>
    <row r="160" spans="1:8" s="16" customFormat="1" ht="50.1" customHeight="1" x14ac:dyDescent="0.2">
      <c r="A160" s="160" t="s">
        <v>89</v>
      </c>
      <c r="B160" s="161"/>
      <c r="C160" s="203" t="str">
        <f>"Интернет-площадка 2gis.ru на основе Cправочника организаций "&amp;$C$2&amp;""</f>
        <v>Интернет-площадка 2gis.ru на основе Cправочника организаций "2ГИС.КРАСНОДАР"</v>
      </c>
      <c r="D160" s="56">
        <v>9504</v>
      </c>
      <c r="E160" s="37"/>
      <c r="F160" s="37"/>
      <c r="G160" s="37"/>
      <c r="H160" s="38"/>
    </row>
    <row r="161" spans="1:8" s="16" customFormat="1" ht="50.1" customHeight="1" x14ac:dyDescent="0.2">
      <c r="A161" s="160" t="s">
        <v>90</v>
      </c>
      <c r="B161" s="161"/>
      <c r="C161" s="203" t="str">
        <f>"Электронный справочник на основе Справочника организаций"&amp;$C$2&amp;" (версия для ПК)"</f>
        <v>Электронный справочник на основе Справочника организаций"2ГИС.КРАСНОДАР" (версия для ПК)</v>
      </c>
      <c r="D161" s="56">
        <v>3570</v>
      </c>
      <c r="E161" s="37"/>
      <c r="F161" s="37"/>
      <c r="G161" s="37"/>
      <c r="H161" s="38"/>
    </row>
    <row r="162" spans="1:8" s="16" customFormat="1" ht="50.1" customHeight="1" x14ac:dyDescent="0.2">
      <c r="A162" s="160" t="s">
        <v>91</v>
      </c>
      <c r="B162" s="161"/>
      <c r="C162" s="203" t="str">
        <f>"Электронный справочник на основе Справочника организаций"&amp;$C$2&amp;" (версия для ПК)"</f>
        <v>Электронный справочник на основе Справочника организаций"2ГИС.КРАСНОДАР" (версия для ПК)</v>
      </c>
      <c r="D162" s="56">
        <v>5550</v>
      </c>
      <c r="E162" s="37"/>
      <c r="F162" s="37"/>
      <c r="G162" s="37"/>
      <c r="H162" s="38"/>
    </row>
    <row r="163" spans="1:8" s="16" customFormat="1" ht="50.1" customHeight="1" x14ac:dyDescent="0.2">
      <c r="A163" s="160" t="s">
        <v>92</v>
      </c>
      <c r="B163" s="161"/>
      <c r="C163" s="203" t="str">
        <f>"Электронный справочник на основе Справочника организаций"&amp;$C$2&amp;" (версия для ПК)"</f>
        <v>Электронный справочник на основе Справочника организаций"2ГИС.КРАСНОДАР" (версия для ПК)</v>
      </c>
      <c r="D163" s="56">
        <v>7950</v>
      </c>
      <c r="E163" s="37"/>
      <c r="F163" s="37"/>
      <c r="G163" s="37"/>
      <c r="H163" s="38"/>
    </row>
    <row r="164" spans="1:8" s="16" customFormat="1" ht="50.1" customHeight="1" x14ac:dyDescent="0.2">
      <c r="A164" s="160" t="s">
        <v>93</v>
      </c>
      <c r="B164" s="161"/>
      <c r="C164" s="203" t="str">
        <f>C196</f>
        <v>электронный справочник на основе Справочника организаций "2ГИС.КРАСНОДАР" (мобильная версия 2ГИС 4.0 и выше)</v>
      </c>
      <c r="D164" s="56">
        <v>17280</v>
      </c>
      <c r="E164" s="37"/>
      <c r="F164" s="37"/>
      <c r="G164" s="37"/>
      <c r="H164" s="38"/>
    </row>
    <row r="165" spans="1:8" s="16" customFormat="1" ht="50.1" customHeight="1" x14ac:dyDescent="0.2">
      <c r="A165" s="160" t="s">
        <v>94</v>
      </c>
      <c r="B165" s="161"/>
      <c r="C165" s="203" t="s">
        <v>95</v>
      </c>
      <c r="D165" s="56">
        <v>540</v>
      </c>
      <c r="E165" s="37"/>
      <c r="F165" s="37"/>
      <c r="G165" s="37"/>
      <c r="H165" s="38"/>
    </row>
    <row r="166" spans="1:8" s="16" customFormat="1" ht="70.5" customHeight="1" x14ac:dyDescent="0.2">
      <c r="A166" s="160" t="s">
        <v>96</v>
      </c>
      <c r="B166" s="161"/>
      <c r="C166"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"2ГИС.КРАСНОДАР" (мобильная версия 2ГИС 4.0 и выше); Интернет-площадка 2gis.ru на основе Cправочника организаций "2ГИС.КРАСНОДАР"</v>
      </c>
      <c r="D166" s="56">
        <v>5280</v>
      </c>
      <c r="E166" s="37"/>
      <c r="F166" s="37"/>
      <c r="G166" s="37"/>
      <c r="H166" s="38"/>
    </row>
    <row r="167" spans="1:8" s="16" customFormat="1" ht="70.5" customHeight="1" x14ac:dyDescent="0.2">
      <c r="A167" s="160" t="s">
        <v>97</v>
      </c>
      <c r="B167" s="161"/>
      <c r="C167" s="203" t="str">
        <f t="shared" ref="C167:C16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"2ГИС.КРАСНОДАР" (мобильная версия 2ГИС 4.0 и выше); Интернет-площадка 2gis.ru на основе Cправочника организаций "2ГИС.КРАСНОДАР"</v>
      </c>
      <c r="D167" s="56">
        <v>4224</v>
      </c>
      <c r="E167" s="37"/>
      <c r="F167" s="37"/>
      <c r="G167" s="37"/>
      <c r="H167" s="38"/>
    </row>
    <row r="168" spans="1:8" s="16" customFormat="1" ht="70.5" customHeight="1" x14ac:dyDescent="0.2">
      <c r="A168" s="160" t="s">
        <v>98</v>
      </c>
      <c r="B168" s="161"/>
      <c r="C168" s="203" t="str">
        <f t="shared" si="0"/>
        <v>электронный справочник на основе Справочника организаций "2ГИС.КРАСНОДАР" (мобильная версия 2ГИС 4.0 и выше); Интернет-площадка 2gis.ru на основе Cправочника организаций "2ГИС.КРАСНОДАР"</v>
      </c>
      <c r="D168" s="56">
        <v>4440</v>
      </c>
      <c r="E168" s="37"/>
      <c r="F168" s="37"/>
      <c r="G168" s="37"/>
      <c r="H168" s="38"/>
    </row>
    <row r="169" spans="1:8" s="16" customFormat="1" ht="70.5" customHeight="1" x14ac:dyDescent="0.2">
      <c r="A169" s="160" t="s">
        <v>99</v>
      </c>
      <c r="B169" s="161"/>
      <c r="C169" s="203" t="str">
        <f t="shared" si="0"/>
        <v>электронный справочник на основе Справочника организаций "2ГИС.КРАСНОДАР" (мобильная версия 2ГИС 4.0 и выше); Интернет-площадка 2gis.ru на основе Cправочника организаций "2ГИС.КРАСНОДАР"</v>
      </c>
      <c r="D169" s="56">
        <v>2112</v>
      </c>
      <c r="E169" s="37"/>
      <c r="F169" s="37"/>
      <c r="G169" s="37"/>
      <c r="H169" s="38"/>
    </row>
    <row r="170" spans="1:8" s="16" customFormat="1" ht="70.5" customHeight="1" x14ac:dyDescent="0.2">
      <c r="A170" s="160" t="s">
        <v>100</v>
      </c>
      <c r="B170" s="161" t="s">
        <v>100</v>
      </c>
      <c r="C170"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"2ГИС.КРАСНОДАР" (мобильная версия 2ГИС 4.0 и выше); Интернет-площадка 2gis.ru на основе Cправочника организаций "2ГИС.КРАСНОДАР"</v>
      </c>
      <c r="D170" s="56">
        <v>25800</v>
      </c>
      <c r="E170" s="37"/>
      <c r="F170" s="37"/>
      <c r="G170" s="37"/>
      <c r="H170" s="38"/>
    </row>
    <row r="171" spans="1:8" s="16" customFormat="1" ht="70.5" customHeight="1" x14ac:dyDescent="0.2">
      <c r="A171" s="160" t="s">
        <v>101</v>
      </c>
      <c r="B171" s="161" t="s">
        <v>101</v>
      </c>
      <c r="C171"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"2ГИС.КРАСНОДАР" (мобильная версия 2ГИС 4.0 и выше); Интернет-площадка 2gis.ru на основе Cправочника организаций "2ГИС.КРАСНОДАР"</v>
      </c>
      <c r="D171" s="56">
        <v>10008</v>
      </c>
      <c r="E171" s="37"/>
      <c r="F171" s="37"/>
      <c r="G171" s="37"/>
      <c r="H171" s="38"/>
    </row>
    <row r="172" spans="1:8" s="16" customFormat="1" ht="50.1" customHeight="1" thickBot="1" x14ac:dyDescent="0.25">
      <c r="A172" s="160" t="s">
        <v>102</v>
      </c>
      <c r="B172" s="161"/>
      <c r="C172" s="203" t="str">
        <f>"Электронный справочник на основе Справочника организаций"&amp;$C$2&amp;" (версия для ПК)"</f>
        <v>Электронный справочник на основе Справочника организаций"2ГИС.КРАСНОДАР" (версия для ПК)</v>
      </c>
      <c r="D172" s="56">
        <v>8760</v>
      </c>
      <c r="E172" s="37"/>
      <c r="F172" s="37"/>
      <c r="G172" s="37"/>
      <c r="H172" s="38"/>
    </row>
    <row r="173" spans="1:8" s="16" customFormat="1" ht="102" customHeight="1" thickBot="1" x14ac:dyDescent="0.25">
      <c r="A173" s="160" t="s">
        <v>16</v>
      </c>
      <c r="B173" s="161"/>
      <c r="C173"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173" s="56">
        <v>510</v>
      </c>
      <c r="E173" s="37"/>
      <c r="F173" s="37"/>
      <c r="G173" s="37"/>
      <c r="H173" s="38"/>
    </row>
    <row r="174" spans="1:8" s="16" customFormat="1" ht="102" customHeight="1" thickBot="1" x14ac:dyDescent="0.25">
      <c r="A174" s="160" t="s">
        <v>103</v>
      </c>
      <c r="B174" s="161"/>
      <c r="C174"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174" s="56">
        <v>100002</v>
      </c>
      <c r="E174" s="37"/>
      <c r="F174" s="37"/>
      <c r="G174" s="37"/>
      <c r="H174" s="38"/>
    </row>
    <row r="175" spans="1:8" s="16" customFormat="1" ht="126" customHeight="1" x14ac:dyDescent="0.2">
      <c r="A175" s="160" t="s">
        <v>104</v>
      </c>
      <c r="B175" s="161"/>
      <c r="C175" s="30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"2ГИС.КРАСНОДАР" (версия для ПК); 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Интернет-площадки и Веб-приложения на основе Cправочника организаций "2ГИС.КРАСНОДАР", http://api.2gis.ru/</v>
      </c>
      <c r="D175" s="56">
        <v>12000</v>
      </c>
      <c r="E175" s="37"/>
      <c r="F175" s="37"/>
      <c r="G175" s="37"/>
      <c r="H175" s="38"/>
    </row>
    <row r="176" spans="1:8" s="16" customFormat="1" ht="96" customHeight="1" x14ac:dyDescent="0.2">
      <c r="A176" s="154" t="s">
        <v>105</v>
      </c>
      <c r="B176" s="204"/>
      <c r="C176"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Интернет-площадки и Веб-приложения на основе Cправочника организаций "2ГИС.КРАСНОДАР", http://api.2gis.ru/</v>
      </c>
      <c r="D176" s="56">
        <v>10005</v>
      </c>
      <c r="E176" s="37"/>
      <c r="F176" s="37"/>
      <c r="G176" s="37"/>
      <c r="H176" s="38"/>
    </row>
    <row r="177" spans="1:8" s="16" customFormat="1" ht="96" customHeight="1" x14ac:dyDescent="0.2">
      <c r="A177" s="154" t="s">
        <v>106</v>
      </c>
      <c r="B177" s="204"/>
      <c r="C177"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"2ГИС.КРАСНОДАР" (мобильная версия 2ГИС 4.0 и выше)</v>
      </c>
      <c r="D177" s="56">
        <v>11004</v>
      </c>
      <c r="E177" s="37"/>
      <c r="F177" s="37"/>
      <c r="G177" s="37"/>
      <c r="H177" s="38"/>
    </row>
    <row r="178" spans="1:8" s="16" customFormat="1" ht="50.1" customHeight="1" x14ac:dyDescent="0.2">
      <c r="A178" s="160" t="s">
        <v>107</v>
      </c>
      <c r="B178" s="161"/>
      <c r="C178" s="203" t="str">
        <f>"Интернет-площадка 2gis.ru на основе Cправочника организаций "&amp;$C$2&amp;""</f>
        <v>Интернет-площадка 2gis.ru на основе Cправочника организаций "2ГИС.КРАСНОДАР"</v>
      </c>
      <c r="D178" s="56">
        <v>14280</v>
      </c>
      <c r="E178" s="37"/>
      <c r="F178" s="37"/>
      <c r="G178" s="37"/>
      <c r="H178" s="38"/>
    </row>
    <row r="179" spans="1:8" s="16" customFormat="1" ht="50.1" customHeight="1" x14ac:dyDescent="0.2">
      <c r="A179" s="160" t="s">
        <v>108</v>
      </c>
      <c r="B179" s="161"/>
      <c r="C179" s="203" t="str">
        <f>"Электронный справочник на основе Справочника организаций"&amp;$C$2&amp;" (версия для ПК)"</f>
        <v>Электронный справочник на основе Справочника организаций"2ГИС.КРАСНОДАР" (версия для ПК)</v>
      </c>
      <c r="D179" s="56">
        <v>21480</v>
      </c>
      <c r="E179" s="37"/>
      <c r="F179" s="37"/>
      <c r="G179" s="37"/>
      <c r="H179" s="38"/>
    </row>
    <row r="180" spans="1:8" s="16" customFormat="1" ht="50.1" customHeight="1" x14ac:dyDescent="0.2">
      <c r="A180" s="160" t="s">
        <v>109</v>
      </c>
      <c r="B180" s="161"/>
      <c r="C180" s="203" t="str">
        <f>"Электронный справочник на основе Справочника организаций"&amp;$C$2&amp;" (версия для ПК)"</f>
        <v>Электронный справочник на основе Справочника организаций"2ГИС.КРАСНОДАР" (версия для ПК)</v>
      </c>
      <c r="D180" s="56">
        <v>28560</v>
      </c>
      <c r="E180" s="37"/>
      <c r="F180" s="37"/>
      <c r="G180" s="37"/>
      <c r="H180" s="38"/>
    </row>
    <row r="181" spans="1:8" s="16" customFormat="1" ht="50.1" customHeight="1" x14ac:dyDescent="0.2">
      <c r="A181" s="160" t="s">
        <v>110</v>
      </c>
      <c r="B181" s="161"/>
      <c r="C181" s="203" t="str">
        <f>"Интернет-площадка 2gis.ru на основе Cправочника организаций "&amp;$C$2&amp;""</f>
        <v>Интернет-площадка 2gis.ru на основе Cправочника организаций "2ГИС.КРАСНОДАР"</v>
      </c>
      <c r="D181" s="56">
        <v>14280</v>
      </c>
      <c r="E181" s="37"/>
      <c r="F181" s="37"/>
      <c r="G181" s="37"/>
      <c r="H181" s="38"/>
    </row>
    <row r="182" spans="1:8" s="16" customFormat="1" ht="50.1" customHeight="1" x14ac:dyDescent="0.2">
      <c r="A182" s="160" t="s">
        <v>111</v>
      </c>
      <c r="B182" s="161"/>
      <c r="C182" s="203" t="str">
        <f>"Интернет-площадка 2gis.ru на основе Cправочника организаций "&amp;$C$2&amp;""</f>
        <v>Интернет-площадка 2gis.ru на основе Cправочника организаций "2ГИС.КРАСНОДАР"</v>
      </c>
      <c r="D182" s="56">
        <v>17136</v>
      </c>
      <c r="E182" s="37"/>
      <c r="F182" s="37"/>
      <c r="G182" s="37"/>
      <c r="H182" s="38"/>
    </row>
    <row r="183" spans="1:8" s="16" customFormat="1" ht="50.1" customHeight="1" x14ac:dyDescent="0.2">
      <c r="A183" s="160" t="s">
        <v>112</v>
      </c>
      <c r="B183" s="161"/>
      <c r="C183" s="203" t="str">
        <f>"Электронный справочник на основе Справочника организаций"&amp;$C$2&amp;" (версия для ПК)"</f>
        <v>Электронный справочник на основе Справочника организаций"2ГИС.КРАСНОДАР" (версия для ПК)</v>
      </c>
      <c r="D183" s="56">
        <v>6480</v>
      </c>
      <c r="E183" s="37"/>
      <c r="F183" s="37"/>
      <c r="G183" s="37"/>
      <c r="H183" s="38"/>
    </row>
    <row r="184" spans="1:8" s="16" customFormat="1" ht="50.1" customHeight="1" x14ac:dyDescent="0.2">
      <c r="A184" s="160" t="s">
        <v>113</v>
      </c>
      <c r="B184" s="161"/>
      <c r="C184" s="203" t="str">
        <f>"Электронный справочник на основе Справочника организаций"&amp;$C$2&amp;" (версия для ПК)"</f>
        <v>Электронный справочник на основе Справочника организаций"2ГИС.КРАСНОДАР" (версия для ПК)</v>
      </c>
      <c r="D184" s="56">
        <v>10080</v>
      </c>
      <c r="E184" s="37"/>
      <c r="F184" s="37"/>
      <c r="G184" s="37"/>
      <c r="H184" s="38"/>
    </row>
    <row r="185" spans="1:8" s="16" customFormat="1" ht="50.1" customHeight="1" x14ac:dyDescent="0.2">
      <c r="A185" s="160" t="s">
        <v>114</v>
      </c>
      <c r="B185" s="161"/>
      <c r="C185" s="203" t="str">
        <f>"Электронный справочник на основе Справочника организаций"&amp;$C$2&amp;" (версия для ПК)"</f>
        <v>Электронный справочник на основе Справочника организаций"2ГИС.КРАСНОДАР" (версия для ПК)</v>
      </c>
      <c r="D185" s="56">
        <v>14400</v>
      </c>
      <c r="E185" s="37"/>
      <c r="F185" s="37"/>
      <c r="G185" s="37"/>
      <c r="H185" s="38"/>
    </row>
    <row r="186" spans="1:8" s="16" customFormat="1" ht="50.1" customHeight="1" x14ac:dyDescent="0.2">
      <c r="A186" s="160" t="s">
        <v>115</v>
      </c>
      <c r="B186" s="161"/>
      <c r="C186" s="203" t="s">
        <v>95</v>
      </c>
      <c r="D186" s="56">
        <v>1080</v>
      </c>
      <c r="E186" s="37"/>
      <c r="F186" s="37"/>
      <c r="G186" s="37"/>
      <c r="H186" s="38"/>
    </row>
    <row r="187" spans="1:8" s="16" customFormat="1" ht="75" customHeight="1" x14ac:dyDescent="0.2">
      <c r="A187" s="160" t="s">
        <v>116</v>
      </c>
      <c r="B187" s="161"/>
      <c r="C187"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"2ГИС.КРАСНОДАР" (мобильная версия 2ГИС 4.0 и выше); Интернет-площадка 2gis.ru на основе Cправочника организаций "2ГИС.КРАСНОДАР"</v>
      </c>
      <c r="D187" s="56">
        <v>46440</v>
      </c>
      <c r="E187" s="37"/>
      <c r="F187" s="37"/>
      <c r="G187" s="37"/>
      <c r="H187" s="38"/>
    </row>
    <row r="188" spans="1:8" s="16" customFormat="1" ht="50.1" customHeight="1" thickBot="1" x14ac:dyDescent="0.25">
      <c r="A188" s="160" t="s">
        <v>117</v>
      </c>
      <c r="B188" s="161"/>
      <c r="C188" s="203" t="str">
        <f>"Электронный справочник на основе Справочника организаций"&amp;$C$2&amp;" (версия для ПК)"</f>
        <v>Электронный справочник на основе Справочника организаций"2ГИС.КРАСНОДАР" (версия для ПК)</v>
      </c>
      <c r="D188" s="56">
        <v>15840</v>
      </c>
      <c r="E188" s="37"/>
      <c r="F188" s="37"/>
      <c r="G188" s="37"/>
      <c r="H188" s="38"/>
    </row>
    <row r="189" spans="1:8" s="28" customFormat="1" ht="50.1" customHeight="1" thickBot="1" x14ac:dyDescent="0.25">
      <c r="A189" s="24" t="s">
        <v>118</v>
      </c>
      <c r="B189" s="25"/>
      <c r="C189" s="26"/>
      <c r="D189" s="173"/>
      <c r="E189" s="173"/>
      <c r="F189" s="173"/>
      <c r="G189" s="173"/>
      <c r="H189" s="174"/>
    </row>
    <row r="190" spans="1:8" s="16" customFormat="1" ht="50.1" customHeight="1" x14ac:dyDescent="0.2">
      <c r="A190" s="160" t="s">
        <v>119</v>
      </c>
      <c r="B190" s="161"/>
      <c r="C190" s="206" t="str">
        <f>"Электронный справочник на основе Справочника организаций "&amp;$C$2&amp;" (мобильная версия)"</f>
        <v>Электронный справочник на основе Справочника организаций "2ГИС.КРАСНОДАР" (мобильная версия)</v>
      </c>
      <c r="D190" s="36">
        <v>10008</v>
      </c>
      <c r="E190" s="37"/>
      <c r="F190" s="37"/>
      <c r="G190" s="37"/>
      <c r="H190" s="38"/>
    </row>
    <row r="191" spans="1:8" s="16" customFormat="1" ht="50.1" customHeight="1" x14ac:dyDescent="0.2">
      <c r="A191" s="160" t="s">
        <v>120</v>
      </c>
      <c r="B191" s="161"/>
      <c r="C191" s="209"/>
      <c r="D191" s="36">
        <v>10008</v>
      </c>
      <c r="E191" s="37"/>
      <c r="F191" s="37"/>
      <c r="G191" s="37"/>
      <c r="H191" s="38"/>
    </row>
    <row r="192" spans="1:8" s="16" customFormat="1" ht="50.1" customHeight="1" x14ac:dyDescent="0.2">
      <c r="A192" s="207" t="s">
        <v>121</v>
      </c>
      <c r="B192" s="208"/>
      <c r="C192" s="209"/>
      <c r="D192" s="297">
        <v>3000</v>
      </c>
      <c r="E192" s="157"/>
      <c r="F192" s="157"/>
      <c r="G192" s="157"/>
      <c r="H192" s="157"/>
    </row>
    <row r="193" spans="1:8" s="16" customFormat="1" ht="50.1" customHeight="1" x14ac:dyDescent="0.2">
      <c r="A193" s="207" t="s">
        <v>122</v>
      </c>
      <c r="B193" s="208"/>
      <c r="C193" s="209"/>
      <c r="D193" s="297">
        <v>300</v>
      </c>
      <c r="E193" s="157"/>
      <c r="F193" s="157"/>
      <c r="G193" s="157"/>
      <c r="H193" s="157"/>
    </row>
    <row r="194" spans="1:8" s="16" customFormat="1" ht="50.1" customHeight="1" thickBot="1" x14ac:dyDescent="0.25">
      <c r="A194" s="207" t="s">
        <v>123</v>
      </c>
      <c r="B194" s="208"/>
      <c r="C194" s="210"/>
      <c r="D194" s="78">
        <v>1050</v>
      </c>
      <c r="E194" s="79"/>
      <c r="F194" s="79"/>
      <c r="G194" s="79"/>
      <c r="H194" s="79"/>
    </row>
    <row r="195" spans="1:8" s="16" customFormat="1" ht="50.1" customHeight="1" thickBot="1" x14ac:dyDescent="0.25">
      <c r="A195" s="24" t="s">
        <v>124</v>
      </c>
      <c r="B195" s="25"/>
      <c r="C195" s="26"/>
      <c r="D195" s="173"/>
      <c r="E195" s="173"/>
      <c r="F195" s="173"/>
      <c r="G195" s="173"/>
      <c r="H195" s="174"/>
    </row>
    <row r="196" spans="1:8" s="16" customFormat="1" ht="50.1" customHeight="1" x14ac:dyDescent="0.2">
      <c r="A196" s="160" t="s">
        <v>125</v>
      </c>
      <c r="B196" s="161"/>
      <c r="C196"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"2ГИС.КРАСНОДАР" (мобильная версия 2ГИС 4.0 и выше)</v>
      </c>
      <c r="D196" s="212">
        <f>F196*1.2</f>
        <v>3600</v>
      </c>
      <c r="E196" s="213">
        <f>F196*1.1</f>
        <v>3300.0000000000005</v>
      </c>
      <c r="F196" s="213">
        <v>3000</v>
      </c>
      <c r="G196" s="213">
        <f>F196*0.75</f>
        <v>2250</v>
      </c>
      <c r="H196" s="214">
        <f>F196*0.5</f>
        <v>1500</v>
      </c>
    </row>
    <row r="197" spans="1:8" s="16" customFormat="1" ht="50.1" customHeight="1" x14ac:dyDescent="0.2">
      <c r="A197" s="160" t="s">
        <v>126</v>
      </c>
      <c r="B197" s="161"/>
      <c r="C197" s="203" t="str">
        <f>"Интернет-площадка 2gis.ru на основе Cправочника организаций "&amp;$C$2&amp;""</f>
        <v>Интернет-площадка 2gis.ru на основе Cправочника организаций "2ГИС.КРАСНОДАР"</v>
      </c>
      <c r="D197" s="36">
        <v>2550</v>
      </c>
      <c r="E197" s="37"/>
      <c r="F197" s="37"/>
      <c r="G197" s="37"/>
      <c r="H197" s="38"/>
    </row>
    <row r="198" spans="1:8" s="16" customFormat="1" ht="50.1" customHeight="1" x14ac:dyDescent="0.2">
      <c r="A198" s="160" t="s">
        <v>127</v>
      </c>
      <c r="B198" s="161"/>
      <c r="C198" s="203" t="str">
        <f>"Электронный справочник на основе Справочника организаций"&amp;$C$2&amp;" (версия для ПК)"</f>
        <v>Электронный справочник на основе Справочника организаций"2ГИС.КРАСНОДАР" (версия для ПК)</v>
      </c>
      <c r="D198" s="56">
        <v>2550</v>
      </c>
      <c r="E198" s="37"/>
      <c r="F198" s="37"/>
      <c r="G198" s="37"/>
      <c r="H198" s="38"/>
    </row>
    <row r="199" spans="1:8" s="16" customFormat="1" ht="50.1" customHeight="1" x14ac:dyDescent="0.2">
      <c r="A199" s="160" t="s">
        <v>198</v>
      </c>
      <c r="B199" s="161"/>
      <c r="C199"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"2ГИС.КРАСНОДАР" (мобильная версия 2ГИС 4.0 и выше)</v>
      </c>
      <c r="D199" s="212">
        <f>F199*1.2</f>
        <v>6480</v>
      </c>
      <c r="E199" s="213">
        <f>F199*1.1</f>
        <v>5940.0000000000009</v>
      </c>
      <c r="F199" s="213">
        <v>5400</v>
      </c>
      <c r="G199" s="213">
        <f>F199*0.75</f>
        <v>4050</v>
      </c>
      <c r="H199" s="214">
        <f>F199*0.5</f>
        <v>2700</v>
      </c>
    </row>
    <row r="200" spans="1:8" s="16" customFormat="1" ht="50.1" customHeight="1" x14ac:dyDescent="0.2">
      <c r="A200" s="160" t="s">
        <v>199</v>
      </c>
      <c r="B200" s="161"/>
      <c r="C200" s="203" t="str">
        <f>"Интернет-площадка 2gis.ru на основе Cправочника организаций "&amp;$C$2&amp;""</f>
        <v>Интернет-площадка 2gis.ru на основе Cправочника организаций "2ГИС.КРАСНОДАР"</v>
      </c>
      <c r="D200" s="36">
        <v>4680</v>
      </c>
      <c r="E200" s="37"/>
      <c r="F200" s="37"/>
      <c r="G200" s="37"/>
      <c r="H200" s="38"/>
    </row>
    <row r="201" spans="1:8" s="16" customFormat="1" ht="50.1" customHeight="1" x14ac:dyDescent="0.2">
      <c r="A201" s="160" t="s">
        <v>130</v>
      </c>
      <c r="B201" s="161"/>
      <c r="C201" s="203" t="str">
        <f>"Электронный справочник на основе Справочника организаций"&amp;$C$2&amp;" (версия для ПК)"</f>
        <v>Электронный справочник на основе Справочника организаций"2ГИС.КРАСНОДАР" (версия для ПК)</v>
      </c>
      <c r="D201" s="36">
        <v>4680</v>
      </c>
      <c r="E201" s="37"/>
      <c r="F201" s="37"/>
      <c r="G201" s="37"/>
      <c r="H201" s="38"/>
    </row>
    <row r="202" spans="1:8" s="16" customFormat="1" ht="126" customHeight="1" x14ac:dyDescent="0.2">
      <c r="A202" s="160" t="s">
        <v>131</v>
      </c>
      <c r="B202" s="161"/>
      <c r="C202" s="301" t="str">
        <f>C197</f>
        <v>Интернет-площадка 2gis.ru на основе Cправочника организаций "2ГИС.КРАСНОДАР"</v>
      </c>
      <c r="D202" s="56">
        <v>3000</v>
      </c>
      <c r="E202" s="37"/>
      <c r="F202" s="37"/>
      <c r="G202" s="37"/>
      <c r="H202" s="38"/>
    </row>
    <row r="203" spans="1:8" s="16" customFormat="1" ht="126" customHeight="1" thickBot="1" x14ac:dyDescent="0.25">
      <c r="A203" s="160" t="s">
        <v>132</v>
      </c>
      <c r="B203" s="161"/>
      <c r="C203"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203" s="56">
        <v>5004</v>
      </c>
      <c r="E203" s="37"/>
      <c r="F203" s="37"/>
      <c r="G203" s="37"/>
      <c r="H203" s="38"/>
    </row>
    <row r="204" spans="1:8" ht="50.1" customHeight="1" thickBot="1" x14ac:dyDescent="0.25">
      <c r="A204" s="24" t="s">
        <v>200</v>
      </c>
      <c r="B204" s="25"/>
      <c r="C204" s="26"/>
      <c r="D204" s="173"/>
      <c r="E204" s="173"/>
      <c r="F204" s="173"/>
      <c r="G204" s="173"/>
      <c r="H204" s="174"/>
    </row>
    <row r="205" spans="1:8" s="23" customFormat="1" ht="30" customHeight="1" thickBot="1" x14ac:dyDescent="0.25">
      <c r="A205" s="303"/>
      <c r="B205" s="303"/>
      <c r="C205" s="460"/>
      <c r="D205" s="303"/>
      <c r="E205" s="303"/>
      <c r="F205" s="303"/>
      <c r="G205" s="303"/>
      <c r="H205" s="304"/>
    </row>
    <row r="206" spans="1:8" s="16" customFormat="1" ht="83.25" customHeight="1" x14ac:dyDescent="0.2">
      <c r="A206" s="160" t="s">
        <v>201</v>
      </c>
      <c r="B206" s="161"/>
      <c r="C206"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"2ГИС.КРАСНОДАР" (версия для ПК); 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206" s="36">
        <v>13500</v>
      </c>
      <c r="E206" s="37"/>
      <c r="F206" s="37"/>
      <c r="G206" s="37"/>
      <c r="H206" s="38"/>
    </row>
    <row r="207" spans="1:8" s="16" customFormat="1" ht="83.25" customHeight="1" thickBot="1" x14ac:dyDescent="0.25">
      <c r="A207" s="160" t="s">
        <v>202</v>
      </c>
      <c r="B207" s="161"/>
      <c r="C207" s="209"/>
      <c r="D207" s="36">
        <v>13500</v>
      </c>
      <c r="E207" s="37"/>
      <c r="F207" s="37"/>
      <c r="G207" s="37"/>
      <c r="H207" s="38"/>
    </row>
    <row r="208" spans="1:8" s="28" customFormat="1" ht="50.1" customHeight="1" thickBot="1" x14ac:dyDescent="0.25">
      <c r="A208" s="290"/>
      <c r="B208" s="291"/>
      <c r="C208" s="125"/>
      <c r="D208" s="292"/>
      <c r="E208" s="292"/>
      <c r="F208" s="292"/>
      <c r="G208" s="292"/>
      <c r="H208" s="293"/>
    </row>
    <row r="209" spans="1:8" s="23" customFormat="1" ht="26.25" x14ac:dyDescent="0.2">
      <c r="A209" s="216"/>
      <c r="B209" s="217"/>
      <c r="C209" s="218"/>
      <c r="D209" s="217"/>
      <c r="E209" s="217"/>
      <c r="F209" s="217"/>
      <c r="G209" s="217"/>
      <c r="H209" s="219"/>
    </row>
    <row r="210" spans="1:8" s="16" customFormat="1" ht="21" x14ac:dyDescent="0.2">
      <c r="A210" s="220"/>
      <c r="B210" s="221" t="s">
        <v>133</v>
      </c>
      <c r="C210" s="222" t="s">
        <v>203</v>
      </c>
      <c r="D210" s="222"/>
      <c r="E210" s="223"/>
      <c r="F210" s="223"/>
      <c r="G210" s="223"/>
      <c r="H210" s="223"/>
    </row>
    <row r="211" spans="1:8" s="16" customFormat="1" ht="21" x14ac:dyDescent="0.2">
      <c r="A211" s="220"/>
      <c r="B211" s="223"/>
      <c r="C211" s="224" t="s">
        <v>204</v>
      </c>
      <c r="D211" s="224"/>
      <c r="E211" s="223"/>
      <c r="F211" s="223"/>
      <c r="G211" s="223"/>
      <c r="H211" s="223"/>
    </row>
    <row r="212" spans="1:8" s="16" customFormat="1" ht="21" x14ac:dyDescent="0.2">
      <c r="A212" s="220"/>
      <c r="B212" s="223"/>
      <c r="C212" s="224" t="s">
        <v>205</v>
      </c>
      <c r="D212" s="224"/>
      <c r="E212" s="223"/>
      <c r="F212" s="223"/>
      <c r="G212" s="223"/>
      <c r="H212" s="223"/>
    </row>
    <row r="213" spans="1:8" s="16" customFormat="1" ht="21" x14ac:dyDescent="0.2">
      <c r="A213" s="220"/>
      <c r="B213" s="223"/>
      <c r="C213" s="310"/>
      <c r="D213" s="310"/>
      <c r="E213" s="223"/>
      <c r="F213" s="223"/>
      <c r="G213" s="223"/>
      <c r="H213" s="223"/>
    </row>
    <row r="214" spans="1:8" s="16" customFormat="1" ht="21" x14ac:dyDescent="0.2">
      <c r="A214" s="225" t="s">
        <v>531</v>
      </c>
      <c r="B214" s="225"/>
      <c r="C214" s="225"/>
      <c r="D214" s="225"/>
      <c r="E214" s="225"/>
      <c r="F214" s="225"/>
      <c r="G214" s="225"/>
      <c r="H214" s="225"/>
    </row>
    <row r="215" spans="1:8" s="16" customFormat="1" ht="26.25" x14ac:dyDescent="0.2">
      <c r="A215" s="227" t="str">
        <f>Абакан_юр!A174</f>
        <v>По соглашению сторон в качестве валюты платежа могут выступать украинские гривны, в этом случае курс следующий: 1 руб. = 0,4408 гривен</v>
      </c>
      <c r="B215" s="227"/>
      <c r="C215" s="227"/>
      <c r="D215" s="228"/>
      <c r="E215" s="228"/>
      <c r="F215" s="229"/>
      <c r="G215" s="230"/>
      <c r="H215" s="230"/>
    </row>
    <row r="216" spans="1:8" ht="12.6" customHeight="1" x14ac:dyDescent="0.2">
      <c r="A216" s="227" t="str">
        <f>Абакан_юр!A175</f>
        <v>По соглашению сторон в качестве валюты платежа могут выступать дирхамы ОАЭ, в этом случае курс следующий: 1 руб. = 0,0420 дирхам</v>
      </c>
      <c r="B216" s="227"/>
      <c r="C216" s="227"/>
      <c r="D216" s="228"/>
      <c r="E216" s="228"/>
      <c r="F216" s="229"/>
      <c r="G216" s="232"/>
      <c r="H216" s="232"/>
    </row>
    <row r="217" spans="1:8" s="223" customFormat="1" ht="24.95" customHeight="1" x14ac:dyDescent="0.2">
      <c r="A217" s="227" t="str">
        <f>Абакан_юр!A176</f>
        <v>По соглашению сторон в качестве валюты платежа могут выступать доллары США, в этом случае курс следующий: 1 руб. = 0,0114 доллара</v>
      </c>
      <c r="B217" s="227"/>
      <c r="C217" s="227"/>
      <c r="D217" s="228"/>
      <c r="E217" s="228"/>
      <c r="F217" s="229"/>
      <c r="G217" s="232"/>
      <c r="H217" s="232"/>
    </row>
    <row r="218" spans="1:8" s="223" customFormat="1" ht="24.95" customHeight="1" x14ac:dyDescent="0.2">
      <c r="A218" s="227" t="str">
        <f>Абакан_юр!A177</f>
        <v>По соглашению сторон в качестве валюты платежа могут выступать евро, в этом случае курс следующий: 1 руб. = 0,0105 евро</v>
      </c>
      <c r="B218" s="227"/>
      <c r="C218" s="227"/>
      <c r="D218" s="228"/>
      <c r="E218" s="229"/>
      <c r="F218" s="229"/>
      <c r="G218" s="232"/>
      <c r="H218" s="232"/>
    </row>
    <row r="219" spans="1:8" s="223" customFormat="1" ht="24.95" customHeight="1" x14ac:dyDescent="0.2">
      <c r="A219" s="227" t="str">
        <f>Абакан_юр!A178</f>
        <v>По соглашению сторон в качестве валюты платежа могут выступать чешские кроны, в этом случае курс следующий: 1 руб. = 0,2605 крона</v>
      </c>
      <c r="B219" s="227"/>
      <c r="C219" s="227"/>
      <c r="D219" s="228"/>
      <c r="E219" s="229"/>
      <c r="F219" s="229"/>
      <c r="G219" s="232"/>
      <c r="H219" s="232"/>
    </row>
    <row r="220" spans="1:8" s="223" customFormat="1" ht="24.95" customHeight="1" x14ac:dyDescent="0.2">
      <c r="A220" s="227" t="str">
        <f>Абакан_юр!A179</f>
        <v>По соглашению сторон в качестве валюты платежа могут выступать киргизские сомы, в этом случае курс следующий: 1 руб. = 1,0083 сом</v>
      </c>
      <c r="B220" s="227"/>
      <c r="C220" s="227"/>
      <c r="D220" s="228"/>
      <c r="E220" s="228"/>
      <c r="F220" s="229"/>
      <c r="G220" s="232"/>
      <c r="H220" s="232"/>
    </row>
    <row r="221" spans="1:8" s="226" customFormat="1" ht="94.5" customHeight="1" x14ac:dyDescent="0.2">
      <c r="A221" s="227" t="str">
        <f>Абакан_юр!A180</f>
        <v>По соглашению сторон в качестве валюты платежа могут выступать казахстанские тенге, в этом случае курс следующий: 1 руб. = 5,0473 тенге</v>
      </c>
      <c r="B221" s="227"/>
      <c r="C221" s="227"/>
      <c r="D221" s="228"/>
      <c r="E221" s="228"/>
      <c r="F221" s="229"/>
      <c r="G221" s="232"/>
      <c r="H221" s="232"/>
    </row>
    <row r="222" spans="1:8" s="231" customFormat="1" ht="24.95" customHeight="1" x14ac:dyDescent="0.2">
      <c r="A222" s="233"/>
      <c r="B222" s="233"/>
      <c r="C222" s="234"/>
      <c r="D222" s="235"/>
      <c r="E222" s="235"/>
      <c r="F222" s="236"/>
      <c r="G222" s="237"/>
      <c r="H222" s="237"/>
    </row>
    <row r="223" spans="1:8" s="231" customFormat="1" ht="24.95" customHeight="1" x14ac:dyDescent="0.2">
      <c r="A223" s="239" t="s">
        <v>144</v>
      </c>
      <c r="B223" s="239"/>
      <c r="C223" s="239"/>
      <c r="D223" s="239"/>
      <c r="E223" s="239"/>
      <c r="F223" s="239"/>
      <c r="G223" s="239"/>
      <c r="H223" s="239"/>
    </row>
    <row r="224" spans="1:8" s="231" customFormat="1" ht="24.95" customHeight="1" x14ac:dyDescent="0.2">
      <c r="A224" s="239" t="s">
        <v>145</v>
      </c>
      <c r="B224" s="239"/>
      <c r="C224" s="239"/>
      <c r="D224" s="239"/>
      <c r="E224" s="239"/>
      <c r="F224" s="239"/>
      <c r="G224" s="239"/>
      <c r="H224" s="239"/>
    </row>
    <row r="225" spans="1:8" s="231" customFormat="1" ht="24.95" customHeight="1" x14ac:dyDescent="0.2">
      <c r="A225" s="233"/>
      <c r="B225" s="233"/>
      <c r="C225" s="234"/>
      <c r="D225" s="235"/>
      <c r="E225" s="235"/>
      <c r="F225" s="236"/>
      <c r="G225" s="237"/>
      <c r="H225" s="237"/>
    </row>
    <row r="226" spans="1:8" s="231" customFormat="1" ht="24.95" customHeight="1" thickBot="1" x14ac:dyDescent="0.25">
      <c r="A226" s="240" t="s">
        <v>146</v>
      </c>
      <c r="B226" s="240"/>
      <c r="C226" s="240"/>
      <c r="D226" s="240"/>
      <c r="E226" s="240"/>
      <c r="F226" s="241"/>
      <c r="H226" s="242"/>
    </row>
    <row r="227" spans="1:8" s="231" customFormat="1" ht="24.95" customHeight="1" thickBot="1" x14ac:dyDescent="0.25">
      <c r="A227" s="243" t="s">
        <v>147</v>
      </c>
      <c r="B227" s="244"/>
      <c r="C227" s="244"/>
      <c r="D227" s="244"/>
      <c r="E227" s="245"/>
      <c r="F227" s="246"/>
      <c r="G227" s="217"/>
      <c r="H227" s="247"/>
    </row>
    <row r="228" spans="1:8" s="231" customFormat="1" ht="24.95" customHeight="1" thickBot="1" x14ac:dyDescent="0.25">
      <c r="A228" s="426" t="s">
        <v>148</v>
      </c>
      <c r="B228" s="427"/>
      <c r="C228" s="250" t="s">
        <v>149</v>
      </c>
      <c r="D228" s="440" t="s">
        <v>150</v>
      </c>
      <c r="E228" s="441"/>
      <c r="F228" s="252"/>
      <c r="G228" s="252"/>
      <c r="H228" s="252"/>
    </row>
    <row r="229" spans="1:8" s="238" customFormat="1" ht="12" customHeight="1" x14ac:dyDescent="0.2">
      <c r="A229" s="253" t="s">
        <v>207</v>
      </c>
      <c r="B229" s="254"/>
      <c r="C229" s="256" t="s">
        <v>208</v>
      </c>
      <c r="D229" s="473">
        <v>2190</v>
      </c>
      <c r="E229" s="257"/>
      <c r="F229" s="252"/>
      <c r="G229" s="252"/>
      <c r="H229" s="252"/>
    </row>
    <row r="230" spans="1:8" ht="24.95" customHeight="1" x14ac:dyDescent="0.2">
      <c r="A230" s="258" t="s">
        <v>209</v>
      </c>
      <c r="B230" s="259"/>
      <c r="C230" s="261"/>
      <c r="D230" s="474">
        <v>1590</v>
      </c>
      <c r="E230" s="262"/>
      <c r="F230" s="252"/>
      <c r="G230" s="252"/>
      <c r="H230" s="252"/>
    </row>
    <row r="231" spans="1:8" ht="24.95" customHeight="1" x14ac:dyDescent="0.2">
      <c r="A231" s="258" t="s">
        <v>210</v>
      </c>
      <c r="B231" s="259"/>
      <c r="C231" s="261"/>
      <c r="D231" s="474">
        <v>1440</v>
      </c>
      <c r="E231" s="262"/>
      <c r="F231" s="252"/>
      <c r="G231" s="252"/>
      <c r="H231" s="252"/>
    </row>
    <row r="232" spans="1:8" s="238" customFormat="1" ht="12" customHeight="1" thickBot="1" x14ac:dyDescent="0.25">
      <c r="A232" s="258" t="s">
        <v>211</v>
      </c>
      <c r="B232" s="259"/>
      <c r="C232" s="261"/>
      <c r="D232" s="474">
        <v>1290</v>
      </c>
      <c r="E232" s="262"/>
      <c r="F232" s="252"/>
      <c r="G232" s="252"/>
      <c r="H232" s="252"/>
    </row>
    <row r="233" spans="1:8" s="242" customFormat="1" ht="50.1" customHeight="1" x14ac:dyDescent="0.2">
      <c r="A233" s="253" t="s">
        <v>151</v>
      </c>
      <c r="B233" s="254"/>
      <c r="C233" s="255" t="s">
        <v>152</v>
      </c>
      <c r="D233" s="256" t="s">
        <v>153</v>
      </c>
      <c r="E233" s="257"/>
      <c r="F233" s="252"/>
      <c r="G233" s="252"/>
      <c r="H233" s="252"/>
    </row>
    <row r="234" spans="1:8" s="247" customFormat="1" ht="50.1" customHeight="1" x14ac:dyDescent="0.2">
      <c r="A234" s="258" t="s">
        <v>154</v>
      </c>
      <c r="B234" s="259"/>
      <c r="C234" s="260" t="s">
        <v>155</v>
      </c>
      <c r="D234" s="261" t="s">
        <v>156</v>
      </c>
      <c r="E234" s="262"/>
      <c r="F234" s="252"/>
      <c r="G234" s="252"/>
      <c r="H234" s="252"/>
    </row>
    <row r="235" spans="1:8" ht="100.5" customHeight="1" thickBot="1" x14ac:dyDescent="0.25">
      <c r="A235" s="321" t="s">
        <v>157</v>
      </c>
      <c r="B235" s="322"/>
      <c r="C235" s="323" t="s">
        <v>158</v>
      </c>
      <c r="D235" s="324" t="s">
        <v>156</v>
      </c>
      <c r="E235" s="325"/>
      <c r="F235" s="252"/>
      <c r="G235" s="252"/>
      <c r="H235" s="252"/>
    </row>
    <row r="236" spans="1:8" ht="50.1" customHeight="1" x14ac:dyDescent="0.2">
      <c r="A236" s="258" t="s">
        <v>160</v>
      </c>
      <c r="B236" s="259"/>
      <c r="C236" s="319" t="s">
        <v>161</v>
      </c>
      <c r="D236" s="259" t="s">
        <v>156</v>
      </c>
      <c r="E236" s="320"/>
      <c r="F236" s="246"/>
      <c r="G236" s="246"/>
      <c r="H236" s="246"/>
    </row>
    <row r="237" spans="1:8" ht="50.1" customHeight="1" thickBot="1" x14ac:dyDescent="0.25">
      <c r="A237" s="442" t="s">
        <v>162</v>
      </c>
      <c r="B237" s="443"/>
      <c r="C237" s="323" t="s">
        <v>163</v>
      </c>
      <c r="D237" s="444" t="s">
        <v>156</v>
      </c>
      <c r="E237" s="445"/>
      <c r="F237" s="236"/>
      <c r="G237" s="237"/>
      <c r="H237" s="237"/>
    </row>
    <row r="238" spans="1:8" ht="50.1" customHeight="1" x14ac:dyDescent="0.2">
      <c r="A238" s="264" t="s">
        <v>164</v>
      </c>
      <c r="B238" s="264"/>
      <c r="C238" s="264"/>
      <c r="D238" s="264"/>
      <c r="E238" s="264"/>
      <c r="F238" s="264"/>
      <c r="G238" s="264"/>
      <c r="H238" s="264"/>
    </row>
    <row r="239" spans="1:8" ht="50.1" customHeight="1" x14ac:dyDescent="0.2">
      <c r="A239" s="264" t="s">
        <v>165</v>
      </c>
      <c r="B239" s="264"/>
      <c r="C239" s="264"/>
      <c r="D239" s="264"/>
      <c r="E239" s="264"/>
      <c r="F239" s="264"/>
      <c r="G239" s="264"/>
      <c r="H239" s="264"/>
    </row>
    <row r="240" spans="1:8" ht="175.5" customHeight="1" x14ac:dyDescent="0.2">
      <c r="A240" s="326" t="str">
        <f>Абакан_юр!A195</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40" s="326"/>
      <c r="C240" s="326"/>
      <c r="D240" s="326"/>
      <c r="E240" s="326"/>
      <c r="F240" s="326"/>
      <c r="G240" s="326"/>
      <c r="H240" s="326"/>
    </row>
    <row r="241" spans="1:8" ht="75" customHeight="1" x14ac:dyDescent="0.2">
      <c r="A241" s="239" t="s">
        <v>167</v>
      </c>
      <c r="B241" s="239"/>
      <c r="C241" s="239"/>
      <c r="D241" s="239"/>
      <c r="E241" s="239"/>
      <c r="F241" s="239"/>
      <c r="G241" s="239"/>
      <c r="H241" s="239"/>
    </row>
    <row r="242" spans="1:8" ht="174.75" customHeight="1" x14ac:dyDescent="0.2">
      <c r="A242" s="264" t="s">
        <v>168</v>
      </c>
      <c r="B242" s="264"/>
      <c r="C242" s="264"/>
      <c r="D242" s="264"/>
      <c r="E242" s="264"/>
      <c r="F242" s="264"/>
      <c r="G242" s="264"/>
      <c r="H242" s="264"/>
    </row>
    <row r="243" spans="1:8" s="217" customFormat="1" ht="125.25" customHeight="1" x14ac:dyDescent="0.2">
      <c r="A243" s="239" t="s">
        <v>169</v>
      </c>
      <c r="B243" s="239"/>
      <c r="C243" s="239"/>
      <c r="D243" s="239"/>
      <c r="E243" s="239"/>
      <c r="F243" s="239"/>
      <c r="G243" s="239"/>
      <c r="H243" s="239"/>
    </row>
    <row r="244" spans="1:8" s="238" customFormat="1" ht="222.75" customHeight="1" x14ac:dyDescent="0.2">
      <c r="A244" s="216"/>
      <c r="B244" s="217"/>
      <c r="C244" s="218"/>
      <c r="D244" s="217"/>
      <c r="E244" s="217"/>
      <c r="F244" s="217"/>
      <c r="G244" s="217"/>
      <c r="H244" s="219"/>
    </row>
    <row r="245" spans="1:8" ht="24.95" customHeight="1" x14ac:dyDescent="0.2"/>
    <row r="246" spans="1:8" ht="24.95" customHeight="1" x14ac:dyDescent="0.2"/>
    <row r="247" spans="1:8" ht="180.75" customHeight="1" x14ac:dyDescent="0.2"/>
    <row r="248" spans="1:8" s="16" customFormat="1" ht="67.5" customHeight="1" x14ac:dyDescent="0.2">
      <c r="A248" s="216"/>
      <c r="B248" s="217"/>
      <c r="C248" s="218"/>
      <c r="D248" s="217"/>
      <c r="E248" s="217"/>
      <c r="F248" s="217"/>
      <c r="G248" s="217"/>
      <c r="H248" s="219"/>
    </row>
    <row r="249" spans="1:8" ht="24.95" customHeight="1" x14ac:dyDescent="0.2"/>
    <row r="250" spans="1:8" s="266" customFormat="1" ht="114.75" customHeight="1" x14ac:dyDescent="0.2">
      <c r="A250" s="216"/>
      <c r="B250" s="217"/>
      <c r="C250" s="218"/>
      <c r="D250" s="217"/>
      <c r="E250" s="217"/>
      <c r="F250" s="217"/>
      <c r="G250" s="217"/>
      <c r="H250" s="219"/>
    </row>
  </sheetData>
  <sheetProtection selectLockedCells="1" selectUnlockedCells="1"/>
  <mergeCells count="409">
    <mergeCell ref="A240:H240"/>
    <mergeCell ref="A241:H241"/>
    <mergeCell ref="A242:H242"/>
    <mergeCell ref="A243:E243"/>
    <mergeCell ref="F243:H243"/>
    <mergeCell ref="A236:B236"/>
    <mergeCell ref="D236:E236"/>
    <mergeCell ref="A237:B237"/>
    <mergeCell ref="D237:E237"/>
    <mergeCell ref="A238:H238"/>
    <mergeCell ref="A239:H239"/>
    <mergeCell ref="D232:E232"/>
    <mergeCell ref="A233:B233"/>
    <mergeCell ref="D233:E233"/>
    <mergeCell ref="A234:B234"/>
    <mergeCell ref="D234:E234"/>
    <mergeCell ref="A235:B235"/>
    <mergeCell ref="D235:E235"/>
    <mergeCell ref="A228:B228"/>
    <mergeCell ref="D228:E228"/>
    <mergeCell ref="A229:B229"/>
    <mergeCell ref="C229:C232"/>
    <mergeCell ref="D229:E229"/>
    <mergeCell ref="A230:B230"/>
    <mergeCell ref="D230:E230"/>
    <mergeCell ref="A231:B231"/>
    <mergeCell ref="D231:E231"/>
    <mergeCell ref="A232:B232"/>
    <mergeCell ref="A220:C220"/>
    <mergeCell ref="A221:C221"/>
    <mergeCell ref="A223:H223"/>
    <mergeCell ref="A224:H224"/>
    <mergeCell ref="A226:E226"/>
    <mergeCell ref="A227:E227"/>
    <mergeCell ref="A215:C215"/>
    <mergeCell ref="G215:H215"/>
    <mergeCell ref="A216:C216"/>
    <mergeCell ref="A217:C217"/>
    <mergeCell ref="A218:C218"/>
    <mergeCell ref="A219:C219"/>
    <mergeCell ref="A208:B208"/>
    <mergeCell ref="D208:H208"/>
    <mergeCell ref="C210:D210"/>
    <mergeCell ref="C211:D211"/>
    <mergeCell ref="C212:D212"/>
    <mergeCell ref="A214:H214"/>
    <mergeCell ref="A205:C205"/>
    <mergeCell ref="D205:H205"/>
    <mergeCell ref="A206:B206"/>
    <mergeCell ref="C206:C207"/>
    <mergeCell ref="D206:H206"/>
    <mergeCell ref="A207:B207"/>
    <mergeCell ref="D207:H207"/>
    <mergeCell ref="A202:B202"/>
    <mergeCell ref="D202:H202"/>
    <mergeCell ref="A203:B203"/>
    <mergeCell ref="D203:H203"/>
    <mergeCell ref="A204:B204"/>
    <mergeCell ref="D204:H204"/>
    <mergeCell ref="A198:B198"/>
    <mergeCell ref="D198:H198"/>
    <mergeCell ref="A199:B199"/>
    <mergeCell ref="A200:B200"/>
    <mergeCell ref="D200:H200"/>
    <mergeCell ref="A201:B201"/>
    <mergeCell ref="D201:H201"/>
    <mergeCell ref="D194:H194"/>
    <mergeCell ref="A195:B195"/>
    <mergeCell ref="D195:H195"/>
    <mergeCell ref="A196:B196"/>
    <mergeCell ref="A197:B197"/>
    <mergeCell ref="D197:H197"/>
    <mergeCell ref="A190:B190"/>
    <mergeCell ref="C190:C194"/>
    <mergeCell ref="D190:H190"/>
    <mergeCell ref="A191:B191"/>
    <mergeCell ref="D191:H191"/>
    <mergeCell ref="A192:B192"/>
    <mergeCell ref="D192:H192"/>
    <mergeCell ref="A193:B193"/>
    <mergeCell ref="D193:H193"/>
    <mergeCell ref="A194:B194"/>
    <mergeCell ref="A187:B187"/>
    <mergeCell ref="D187:H187"/>
    <mergeCell ref="A188:B188"/>
    <mergeCell ref="D188:H188"/>
    <mergeCell ref="A189:B189"/>
    <mergeCell ref="D189:H189"/>
    <mergeCell ref="A184:B184"/>
    <mergeCell ref="D184:H184"/>
    <mergeCell ref="A185:B185"/>
    <mergeCell ref="D185:H185"/>
    <mergeCell ref="A186:B186"/>
    <mergeCell ref="D186:H186"/>
    <mergeCell ref="A181:B181"/>
    <mergeCell ref="D181:H181"/>
    <mergeCell ref="A182:B182"/>
    <mergeCell ref="D182:H182"/>
    <mergeCell ref="A183:B183"/>
    <mergeCell ref="D183:H183"/>
    <mergeCell ref="A178:B178"/>
    <mergeCell ref="D178:H178"/>
    <mergeCell ref="A179:B179"/>
    <mergeCell ref="D179:H179"/>
    <mergeCell ref="A180:B180"/>
    <mergeCell ref="D180:H180"/>
    <mergeCell ref="A175:B175"/>
    <mergeCell ref="D175:H175"/>
    <mergeCell ref="A176:B176"/>
    <mergeCell ref="D176:H176"/>
    <mergeCell ref="A177:B177"/>
    <mergeCell ref="D177:H177"/>
    <mergeCell ref="A172:B172"/>
    <mergeCell ref="D172:H172"/>
    <mergeCell ref="A173:B173"/>
    <mergeCell ref="D173:H173"/>
    <mergeCell ref="A174:B174"/>
    <mergeCell ref="D174:H174"/>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D138:H138"/>
    <mergeCell ref="A139:B139"/>
    <mergeCell ref="D139:H139"/>
    <mergeCell ref="A140:B140"/>
    <mergeCell ref="D140:H140"/>
    <mergeCell ref="A141:B141"/>
    <mergeCell ref="D141:H141"/>
    <mergeCell ref="A134:B134"/>
    <mergeCell ref="D134:H134"/>
    <mergeCell ref="A135:B135"/>
    <mergeCell ref="D135:H135"/>
    <mergeCell ref="A136:B136"/>
    <mergeCell ref="C136:C153"/>
    <mergeCell ref="D136:H136"/>
    <mergeCell ref="A137:B137"/>
    <mergeCell ref="D137:H137"/>
    <mergeCell ref="A138:B138"/>
    <mergeCell ref="A131:B131"/>
    <mergeCell ref="D131:H131"/>
    <mergeCell ref="A132:B132"/>
    <mergeCell ref="D132:H132"/>
    <mergeCell ref="A133:B133"/>
    <mergeCell ref="D133:H133"/>
    <mergeCell ref="A128:B128"/>
    <mergeCell ref="D128:H128"/>
    <mergeCell ref="A129:B129"/>
    <mergeCell ref="D129:H129"/>
    <mergeCell ref="A130:B130"/>
    <mergeCell ref="D130:H130"/>
    <mergeCell ref="D123:H123"/>
    <mergeCell ref="A124:B124"/>
    <mergeCell ref="C124:C132"/>
    <mergeCell ref="D124:H124"/>
    <mergeCell ref="A125:B125"/>
    <mergeCell ref="D125:H125"/>
    <mergeCell ref="A126:B126"/>
    <mergeCell ref="D126:H126"/>
    <mergeCell ref="A127:B127"/>
    <mergeCell ref="D127:H127"/>
    <mergeCell ref="A120:B120"/>
    <mergeCell ref="D120:H120"/>
    <mergeCell ref="A121:B121"/>
    <mergeCell ref="D121:H121"/>
    <mergeCell ref="A122:C122"/>
    <mergeCell ref="D122:H122"/>
    <mergeCell ref="A117:B117"/>
    <mergeCell ref="D117:H117"/>
    <mergeCell ref="A118:B118"/>
    <mergeCell ref="D118:H118"/>
    <mergeCell ref="A119:B119"/>
    <mergeCell ref="D119:H119"/>
    <mergeCell ref="A114:B114"/>
    <mergeCell ref="D114:H114"/>
    <mergeCell ref="A115:B115"/>
    <mergeCell ref="D115:H115"/>
    <mergeCell ref="A116:B116"/>
    <mergeCell ref="D116:H116"/>
    <mergeCell ref="A111:B111"/>
    <mergeCell ref="D111:H111"/>
    <mergeCell ref="A112:B112"/>
    <mergeCell ref="D112:H112"/>
    <mergeCell ref="A113:B113"/>
    <mergeCell ref="D113:H113"/>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02:B102"/>
    <mergeCell ref="D102:H102"/>
    <mergeCell ref="A103:B103"/>
    <mergeCell ref="D103:H103"/>
    <mergeCell ref="A104:B104"/>
    <mergeCell ref="D104:H104"/>
    <mergeCell ref="A99:B99"/>
    <mergeCell ref="D99:H99"/>
    <mergeCell ref="A100:B100"/>
    <mergeCell ref="D100:H100"/>
    <mergeCell ref="A101:B101"/>
    <mergeCell ref="D101:H101"/>
    <mergeCell ref="A96:B96"/>
    <mergeCell ref="D96:H96"/>
    <mergeCell ref="A97:B97"/>
    <mergeCell ref="D97:H97"/>
    <mergeCell ref="A98:B98"/>
    <mergeCell ref="D98:H98"/>
    <mergeCell ref="A93:B93"/>
    <mergeCell ref="D93:H93"/>
    <mergeCell ref="A94:B94"/>
    <mergeCell ref="D94:H94"/>
    <mergeCell ref="A95:B95"/>
    <mergeCell ref="D95:H95"/>
    <mergeCell ref="A90:B90"/>
    <mergeCell ref="D90:H90"/>
    <mergeCell ref="A91:B91"/>
    <mergeCell ref="D91:H91"/>
    <mergeCell ref="A92:B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D70:H70"/>
    <mergeCell ref="A71:C71"/>
    <mergeCell ref="D71:H71"/>
    <mergeCell ref="A72:B72"/>
    <mergeCell ref="C72:C121"/>
    <mergeCell ref="D72:H72"/>
    <mergeCell ref="A73:B73"/>
    <mergeCell ref="D73:H73"/>
    <mergeCell ref="A74:B74"/>
    <mergeCell ref="D74:H74"/>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51:H51"/>
    <mergeCell ref="A52:A53"/>
    <mergeCell ref="D52:H53"/>
    <mergeCell ref="D54:H54"/>
    <mergeCell ref="A55:A59"/>
    <mergeCell ref="B55:B56"/>
    <mergeCell ref="C55:C56"/>
    <mergeCell ref="D55:D59"/>
    <mergeCell ref="E55:E59"/>
    <mergeCell ref="F55:F59"/>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418"/>
  <sheetViews>
    <sheetView zoomScale="40" zoomScaleNormal="40" zoomScaleSheetLayoutView="40" workbookViewId="0">
      <pane ySplit="3" topLeftCell="A356" activePane="bottomLeft" state="frozen"/>
      <selection activeCell="A181" sqref="A181:B181"/>
      <selection pane="bottomLeft" activeCell="A181" sqref="A181:B181"/>
    </sheetView>
  </sheetViews>
  <sheetFormatPr defaultColWidth="9.140625" defaultRowHeight="12.75" outlineLevelRow="1" x14ac:dyDescent="0.2"/>
  <cols>
    <col min="1" max="1" width="45.7109375" style="216" customWidth="1"/>
    <col min="2" max="2" width="80.7109375" style="217" customWidth="1"/>
    <col min="3" max="3" width="120.7109375" style="218" customWidth="1"/>
    <col min="4" max="7" width="30.7109375" style="217" customWidth="1"/>
    <col min="8" max="8" width="30.7109375" style="219" customWidth="1"/>
    <col min="9" max="16384" width="9.140625" style="219"/>
  </cols>
  <sheetData>
    <row r="1" spans="1:8" s="4" customFormat="1" ht="50.1" customHeight="1" x14ac:dyDescent="0.2">
      <c r="A1" s="1"/>
      <c r="B1" s="2"/>
      <c r="C1" s="3" t="s">
        <v>0</v>
      </c>
      <c r="D1" s="541"/>
      <c r="E1" s="541"/>
      <c r="F1" s="541"/>
      <c r="G1" s="542"/>
      <c r="H1" s="542"/>
    </row>
    <row r="2" spans="1:8" s="10" customFormat="1" ht="50.1" customHeight="1" x14ac:dyDescent="0.2">
      <c r="A2" s="5" t="str">
        <f>Абакан_юр!A2</f>
        <v>Введен в действие с "01" июня 2024 г.</v>
      </c>
      <c r="B2" s="6" t="s">
        <v>2</v>
      </c>
      <c r="C2" s="7" t="s">
        <v>532</v>
      </c>
      <c r="D2" s="543"/>
      <c r="E2" s="543"/>
      <c r="F2" s="543"/>
      <c r="G2" s="544"/>
      <c r="H2" s="544"/>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s="16" customFormat="1" ht="24.95" customHeight="1" thickBot="1" x14ac:dyDescent="0.25">
      <c r="A6" s="81"/>
      <c r="B6" s="129"/>
      <c r="C6" s="130"/>
      <c r="D6" s="291" t="s">
        <v>234</v>
      </c>
      <c r="E6" s="291"/>
      <c r="F6" s="291"/>
      <c r="G6" s="291"/>
      <c r="H6" s="463"/>
    </row>
    <row r="7" spans="1:8" s="16" customFormat="1" ht="24.95" customHeight="1" thickBot="1" x14ac:dyDescent="0.25">
      <c r="A7" s="81"/>
      <c r="B7" s="129"/>
      <c r="C7" s="130"/>
      <c r="D7" s="267" t="s">
        <v>171</v>
      </c>
      <c r="E7" s="268" t="s">
        <v>172</v>
      </c>
      <c r="F7" s="269" t="s">
        <v>173</v>
      </c>
      <c r="G7" s="268" t="s">
        <v>174</v>
      </c>
      <c r="H7" s="270" t="s">
        <v>175</v>
      </c>
    </row>
    <row r="8" spans="1:8" s="16" customFormat="1" ht="48" customHeight="1" x14ac:dyDescent="0.2">
      <c r="A8" s="29" t="s">
        <v>10</v>
      </c>
      <c r="B8" s="30" t="s">
        <v>27</v>
      </c>
      <c r="C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"2ГИС.КРАСНОЯРСК" (версия для ПК); 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Интернет-площадки и Веб-приложения на основе Cправочника организаций "2ГИС.КРАСНОЯРСК", http://api.2gis.ru/</v>
      </c>
      <c r="D8" s="31">
        <f>F8*1.2</f>
        <v>11570.4</v>
      </c>
      <c r="E8" s="32">
        <f>F8*1.1</f>
        <v>10606.2</v>
      </c>
      <c r="F8" s="32">
        <v>9642</v>
      </c>
      <c r="G8" s="32">
        <f>F8*0.75</f>
        <v>7231.5</v>
      </c>
      <c r="H8" s="33">
        <f>F8*0.5</f>
        <v>4821</v>
      </c>
    </row>
    <row r="9" spans="1:8" s="16" customFormat="1" ht="132" customHeight="1" x14ac:dyDescent="0.2">
      <c r="A9" s="34"/>
      <c r="B9" s="35"/>
      <c r="C9" s="35"/>
      <c r="D9" s="36"/>
      <c r="E9" s="37"/>
      <c r="F9" s="37"/>
      <c r="G9" s="37"/>
      <c r="H9" s="38"/>
    </row>
    <row r="10" spans="1:8" s="16" customFormat="1" ht="97.5" customHeight="1" x14ac:dyDescent="0.2">
      <c r="A10" s="34"/>
      <c r="B10" s="39" t="s">
        <v>12</v>
      </c>
      <c r="C1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"2ГИС.КРАСНОЯРСК" (версия для ПК); 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Интернет-площадки и Веб-приложения на основе Cправочника организаций "2ГИС.КРАСНОЯРСК", http://api.2gis.ru/</v>
      </c>
      <c r="D10" s="36"/>
      <c r="E10" s="37"/>
      <c r="F10" s="37"/>
      <c r="G10" s="37"/>
      <c r="H10" s="38"/>
    </row>
    <row r="11" spans="1:8" s="16" customFormat="1" ht="166.5" customHeight="1" thickBot="1" x14ac:dyDescent="0.25">
      <c r="A11" s="41"/>
      <c r="B11" s="42" t="s">
        <v>13</v>
      </c>
      <c r="C1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11" s="44"/>
      <c r="E11" s="45"/>
      <c r="F11" s="45"/>
      <c r="G11" s="45"/>
      <c r="H11" s="46"/>
    </row>
    <row r="12" spans="1:8" s="16" customFormat="1" ht="24.95" customHeight="1" thickBot="1" x14ac:dyDescent="0.25">
      <c r="A12" s="47"/>
      <c r="B12" s="48"/>
      <c r="C12" s="49"/>
      <c r="D12" s="291" t="s">
        <v>234</v>
      </c>
      <c r="E12" s="291"/>
      <c r="F12" s="291"/>
      <c r="G12" s="291"/>
      <c r="H12" s="463"/>
    </row>
    <row r="13" spans="1:8" s="16" customFormat="1" ht="48" customHeight="1" x14ac:dyDescent="0.2">
      <c r="A13" s="53" t="s">
        <v>14</v>
      </c>
      <c r="B13" s="30" t="s">
        <v>27</v>
      </c>
      <c r="C1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"2ГИС.КРАСНОЯРСК" (версия для ПК); 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Интернет-площадки и Веб-приложения на основе Cправочника организаций "2ГИС.КРАСНОЯРСК", http://api.2gis.ru/</v>
      </c>
      <c r="D13" s="54">
        <f>F13*1.2</f>
        <v>13294.8</v>
      </c>
      <c r="E13" s="32">
        <f>F13*1.1</f>
        <v>12186.900000000001</v>
      </c>
      <c r="F13" s="32">
        <v>11079</v>
      </c>
      <c r="G13" s="32">
        <f>F13*0.75</f>
        <v>8309.25</v>
      </c>
      <c r="H13" s="33">
        <f>F13*0.5</f>
        <v>5539.5</v>
      </c>
    </row>
    <row r="14" spans="1:8" s="16" customFormat="1" ht="132" customHeight="1" x14ac:dyDescent="0.2">
      <c r="A14" s="55"/>
      <c r="B14" s="35"/>
      <c r="C14" s="35"/>
      <c r="D14" s="56"/>
      <c r="E14" s="37"/>
      <c r="F14" s="37"/>
      <c r="G14" s="37"/>
      <c r="H14" s="38"/>
    </row>
    <row r="15" spans="1:8" s="16" customFormat="1" ht="97.5" customHeight="1" x14ac:dyDescent="0.2">
      <c r="A15" s="55"/>
      <c r="B15" s="39" t="s">
        <v>12</v>
      </c>
      <c r="C15"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"2ГИС.КРАСНОЯРСК" (версия для ПК); 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Интернет-площадки и Веб-приложения на основе Cправочника организаций "2ГИС.КРАСНОЯРСК", http://api.2gis.ru/</v>
      </c>
      <c r="D15" s="56"/>
      <c r="E15" s="37"/>
      <c r="F15" s="37"/>
      <c r="G15" s="37"/>
      <c r="H15" s="38"/>
    </row>
    <row r="16" spans="1:8" s="16" customFormat="1" ht="166.5" customHeight="1" x14ac:dyDescent="0.2">
      <c r="A16" s="55"/>
      <c r="B16" s="57" t="s">
        <v>13</v>
      </c>
      <c r="C16"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16" s="56"/>
      <c r="E16" s="37"/>
      <c r="F16" s="37"/>
      <c r="G16" s="37"/>
      <c r="H16" s="38"/>
    </row>
    <row r="17" spans="1:8" s="16" customFormat="1" ht="92.25" customHeight="1" thickBot="1" x14ac:dyDescent="0.25">
      <c r="A17" s="59"/>
      <c r="B17" s="42" t="s">
        <v>16</v>
      </c>
      <c r="C17"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17" s="61"/>
      <c r="E17" s="45"/>
      <c r="F17" s="45"/>
      <c r="G17" s="45"/>
      <c r="H17" s="46"/>
    </row>
    <row r="18" spans="1:8" s="16" customFormat="1" ht="24.95" customHeight="1" thickBot="1" x14ac:dyDescent="0.25">
      <c r="A18" s="47"/>
      <c r="B18" s="62"/>
      <c r="C18" s="49"/>
      <c r="D18" s="63"/>
      <c r="E18" s="63"/>
      <c r="F18" s="63"/>
      <c r="G18" s="63"/>
      <c r="H18" s="64"/>
    </row>
    <row r="19" spans="1:8" s="16" customFormat="1" ht="112.5" customHeight="1" x14ac:dyDescent="0.2">
      <c r="A19" s="65" t="s">
        <v>17</v>
      </c>
      <c r="B19" s="66" t="s">
        <v>18</v>
      </c>
      <c r="C19" s="67"/>
      <c r="D19" s="68">
        <v>2280</v>
      </c>
      <c r="E19" s="69"/>
      <c r="F19" s="69"/>
      <c r="G19" s="69"/>
      <c r="H19" s="70"/>
    </row>
    <row r="20" spans="1:8" s="16" customFormat="1" ht="50.1" customHeight="1" x14ac:dyDescent="0.2">
      <c r="A20" s="71"/>
      <c r="B20" s="72" t="s">
        <v>19</v>
      </c>
      <c r="C20" s="73" t="str">
        <f>"Электронный справочник "&amp;$C$2&amp;" (версия для ПК)"</f>
        <v>Электронный справочник "2ГИС.КРАСНОЯРСК" (версия для ПК)</v>
      </c>
      <c r="D20" s="74"/>
      <c r="E20" s="75"/>
      <c r="F20" s="75"/>
      <c r="G20" s="75"/>
      <c r="H20" s="76"/>
    </row>
    <row r="21" spans="1:8" s="16" customFormat="1" ht="40.5" customHeight="1" x14ac:dyDescent="0.2">
      <c r="A21" s="71"/>
      <c r="B21" s="72" t="s">
        <v>20</v>
      </c>
      <c r="C21" s="35"/>
      <c r="D21" s="74"/>
      <c r="E21" s="75"/>
      <c r="F21" s="75"/>
      <c r="G21" s="75"/>
      <c r="H21" s="76"/>
    </row>
    <row r="22" spans="1:8" s="16" customFormat="1" ht="75" customHeight="1" thickBot="1" x14ac:dyDescent="0.25">
      <c r="A22" s="77"/>
      <c r="B22" s="72" t="s">
        <v>21</v>
      </c>
      <c r="C22"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"2ГИС.КРАСНОЯРСК"; Электронный справочник "2ГИС.КРАСНОЯРСК" (мобильная версия 2ГИС 4.0 и выше)</v>
      </c>
      <c r="D22" s="78"/>
      <c r="E22" s="79"/>
      <c r="F22" s="79"/>
      <c r="G22" s="79"/>
      <c r="H22" s="80"/>
    </row>
    <row r="23" spans="1:8" s="16" customFormat="1" ht="24.95" customHeight="1" thickBot="1" x14ac:dyDescent="0.25">
      <c r="A23" s="81"/>
      <c r="B23" s="82"/>
      <c r="C23" s="83"/>
      <c r="D23" s="291" t="s">
        <v>234</v>
      </c>
      <c r="E23" s="291"/>
      <c r="F23" s="291"/>
      <c r="G23" s="291"/>
      <c r="H23" s="463"/>
    </row>
    <row r="24" spans="1:8" s="16" customFormat="1" ht="50.1" customHeight="1" x14ac:dyDescent="0.2">
      <c r="A24" s="65" t="s">
        <v>22</v>
      </c>
      <c r="B24" s="87" t="s">
        <v>23</v>
      </c>
      <c r="C24"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Интернет-площадки и Веб-приложения на основе Cправочника организаций "2ГИС.КРАСНОЯРСК", http://api.2gis.ru/</v>
      </c>
      <c r="D24" s="271">
        <v>219</v>
      </c>
      <c r="E24" s="272"/>
      <c r="F24" s="272"/>
      <c r="G24" s="272"/>
      <c r="H24" s="273"/>
    </row>
    <row r="25" spans="1:8" s="16" customFormat="1" ht="94.5" customHeight="1" x14ac:dyDescent="0.2">
      <c r="A25" s="71"/>
      <c r="B25" s="92"/>
      <c r="C25" s="93"/>
      <c r="D25" s="94"/>
      <c r="E25" s="95"/>
      <c r="F25" s="95"/>
      <c r="G25" s="95"/>
      <c r="H25" s="274"/>
    </row>
    <row r="26" spans="1:8" s="16" customFormat="1" ht="163.5" customHeight="1" thickBot="1" x14ac:dyDescent="0.25">
      <c r="A26" s="77"/>
      <c r="B26" s="97" t="s">
        <v>13</v>
      </c>
      <c r="C2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26" s="275"/>
      <c r="E26" s="276"/>
      <c r="F26" s="276"/>
      <c r="G26" s="276"/>
      <c r="H26" s="277"/>
    </row>
    <row r="27" spans="1:8" s="16" customFormat="1" ht="24.95" customHeight="1" thickBot="1" x14ac:dyDescent="0.25">
      <c r="A27" s="81"/>
      <c r="B27" s="48"/>
      <c r="C27" s="49"/>
      <c r="D27" s="291" t="s">
        <v>234</v>
      </c>
      <c r="E27" s="291"/>
      <c r="F27" s="291"/>
      <c r="G27" s="291"/>
      <c r="H27" s="463"/>
    </row>
    <row r="28" spans="1:8" s="16" customFormat="1" ht="50.1" customHeight="1" x14ac:dyDescent="0.2">
      <c r="A28" s="65" t="s">
        <v>24</v>
      </c>
      <c r="B28" s="30" t="s">
        <v>27</v>
      </c>
      <c r="C2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"2ГИС.КРАСНОЯРСК" (версия для ПК); 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v>
      </c>
      <c r="D28" s="31">
        <f>F28*1.2</f>
        <v>16200</v>
      </c>
      <c r="E28" s="32">
        <f>F28*1.1</f>
        <v>14850.000000000002</v>
      </c>
      <c r="F28" s="32">
        <v>13500</v>
      </c>
      <c r="G28" s="32">
        <f>F28*0.75</f>
        <v>10125</v>
      </c>
      <c r="H28" s="33">
        <f>F28*0.5</f>
        <v>6750</v>
      </c>
    </row>
    <row r="29" spans="1:8" s="16" customFormat="1" ht="99.95" customHeight="1" x14ac:dyDescent="0.2">
      <c r="A29" s="71"/>
      <c r="B29" s="35"/>
      <c r="C29" s="35"/>
      <c r="D29" s="36"/>
      <c r="E29" s="37"/>
      <c r="F29" s="37"/>
      <c r="G29" s="37"/>
      <c r="H29" s="38"/>
    </row>
    <row r="30" spans="1:8" s="16" customFormat="1" ht="99.95" customHeight="1" x14ac:dyDescent="0.2">
      <c r="A30" s="71"/>
      <c r="B30" s="105" t="s">
        <v>12</v>
      </c>
      <c r="C30"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v>
      </c>
      <c r="D30" s="36"/>
      <c r="E30" s="37"/>
      <c r="F30" s="37"/>
      <c r="G30" s="37"/>
      <c r="H30" s="38"/>
    </row>
    <row r="31" spans="1:8" s="16" customFormat="1" ht="156.75" customHeight="1" thickBot="1" x14ac:dyDescent="0.25">
      <c r="A31" s="77"/>
      <c r="B31" s="107" t="s">
        <v>13</v>
      </c>
      <c r="C31"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31" s="44"/>
      <c r="E31" s="45"/>
      <c r="F31" s="45"/>
      <c r="G31" s="45"/>
      <c r="H31" s="46"/>
    </row>
    <row r="32" spans="1:8" s="16" customFormat="1" ht="24.95" customHeight="1" thickBot="1" x14ac:dyDescent="0.25">
      <c r="A32" s="81"/>
      <c r="B32" s="48"/>
      <c r="C32" s="49"/>
      <c r="D32" s="291" t="s">
        <v>234</v>
      </c>
      <c r="E32" s="291"/>
      <c r="F32" s="291"/>
      <c r="G32" s="291"/>
      <c r="H32" s="463"/>
    </row>
    <row r="33" spans="1:8" s="16" customFormat="1" ht="50.1" customHeight="1" x14ac:dyDescent="0.2">
      <c r="A33" s="65" t="s">
        <v>26</v>
      </c>
      <c r="B33" s="30" t="s">
        <v>27</v>
      </c>
      <c r="C3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"2ГИС.КРАСНОЯРСК" (версия для ПК); 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v>
      </c>
      <c r="D33" s="54">
        <f>F33*1.2</f>
        <v>18619.2</v>
      </c>
      <c r="E33" s="32">
        <f>F33*1.1</f>
        <v>17067.600000000002</v>
      </c>
      <c r="F33" s="32">
        <v>15516</v>
      </c>
      <c r="G33" s="32">
        <f>F33*0.75</f>
        <v>11637</v>
      </c>
      <c r="H33" s="33">
        <f>F33*0.5</f>
        <v>7758</v>
      </c>
    </row>
    <row r="34" spans="1:8" s="16" customFormat="1" ht="99.95" customHeight="1" x14ac:dyDescent="0.2">
      <c r="A34" s="71"/>
      <c r="B34" s="35"/>
      <c r="C34" s="35"/>
      <c r="D34" s="56"/>
      <c r="E34" s="37"/>
      <c r="F34" s="37"/>
      <c r="G34" s="37"/>
      <c r="H34" s="38"/>
    </row>
    <row r="35" spans="1:8" s="16" customFormat="1" ht="99.95" customHeight="1" x14ac:dyDescent="0.2">
      <c r="A35" s="71"/>
      <c r="B35" s="39" t="s">
        <v>12</v>
      </c>
      <c r="C35"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v>
      </c>
      <c r="D35" s="56"/>
      <c r="E35" s="37"/>
      <c r="F35" s="37"/>
      <c r="G35" s="37"/>
      <c r="H35" s="38"/>
    </row>
    <row r="36" spans="1:8" s="16" customFormat="1" ht="156.75" customHeight="1" x14ac:dyDescent="0.2">
      <c r="A36" s="71"/>
      <c r="B36" s="57" t="s">
        <v>13</v>
      </c>
      <c r="C36"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36" s="56"/>
      <c r="E36" s="37"/>
      <c r="F36" s="37"/>
      <c r="G36" s="37"/>
      <c r="H36" s="38"/>
    </row>
    <row r="37" spans="1:8" s="16" customFormat="1" ht="92.25" customHeight="1" thickBot="1" x14ac:dyDescent="0.25">
      <c r="A37" s="77"/>
      <c r="B37" s="42" t="s">
        <v>16</v>
      </c>
      <c r="C37"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37" s="61"/>
      <c r="E37" s="45"/>
      <c r="F37" s="45"/>
      <c r="G37" s="45"/>
      <c r="H37" s="46"/>
    </row>
    <row r="38" spans="1:8" s="16" customFormat="1" ht="24.95" customHeight="1" thickBot="1" x14ac:dyDescent="0.25">
      <c r="A38" s="112"/>
      <c r="B38" s="62"/>
      <c r="C38" s="49"/>
      <c r="D38" s="63"/>
      <c r="E38" s="63"/>
      <c r="F38" s="63"/>
      <c r="G38" s="63"/>
      <c r="H38" s="64"/>
    </row>
    <row r="39" spans="1:8" s="16" customFormat="1" ht="125.1" customHeight="1" x14ac:dyDescent="0.2">
      <c r="A39" s="65" t="s">
        <v>28</v>
      </c>
      <c r="B39" s="66" t="s">
        <v>29</v>
      </c>
      <c r="C39" s="67"/>
      <c r="D39" s="68">
        <v>3240</v>
      </c>
      <c r="E39" s="69"/>
      <c r="F39" s="69"/>
      <c r="G39" s="69"/>
      <c r="H39" s="70"/>
    </row>
    <row r="40" spans="1:8" s="16" customFormat="1" ht="50.1" customHeight="1" x14ac:dyDescent="0.2">
      <c r="A40" s="71"/>
      <c r="B40" s="72" t="s">
        <v>19</v>
      </c>
      <c r="C40" s="73" t="str">
        <f>"Электронный справочник "&amp;$C$2&amp;" (версия для ПК)"</f>
        <v>Электронный справочник "2ГИС.КРАСНОЯРСК" (версия для ПК)</v>
      </c>
      <c r="D40" s="74"/>
      <c r="E40" s="75"/>
      <c r="F40" s="75"/>
      <c r="G40" s="75"/>
      <c r="H40" s="76"/>
    </row>
    <row r="41" spans="1:8" s="16" customFormat="1" ht="50.1" customHeight="1" x14ac:dyDescent="0.2">
      <c r="A41" s="71"/>
      <c r="B41" s="72" t="s">
        <v>20</v>
      </c>
      <c r="C41" s="35"/>
      <c r="D41" s="74"/>
      <c r="E41" s="75"/>
      <c r="F41" s="75"/>
      <c r="G41" s="75"/>
      <c r="H41" s="76"/>
    </row>
    <row r="42" spans="1:8" s="16" customFormat="1" ht="75" customHeight="1" thickBot="1" x14ac:dyDescent="0.25">
      <c r="A42" s="77"/>
      <c r="B42" s="72" t="s">
        <v>21</v>
      </c>
      <c r="C42"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"2ГИС.КРАСНОЯРСК"; Электронный справочник "2ГИС.КРАСНОЯРСК" (мобильная версия 2ГИС 4.0 и выше)</v>
      </c>
      <c r="D42" s="78"/>
      <c r="E42" s="79"/>
      <c r="F42" s="79"/>
      <c r="G42" s="79"/>
      <c r="H42" s="80"/>
    </row>
    <row r="43" spans="1:8" s="16" customFormat="1" ht="24.95" customHeight="1" thickBot="1" x14ac:dyDescent="0.25">
      <c r="A43" s="81"/>
      <c r="B43" s="82"/>
      <c r="C43" s="83"/>
      <c r="D43" s="291" t="s">
        <v>234</v>
      </c>
      <c r="E43" s="291"/>
      <c r="F43" s="291"/>
      <c r="G43" s="291"/>
      <c r="H43" s="463"/>
    </row>
    <row r="44" spans="1:8" s="16" customFormat="1" ht="50.1" customHeight="1" x14ac:dyDescent="0.2">
      <c r="A44" s="65" t="s">
        <v>30</v>
      </c>
      <c r="B44" s="87" t="s">
        <v>23</v>
      </c>
      <c r="C44"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v>
      </c>
      <c r="D44" s="90">
        <v>312</v>
      </c>
      <c r="E44" s="90"/>
      <c r="F44" s="90"/>
      <c r="G44" s="90"/>
      <c r="H44" s="91"/>
    </row>
    <row r="45" spans="1:8" s="16" customFormat="1" ht="69.75" customHeight="1" x14ac:dyDescent="0.2">
      <c r="A45" s="71"/>
      <c r="B45" s="92"/>
      <c r="C45" s="93"/>
      <c r="D45" s="95"/>
      <c r="E45" s="95"/>
      <c r="F45" s="95"/>
      <c r="G45" s="95"/>
      <c r="H45" s="96"/>
    </row>
    <row r="46" spans="1:8" s="16" customFormat="1" ht="155.25" customHeight="1" x14ac:dyDescent="0.2">
      <c r="A46" s="71"/>
      <c r="B46" s="105" t="s">
        <v>13</v>
      </c>
      <c r="C46"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46" s="95"/>
      <c r="E46" s="95"/>
      <c r="F46" s="95"/>
      <c r="G46" s="95"/>
      <c r="H46" s="96"/>
    </row>
    <row r="47" spans="1:8" s="16" customFormat="1" ht="168.75" customHeight="1" thickBot="1" x14ac:dyDescent="0.25">
      <c r="A47" s="77"/>
      <c r="B47" s="107" t="s">
        <v>13</v>
      </c>
      <c r="C47"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47" s="100"/>
      <c r="E47" s="100"/>
      <c r="F47" s="100"/>
      <c r="G47" s="100"/>
      <c r="H47" s="101"/>
    </row>
    <row r="48" spans="1:8" s="16" customFormat="1" ht="24.95" customHeight="1" thickBot="1" x14ac:dyDescent="0.25">
      <c r="A48" s="81"/>
      <c r="B48" s="82"/>
      <c r="C48" s="83"/>
      <c r="D48" s="113"/>
      <c r="E48" s="114"/>
      <c r="F48" s="114"/>
      <c r="G48" s="114"/>
      <c r="H48" s="115"/>
    </row>
    <row r="49" spans="1:8" s="16" customFormat="1" ht="48" customHeight="1" x14ac:dyDescent="0.2">
      <c r="A49" s="29" t="s">
        <v>31</v>
      </c>
      <c r="B49" s="30" t="s">
        <v>27</v>
      </c>
      <c r="C49"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"2ГИС.КРАСНОЯРСК" (версия для ПК); 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Интернет-площадки и Веб-приложения на основе Cправочника организаций "2ГИС.КРАСНОЯРСК", http://api.2gis.ru/</v>
      </c>
      <c r="D49" s="31">
        <f>F49*1.2</f>
        <v>13888.8</v>
      </c>
      <c r="E49" s="32">
        <f>F49*1.1</f>
        <v>12731.400000000001</v>
      </c>
      <c r="F49" s="32">
        <v>11574</v>
      </c>
      <c r="G49" s="32">
        <f>F49*0.75</f>
        <v>8680.5</v>
      </c>
      <c r="H49" s="33">
        <f>F49*0.5</f>
        <v>5787</v>
      </c>
    </row>
    <row r="50" spans="1:8" s="16" customFormat="1" ht="132" customHeight="1" x14ac:dyDescent="0.2">
      <c r="A50" s="34"/>
      <c r="B50" s="35"/>
      <c r="C50" s="35"/>
      <c r="D50" s="36"/>
      <c r="E50" s="37"/>
      <c r="F50" s="37"/>
      <c r="G50" s="37"/>
      <c r="H50" s="38"/>
    </row>
    <row r="51" spans="1:8" s="16" customFormat="1" ht="127.5" customHeight="1" x14ac:dyDescent="0.2">
      <c r="A51" s="34"/>
      <c r="B51" s="39" t="s">
        <v>12</v>
      </c>
      <c r="C51"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"2ГИС.КРАСНОЯРСК" (версия для ПК); 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Интернет-площадки и Веб-приложения на основе Cправочника организаций "2ГИС.КРАСНОЯРСК", http://api.2gis.ru/</v>
      </c>
      <c r="D51" s="36"/>
      <c r="E51" s="37"/>
      <c r="F51" s="37"/>
      <c r="G51" s="37"/>
      <c r="H51" s="38"/>
    </row>
    <row r="52" spans="1:8" s="16" customFormat="1" ht="127.5" customHeight="1" thickBot="1" x14ac:dyDescent="0.25">
      <c r="A52" s="119"/>
      <c r="B52" s="120" t="s">
        <v>33</v>
      </c>
      <c r="C52"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52" s="121"/>
      <c r="E52" s="122"/>
      <c r="F52" s="122"/>
      <c r="G52" s="122"/>
      <c r="H52" s="123"/>
    </row>
    <row r="53" spans="1:8" s="16" customFormat="1" ht="166.5" customHeight="1" thickBot="1" x14ac:dyDescent="0.25">
      <c r="A53" s="41"/>
      <c r="B53" s="42" t="s">
        <v>13</v>
      </c>
      <c r="C53"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53" s="44"/>
      <c r="E53" s="45"/>
      <c r="F53" s="45"/>
      <c r="G53" s="45"/>
      <c r="H53" s="46"/>
    </row>
    <row r="54" spans="1:8" s="16" customFormat="1" ht="24.95" customHeight="1" thickBot="1" x14ac:dyDescent="0.25">
      <c r="A54" s="47"/>
      <c r="B54" s="48"/>
      <c r="C54" s="49"/>
      <c r="D54" s="50"/>
      <c r="E54" s="51"/>
      <c r="F54" s="51"/>
      <c r="G54" s="51"/>
      <c r="H54" s="52"/>
    </row>
    <row r="55" spans="1:8" s="16" customFormat="1" ht="48" customHeight="1" x14ac:dyDescent="0.2">
      <c r="A55" s="53" t="s">
        <v>35</v>
      </c>
      <c r="B55" s="30" t="s">
        <v>27</v>
      </c>
      <c r="C5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"2ГИС.КРАСНОЯРСК" (версия для ПК); 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Интернет-площадки и Веб-приложения на основе Cправочника организаций "2ГИС.КРАСНОЯРСК", http://api.2gis.ru/</v>
      </c>
      <c r="D55" s="54">
        <f>F55*1.2</f>
        <v>15955.199999999999</v>
      </c>
      <c r="E55" s="32">
        <f>F55*1.1</f>
        <v>14625.6</v>
      </c>
      <c r="F55" s="32">
        <v>13296</v>
      </c>
      <c r="G55" s="32">
        <f>F55*0.75</f>
        <v>9972</v>
      </c>
      <c r="H55" s="33">
        <f>F55*0.5</f>
        <v>6648</v>
      </c>
    </row>
    <row r="56" spans="1:8" s="16" customFormat="1" ht="132" customHeight="1" x14ac:dyDescent="0.2">
      <c r="A56" s="55"/>
      <c r="B56" s="35"/>
      <c r="C56" s="35"/>
      <c r="D56" s="56"/>
      <c r="E56" s="37"/>
      <c r="F56" s="37"/>
      <c r="G56" s="37"/>
      <c r="H56" s="38"/>
    </row>
    <row r="57" spans="1:8" s="16" customFormat="1" ht="138.94999999999999" customHeight="1" x14ac:dyDescent="0.2">
      <c r="A57" s="55"/>
      <c r="B57" s="39" t="s">
        <v>12</v>
      </c>
      <c r="C5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"2ГИС.КРАСНОЯРСК" (версия для ПК); 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Интернет-площадки и Веб-приложения на основе Cправочника организаций "2ГИС.КРАСНОЯРСК", http://api.2gis.ru/</v>
      </c>
      <c r="D57" s="56"/>
      <c r="E57" s="37"/>
      <c r="F57" s="37"/>
      <c r="G57" s="37"/>
      <c r="H57" s="38"/>
    </row>
    <row r="58" spans="1:8" s="16" customFormat="1" ht="166.5" customHeight="1" x14ac:dyDescent="0.2">
      <c r="A58" s="55"/>
      <c r="B58" s="57" t="s">
        <v>13</v>
      </c>
      <c r="C58"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58" s="56"/>
      <c r="E58" s="37"/>
      <c r="F58" s="37"/>
      <c r="G58" s="37"/>
      <c r="H58" s="38"/>
    </row>
    <row r="59" spans="1:8" s="16" customFormat="1" ht="92.25" customHeight="1" thickBot="1" x14ac:dyDescent="0.25">
      <c r="A59" s="59"/>
      <c r="B59" s="42" t="s">
        <v>36</v>
      </c>
      <c r="C59"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59" s="61"/>
      <c r="E59" s="45"/>
      <c r="F59" s="45"/>
      <c r="G59" s="45"/>
      <c r="H59" s="46"/>
    </row>
    <row r="60" spans="1:8" s="16" customFormat="1" ht="24.95" customHeight="1" thickBot="1" x14ac:dyDescent="0.25">
      <c r="A60" s="81"/>
      <c r="B60" s="82"/>
      <c r="C60" s="83"/>
      <c r="D60" s="84"/>
      <c r="E60" s="85"/>
      <c r="F60" s="85"/>
      <c r="G60" s="85"/>
      <c r="H60" s="86"/>
    </row>
    <row r="61" spans="1:8" s="16" customFormat="1" ht="50.1" customHeight="1" x14ac:dyDescent="0.2">
      <c r="A61" s="65" t="s">
        <v>37</v>
      </c>
      <c r="B61" s="87" t="s">
        <v>23</v>
      </c>
      <c r="C61"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Интернет-площадки и Веб-приложения на основе Cправочника организаций "2ГИС.КРАСНОЯРСК", http://api.2gis.ru/</v>
      </c>
      <c r="D61" s="271">
        <v>219</v>
      </c>
      <c r="E61" s="272"/>
      <c r="F61" s="272"/>
      <c r="G61" s="272"/>
      <c r="H61" s="273"/>
    </row>
    <row r="62" spans="1:8" s="16" customFormat="1" ht="94.5" customHeight="1" x14ac:dyDescent="0.2">
      <c r="A62" s="71"/>
      <c r="B62" s="92"/>
      <c r="C62" s="93"/>
      <c r="D62" s="94"/>
      <c r="E62" s="95"/>
      <c r="F62" s="95"/>
      <c r="G62" s="95"/>
      <c r="H62" s="274"/>
    </row>
    <row r="63" spans="1:8" s="16" customFormat="1" ht="163.5" customHeight="1" thickBot="1" x14ac:dyDescent="0.25">
      <c r="A63" s="77"/>
      <c r="B63" s="97" t="s">
        <v>13</v>
      </c>
      <c r="C63"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63" s="275"/>
      <c r="E63" s="276"/>
      <c r="F63" s="276"/>
      <c r="G63" s="276"/>
      <c r="H63" s="277"/>
    </row>
    <row r="64" spans="1:8" s="16" customFormat="1" ht="24.95" customHeight="1" thickBot="1" x14ac:dyDescent="0.25">
      <c r="A64" s="81"/>
      <c r="B64" s="129"/>
      <c r="C64" s="130"/>
      <c r="D64" s="291" t="s">
        <v>234</v>
      </c>
      <c r="E64" s="291"/>
      <c r="F64" s="291"/>
      <c r="G64" s="291"/>
      <c r="H64" s="463"/>
    </row>
    <row r="65" spans="1:8" s="16" customFormat="1" ht="50.1" customHeight="1" thickBot="1" x14ac:dyDescent="0.25">
      <c r="A65" s="136" t="s">
        <v>38</v>
      </c>
      <c r="B65" s="137"/>
      <c r="C65" s="137"/>
      <c r="D65" s="138" t="str">
        <f>"от "&amp;MIN(D66:D110)&amp;" до "&amp;MAX(D66:D110)</f>
        <v>от 2076 до 93420</v>
      </c>
      <c r="E65" s="139"/>
      <c r="F65" s="139"/>
      <c r="G65" s="139"/>
      <c r="H65" s="140"/>
    </row>
    <row r="66" spans="1:8" s="16" customFormat="1" ht="37.5" customHeight="1" outlineLevel="1" x14ac:dyDescent="0.2">
      <c r="A66" s="141" t="s">
        <v>39</v>
      </c>
      <c r="B66" s="142"/>
      <c r="C66" s="535" t="str">
        <f>"электронный справочник на основе Справочника организаций "&amp;$C$2&amp;" (версия для ПК)"</f>
        <v>электронный справочник на основе Справочника организаций "2ГИС.КРАСНОЯРСК" (версия для ПК)</v>
      </c>
      <c r="D66" s="144">
        <v>2076</v>
      </c>
      <c r="E66" s="145"/>
      <c r="F66" s="145"/>
      <c r="G66" s="145"/>
      <c r="H66" s="146"/>
    </row>
    <row r="67" spans="1:8" s="16" customFormat="1" ht="37.5" customHeight="1" outlineLevel="1" x14ac:dyDescent="0.2">
      <c r="A67" s="147" t="s">
        <v>40</v>
      </c>
      <c r="B67" s="148"/>
      <c r="C67" s="536"/>
      <c r="D67" s="36">
        <v>4152</v>
      </c>
      <c r="E67" s="37"/>
      <c r="F67" s="37"/>
      <c r="G67" s="37"/>
      <c r="H67" s="38"/>
    </row>
    <row r="68" spans="1:8" s="16" customFormat="1" ht="37.5" customHeight="1" outlineLevel="1" x14ac:dyDescent="0.2">
      <c r="A68" s="147" t="s">
        <v>41</v>
      </c>
      <c r="B68" s="148"/>
      <c r="C68" s="536"/>
      <c r="D68" s="36">
        <v>6228</v>
      </c>
      <c r="E68" s="37"/>
      <c r="F68" s="37"/>
      <c r="G68" s="37"/>
      <c r="H68" s="38"/>
    </row>
    <row r="69" spans="1:8" s="16" customFormat="1" ht="37.5" customHeight="1" outlineLevel="1" x14ac:dyDescent="0.2">
      <c r="A69" s="147" t="s">
        <v>42</v>
      </c>
      <c r="B69" s="148"/>
      <c r="C69" s="536"/>
      <c r="D69" s="36">
        <v>8304</v>
      </c>
      <c r="E69" s="37"/>
      <c r="F69" s="37"/>
      <c r="G69" s="37"/>
      <c r="H69" s="38"/>
    </row>
    <row r="70" spans="1:8" s="16" customFormat="1" ht="37.5" customHeight="1" outlineLevel="1" x14ac:dyDescent="0.2">
      <c r="A70" s="147" t="s">
        <v>43</v>
      </c>
      <c r="B70" s="148"/>
      <c r="C70" s="536"/>
      <c r="D70" s="36">
        <v>10380</v>
      </c>
      <c r="E70" s="37"/>
      <c r="F70" s="37"/>
      <c r="G70" s="37"/>
      <c r="H70" s="38"/>
    </row>
    <row r="71" spans="1:8" s="16" customFormat="1" ht="37.5" customHeight="1" outlineLevel="1" x14ac:dyDescent="0.2">
      <c r="A71" s="147" t="s">
        <v>44</v>
      </c>
      <c r="B71" s="148"/>
      <c r="C71" s="536"/>
      <c r="D71" s="36">
        <v>12456</v>
      </c>
      <c r="E71" s="37"/>
      <c r="F71" s="37"/>
      <c r="G71" s="37"/>
      <c r="H71" s="38"/>
    </row>
    <row r="72" spans="1:8" s="16" customFormat="1" ht="37.5" customHeight="1" outlineLevel="1" x14ac:dyDescent="0.2">
      <c r="A72" s="147" t="s">
        <v>45</v>
      </c>
      <c r="B72" s="148"/>
      <c r="C72" s="536"/>
      <c r="D72" s="36">
        <v>14532</v>
      </c>
      <c r="E72" s="37"/>
      <c r="F72" s="37"/>
      <c r="G72" s="37"/>
      <c r="H72" s="38"/>
    </row>
    <row r="73" spans="1:8" s="16" customFormat="1" ht="37.5" customHeight="1" outlineLevel="1" x14ac:dyDescent="0.2">
      <c r="A73" s="147" t="s">
        <v>46</v>
      </c>
      <c r="B73" s="148"/>
      <c r="C73" s="536"/>
      <c r="D73" s="36">
        <v>16608</v>
      </c>
      <c r="E73" s="37"/>
      <c r="F73" s="37"/>
      <c r="G73" s="37"/>
      <c r="H73" s="38"/>
    </row>
    <row r="74" spans="1:8" s="16" customFormat="1" ht="37.5" customHeight="1" outlineLevel="1" x14ac:dyDescent="0.2">
      <c r="A74" s="147" t="s">
        <v>47</v>
      </c>
      <c r="B74" s="148"/>
      <c r="C74" s="536"/>
      <c r="D74" s="36">
        <v>18684</v>
      </c>
      <c r="E74" s="37"/>
      <c r="F74" s="37"/>
      <c r="G74" s="37"/>
      <c r="H74" s="38"/>
    </row>
    <row r="75" spans="1:8" s="16" customFormat="1" ht="37.5" customHeight="1" outlineLevel="1" x14ac:dyDescent="0.2">
      <c r="A75" s="147" t="s">
        <v>48</v>
      </c>
      <c r="B75" s="148"/>
      <c r="C75" s="536"/>
      <c r="D75" s="36">
        <v>20760</v>
      </c>
      <c r="E75" s="37"/>
      <c r="F75" s="37"/>
      <c r="G75" s="37"/>
      <c r="H75" s="38"/>
    </row>
    <row r="76" spans="1:8" s="16" customFormat="1" ht="37.5" customHeight="1" outlineLevel="1" x14ac:dyDescent="0.2">
      <c r="A76" s="147" t="s">
        <v>49</v>
      </c>
      <c r="B76" s="148"/>
      <c r="C76" s="536"/>
      <c r="D76" s="36">
        <v>22836</v>
      </c>
      <c r="E76" s="37"/>
      <c r="F76" s="37"/>
      <c r="G76" s="37"/>
      <c r="H76" s="38"/>
    </row>
    <row r="77" spans="1:8" s="16" customFormat="1" ht="37.5" customHeight="1" outlineLevel="1" x14ac:dyDescent="0.2">
      <c r="A77" s="147" t="s">
        <v>50</v>
      </c>
      <c r="B77" s="148"/>
      <c r="C77" s="536"/>
      <c r="D77" s="36">
        <v>24912</v>
      </c>
      <c r="E77" s="37"/>
      <c r="F77" s="37"/>
      <c r="G77" s="37"/>
      <c r="H77" s="38"/>
    </row>
    <row r="78" spans="1:8" s="16" customFormat="1" ht="37.5" customHeight="1" outlineLevel="1" x14ac:dyDescent="0.2">
      <c r="A78" s="147" t="s">
        <v>51</v>
      </c>
      <c r="B78" s="148"/>
      <c r="C78" s="536"/>
      <c r="D78" s="36">
        <v>26988</v>
      </c>
      <c r="E78" s="37"/>
      <c r="F78" s="37"/>
      <c r="G78" s="37"/>
      <c r="H78" s="38"/>
    </row>
    <row r="79" spans="1:8" s="16" customFormat="1" ht="37.5" customHeight="1" outlineLevel="1" x14ac:dyDescent="0.2">
      <c r="A79" s="147" t="s">
        <v>52</v>
      </c>
      <c r="B79" s="148"/>
      <c r="C79" s="536"/>
      <c r="D79" s="36">
        <v>29064</v>
      </c>
      <c r="E79" s="37"/>
      <c r="F79" s="37"/>
      <c r="G79" s="37"/>
      <c r="H79" s="38"/>
    </row>
    <row r="80" spans="1:8" s="16" customFormat="1" ht="37.5" customHeight="1" outlineLevel="1" x14ac:dyDescent="0.2">
      <c r="A80" s="147" t="s">
        <v>53</v>
      </c>
      <c r="B80" s="148"/>
      <c r="C80" s="536"/>
      <c r="D80" s="36">
        <v>31140</v>
      </c>
      <c r="E80" s="37"/>
      <c r="F80" s="37"/>
      <c r="G80" s="37"/>
      <c r="H80" s="38"/>
    </row>
    <row r="81" spans="1:8" s="16" customFormat="1" ht="37.5" customHeight="1" outlineLevel="1" x14ac:dyDescent="0.2">
      <c r="A81" s="147" t="s">
        <v>54</v>
      </c>
      <c r="B81" s="148"/>
      <c r="C81" s="536"/>
      <c r="D81" s="36">
        <v>33216</v>
      </c>
      <c r="E81" s="37"/>
      <c r="F81" s="37"/>
      <c r="G81" s="37"/>
      <c r="H81" s="38"/>
    </row>
    <row r="82" spans="1:8" s="16" customFormat="1" ht="37.5" customHeight="1" outlineLevel="1" x14ac:dyDescent="0.2">
      <c r="A82" s="147" t="s">
        <v>55</v>
      </c>
      <c r="B82" s="148"/>
      <c r="C82" s="536"/>
      <c r="D82" s="36">
        <v>35292</v>
      </c>
      <c r="E82" s="37"/>
      <c r="F82" s="37"/>
      <c r="G82" s="37"/>
      <c r="H82" s="38"/>
    </row>
    <row r="83" spans="1:8" s="16" customFormat="1" ht="37.5" customHeight="1" outlineLevel="1" x14ac:dyDescent="0.2">
      <c r="A83" s="147" t="s">
        <v>56</v>
      </c>
      <c r="B83" s="148"/>
      <c r="C83" s="536"/>
      <c r="D83" s="36">
        <v>37368</v>
      </c>
      <c r="E83" s="37"/>
      <c r="F83" s="37"/>
      <c r="G83" s="37"/>
      <c r="H83" s="38"/>
    </row>
    <row r="84" spans="1:8" s="16" customFormat="1" ht="37.5" customHeight="1" outlineLevel="1" x14ac:dyDescent="0.2">
      <c r="A84" s="147" t="s">
        <v>57</v>
      </c>
      <c r="B84" s="148"/>
      <c r="C84" s="536"/>
      <c r="D84" s="36">
        <v>39444</v>
      </c>
      <c r="E84" s="37"/>
      <c r="F84" s="37"/>
      <c r="G84" s="37"/>
      <c r="H84" s="38"/>
    </row>
    <row r="85" spans="1:8" s="16" customFormat="1" ht="37.5" customHeight="1" outlineLevel="1" x14ac:dyDescent="0.2">
      <c r="A85" s="147" t="s">
        <v>58</v>
      </c>
      <c r="B85" s="148"/>
      <c r="C85" s="536"/>
      <c r="D85" s="36">
        <v>41520</v>
      </c>
      <c r="E85" s="37"/>
      <c r="F85" s="37"/>
      <c r="G85" s="37"/>
      <c r="H85" s="38"/>
    </row>
    <row r="86" spans="1:8" s="16" customFormat="1" ht="37.5" customHeight="1" outlineLevel="1" x14ac:dyDescent="0.2">
      <c r="A86" s="147" t="s">
        <v>181</v>
      </c>
      <c r="B86" s="148"/>
      <c r="C86" s="536"/>
      <c r="D86" s="36">
        <v>43596</v>
      </c>
      <c r="E86" s="37"/>
      <c r="F86" s="37"/>
      <c r="G86" s="37"/>
      <c r="H86" s="38"/>
    </row>
    <row r="87" spans="1:8" s="16" customFormat="1" ht="37.5" customHeight="1" outlineLevel="1" x14ac:dyDescent="0.2">
      <c r="A87" s="147" t="s">
        <v>182</v>
      </c>
      <c r="B87" s="148"/>
      <c r="C87" s="536"/>
      <c r="D87" s="36">
        <v>45672</v>
      </c>
      <c r="E87" s="37"/>
      <c r="F87" s="37"/>
      <c r="G87" s="37"/>
      <c r="H87" s="38"/>
    </row>
    <row r="88" spans="1:8" s="16" customFormat="1" ht="37.5" customHeight="1" outlineLevel="1" x14ac:dyDescent="0.2">
      <c r="A88" s="147" t="s">
        <v>183</v>
      </c>
      <c r="B88" s="148"/>
      <c r="C88" s="536"/>
      <c r="D88" s="36">
        <v>47748</v>
      </c>
      <c r="E88" s="37"/>
      <c r="F88" s="37"/>
      <c r="G88" s="37"/>
      <c r="H88" s="38"/>
    </row>
    <row r="89" spans="1:8" s="16" customFormat="1" ht="37.5" customHeight="1" outlineLevel="1" x14ac:dyDescent="0.2">
      <c r="A89" s="147" t="s">
        <v>184</v>
      </c>
      <c r="B89" s="148"/>
      <c r="C89" s="536"/>
      <c r="D89" s="36">
        <v>49824</v>
      </c>
      <c r="E89" s="37"/>
      <c r="F89" s="37"/>
      <c r="G89" s="37"/>
      <c r="H89" s="38"/>
    </row>
    <row r="90" spans="1:8" s="16" customFormat="1" ht="37.5" customHeight="1" outlineLevel="1" x14ac:dyDescent="0.2">
      <c r="A90" s="147" t="s">
        <v>185</v>
      </c>
      <c r="B90" s="148"/>
      <c r="C90" s="536"/>
      <c r="D90" s="36">
        <v>51900</v>
      </c>
      <c r="E90" s="37"/>
      <c r="F90" s="37"/>
      <c r="G90" s="37"/>
      <c r="H90" s="38"/>
    </row>
    <row r="91" spans="1:8" s="16" customFormat="1" ht="37.5" customHeight="1" outlineLevel="1" x14ac:dyDescent="0.2">
      <c r="A91" s="147" t="s">
        <v>186</v>
      </c>
      <c r="B91" s="148"/>
      <c r="C91" s="536"/>
      <c r="D91" s="36">
        <v>53976</v>
      </c>
      <c r="E91" s="37"/>
      <c r="F91" s="37"/>
      <c r="G91" s="37"/>
      <c r="H91" s="38"/>
    </row>
    <row r="92" spans="1:8" s="16" customFormat="1" ht="37.5" customHeight="1" outlineLevel="1" x14ac:dyDescent="0.2">
      <c r="A92" s="147" t="s">
        <v>187</v>
      </c>
      <c r="B92" s="148"/>
      <c r="C92" s="536"/>
      <c r="D92" s="36">
        <v>56052</v>
      </c>
      <c r="E92" s="37"/>
      <c r="F92" s="37"/>
      <c r="G92" s="37"/>
      <c r="H92" s="38"/>
    </row>
    <row r="93" spans="1:8" s="16" customFormat="1" ht="37.5" customHeight="1" outlineLevel="1" x14ac:dyDescent="0.2">
      <c r="A93" s="147" t="s">
        <v>188</v>
      </c>
      <c r="B93" s="148"/>
      <c r="C93" s="536"/>
      <c r="D93" s="36">
        <v>58128</v>
      </c>
      <c r="E93" s="37"/>
      <c r="F93" s="37"/>
      <c r="G93" s="37"/>
      <c r="H93" s="38"/>
    </row>
    <row r="94" spans="1:8" s="16" customFormat="1" ht="37.5" customHeight="1" outlineLevel="1" x14ac:dyDescent="0.2">
      <c r="A94" s="147" t="s">
        <v>189</v>
      </c>
      <c r="B94" s="148"/>
      <c r="C94" s="536"/>
      <c r="D94" s="36">
        <v>60204</v>
      </c>
      <c r="E94" s="37"/>
      <c r="F94" s="37"/>
      <c r="G94" s="37"/>
      <c r="H94" s="38"/>
    </row>
    <row r="95" spans="1:8" s="16" customFormat="1" ht="37.5" customHeight="1" outlineLevel="1" x14ac:dyDescent="0.2">
      <c r="A95" s="147" t="s">
        <v>190</v>
      </c>
      <c r="B95" s="148"/>
      <c r="C95" s="536"/>
      <c r="D95" s="36">
        <v>62280</v>
      </c>
      <c r="E95" s="37"/>
      <c r="F95" s="37"/>
      <c r="G95" s="37"/>
      <c r="H95" s="38"/>
    </row>
    <row r="96" spans="1:8" s="16" customFormat="1" ht="37.5" customHeight="1" outlineLevel="1" x14ac:dyDescent="0.2">
      <c r="A96" s="147" t="s">
        <v>191</v>
      </c>
      <c r="B96" s="148"/>
      <c r="C96" s="536"/>
      <c r="D96" s="36">
        <v>64356</v>
      </c>
      <c r="E96" s="37"/>
      <c r="F96" s="37"/>
      <c r="G96" s="37"/>
      <c r="H96" s="38"/>
    </row>
    <row r="97" spans="1:8" s="16" customFormat="1" ht="37.5" customHeight="1" outlineLevel="1" x14ac:dyDescent="0.2">
      <c r="A97" s="147" t="s">
        <v>192</v>
      </c>
      <c r="B97" s="148"/>
      <c r="C97" s="536"/>
      <c r="D97" s="36">
        <v>66432</v>
      </c>
      <c r="E97" s="37"/>
      <c r="F97" s="37"/>
      <c r="G97" s="37"/>
      <c r="H97" s="38"/>
    </row>
    <row r="98" spans="1:8" s="16" customFormat="1" ht="37.5" customHeight="1" outlineLevel="1" x14ac:dyDescent="0.2">
      <c r="A98" s="147" t="s">
        <v>193</v>
      </c>
      <c r="B98" s="148"/>
      <c r="C98" s="536"/>
      <c r="D98" s="36">
        <v>68508</v>
      </c>
      <c r="E98" s="37"/>
      <c r="F98" s="37"/>
      <c r="G98" s="37"/>
      <c r="H98" s="38"/>
    </row>
    <row r="99" spans="1:8" s="16" customFormat="1" ht="37.5" customHeight="1" outlineLevel="1" x14ac:dyDescent="0.2">
      <c r="A99" s="147" t="s">
        <v>194</v>
      </c>
      <c r="B99" s="148"/>
      <c r="C99" s="536"/>
      <c r="D99" s="36">
        <v>70584</v>
      </c>
      <c r="E99" s="37"/>
      <c r="F99" s="37"/>
      <c r="G99" s="37"/>
      <c r="H99" s="38"/>
    </row>
    <row r="100" spans="1:8" s="16" customFormat="1" ht="37.5" customHeight="1" outlineLevel="1" x14ac:dyDescent="0.2">
      <c r="A100" s="147" t="s">
        <v>195</v>
      </c>
      <c r="B100" s="148"/>
      <c r="C100" s="536"/>
      <c r="D100" s="36">
        <v>72660</v>
      </c>
      <c r="E100" s="37"/>
      <c r="F100" s="37"/>
      <c r="G100" s="37"/>
      <c r="H100" s="38"/>
    </row>
    <row r="101" spans="1:8" s="16" customFormat="1" ht="37.5" customHeight="1" outlineLevel="1" x14ac:dyDescent="0.2">
      <c r="A101" s="147" t="s">
        <v>235</v>
      </c>
      <c r="B101" s="148"/>
      <c r="C101" s="536"/>
      <c r="D101" s="36">
        <v>74736</v>
      </c>
      <c r="E101" s="37"/>
      <c r="F101" s="37"/>
      <c r="G101" s="37"/>
      <c r="H101" s="38"/>
    </row>
    <row r="102" spans="1:8" s="16" customFormat="1" ht="37.5" customHeight="1" outlineLevel="1" x14ac:dyDescent="0.2">
      <c r="A102" s="147" t="s">
        <v>236</v>
      </c>
      <c r="B102" s="148"/>
      <c r="C102" s="536"/>
      <c r="D102" s="36">
        <v>76812</v>
      </c>
      <c r="E102" s="37"/>
      <c r="F102" s="37"/>
      <c r="G102" s="37"/>
      <c r="H102" s="38"/>
    </row>
    <row r="103" spans="1:8" s="16" customFormat="1" ht="37.5" customHeight="1" outlineLevel="1" x14ac:dyDescent="0.2">
      <c r="A103" s="147" t="s">
        <v>237</v>
      </c>
      <c r="B103" s="148"/>
      <c r="C103" s="536"/>
      <c r="D103" s="36">
        <v>78888</v>
      </c>
      <c r="E103" s="37"/>
      <c r="F103" s="37"/>
      <c r="G103" s="37"/>
      <c r="H103" s="38"/>
    </row>
    <row r="104" spans="1:8" s="16" customFormat="1" ht="37.5" customHeight="1" outlineLevel="1" x14ac:dyDescent="0.2">
      <c r="A104" s="147" t="s">
        <v>238</v>
      </c>
      <c r="B104" s="148"/>
      <c r="C104" s="536"/>
      <c r="D104" s="36">
        <v>80964</v>
      </c>
      <c r="E104" s="37"/>
      <c r="F104" s="37"/>
      <c r="G104" s="37"/>
      <c r="H104" s="38"/>
    </row>
    <row r="105" spans="1:8" s="16" customFormat="1" ht="37.5" customHeight="1" outlineLevel="1" x14ac:dyDescent="0.2">
      <c r="A105" s="147" t="s">
        <v>239</v>
      </c>
      <c r="B105" s="148"/>
      <c r="C105" s="536"/>
      <c r="D105" s="36">
        <v>83040</v>
      </c>
      <c r="E105" s="37"/>
      <c r="F105" s="37"/>
      <c r="G105" s="37"/>
      <c r="H105" s="38"/>
    </row>
    <row r="106" spans="1:8" s="16" customFormat="1" ht="37.5" customHeight="1" outlineLevel="1" x14ac:dyDescent="0.2">
      <c r="A106" s="147" t="s">
        <v>359</v>
      </c>
      <c r="B106" s="148"/>
      <c r="C106" s="536"/>
      <c r="D106" s="36">
        <v>85116</v>
      </c>
      <c r="E106" s="37"/>
      <c r="F106" s="37"/>
      <c r="G106" s="37"/>
      <c r="H106" s="38"/>
    </row>
    <row r="107" spans="1:8" s="16" customFormat="1" ht="37.5" customHeight="1" outlineLevel="1" x14ac:dyDescent="0.2">
      <c r="A107" s="147" t="s">
        <v>360</v>
      </c>
      <c r="B107" s="148"/>
      <c r="C107" s="536"/>
      <c r="D107" s="36">
        <v>87192</v>
      </c>
      <c r="E107" s="37"/>
      <c r="F107" s="37"/>
      <c r="G107" s="37"/>
      <c r="H107" s="38"/>
    </row>
    <row r="108" spans="1:8" s="16" customFormat="1" ht="37.5" customHeight="1" outlineLevel="1" x14ac:dyDescent="0.2">
      <c r="A108" s="147" t="s">
        <v>361</v>
      </c>
      <c r="B108" s="148"/>
      <c r="C108" s="536"/>
      <c r="D108" s="36">
        <v>89268</v>
      </c>
      <c r="E108" s="37"/>
      <c r="F108" s="37"/>
      <c r="G108" s="37"/>
      <c r="H108" s="38"/>
    </row>
    <row r="109" spans="1:8" s="16" customFormat="1" ht="37.5" customHeight="1" outlineLevel="1" x14ac:dyDescent="0.2">
      <c r="A109" s="147" t="s">
        <v>362</v>
      </c>
      <c r="B109" s="148"/>
      <c r="C109" s="536"/>
      <c r="D109" s="36">
        <v>91344</v>
      </c>
      <c r="E109" s="37"/>
      <c r="F109" s="37"/>
      <c r="G109" s="37"/>
      <c r="H109" s="38"/>
    </row>
    <row r="110" spans="1:8" s="16" customFormat="1" ht="37.5" customHeight="1" outlineLevel="1" x14ac:dyDescent="0.2">
      <c r="A110" s="147" t="s">
        <v>363</v>
      </c>
      <c r="B110" s="148"/>
      <c r="C110" s="536"/>
      <c r="D110" s="36">
        <v>93420</v>
      </c>
      <c r="E110" s="37"/>
      <c r="F110" s="37"/>
      <c r="G110" s="37"/>
      <c r="H110" s="38"/>
    </row>
    <row r="111" spans="1:8" s="16" customFormat="1" ht="37.5" customHeight="1" outlineLevel="1" x14ac:dyDescent="0.2">
      <c r="A111" s="147" t="s">
        <v>364</v>
      </c>
      <c r="B111" s="148"/>
      <c r="C111" s="536"/>
      <c r="D111" s="36">
        <v>95496</v>
      </c>
      <c r="E111" s="37"/>
      <c r="F111" s="37"/>
      <c r="G111" s="37"/>
      <c r="H111" s="38"/>
    </row>
    <row r="112" spans="1:8" s="16" customFormat="1" ht="37.5" customHeight="1" outlineLevel="1" x14ac:dyDescent="0.2">
      <c r="A112" s="147" t="s">
        <v>365</v>
      </c>
      <c r="B112" s="148"/>
      <c r="C112" s="536"/>
      <c r="D112" s="36">
        <v>97572</v>
      </c>
      <c r="E112" s="37"/>
      <c r="F112" s="37"/>
      <c r="G112" s="37"/>
      <c r="H112" s="38"/>
    </row>
    <row r="113" spans="1:8" s="16" customFormat="1" ht="37.5" customHeight="1" outlineLevel="1" x14ac:dyDescent="0.2">
      <c r="A113" s="147" t="s">
        <v>366</v>
      </c>
      <c r="B113" s="148"/>
      <c r="C113" s="536"/>
      <c r="D113" s="36">
        <v>99648</v>
      </c>
      <c r="E113" s="37"/>
      <c r="F113" s="37"/>
      <c r="G113" s="37"/>
      <c r="H113" s="38"/>
    </row>
    <row r="114" spans="1:8" s="16" customFormat="1" ht="37.5" customHeight="1" outlineLevel="1" x14ac:dyDescent="0.2">
      <c r="A114" s="147" t="s">
        <v>367</v>
      </c>
      <c r="B114" s="148"/>
      <c r="C114" s="536"/>
      <c r="D114" s="36">
        <v>101724</v>
      </c>
      <c r="E114" s="37"/>
      <c r="F114" s="37"/>
      <c r="G114" s="37"/>
      <c r="H114" s="38"/>
    </row>
    <row r="115" spans="1:8" s="16" customFormat="1" ht="37.5" customHeight="1" outlineLevel="1" x14ac:dyDescent="0.2">
      <c r="A115" s="147" t="s">
        <v>368</v>
      </c>
      <c r="B115" s="148"/>
      <c r="C115" s="536"/>
      <c r="D115" s="36">
        <v>103800</v>
      </c>
      <c r="E115" s="37"/>
      <c r="F115" s="37"/>
      <c r="G115" s="37"/>
      <c r="H115" s="38"/>
    </row>
    <row r="116" spans="1:8" s="16" customFormat="1" ht="37.5" customHeight="1" outlineLevel="1" x14ac:dyDescent="0.2">
      <c r="A116" s="147" t="s">
        <v>369</v>
      </c>
      <c r="B116" s="148"/>
      <c r="C116" s="536"/>
      <c r="D116" s="36">
        <v>105876</v>
      </c>
      <c r="E116" s="37"/>
      <c r="F116" s="37"/>
      <c r="G116" s="37"/>
      <c r="H116" s="38"/>
    </row>
    <row r="117" spans="1:8" s="16" customFormat="1" ht="37.5" customHeight="1" outlineLevel="1" x14ac:dyDescent="0.2">
      <c r="A117" s="147" t="s">
        <v>370</v>
      </c>
      <c r="B117" s="148"/>
      <c r="C117" s="536"/>
      <c r="D117" s="36">
        <v>107952</v>
      </c>
      <c r="E117" s="37"/>
      <c r="F117" s="37"/>
      <c r="G117" s="37"/>
      <c r="H117" s="38"/>
    </row>
    <row r="118" spans="1:8" s="16" customFormat="1" ht="37.5" customHeight="1" outlineLevel="1" x14ac:dyDescent="0.2">
      <c r="A118" s="147" t="s">
        <v>371</v>
      </c>
      <c r="B118" s="148"/>
      <c r="C118" s="536"/>
      <c r="D118" s="36">
        <v>110028</v>
      </c>
      <c r="E118" s="37"/>
      <c r="F118" s="37"/>
      <c r="G118" s="37"/>
      <c r="H118" s="38"/>
    </row>
    <row r="119" spans="1:8" s="16" customFormat="1" ht="37.5" customHeight="1" outlineLevel="1" x14ac:dyDescent="0.2">
      <c r="A119" s="147" t="s">
        <v>372</v>
      </c>
      <c r="B119" s="148"/>
      <c r="C119" s="536"/>
      <c r="D119" s="36">
        <v>112104</v>
      </c>
      <c r="E119" s="37"/>
      <c r="F119" s="37"/>
      <c r="G119" s="37"/>
      <c r="H119" s="38"/>
    </row>
    <row r="120" spans="1:8" s="16" customFormat="1" ht="37.5" customHeight="1" outlineLevel="1" x14ac:dyDescent="0.2">
      <c r="A120" s="147" t="s">
        <v>373</v>
      </c>
      <c r="B120" s="148"/>
      <c r="C120" s="536"/>
      <c r="D120" s="36">
        <v>114180</v>
      </c>
      <c r="E120" s="37"/>
      <c r="F120" s="37"/>
      <c r="G120" s="37"/>
      <c r="H120" s="38"/>
    </row>
    <row r="121" spans="1:8" s="16" customFormat="1" ht="37.5" customHeight="1" outlineLevel="1" x14ac:dyDescent="0.2">
      <c r="A121" s="147" t="s">
        <v>374</v>
      </c>
      <c r="B121" s="148"/>
      <c r="C121" s="536"/>
      <c r="D121" s="36">
        <v>116256</v>
      </c>
      <c r="E121" s="37"/>
      <c r="F121" s="37"/>
      <c r="G121" s="37"/>
      <c r="H121" s="38"/>
    </row>
    <row r="122" spans="1:8" s="16" customFormat="1" ht="37.5" customHeight="1" outlineLevel="1" x14ac:dyDescent="0.2">
      <c r="A122" s="147" t="s">
        <v>375</v>
      </c>
      <c r="B122" s="148"/>
      <c r="C122" s="536"/>
      <c r="D122" s="36">
        <v>118332</v>
      </c>
      <c r="E122" s="37"/>
      <c r="F122" s="37"/>
      <c r="G122" s="37"/>
      <c r="H122" s="38"/>
    </row>
    <row r="123" spans="1:8" s="16" customFormat="1" ht="37.5" customHeight="1" outlineLevel="1" x14ac:dyDescent="0.2">
      <c r="A123" s="147" t="s">
        <v>376</v>
      </c>
      <c r="B123" s="148"/>
      <c r="C123" s="536"/>
      <c r="D123" s="36">
        <v>120408</v>
      </c>
      <c r="E123" s="37"/>
      <c r="F123" s="37"/>
      <c r="G123" s="37"/>
      <c r="H123" s="38"/>
    </row>
    <row r="124" spans="1:8" s="16" customFormat="1" ht="37.5" customHeight="1" outlineLevel="1" x14ac:dyDescent="0.2">
      <c r="A124" s="147" t="s">
        <v>377</v>
      </c>
      <c r="B124" s="148"/>
      <c r="C124" s="536"/>
      <c r="D124" s="36">
        <v>122484</v>
      </c>
      <c r="E124" s="37"/>
      <c r="F124" s="37"/>
      <c r="G124" s="37"/>
      <c r="H124" s="38"/>
    </row>
    <row r="125" spans="1:8" s="16" customFormat="1" ht="37.5" customHeight="1" outlineLevel="1" x14ac:dyDescent="0.2">
      <c r="A125" s="147" t="s">
        <v>378</v>
      </c>
      <c r="B125" s="148"/>
      <c r="C125" s="536"/>
      <c r="D125" s="36">
        <v>124560</v>
      </c>
      <c r="E125" s="37"/>
      <c r="F125" s="37"/>
      <c r="G125" s="37"/>
      <c r="H125" s="38"/>
    </row>
    <row r="126" spans="1:8" s="16" customFormat="1" ht="37.5" customHeight="1" outlineLevel="1" x14ac:dyDescent="0.2">
      <c r="A126" s="147" t="s">
        <v>379</v>
      </c>
      <c r="B126" s="148"/>
      <c r="C126" s="536"/>
      <c r="D126" s="36">
        <v>126636</v>
      </c>
      <c r="E126" s="37"/>
      <c r="F126" s="37"/>
      <c r="G126" s="37"/>
      <c r="H126" s="38"/>
    </row>
    <row r="127" spans="1:8" s="16" customFormat="1" ht="37.5" customHeight="1" outlineLevel="1" x14ac:dyDescent="0.2">
      <c r="A127" s="147" t="s">
        <v>380</v>
      </c>
      <c r="B127" s="148"/>
      <c r="C127" s="536"/>
      <c r="D127" s="36">
        <v>128712</v>
      </c>
      <c r="E127" s="37"/>
      <c r="F127" s="37"/>
      <c r="G127" s="37"/>
      <c r="H127" s="38"/>
    </row>
    <row r="128" spans="1:8" s="16" customFormat="1" ht="37.5" customHeight="1" outlineLevel="1" x14ac:dyDescent="0.2">
      <c r="A128" s="147" t="s">
        <v>381</v>
      </c>
      <c r="B128" s="148"/>
      <c r="C128" s="536"/>
      <c r="D128" s="36">
        <v>130788</v>
      </c>
      <c r="E128" s="37"/>
      <c r="F128" s="37"/>
      <c r="G128" s="37"/>
      <c r="H128" s="38"/>
    </row>
    <row r="129" spans="1:8" s="16" customFormat="1" ht="37.5" customHeight="1" outlineLevel="1" x14ac:dyDescent="0.2">
      <c r="A129" s="147" t="s">
        <v>382</v>
      </c>
      <c r="B129" s="148"/>
      <c r="C129" s="536"/>
      <c r="D129" s="36">
        <v>132864</v>
      </c>
      <c r="E129" s="37"/>
      <c r="F129" s="37"/>
      <c r="G129" s="37"/>
      <c r="H129" s="38"/>
    </row>
    <row r="130" spans="1:8" s="16" customFormat="1" ht="37.5" customHeight="1" outlineLevel="1" x14ac:dyDescent="0.2">
      <c r="A130" s="147" t="s">
        <v>383</v>
      </c>
      <c r="B130" s="148"/>
      <c r="C130" s="536"/>
      <c r="D130" s="36">
        <v>134940</v>
      </c>
      <c r="E130" s="37"/>
      <c r="F130" s="37"/>
      <c r="G130" s="37"/>
      <c r="H130" s="38"/>
    </row>
    <row r="131" spans="1:8" s="16" customFormat="1" ht="37.5" customHeight="1" outlineLevel="1" x14ac:dyDescent="0.2">
      <c r="A131" s="147" t="s">
        <v>384</v>
      </c>
      <c r="B131" s="148"/>
      <c r="C131" s="536"/>
      <c r="D131" s="36">
        <v>137016</v>
      </c>
      <c r="E131" s="37"/>
      <c r="F131" s="37"/>
      <c r="G131" s="37"/>
      <c r="H131" s="38"/>
    </row>
    <row r="132" spans="1:8" s="16" customFormat="1" ht="37.5" customHeight="1" outlineLevel="1" x14ac:dyDescent="0.2">
      <c r="A132" s="147" t="s">
        <v>385</v>
      </c>
      <c r="B132" s="148"/>
      <c r="C132" s="536"/>
      <c r="D132" s="36">
        <v>139092</v>
      </c>
      <c r="E132" s="37"/>
      <c r="F132" s="37"/>
      <c r="G132" s="37"/>
      <c r="H132" s="38"/>
    </row>
    <row r="133" spans="1:8" s="16" customFormat="1" ht="37.5" customHeight="1" outlineLevel="1" x14ac:dyDescent="0.2">
      <c r="A133" s="147" t="s">
        <v>386</v>
      </c>
      <c r="B133" s="148"/>
      <c r="C133" s="536"/>
      <c r="D133" s="36">
        <v>141168</v>
      </c>
      <c r="E133" s="37"/>
      <c r="F133" s="37"/>
      <c r="G133" s="37"/>
      <c r="H133" s="38"/>
    </row>
    <row r="134" spans="1:8" s="16" customFormat="1" ht="37.5" customHeight="1" outlineLevel="1" x14ac:dyDescent="0.2">
      <c r="A134" s="147" t="s">
        <v>387</v>
      </c>
      <c r="B134" s="148"/>
      <c r="C134" s="536"/>
      <c r="D134" s="36">
        <v>143244</v>
      </c>
      <c r="E134" s="37"/>
      <c r="F134" s="37"/>
      <c r="G134" s="37"/>
      <c r="H134" s="38"/>
    </row>
    <row r="135" spans="1:8" s="16" customFormat="1" ht="37.5" customHeight="1" outlineLevel="1" x14ac:dyDescent="0.2">
      <c r="A135" s="147" t="s">
        <v>388</v>
      </c>
      <c r="B135" s="148"/>
      <c r="C135" s="536"/>
      <c r="D135" s="36">
        <v>145320</v>
      </c>
      <c r="E135" s="37"/>
      <c r="F135" s="37"/>
      <c r="G135" s="37"/>
      <c r="H135" s="38"/>
    </row>
    <row r="136" spans="1:8" s="16" customFormat="1" ht="37.5" customHeight="1" outlineLevel="1" x14ac:dyDescent="0.2">
      <c r="A136" s="147" t="s">
        <v>389</v>
      </c>
      <c r="B136" s="148"/>
      <c r="C136" s="536"/>
      <c r="D136" s="36">
        <v>147396</v>
      </c>
      <c r="E136" s="37"/>
      <c r="F136" s="37"/>
      <c r="G136" s="37"/>
      <c r="H136" s="38"/>
    </row>
    <row r="137" spans="1:8" s="16" customFormat="1" ht="37.5" customHeight="1" outlineLevel="1" x14ac:dyDescent="0.2">
      <c r="A137" s="147" t="s">
        <v>390</v>
      </c>
      <c r="B137" s="148"/>
      <c r="C137" s="536"/>
      <c r="D137" s="36">
        <v>149472</v>
      </c>
      <c r="E137" s="37"/>
      <c r="F137" s="37"/>
      <c r="G137" s="37"/>
      <c r="H137" s="38"/>
    </row>
    <row r="138" spans="1:8" s="16" customFormat="1" ht="37.5" customHeight="1" outlineLevel="1" x14ac:dyDescent="0.2">
      <c r="A138" s="147" t="s">
        <v>391</v>
      </c>
      <c r="B138" s="148"/>
      <c r="C138" s="536"/>
      <c r="D138" s="36">
        <v>151548</v>
      </c>
      <c r="E138" s="37"/>
      <c r="F138" s="37"/>
      <c r="G138" s="37"/>
      <c r="H138" s="38"/>
    </row>
    <row r="139" spans="1:8" s="16" customFormat="1" ht="37.5" customHeight="1" outlineLevel="1" x14ac:dyDescent="0.2">
      <c r="A139" s="147" t="s">
        <v>392</v>
      </c>
      <c r="B139" s="148"/>
      <c r="C139" s="536"/>
      <c r="D139" s="36">
        <v>153624</v>
      </c>
      <c r="E139" s="37"/>
      <c r="F139" s="37"/>
      <c r="G139" s="37"/>
      <c r="H139" s="38"/>
    </row>
    <row r="140" spans="1:8" s="16" customFormat="1" ht="37.5" customHeight="1" outlineLevel="1" x14ac:dyDescent="0.2">
      <c r="A140" s="147" t="s">
        <v>393</v>
      </c>
      <c r="B140" s="148"/>
      <c r="C140" s="536"/>
      <c r="D140" s="36">
        <v>155700</v>
      </c>
      <c r="E140" s="37"/>
      <c r="F140" s="37"/>
      <c r="G140" s="37"/>
      <c r="H140" s="38"/>
    </row>
    <row r="141" spans="1:8" s="16" customFormat="1" ht="37.5" customHeight="1" outlineLevel="1" x14ac:dyDescent="0.2">
      <c r="A141" s="147" t="s">
        <v>394</v>
      </c>
      <c r="B141" s="148"/>
      <c r="C141" s="536"/>
      <c r="D141" s="36">
        <v>157776</v>
      </c>
      <c r="E141" s="37"/>
      <c r="F141" s="37"/>
      <c r="G141" s="37"/>
      <c r="H141" s="38"/>
    </row>
    <row r="142" spans="1:8" s="16" customFormat="1" ht="37.5" customHeight="1" outlineLevel="1" x14ac:dyDescent="0.2">
      <c r="A142" s="147" t="s">
        <v>395</v>
      </c>
      <c r="B142" s="148"/>
      <c r="C142" s="536"/>
      <c r="D142" s="36">
        <v>159852</v>
      </c>
      <c r="E142" s="37"/>
      <c r="F142" s="37"/>
      <c r="G142" s="37"/>
      <c r="H142" s="38"/>
    </row>
    <row r="143" spans="1:8" s="16" customFormat="1" ht="37.5" customHeight="1" outlineLevel="1" x14ac:dyDescent="0.2">
      <c r="A143" s="147" t="s">
        <v>396</v>
      </c>
      <c r="B143" s="148"/>
      <c r="C143" s="536"/>
      <c r="D143" s="36">
        <v>161928</v>
      </c>
      <c r="E143" s="37"/>
      <c r="F143" s="37"/>
      <c r="G143" s="37"/>
      <c r="H143" s="38"/>
    </row>
    <row r="144" spans="1:8" s="16" customFormat="1" ht="37.5" customHeight="1" outlineLevel="1" x14ac:dyDescent="0.2">
      <c r="A144" s="147" t="s">
        <v>397</v>
      </c>
      <c r="B144" s="148"/>
      <c r="C144" s="536"/>
      <c r="D144" s="36">
        <v>164004</v>
      </c>
      <c r="E144" s="37"/>
      <c r="F144" s="37"/>
      <c r="G144" s="37"/>
      <c r="H144" s="38"/>
    </row>
    <row r="145" spans="1:8" s="16" customFormat="1" ht="37.5" customHeight="1" outlineLevel="1" x14ac:dyDescent="0.2">
      <c r="A145" s="147" t="s">
        <v>398</v>
      </c>
      <c r="B145" s="148"/>
      <c r="C145" s="536"/>
      <c r="D145" s="36">
        <v>166080</v>
      </c>
      <c r="E145" s="37"/>
      <c r="F145" s="37"/>
      <c r="G145" s="37"/>
      <c r="H145" s="38"/>
    </row>
    <row r="146" spans="1:8" s="16" customFormat="1" ht="37.5" customHeight="1" outlineLevel="1" x14ac:dyDescent="0.2">
      <c r="A146" s="147" t="s">
        <v>399</v>
      </c>
      <c r="B146" s="148"/>
      <c r="C146" s="536"/>
      <c r="D146" s="36">
        <v>168156</v>
      </c>
      <c r="E146" s="37"/>
      <c r="F146" s="37"/>
      <c r="G146" s="37"/>
      <c r="H146" s="38"/>
    </row>
    <row r="147" spans="1:8" s="16" customFormat="1" ht="37.5" customHeight="1" outlineLevel="1" x14ac:dyDescent="0.2">
      <c r="A147" s="147" t="s">
        <v>400</v>
      </c>
      <c r="B147" s="148"/>
      <c r="C147" s="536"/>
      <c r="D147" s="36">
        <v>170232</v>
      </c>
      <c r="E147" s="37"/>
      <c r="F147" s="37"/>
      <c r="G147" s="37"/>
      <c r="H147" s="38"/>
    </row>
    <row r="148" spans="1:8" s="16" customFormat="1" ht="37.5" customHeight="1" outlineLevel="1" x14ac:dyDescent="0.2">
      <c r="A148" s="147" t="s">
        <v>401</v>
      </c>
      <c r="B148" s="148"/>
      <c r="C148" s="536"/>
      <c r="D148" s="36">
        <v>172308</v>
      </c>
      <c r="E148" s="37"/>
      <c r="F148" s="37"/>
      <c r="G148" s="37"/>
      <c r="H148" s="38"/>
    </row>
    <row r="149" spans="1:8" s="16" customFormat="1" ht="37.5" customHeight="1" outlineLevel="1" x14ac:dyDescent="0.2">
      <c r="A149" s="147" t="s">
        <v>402</v>
      </c>
      <c r="B149" s="148"/>
      <c r="C149" s="536"/>
      <c r="D149" s="36">
        <v>174384</v>
      </c>
      <c r="E149" s="37"/>
      <c r="F149" s="37"/>
      <c r="G149" s="37"/>
      <c r="H149" s="38"/>
    </row>
    <row r="150" spans="1:8" s="16" customFormat="1" ht="37.5" customHeight="1" outlineLevel="1" x14ac:dyDescent="0.2">
      <c r="A150" s="147" t="s">
        <v>403</v>
      </c>
      <c r="B150" s="148"/>
      <c r="C150" s="536"/>
      <c r="D150" s="36">
        <v>176460</v>
      </c>
      <c r="E150" s="37"/>
      <c r="F150" s="37"/>
      <c r="G150" s="37"/>
      <c r="H150" s="38"/>
    </row>
    <row r="151" spans="1:8" s="16" customFormat="1" ht="37.5" customHeight="1" outlineLevel="1" x14ac:dyDescent="0.2">
      <c r="A151" s="147" t="s">
        <v>404</v>
      </c>
      <c r="B151" s="148"/>
      <c r="C151" s="536"/>
      <c r="D151" s="36">
        <v>178536</v>
      </c>
      <c r="E151" s="37"/>
      <c r="F151" s="37"/>
      <c r="G151" s="37"/>
      <c r="H151" s="38"/>
    </row>
    <row r="152" spans="1:8" s="16" customFormat="1" ht="37.5" customHeight="1" outlineLevel="1" x14ac:dyDescent="0.2">
      <c r="A152" s="147" t="s">
        <v>405</v>
      </c>
      <c r="B152" s="148"/>
      <c r="C152" s="536"/>
      <c r="D152" s="36">
        <v>180612</v>
      </c>
      <c r="E152" s="37"/>
      <c r="F152" s="37"/>
      <c r="G152" s="37"/>
      <c r="H152" s="38"/>
    </row>
    <row r="153" spans="1:8" s="16" customFormat="1" ht="37.5" customHeight="1" outlineLevel="1" x14ac:dyDescent="0.2">
      <c r="A153" s="147" t="s">
        <v>406</v>
      </c>
      <c r="B153" s="148"/>
      <c r="C153" s="536"/>
      <c r="D153" s="36">
        <v>182688</v>
      </c>
      <c r="E153" s="37"/>
      <c r="F153" s="37"/>
      <c r="G153" s="37"/>
      <c r="H153" s="38"/>
    </row>
    <row r="154" spans="1:8" s="16" customFormat="1" ht="37.5" customHeight="1" outlineLevel="1" x14ac:dyDescent="0.2">
      <c r="A154" s="147" t="s">
        <v>407</v>
      </c>
      <c r="B154" s="148"/>
      <c r="C154" s="536"/>
      <c r="D154" s="36">
        <v>184764</v>
      </c>
      <c r="E154" s="37"/>
      <c r="F154" s="37"/>
      <c r="G154" s="37"/>
      <c r="H154" s="38"/>
    </row>
    <row r="155" spans="1:8" s="16" customFormat="1" ht="37.5" customHeight="1" outlineLevel="1" x14ac:dyDescent="0.2">
      <c r="A155" s="147" t="s">
        <v>408</v>
      </c>
      <c r="B155" s="148"/>
      <c r="C155" s="536"/>
      <c r="D155" s="36">
        <v>186840</v>
      </c>
      <c r="E155" s="37"/>
      <c r="F155" s="37"/>
      <c r="G155" s="37"/>
      <c r="H155" s="38"/>
    </row>
    <row r="156" spans="1:8" s="16" customFormat="1" ht="37.5" customHeight="1" outlineLevel="1" x14ac:dyDescent="0.2">
      <c r="A156" s="147" t="s">
        <v>409</v>
      </c>
      <c r="B156" s="148"/>
      <c r="C156" s="536"/>
      <c r="D156" s="36">
        <v>188916</v>
      </c>
      <c r="E156" s="37"/>
      <c r="F156" s="37"/>
      <c r="G156" s="37"/>
      <c r="H156" s="38"/>
    </row>
    <row r="157" spans="1:8" s="16" customFormat="1" ht="37.5" customHeight="1" outlineLevel="1" x14ac:dyDescent="0.2">
      <c r="A157" s="147" t="s">
        <v>410</v>
      </c>
      <c r="B157" s="148"/>
      <c r="C157" s="536"/>
      <c r="D157" s="36">
        <v>190992</v>
      </c>
      <c r="E157" s="37"/>
      <c r="F157" s="37"/>
      <c r="G157" s="37"/>
      <c r="H157" s="38"/>
    </row>
    <row r="158" spans="1:8" s="16" customFormat="1" ht="37.5" customHeight="1" outlineLevel="1" x14ac:dyDescent="0.2">
      <c r="A158" s="147" t="s">
        <v>411</v>
      </c>
      <c r="B158" s="148"/>
      <c r="C158" s="536"/>
      <c r="D158" s="36">
        <v>193068</v>
      </c>
      <c r="E158" s="37"/>
      <c r="F158" s="37"/>
      <c r="G158" s="37"/>
      <c r="H158" s="38"/>
    </row>
    <row r="159" spans="1:8" s="16" customFormat="1" ht="37.5" customHeight="1" outlineLevel="1" x14ac:dyDescent="0.2">
      <c r="A159" s="147" t="s">
        <v>412</v>
      </c>
      <c r="B159" s="148"/>
      <c r="C159" s="536"/>
      <c r="D159" s="36">
        <v>195144</v>
      </c>
      <c r="E159" s="37"/>
      <c r="F159" s="37"/>
      <c r="G159" s="37"/>
      <c r="H159" s="38"/>
    </row>
    <row r="160" spans="1:8" s="16" customFormat="1" ht="37.5" customHeight="1" outlineLevel="1" x14ac:dyDescent="0.2">
      <c r="A160" s="147" t="s">
        <v>413</v>
      </c>
      <c r="B160" s="148"/>
      <c r="C160" s="536"/>
      <c r="D160" s="36">
        <v>197220</v>
      </c>
      <c r="E160" s="37"/>
      <c r="F160" s="37"/>
      <c r="G160" s="37"/>
      <c r="H160" s="38"/>
    </row>
    <row r="161" spans="1:8" s="16" customFormat="1" ht="37.5" customHeight="1" outlineLevel="1" x14ac:dyDescent="0.2">
      <c r="A161" s="147" t="s">
        <v>414</v>
      </c>
      <c r="B161" s="148"/>
      <c r="C161" s="536"/>
      <c r="D161" s="36">
        <v>199296</v>
      </c>
      <c r="E161" s="37"/>
      <c r="F161" s="37"/>
      <c r="G161" s="37"/>
      <c r="H161" s="38"/>
    </row>
    <row r="162" spans="1:8" s="16" customFormat="1" ht="37.5" customHeight="1" outlineLevel="1" x14ac:dyDescent="0.2">
      <c r="A162" s="147" t="s">
        <v>415</v>
      </c>
      <c r="B162" s="148"/>
      <c r="C162" s="536"/>
      <c r="D162" s="36">
        <v>201372</v>
      </c>
      <c r="E162" s="37"/>
      <c r="F162" s="37"/>
      <c r="G162" s="37"/>
      <c r="H162" s="38"/>
    </row>
    <row r="163" spans="1:8" s="16" customFormat="1" ht="37.5" customHeight="1" outlineLevel="1" x14ac:dyDescent="0.2">
      <c r="A163" s="147" t="s">
        <v>416</v>
      </c>
      <c r="B163" s="148"/>
      <c r="C163" s="536"/>
      <c r="D163" s="36">
        <v>203448</v>
      </c>
      <c r="E163" s="37"/>
      <c r="F163" s="37"/>
      <c r="G163" s="37"/>
      <c r="H163" s="38"/>
    </row>
    <row r="164" spans="1:8" s="16" customFormat="1" ht="37.5" customHeight="1" outlineLevel="1" x14ac:dyDescent="0.2">
      <c r="A164" s="147" t="s">
        <v>417</v>
      </c>
      <c r="B164" s="148"/>
      <c r="C164" s="536"/>
      <c r="D164" s="36">
        <v>205524</v>
      </c>
      <c r="E164" s="37"/>
      <c r="F164" s="37"/>
      <c r="G164" s="37"/>
      <c r="H164" s="38"/>
    </row>
    <row r="165" spans="1:8" s="16" customFormat="1" ht="37.5" customHeight="1" outlineLevel="1" thickBot="1" x14ac:dyDescent="0.25">
      <c r="A165" s="147" t="s">
        <v>418</v>
      </c>
      <c r="B165" s="148"/>
      <c r="C165" s="537"/>
      <c r="D165" s="36">
        <v>207600</v>
      </c>
      <c r="E165" s="37"/>
      <c r="F165" s="37"/>
      <c r="G165" s="37"/>
      <c r="H165" s="38"/>
    </row>
    <row r="166" spans="1:8" s="16" customFormat="1" ht="24.95" customHeight="1" thickBot="1" x14ac:dyDescent="0.25">
      <c r="A166" s="81"/>
      <c r="B166" s="464"/>
      <c r="C166" s="130"/>
      <c r="D166" s="350" t="s">
        <v>240</v>
      </c>
      <c r="E166" s="350"/>
      <c r="F166" s="350"/>
      <c r="G166" s="350"/>
      <c r="H166" s="351"/>
    </row>
    <row r="167" spans="1:8" s="16" customFormat="1" ht="24.95" customHeight="1" thickBot="1" x14ac:dyDescent="0.25">
      <c r="A167" s="465"/>
      <c r="B167" s="124"/>
      <c r="C167" s="125"/>
      <c r="D167" s="466" t="s">
        <v>171</v>
      </c>
      <c r="E167" s="467" t="s">
        <v>172</v>
      </c>
      <c r="F167" s="468" t="s">
        <v>173</v>
      </c>
      <c r="G167" s="467" t="s">
        <v>174</v>
      </c>
      <c r="H167" s="469" t="s">
        <v>175</v>
      </c>
    </row>
    <row r="168" spans="1:8" s="16" customFormat="1" ht="48" customHeight="1" x14ac:dyDescent="0.2">
      <c r="A168" s="29" t="s">
        <v>241</v>
      </c>
      <c r="B168" s="30" t="s">
        <v>27</v>
      </c>
      <c r="C16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"2ГИС.КРАСНОЯРСК" (версия для ПК); 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Интернет-площадки и Веб-приложения на основе Cправочника организаций "2ГИС.КРАСНОЯРСК", http://api.2gis.ru/</v>
      </c>
      <c r="D168" s="31">
        <f>F168*1.2</f>
        <v>11570.4</v>
      </c>
      <c r="E168" s="32">
        <f>F168*1.1</f>
        <v>10606.2</v>
      </c>
      <c r="F168" s="32">
        <v>9642</v>
      </c>
      <c r="G168" s="32">
        <f>F168*0.75</f>
        <v>7231.5</v>
      </c>
      <c r="H168" s="33">
        <f>F168*0.5</f>
        <v>4821</v>
      </c>
    </row>
    <row r="169" spans="1:8" s="16" customFormat="1" ht="132" customHeight="1" x14ac:dyDescent="0.2">
      <c r="A169" s="34"/>
      <c r="B169" s="35"/>
      <c r="C169" s="35"/>
      <c r="D169" s="36"/>
      <c r="E169" s="37"/>
      <c r="F169" s="37"/>
      <c r="G169" s="37"/>
      <c r="H169" s="38"/>
    </row>
    <row r="170" spans="1:8" s="16" customFormat="1" ht="97.5" customHeight="1" x14ac:dyDescent="0.2">
      <c r="A170" s="34"/>
      <c r="B170" s="39" t="s">
        <v>12</v>
      </c>
      <c r="C170"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Интернет-площадки и Веб-приложения на основе Cправочника организаций "2ГИС.КРАСНОЯРСК", http://api.2gis.ru/</v>
      </c>
      <c r="D170" s="36"/>
      <c r="E170" s="37"/>
      <c r="F170" s="37"/>
      <c r="G170" s="37"/>
      <c r="H170" s="38"/>
    </row>
    <row r="171" spans="1:8" s="16" customFormat="1" ht="166.5" customHeight="1" thickBot="1" x14ac:dyDescent="0.25">
      <c r="A171" s="41"/>
      <c r="B171" s="42" t="s">
        <v>13</v>
      </c>
      <c r="C17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171" s="44"/>
      <c r="E171" s="45"/>
      <c r="F171" s="45"/>
      <c r="G171" s="45"/>
      <c r="H171" s="46"/>
    </row>
    <row r="172" spans="1:8" s="16" customFormat="1" ht="24.95" customHeight="1" thickBot="1" x14ac:dyDescent="0.25">
      <c r="A172" s="47"/>
      <c r="B172" s="48"/>
      <c r="C172" s="49"/>
      <c r="D172" s="350" t="s">
        <v>240</v>
      </c>
      <c r="E172" s="350"/>
      <c r="F172" s="350"/>
      <c r="G172" s="350"/>
      <c r="H172" s="351"/>
    </row>
    <row r="173" spans="1:8" s="16" customFormat="1" ht="48" customHeight="1" x14ac:dyDescent="0.2">
      <c r="A173" s="53" t="s">
        <v>242</v>
      </c>
      <c r="B173" s="30" t="s">
        <v>27</v>
      </c>
      <c r="C17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"2ГИС.КРАСНОЯРСК" (версия для ПК); 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Интернет-площадки и Веб-приложения на основе Cправочника организаций "2ГИС.КРАСНОЯРСК", http://api.2gis.ru/</v>
      </c>
      <c r="D173" s="54">
        <f>F173*1.2</f>
        <v>13294.8</v>
      </c>
      <c r="E173" s="32">
        <f>F173*1.1</f>
        <v>12186.900000000001</v>
      </c>
      <c r="F173" s="32">
        <v>11079</v>
      </c>
      <c r="G173" s="32">
        <f>F173*0.75</f>
        <v>8309.25</v>
      </c>
      <c r="H173" s="33">
        <f>F173*0.5</f>
        <v>5539.5</v>
      </c>
    </row>
    <row r="174" spans="1:8" s="16" customFormat="1" ht="132" customHeight="1" x14ac:dyDescent="0.2">
      <c r="A174" s="55"/>
      <c r="B174" s="35"/>
      <c r="C174" s="35"/>
      <c r="D174" s="56"/>
      <c r="E174" s="37"/>
      <c r="F174" s="37"/>
      <c r="G174" s="37"/>
      <c r="H174" s="38"/>
    </row>
    <row r="175" spans="1:8" s="16" customFormat="1" ht="97.5" customHeight="1" x14ac:dyDescent="0.2">
      <c r="A175" s="55"/>
      <c r="B175" s="39" t="s">
        <v>12</v>
      </c>
      <c r="C175"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Интернет-площадки и Веб-приложения на основе Cправочника организаций "2ГИС.КРАСНОЯРСК", http://api.2gis.ru/</v>
      </c>
      <c r="D175" s="56"/>
      <c r="E175" s="37"/>
      <c r="F175" s="37"/>
      <c r="G175" s="37"/>
      <c r="H175" s="38"/>
    </row>
    <row r="176" spans="1:8" s="16" customFormat="1" ht="166.5" customHeight="1" x14ac:dyDescent="0.2">
      <c r="A176" s="55"/>
      <c r="B176" s="57" t="s">
        <v>13</v>
      </c>
      <c r="C176"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176" s="56"/>
      <c r="E176" s="37"/>
      <c r="F176" s="37"/>
      <c r="G176" s="37"/>
      <c r="H176" s="38"/>
    </row>
    <row r="177" spans="1:8" s="16" customFormat="1" ht="92.25" customHeight="1" thickBot="1" x14ac:dyDescent="0.25">
      <c r="A177" s="59"/>
      <c r="B177" s="42" t="s">
        <v>16</v>
      </c>
      <c r="C177"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177" s="61"/>
      <c r="E177" s="45"/>
      <c r="F177" s="45"/>
      <c r="G177" s="45"/>
      <c r="H177" s="46"/>
    </row>
    <row r="178" spans="1:8" s="16" customFormat="1" ht="24.95" customHeight="1" thickBot="1" x14ac:dyDescent="0.25">
      <c r="A178" s="81"/>
      <c r="B178" s="82"/>
      <c r="C178" s="83"/>
      <c r="D178" s="291"/>
      <c r="E178" s="291"/>
      <c r="F178" s="291"/>
      <c r="G178" s="291"/>
      <c r="H178" s="463"/>
    </row>
    <row r="179" spans="1:8" s="16" customFormat="1" ht="50.1" customHeight="1" x14ac:dyDescent="0.2">
      <c r="A179" s="65" t="s">
        <v>243</v>
      </c>
      <c r="B179" s="87" t="s">
        <v>23</v>
      </c>
      <c r="C179"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Интернет-площадки и Веб-приложения на основе Cправочника организаций "2ГИС.КРАСНОЯРСК", http://api.2gis.ru/</v>
      </c>
      <c r="D179" s="271">
        <v>219</v>
      </c>
      <c r="E179" s="272"/>
      <c r="F179" s="272"/>
      <c r="G179" s="272"/>
      <c r="H179" s="273"/>
    </row>
    <row r="180" spans="1:8" s="16" customFormat="1" ht="94.5" customHeight="1" x14ac:dyDescent="0.2">
      <c r="A180" s="71"/>
      <c r="B180" s="92"/>
      <c r="C180" s="93"/>
      <c r="D180" s="94"/>
      <c r="E180" s="95"/>
      <c r="F180" s="95"/>
      <c r="G180" s="95"/>
      <c r="H180" s="274"/>
    </row>
    <row r="181" spans="1:8" s="16" customFormat="1" ht="163.5" customHeight="1" thickBot="1" x14ac:dyDescent="0.25">
      <c r="A181" s="77"/>
      <c r="B181" s="97" t="s">
        <v>13</v>
      </c>
      <c r="C181"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181" s="275"/>
      <c r="E181" s="276"/>
      <c r="F181" s="276"/>
      <c r="G181" s="276"/>
      <c r="H181" s="277"/>
    </row>
    <row r="182" spans="1:8" s="16" customFormat="1" ht="24.95" customHeight="1" thickBot="1" x14ac:dyDescent="0.25">
      <c r="A182" s="81"/>
      <c r="B182" s="129"/>
      <c r="C182" s="130"/>
      <c r="D182" s="350" t="s">
        <v>240</v>
      </c>
      <c r="E182" s="350"/>
      <c r="F182" s="350"/>
      <c r="G182" s="350"/>
      <c r="H182" s="351"/>
    </row>
    <row r="183" spans="1:8" s="16" customFormat="1" ht="50.1" customHeight="1" thickBot="1" x14ac:dyDescent="0.25">
      <c r="A183" s="136" t="s">
        <v>38</v>
      </c>
      <c r="B183" s="137"/>
      <c r="C183" s="137"/>
      <c r="D183" s="470" t="str">
        <f>"от "&amp;MIN(D184:D202)&amp;" до "&amp;MAX(D184:D202)</f>
        <v>от 2076 до 39444</v>
      </c>
      <c r="E183" s="471"/>
      <c r="F183" s="471"/>
      <c r="G183" s="471"/>
      <c r="H183" s="472"/>
    </row>
    <row r="184" spans="1:8" s="16" customFormat="1" ht="37.5" customHeight="1" outlineLevel="1" x14ac:dyDescent="0.2">
      <c r="A184" s="141" t="s">
        <v>244</v>
      </c>
      <c r="B184" s="369"/>
      <c r="C184" s="30" t="str">
        <f>"электронный справочник на основе Справочника организаций "&amp;$C$2&amp;" (версия для ПК)"</f>
        <v>электронный справочник на основе Справочника организаций "2ГИС.КРАСНОЯРСК" (версия для ПК)</v>
      </c>
      <c r="D184" s="370">
        <v>2076</v>
      </c>
      <c r="E184" s="145"/>
      <c r="F184" s="145"/>
      <c r="G184" s="145"/>
      <c r="H184" s="146"/>
    </row>
    <row r="185" spans="1:8" s="16" customFormat="1" ht="37.5" customHeight="1" outlineLevel="1" x14ac:dyDescent="0.2">
      <c r="A185" s="558" t="s">
        <v>245</v>
      </c>
      <c r="B185" s="568"/>
      <c r="C185" s="355"/>
      <c r="D185" s="370">
        <v>4152</v>
      </c>
      <c r="E185" s="145"/>
      <c r="F185" s="145"/>
      <c r="G185" s="145"/>
      <c r="H185" s="146"/>
    </row>
    <row r="186" spans="1:8" s="16" customFormat="1" ht="37.5" customHeight="1" outlineLevel="1" x14ac:dyDescent="0.2">
      <c r="A186" s="558" t="s">
        <v>246</v>
      </c>
      <c r="B186" s="568"/>
      <c r="C186" s="355"/>
      <c r="D186" s="370">
        <v>6228</v>
      </c>
      <c r="E186" s="145"/>
      <c r="F186" s="145"/>
      <c r="G186" s="145"/>
      <c r="H186" s="146"/>
    </row>
    <row r="187" spans="1:8" s="16" customFormat="1" ht="37.5" customHeight="1" outlineLevel="1" x14ac:dyDescent="0.2">
      <c r="A187" s="558" t="s">
        <v>247</v>
      </c>
      <c r="B187" s="568"/>
      <c r="C187" s="355"/>
      <c r="D187" s="370">
        <v>8304</v>
      </c>
      <c r="E187" s="145"/>
      <c r="F187" s="145"/>
      <c r="G187" s="145"/>
      <c r="H187" s="146"/>
    </row>
    <row r="188" spans="1:8" s="16" customFormat="1" ht="37.5" customHeight="1" outlineLevel="1" x14ac:dyDescent="0.2">
      <c r="A188" s="558" t="s">
        <v>248</v>
      </c>
      <c r="B188" s="568"/>
      <c r="C188" s="355"/>
      <c r="D188" s="370">
        <v>10380</v>
      </c>
      <c r="E188" s="145"/>
      <c r="F188" s="145"/>
      <c r="G188" s="145"/>
      <c r="H188" s="146"/>
    </row>
    <row r="189" spans="1:8" s="16" customFormat="1" ht="37.5" customHeight="1" outlineLevel="1" x14ac:dyDescent="0.2">
      <c r="A189" s="558" t="s">
        <v>249</v>
      </c>
      <c r="B189" s="568"/>
      <c r="C189" s="355"/>
      <c r="D189" s="370">
        <v>12456</v>
      </c>
      <c r="E189" s="145"/>
      <c r="F189" s="145"/>
      <c r="G189" s="145"/>
      <c r="H189" s="146"/>
    </row>
    <row r="190" spans="1:8" s="16" customFormat="1" ht="37.5" customHeight="1" outlineLevel="1" x14ac:dyDescent="0.2">
      <c r="A190" s="558" t="s">
        <v>250</v>
      </c>
      <c r="B190" s="568"/>
      <c r="C190" s="355"/>
      <c r="D190" s="370">
        <v>14532</v>
      </c>
      <c r="E190" s="145"/>
      <c r="F190" s="145"/>
      <c r="G190" s="145"/>
      <c r="H190" s="146"/>
    </row>
    <row r="191" spans="1:8" s="16" customFormat="1" ht="37.5" customHeight="1" outlineLevel="1" x14ac:dyDescent="0.2">
      <c r="A191" s="558" t="s">
        <v>251</v>
      </c>
      <c r="B191" s="568"/>
      <c r="C191" s="355"/>
      <c r="D191" s="370">
        <v>16608</v>
      </c>
      <c r="E191" s="145"/>
      <c r="F191" s="145"/>
      <c r="G191" s="145"/>
      <c r="H191" s="146"/>
    </row>
    <row r="192" spans="1:8" s="16" customFormat="1" ht="37.5" customHeight="1" outlineLevel="1" x14ac:dyDescent="0.2">
      <c r="A192" s="558" t="s">
        <v>252</v>
      </c>
      <c r="B192" s="568"/>
      <c r="C192" s="355"/>
      <c r="D192" s="370">
        <v>18684</v>
      </c>
      <c r="E192" s="145"/>
      <c r="F192" s="145"/>
      <c r="G192" s="145"/>
      <c r="H192" s="146"/>
    </row>
    <row r="193" spans="1:8" s="16" customFormat="1" ht="37.5" customHeight="1" outlineLevel="1" x14ac:dyDescent="0.2">
      <c r="A193" s="558" t="s">
        <v>253</v>
      </c>
      <c r="B193" s="568"/>
      <c r="C193" s="355"/>
      <c r="D193" s="370">
        <v>20760</v>
      </c>
      <c r="E193" s="145"/>
      <c r="F193" s="145"/>
      <c r="G193" s="145"/>
      <c r="H193" s="146"/>
    </row>
    <row r="194" spans="1:8" s="16" customFormat="1" ht="37.5" customHeight="1" outlineLevel="1" x14ac:dyDescent="0.2">
      <c r="A194" s="558" t="s">
        <v>254</v>
      </c>
      <c r="B194" s="568"/>
      <c r="C194" s="355"/>
      <c r="D194" s="370">
        <v>22836</v>
      </c>
      <c r="E194" s="145"/>
      <c r="F194" s="145"/>
      <c r="G194" s="145"/>
      <c r="H194" s="146"/>
    </row>
    <row r="195" spans="1:8" s="16" customFormat="1" ht="37.5" customHeight="1" outlineLevel="1" x14ac:dyDescent="0.2">
      <c r="A195" s="558" t="s">
        <v>255</v>
      </c>
      <c r="B195" s="568"/>
      <c r="C195" s="355"/>
      <c r="D195" s="370">
        <v>24912</v>
      </c>
      <c r="E195" s="145"/>
      <c r="F195" s="145"/>
      <c r="G195" s="145"/>
      <c r="H195" s="146"/>
    </row>
    <row r="196" spans="1:8" s="16" customFormat="1" ht="37.5" customHeight="1" outlineLevel="1" x14ac:dyDescent="0.2">
      <c r="A196" s="558" t="s">
        <v>256</v>
      </c>
      <c r="B196" s="568"/>
      <c r="C196" s="355"/>
      <c r="D196" s="370">
        <v>26988</v>
      </c>
      <c r="E196" s="145"/>
      <c r="F196" s="145"/>
      <c r="G196" s="145"/>
      <c r="H196" s="146"/>
    </row>
    <row r="197" spans="1:8" s="16" customFormat="1" ht="37.5" customHeight="1" outlineLevel="1" x14ac:dyDescent="0.2">
      <c r="A197" s="558" t="s">
        <v>257</v>
      </c>
      <c r="B197" s="568"/>
      <c r="C197" s="355"/>
      <c r="D197" s="370">
        <v>29064</v>
      </c>
      <c r="E197" s="145"/>
      <c r="F197" s="145"/>
      <c r="G197" s="145"/>
      <c r="H197" s="146"/>
    </row>
    <row r="198" spans="1:8" s="16" customFormat="1" ht="37.5" customHeight="1" outlineLevel="1" x14ac:dyDescent="0.2">
      <c r="A198" s="558" t="s">
        <v>258</v>
      </c>
      <c r="B198" s="568"/>
      <c r="C198" s="355"/>
      <c r="D198" s="370">
        <v>31140</v>
      </c>
      <c r="E198" s="145"/>
      <c r="F198" s="145"/>
      <c r="G198" s="145"/>
      <c r="H198" s="146"/>
    </row>
    <row r="199" spans="1:8" s="16" customFormat="1" ht="37.5" customHeight="1" outlineLevel="1" x14ac:dyDescent="0.2">
      <c r="A199" s="558" t="s">
        <v>259</v>
      </c>
      <c r="B199" s="568"/>
      <c r="C199" s="355"/>
      <c r="D199" s="370">
        <v>33216</v>
      </c>
      <c r="E199" s="145"/>
      <c r="F199" s="145"/>
      <c r="G199" s="145"/>
      <c r="H199" s="146"/>
    </row>
    <row r="200" spans="1:8" s="16" customFormat="1" ht="37.5" customHeight="1" outlineLevel="1" x14ac:dyDescent="0.2">
      <c r="A200" s="558" t="s">
        <v>260</v>
      </c>
      <c r="B200" s="568"/>
      <c r="C200" s="355"/>
      <c r="D200" s="370">
        <v>35292</v>
      </c>
      <c r="E200" s="145"/>
      <c r="F200" s="145"/>
      <c r="G200" s="145"/>
      <c r="H200" s="146"/>
    </row>
    <row r="201" spans="1:8" s="16" customFormat="1" ht="37.5" customHeight="1" outlineLevel="1" x14ac:dyDescent="0.2">
      <c r="A201" s="558" t="s">
        <v>261</v>
      </c>
      <c r="B201" s="568"/>
      <c r="C201" s="355"/>
      <c r="D201" s="370">
        <v>37368</v>
      </c>
      <c r="E201" s="145"/>
      <c r="F201" s="145"/>
      <c r="G201" s="145"/>
      <c r="H201" s="146"/>
    </row>
    <row r="202" spans="1:8" s="16" customFormat="1" ht="37.5" customHeight="1" outlineLevel="1" x14ac:dyDescent="0.2">
      <c r="A202" s="558" t="s">
        <v>262</v>
      </c>
      <c r="B202" s="568"/>
      <c r="C202" s="355"/>
      <c r="D202" s="370">
        <v>39444</v>
      </c>
      <c r="E202" s="145"/>
      <c r="F202" s="145"/>
      <c r="G202" s="145"/>
      <c r="H202" s="146"/>
    </row>
    <row r="203" spans="1:8" s="16" customFormat="1" ht="37.5" customHeight="1" outlineLevel="1" x14ac:dyDescent="0.2">
      <c r="A203" s="147" t="s">
        <v>263</v>
      </c>
      <c r="B203" s="371"/>
      <c r="C203" s="355"/>
      <c r="D203" s="370">
        <v>41520</v>
      </c>
      <c r="E203" s="145"/>
      <c r="F203" s="145"/>
      <c r="G203" s="145"/>
      <c r="H203" s="146"/>
    </row>
    <row r="204" spans="1:8" s="16" customFormat="1" ht="37.5" customHeight="1" outlineLevel="1" x14ac:dyDescent="0.2">
      <c r="A204" s="147" t="s">
        <v>264</v>
      </c>
      <c r="B204" s="371"/>
      <c r="C204" s="355"/>
      <c r="D204" s="370">
        <v>43596</v>
      </c>
      <c r="E204" s="145"/>
      <c r="F204" s="145"/>
      <c r="G204" s="145"/>
      <c r="H204" s="146"/>
    </row>
    <row r="205" spans="1:8" s="16" customFormat="1" ht="37.5" customHeight="1" outlineLevel="1" x14ac:dyDescent="0.2">
      <c r="A205" s="147" t="s">
        <v>265</v>
      </c>
      <c r="B205" s="371"/>
      <c r="C205" s="355"/>
      <c r="D205" s="370">
        <v>45672</v>
      </c>
      <c r="E205" s="145"/>
      <c r="F205" s="145"/>
      <c r="G205" s="145"/>
      <c r="H205" s="146"/>
    </row>
    <row r="206" spans="1:8" s="16" customFormat="1" ht="37.5" customHeight="1" outlineLevel="1" x14ac:dyDescent="0.2">
      <c r="A206" s="147" t="s">
        <v>266</v>
      </c>
      <c r="B206" s="371"/>
      <c r="C206" s="355"/>
      <c r="D206" s="370">
        <v>47748</v>
      </c>
      <c r="E206" s="145"/>
      <c r="F206" s="145"/>
      <c r="G206" s="145"/>
      <c r="H206" s="146"/>
    </row>
    <row r="207" spans="1:8" s="16" customFormat="1" ht="37.5" customHeight="1" outlineLevel="1" x14ac:dyDescent="0.2">
      <c r="A207" s="147" t="s">
        <v>267</v>
      </c>
      <c r="B207" s="371"/>
      <c r="C207" s="355"/>
      <c r="D207" s="370">
        <v>49824</v>
      </c>
      <c r="E207" s="145"/>
      <c r="F207" s="145"/>
      <c r="G207" s="145"/>
      <c r="H207" s="146"/>
    </row>
    <row r="208" spans="1:8" s="16" customFormat="1" ht="37.5" customHeight="1" outlineLevel="1" x14ac:dyDescent="0.2">
      <c r="A208" s="147" t="s">
        <v>268</v>
      </c>
      <c r="B208" s="371"/>
      <c r="C208" s="355"/>
      <c r="D208" s="370">
        <v>51900</v>
      </c>
      <c r="E208" s="145"/>
      <c r="F208" s="145"/>
      <c r="G208" s="145"/>
      <c r="H208" s="146"/>
    </row>
    <row r="209" spans="1:8" s="16" customFormat="1" ht="37.5" customHeight="1" outlineLevel="1" x14ac:dyDescent="0.2">
      <c r="A209" s="147" t="s">
        <v>269</v>
      </c>
      <c r="B209" s="371"/>
      <c r="C209" s="355"/>
      <c r="D209" s="370">
        <v>53976</v>
      </c>
      <c r="E209" s="145"/>
      <c r="F209" s="145"/>
      <c r="G209" s="145"/>
      <c r="H209" s="146"/>
    </row>
    <row r="210" spans="1:8" s="16" customFormat="1" ht="37.5" customHeight="1" outlineLevel="1" x14ac:dyDescent="0.2">
      <c r="A210" s="147" t="s">
        <v>270</v>
      </c>
      <c r="B210" s="371"/>
      <c r="C210" s="355"/>
      <c r="D210" s="370">
        <v>56052</v>
      </c>
      <c r="E210" s="145"/>
      <c r="F210" s="145"/>
      <c r="G210" s="145"/>
      <c r="H210" s="146"/>
    </row>
    <row r="211" spans="1:8" s="16" customFormat="1" ht="37.5" customHeight="1" outlineLevel="1" x14ac:dyDescent="0.2">
      <c r="A211" s="147" t="s">
        <v>271</v>
      </c>
      <c r="B211" s="371"/>
      <c r="C211" s="355"/>
      <c r="D211" s="370">
        <v>58128</v>
      </c>
      <c r="E211" s="145"/>
      <c r="F211" s="145"/>
      <c r="G211" s="145"/>
      <c r="H211" s="146"/>
    </row>
    <row r="212" spans="1:8" s="16" customFormat="1" ht="37.5" customHeight="1" outlineLevel="1" x14ac:dyDescent="0.2">
      <c r="A212" s="147" t="s">
        <v>272</v>
      </c>
      <c r="B212" s="371"/>
      <c r="C212" s="355"/>
      <c r="D212" s="370">
        <v>60204</v>
      </c>
      <c r="E212" s="145"/>
      <c r="F212" s="145"/>
      <c r="G212" s="145"/>
      <c r="H212" s="146"/>
    </row>
    <row r="213" spans="1:8" s="16" customFormat="1" ht="37.5" customHeight="1" outlineLevel="1" x14ac:dyDescent="0.2">
      <c r="A213" s="147" t="s">
        <v>273</v>
      </c>
      <c r="B213" s="371"/>
      <c r="C213" s="355"/>
      <c r="D213" s="370">
        <v>62280</v>
      </c>
      <c r="E213" s="145"/>
      <c r="F213" s="145"/>
      <c r="G213" s="145"/>
      <c r="H213" s="146"/>
    </row>
    <row r="214" spans="1:8" s="16" customFormat="1" ht="37.5" customHeight="1" outlineLevel="1" x14ac:dyDescent="0.2">
      <c r="A214" s="147" t="s">
        <v>274</v>
      </c>
      <c r="B214" s="371"/>
      <c r="C214" s="355"/>
      <c r="D214" s="370">
        <v>64356</v>
      </c>
      <c r="E214" s="145"/>
      <c r="F214" s="145"/>
      <c r="G214" s="145"/>
      <c r="H214" s="146"/>
    </row>
    <row r="215" spans="1:8" s="16" customFormat="1" ht="37.5" customHeight="1" outlineLevel="1" x14ac:dyDescent="0.2">
      <c r="A215" s="147" t="s">
        <v>275</v>
      </c>
      <c r="B215" s="371"/>
      <c r="C215" s="355"/>
      <c r="D215" s="370">
        <v>66432</v>
      </c>
      <c r="E215" s="145"/>
      <c r="F215" s="145"/>
      <c r="G215" s="145"/>
      <c r="H215" s="146"/>
    </row>
    <row r="216" spans="1:8" s="16" customFormat="1" ht="37.5" customHeight="1" outlineLevel="1" x14ac:dyDescent="0.2">
      <c r="A216" s="147" t="s">
        <v>276</v>
      </c>
      <c r="B216" s="371"/>
      <c r="C216" s="355"/>
      <c r="D216" s="370">
        <v>68508</v>
      </c>
      <c r="E216" s="145"/>
      <c r="F216" s="145"/>
      <c r="G216" s="145"/>
      <c r="H216" s="146"/>
    </row>
    <row r="217" spans="1:8" s="16" customFormat="1" ht="37.5" customHeight="1" outlineLevel="1" x14ac:dyDescent="0.2">
      <c r="A217" s="147" t="s">
        <v>277</v>
      </c>
      <c r="B217" s="371"/>
      <c r="C217" s="355"/>
      <c r="D217" s="370">
        <v>70584</v>
      </c>
      <c r="E217" s="145"/>
      <c r="F217" s="145"/>
      <c r="G217" s="145"/>
      <c r="H217" s="146"/>
    </row>
    <row r="218" spans="1:8" s="16" customFormat="1" ht="37.5" customHeight="1" outlineLevel="1" x14ac:dyDescent="0.2">
      <c r="A218" s="147" t="s">
        <v>278</v>
      </c>
      <c r="B218" s="371"/>
      <c r="C218" s="355"/>
      <c r="D218" s="370">
        <v>72660</v>
      </c>
      <c r="E218" s="145"/>
      <c r="F218" s="145"/>
      <c r="G218" s="145"/>
      <c r="H218" s="146"/>
    </row>
    <row r="219" spans="1:8" s="16" customFormat="1" ht="37.5" customHeight="1" outlineLevel="1" x14ac:dyDescent="0.2">
      <c r="A219" s="147" t="s">
        <v>279</v>
      </c>
      <c r="B219" s="371"/>
      <c r="C219" s="355"/>
      <c r="D219" s="370">
        <v>74736</v>
      </c>
      <c r="E219" s="145"/>
      <c r="F219" s="145"/>
      <c r="G219" s="145"/>
      <c r="H219" s="146"/>
    </row>
    <row r="220" spans="1:8" s="16" customFormat="1" ht="37.5" customHeight="1" outlineLevel="1" x14ac:dyDescent="0.2">
      <c r="A220" s="147" t="s">
        <v>280</v>
      </c>
      <c r="B220" s="371"/>
      <c r="C220" s="355"/>
      <c r="D220" s="370">
        <v>76812</v>
      </c>
      <c r="E220" s="145"/>
      <c r="F220" s="145"/>
      <c r="G220" s="145"/>
      <c r="H220" s="146"/>
    </row>
    <row r="221" spans="1:8" s="16" customFormat="1" ht="37.5" customHeight="1" outlineLevel="1" x14ac:dyDescent="0.2">
      <c r="A221" s="147" t="s">
        <v>281</v>
      </c>
      <c r="B221" s="371"/>
      <c r="C221" s="355"/>
      <c r="D221" s="370">
        <v>78888</v>
      </c>
      <c r="E221" s="145"/>
      <c r="F221" s="145"/>
      <c r="G221" s="145"/>
      <c r="H221" s="146"/>
    </row>
    <row r="222" spans="1:8" s="16" customFormat="1" ht="37.5" customHeight="1" outlineLevel="1" x14ac:dyDescent="0.2">
      <c r="A222" s="147" t="s">
        <v>282</v>
      </c>
      <c r="B222" s="371"/>
      <c r="C222" s="355"/>
      <c r="D222" s="370">
        <v>80964</v>
      </c>
      <c r="E222" s="145"/>
      <c r="F222" s="145"/>
      <c r="G222" s="145"/>
      <c r="H222" s="146"/>
    </row>
    <row r="223" spans="1:8" s="16" customFormat="1" ht="37.5" customHeight="1" outlineLevel="1" x14ac:dyDescent="0.2">
      <c r="A223" s="147" t="s">
        <v>283</v>
      </c>
      <c r="B223" s="371"/>
      <c r="C223" s="355"/>
      <c r="D223" s="370">
        <v>83040</v>
      </c>
      <c r="E223" s="145"/>
      <c r="F223" s="145"/>
      <c r="G223" s="145"/>
      <c r="H223" s="146"/>
    </row>
    <row r="224" spans="1:8" s="16" customFormat="1" ht="37.5" customHeight="1" outlineLevel="1" x14ac:dyDescent="0.2">
      <c r="A224" s="147" t="s">
        <v>419</v>
      </c>
      <c r="B224" s="371"/>
      <c r="C224" s="355"/>
      <c r="D224" s="370">
        <v>85116</v>
      </c>
      <c r="E224" s="145"/>
      <c r="F224" s="145"/>
      <c r="G224" s="145"/>
      <c r="H224" s="146"/>
    </row>
    <row r="225" spans="1:8" s="16" customFormat="1" ht="37.5" customHeight="1" outlineLevel="1" x14ac:dyDescent="0.2">
      <c r="A225" s="147" t="s">
        <v>420</v>
      </c>
      <c r="B225" s="371"/>
      <c r="C225" s="355"/>
      <c r="D225" s="370">
        <v>87192</v>
      </c>
      <c r="E225" s="145"/>
      <c r="F225" s="145"/>
      <c r="G225" s="145"/>
      <c r="H225" s="146"/>
    </row>
    <row r="226" spans="1:8" s="16" customFormat="1" ht="37.5" customHeight="1" outlineLevel="1" x14ac:dyDescent="0.2">
      <c r="A226" s="147" t="s">
        <v>421</v>
      </c>
      <c r="B226" s="371"/>
      <c r="C226" s="355"/>
      <c r="D226" s="370">
        <v>89268</v>
      </c>
      <c r="E226" s="145"/>
      <c r="F226" s="145"/>
      <c r="G226" s="145"/>
      <c r="H226" s="146"/>
    </row>
    <row r="227" spans="1:8" s="16" customFormat="1" ht="37.5" customHeight="1" outlineLevel="1" x14ac:dyDescent="0.2">
      <c r="A227" s="147" t="s">
        <v>422</v>
      </c>
      <c r="B227" s="371"/>
      <c r="C227" s="355"/>
      <c r="D227" s="370">
        <v>91344</v>
      </c>
      <c r="E227" s="145"/>
      <c r="F227" s="145"/>
      <c r="G227" s="145"/>
      <c r="H227" s="146"/>
    </row>
    <row r="228" spans="1:8" s="16" customFormat="1" ht="37.5" customHeight="1" outlineLevel="1" x14ac:dyDescent="0.2">
      <c r="A228" s="147" t="s">
        <v>423</v>
      </c>
      <c r="B228" s="371"/>
      <c r="C228" s="355"/>
      <c r="D228" s="370">
        <v>93420</v>
      </c>
      <c r="E228" s="145"/>
      <c r="F228" s="145"/>
      <c r="G228" s="145"/>
      <c r="H228" s="146"/>
    </row>
    <row r="229" spans="1:8" s="16" customFormat="1" ht="37.5" customHeight="1" outlineLevel="1" x14ac:dyDescent="0.2">
      <c r="A229" s="147" t="s">
        <v>424</v>
      </c>
      <c r="B229" s="371"/>
      <c r="C229" s="355"/>
      <c r="D229" s="370">
        <v>95496</v>
      </c>
      <c r="E229" s="145"/>
      <c r="F229" s="145"/>
      <c r="G229" s="145"/>
      <c r="H229" s="146"/>
    </row>
    <row r="230" spans="1:8" s="16" customFormat="1" ht="37.5" customHeight="1" outlineLevel="1" x14ac:dyDescent="0.2">
      <c r="A230" s="147" t="s">
        <v>425</v>
      </c>
      <c r="B230" s="371"/>
      <c r="C230" s="355"/>
      <c r="D230" s="370">
        <v>97572</v>
      </c>
      <c r="E230" s="145"/>
      <c r="F230" s="145"/>
      <c r="G230" s="145"/>
      <c r="H230" s="146"/>
    </row>
    <row r="231" spans="1:8" s="16" customFormat="1" ht="37.5" customHeight="1" outlineLevel="1" x14ac:dyDescent="0.2">
      <c r="A231" s="147" t="s">
        <v>426</v>
      </c>
      <c r="B231" s="371"/>
      <c r="C231" s="355"/>
      <c r="D231" s="370">
        <v>99648</v>
      </c>
      <c r="E231" s="145"/>
      <c r="F231" s="145"/>
      <c r="G231" s="145"/>
      <c r="H231" s="146"/>
    </row>
    <row r="232" spans="1:8" s="16" customFormat="1" ht="37.5" customHeight="1" outlineLevel="1" x14ac:dyDescent="0.2">
      <c r="A232" s="147" t="s">
        <v>427</v>
      </c>
      <c r="B232" s="371"/>
      <c r="C232" s="355"/>
      <c r="D232" s="370">
        <v>101724</v>
      </c>
      <c r="E232" s="145"/>
      <c r="F232" s="145"/>
      <c r="G232" s="145"/>
      <c r="H232" s="146"/>
    </row>
    <row r="233" spans="1:8" s="16" customFormat="1" ht="37.5" customHeight="1" outlineLevel="1" x14ac:dyDescent="0.2">
      <c r="A233" s="147" t="s">
        <v>428</v>
      </c>
      <c r="B233" s="371"/>
      <c r="C233" s="355"/>
      <c r="D233" s="370">
        <v>103800</v>
      </c>
      <c r="E233" s="145"/>
      <c r="F233" s="145"/>
      <c r="G233" s="145"/>
      <c r="H233" s="146"/>
    </row>
    <row r="234" spans="1:8" s="16" customFormat="1" ht="37.5" customHeight="1" outlineLevel="1" x14ac:dyDescent="0.2">
      <c r="A234" s="147" t="s">
        <v>429</v>
      </c>
      <c r="B234" s="371"/>
      <c r="C234" s="355"/>
      <c r="D234" s="370">
        <v>105876</v>
      </c>
      <c r="E234" s="145"/>
      <c r="F234" s="145"/>
      <c r="G234" s="145"/>
      <c r="H234" s="146"/>
    </row>
    <row r="235" spans="1:8" s="16" customFormat="1" ht="37.5" customHeight="1" outlineLevel="1" x14ac:dyDescent="0.2">
      <c r="A235" s="147" t="s">
        <v>430</v>
      </c>
      <c r="B235" s="371"/>
      <c r="C235" s="355"/>
      <c r="D235" s="370">
        <v>107952</v>
      </c>
      <c r="E235" s="145"/>
      <c r="F235" s="145"/>
      <c r="G235" s="145"/>
      <c r="H235" s="146"/>
    </row>
    <row r="236" spans="1:8" s="16" customFormat="1" ht="37.5" customHeight="1" outlineLevel="1" x14ac:dyDescent="0.2">
      <c r="A236" s="147" t="s">
        <v>431</v>
      </c>
      <c r="B236" s="371"/>
      <c r="C236" s="355"/>
      <c r="D236" s="370">
        <v>110028</v>
      </c>
      <c r="E236" s="145"/>
      <c r="F236" s="145"/>
      <c r="G236" s="145"/>
      <c r="H236" s="146"/>
    </row>
    <row r="237" spans="1:8" s="16" customFormat="1" ht="37.5" customHeight="1" outlineLevel="1" x14ac:dyDescent="0.2">
      <c r="A237" s="147" t="s">
        <v>432</v>
      </c>
      <c r="B237" s="371"/>
      <c r="C237" s="355"/>
      <c r="D237" s="370">
        <v>112104</v>
      </c>
      <c r="E237" s="145"/>
      <c r="F237" s="145"/>
      <c r="G237" s="145"/>
      <c r="H237" s="146"/>
    </row>
    <row r="238" spans="1:8" s="16" customFormat="1" ht="37.5" customHeight="1" outlineLevel="1" x14ac:dyDescent="0.2">
      <c r="A238" s="147" t="s">
        <v>433</v>
      </c>
      <c r="B238" s="371"/>
      <c r="C238" s="355"/>
      <c r="D238" s="370">
        <v>114180</v>
      </c>
      <c r="E238" s="145"/>
      <c r="F238" s="145"/>
      <c r="G238" s="145"/>
      <c r="H238" s="146"/>
    </row>
    <row r="239" spans="1:8" s="16" customFormat="1" ht="37.5" customHeight="1" outlineLevel="1" x14ac:dyDescent="0.2">
      <c r="A239" s="147" t="s">
        <v>434</v>
      </c>
      <c r="B239" s="371"/>
      <c r="C239" s="355"/>
      <c r="D239" s="370">
        <v>116256</v>
      </c>
      <c r="E239" s="145"/>
      <c r="F239" s="145"/>
      <c r="G239" s="145"/>
      <c r="H239" s="146"/>
    </row>
    <row r="240" spans="1:8" s="16" customFormat="1" ht="37.5" customHeight="1" outlineLevel="1" x14ac:dyDescent="0.2">
      <c r="A240" s="147" t="s">
        <v>435</v>
      </c>
      <c r="B240" s="371"/>
      <c r="C240" s="355"/>
      <c r="D240" s="370">
        <v>118332</v>
      </c>
      <c r="E240" s="145"/>
      <c r="F240" s="145"/>
      <c r="G240" s="145"/>
      <c r="H240" s="146"/>
    </row>
    <row r="241" spans="1:8" s="16" customFormat="1" ht="37.5" customHeight="1" outlineLevel="1" x14ac:dyDescent="0.2">
      <c r="A241" s="147" t="s">
        <v>436</v>
      </c>
      <c r="B241" s="371"/>
      <c r="C241" s="355"/>
      <c r="D241" s="370">
        <v>120408</v>
      </c>
      <c r="E241" s="145"/>
      <c r="F241" s="145"/>
      <c r="G241" s="145"/>
      <c r="H241" s="146"/>
    </row>
    <row r="242" spans="1:8" s="16" customFormat="1" ht="37.5" customHeight="1" outlineLevel="1" x14ac:dyDescent="0.2">
      <c r="A242" s="147" t="s">
        <v>437</v>
      </c>
      <c r="B242" s="371"/>
      <c r="C242" s="355"/>
      <c r="D242" s="370">
        <v>122484</v>
      </c>
      <c r="E242" s="145"/>
      <c r="F242" s="145"/>
      <c r="G242" s="145"/>
      <c r="H242" s="146"/>
    </row>
    <row r="243" spans="1:8" s="16" customFormat="1" ht="37.5" customHeight="1" outlineLevel="1" x14ac:dyDescent="0.2">
      <c r="A243" s="147" t="s">
        <v>438</v>
      </c>
      <c r="B243" s="371"/>
      <c r="C243" s="355"/>
      <c r="D243" s="370">
        <v>124560</v>
      </c>
      <c r="E243" s="145"/>
      <c r="F243" s="145"/>
      <c r="G243" s="145"/>
      <c r="H243" s="146"/>
    </row>
    <row r="244" spans="1:8" s="16" customFormat="1" ht="37.5" customHeight="1" outlineLevel="1" x14ac:dyDescent="0.2">
      <c r="A244" s="147" t="s">
        <v>439</v>
      </c>
      <c r="B244" s="371"/>
      <c r="C244" s="355"/>
      <c r="D244" s="370">
        <v>126636</v>
      </c>
      <c r="E244" s="145"/>
      <c r="F244" s="145"/>
      <c r="G244" s="145"/>
      <c r="H244" s="146"/>
    </row>
    <row r="245" spans="1:8" s="16" customFormat="1" ht="37.5" customHeight="1" outlineLevel="1" x14ac:dyDescent="0.2">
      <c r="A245" s="147" t="s">
        <v>440</v>
      </c>
      <c r="B245" s="371"/>
      <c r="C245" s="355"/>
      <c r="D245" s="370">
        <v>128712</v>
      </c>
      <c r="E245" s="145"/>
      <c r="F245" s="145"/>
      <c r="G245" s="145"/>
      <c r="H245" s="146"/>
    </row>
    <row r="246" spans="1:8" s="16" customFormat="1" ht="37.5" customHeight="1" outlineLevel="1" x14ac:dyDescent="0.2">
      <c r="A246" s="147" t="s">
        <v>441</v>
      </c>
      <c r="B246" s="371"/>
      <c r="C246" s="355"/>
      <c r="D246" s="370">
        <v>130788</v>
      </c>
      <c r="E246" s="145"/>
      <c r="F246" s="145"/>
      <c r="G246" s="145"/>
      <c r="H246" s="146"/>
    </row>
    <row r="247" spans="1:8" s="16" customFormat="1" ht="37.5" customHeight="1" outlineLevel="1" x14ac:dyDescent="0.2">
      <c r="A247" s="147" t="s">
        <v>442</v>
      </c>
      <c r="B247" s="371"/>
      <c r="C247" s="355"/>
      <c r="D247" s="370">
        <v>132864</v>
      </c>
      <c r="E247" s="145"/>
      <c r="F247" s="145"/>
      <c r="G247" s="145"/>
      <c r="H247" s="146"/>
    </row>
    <row r="248" spans="1:8" s="16" customFormat="1" ht="37.5" customHeight="1" outlineLevel="1" x14ac:dyDescent="0.2">
      <c r="A248" s="147" t="s">
        <v>443</v>
      </c>
      <c r="B248" s="371"/>
      <c r="C248" s="355"/>
      <c r="D248" s="370">
        <v>134940</v>
      </c>
      <c r="E248" s="145"/>
      <c r="F248" s="145"/>
      <c r="G248" s="145"/>
      <c r="H248" s="146"/>
    </row>
    <row r="249" spans="1:8" s="16" customFormat="1" ht="37.5" customHeight="1" outlineLevel="1" x14ac:dyDescent="0.2">
      <c r="A249" s="147" t="s">
        <v>444</v>
      </c>
      <c r="B249" s="371"/>
      <c r="C249" s="355"/>
      <c r="D249" s="370">
        <v>137016</v>
      </c>
      <c r="E249" s="145"/>
      <c r="F249" s="145"/>
      <c r="G249" s="145"/>
      <c r="H249" s="146"/>
    </row>
    <row r="250" spans="1:8" s="16" customFormat="1" ht="37.5" customHeight="1" outlineLevel="1" x14ac:dyDescent="0.2">
      <c r="A250" s="147" t="s">
        <v>445</v>
      </c>
      <c r="B250" s="371"/>
      <c r="C250" s="355"/>
      <c r="D250" s="370">
        <v>139092</v>
      </c>
      <c r="E250" s="145"/>
      <c r="F250" s="145"/>
      <c r="G250" s="145"/>
      <c r="H250" s="146"/>
    </row>
    <row r="251" spans="1:8" s="16" customFormat="1" ht="37.5" customHeight="1" outlineLevel="1" x14ac:dyDescent="0.2">
      <c r="A251" s="147" t="s">
        <v>446</v>
      </c>
      <c r="B251" s="371"/>
      <c r="C251" s="355"/>
      <c r="D251" s="370">
        <v>141168</v>
      </c>
      <c r="E251" s="145"/>
      <c r="F251" s="145"/>
      <c r="G251" s="145"/>
      <c r="H251" s="146"/>
    </row>
    <row r="252" spans="1:8" s="16" customFormat="1" ht="37.5" customHeight="1" outlineLevel="1" x14ac:dyDescent="0.2">
      <c r="A252" s="147" t="s">
        <v>447</v>
      </c>
      <c r="B252" s="371"/>
      <c r="C252" s="355"/>
      <c r="D252" s="370">
        <v>143244</v>
      </c>
      <c r="E252" s="145"/>
      <c r="F252" s="145"/>
      <c r="G252" s="145"/>
      <c r="H252" s="146"/>
    </row>
    <row r="253" spans="1:8" s="16" customFormat="1" ht="37.5" customHeight="1" outlineLevel="1" x14ac:dyDescent="0.2">
      <c r="A253" s="147" t="s">
        <v>448</v>
      </c>
      <c r="B253" s="371"/>
      <c r="C253" s="355"/>
      <c r="D253" s="370">
        <v>145320</v>
      </c>
      <c r="E253" s="145"/>
      <c r="F253" s="145"/>
      <c r="G253" s="145"/>
      <c r="H253" s="146"/>
    </row>
    <row r="254" spans="1:8" s="16" customFormat="1" ht="37.5" customHeight="1" outlineLevel="1" x14ac:dyDescent="0.2">
      <c r="A254" s="147" t="s">
        <v>449</v>
      </c>
      <c r="B254" s="371"/>
      <c r="C254" s="355"/>
      <c r="D254" s="370">
        <v>147396</v>
      </c>
      <c r="E254" s="145"/>
      <c r="F254" s="145"/>
      <c r="G254" s="145"/>
      <c r="H254" s="146"/>
    </row>
    <row r="255" spans="1:8" s="16" customFormat="1" ht="37.5" customHeight="1" outlineLevel="1" x14ac:dyDescent="0.2">
      <c r="A255" s="147" t="s">
        <v>450</v>
      </c>
      <c r="B255" s="371"/>
      <c r="C255" s="355"/>
      <c r="D255" s="370">
        <v>149472</v>
      </c>
      <c r="E255" s="145"/>
      <c r="F255" s="145"/>
      <c r="G255" s="145"/>
      <c r="H255" s="146"/>
    </row>
    <row r="256" spans="1:8" s="16" customFormat="1" ht="37.5" customHeight="1" outlineLevel="1" x14ac:dyDescent="0.2">
      <c r="A256" s="147" t="s">
        <v>451</v>
      </c>
      <c r="B256" s="371"/>
      <c r="C256" s="355"/>
      <c r="D256" s="370">
        <v>151548</v>
      </c>
      <c r="E256" s="145"/>
      <c r="F256" s="145"/>
      <c r="G256" s="145"/>
      <c r="H256" s="146"/>
    </row>
    <row r="257" spans="1:8" s="16" customFormat="1" ht="37.5" customHeight="1" outlineLevel="1" x14ac:dyDescent="0.2">
      <c r="A257" s="147" t="s">
        <v>452</v>
      </c>
      <c r="B257" s="371"/>
      <c r="C257" s="355"/>
      <c r="D257" s="370">
        <v>153624</v>
      </c>
      <c r="E257" s="145"/>
      <c r="F257" s="145"/>
      <c r="G257" s="145"/>
      <c r="H257" s="146"/>
    </row>
    <row r="258" spans="1:8" s="16" customFormat="1" ht="37.5" customHeight="1" outlineLevel="1" x14ac:dyDescent="0.2">
      <c r="A258" s="147" t="s">
        <v>453</v>
      </c>
      <c r="B258" s="371"/>
      <c r="C258" s="355"/>
      <c r="D258" s="370">
        <v>155700</v>
      </c>
      <c r="E258" s="145"/>
      <c r="F258" s="145"/>
      <c r="G258" s="145"/>
      <c r="H258" s="146"/>
    </row>
    <row r="259" spans="1:8" s="16" customFormat="1" ht="37.5" customHeight="1" outlineLevel="1" x14ac:dyDescent="0.2">
      <c r="A259" s="147" t="s">
        <v>454</v>
      </c>
      <c r="B259" s="371"/>
      <c r="C259" s="355"/>
      <c r="D259" s="370">
        <v>157776</v>
      </c>
      <c r="E259" s="145"/>
      <c r="F259" s="145"/>
      <c r="G259" s="145"/>
      <c r="H259" s="146"/>
    </row>
    <row r="260" spans="1:8" s="16" customFormat="1" ht="37.5" customHeight="1" outlineLevel="1" x14ac:dyDescent="0.2">
      <c r="A260" s="147" t="s">
        <v>455</v>
      </c>
      <c r="B260" s="371"/>
      <c r="C260" s="355"/>
      <c r="D260" s="370">
        <v>159852</v>
      </c>
      <c r="E260" s="145"/>
      <c r="F260" s="145"/>
      <c r="G260" s="145"/>
      <c r="H260" s="146"/>
    </row>
    <row r="261" spans="1:8" s="16" customFormat="1" ht="37.5" customHeight="1" outlineLevel="1" x14ac:dyDescent="0.2">
      <c r="A261" s="147" t="s">
        <v>456</v>
      </c>
      <c r="B261" s="371"/>
      <c r="C261" s="355"/>
      <c r="D261" s="370">
        <v>161928</v>
      </c>
      <c r="E261" s="145"/>
      <c r="F261" s="145"/>
      <c r="G261" s="145"/>
      <c r="H261" s="146"/>
    </row>
    <row r="262" spans="1:8" s="16" customFormat="1" ht="37.5" customHeight="1" outlineLevel="1" x14ac:dyDescent="0.2">
      <c r="A262" s="147" t="s">
        <v>457</v>
      </c>
      <c r="B262" s="371"/>
      <c r="C262" s="355"/>
      <c r="D262" s="370">
        <v>164004</v>
      </c>
      <c r="E262" s="145"/>
      <c r="F262" s="145"/>
      <c r="G262" s="145"/>
      <c r="H262" s="146"/>
    </row>
    <row r="263" spans="1:8" s="16" customFormat="1" ht="37.5" customHeight="1" outlineLevel="1" x14ac:dyDescent="0.2">
      <c r="A263" s="147" t="s">
        <v>458</v>
      </c>
      <c r="B263" s="371"/>
      <c r="C263" s="355"/>
      <c r="D263" s="370">
        <v>166080</v>
      </c>
      <c r="E263" s="145"/>
      <c r="F263" s="145"/>
      <c r="G263" s="145"/>
      <c r="H263" s="146"/>
    </row>
    <row r="264" spans="1:8" s="16" customFormat="1" ht="37.5" customHeight="1" outlineLevel="1" x14ac:dyDescent="0.2">
      <c r="A264" s="147" t="s">
        <v>459</v>
      </c>
      <c r="B264" s="371"/>
      <c r="C264" s="355"/>
      <c r="D264" s="370">
        <v>168156</v>
      </c>
      <c r="E264" s="145"/>
      <c r="F264" s="145"/>
      <c r="G264" s="145"/>
      <c r="H264" s="146"/>
    </row>
    <row r="265" spans="1:8" s="16" customFormat="1" ht="37.5" customHeight="1" outlineLevel="1" x14ac:dyDescent="0.2">
      <c r="A265" s="147" t="s">
        <v>460</v>
      </c>
      <c r="B265" s="371"/>
      <c r="C265" s="355"/>
      <c r="D265" s="370">
        <v>170232</v>
      </c>
      <c r="E265" s="145"/>
      <c r="F265" s="145"/>
      <c r="G265" s="145"/>
      <c r="H265" s="146"/>
    </row>
    <row r="266" spans="1:8" s="16" customFormat="1" ht="37.5" customHeight="1" outlineLevel="1" x14ac:dyDescent="0.2">
      <c r="A266" s="147" t="s">
        <v>461</v>
      </c>
      <c r="B266" s="371"/>
      <c r="C266" s="355"/>
      <c r="D266" s="370">
        <v>172308</v>
      </c>
      <c r="E266" s="145"/>
      <c r="F266" s="145"/>
      <c r="G266" s="145"/>
      <c r="H266" s="146"/>
    </row>
    <row r="267" spans="1:8" s="16" customFormat="1" ht="37.5" customHeight="1" outlineLevel="1" x14ac:dyDescent="0.2">
      <c r="A267" s="147" t="s">
        <v>462</v>
      </c>
      <c r="B267" s="371"/>
      <c r="C267" s="355"/>
      <c r="D267" s="370">
        <v>174384</v>
      </c>
      <c r="E267" s="145"/>
      <c r="F267" s="145"/>
      <c r="G267" s="145"/>
      <c r="H267" s="146"/>
    </row>
    <row r="268" spans="1:8" s="16" customFormat="1" ht="37.5" customHeight="1" outlineLevel="1" x14ac:dyDescent="0.2">
      <c r="A268" s="147" t="s">
        <v>463</v>
      </c>
      <c r="B268" s="371"/>
      <c r="C268" s="355"/>
      <c r="D268" s="370">
        <v>176460</v>
      </c>
      <c r="E268" s="145"/>
      <c r="F268" s="145"/>
      <c r="G268" s="145"/>
      <c r="H268" s="146"/>
    </row>
    <row r="269" spans="1:8" s="16" customFormat="1" ht="37.5" customHeight="1" outlineLevel="1" x14ac:dyDescent="0.2">
      <c r="A269" s="147" t="s">
        <v>464</v>
      </c>
      <c r="B269" s="371"/>
      <c r="C269" s="355"/>
      <c r="D269" s="370">
        <v>178536</v>
      </c>
      <c r="E269" s="145"/>
      <c r="F269" s="145"/>
      <c r="G269" s="145"/>
      <c r="H269" s="146"/>
    </row>
    <row r="270" spans="1:8" s="16" customFormat="1" ht="37.5" customHeight="1" outlineLevel="1" x14ac:dyDescent="0.2">
      <c r="A270" s="147" t="s">
        <v>465</v>
      </c>
      <c r="B270" s="371"/>
      <c r="C270" s="355"/>
      <c r="D270" s="370">
        <v>180612</v>
      </c>
      <c r="E270" s="145"/>
      <c r="F270" s="145"/>
      <c r="G270" s="145"/>
      <c r="H270" s="146"/>
    </row>
    <row r="271" spans="1:8" s="16" customFormat="1" ht="37.5" customHeight="1" outlineLevel="1" x14ac:dyDescent="0.2">
      <c r="A271" s="147" t="s">
        <v>466</v>
      </c>
      <c r="B271" s="371"/>
      <c r="C271" s="355"/>
      <c r="D271" s="370">
        <v>182688</v>
      </c>
      <c r="E271" s="145"/>
      <c r="F271" s="145"/>
      <c r="G271" s="145"/>
      <c r="H271" s="146"/>
    </row>
    <row r="272" spans="1:8" s="16" customFormat="1" ht="37.5" customHeight="1" outlineLevel="1" x14ac:dyDescent="0.2">
      <c r="A272" s="147" t="s">
        <v>467</v>
      </c>
      <c r="B272" s="371"/>
      <c r="C272" s="355"/>
      <c r="D272" s="370">
        <v>184764</v>
      </c>
      <c r="E272" s="145"/>
      <c r="F272" s="145"/>
      <c r="G272" s="145"/>
      <c r="H272" s="146"/>
    </row>
    <row r="273" spans="1:8" s="16" customFormat="1" ht="37.5" customHeight="1" outlineLevel="1" x14ac:dyDescent="0.2">
      <c r="A273" s="147" t="s">
        <v>468</v>
      </c>
      <c r="B273" s="371"/>
      <c r="C273" s="355"/>
      <c r="D273" s="370">
        <v>186840</v>
      </c>
      <c r="E273" s="145"/>
      <c r="F273" s="145"/>
      <c r="G273" s="145"/>
      <c r="H273" s="146"/>
    </row>
    <row r="274" spans="1:8" s="16" customFormat="1" ht="37.5" customHeight="1" outlineLevel="1" x14ac:dyDescent="0.2">
      <c r="A274" s="147" t="s">
        <v>469</v>
      </c>
      <c r="B274" s="371"/>
      <c r="C274" s="355"/>
      <c r="D274" s="370">
        <v>188916</v>
      </c>
      <c r="E274" s="145"/>
      <c r="F274" s="145"/>
      <c r="G274" s="145"/>
      <c r="H274" s="146"/>
    </row>
    <row r="275" spans="1:8" s="16" customFormat="1" ht="37.5" customHeight="1" outlineLevel="1" x14ac:dyDescent="0.2">
      <c r="A275" s="147" t="s">
        <v>470</v>
      </c>
      <c r="B275" s="371"/>
      <c r="C275" s="355"/>
      <c r="D275" s="370">
        <v>190992</v>
      </c>
      <c r="E275" s="145"/>
      <c r="F275" s="145"/>
      <c r="G275" s="145"/>
      <c r="H275" s="146"/>
    </row>
    <row r="276" spans="1:8" s="16" customFormat="1" ht="37.5" customHeight="1" outlineLevel="1" x14ac:dyDescent="0.2">
      <c r="A276" s="147" t="s">
        <v>471</v>
      </c>
      <c r="B276" s="371"/>
      <c r="C276" s="355"/>
      <c r="D276" s="370">
        <v>193068</v>
      </c>
      <c r="E276" s="145"/>
      <c r="F276" s="145"/>
      <c r="G276" s="145"/>
      <c r="H276" s="146"/>
    </row>
    <row r="277" spans="1:8" s="16" customFormat="1" ht="37.5" customHeight="1" outlineLevel="1" x14ac:dyDescent="0.2">
      <c r="A277" s="147" t="s">
        <v>472</v>
      </c>
      <c r="B277" s="371"/>
      <c r="C277" s="355"/>
      <c r="D277" s="370">
        <v>195144</v>
      </c>
      <c r="E277" s="145"/>
      <c r="F277" s="145"/>
      <c r="G277" s="145"/>
      <c r="H277" s="146"/>
    </row>
    <row r="278" spans="1:8" s="16" customFormat="1" ht="37.5" customHeight="1" outlineLevel="1" x14ac:dyDescent="0.2">
      <c r="A278" s="147" t="s">
        <v>473</v>
      </c>
      <c r="B278" s="371"/>
      <c r="C278" s="355"/>
      <c r="D278" s="370">
        <v>197220</v>
      </c>
      <c r="E278" s="145"/>
      <c r="F278" s="145"/>
      <c r="G278" s="145"/>
      <c r="H278" s="146"/>
    </row>
    <row r="279" spans="1:8" s="16" customFormat="1" ht="37.5" customHeight="1" outlineLevel="1" x14ac:dyDescent="0.2">
      <c r="A279" s="147" t="s">
        <v>474</v>
      </c>
      <c r="B279" s="371"/>
      <c r="C279" s="355"/>
      <c r="D279" s="370">
        <v>199296</v>
      </c>
      <c r="E279" s="145"/>
      <c r="F279" s="145"/>
      <c r="G279" s="145"/>
      <c r="H279" s="146"/>
    </row>
    <row r="280" spans="1:8" s="16" customFormat="1" ht="37.5" customHeight="1" outlineLevel="1" x14ac:dyDescent="0.2">
      <c r="A280" s="147" t="s">
        <v>475</v>
      </c>
      <c r="B280" s="371"/>
      <c r="C280" s="355"/>
      <c r="D280" s="370">
        <v>201372</v>
      </c>
      <c r="E280" s="145"/>
      <c r="F280" s="145"/>
      <c r="G280" s="145"/>
      <c r="H280" s="146"/>
    </row>
    <row r="281" spans="1:8" s="16" customFormat="1" ht="37.5" customHeight="1" outlineLevel="1" x14ac:dyDescent="0.2">
      <c r="A281" s="147" t="s">
        <v>476</v>
      </c>
      <c r="B281" s="371"/>
      <c r="C281" s="355"/>
      <c r="D281" s="370">
        <v>203448</v>
      </c>
      <c r="E281" s="145"/>
      <c r="F281" s="145"/>
      <c r="G281" s="145"/>
      <c r="H281" s="146"/>
    </row>
    <row r="282" spans="1:8" s="16" customFormat="1" ht="37.5" customHeight="1" outlineLevel="1" x14ac:dyDescent="0.2">
      <c r="A282" s="147" t="s">
        <v>477</v>
      </c>
      <c r="B282" s="371"/>
      <c r="C282" s="355"/>
      <c r="D282" s="370">
        <v>205524</v>
      </c>
      <c r="E282" s="145"/>
      <c r="F282" s="145"/>
      <c r="G282" s="145"/>
      <c r="H282" s="146"/>
    </row>
    <row r="283" spans="1:8" s="16" customFormat="1" ht="37.5" customHeight="1" outlineLevel="1" thickBot="1" x14ac:dyDescent="0.25">
      <c r="A283" s="147" t="s">
        <v>478</v>
      </c>
      <c r="B283" s="371"/>
      <c r="C283" s="372"/>
      <c r="D283" s="370">
        <v>207600</v>
      </c>
      <c r="E283" s="145"/>
      <c r="F283" s="145"/>
      <c r="G283" s="145"/>
      <c r="H283" s="146"/>
    </row>
    <row r="284" spans="1:8" s="16" customFormat="1" ht="50.1" customHeight="1" thickBot="1" x14ac:dyDescent="0.25">
      <c r="A284" s="623" t="s">
        <v>59</v>
      </c>
      <c r="B284" s="624"/>
      <c r="C284" s="625"/>
      <c r="D284" s="138" t="str">
        <f>"от "&amp;MIN(D285:D294)&amp;" до "&amp;MAX(D285:D294)</f>
        <v>от 390 до 10290</v>
      </c>
      <c r="E284" s="139"/>
      <c r="F284" s="139"/>
      <c r="G284" s="139"/>
      <c r="H284" s="140"/>
    </row>
    <row r="285" spans="1:8" s="16" customFormat="1" ht="159" customHeight="1" x14ac:dyDescent="0.2">
      <c r="A285" s="514" t="s">
        <v>342</v>
      </c>
      <c r="B285" s="150" t="s">
        <v>197</v>
      </c>
      <c r="C285" s="6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285" s="295">
        <v>1434</v>
      </c>
      <c r="E285" s="295"/>
      <c r="F285" s="295"/>
      <c r="G285" s="295"/>
      <c r="H285" s="296"/>
    </row>
    <row r="286" spans="1:8" s="16" customFormat="1" ht="37.5" customHeight="1" x14ac:dyDescent="0.2">
      <c r="A286" s="160" t="s">
        <v>61</v>
      </c>
      <c r="B286" s="161"/>
      <c r="C286" s="156" t="str">
        <f>"Электронный справочник на основе Справочника организаций"&amp;$C$2&amp;" (версия для ПК)"</f>
        <v>Электронный справочник на основе Справочника организаций"2ГИС.КРАСНОЯРСК" (версия для ПК)</v>
      </c>
      <c r="D286" s="56">
        <v>900</v>
      </c>
      <c r="E286" s="37"/>
      <c r="F286" s="37"/>
      <c r="G286" s="37"/>
      <c r="H286" s="38"/>
    </row>
    <row r="287" spans="1:8" s="16" customFormat="1" ht="37.5" customHeight="1" x14ac:dyDescent="0.2">
      <c r="A287" s="160" t="s">
        <v>62</v>
      </c>
      <c r="B287" s="161"/>
      <c r="C287" s="159"/>
      <c r="D287" s="56">
        <v>10290</v>
      </c>
      <c r="E287" s="37"/>
      <c r="F287" s="37"/>
      <c r="G287" s="37"/>
      <c r="H287" s="38"/>
    </row>
    <row r="288" spans="1:8" s="16" customFormat="1" ht="37.5" customHeight="1" x14ac:dyDescent="0.2">
      <c r="A288" s="160" t="s">
        <v>63</v>
      </c>
      <c r="B288" s="161"/>
      <c r="C288" s="159"/>
      <c r="D288" s="56">
        <v>2190</v>
      </c>
      <c r="E288" s="37"/>
      <c r="F288" s="37"/>
      <c r="G288" s="37"/>
      <c r="H288" s="38"/>
    </row>
    <row r="289" spans="1:8" s="16" customFormat="1" ht="37.5" customHeight="1" x14ac:dyDescent="0.2">
      <c r="A289" s="160" t="s">
        <v>64</v>
      </c>
      <c r="B289" s="161"/>
      <c r="C289" s="159"/>
      <c r="D289" s="56">
        <v>6090</v>
      </c>
      <c r="E289" s="37"/>
      <c r="F289" s="37"/>
      <c r="G289" s="37"/>
      <c r="H289" s="38"/>
    </row>
    <row r="290" spans="1:8" s="16" customFormat="1" ht="37.5" customHeight="1" x14ac:dyDescent="0.2">
      <c r="A290" s="160" t="s">
        <v>65</v>
      </c>
      <c r="B290" s="161"/>
      <c r="C290" s="159"/>
      <c r="D290" s="56">
        <v>390</v>
      </c>
      <c r="E290" s="37"/>
      <c r="F290" s="37"/>
      <c r="G290" s="37"/>
      <c r="H290" s="38"/>
    </row>
    <row r="291" spans="1:8" s="16" customFormat="1" ht="37.5" customHeight="1" x14ac:dyDescent="0.2">
      <c r="A291" s="160" t="s">
        <v>66</v>
      </c>
      <c r="B291" s="161"/>
      <c r="C291" s="159"/>
      <c r="D291" s="56">
        <v>390</v>
      </c>
      <c r="E291" s="37"/>
      <c r="F291" s="37"/>
      <c r="G291" s="37"/>
      <c r="H291" s="38"/>
    </row>
    <row r="292" spans="1:8" s="16" customFormat="1" ht="37.5" customHeight="1" x14ac:dyDescent="0.2">
      <c r="A292" s="160" t="s">
        <v>67</v>
      </c>
      <c r="B292" s="161"/>
      <c r="C292" s="159"/>
      <c r="D292" s="56">
        <v>780</v>
      </c>
      <c r="E292" s="37"/>
      <c r="F292" s="37"/>
      <c r="G292" s="37"/>
      <c r="H292" s="38"/>
    </row>
    <row r="293" spans="1:8" s="16" customFormat="1" ht="37.5" customHeight="1" x14ac:dyDescent="0.2">
      <c r="A293" s="160" t="s">
        <v>68</v>
      </c>
      <c r="B293" s="161"/>
      <c r="C293" s="159"/>
      <c r="D293" s="56">
        <v>1170</v>
      </c>
      <c r="E293" s="37"/>
      <c r="F293" s="37"/>
      <c r="G293" s="37"/>
      <c r="H293" s="38"/>
    </row>
    <row r="294" spans="1:8" s="16" customFormat="1" ht="37.5" customHeight="1" thickBot="1" x14ac:dyDescent="0.25">
      <c r="A294" s="207" t="s">
        <v>69</v>
      </c>
      <c r="B294" s="208"/>
      <c r="C294" s="164"/>
      <c r="D294" s="56">
        <v>6390</v>
      </c>
      <c r="E294" s="37"/>
      <c r="F294" s="37"/>
      <c r="G294" s="37"/>
      <c r="H294" s="38"/>
    </row>
    <row r="295" spans="1:8" s="16" customFormat="1" ht="117.75" customHeight="1" thickBot="1" x14ac:dyDescent="0.25">
      <c r="A295" s="287" t="s">
        <v>71</v>
      </c>
      <c r="B295" s="288"/>
      <c r="C295" s="28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"2ГИС.КРАСНОЯРСК" (версия для ПК); 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Интернет-площадки и Веб-приложения на основе Cправочника организаций "2ГИС.КРАСНОЯРСК", http://api.2gis.ru/</v>
      </c>
      <c r="D295" s="45">
        <v>30</v>
      </c>
      <c r="E295" s="45"/>
      <c r="F295" s="45"/>
      <c r="G295" s="45"/>
      <c r="H295" s="46"/>
    </row>
    <row r="296" spans="1:8" s="28" customFormat="1" ht="50.1" customHeight="1" thickBot="1" x14ac:dyDescent="0.25">
      <c r="A296" s="24" t="s">
        <v>72</v>
      </c>
      <c r="B296" s="25"/>
      <c r="C296" s="26"/>
      <c r="D296" s="173" t="str">
        <f>"от "&amp;MIN(D298,D318:D332)&amp;" до "&amp;MAX(D298,D318:D332)</f>
        <v>от 540 до 69690</v>
      </c>
      <c r="E296" s="173"/>
      <c r="F296" s="173"/>
      <c r="G296" s="173"/>
      <c r="H296" s="174"/>
    </row>
    <row r="297" spans="1:8" s="16" customFormat="1" ht="24.95" customHeight="1" thickBot="1" x14ac:dyDescent="0.25">
      <c r="A297" s="290"/>
      <c r="B297" s="291"/>
      <c r="C297" s="130"/>
      <c r="D297" s="292"/>
      <c r="E297" s="292"/>
      <c r="F297" s="292"/>
      <c r="G297" s="292"/>
      <c r="H297" s="293"/>
    </row>
    <row r="298" spans="1:8" s="16" customFormat="1" ht="61.5" customHeight="1" thickBot="1" x14ac:dyDescent="0.25">
      <c r="A298" s="179" t="s">
        <v>73</v>
      </c>
      <c r="B298" s="180"/>
      <c r="C298"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"2ГИС.КРАСНОЯРСК" (версия для ПК); Интернет-площадка 2gis.kz на основе Cправочника организаций "2ГИС.КРАСНОЯРСК"; Электронный справочник на основе Справочника организаций "2ГИС.КРАСНОЯРСК" (мобильная версия); Интернет-площадки и Веб-приложения на основе Cправочника организаций "2ГИС.КРАСНОЯРСК", http://api.2gis.kz/</v>
      </c>
      <c r="D298" s="182">
        <v>13104</v>
      </c>
      <c r="E298" s="182"/>
      <c r="F298" s="182"/>
      <c r="G298" s="182"/>
      <c r="H298" s="183"/>
    </row>
    <row r="299" spans="1:8" s="16" customFormat="1" ht="61.5" customHeight="1" thickBot="1" x14ac:dyDescent="0.25">
      <c r="A299" s="184" t="s">
        <v>74</v>
      </c>
      <c r="B299" s="185"/>
      <c r="C299" s="186"/>
      <c r="D299" s="187" t="s">
        <v>75</v>
      </c>
      <c r="E299" s="188"/>
      <c r="F299" s="188"/>
      <c r="G299" s="188"/>
      <c r="H299" s="189"/>
    </row>
    <row r="300" spans="1:8" s="16" customFormat="1" ht="61.5" customHeight="1" x14ac:dyDescent="0.2">
      <c r="A300" s="190" t="s">
        <v>76</v>
      </c>
      <c r="B300" s="191"/>
      <c r="C300" s="186"/>
      <c r="D300" s="157">
        <f>D298/4</f>
        <v>3276</v>
      </c>
      <c r="E300" s="157"/>
      <c r="F300" s="157"/>
      <c r="G300" s="157"/>
      <c r="H300" s="158"/>
    </row>
    <row r="301" spans="1:8" s="16" customFormat="1" ht="61.5" customHeight="1" x14ac:dyDescent="0.2">
      <c r="A301" s="190" t="s">
        <v>77</v>
      </c>
      <c r="B301" s="191"/>
      <c r="C301" s="186"/>
      <c r="D301" s="157">
        <f>D298/5</f>
        <v>2620.8000000000002</v>
      </c>
      <c r="E301" s="157"/>
      <c r="F301" s="157"/>
      <c r="G301" s="157"/>
      <c r="H301" s="158"/>
    </row>
    <row r="302" spans="1:8" s="16" customFormat="1" ht="61.5" customHeight="1" x14ac:dyDescent="0.2">
      <c r="A302" s="190" t="s">
        <v>78</v>
      </c>
      <c r="B302" s="191"/>
      <c r="C302" s="186"/>
      <c r="D302" s="157">
        <f>D298/6</f>
        <v>2184</v>
      </c>
      <c r="E302" s="157"/>
      <c r="F302" s="157"/>
      <c r="G302" s="157"/>
      <c r="H302" s="158"/>
    </row>
    <row r="303" spans="1:8" s="16" customFormat="1" ht="61.5" customHeight="1" x14ac:dyDescent="0.2">
      <c r="A303" s="190" t="s">
        <v>79</v>
      </c>
      <c r="B303" s="191"/>
      <c r="C303" s="186"/>
      <c r="D303" s="157">
        <f>D298/7</f>
        <v>1872</v>
      </c>
      <c r="E303" s="157"/>
      <c r="F303" s="157"/>
      <c r="G303" s="157"/>
      <c r="H303" s="158"/>
    </row>
    <row r="304" spans="1:8" s="16" customFormat="1" ht="61.5" customHeight="1" x14ac:dyDescent="0.2">
      <c r="A304" s="190" t="s">
        <v>80</v>
      </c>
      <c r="B304" s="191"/>
      <c r="C304" s="186"/>
      <c r="D304" s="157">
        <f>D298/8</f>
        <v>1638</v>
      </c>
      <c r="E304" s="157"/>
      <c r="F304" s="157"/>
      <c r="G304" s="157"/>
      <c r="H304" s="158"/>
    </row>
    <row r="305" spans="1:8" s="16" customFormat="1" ht="61.5" customHeight="1" x14ac:dyDescent="0.2">
      <c r="A305" s="190" t="s">
        <v>81</v>
      </c>
      <c r="B305" s="191"/>
      <c r="C305" s="186"/>
      <c r="D305" s="157">
        <f>D298/9</f>
        <v>1456</v>
      </c>
      <c r="E305" s="157"/>
      <c r="F305" s="157"/>
      <c r="G305" s="157"/>
      <c r="H305" s="158"/>
    </row>
    <row r="306" spans="1:8" s="16" customFormat="1" ht="61.5" customHeight="1" x14ac:dyDescent="0.2">
      <c r="A306" s="190" t="s">
        <v>82</v>
      </c>
      <c r="B306" s="191"/>
      <c r="C306" s="186"/>
      <c r="D306" s="157">
        <f>D298/10</f>
        <v>1310.4000000000001</v>
      </c>
      <c r="E306" s="157"/>
      <c r="F306" s="157"/>
      <c r="G306" s="157"/>
      <c r="H306" s="158"/>
    </row>
    <row r="307" spans="1:8" s="16" customFormat="1" ht="61.5" customHeight="1" thickBot="1" x14ac:dyDescent="0.25">
      <c r="A307" s="179" t="s">
        <v>83</v>
      </c>
      <c r="B307" s="180"/>
      <c r="C307" s="186"/>
      <c r="D307" s="182">
        <v>19656</v>
      </c>
      <c r="E307" s="182"/>
      <c r="F307" s="182"/>
      <c r="G307" s="182"/>
      <c r="H307" s="183"/>
    </row>
    <row r="308" spans="1:8" s="16" customFormat="1" ht="61.5" customHeight="1" thickBot="1" x14ac:dyDescent="0.25">
      <c r="A308" s="184" t="s">
        <v>74</v>
      </c>
      <c r="B308" s="185"/>
      <c r="C308" s="186"/>
      <c r="D308" s="187" t="s">
        <v>75</v>
      </c>
      <c r="E308" s="188"/>
      <c r="F308" s="188"/>
      <c r="G308" s="188"/>
      <c r="H308" s="189"/>
    </row>
    <row r="309" spans="1:8" s="16" customFormat="1" ht="61.5" customHeight="1" x14ac:dyDescent="0.2">
      <c r="A309" s="190" t="s">
        <v>76</v>
      </c>
      <c r="B309" s="191"/>
      <c r="C309" s="186"/>
      <c r="D309" s="157">
        <v>4914</v>
      </c>
      <c r="E309" s="157"/>
      <c r="F309" s="157"/>
      <c r="G309" s="157"/>
      <c r="H309" s="158"/>
    </row>
    <row r="310" spans="1:8" s="16" customFormat="1" ht="61.5" customHeight="1" x14ac:dyDescent="0.2">
      <c r="A310" s="190" t="s">
        <v>77</v>
      </c>
      <c r="B310" s="191"/>
      <c r="C310" s="186"/>
      <c r="D310" s="157">
        <v>3931.2</v>
      </c>
      <c r="E310" s="157"/>
      <c r="F310" s="157"/>
      <c r="G310" s="157"/>
      <c r="H310" s="158"/>
    </row>
    <row r="311" spans="1:8" s="16" customFormat="1" ht="61.5" customHeight="1" x14ac:dyDescent="0.2">
      <c r="A311" s="190" t="s">
        <v>78</v>
      </c>
      <c r="B311" s="191"/>
      <c r="C311" s="186"/>
      <c r="D311" s="157">
        <v>3276</v>
      </c>
      <c r="E311" s="157"/>
      <c r="F311" s="157"/>
      <c r="G311" s="157"/>
      <c r="H311" s="158"/>
    </row>
    <row r="312" spans="1:8" s="16" customFormat="1" ht="61.5" customHeight="1" x14ac:dyDescent="0.2">
      <c r="A312" s="190" t="s">
        <v>79</v>
      </c>
      <c r="B312" s="191"/>
      <c r="C312" s="186"/>
      <c r="D312" s="157">
        <v>2808</v>
      </c>
      <c r="E312" s="157"/>
      <c r="F312" s="157"/>
      <c r="G312" s="157"/>
      <c r="H312" s="158"/>
    </row>
    <row r="313" spans="1:8" s="16" customFormat="1" ht="61.5" customHeight="1" x14ac:dyDescent="0.2">
      <c r="A313" s="190" t="s">
        <v>80</v>
      </c>
      <c r="B313" s="191"/>
      <c r="C313" s="186"/>
      <c r="D313" s="157">
        <v>2457</v>
      </c>
      <c r="E313" s="157"/>
      <c r="F313" s="157"/>
      <c r="G313" s="157"/>
      <c r="H313" s="158"/>
    </row>
    <row r="314" spans="1:8" s="16" customFormat="1" ht="61.5" customHeight="1" x14ac:dyDescent="0.2">
      <c r="A314" s="190" t="s">
        <v>81</v>
      </c>
      <c r="B314" s="191"/>
      <c r="C314" s="186"/>
      <c r="D314" s="157">
        <v>2184</v>
      </c>
      <c r="E314" s="157"/>
      <c r="F314" s="157"/>
      <c r="G314" s="157"/>
      <c r="H314" s="158"/>
    </row>
    <row r="315" spans="1:8" s="16" customFormat="1" ht="61.5" customHeight="1" thickBot="1" x14ac:dyDescent="0.25">
      <c r="A315" s="190" t="s">
        <v>82</v>
      </c>
      <c r="B315" s="191"/>
      <c r="C315" s="194"/>
      <c r="D315" s="157">
        <v>1965.6</v>
      </c>
      <c r="E315" s="157"/>
      <c r="F315" s="157"/>
      <c r="G315" s="157"/>
      <c r="H315" s="158"/>
    </row>
    <row r="316" spans="1:8" s="16" customFormat="1" ht="99.75" customHeight="1" thickBot="1" x14ac:dyDescent="0.25">
      <c r="A316" s="195" t="s">
        <v>84</v>
      </c>
      <c r="B316" s="196"/>
      <c r="C316"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316" s="44">
        <v>20004</v>
      </c>
      <c r="E316" s="45"/>
      <c r="F316" s="45"/>
      <c r="G316" s="45"/>
      <c r="H316" s="46"/>
    </row>
    <row r="317" spans="1:8" s="16" customFormat="1" ht="24.95" customHeight="1" thickBot="1" x14ac:dyDescent="0.25">
      <c r="A317" s="290"/>
      <c r="B317" s="291"/>
      <c r="C317" s="125"/>
      <c r="D317" s="292"/>
      <c r="E317" s="292"/>
      <c r="F317" s="292"/>
      <c r="G317" s="292"/>
      <c r="H317" s="293"/>
    </row>
    <row r="318" spans="1:8" s="16" customFormat="1" ht="50.1" customHeight="1" x14ac:dyDescent="0.2">
      <c r="A318" s="160" t="s">
        <v>85</v>
      </c>
      <c r="B318" s="161"/>
      <c r="C318" s="298" t="str">
        <f>"Интернет-площадка 2gis.ru на основе Cправочника организаций "&amp;$C$2&amp;""</f>
        <v>Интернет-площадка 2gis.ru на основе Cправочника организаций "2ГИС.КРАСНОЯРСК"</v>
      </c>
      <c r="D318" s="56">
        <v>25590</v>
      </c>
      <c r="E318" s="37"/>
      <c r="F318" s="37"/>
      <c r="G318" s="37"/>
      <c r="H318" s="38"/>
    </row>
    <row r="319" spans="1:8" s="16" customFormat="1" ht="50.1" customHeight="1" x14ac:dyDescent="0.2">
      <c r="A319" s="160" t="s">
        <v>86</v>
      </c>
      <c r="B319" s="161"/>
      <c r="C319" s="203" t="str">
        <f>"электронный справочник на основе Справочника организаций "&amp;$C$2&amp;" (версия для ПК)"</f>
        <v>электронный справочник на основе Справочника организаций "2ГИС.КРАСНОЯРСК" (версия для ПК)</v>
      </c>
      <c r="D319" s="56">
        <v>16290</v>
      </c>
      <c r="E319" s="37"/>
      <c r="F319" s="37"/>
      <c r="G319" s="37"/>
      <c r="H319" s="38"/>
    </row>
    <row r="320" spans="1:8" s="16" customFormat="1" ht="50.1" customHeight="1" x14ac:dyDescent="0.2">
      <c r="A320" s="160" t="s">
        <v>87</v>
      </c>
      <c r="B320" s="161"/>
      <c r="C320" s="203" t="str">
        <f>"электронный справочник на основе Справочника организаций "&amp;$C$2&amp;" (версия для ПК)"</f>
        <v>электронный справочник на основе Справочника организаций "2ГИС.КРАСНОЯРСК" (версия для ПК)</v>
      </c>
      <c r="D320" s="56">
        <v>10080</v>
      </c>
      <c r="E320" s="37"/>
      <c r="F320" s="37"/>
      <c r="G320" s="37"/>
      <c r="H320" s="38"/>
    </row>
    <row r="321" spans="1:8" s="16" customFormat="1" ht="50.1" customHeight="1" x14ac:dyDescent="0.2">
      <c r="A321" s="160" t="s">
        <v>88</v>
      </c>
      <c r="B321" s="161"/>
      <c r="C321" s="203" t="str">
        <f>"Интернет-площадка 2gis.ru на основе Cправочника организаций "&amp;$C$2&amp;""</f>
        <v>Интернет-площадка 2gis.ru на основе Cправочника организаций "2ГИС.КРАСНОЯРСК"</v>
      </c>
      <c r="D321" s="56">
        <v>13290</v>
      </c>
      <c r="E321" s="37"/>
      <c r="F321" s="37"/>
      <c r="G321" s="37"/>
      <c r="H321" s="38"/>
    </row>
    <row r="322" spans="1:8" s="16" customFormat="1" ht="50.1" customHeight="1" x14ac:dyDescent="0.2">
      <c r="A322" s="160" t="s">
        <v>89</v>
      </c>
      <c r="B322" s="161"/>
      <c r="C322" s="203" t="str">
        <f>"Интернет-площадка 2gis.ru на основе Cправочника организаций "&amp;$C$2&amp;""</f>
        <v>Интернет-площадка 2gis.ru на основе Cправочника организаций "2ГИС.КРАСНОЯРСК"</v>
      </c>
      <c r="D322" s="56">
        <v>15948</v>
      </c>
      <c r="E322" s="37"/>
      <c r="F322" s="37"/>
      <c r="G322" s="37"/>
      <c r="H322" s="38"/>
    </row>
    <row r="323" spans="1:8" s="16" customFormat="1" ht="50.1" customHeight="1" x14ac:dyDescent="0.2">
      <c r="A323" s="160" t="s">
        <v>90</v>
      </c>
      <c r="B323" s="161"/>
      <c r="C323" s="203" t="str">
        <f>"электронный справочник на основе Справочника организаций "&amp;$C$2&amp;" (версия для ПК)"</f>
        <v>электронный справочник на основе Справочника организаций "2ГИС.КРАСНОЯРСК" (версия для ПК)</v>
      </c>
      <c r="D323" s="56">
        <v>18090</v>
      </c>
      <c r="E323" s="37"/>
      <c r="F323" s="37"/>
      <c r="G323" s="37"/>
      <c r="H323" s="38"/>
    </row>
    <row r="324" spans="1:8" s="16" customFormat="1" ht="50.1" customHeight="1" x14ac:dyDescent="0.2">
      <c r="A324" s="160" t="s">
        <v>91</v>
      </c>
      <c r="B324" s="161"/>
      <c r="C324" s="203" t="str">
        <f>"электронный справочник на основе Справочника организаций "&amp;$C$2&amp;" (версия для ПК)"</f>
        <v>электронный справочник на основе Справочника организаций "2ГИС.КРАСНОЯРСК" (версия для ПК)</v>
      </c>
      <c r="D324" s="56">
        <v>23490</v>
      </c>
      <c r="E324" s="37"/>
      <c r="F324" s="37"/>
      <c r="G324" s="37"/>
      <c r="H324" s="38"/>
    </row>
    <row r="325" spans="1:8" s="16" customFormat="1" ht="50.1" customHeight="1" x14ac:dyDescent="0.2">
      <c r="A325" s="160" t="s">
        <v>92</v>
      </c>
      <c r="B325" s="161"/>
      <c r="C325" s="203" t="str">
        <f>"электронный справочник на основе Справочника организаций "&amp;$C$2&amp;" (версия для ПК)"</f>
        <v>электронный справочник на основе Справочника организаций "2ГИС.КРАСНОЯРСК" (версия для ПК)</v>
      </c>
      <c r="D325" s="56">
        <v>69690</v>
      </c>
      <c r="E325" s="37"/>
      <c r="F325" s="37"/>
      <c r="G325" s="37"/>
      <c r="H325" s="38"/>
    </row>
    <row r="326" spans="1:8" s="16" customFormat="1" ht="50.1" customHeight="1" x14ac:dyDescent="0.2">
      <c r="A326" s="160" t="s">
        <v>93</v>
      </c>
      <c r="B326" s="161"/>
      <c r="C326" s="203" t="str">
        <f>C357</f>
        <v>электронный справочник на основе Справочника организаций "2ГИС.КРАСНОЯРСК" (мобильная версия 2ГИС 4.0 и выше)</v>
      </c>
      <c r="D326" s="56">
        <v>29592</v>
      </c>
      <c r="E326" s="37"/>
      <c r="F326" s="37"/>
      <c r="G326" s="37"/>
      <c r="H326" s="38"/>
    </row>
    <row r="327" spans="1:8" s="16" customFormat="1" ht="50.1" customHeight="1" x14ac:dyDescent="0.2">
      <c r="A327" s="160" t="s">
        <v>94</v>
      </c>
      <c r="B327" s="161"/>
      <c r="C327" s="203" t="s">
        <v>95</v>
      </c>
      <c r="D327" s="56">
        <v>540</v>
      </c>
      <c r="E327" s="37"/>
      <c r="F327" s="37"/>
      <c r="G327" s="37"/>
      <c r="H327" s="38"/>
    </row>
    <row r="328" spans="1:8" s="16" customFormat="1" ht="64.5" customHeight="1" x14ac:dyDescent="0.2">
      <c r="A328" s="160" t="s">
        <v>96</v>
      </c>
      <c r="B328" s="161"/>
      <c r="C328"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"2ГИС.КРАСНОЯРСК" (мобильная версия 2ГИС 4.0 и выше); Интернет-площадка 2gis.ru на основе Cправочника организаций "2ГИС.КРАСНОЯРСК"</v>
      </c>
      <c r="D328" s="56">
        <v>13890</v>
      </c>
      <c r="E328" s="37"/>
      <c r="F328" s="37"/>
      <c r="G328" s="37"/>
      <c r="H328" s="38"/>
    </row>
    <row r="329" spans="1:8" s="16" customFormat="1" ht="64.5" customHeight="1" x14ac:dyDescent="0.2">
      <c r="A329" s="160" t="s">
        <v>97</v>
      </c>
      <c r="B329" s="161"/>
      <c r="C329" s="203" t="str">
        <f t="shared" ref="C329:C331"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"2ГИС.КРАСНОЯРСК" (мобильная версия 2ГИС 4.0 и выше); Интернет-площадка 2gis.ru на основе Cправочника организаций "2ГИС.КРАСНОЯРСК"</v>
      </c>
      <c r="D329" s="56">
        <v>11112</v>
      </c>
      <c r="E329" s="37"/>
      <c r="F329" s="37"/>
      <c r="G329" s="37"/>
      <c r="H329" s="38"/>
    </row>
    <row r="330" spans="1:8" s="16" customFormat="1" ht="64.5" customHeight="1" x14ac:dyDescent="0.2">
      <c r="A330" s="160" t="s">
        <v>98</v>
      </c>
      <c r="B330" s="161"/>
      <c r="C330" s="203" t="str">
        <f t="shared" si="0"/>
        <v>электронный справочник на основе Справочника организаций "2ГИС.КРАСНОЯРСК" (мобильная версия 2ГИС 4.0 и выше); Интернет-площадка 2gis.ru на основе Cправочника организаций "2ГИС.КРАСНОЯРСК"</v>
      </c>
      <c r="D330" s="56">
        <v>11790</v>
      </c>
      <c r="E330" s="37"/>
      <c r="F330" s="37"/>
      <c r="G330" s="37"/>
      <c r="H330" s="38"/>
    </row>
    <row r="331" spans="1:8" s="16" customFormat="1" ht="64.5" customHeight="1" x14ac:dyDescent="0.2">
      <c r="A331" s="160" t="s">
        <v>99</v>
      </c>
      <c r="B331" s="161"/>
      <c r="C331" s="203" t="str">
        <f t="shared" si="0"/>
        <v>электронный справочник на основе Справочника организаций "2ГИС.КРАСНОЯРСК" (мобильная версия 2ГИС 4.0 и выше); Интернет-площадка 2gis.ru на основе Cправочника организаций "2ГИС.КРАСНОЯРСК"</v>
      </c>
      <c r="D331" s="56">
        <v>5556</v>
      </c>
      <c r="E331" s="37"/>
      <c r="F331" s="37"/>
      <c r="G331" s="37"/>
      <c r="H331" s="38"/>
    </row>
    <row r="332" spans="1:8" s="16" customFormat="1" ht="50.1" customHeight="1" thickBot="1" x14ac:dyDescent="0.25">
      <c r="A332" s="160" t="s">
        <v>102</v>
      </c>
      <c r="B332" s="161"/>
      <c r="C332" s="203" t="str">
        <f>"электронный справочник на основе Справочника организаций "&amp;$C$2&amp;" (версия для ПК)"</f>
        <v>электронный справочник на основе Справочника организаций "2ГИС.КРАСНОЯРСК" (версия для ПК)</v>
      </c>
      <c r="D332" s="56">
        <v>47490</v>
      </c>
      <c r="E332" s="37"/>
      <c r="F332" s="37"/>
      <c r="G332" s="37"/>
      <c r="H332" s="38"/>
    </row>
    <row r="333" spans="1:8" s="16" customFormat="1" ht="102" customHeight="1" thickBot="1" x14ac:dyDescent="0.25">
      <c r="A333" s="160" t="s">
        <v>16</v>
      </c>
      <c r="B333" s="161"/>
      <c r="C333"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333" s="56">
        <v>1437</v>
      </c>
      <c r="E333" s="37"/>
      <c r="F333" s="37"/>
      <c r="G333" s="37"/>
      <c r="H333" s="38"/>
    </row>
    <row r="334" spans="1:8" s="16" customFormat="1" ht="102" customHeight="1" thickBot="1" x14ac:dyDescent="0.25">
      <c r="A334" s="160" t="s">
        <v>103</v>
      </c>
      <c r="B334" s="161"/>
      <c r="C334"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334" s="56">
        <v>100002</v>
      </c>
      <c r="E334" s="37"/>
      <c r="F334" s="37"/>
      <c r="G334" s="37"/>
      <c r="H334" s="38"/>
    </row>
    <row r="335" spans="1:8" s="16" customFormat="1" ht="126" customHeight="1" x14ac:dyDescent="0.2">
      <c r="A335" s="160" t="s">
        <v>104</v>
      </c>
      <c r="B335" s="161"/>
      <c r="C335" s="30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"2ГИС.КРАСНОЯРСК" (версия для ПК); 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Интернет-площадки и Веб-приложения на основе Cправочника организаций "2ГИС.КРАСНОЯРСК", http://api.2gis.ru/</v>
      </c>
      <c r="D335" s="56">
        <v>16050</v>
      </c>
      <c r="E335" s="37"/>
      <c r="F335" s="37"/>
      <c r="G335" s="37"/>
      <c r="H335" s="38"/>
    </row>
    <row r="336" spans="1:8" s="16" customFormat="1" ht="96" customHeight="1" x14ac:dyDescent="0.2">
      <c r="A336" s="154" t="s">
        <v>105</v>
      </c>
      <c r="B336" s="204"/>
      <c r="C336"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Интернет-площадки и Веб-приложения на основе Cправочника организаций "2ГИС.КРАСНОЯРСК", http://api.2gis.ru/</v>
      </c>
      <c r="D336" s="56">
        <v>10005</v>
      </c>
      <c r="E336" s="37"/>
      <c r="F336" s="37"/>
      <c r="G336" s="37"/>
      <c r="H336" s="38"/>
    </row>
    <row r="337" spans="1:8" s="16" customFormat="1" ht="96" customHeight="1" thickBot="1" x14ac:dyDescent="0.25">
      <c r="A337" s="154" t="s">
        <v>106</v>
      </c>
      <c r="B337" s="204"/>
      <c r="C337" s="549"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"2ГИС.КРАСНОЯРСК" (мобильная версия 2ГИС 4.0 и выше)</v>
      </c>
      <c r="D337" s="56">
        <v>15001</v>
      </c>
      <c r="E337" s="37"/>
      <c r="F337" s="37"/>
      <c r="G337" s="37"/>
      <c r="H337" s="38"/>
    </row>
    <row r="338" spans="1:8" s="16" customFormat="1" ht="78" customHeight="1" thickBot="1" x14ac:dyDescent="0.25">
      <c r="A338" s="160" t="s">
        <v>100</v>
      </c>
      <c r="B338" s="161" t="s">
        <v>100</v>
      </c>
      <c r="C338"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"2ГИС.КРАСНОЯРСК" (мобильная версия 2ГИС 4.0 и выше)</v>
      </c>
      <c r="D338" s="390">
        <v>15000</v>
      </c>
      <c r="E338" s="390"/>
      <c r="F338" s="390"/>
      <c r="G338" s="390"/>
      <c r="H338" s="391"/>
    </row>
    <row r="339" spans="1:8" s="16" customFormat="1" ht="78" customHeight="1" thickBot="1" x14ac:dyDescent="0.25">
      <c r="A339" s="160" t="s">
        <v>101</v>
      </c>
      <c r="B339" s="161" t="s">
        <v>101</v>
      </c>
      <c r="C339"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"2ГИС.КРАСНОЯРСК" (мобильная версия 2ГИС 4.0 и выше)</v>
      </c>
      <c r="D339" s="390">
        <v>12000</v>
      </c>
      <c r="E339" s="390"/>
      <c r="F339" s="390"/>
      <c r="G339" s="390"/>
      <c r="H339" s="391"/>
    </row>
    <row r="340" spans="1:8" s="16" customFormat="1" ht="50.1" customHeight="1" x14ac:dyDescent="0.2">
      <c r="A340" s="160" t="s">
        <v>107</v>
      </c>
      <c r="B340" s="161"/>
      <c r="C340" s="203" t="str">
        <f>"Интернет-площадка 2gis.ru на основе Cправочника организаций "&amp;$C$2&amp;""</f>
        <v>Интернет-площадка 2gis.ru на основе Cправочника организаций "2ГИС.КРАСНОЯРСК"</v>
      </c>
      <c r="D340" s="56">
        <v>35880</v>
      </c>
      <c r="E340" s="37"/>
      <c r="F340" s="37"/>
      <c r="G340" s="37"/>
      <c r="H340" s="38"/>
    </row>
    <row r="341" spans="1:8" s="16" customFormat="1" ht="49.5" customHeight="1" x14ac:dyDescent="0.2">
      <c r="A341" s="160" t="s">
        <v>108</v>
      </c>
      <c r="B341" s="161"/>
      <c r="C341" s="203" t="str">
        <f t="shared" ref="C341:C349" si="1">"электронный справочник на основе Справочника организаций "&amp;$C$2&amp;" (версия для ПК)"</f>
        <v>электронный справочник на основе Справочника организаций "2ГИС.КРАСНОЯРСК" (версия для ПК)</v>
      </c>
      <c r="D341" s="56">
        <v>22920</v>
      </c>
      <c r="E341" s="37"/>
      <c r="F341" s="37"/>
      <c r="G341" s="37"/>
      <c r="H341" s="38"/>
    </row>
    <row r="342" spans="1:8" s="16" customFormat="1" ht="50.1" customHeight="1" x14ac:dyDescent="0.2">
      <c r="A342" s="160" t="s">
        <v>109</v>
      </c>
      <c r="B342" s="161"/>
      <c r="C342" s="203" t="str">
        <f t="shared" si="1"/>
        <v>электронный справочник на основе Справочника организаций "2ГИС.КРАСНОЯРСК" (версия для ПК)</v>
      </c>
      <c r="D342" s="56">
        <v>14160</v>
      </c>
      <c r="E342" s="37"/>
      <c r="F342" s="37"/>
      <c r="G342" s="37"/>
      <c r="H342" s="38"/>
    </row>
    <row r="343" spans="1:8" s="16" customFormat="1" ht="50.1" customHeight="1" x14ac:dyDescent="0.2">
      <c r="A343" s="160" t="s">
        <v>110</v>
      </c>
      <c r="B343" s="161"/>
      <c r="C343" s="203" t="str">
        <f>"Интернет-площадка 2gis.ru на основе Cправочника организаций "&amp;$C$2&amp;""</f>
        <v>Интернет-площадка 2gis.ru на основе Cправочника организаций "2ГИС.КРАСНОЯРСК"</v>
      </c>
      <c r="D343" s="56">
        <v>18720</v>
      </c>
      <c r="E343" s="37"/>
      <c r="F343" s="37"/>
      <c r="G343" s="37"/>
      <c r="H343" s="38"/>
    </row>
    <row r="344" spans="1:8" s="16" customFormat="1" ht="50.1" customHeight="1" x14ac:dyDescent="0.2">
      <c r="A344" s="160" t="s">
        <v>111</v>
      </c>
      <c r="B344" s="161"/>
      <c r="C344" s="203" t="str">
        <f>"Интернет-площадка 2gis.ru на основе Cправочника организаций "&amp;$C$2&amp;""</f>
        <v>Интернет-площадка 2gis.ru на основе Cправочника организаций "2ГИС.КРАСНОЯРСК"</v>
      </c>
      <c r="D344" s="56">
        <v>22464</v>
      </c>
      <c r="E344" s="37"/>
      <c r="F344" s="37"/>
      <c r="G344" s="37"/>
      <c r="H344" s="38"/>
    </row>
    <row r="345" spans="1:8" s="16" customFormat="1" ht="50.1" customHeight="1" x14ac:dyDescent="0.2">
      <c r="A345" s="160" t="s">
        <v>112</v>
      </c>
      <c r="B345" s="161"/>
      <c r="C345" s="203" t="str">
        <f t="shared" si="1"/>
        <v>электронный справочник на основе Справочника организаций "2ГИС.КРАСНОЯРСК" (версия для ПК)</v>
      </c>
      <c r="D345" s="56">
        <v>25440</v>
      </c>
      <c r="E345" s="37"/>
      <c r="F345" s="37"/>
      <c r="G345" s="37"/>
      <c r="H345" s="38"/>
    </row>
    <row r="346" spans="1:8" s="16" customFormat="1" ht="50.1" customHeight="1" x14ac:dyDescent="0.2">
      <c r="A346" s="160" t="s">
        <v>113</v>
      </c>
      <c r="B346" s="161"/>
      <c r="C346" s="203" t="str">
        <f t="shared" si="1"/>
        <v>электронный справочник на основе Справочника организаций "2ГИС.КРАСНОЯРСК" (версия для ПК)</v>
      </c>
      <c r="D346" s="56">
        <v>33000</v>
      </c>
      <c r="E346" s="37"/>
      <c r="F346" s="37"/>
      <c r="G346" s="37"/>
      <c r="H346" s="38"/>
    </row>
    <row r="347" spans="1:8" s="16" customFormat="1" ht="50.1" customHeight="1" x14ac:dyDescent="0.2">
      <c r="A347" s="160" t="s">
        <v>114</v>
      </c>
      <c r="B347" s="161"/>
      <c r="C347" s="203" t="str">
        <f t="shared" si="1"/>
        <v>электронный справочник на основе Справочника организаций "2ГИС.КРАСНОЯРСК" (версия для ПК)</v>
      </c>
      <c r="D347" s="56">
        <v>97680</v>
      </c>
      <c r="E347" s="37"/>
      <c r="F347" s="37"/>
      <c r="G347" s="37"/>
      <c r="H347" s="38"/>
    </row>
    <row r="348" spans="1:8" s="16" customFormat="1" ht="50.1" customHeight="1" x14ac:dyDescent="0.2">
      <c r="A348" s="160" t="s">
        <v>115</v>
      </c>
      <c r="B348" s="161"/>
      <c r="C348" s="203" t="s">
        <v>95</v>
      </c>
      <c r="D348" s="56">
        <v>840</v>
      </c>
      <c r="E348" s="37"/>
      <c r="F348" s="37"/>
      <c r="G348" s="37"/>
      <c r="H348" s="38"/>
    </row>
    <row r="349" spans="1:8" s="16" customFormat="1" ht="50.1" customHeight="1" thickBot="1" x14ac:dyDescent="0.25">
      <c r="A349" s="160" t="s">
        <v>117</v>
      </c>
      <c r="B349" s="161"/>
      <c r="C349" s="203" t="str">
        <f t="shared" si="1"/>
        <v>электронный справочник на основе Справочника организаций "2ГИС.КРАСНОЯРСК" (версия для ПК)</v>
      </c>
      <c r="D349" s="56">
        <v>66600</v>
      </c>
      <c r="E349" s="37"/>
      <c r="F349" s="37"/>
      <c r="G349" s="37"/>
      <c r="H349" s="38"/>
    </row>
    <row r="350" spans="1:8" s="28" customFormat="1" ht="50.1" customHeight="1" thickBot="1" x14ac:dyDescent="0.25">
      <c r="A350" s="24" t="s">
        <v>118</v>
      </c>
      <c r="B350" s="25"/>
      <c r="C350" s="26"/>
      <c r="D350" s="173"/>
      <c r="E350" s="173"/>
      <c r="F350" s="173"/>
      <c r="G350" s="173"/>
      <c r="H350" s="174"/>
    </row>
    <row r="351" spans="1:8" s="16" customFormat="1" ht="50.1" customHeight="1" x14ac:dyDescent="0.2">
      <c r="A351" s="160" t="s">
        <v>119</v>
      </c>
      <c r="B351" s="161"/>
      <c r="C351" s="206" t="str">
        <f>"Электронный справочник на основе Справочника организаций "&amp;$C$2&amp;" (мобильная версия)"</f>
        <v>Электронный справочник на основе Справочника организаций "2ГИС.КРАСНОЯРСК" (мобильная версия)</v>
      </c>
      <c r="D351" s="56">
        <v>10008</v>
      </c>
      <c r="E351" s="37"/>
      <c r="F351" s="37"/>
      <c r="G351" s="37"/>
      <c r="H351" s="38"/>
    </row>
    <row r="352" spans="1:8" s="16" customFormat="1" ht="50.1" customHeight="1" x14ac:dyDescent="0.2">
      <c r="A352" s="160" t="s">
        <v>120</v>
      </c>
      <c r="B352" s="161"/>
      <c r="C352" s="209"/>
      <c r="D352" s="56">
        <v>15000</v>
      </c>
      <c r="E352" s="37"/>
      <c r="F352" s="37"/>
      <c r="G352" s="37"/>
      <c r="H352" s="38"/>
    </row>
    <row r="353" spans="1:8" s="16" customFormat="1" ht="50.1" customHeight="1" x14ac:dyDescent="0.2">
      <c r="A353" s="207" t="s">
        <v>121</v>
      </c>
      <c r="B353" s="208"/>
      <c r="C353" s="209"/>
      <c r="D353" s="297">
        <v>3000</v>
      </c>
      <c r="E353" s="157"/>
      <c r="F353" s="157"/>
      <c r="G353" s="157"/>
      <c r="H353" s="157"/>
    </row>
    <row r="354" spans="1:8" s="16" customFormat="1" ht="50.1" customHeight="1" x14ac:dyDescent="0.2">
      <c r="A354" s="207" t="s">
        <v>122</v>
      </c>
      <c r="B354" s="208"/>
      <c r="C354" s="209"/>
      <c r="D354" s="297">
        <v>300</v>
      </c>
      <c r="E354" s="157"/>
      <c r="F354" s="157"/>
      <c r="G354" s="157"/>
      <c r="H354" s="157"/>
    </row>
    <row r="355" spans="1:8" s="16" customFormat="1" ht="50.1" customHeight="1" thickBot="1" x14ac:dyDescent="0.25">
      <c r="A355" s="207" t="s">
        <v>123</v>
      </c>
      <c r="B355" s="208"/>
      <c r="C355" s="210"/>
      <c r="D355" s="78">
        <v>1050</v>
      </c>
      <c r="E355" s="79"/>
      <c r="F355" s="79"/>
      <c r="G355" s="79"/>
      <c r="H355" s="79"/>
    </row>
    <row r="356" spans="1:8" s="16" customFormat="1" ht="50.1" customHeight="1" thickBot="1" x14ac:dyDescent="0.25">
      <c r="A356" s="24" t="s">
        <v>124</v>
      </c>
      <c r="B356" s="25"/>
      <c r="C356" s="26"/>
      <c r="D356" s="173"/>
      <c r="E356" s="173"/>
      <c r="F356" s="173"/>
      <c r="G356" s="173"/>
      <c r="H356" s="174"/>
    </row>
    <row r="357" spans="1:8" s="16" customFormat="1" ht="50.1" customHeight="1" x14ac:dyDescent="0.2">
      <c r="A357" s="160" t="s">
        <v>214</v>
      </c>
      <c r="B357" s="161"/>
      <c r="C357" s="549"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"2ГИС.КРАСНОЯРСК" (мобильная версия 2ГИС 4.0 и выше)</v>
      </c>
      <c r="D357" s="56">
        <v>5190</v>
      </c>
      <c r="E357" s="37"/>
      <c r="F357" s="37"/>
      <c r="G357" s="37"/>
      <c r="H357" s="38"/>
    </row>
    <row r="358" spans="1:8" s="16" customFormat="1" ht="72" customHeight="1" x14ac:dyDescent="0.2">
      <c r="A358" s="160" t="s">
        <v>126</v>
      </c>
      <c r="B358" s="161" t="s">
        <v>479</v>
      </c>
      <c r="C358" s="40" t="str">
        <f>"Электронный справочник на основе Справочника организаций "&amp;$C$2&amp;" (версия для ПК); Интернет-площадка 2gis.ru на основе Cправочника организаций "&amp;$C$2&amp;""</f>
        <v>Электронный справочник на основе Справочника организаций "2ГИС.КРАСНОЯРСК" (версия для ПК); Интернет-площадка 2gis.ru на основе Cправочника организаций "2ГИС.КРАСНОЯРСК"</v>
      </c>
      <c r="D358" s="56">
        <v>5490</v>
      </c>
      <c r="E358" s="37"/>
      <c r="F358" s="37"/>
      <c r="G358" s="37"/>
      <c r="H358" s="38"/>
    </row>
    <row r="359" spans="1:8" s="16" customFormat="1" ht="50.1" customHeight="1" x14ac:dyDescent="0.2">
      <c r="A359" s="160" t="s">
        <v>215</v>
      </c>
      <c r="B359" s="161"/>
      <c r="C359" s="549"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"2ГИС.КРАСНОЯРСК" (мобильная версия 2ГИС 4.0 и выше)</v>
      </c>
      <c r="D359" s="56">
        <v>7320</v>
      </c>
      <c r="E359" s="37"/>
      <c r="F359" s="37"/>
      <c r="G359" s="37"/>
      <c r="H359" s="38"/>
    </row>
    <row r="360" spans="1:8" s="16" customFormat="1" ht="76.5" customHeight="1" x14ac:dyDescent="0.2">
      <c r="A360" s="160" t="s">
        <v>199</v>
      </c>
      <c r="B360" s="161" t="s">
        <v>479</v>
      </c>
      <c r="C360" s="40" t="str">
        <f>"Электронный справочник на основе Справочника организаций "&amp;$C$2&amp;" (версия для ПК); Интернет-площадка 2gis.ru на основе Cправочника организаций "&amp;$C$2&amp;""</f>
        <v>Электронный справочник на основе Справочника организаций "2ГИС.КРАСНОЯРСК" (версия для ПК); Интернет-площадка 2gis.ru на основе Cправочника организаций "2ГИС.КРАСНОЯРСК"</v>
      </c>
      <c r="D360" s="56">
        <v>7800</v>
      </c>
      <c r="E360" s="37"/>
      <c r="F360" s="37"/>
      <c r="G360" s="37"/>
      <c r="H360" s="38"/>
    </row>
    <row r="361" spans="1:8" s="16" customFormat="1" ht="126" customHeight="1" x14ac:dyDescent="0.2">
      <c r="A361" s="160" t="s">
        <v>131</v>
      </c>
      <c r="B361" s="161"/>
      <c r="C361" s="301" t="str">
        <f>C357</f>
        <v>электронный справочник на основе Справочника организаций "2ГИС.КРАСНОЯРСК" (мобильная версия 2ГИС 4.0 и выше)</v>
      </c>
      <c r="D361" s="56">
        <v>5490</v>
      </c>
      <c r="E361" s="37"/>
      <c r="F361" s="37"/>
      <c r="G361" s="37"/>
      <c r="H361" s="38"/>
    </row>
    <row r="362" spans="1:8" s="16" customFormat="1" ht="126" customHeight="1" thickBot="1" x14ac:dyDescent="0.25">
      <c r="A362" s="160" t="s">
        <v>132</v>
      </c>
      <c r="B362" s="161"/>
      <c r="C362"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362" s="56">
        <v>6030</v>
      </c>
      <c r="E362" s="37"/>
      <c r="F362" s="37"/>
      <c r="G362" s="37"/>
      <c r="H362" s="38"/>
    </row>
    <row r="363" spans="1:8" s="28" customFormat="1" ht="50.1" customHeight="1" thickBot="1" x14ac:dyDescent="0.25">
      <c r="A363" s="290"/>
      <c r="B363" s="291"/>
      <c r="C363" s="125"/>
      <c r="D363" s="292"/>
      <c r="E363" s="292"/>
      <c r="F363" s="292"/>
      <c r="G363" s="292"/>
      <c r="H363" s="293"/>
    </row>
    <row r="364" spans="1:8" s="23" customFormat="1" ht="26.25" x14ac:dyDescent="0.2">
      <c r="A364" s="216"/>
      <c r="B364" s="217"/>
      <c r="C364" s="218"/>
      <c r="D364" s="217"/>
      <c r="E364" s="217"/>
      <c r="F364" s="217"/>
      <c r="G364" s="217"/>
      <c r="H364" s="219"/>
    </row>
    <row r="365" spans="1:8" s="16" customFormat="1" ht="21" x14ac:dyDescent="0.2">
      <c r="A365" s="220"/>
      <c r="B365" s="221" t="s">
        <v>133</v>
      </c>
      <c r="C365" s="222" t="s">
        <v>220</v>
      </c>
      <c r="D365" s="222"/>
      <c r="E365" s="223"/>
      <c r="F365" s="223"/>
      <c r="G365" s="223"/>
      <c r="H365" s="223"/>
    </row>
    <row r="366" spans="1:8" s="16" customFormat="1" ht="21" x14ac:dyDescent="0.2">
      <c r="A366" s="220"/>
      <c r="B366" s="223"/>
      <c r="C366" s="224" t="s">
        <v>221</v>
      </c>
      <c r="D366" s="224"/>
      <c r="E366" s="223"/>
      <c r="F366" s="223"/>
      <c r="G366" s="223"/>
      <c r="H366" s="223"/>
    </row>
    <row r="367" spans="1:8" s="16" customFormat="1" ht="21" x14ac:dyDescent="0.2">
      <c r="A367" s="220"/>
      <c r="B367" s="223"/>
      <c r="C367" s="222" t="s">
        <v>222</v>
      </c>
      <c r="D367" s="224"/>
      <c r="E367" s="223"/>
      <c r="F367" s="223"/>
      <c r="G367" s="223"/>
      <c r="H367" s="223"/>
    </row>
    <row r="368" spans="1:8" s="16" customFormat="1" ht="21" x14ac:dyDescent="0.2">
      <c r="A368" s="216"/>
      <c r="B368" s="217"/>
      <c r="C368" s="224"/>
      <c r="D368" s="224"/>
      <c r="E368" s="223"/>
      <c r="F368" s="223"/>
      <c r="G368" s="223"/>
      <c r="H368" s="217"/>
    </row>
    <row r="369" spans="1:8" s="16" customFormat="1" ht="26.25" x14ac:dyDescent="0.2">
      <c r="A369" s="227" t="str">
        <f>Абакан_юр!A174</f>
        <v>По соглашению сторон в качестве валюты платежа могут выступать украинские гривны, в этом случае курс следующий: 1 руб. = 0,4408 гривен</v>
      </c>
      <c r="B369" s="227"/>
      <c r="C369" s="227"/>
      <c r="D369" s="228"/>
      <c r="E369" s="228"/>
      <c r="F369" s="229"/>
      <c r="G369" s="230"/>
      <c r="H369" s="230"/>
    </row>
    <row r="370" spans="1:8" s="16" customFormat="1" ht="21.75" customHeight="1" x14ac:dyDescent="0.2">
      <c r="A370" s="227" t="str">
        <f>Абакан_юр!A175</f>
        <v>По соглашению сторон в качестве валюты платежа могут выступать дирхамы ОАЭ, в этом случае курс следующий: 1 руб. = 0,0420 дирхам</v>
      </c>
      <c r="B370" s="227"/>
      <c r="C370" s="227"/>
      <c r="D370" s="228"/>
      <c r="E370" s="228"/>
      <c r="F370" s="229"/>
      <c r="G370" s="232"/>
      <c r="H370" s="232"/>
    </row>
    <row r="371" spans="1:8" ht="12.6" customHeight="1" x14ac:dyDescent="0.2">
      <c r="A371" s="227" t="str">
        <f>Абакан_юр!A176</f>
        <v>По соглашению сторон в качестве валюты платежа могут выступать доллары США, в этом случае курс следующий: 1 руб. = 0,0114 доллара</v>
      </c>
      <c r="B371" s="227"/>
      <c r="C371" s="227"/>
      <c r="D371" s="228"/>
      <c r="E371" s="228"/>
      <c r="F371" s="229"/>
      <c r="G371" s="232"/>
      <c r="H371" s="232"/>
    </row>
    <row r="372" spans="1:8" s="223" customFormat="1" ht="24.95" customHeight="1" x14ac:dyDescent="0.2">
      <c r="A372" s="227" t="str">
        <f>Абакан_юр!A177</f>
        <v>По соглашению сторон в качестве валюты платежа могут выступать евро, в этом случае курс следующий: 1 руб. = 0,0105 евро</v>
      </c>
      <c r="B372" s="227"/>
      <c r="C372" s="227"/>
      <c r="D372" s="228"/>
      <c r="E372" s="229"/>
      <c r="F372" s="229"/>
      <c r="G372" s="232"/>
      <c r="H372" s="232"/>
    </row>
    <row r="373" spans="1:8" s="223" customFormat="1" ht="24.95" customHeight="1" x14ac:dyDescent="0.2">
      <c r="A373" s="227" t="str">
        <f>Абакан_юр!A178</f>
        <v>По соглашению сторон в качестве валюты платежа могут выступать чешские кроны, в этом случае курс следующий: 1 руб. = 0,2605 крона</v>
      </c>
      <c r="B373" s="227"/>
      <c r="C373" s="227"/>
      <c r="D373" s="228"/>
      <c r="E373" s="229"/>
      <c r="F373" s="229"/>
      <c r="G373" s="232"/>
      <c r="H373" s="232"/>
    </row>
    <row r="374" spans="1:8" s="223" customFormat="1" ht="24.95" customHeight="1" x14ac:dyDescent="0.2">
      <c r="A374" s="227" t="str">
        <f>Абакан_юр!A179</f>
        <v>По соглашению сторон в качестве валюты платежа могут выступать киргизские сомы, в этом случае курс следующий: 1 руб. = 1,0083 сом</v>
      </c>
      <c r="B374" s="227"/>
      <c r="C374" s="227"/>
      <c r="D374" s="228"/>
      <c r="E374" s="228"/>
      <c r="F374" s="229"/>
      <c r="G374" s="232"/>
      <c r="H374" s="232"/>
    </row>
    <row r="375" spans="1:8" s="217" customFormat="1" ht="26.25" x14ac:dyDescent="0.2">
      <c r="A375" s="227" t="str">
        <f>Абакан_юр!A180</f>
        <v>По соглашению сторон в качестве валюты платежа могут выступать казахстанские тенге, в этом случае курс следующий: 1 руб. = 5,0473 тенге</v>
      </c>
      <c r="B375" s="227"/>
      <c r="C375" s="227"/>
      <c r="D375" s="228"/>
      <c r="E375" s="228"/>
      <c r="F375" s="229"/>
      <c r="G375" s="232"/>
      <c r="H375" s="232"/>
    </row>
    <row r="376" spans="1:8" s="231" customFormat="1" ht="24.95" customHeight="1" x14ac:dyDescent="0.2">
      <c r="A376" s="233"/>
      <c r="B376" s="233"/>
      <c r="C376" s="234"/>
      <c r="D376" s="235"/>
      <c r="E376" s="235"/>
      <c r="F376" s="236"/>
      <c r="G376" s="237"/>
      <c r="H376" s="237"/>
    </row>
    <row r="377" spans="1:8" s="231" customFormat="1" ht="24.95" customHeight="1" x14ac:dyDescent="0.2">
      <c r="A377" s="239" t="s">
        <v>144</v>
      </c>
      <c r="B377" s="239"/>
      <c r="C377" s="239"/>
      <c r="D377" s="239"/>
      <c r="E377" s="239"/>
      <c r="F377" s="239"/>
      <c r="G377" s="239"/>
      <c r="H377" s="239"/>
    </row>
    <row r="378" spans="1:8" s="231" customFormat="1" ht="24.95" customHeight="1" x14ac:dyDescent="0.2">
      <c r="A378" s="239" t="s">
        <v>145</v>
      </c>
      <c r="B378" s="239"/>
      <c r="C378" s="239"/>
      <c r="D378" s="239"/>
      <c r="E378" s="239"/>
      <c r="F378" s="239"/>
      <c r="G378" s="239"/>
      <c r="H378" s="239"/>
    </row>
    <row r="379" spans="1:8" s="231" customFormat="1" ht="23.25" x14ac:dyDescent="0.2">
      <c r="A379" s="227" t="s">
        <v>482</v>
      </c>
      <c r="B379" s="227"/>
      <c r="C379" s="227"/>
      <c r="D379" s="227"/>
      <c r="E379" s="227"/>
      <c r="F379" s="227"/>
      <c r="G379" s="227"/>
      <c r="H379" s="227"/>
    </row>
    <row r="380" spans="1:8" s="231" customFormat="1" ht="24.95" customHeight="1" thickBot="1" x14ac:dyDescent="0.25">
      <c r="A380" s="240" t="s">
        <v>146</v>
      </c>
      <c r="B380" s="240"/>
      <c r="C380" s="240"/>
      <c r="D380" s="240"/>
      <c r="E380" s="240"/>
      <c r="F380" s="241"/>
      <c r="H380" s="242"/>
    </row>
    <row r="381" spans="1:8" s="231" customFormat="1" ht="24.95" customHeight="1" thickBot="1" x14ac:dyDescent="0.25">
      <c r="A381" s="311" t="s">
        <v>147</v>
      </c>
      <c r="B381" s="312"/>
      <c r="C381" s="312"/>
      <c r="D381" s="312"/>
      <c r="E381" s="313"/>
      <c r="F381" s="246"/>
      <c r="G381" s="217"/>
      <c r="H381" s="247"/>
    </row>
    <row r="382" spans="1:8" s="231" customFormat="1" ht="43.5" customHeight="1" thickBot="1" x14ac:dyDescent="0.25">
      <c r="A382" s="426" t="s">
        <v>148</v>
      </c>
      <c r="B382" s="427"/>
      <c r="C382" s="250" t="s">
        <v>149</v>
      </c>
      <c r="D382" s="440" t="s">
        <v>150</v>
      </c>
      <c r="E382" s="441"/>
      <c r="F382" s="252"/>
      <c r="G382" s="252"/>
      <c r="H382" s="252"/>
    </row>
    <row r="383" spans="1:8" s="238" customFormat="1" ht="44.25" customHeight="1" x14ac:dyDescent="0.2">
      <c r="A383" s="253" t="s">
        <v>207</v>
      </c>
      <c r="B383" s="254"/>
      <c r="C383" s="256" t="s">
        <v>208</v>
      </c>
      <c r="D383" s="473">
        <v>2190</v>
      </c>
      <c r="E383" s="257"/>
      <c r="F383" s="252"/>
      <c r="G383" s="252"/>
      <c r="H383" s="252"/>
    </row>
    <row r="384" spans="1:8" ht="24.95" customHeight="1" x14ac:dyDescent="0.2">
      <c r="A384" s="258" t="s">
        <v>209</v>
      </c>
      <c r="B384" s="259"/>
      <c r="C384" s="261"/>
      <c r="D384" s="474">
        <v>1590</v>
      </c>
      <c r="E384" s="262"/>
      <c r="F384" s="252"/>
      <c r="G384" s="252"/>
      <c r="H384" s="252"/>
    </row>
    <row r="385" spans="1:8" ht="24.95" customHeight="1" x14ac:dyDescent="0.2">
      <c r="A385" s="258" t="s">
        <v>210</v>
      </c>
      <c r="B385" s="259"/>
      <c r="C385" s="261"/>
      <c r="D385" s="474">
        <v>1440</v>
      </c>
      <c r="E385" s="262"/>
      <c r="F385" s="252"/>
      <c r="G385" s="252"/>
      <c r="H385" s="252"/>
    </row>
    <row r="386" spans="1:8" s="217" customFormat="1" ht="38.25" customHeight="1" x14ac:dyDescent="0.2">
      <c r="A386" s="258" t="s">
        <v>211</v>
      </c>
      <c r="B386" s="259"/>
      <c r="C386" s="261"/>
      <c r="D386" s="474">
        <v>1290</v>
      </c>
      <c r="E386" s="262"/>
      <c r="F386" s="252"/>
      <c r="G386" s="252"/>
      <c r="H386" s="252"/>
    </row>
    <row r="387" spans="1:8" s="242" customFormat="1" ht="84" x14ac:dyDescent="0.2">
      <c r="A387" s="258" t="s">
        <v>151</v>
      </c>
      <c r="B387" s="259"/>
      <c r="C387" s="260" t="s">
        <v>152</v>
      </c>
      <c r="D387" s="261" t="s">
        <v>153</v>
      </c>
      <c r="E387" s="262"/>
      <c r="F387" s="252"/>
      <c r="G387" s="252"/>
      <c r="H387" s="252"/>
    </row>
    <row r="388" spans="1:8" s="247" customFormat="1" ht="21" x14ac:dyDescent="0.2">
      <c r="A388" s="258" t="s">
        <v>154</v>
      </c>
      <c r="B388" s="259"/>
      <c r="C388" s="260" t="s">
        <v>155</v>
      </c>
      <c r="D388" s="261" t="s">
        <v>156</v>
      </c>
      <c r="E388" s="262"/>
      <c r="F388" s="252"/>
      <c r="G388" s="252"/>
      <c r="H388" s="252"/>
    </row>
    <row r="389" spans="1:8" ht="93" customHeight="1" thickBot="1" x14ac:dyDescent="0.25">
      <c r="A389" s="321" t="s">
        <v>157</v>
      </c>
      <c r="B389" s="322"/>
      <c r="C389" s="323" t="s">
        <v>158</v>
      </c>
      <c r="D389" s="324" t="s">
        <v>156</v>
      </c>
      <c r="E389" s="325"/>
      <c r="F389" s="252"/>
      <c r="G389" s="252"/>
      <c r="H389" s="252"/>
    </row>
    <row r="390" spans="1:8" ht="78" customHeight="1" x14ac:dyDescent="0.2">
      <c r="A390" s="258" t="s">
        <v>160</v>
      </c>
      <c r="B390" s="259"/>
      <c r="C390" s="319" t="s">
        <v>161</v>
      </c>
      <c r="D390" s="259" t="s">
        <v>156</v>
      </c>
      <c r="E390" s="320"/>
      <c r="F390" s="246"/>
      <c r="G390" s="246"/>
      <c r="H390" s="246"/>
    </row>
    <row r="391" spans="1:8" ht="83.25" customHeight="1" thickBot="1" x14ac:dyDescent="0.25">
      <c r="A391" s="442" t="s">
        <v>162</v>
      </c>
      <c r="B391" s="443"/>
      <c r="C391" s="323" t="s">
        <v>163</v>
      </c>
      <c r="D391" s="444" t="s">
        <v>156</v>
      </c>
      <c r="E391" s="445"/>
      <c r="F391" s="236"/>
      <c r="G391" s="237"/>
      <c r="H391" s="237"/>
    </row>
    <row r="392" spans="1:8" ht="50.1" customHeight="1" x14ac:dyDescent="0.2">
      <c r="A392" s="264" t="s">
        <v>164</v>
      </c>
      <c r="B392" s="264"/>
      <c r="C392" s="264"/>
      <c r="D392" s="264"/>
      <c r="E392" s="264"/>
      <c r="F392" s="264"/>
      <c r="G392" s="264"/>
      <c r="H392" s="264"/>
    </row>
    <row r="393" spans="1:8" ht="50.1" customHeight="1" x14ac:dyDescent="0.2">
      <c r="A393" s="264" t="s">
        <v>165</v>
      </c>
      <c r="B393" s="264"/>
      <c r="C393" s="264"/>
      <c r="D393" s="264"/>
      <c r="E393" s="264"/>
      <c r="F393" s="264"/>
      <c r="G393" s="264"/>
      <c r="H393" s="264"/>
    </row>
    <row r="394" spans="1:8" ht="192" customHeight="1" x14ac:dyDescent="0.2">
      <c r="A394" s="326" t="str">
        <f>Абакан_юр!A195</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394" s="326"/>
      <c r="C394" s="326"/>
      <c r="D394" s="326"/>
      <c r="E394" s="326"/>
      <c r="F394" s="326"/>
      <c r="G394" s="326"/>
      <c r="H394" s="326"/>
    </row>
    <row r="395" spans="1:8" ht="75" customHeight="1" x14ac:dyDescent="0.2">
      <c r="A395" s="239" t="s">
        <v>167</v>
      </c>
      <c r="B395" s="239"/>
      <c r="C395" s="239"/>
      <c r="D395" s="239"/>
      <c r="E395" s="239"/>
      <c r="F395" s="239"/>
      <c r="G395" s="239"/>
      <c r="H395" s="239"/>
    </row>
    <row r="396" spans="1:8" ht="126" customHeight="1" x14ac:dyDescent="0.2">
      <c r="A396" s="264" t="s">
        <v>168</v>
      </c>
      <c r="B396" s="264"/>
      <c r="C396" s="264"/>
      <c r="D396" s="264"/>
      <c r="E396" s="264"/>
      <c r="F396" s="264"/>
      <c r="G396" s="264"/>
      <c r="H396" s="264"/>
    </row>
    <row r="397" spans="1:8" s="217" customFormat="1" ht="125.25" customHeight="1" x14ac:dyDescent="0.2">
      <c r="A397" s="475" t="s">
        <v>287</v>
      </c>
      <c r="B397" s="475"/>
      <c r="C397" s="475"/>
      <c r="D397" s="475"/>
      <c r="E397" s="475"/>
      <c r="F397" s="475"/>
      <c r="G397" s="475"/>
      <c r="H397" s="475"/>
    </row>
    <row r="398" spans="1:8" ht="25.5" x14ac:dyDescent="0.35">
      <c r="A398" s="476" t="s">
        <v>288</v>
      </c>
      <c r="B398" s="477"/>
      <c r="C398" s="478" t="s">
        <v>289</v>
      </c>
    </row>
    <row r="399" spans="1:8" ht="25.5" x14ac:dyDescent="0.35">
      <c r="A399" s="479" t="s">
        <v>290</v>
      </c>
      <c r="B399" s="480"/>
      <c r="C399" s="481">
        <v>1</v>
      </c>
    </row>
    <row r="400" spans="1:8" ht="25.5" x14ac:dyDescent="0.35">
      <c r="A400" s="479">
        <v>2</v>
      </c>
      <c r="B400" s="480"/>
      <c r="C400" s="481">
        <v>1.1000000000000001</v>
      </c>
    </row>
    <row r="401" spans="1:8" ht="25.5" x14ac:dyDescent="0.35">
      <c r="A401" s="479">
        <v>3</v>
      </c>
      <c r="B401" s="480"/>
      <c r="C401" s="481">
        <v>1.2</v>
      </c>
    </row>
    <row r="402" spans="1:8" ht="25.5" x14ac:dyDescent="0.35">
      <c r="A402" s="479" t="s">
        <v>291</v>
      </c>
      <c r="B402" s="480"/>
      <c r="C402" s="481">
        <v>1.25</v>
      </c>
    </row>
    <row r="403" spans="1:8" ht="25.5" x14ac:dyDescent="0.35">
      <c r="A403" s="479" t="s">
        <v>292</v>
      </c>
      <c r="B403" s="480"/>
      <c r="C403" s="481">
        <v>1.3</v>
      </c>
    </row>
    <row r="404" spans="1:8" ht="25.5" x14ac:dyDescent="0.35">
      <c r="A404" s="479" t="s">
        <v>293</v>
      </c>
      <c r="B404" s="480"/>
      <c r="C404" s="481">
        <v>1.35</v>
      </c>
    </row>
    <row r="405" spans="1:8" ht="25.5" x14ac:dyDescent="0.35">
      <c r="A405" s="479" t="s">
        <v>294</v>
      </c>
      <c r="B405" s="480"/>
      <c r="C405" s="481">
        <v>1.4</v>
      </c>
    </row>
    <row r="406" spans="1:8" ht="25.5" x14ac:dyDescent="0.35">
      <c r="A406" s="479" t="s">
        <v>295</v>
      </c>
      <c r="B406" s="480"/>
      <c r="C406" s="481">
        <v>1.45</v>
      </c>
    </row>
    <row r="407" spans="1:8" ht="25.5" x14ac:dyDescent="0.35">
      <c r="A407" s="479" t="s">
        <v>296</v>
      </c>
      <c r="B407" s="480"/>
      <c r="C407" s="481">
        <v>1.5</v>
      </c>
    </row>
    <row r="408" spans="1:8" ht="25.5" x14ac:dyDescent="0.35">
      <c r="A408" s="479" t="s">
        <v>297</v>
      </c>
      <c r="B408" s="480"/>
      <c r="C408" s="481">
        <v>2</v>
      </c>
    </row>
    <row r="409" spans="1:8" ht="23.25" x14ac:dyDescent="0.2">
      <c r="A409" s="264" t="s">
        <v>298</v>
      </c>
      <c r="B409" s="264"/>
      <c r="C409" s="264"/>
      <c r="D409" s="264"/>
      <c r="E409" s="264"/>
      <c r="F409" s="264"/>
      <c r="G409" s="264"/>
      <c r="H409" s="264"/>
    </row>
    <row r="412" spans="1:8" s="266" customFormat="1" ht="114.75" customHeight="1" x14ac:dyDescent="0.2">
      <c r="A412" s="239" t="s">
        <v>483</v>
      </c>
      <c r="B412" s="239"/>
      <c r="C412" s="239"/>
      <c r="D412" s="239"/>
      <c r="E412" s="239"/>
      <c r="F412" s="239"/>
      <c r="G412" s="239"/>
      <c r="H412" s="239"/>
    </row>
    <row r="416" spans="1:8" ht="23.25" customHeight="1" x14ac:dyDescent="0.2"/>
    <row r="417" spans="1:8" ht="23.25" customHeight="1" x14ac:dyDescent="0.2"/>
    <row r="418" spans="1:8" s="266" customFormat="1" ht="114.75" customHeight="1" x14ac:dyDescent="0.2">
      <c r="A418" s="216"/>
      <c r="B418" s="217"/>
      <c r="C418" s="218"/>
      <c r="D418" s="217"/>
      <c r="E418" s="217"/>
      <c r="F418" s="217"/>
      <c r="G418" s="217"/>
      <c r="H418" s="219"/>
    </row>
  </sheetData>
  <sheetProtection selectLockedCells="1" selectUnlockedCells="1"/>
  <mergeCells count="729">
    <mergeCell ref="A412:E412"/>
    <mergeCell ref="F412:H412"/>
    <mergeCell ref="A404:B404"/>
    <mergeCell ref="A405:B405"/>
    <mergeCell ref="A406:B406"/>
    <mergeCell ref="A407:B407"/>
    <mergeCell ref="A408:B408"/>
    <mergeCell ref="A409:H409"/>
    <mergeCell ref="A398:B398"/>
    <mergeCell ref="A399:B399"/>
    <mergeCell ref="A400:B400"/>
    <mergeCell ref="A401:B401"/>
    <mergeCell ref="A402:B402"/>
    <mergeCell ref="A403:B403"/>
    <mergeCell ref="A392:H392"/>
    <mergeCell ref="A393:H393"/>
    <mergeCell ref="A394:H394"/>
    <mergeCell ref="A395:H395"/>
    <mergeCell ref="A396:H396"/>
    <mergeCell ref="A397:H397"/>
    <mergeCell ref="A389:B389"/>
    <mergeCell ref="D389:E389"/>
    <mergeCell ref="A390:B390"/>
    <mergeCell ref="D390:E390"/>
    <mergeCell ref="A391:B391"/>
    <mergeCell ref="D391:E391"/>
    <mergeCell ref="A386:B386"/>
    <mergeCell ref="D386:E386"/>
    <mergeCell ref="A387:B387"/>
    <mergeCell ref="D387:E387"/>
    <mergeCell ref="A388:B388"/>
    <mergeCell ref="D388:E388"/>
    <mergeCell ref="A381:E381"/>
    <mergeCell ref="A382:B382"/>
    <mergeCell ref="D382:E382"/>
    <mergeCell ref="A383:B383"/>
    <mergeCell ref="C383:C386"/>
    <mergeCell ref="D383:E383"/>
    <mergeCell ref="A384:B384"/>
    <mergeCell ref="D384:E384"/>
    <mergeCell ref="A385:B385"/>
    <mergeCell ref="D385:E385"/>
    <mergeCell ref="A374:C374"/>
    <mergeCell ref="A375:C375"/>
    <mergeCell ref="A377:H377"/>
    <mergeCell ref="A378:H378"/>
    <mergeCell ref="A379:H379"/>
    <mergeCell ref="A380:E380"/>
    <mergeCell ref="A369:C369"/>
    <mergeCell ref="G369:H369"/>
    <mergeCell ref="A370:C370"/>
    <mergeCell ref="A371:C371"/>
    <mergeCell ref="A372:C372"/>
    <mergeCell ref="A373:C373"/>
    <mergeCell ref="A363:B363"/>
    <mergeCell ref="D363:H363"/>
    <mergeCell ref="C365:D365"/>
    <mergeCell ref="C366:D366"/>
    <mergeCell ref="C367:D367"/>
    <mergeCell ref="C368:D368"/>
    <mergeCell ref="A360:B360"/>
    <mergeCell ref="D360:H360"/>
    <mergeCell ref="A361:B361"/>
    <mergeCell ref="D361:H361"/>
    <mergeCell ref="A362:B362"/>
    <mergeCell ref="D362:H362"/>
    <mergeCell ref="A357:B357"/>
    <mergeCell ref="D357:H357"/>
    <mergeCell ref="A358:B358"/>
    <mergeCell ref="D358:H358"/>
    <mergeCell ref="A359:B359"/>
    <mergeCell ref="D359:H359"/>
    <mergeCell ref="D353:H353"/>
    <mergeCell ref="A354:B354"/>
    <mergeCell ref="D354:H354"/>
    <mergeCell ref="A355:B355"/>
    <mergeCell ref="D355:H355"/>
    <mergeCell ref="A356:B356"/>
    <mergeCell ref="D356:H356"/>
    <mergeCell ref="A349:B349"/>
    <mergeCell ref="D349:H349"/>
    <mergeCell ref="A350:B350"/>
    <mergeCell ref="D350:H350"/>
    <mergeCell ref="A351:B351"/>
    <mergeCell ref="C351:C355"/>
    <mergeCell ref="D351:H351"/>
    <mergeCell ref="A352:B352"/>
    <mergeCell ref="D352:H352"/>
    <mergeCell ref="A353:B353"/>
    <mergeCell ref="A346:B346"/>
    <mergeCell ref="D346:H346"/>
    <mergeCell ref="A347:B347"/>
    <mergeCell ref="D347:H347"/>
    <mergeCell ref="A348:B348"/>
    <mergeCell ref="D348:H348"/>
    <mergeCell ref="A343:B343"/>
    <mergeCell ref="D343:H343"/>
    <mergeCell ref="A344:B344"/>
    <mergeCell ref="D344:H344"/>
    <mergeCell ref="A345:B345"/>
    <mergeCell ref="D345:H345"/>
    <mergeCell ref="A340:B340"/>
    <mergeCell ref="D340:H340"/>
    <mergeCell ref="A341:B341"/>
    <mergeCell ref="D341:H341"/>
    <mergeCell ref="A342:B342"/>
    <mergeCell ref="D342:H342"/>
    <mergeCell ref="A337:B337"/>
    <mergeCell ref="D337:H337"/>
    <mergeCell ref="A338:B338"/>
    <mergeCell ref="D338:H338"/>
    <mergeCell ref="A339:B339"/>
    <mergeCell ref="D339:H339"/>
    <mergeCell ref="A334:B334"/>
    <mergeCell ref="D334:H334"/>
    <mergeCell ref="A335:B335"/>
    <mergeCell ref="D335:H335"/>
    <mergeCell ref="A336:B336"/>
    <mergeCell ref="D336:H336"/>
    <mergeCell ref="A331:B331"/>
    <mergeCell ref="D331:H331"/>
    <mergeCell ref="A332:B332"/>
    <mergeCell ref="D332:H332"/>
    <mergeCell ref="A333:B333"/>
    <mergeCell ref="D333:H333"/>
    <mergeCell ref="A328:B328"/>
    <mergeCell ref="D328:H328"/>
    <mergeCell ref="A329:B329"/>
    <mergeCell ref="D329:H329"/>
    <mergeCell ref="A330:B330"/>
    <mergeCell ref="D330:H330"/>
    <mergeCell ref="A325:B325"/>
    <mergeCell ref="D325:H325"/>
    <mergeCell ref="A326:B326"/>
    <mergeCell ref="D326:H326"/>
    <mergeCell ref="A327:B327"/>
    <mergeCell ref="D327:H327"/>
    <mergeCell ref="A322:B322"/>
    <mergeCell ref="D322:H322"/>
    <mergeCell ref="A323:B323"/>
    <mergeCell ref="D323:H323"/>
    <mergeCell ref="A324:B324"/>
    <mergeCell ref="D324:H324"/>
    <mergeCell ref="A319:B319"/>
    <mergeCell ref="D319:H319"/>
    <mergeCell ref="A320:B320"/>
    <mergeCell ref="D320:H320"/>
    <mergeCell ref="A321:B321"/>
    <mergeCell ref="D321:H321"/>
    <mergeCell ref="A316:B316"/>
    <mergeCell ref="D316:H316"/>
    <mergeCell ref="A317:B317"/>
    <mergeCell ref="D317:H317"/>
    <mergeCell ref="A318:B318"/>
    <mergeCell ref="D318:H318"/>
    <mergeCell ref="A313:B313"/>
    <mergeCell ref="D313:H313"/>
    <mergeCell ref="A314:B314"/>
    <mergeCell ref="D314:H314"/>
    <mergeCell ref="A315:B315"/>
    <mergeCell ref="D315:H315"/>
    <mergeCell ref="A310:B310"/>
    <mergeCell ref="D310:H310"/>
    <mergeCell ref="A311:B311"/>
    <mergeCell ref="D311:H311"/>
    <mergeCell ref="A312:B312"/>
    <mergeCell ref="D312:H312"/>
    <mergeCell ref="A307:B307"/>
    <mergeCell ref="D307:H307"/>
    <mergeCell ref="A308:B308"/>
    <mergeCell ref="D308:H308"/>
    <mergeCell ref="A309:B309"/>
    <mergeCell ref="D309:H309"/>
    <mergeCell ref="A304:B304"/>
    <mergeCell ref="D304:H304"/>
    <mergeCell ref="A305:B305"/>
    <mergeCell ref="D305:H305"/>
    <mergeCell ref="A306:B306"/>
    <mergeCell ref="D306:H306"/>
    <mergeCell ref="D300:H300"/>
    <mergeCell ref="A301:B301"/>
    <mergeCell ref="D301:H301"/>
    <mergeCell ref="A302:B302"/>
    <mergeCell ref="D302:H302"/>
    <mergeCell ref="A303:B303"/>
    <mergeCell ref="D303:H303"/>
    <mergeCell ref="A296:B296"/>
    <mergeCell ref="D296:H296"/>
    <mergeCell ref="A297:B297"/>
    <mergeCell ref="D297:H297"/>
    <mergeCell ref="A298:B298"/>
    <mergeCell ref="C298:C315"/>
    <mergeCell ref="D298:H298"/>
    <mergeCell ref="A299:B299"/>
    <mergeCell ref="D299:H299"/>
    <mergeCell ref="A300:B300"/>
    <mergeCell ref="A293:B293"/>
    <mergeCell ref="D293:H293"/>
    <mergeCell ref="A294:B294"/>
    <mergeCell ref="D294:H294"/>
    <mergeCell ref="A295:B295"/>
    <mergeCell ref="D295:H295"/>
    <mergeCell ref="D289:H289"/>
    <mergeCell ref="A290:B290"/>
    <mergeCell ref="D290:H290"/>
    <mergeCell ref="A291:B291"/>
    <mergeCell ref="D291:H291"/>
    <mergeCell ref="A292:B292"/>
    <mergeCell ref="D292:H292"/>
    <mergeCell ref="D284:H284"/>
    <mergeCell ref="D285:H285"/>
    <mergeCell ref="A286:B286"/>
    <mergeCell ref="C286:C294"/>
    <mergeCell ref="D286:H286"/>
    <mergeCell ref="A287:B287"/>
    <mergeCell ref="D287:H287"/>
    <mergeCell ref="A288:B288"/>
    <mergeCell ref="D288:H288"/>
    <mergeCell ref="A289:B289"/>
    <mergeCell ref="A281:B281"/>
    <mergeCell ref="D281:H281"/>
    <mergeCell ref="A282:B282"/>
    <mergeCell ref="D282:H282"/>
    <mergeCell ref="A283:B283"/>
    <mergeCell ref="D283:H283"/>
    <mergeCell ref="A278:B278"/>
    <mergeCell ref="D278:H278"/>
    <mergeCell ref="A279:B279"/>
    <mergeCell ref="D279:H279"/>
    <mergeCell ref="A280:B280"/>
    <mergeCell ref="D280:H280"/>
    <mergeCell ref="A275:B275"/>
    <mergeCell ref="D275:H275"/>
    <mergeCell ref="A276:B276"/>
    <mergeCell ref="D276:H276"/>
    <mergeCell ref="A277:B277"/>
    <mergeCell ref="D277:H277"/>
    <mergeCell ref="A272:B272"/>
    <mergeCell ref="D272:H272"/>
    <mergeCell ref="A273:B273"/>
    <mergeCell ref="D273:H273"/>
    <mergeCell ref="A274:B274"/>
    <mergeCell ref="D274:H274"/>
    <mergeCell ref="A269:B269"/>
    <mergeCell ref="D269:H269"/>
    <mergeCell ref="A270:B270"/>
    <mergeCell ref="D270:H270"/>
    <mergeCell ref="A271:B271"/>
    <mergeCell ref="D271:H271"/>
    <mergeCell ref="A266:B266"/>
    <mergeCell ref="D266:H266"/>
    <mergeCell ref="A267:B267"/>
    <mergeCell ref="D267:H267"/>
    <mergeCell ref="A268:B268"/>
    <mergeCell ref="D268:H268"/>
    <mergeCell ref="A263:B263"/>
    <mergeCell ref="D263:H263"/>
    <mergeCell ref="A264:B264"/>
    <mergeCell ref="D264:H264"/>
    <mergeCell ref="A265:B265"/>
    <mergeCell ref="D265:H265"/>
    <mergeCell ref="A260:B260"/>
    <mergeCell ref="D260:H260"/>
    <mergeCell ref="A261:B261"/>
    <mergeCell ref="D261:H261"/>
    <mergeCell ref="A262:B262"/>
    <mergeCell ref="D262:H262"/>
    <mergeCell ref="A257:B257"/>
    <mergeCell ref="D257:H257"/>
    <mergeCell ref="A258:B258"/>
    <mergeCell ref="D258:H258"/>
    <mergeCell ref="A259:B259"/>
    <mergeCell ref="D259:H259"/>
    <mergeCell ref="A254:B254"/>
    <mergeCell ref="D254:H254"/>
    <mergeCell ref="A255:B255"/>
    <mergeCell ref="D255:H255"/>
    <mergeCell ref="A256:B256"/>
    <mergeCell ref="D256:H256"/>
    <mergeCell ref="A251:B251"/>
    <mergeCell ref="D251:H251"/>
    <mergeCell ref="A252:B252"/>
    <mergeCell ref="D252:H252"/>
    <mergeCell ref="A253:B253"/>
    <mergeCell ref="D253:H253"/>
    <mergeCell ref="A248:B248"/>
    <mergeCell ref="D248:H248"/>
    <mergeCell ref="A249:B249"/>
    <mergeCell ref="D249:H249"/>
    <mergeCell ref="A250:B250"/>
    <mergeCell ref="D250:H250"/>
    <mergeCell ref="A245:B245"/>
    <mergeCell ref="D245:H245"/>
    <mergeCell ref="A246:B246"/>
    <mergeCell ref="D246:H246"/>
    <mergeCell ref="A247:B247"/>
    <mergeCell ref="D247:H247"/>
    <mergeCell ref="A242:B242"/>
    <mergeCell ref="D242:H242"/>
    <mergeCell ref="A243:B243"/>
    <mergeCell ref="D243:H243"/>
    <mergeCell ref="A244:B244"/>
    <mergeCell ref="D244:H244"/>
    <mergeCell ref="A239:B239"/>
    <mergeCell ref="D239:H239"/>
    <mergeCell ref="A240:B240"/>
    <mergeCell ref="D240:H240"/>
    <mergeCell ref="A241:B241"/>
    <mergeCell ref="D241:H241"/>
    <mergeCell ref="A236:B236"/>
    <mergeCell ref="D236:H236"/>
    <mergeCell ref="A237:B237"/>
    <mergeCell ref="D237:H237"/>
    <mergeCell ref="A238:B238"/>
    <mergeCell ref="D238:H238"/>
    <mergeCell ref="A233:B233"/>
    <mergeCell ref="D233:H233"/>
    <mergeCell ref="A234:B234"/>
    <mergeCell ref="D234:H234"/>
    <mergeCell ref="A235:B235"/>
    <mergeCell ref="D235:H235"/>
    <mergeCell ref="A230:B230"/>
    <mergeCell ref="D230:H230"/>
    <mergeCell ref="A231:B231"/>
    <mergeCell ref="D231:H231"/>
    <mergeCell ref="A232:B232"/>
    <mergeCell ref="D232:H232"/>
    <mergeCell ref="A227:B227"/>
    <mergeCell ref="D227:H227"/>
    <mergeCell ref="A228:B228"/>
    <mergeCell ref="D228:H228"/>
    <mergeCell ref="A229:B229"/>
    <mergeCell ref="D229:H229"/>
    <mergeCell ref="A224:B224"/>
    <mergeCell ref="D224:H224"/>
    <mergeCell ref="A225:B225"/>
    <mergeCell ref="D225:H225"/>
    <mergeCell ref="A226:B226"/>
    <mergeCell ref="D226:H226"/>
    <mergeCell ref="A221:B221"/>
    <mergeCell ref="D221:H221"/>
    <mergeCell ref="A222:B222"/>
    <mergeCell ref="D222:H222"/>
    <mergeCell ref="A223:B223"/>
    <mergeCell ref="D223:H223"/>
    <mergeCell ref="A218:B218"/>
    <mergeCell ref="D218:H218"/>
    <mergeCell ref="A219:B219"/>
    <mergeCell ref="D219:H219"/>
    <mergeCell ref="A220:B220"/>
    <mergeCell ref="D220:H220"/>
    <mergeCell ref="A215:B215"/>
    <mergeCell ref="D215:H215"/>
    <mergeCell ref="A216:B216"/>
    <mergeCell ref="D216:H216"/>
    <mergeCell ref="A217:B217"/>
    <mergeCell ref="D217:H217"/>
    <mergeCell ref="A212:B212"/>
    <mergeCell ref="D212:H212"/>
    <mergeCell ref="A213:B213"/>
    <mergeCell ref="D213:H213"/>
    <mergeCell ref="A214:B214"/>
    <mergeCell ref="D214:H214"/>
    <mergeCell ref="A209:B209"/>
    <mergeCell ref="D209:H209"/>
    <mergeCell ref="A210:B210"/>
    <mergeCell ref="D210:H210"/>
    <mergeCell ref="A211:B211"/>
    <mergeCell ref="D211:H211"/>
    <mergeCell ref="A206:B206"/>
    <mergeCell ref="D206:H206"/>
    <mergeCell ref="A207:B207"/>
    <mergeCell ref="D207:H207"/>
    <mergeCell ref="A208:B208"/>
    <mergeCell ref="D208:H208"/>
    <mergeCell ref="A203:B203"/>
    <mergeCell ref="D203:H203"/>
    <mergeCell ref="A204:B204"/>
    <mergeCell ref="D204:H204"/>
    <mergeCell ref="A205:B205"/>
    <mergeCell ref="D205:H205"/>
    <mergeCell ref="A200:B200"/>
    <mergeCell ref="D200:H200"/>
    <mergeCell ref="A201:B201"/>
    <mergeCell ref="D201:H201"/>
    <mergeCell ref="A202:B202"/>
    <mergeCell ref="D202:H202"/>
    <mergeCell ref="A197:B197"/>
    <mergeCell ref="D197:H197"/>
    <mergeCell ref="A198:B198"/>
    <mergeCell ref="D198:H198"/>
    <mergeCell ref="A199:B199"/>
    <mergeCell ref="D199:H199"/>
    <mergeCell ref="A194:B194"/>
    <mergeCell ref="D194:H194"/>
    <mergeCell ref="A195:B195"/>
    <mergeCell ref="D195:H195"/>
    <mergeCell ref="A196:B196"/>
    <mergeCell ref="D196:H196"/>
    <mergeCell ref="A191:B191"/>
    <mergeCell ref="D191:H191"/>
    <mergeCell ref="A192:B192"/>
    <mergeCell ref="D192:H192"/>
    <mergeCell ref="A193:B193"/>
    <mergeCell ref="D193:H193"/>
    <mergeCell ref="D187:H187"/>
    <mergeCell ref="A188:B188"/>
    <mergeCell ref="D188:H188"/>
    <mergeCell ref="A189:B189"/>
    <mergeCell ref="D189:H189"/>
    <mergeCell ref="A190:B190"/>
    <mergeCell ref="D190:H190"/>
    <mergeCell ref="A183:C183"/>
    <mergeCell ref="D183:H183"/>
    <mergeCell ref="A184:B184"/>
    <mergeCell ref="C184:C283"/>
    <mergeCell ref="D184:H184"/>
    <mergeCell ref="A185:B185"/>
    <mergeCell ref="D185:H185"/>
    <mergeCell ref="A186:B186"/>
    <mergeCell ref="D186:H186"/>
    <mergeCell ref="A187:B187"/>
    <mergeCell ref="D178:H178"/>
    <mergeCell ref="A179:A181"/>
    <mergeCell ref="B179:B180"/>
    <mergeCell ref="C179:C180"/>
    <mergeCell ref="D179:H181"/>
    <mergeCell ref="D182:H182"/>
    <mergeCell ref="H168:H171"/>
    <mergeCell ref="D172:H172"/>
    <mergeCell ref="A173:A177"/>
    <mergeCell ref="B173:B174"/>
    <mergeCell ref="C173:C174"/>
    <mergeCell ref="D173:D177"/>
    <mergeCell ref="E173:E177"/>
    <mergeCell ref="F173:F177"/>
    <mergeCell ref="G173:G177"/>
    <mergeCell ref="H173:H177"/>
    <mergeCell ref="A165:B165"/>
    <mergeCell ref="D165:H165"/>
    <mergeCell ref="D166:H166"/>
    <mergeCell ref="A168:A171"/>
    <mergeCell ref="B168:B169"/>
    <mergeCell ref="C168:C169"/>
    <mergeCell ref="D168:D171"/>
    <mergeCell ref="E168:E171"/>
    <mergeCell ref="F168:F171"/>
    <mergeCell ref="G168:G171"/>
    <mergeCell ref="A162:B162"/>
    <mergeCell ref="D162:H162"/>
    <mergeCell ref="A163:B163"/>
    <mergeCell ref="D163:H163"/>
    <mergeCell ref="A164:B164"/>
    <mergeCell ref="D164:H164"/>
    <mergeCell ref="A159:B159"/>
    <mergeCell ref="D159:H159"/>
    <mergeCell ref="A160:B160"/>
    <mergeCell ref="D160:H160"/>
    <mergeCell ref="A161:B161"/>
    <mergeCell ref="D161:H161"/>
    <mergeCell ref="A156:B156"/>
    <mergeCell ref="D156:H156"/>
    <mergeCell ref="A157:B157"/>
    <mergeCell ref="D157:H157"/>
    <mergeCell ref="A158:B158"/>
    <mergeCell ref="D158:H158"/>
    <mergeCell ref="A153:B153"/>
    <mergeCell ref="D153:H153"/>
    <mergeCell ref="A154:B154"/>
    <mergeCell ref="D154:H154"/>
    <mergeCell ref="A155:B155"/>
    <mergeCell ref="D155:H155"/>
    <mergeCell ref="A150:B150"/>
    <mergeCell ref="D150:H150"/>
    <mergeCell ref="A151:B151"/>
    <mergeCell ref="D151:H151"/>
    <mergeCell ref="A152:B152"/>
    <mergeCell ref="D152:H152"/>
    <mergeCell ref="A147:B147"/>
    <mergeCell ref="D147:H147"/>
    <mergeCell ref="A148:B148"/>
    <mergeCell ref="D148:H148"/>
    <mergeCell ref="A149:B149"/>
    <mergeCell ref="D149:H149"/>
    <mergeCell ref="A144:B144"/>
    <mergeCell ref="D144:H144"/>
    <mergeCell ref="A145:B145"/>
    <mergeCell ref="D145:H145"/>
    <mergeCell ref="A146:B146"/>
    <mergeCell ref="D146:H146"/>
    <mergeCell ref="A141:B141"/>
    <mergeCell ref="D141:H141"/>
    <mergeCell ref="A142:B142"/>
    <mergeCell ref="D142:H142"/>
    <mergeCell ref="A143:B143"/>
    <mergeCell ref="D143:H143"/>
    <mergeCell ref="A138:B138"/>
    <mergeCell ref="D138:H138"/>
    <mergeCell ref="A139:B139"/>
    <mergeCell ref="D139:H139"/>
    <mergeCell ref="A140:B140"/>
    <mergeCell ref="D140:H140"/>
    <mergeCell ref="A135:B135"/>
    <mergeCell ref="D135:H135"/>
    <mergeCell ref="A136:B136"/>
    <mergeCell ref="D136:H136"/>
    <mergeCell ref="A137:B137"/>
    <mergeCell ref="D137:H137"/>
    <mergeCell ref="A132:B132"/>
    <mergeCell ref="D132:H132"/>
    <mergeCell ref="A133:B133"/>
    <mergeCell ref="D133:H133"/>
    <mergeCell ref="A134:B134"/>
    <mergeCell ref="D134:H134"/>
    <mergeCell ref="A129:B129"/>
    <mergeCell ref="D129:H129"/>
    <mergeCell ref="A130:B130"/>
    <mergeCell ref="D130:H130"/>
    <mergeCell ref="A131:B131"/>
    <mergeCell ref="D131:H131"/>
    <mergeCell ref="A126:B126"/>
    <mergeCell ref="D126:H126"/>
    <mergeCell ref="A127:B127"/>
    <mergeCell ref="D127:H127"/>
    <mergeCell ref="A128:B128"/>
    <mergeCell ref="D128:H128"/>
    <mergeCell ref="A123:B123"/>
    <mergeCell ref="D123:H123"/>
    <mergeCell ref="A124:B124"/>
    <mergeCell ref="D124:H124"/>
    <mergeCell ref="A125:B125"/>
    <mergeCell ref="D125:H125"/>
    <mergeCell ref="A120:B120"/>
    <mergeCell ref="D120:H120"/>
    <mergeCell ref="A121:B121"/>
    <mergeCell ref="D121:H121"/>
    <mergeCell ref="A122:B122"/>
    <mergeCell ref="D122:H122"/>
    <mergeCell ref="A117:B117"/>
    <mergeCell ref="D117:H117"/>
    <mergeCell ref="A118:B118"/>
    <mergeCell ref="D118:H118"/>
    <mergeCell ref="A119:B119"/>
    <mergeCell ref="D119:H119"/>
    <mergeCell ref="A114:B114"/>
    <mergeCell ref="D114:H114"/>
    <mergeCell ref="A115:B115"/>
    <mergeCell ref="D115:H115"/>
    <mergeCell ref="A116:B116"/>
    <mergeCell ref="D116:H116"/>
    <mergeCell ref="A111:B111"/>
    <mergeCell ref="D111:H111"/>
    <mergeCell ref="A112:B112"/>
    <mergeCell ref="D112:H112"/>
    <mergeCell ref="A113:B113"/>
    <mergeCell ref="D113:H113"/>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02:B102"/>
    <mergeCell ref="D102:H102"/>
    <mergeCell ref="A103:B103"/>
    <mergeCell ref="D103:H103"/>
    <mergeCell ref="A104:B104"/>
    <mergeCell ref="D104:H104"/>
    <mergeCell ref="A99:B99"/>
    <mergeCell ref="D99:H99"/>
    <mergeCell ref="A100:B100"/>
    <mergeCell ref="D100:H100"/>
    <mergeCell ref="A101:B101"/>
    <mergeCell ref="D101:H101"/>
    <mergeCell ref="A96:B96"/>
    <mergeCell ref="D96:H96"/>
    <mergeCell ref="A97:B97"/>
    <mergeCell ref="D97:H97"/>
    <mergeCell ref="A98:B98"/>
    <mergeCell ref="D98:H98"/>
    <mergeCell ref="A93:B93"/>
    <mergeCell ref="D93:H93"/>
    <mergeCell ref="A94:B94"/>
    <mergeCell ref="D94:H94"/>
    <mergeCell ref="A95:B95"/>
    <mergeCell ref="D95:H95"/>
    <mergeCell ref="A90:B90"/>
    <mergeCell ref="D90:H90"/>
    <mergeCell ref="A91:B91"/>
    <mergeCell ref="D91:H91"/>
    <mergeCell ref="A92:B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A72:B72"/>
    <mergeCell ref="D72:H72"/>
    <mergeCell ref="A73:B73"/>
    <mergeCell ref="D73:H73"/>
    <mergeCell ref="A74:B74"/>
    <mergeCell ref="D74:H74"/>
    <mergeCell ref="A69:B69"/>
    <mergeCell ref="D69:H69"/>
    <mergeCell ref="A70:B70"/>
    <mergeCell ref="D70:H70"/>
    <mergeCell ref="A71:B71"/>
    <mergeCell ref="D71:H71"/>
    <mergeCell ref="D64:H64"/>
    <mergeCell ref="A65:C65"/>
    <mergeCell ref="D65:H65"/>
    <mergeCell ref="A66:B66"/>
    <mergeCell ref="C66:C165"/>
    <mergeCell ref="D66:H66"/>
    <mergeCell ref="A67:B67"/>
    <mergeCell ref="D67:H67"/>
    <mergeCell ref="A68:B68"/>
    <mergeCell ref="D68:H68"/>
    <mergeCell ref="G55:G59"/>
    <mergeCell ref="H55:H59"/>
    <mergeCell ref="D60:H60"/>
    <mergeCell ref="A61:A63"/>
    <mergeCell ref="B61:B62"/>
    <mergeCell ref="C61:C62"/>
    <mergeCell ref="D61:H63"/>
    <mergeCell ref="F49:F53"/>
    <mergeCell ref="G49:G53"/>
    <mergeCell ref="H49:H53"/>
    <mergeCell ref="D54:H54"/>
    <mergeCell ref="A55:A59"/>
    <mergeCell ref="B55:B56"/>
    <mergeCell ref="C55:C56"/>
    <mergeCell ref="D55:D59"/>
    <mergeCell ref="E55:E59"/>
    <mergeCell ref="F55:F59"/>
    <mergeCell ref="A44:A47"/>
    <mergeCell ref="B44:B45"/>
    <mergeCell ref="C44:C45"/>
    <mergeCell ref="D44:H47"/>
    <mergeCell ref="D48:H48"/>
    <mergeCell ref="A49:A53"/>
    <mergeCell ref="B49:B50"/>
    <mergeCell ref="C49:C50"/>
    <mergeCell ref="D49:D53"/>
    <mergeCell ref="E49:E53"/>
    <mergeCell ref="G33:G37"/>
    <mergeCell ref="H33:H37"/>
    <mergeCell ref="A39:A42"/>
    <mergeCell ref="D39:H42"/>
    <mergeCell ref="C40:C41"/>
    <mergeCell ref="D43:H43"/>
    <mergeCell ref="F28:F31"/>
    <mergeCell ref="G28:G31"/>
    <mergeCell ref="H28:H31"/>
    <mergeCell ref="D32:H32"/>
    <mergeCell ref="A33:A37"/>
    <mergeCell ref="B33:B34"/>
    <mergeCell ref="C33:C34"/>
    <mergeCell ref="D33:D37"/>
    <mergeCell ref="E33:E37"/>
    <mergeCell ref="F33:F37"/>
    <mergeCell ref="A24:A26"/>
    <mergeCell ref="B24:B25"/>
    <mergeCell ref="C24:C25"/>
    <mergeCell ref="D24:H26"/>
    <mergeCell ref="D27:H27"/>
    <mergeCell ref="A28:A31"/>
    <mergeCell ref="B28:B29"/>
    <mergeCell ref="C28:C29"/>
    <mergeCell ref="D28:D31"/>
    <mergeCell ref="E28:E31"/>
    <mergeCell ref="G13:G17"/>
    <mergeCell ref="H13:H17"/>
    <mergeCell ref="A19:A22"/>
    <mergeCell ref="D19:H22"/>
    <mergeCell ref="C20:C21"/>
    <mergeCell ref="D23:H23"/>
    <mergeCell ref="F8:F11"/>
    <mergeCell ref="G8:G11"/>
    <mergeCell ref="H8:H11"/>
    <mergeCell ref="D12:H12"/>
    <mergeCell ref="A13:A17"/>
    <mergeCell ref="B13:B14"/>
    <mergeCell ref="C13:C14"/>
    <mergeCell ref="D13:D17"/>
    <mergeCell ref="E13:E17"/>
    <mergeCell ref="F13:F17"/>
    <mergeCell ref="D1:F1"/>
    <mergeCell ref="G2:H2"/>
    <mergeCell ref="D4:H4"/>
    <mergeCell ref="A5:B5"/>
    <mergeCell ref="D6:H6"/>
    <mergeCell ref="A8:A11"/>
    <mergeCell ref="B8:B9"/>
    <mergeCell ref="C8:C9"/>
    <mergeCell ref="D8:D11"/>
    <mergeCell ref="E8:E11"/>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25"/>
  <sheetViews>
    <sheetView zoomScale="40" zoomScaleNormal="40" zoomScaleSheetLayoutView="40" workbookViewId="0">
      <pane ySplit="4" topLeftCell="A52" activePane="bottomLeft" state="frozen"/>
      <selection activeCell="A181" sqref="A181:B181"/>
      <selection pane="bottomLeft" activeCell="A181" sqref="A181:B181"/>
    </sheetView>
  </sheetViews>
  <sheetFormatPr defaultColWidth="9.140625" defaultRowHeight="12.75" outlineLevelRow="1" x14ac:dyDescent="0.2"/>
  <cols>
    <col min="1" max="1" width="45.7109375" style="216" customWidth="1"/>
    <col min="2" max="2" width="80.7109375" style="217" customWidth="1"/>
    <col min="3" max="3" width="120.7109375" style="218" customWidth="1"/>
    <col min="4" max="7" width="30.7109375" style="217" customWidth="1"/>
    <col min="8" max="8" width="30.7109375" style="219" customWidth="1"/>
    <col min="9" max="16384" width="9.140625" style="219"/>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июня 2024 г.</v>
      </c>
      <c r="B2" s="6" t="s">
        <v>2</v>
      </c>
      <c r="C2" s="7" t="s">
        <v>533</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24" thickBot="1" x14ac:dyDescent="0.25">
      <c r="A6" s="81"/>
      <c r="B6" s="129"/>
      <c r="C6" s="130"/>
      <c r="D6" s="267" t="s">
        <v>171</v>
      </c>
      <c r="E6" s="268" t="s">
        <v>172</v>
      </c>
      <c r="F6" s="269" t="s">
        <v>173</v>
      </c>
      <c r="G6" s="268" t="s">
        <v>174</v>
      </c>
      <c r="H6" s="270" t="s">
        <v>175</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"2ГИС.КУРГАН" (версия для ПК); 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Интернет-площадки и Веб-приложения на основе Cправочника организаций "2ГИС.КУРГАН", http://api.2gis.ru/</v>
      </c>
      <c r="D7" s="31">
        <f>F7*1.2</f>
        <v>11268</v>
      </c>
      <c r="E7" s="32">
        <f>F7*1.1</f>
        <v>10329</v>
      </c>
      <c r="F7" s="32">
        <v>9390</v>
      </c>
      <c r="G7" s="32">
        <f>F7*0.75</f>
        <v>7042.5</v>
      </c>
      <c r="H7" s="33">
        <f>F7*0.5</f>
        <v>4695</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"2ГИС.КУРГАН" (версия для ПК); 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Интернет-площадки и Веб-приложения на основе Cправочника организаций "2ГИС.КУРГАН",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"2ГИС.КУРГАН" (версия для ПК); 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Интернет-площадки и Веб-приложения на основе Cправочника организаций "2ГИС.КУРГАН", http://api.2gis.ru/</v>
      </c>
      <c r="D12" s="54">
        <f>F12*1.2</f>
        <v>13176</v>
      </c>
      <c r="E12" s="32">
        <f>F12*1.1</f>
        <v>12078.000000000002</v>
      </c>
      <c r="F12" s="32">
        <v>10980</v>
      </c>
      <c r="G12" s="32">
        <f>F12*0.75</f>
        <v>8235</v>
      </c>
      <c r="H12" s="33">
        <f>F12*0.5</f>
        <v>5490</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"2ГИС.КУРГАН" (версия для ПК); 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Интернет-площадки и Веб-приложения на основе Cправочника организаций "2ГИС.КУРГАН",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1590</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"2ГИС.КУРГАН"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"2ГИС.КУРГАН"; Электронный справочник "2ГИС.КУРГАН"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Интернет-площадки и Веб-приложения на основе Cправочника организаций "2ГИС.КУРГАН", http://api.2gis.ru/</v>
      </c>
      <c r="D23" s="271">
        <v>360</v>
      </c>
      <c r="E23" s="272"/>
      <c r="F23" s="272"/>
      <c r="G23" s="272"/>
      <c r="H23" s="273"/>
    </row>
    <row r="24" spans="1:8" s="16" customFormat="1" ht="94.5" customHeight="1" x14ac:dyDescent="0.2">
      <c r="A24" s="71"/>
      <c r="B24" s="92"/>
      <c r="C24" s="93"/>
      <c r="D24" s="94"/>
      <c r="E24" s="95"/>
      <c r="F24" s="95"/>
      <c r="G24" s="95"/>
      <c r="H24" s="274"/>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2ГИС 4.0 и выше)</v>
      </c>
      <c r="D25" s="275"/>
      <c r="E25" s="276"/>
      <c r="F25" s="276"/>
      <c r="G25" s="276"/>
      <c r="H25" s="277"/>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"2ГИС.КУРГАН" (версия для ПК); 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v>
      </c>
      <c r="D27" s="31">
        <f>F27*1.2</f>
        <v>15782.4</v>
      </c>
      <c r="E27" s="32">
        <f>F27*1.1</f>
        <v>14467.2</v>
      </c>
      <c r="F27" s="32">
        <v>13152</v>
      </c>
      <c r="G27" s="32">
        <f>F27*0.75</f>
        <v>9864</v>
      </c>
      <c r="H27" s="33">
        <f>F27*0.5</f>
        <v>6576</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"2ГИС.КУРГАН" (версия для ПК); 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v>
      </c>
      <c r="D32" s="54">
        <f>F32*1.2</f>
        <v>18446.399999999998</v>
      </c>
      <c r="E32" s="32">
        <f>F32*1.1</f>
        <v>16909.2</v>
      </c>
      <c r="F32" s="32">
        <v>15372</v>
      </c>
      <c r="G32" s="32">
        <f>F32*0.75</f>
        <v>11529</v>
      </c>
      <c r="H32" s="33">
        <f>F32*0.5</f>
        <v>7686</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2280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"2ГИС.КУРГАН"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"2ГИС.КУРГАН"; Электронный справочник "2ГИС.КУРГАН"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v>
      </c>
      <c r="D43" s="90">
        <v>504</v>
      </c>
      <c r="E43" s="90"/>
      <c r="F43" s="90"/>
      <c r="G43" s="90"/>
      <c r="H43" s="91"/>
    </row>
    <row r="44" spans="1:8" s="16" customFormat="1" ht="69.75" customHeight="1" x14ac:dyDescent="0.2">
      <c r="A44" s="71"/>
      <c r="B44" s="92"/>
      <c r="C44" s="93"/>
      <c r="D44" s="95"/>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2ГИС 4.0 и выше)</v>
      </c>
      <c r="D45" s="95"/>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2ГИС 4.0 и выше)</v>
      </c>
      <c r="D46" s="100"/>
      <c r="E46" s="100"/>
      <c r="F46" s="100"/>
      <c r="G46" s="100"/>
      <c r="H46" s="101"/>
    </row>
    <row r="47" spans="1:8" ht="21.75" thickBot="1" x14ac:dyDescent="0.25">
      <c r="A47" s="81"/>
      <c r="B47" s="129"/>
      <c r="C47" s="130"/>
      <c r="D47" s="113"/>
      <c r="E47" s="114"/>
      <c r="F47" s="114"/>
      <c r="G47" s="114"/>
      <c r="H47" s="115"/>
    </row>
    <row r="48" spans="1:8" ht="42.75" thickBot="1" x14ac:dyDescent="0.25">
      <c r="A48" s="278" t="s">
        <v>176</v>
      </c>
      <c r="B48" s="66" t="s">
        <v>177</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"2ГИС.КУРГАН" (версия для ПК)</v>
      </c>
      <c r="D48" s="279">
        <f>F48*1.2</f>
        <v>5868</v>
      </c>
      <c r="E48" s="279">
        <f>F48*1.1</f>
        <v>5379</v>
      </c>
      <c r="F48" s="279">
        <v>4890</v>
      </c>
      <c r="G48" s="279">
        <f>F48*0.75</f>
        <v>3667.5</v>
      </c>
      <c r="H48" s="279">
        <f>F48*0.5</f>
        <v>2445</v>
      </c>
    </row>
    <row r="49" spans="1:8" ht="84.75" thickBot="1" x14ac:dyDescent="0.25">
      <c r="A49" s="278"/>
      <c r="B49" s="72" t="s">
        <v>178</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"2ГИС.КУРГАН" (версия для ПК); 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v>
      </c>
      <c r="D49" s="280"/>
      <c r="E49" s="280"/>
      <c r="F49" s="280"/>
      <c r="G49" s="280"/>
      <c r="H49" s="280"/>
    </row>
    <row r="50" spans="1:8" ht="63.75" thickBot="1" x14ac:dyDescent="0.25">
      <c r="A50" s="278"/>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v>
      </c>
      <c r="D50" s="280"/>
      <c r="E50" s="280"/>
      <c r="F50" s="280"/>
      <c r="G50" s="280"/>
      <c r="H50" s="280"/>
    </row>
    <row r="51" spans="1:8" ht="21.75" thickBot="1" x14ac:dyDescent="0.25">
      <c r="A51" s="81"/>
      <c r="B51" s="129"/>
      <c r="C51" s="130"/>
      <c r="D51" s="113"/>
      <c r="E51" s="114"/>
      <c r="F51" s="114"/>
      <c r="G51" s="114"/>
      <c r="H51" s="115"/>
    </row>
    <row r="52" spans="1:8" ht="42" x14ac:dyDescent="0.2">
      <c r="A52" s="281" t="s">
        <v>179</v>
      </c>
      <c r="B52" s="66" t="s">
        <v>180</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"2ГИС.КУРГАН" (версия для ПК)</v>
      </c>
      <c r="D52" s="89">
        <v>270</v>
      </c>
      <c r="E52" s="90"/>
      <c r="F52" s="90"/>
      <c r="G52" s="90"/>
      <c r="H52" s="91"/>
    </row>
    <row r="53" spans="1:8" ht="63.75"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v>
      </c>
      <c r="D53" s="99"/>
      <c r="E53" s="100"/>
      <c r="F53" s="100"/>
      <c r="G53" s="100"/>
      <c r="H53" s="101"/>
    </row>
    <row r="54" spans="1:8" s="16" customFormat="1" ht="24.95" customHeight="1" thickBot="1" x14ac:dyDescent="0.25">
      <c r="A54" s="81"/>
      <c r="B54" s="82"/>
      <c r="C54" s="83"/>
      <c r="D54" s="113"/>
      <c r="E54" s="114"/>
      <c r="F54" s="114"/>
      <c r="G54" s="114"/>
      <c r="H54" s="115"/>
    </row>
    <row r="55" spans="1:8" s="16" customFormat="1" ht="48" customHeight="1" x14ac:dyDescent="0.2">
      <c r="A55" s="29" t="s">
        <v>31</v>
      </c>
      <c r="B55" s="30" t="s">
        <v>27</v>
      </c>
      <c r="C5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"2ГИС.КУРГАН" (версия для ПК); 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Интернет-площадки и Веб-приложения на основе Cправочника организаций "2ГИС.КУРГАН", http://api.2gis.ru/</v>
      </c>
      <c r="D55" s="31">
        <f>F55*1.2</f>
        <v>12268.8</v>
      </c>
      <c r="E55" s="32">
        <f>F55*1.1</f>
        <v>11246.400000000001</v>
      </c>
      <c r="F55" s="32">
        <v>10224</v>
      </c>
      <c r="G55" s="32">
        <f>F55*0.75</f>
        <v>7668</v>
      </c>
      <c r="H55" s="33">
        <f>F55*0.5</f>
        <v>5112</v>
      </c>
    </row>
    <row r="56" spans="1:8" s="16" customFormat="1" ht="132" customHeight="1" x14ac:dyDescent="0.2">
      <c r="A56" s="34"/>
      <c r="B56" s="35"/>
      <c r="C56" s="35"/>
      <c r="D56" s="36"/>
      <c r="E56" s="37"/>
      <c r="F56" s="37"/>
      <c r="G56" s="37"/>
      <c r="H56" s="38"/>
    </row>
    <row r="57" spans="1:8" s="16" customFormat="1" ht="127.5" customHeight="1" x14ac:dyDescent="0.2">
      <c r="A57" s="34"/>
      <c r="B57" s="39" t="s">
        <v>12</v>
      </c>
      <c r="C5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"2ГИС.КУРГАН" (версия для ПК); 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Интернет-площадки и Веб-приложения на основе Cправочника организаций "2ГИС.КУРГАН", http://api.2gis.ru/</v>
      </c>
      <c r="D57" s="36"/>
      <c r="E57" s="37"/>
      <c r="F57" s="37"/>
      <c r="G57" s="37"/>
      <c r="H57" s="38"/>
    </row>
    <row r="58" spans="1:8" s="16" customFormat="1" ht="127.5" customHeight="1" thickBot="1" x14ac:dyDescent="0.25">
      <c r="A58" s="119"/>
      <c r="B58" s="120" t="s">
        <v>33</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2ГИС 4.0 и выше)</v>
      </c>
      <c r="D58" s="121"/>
      <c r="E58" s="122"/>
      <c r="F58" s="122"/>
      <c r="G58" s="122"/>
      <c r="H58" s="123"/>
    </row>
    <row r="59" spans="1:8" s="16" customFormat="1" ht="166.5" customHeight="1" thickBot="1" x14ac:dyDescent="0.25">
      <c r="A59" s="41"/>
      <c r="B59" s="42" t="s">
        <v>13</v>
      </c>
      <c r="C5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2ГИС 4.0 и выше)</v>
      </c>
      <c r="D59" s="44"/>
      <c r="E59" s="45"/>
      <c r="F59" s="45"/>
      <c r="G59" s="45"/>
      <c r="H59" s="46"/>
    </row>
    <row r="60" spans="1:8" s="16" customFormat="1" ht="24.95" customHeight="1" thickBot="1" x14ac:dyDescent="0.25">
      <c r="A60" s="47"/>
      <c r="B60" s="48"/>
      <c r="C60" s="49"/>
      <c r="D60" s="50"/>
      <c r="E60" s="51"/>
      <c r="F60" s="51"/>
      <c r="G60" s="51"/>
      <c r="H60" s="52"/>
    </row>
    <row r="61" spans="1:8" s="16" customFormat="1" ht="48" customHeight="1" x14ac:dyDescent="0.2">
      <c r="A61" s="53" t="s">
        <v>35</v>
      </c>
      <c r="B61" s="30" t="s">
        <v>27</v>
      </c>
      <c r="C61"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"2ГИС.КУРГАН" (версия для ПК); 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Интернет-площадки и Веб-приложения на основе Cправочника организаций "2ГИС.КУРГАН", http://api.2gis.ru/</v>
      </c>
      <c r="D61" s="54">
        <f>F61*1.2</f>
        <v>14299.199999999999</v>
      </c>
      <c r="E61" s="32">
        <f>F61*1.1</f>
        <v>13107.6</v>
      </c>
      <c r="F61" s="32">
        <v>11916</v>
      </c>
      <c r="G61" s="32">
        <f>F61*0.75</f>
        <v>8937</v>
      </c>
      <c r="H61" s="33">
        <f>F61*0.5</f>
        <v>5958</v>
      </c>
    </row>
    <row r="62" spans="1:8" s="16" customFormat="1" ht="132" customHeight="1" x14ac:dyDescent="0.2">
      <c r="A62" s="55"/>
      <c r="B62" s="35"/>
      <c r="C62" s="35"/>
      <c r="D62" s="56"/>
      <c r="E62" s="37"/>
      <c r="F62" s="37"/>
      <c r="G62" s="37"/>
      <c r="H62" s="38"/>
    </row>
    <row r="63" spans="1:8" s="16" customFormat="1" ht="138.94999999999999" customHeight="1" x14ac:dyDescent="0.2">
      <c r="A63" s="55"/>
      <c r="B63" s="39" t="s">
        <v>12</v>
      </c>
      <c r="C63"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"2ГИС.КУРГАН" (версия для ПК); 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Интернет-площадки и Веб-приложения на основе Cправочника организаций "2ГИС.КУРГАН", http://api.2gis.ru/</v>
      </c>
      <c r="D63" s="56"/>
      <c r="E63" s="37"/>
      <c r="F63" s="37"/>
      <c r="G63" s="37"/>
      <c r="H63" s="38"/>
    </row>
    <row r="64" spans="1:8" s="16" customFormat="1" ht="166.5" customHeight="1" x14ac:dyDescent="0.2">
      <c r="A64" s="55"/>
      <c r="B64" s="57" t="s">
        <v>13</v>
      </c>
      <c r="C64"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2ГИС 4.0 и выше)</v>
      </c>
      <c r="D64" s="56"/>
      <c r="E64" s="37"/>
      <c r="F64" s="37"/>
      <c r="G64" s="37"/>
      <c r="H64" s="38"/>
    </row>
    <row r="65" spans="1:8" s="16" customFormat="1" ht="92.25" customHeight="1" thickBot="1" x14ac:dyDescent="0.25">
      <c r="A65" s="59"/>
      <c r="B65" s="42" t="s">
        <v>36</v>
      </c>
      <c r="C65"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2ГИС 4.0 и выше)</v>
      </c>
      <c r="D65" s="61"/>
      <c r="E65" s="45"/>
      <c r="F65" s="45"/>
      <c r="G65" s="45"/>
      <c r="H65" s="46"/>
    </row>
    <row r="66" spans="1:8" s="16" customFormat="1" ht="24.95" customHeight="1" thickBot="1" x14ac:dyDescent="0.25">
      <c r="A66" s="81"/>
      <c r="B66" s="82"/>
      <c r="C66" s="83"/>
      <c r="D66" s="84"/>
      <c r="E66" s="85"/>
      <c r="F66" s="85"/>
      <c r="G66" s="85"/>
      <c r="H66" s="86"/>
    </row>
    <row r="67" spans="1:8" s="16" customFormat="1" ht="50.1" customHeight="1" x14ac:dyDescent="0.2">
      <c r="A67" s="65" t="s">
        <v>37</v>
      </c>
      <c r="B67" s="87" t="s">
        <v>23</v>
      </c>
      <c r="C67"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Интернет-площадки и Веб-приложения на основе Cправочника организаций "2ГИС.КУРГАН", http://api.2gis.ru/</v>
      </c>
      <c r="D67" s="271">
        <v>360</v>
      </c>
      <c r="E67" s="272"/>
      <c r="F67" s="272"/>
      <c r="G67" s="272"/>
      <c r="H67" s="273"/>
    </row>
    <row r="68" spans="1:8" s="16" customFormat="1" ht="94.5" customHeight="1" x14ac:dyDescent="0.2">
      <c r="A68" s="71"/>
      <c r="B68" s="92"/>
      <c r="C68" s="93"/>
      <c r="D68" s="94"/>
      <c r="E68" s="95"/>
      <c r="F68" s="95"/>
      <c r="G68" s="95"/>
      <c r="H68" s="274"/>
    </row>
    <row r="69" spans="1:8" s="16" customFormat="1" ht="163.5" customHeight="1" thickBot="1" x14ac:dyDescent="0.25">
      <c r="A69" s="77"/>
      <c r="B69" s="97" t="s">
        <v>13</v>
      </c>
      <c r="C69"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2ГИС 4.0 и выше)</v>
      </c>
      <c r="D69" s="275"/>
      <c r="E69" s="276"/>
      <c r="F69" s="276"/>
      <c r="G69" s="276"/>
      <c r="H69" s="277"/>
    </row>
    <row r="70" spans="1:8" ht="21.75" thickBot="1" x14ac:dyDescent="0.25">
      <c r="A70" s="81"/>
      <c r="B70" s="129"/>
      <c r="C70" s="130"/>
      <c r="D70" s="113"/>
      <c r="E70" s="114"/>
      <c r="F70" s="114"/>
      <c r="G70" s="114"/>
      <c r="H70" s="115"/>
    </row>
    <row r="71" spans="1:8" ht="50.1" customHeight="1" thickBot="1" x14ac:dyDescent="0.25">
      <c r="A71" s="136" t="s">
        <v>38</v>
      </c>
      <c r="B71" s="137"/>
      <c r="C71" s="137"/>
      <c r="D71" s="138" t="str">
        <f>"от "&amp;MIN(D72:D91)&amp;" до "&amp;MAX(D72:D91)</f>
        <v>от 1980 до 39600</v>
      </c>
      <c r="E71" s="139"/>
      <c r="F71" s="139"/>
      <c r="G71" s="139"/>
      <c r="H71" s="140"/>
    </row>
    <row r="72" spans="1:8" ht="37.5" customHeight="1" outlineLevel="1" x14ac:dyDescent="0.2">
      <c r="A72" s="141" t="s">
        <v>39</v>
      </c>
      <c r="B72" s="369"/>
      <c r="C72" s="30" t="str">
        <f>"Электронный справочник на основе Справочника организаций "&amp;$C$2&amp;" (версия для ПК)"</f>
        <v>Электронный справочник на основе Справочника организаций "2ГИС.КУРГАН" (версия для ПК)</v>
      </c>
      <c r="D72" s="370">
        <v>1980</v>
      </c>
      <c r="E72" s="145"/>
      <c r="F72" s="145"/>
      <c r="G72" s="145"/>
      <c r="H72" s="146"/>
    </row>
    <row r="73" spans="1:8" ht="37.5" customHeight="1" outlineLevel="1" x14ac:dyDescent="0.2">
      <c r="A73" s="147" t="s">
        <v>40</v>
      </c>
      <c r="B73" s="371"/>
      <c r="C73" s="355"/>
      <c r="D73" s="56">
        <v>3960</v>
      </c>
      <c r="E73" s="37"/>
      <c r="F73" s="37"/>
      <c r="G73" s="37"/>
      <c r="H73" s="38"/>
    </row>
    <row r="74" spans="1:8" ht="37.5" customHeight="1" outlineLevel="1" x14ac:dyDescent="0.2">
      <c r="A74" s="147" t="s">
        <v>41</v>
      </c>
      <c r="B74" s="371"/>
      <c r="C74" s="355"/>
      <c r="D74" s="56">
        <v>5940</v>
      </c>
      <c r="E74" s="37"/>
      <c r="F74" s="37"/>
      <c r="G74" s="37"/>
      <c r="H74" s="38"/>
    </row>
    <row r="75" spans="1:8" ht="37.5" customHeight="1" outlineLevel="1" x14ac:dyDescent="0.2">
      <c r="A75" s="147" t="s">
        <v>42</v>
      </c>
      <c r="B75" s="371"/>
      <c r="C75" s="355"/>
      <c r="D75" s="56">
        <v>7920</v>
      </c>
      <c r="E75" s="37"/>
      <c r="F75" s="37"/>
      <c r="G75" s="37"/>
      <c r="H75" s="38"/>
    </row>
    <row r="76" spans="1:8" ht="37.5" customHeight="1" outlineLevel="1" x14ac:dyDescent="0.2">
      <c r="A76" s="147" t="s">
        <v>43</v>
      </c>
      <c r="B76" s="371"/>
      <c r="C76" s="355"/>
      <c r="D76" s="56">
        <v>9900</v>
      </c>
      <c r="E76" s="37"/>
      <c r="F76" s="37"/>
      <c r="G76" s="37"/>
      <c r="H76" s="38"/>
    </row>
    <row r="77" spans="1:8" ht="37.5" customHeight="1" outlineLevel="1" x14ac:dyDescent="0.2">
      <c r="A77" s="147" t="s">
        <v>44</v>
      </c>
      <c r="B77" s="371"/>
      <c r="C77" s="355"/>
      <c r="D77" s="56">
        <v>11880</v>
      </c>
      <c r="E77" s="37"/>
      <c r="F77" s="37"/>
      <c r="G77" s="37"/>
      <c r="H77" s="38"/>
    </row>
    <row r="78" spans="1:8" ht="37.5" customHeight="1" outlineLevel="1" x14ac:dyDescent="0.2">
      <c r="A78" s="147" t="s">
        <v>45</v>
      </c>
      <c r="B78" s="371"/>
      <c r="C78" s="355"/>
      <c r="D78" s="56">
        <v>13860</v>
      </c>
      <c r="E78" s="37"/>
      <c r="F78" s="37"/>
      <c r="G78" s="37"/>
      <c r="H78" s="38"/>
    </row>
    <row r="79" spans="1:8" ht="37.5" customHeight="1" outlineLevel="1" x14ac:dyDescent="0.2">
      <c r="A79" s="147" t="s">
        <v>46</v>
      </c>
      <c r="B79" s="371"/>
      <c r="C79" s="355"/>
      <c r="D79" s="56">
        <v>15840</v>
      </c>
      <c r="E79" s="37"/>
      <c r="F79" s="37"/>
      <c r="G79" s="37"/>
      <c r="H79" s="38"/>
    </row>
    <row r="80" spans="1:8" ht="37.5" customHeight="1" outlineLevel="1" x14ac:dyDescent="0.2">
      <c r="A80" s="147" t="s">
        <v>47</v>
      </c>
      <c r="B80" s="371"/>
      <c r="C80" s="355"/>
      <c r="D80" s="56">
        <v>17820</v>
      </c>
      <c r="E80" s="37"/>
      <c r="F80" s="37"/>
      <c r="G80" s="37"/>
      <c r="H80" s="38"/>
    </row>
    <row r="81" spans="1:8" ht="37.5" customHeight="1" outlineLevel="1" x14ac:dyDescent="0.2">
      <c r="A81" s="147" t="s">
        <v>48</v>
      </c>
      <c r="B81" s="371"/>
      <c r="C81" s="355"/>
      <c r="D81" s="56">
        <v>19800</v>
      </c>
      <c r="E81" s="37"/>
      <c r="F81" s="37"/>
      <c r="G81" s="37"/>
      <c r="H81" s="38"/>
    </row>
    <row r="82" spans="1:8" ht="37.5" customHeight="1" outlineLevel="1" x14ac:dyDescent="0.2">
      <c r="A82" s="147" t="s">
        <v>49</v>
      </c>
      <c r="B82" s="371"/>
      <c r="C82" s="355"/>
      <c r="D82" s="56">
        <v>21780</v>
      </c>
      <c r="E82" s="37"/>
      <c r="F82" s="37"/>
      <c r="G82" s="37"/>
      <c r="H82" s="38"/>
    </row>
    <row r="83" spans="1:8" ht="37.5" customHeight="1" outlineLevel="1" x14ac:dyDescent="0.2">
      <c r="A83" s="147" t="s">
        <v>50</v>
      </c>
      <c r="B83" s="371"/>
      <c r="C83" s="355"/>
      <c r="D83" s="56">
        <v>23760</v>
      </c>
      <c r="E83" s="37"/>
      <c r="F83" s="37"/>
      <c r="G83" s="37"/>
      <c r="H83" s="38"/>
    </row>
    <row r="84" spans="1:8" ht="37.5" customHeight="1" outlineLevel="1" x14ac:dyDescent="0.2">
      <c r="A84" s="147" t="s">
        <v>51</v>
      </c>
      <c r="B84" s="371"/>
      <c r="C84" s="355"/>
      <c r="D84" s="56">
        <v>25740</v>
      </c>
      <c r="E84" s="37"/>
      <c r="F84" s="37"/>
      <c r="G84" s="37"/>
      <c r="H84" s="38"/>
    </row>
    <row r="85" spans="1:8" ht="37.5" customHeight="1" outlineLevel="1" x14ac:dyDescent="0.2">
      <c r="A85" s="147" t="s">
        <v>52</v>
      </c>
      <c r="B85" s="371"/>
      <c r="C85" s="355"/>
      <c r="D85" s="56">
        <v>27720</v>
      </c>
      <c r="E85" s="37"/>
      <c r="F85" s="37"/>
      <c r="G85" s="37"/>
      <c r="H85" s="38"/>
    </row>
    <row r="86" spans="1:8" ht="37.5" customHeight="1" outlineLevel="1" x14ac:dyDescent="0.2">
      <c r="A86" s="147" t="s">
        <v>53</v>
      </c>
      <c r="B86" s="371"/>
      <c r="C86" s="355"/>
      <c r="D86" s="56">
        <v>29700</v>
      </c>
      <c r="E86" s="37"/>
      <c r="F86" s="37"/>
      <c r="G86" s="37"/>
      <c r="H86" s="38"/>
    </row>
    <row r="87" spans="1:8" ht="37.5" customHeight="1" outlineLevel="1" x14ac:dyDescent="0.2">
      <c r="A87" s="147" t="s">
        <v>54</v>
      </c>
      <c r="B87" s="371"/>
      <c r="C87" s="355"/>
      <c r="D87" s="56">
        <v>31680</v>
      </c>
      <c r="E87" s="37"/>
      <c r="F87" s="37"/>
      <c r="G87" s="37"/>
      <c r="H87" s="38"/>
    </row>
    <row r="88" spans="1:8" ht="37.5" customHeight="1" outlineLevel="1" x14ac:dyDescent="0.2">
      <c r="A88" s="147" t="s">
        <v>55</v>
      </c>
      <c r="B88" s="371"/>
      <c r="C88" s="355"/>
      <c r="D88" s="56">
        <v>33660</v>
      </c>
      <c r="E88" s="37"/>
      <c r="F88" s="37"/>
      <c r="G88" s="37"/>
      <c r="H88" s="38"/>
    </row>
    <row r="89" spans="1:8" ht="37.5" customHeight="1" outlineLevel="1" x14ac:dyDescent="0.2">
      <c r="A89" s="147" t="s">
        <v>56</v>
      </c>
      <c r="B89" s="371"/>
      <c r="C89" s="355"/>
      <c r="D89" s="56">
        <v>35640</v>
      </c>
      <c r="E89" s="37"/>
      <c r="F89" s="37"/>
      <c r="G89" s="37"/>
      <c r="H89" s="38"/>
    </row>
    <row r="90" spans="1:8" ht="37.5" customHeight="1" outlineLevel="1" x14ac:dyDescent="0.2">
      <c r="A90" s="147" t="s">
        <v>57</v>
      </c>
      <c r="B90" s="371"/>
      <c r="C90" s="355"/>
      <c r="D90" s="56">
        <v>37620</v>
      </c>
      <c r="E90" s="37"/>
      <c r="F90" s="37"/>
      <c r="G90" s="37"/>
      <c r="H90" s="38"/>
    </row>
    <row r="91" spans="1:8" ht="37.5" customHeight="1" outlineLevel="1" x14ac:dyDescent="0.2">
      <c r="A91" s="147" t="s">
        <v>58</v>
      </c>
      <c r="B91" s="371"/>
      <c r="C91" s="355"/>
      <c r="D91" s="56">
        <v>39600</v>
      </c>
      <c r="E91" s="37"/>
      <c r="F91" s="37"/>
      <c r="G91" s="37"/>
      <c r="H91" s="38"/>
    </row>
    <row r="92" spans="1:8" ht="37.5" customHeight="1" outlineLevel="1" x14ac:dyDescent="0.2">
      <c r="A92" s="147" t="s">
        <v>181</v>
      </c>
      <c r="B92" s="148"/>
      <c r="C92" s="355"/>
      <c r="D92" s="56">
        <v>41580</v>
      </c>
      <c r="E92" s="37"/>
      <c r="F92" s="37"/>
      <c r="G92" s="37"/>
      <c r="H92" s="38"/>
    </row>
    <row r="93" spans="1:8" ht="37.5" customHeight="1" outlineLevel="1" x14ac:dyDescent="0.2">
      <c r="A93" s="147" t="s">
        <v>182</v>
      </c>
      <c r="B93" s="148"/>
      <c r="C93" s="355"/>
      <c r="D93" s="56">
        <v>43560</v>
      </c>
      <c r="E93" s="37"/>
      <c r="F93" s="37"/>
      <c r="G93" s="37"/>
      <c r="H93" s="38"/>
    </row>
    <row r="94" spans="1:8" ht="37.5" customHeight="1" outlineLevel="1" x14ac:dyDescent="0.2">
      <c r="A94" s="147" t="s">
        <v>183</v>
      </c>
      <c r="B94" s="148"/>
      <c r="C94" s="355"/>
      <c r="D94" s="56">
        <v>45540</v>
      </c>
      <c r="E94" s="37"/>
      <c r="F94" s="37"/>
      <c r="G94" s="37"/>
      <c r="H94" s="38"/>
    </row>
    <row r="95" spans="1:8" ht="37.5" customHeight="1" outlineLevel="1" x14ac:dyDescent="0.2">
      <c r="A95" s="147" t="s">
        <v>184</v>
      </c>
      <c r="B95" s="148"/>
      <c r="C95" s="355"/>
      <c r="D95" s="56">
        <v>47520</v>
      </c>
      <c r="E95" s="37"/>
      <c r="F95" s="37"/>
      <c r="G95" s="37"/>
      <c r="H95" s="38"/>
    </row>
    <row r="96" spans="1:8" ht="37.5" customHeight="1" outlineLevel="1" x14ac:dyDescent="0.2">
      <c r="A96" s="147" t="s">
        <v>185</v>
      </c>
      <c r="B96" s="148"/>
      <c r="C96" s="355"/>
      <c r="D96" s="56">
        <v>49500</v>
      </c>
      <c r="E96" s="37"/>
      <c r="F96" s="37"/>
      <c r="G96" s="37"/>
      <c r="H96" s="38"/>
    </row>
    <row r="97" spans="1:8" ht="37.5" customHeight="1" outlineLevel="1" x14ac:dyDescent="0.2">
      <c r="A97" s="147" t="s">
        <v>186</v>
      </c>
      <c r="B97" s="148"/>
      <c r="C97" s="355"/>
      <c r="D97" s="56">
        <v>51480</v>
      </c>
      <c r="E97" s="37"/>
      <c r="F97" s="37"/>
      <c r="G97" s="37"/>
      <c r="H97" s="38"/>
    </row>
    <row r="98" spans="1:8" ht="37.5" customHeight="1" outlineLevel="1" x14ac:dyDescent="0.2">
      <c r="A98" s="147" t="s">
        <v>187</v>
      </c>
      <c r="B98" s="148"/>
      <c r="C98" s="355"/>
      <c r="D98" s="56">
        <v>53460</v>
      </c>
      <c r="E98" s="37"/>
      <c r="F98" s="37"/>
      <c r="G98" s="37"/>
      <c r="H98" s="38"/>
    </row>
    <row r="99" spans="1:8" ht="37.5" customHeight="1" outlineLevel="1" x14ac:dyDescent="0.2">
      <c r="A99" s="147" t="s">
        <v>188</v>
      </c>
      <c r="B99" s="148"/>
      <c r="C99" s="355"/>
      <c r="D99" s="56">
        <v>55440</v>
      </c>
      <c r="E99" s="37"/>
      <c r="F99" s="37"/>
      <c r="G99" s="37"/>
      <c r="H99" s="38"/>
    </row>
    <row r="100" spans="1:8" ht="37.5" customHeight="1" outlineLevel="1" x14ac:dyDescent="0.2">
      <c r="A100" s="147" t="s">
        <v>189</v>
      </c>
      <c r="B100" s="148"/>
      <c r="C100" s="355"/>
      <c r="D100" s="56">
        <v>57420</v>
      </c>
      <c r="E100" s="37"/>
      <c r="F100" s="37"/>
      <c r="G100" s="37"/>
      <c r="H100" s="38"/>
    </row>
    <row r="101" spans="1:8" ht="37.5" customHeight="1" outlineLevel="1" x14ac:dyDescent="0.2">
      <c r="A101" s="147" t="s">
        <v>190</v>
      </c>
      <c r="B101" s="148"/>
      <c r="C101" s="355"/>
      <c r="D101" s="56">
        <v>59400</v>
      </c>
      <c r="E101" s="37"/>
      <c r="F101" s="37"/>
      <c r="G101" s="37"/>
      <c r="H101" s="38"/>
    </row>
    <row r="102" spans="1:8" ht="37.5" customHeight="1" outlineLevel="1" x14ac:dyDescent="0.2">
      <c r="A102" s="147" t="s">
        <v>191</v>
      </c>
      <c r="B102" s="148"/>
      <c r="C102" s="355"/>
      <c r="D102" s="56">
        <v>61380</v>
      </c>
      <c r="E102" s="37"/>
      <c r="F102" s="37"/>
      <c r="G102" s="37"/>
      <c r="H102" s="38"/>
    </row>
    <row r="103" spans="1:8" ht="37.5" customHeight="1" outlineLevel="1" x14ac:dyDescent="0.2">
      <c r="A103" s="147" t="s">
        <v>192</v>
      </c>
      <c r="B103" s="148"/>
      <c r="C103" s="355"/>
      <c r="D103" s="56">
        <v>63360</v>
      </c>
      <c r="E103" s="37"/>
      <c r="F103" s="37"/>
      <c r="G103" s="37"/>
      <c r="H103" s="38"/>
    </row>
    <row r="104" spans="1:8" ht="37.5" customHeight="1" outlineLevel="1" x14ac:dyDescent="0.2">
      <c r="A104" s="147" t="s">
        <v>193</v>
      </c>
      <c r="B104" s="148"/>
      <c r="C104" s="355"/>
      <c r="D104" s="56">
        <v>65340</v>
      </c>
      <c r="E104" s="37"/>
      <c r="F104" s="37"/>
      <c r="G104" s="37"/>
      <c r="H104" s="38"/>
    </row>
    <row r="105" spans="1:8" ht="37.5" customHeight="1" outlineLevel="1" x14ac:dyDescent="0.2">
      <c r="A105" s="147" t="s">
        <v>194</v>
      </c>
      <c r="B105" s="148"/>
      <c r="C105" s="355"/>
      <c r="D105" s="56">
        <v>67320</v>
      </c>
      <c r="E105" s="37"/>
      <c r="F105" s="37"/>
      <c r="G105" s="37"/>
      <c r="H105" s="38"/>
    </row>
    <row r="106" spans="1:8" ht="37.5" customHeight="1" outlineLevel="1" x14ac:dyDescent="0.2">
      <c r="A106" s="147" t="s">
        <v>195</v>
      </c>
      <c r="B106" s="148"/>
      <c r="C106" s="355"/>
      <c r="D106" s="56">
        <v>69300</v>
      </c>
      <c r="E106" s="37"/>
      <c r="F106" s="37"/>
      <c r="G106" s="37"/>
      <c r="H106" s="38"/>
    </row>
    <row r="107" spans="1:8" ht="37.5" customHeight="1" outlineLevel="1" x14ac:dyDescent="0.2">
      <c r="A107" s="147" t="s">
        <v>235</v>
      </c>
      <c r="B107" s="148"/>
      <c r="C107" s="355"/>
      <c r="D107" s="56">
        <v>71280</v>
      </c>
      <c r="E107" s="37"/>
      <c r="F107" s="37"/>
      <c r="G107" s="37"/>
      <c r="H107" s="38"/>
    </row>
    <row r="108" spans="1:8" ht="37.5" customHeight="1" outlineLevel="1" x14ac:dyDescent="0.2">
      <c r="A108" s="147" t="s">
        <v>236</v>
      </c>
      <c r="B108" s="148"/>
      <c r="C108" s="355"/>
      <c r="D108" s="56">
        <v>73260</v>
      </c>
      <c r="E108" s="37"/>
      <c r="F108" s="37"/>
      <c r="G108" s="37"/>
      <c r="H108" s="38"/>
    </row>
    <row r="109" spans="1:8" ht="37.5" customHeight="1" outlineLevel="1" x14ac:dyDescent="0.2">
      <c r="A109" s="147" t="s">
        <v>237</v>
      </c>
      <c r="B109" s="148"/>
      <c r="C109" s="355"/>
      <c r="D109" s="56">
        <v>75240</v>
      </c>
      <c r="E109" s="37"/>
      <c r="F109" s="37"/>
      <c r="G109" s="37"/>
      <c r="H109" s="38"/>
    </row>
    <row r="110" spans="1:8" ht="37.5" customHeight="1" outlineLevel="1" x14ac:dyDescent="0.2">
      <c r="A110" s="147" t="s">
        <v>238</v>
      </c>
      <c r="B110" s="148"/>
      <c r="C110" s="355"/>
      <c r="D110" s="56">
        <v>77220</v>
      </c>
      <c r="E110" s="37"/>
      <c r="F110" s="37"/>
      <c r="G110" s="37"/>
      <c r="H110" s="38"/>
    </row>
    <row r="111" spans="1:8" ht="37.5" customHeight="1" outlineLevel="1" thickBot="1" x14ac:dyDescent="0.25">
      <c r="A111" s="147" t="s">
        <v>239</v>
      </c>
      <c r="B111" s="148"/>
      <c r="C111" s="372"/>
      <c r="D111" s="56">
        <v>79200</v>
      </c>
      <c r="E111" s="37"/>
      <c r="F111" s="37"/>
      <c r="G111" s="37"/>
      <c r="H111" s="38"/>
    </row>
    <row r="112" spans="1:8" ht="50.1" customHeight="1" thickBot="1" x14ac:dyDescent="0.25">
      <c r="A112" s="136" t="s">
        <v>59</v>
      </c>
      <c r="B112" s="137"/>
      <c r="C112" s="137"/>
      <c r="D112" s="138" t="str">
        <f>"от "&amp;MIN(D113:D122)&amp;" до "&amp;MAX(D113:D122)</f>
        <v>от 69 до 5580</v>
      </c>
      <c r="E112" s="139"/>
      <c r="F112" s="139"/>
      <c r="G112" s="139"/>
      <c r="H112" s="140"/>
    </row>
    <row r="113" spans="1:8" ht="151.5" x14ac:dyDescent="0.2">
      <c r="A113" s="149" t="s">
        <v>60</v>
      </c>
      <c r="B113" s="150" t="s">
        <v>13</v>
      </c>
      <c r="C113" s="300"/>
      <c r="D113" s="144">
        <v>1290</v>
      </c>
      <c r="E113" s="145"/>
      <c r="F113" s="145"/>
      <c r="G113" s="145"/>
      <c r="H113" s="146"/>
    </row>
    <row r="114" spans="1:8" ht="37.5" customHeight="1" x14ac:dyDescent="0.2">
      <c r="A114" s="207" t="s">
        <v>61</v>
      </c>
      <c r="B114" s="208"/>
      <c r="C114" s="159" t="str">
        <f>"Электронный справочник на основе Справочника организаций "&amp;$C$2&amp;" (версия для ПК)"</f>
        <v>Электронный справочник на основе Справочника организаций "2ГИС.КУРГАН" (версия для ПК)</v>
      </c>
      <c r="D114" s="36">
        <v>69</v>
      </c>
      <c r="E114" s="37"/>
      <c r="F114" s="37"/>
      <c r="G114" s="37"/>
      <c r="H114" s="38"/>
    </row>
    <row r="115" spans="1:8" ht="37.5" customHeight="1" x14ac:dyDescent="0.2">
      <c r="A115" s="454" t="s">
        <v>62</v>
      </c>
      <c r="B115" s="196"/>
      <c r="C115" s="159"/>
      <c r="D115" s="36">
        <v>5580</v>
      </c>
      <c r="E115" s="37"/>
      <c r="F115" s="37"/>
      <c r="G115" s="37"/>
      <c r="H115" s="38"/>
    </row>
    <row r="116" spans="1:8" ht="37.5" customHeight="1" x14ac:dyDescent="0.2">
      <c r="A116" s="546" t="s">
        <v>63</v>
      </c>
      <c r="B116" s="547"/>
      <c r="C116" s="159"/>
      <c r="D116" s="36">
        <v>1530</v>
      </c>
      <c r="E116" s="37"/>
      <c r="F116" s="37"/>
      <c r="G116" s="37"/>
      <c r="H116" s="38"/>
    </row>
    <row r="117" spans="1:8" ht="37.5" customHeight="1" x14ac:dyDescent="0.2">
      <c r="A117" s="160" t="s">
        <v>64</v>
      </c>
      <c r="B117" s="161"/>
      <c r="C117" s="159"/>
      <c r="D117" s="36">
        <v>4890</v>
      </c>
      <c r="E117" s="37"/>
      <c r="F117" s="37"/>
      <c r="G117" s="37"/>
      <c r="H117" s="38"/>
    </row>
    <row r="118" spans="1:8" ht="37.5" customHeight="1" x14ac:dyDescent="0.2">
      <c r="A118" s="160" t="s">
        <v>65</v>
      </c>
      <c r="B118" s="161"/>
      <c r="C118" s="159"/>
      <c r="D118" s="36">
        <v>285</v>
      </c>
      <c r="E118" s="37"/>
      <c r="F118" s="37"/>
      <c r="G118" s="37"/>
      <c r="H118" s="38"/>
    </row>
    <row r="119" spans="1:8" ht="37.5" customHeight="1" x14ac:dyDescent="0.2">
      <c r="A119" s="160" t="s">
        <v>66</v>
      </c>
      <c r="B119" s="161"/>
      <c r="C119" s="159"/>
      <c r="D119" s="36">
        <v>285</v>
      </c>
      <c r="E119" s="37"/>
      <c r="F119" s="37"/>
      <c r="G119" s="37"/>
      <c r="H119" s="38"/>
    </row>
    <row r="120" spans="1:8" ht="37.5" customHeight="1" x14ac:dyDescent="0.2">
      <c r="A120" s="160" t="s">
        <v>67</v>
      </c>
      <c r="B120" s="161"/>
      <c r="C120" s="159"/>
      <c r="D120" s="36">
        <v>570</v>
      </c>
      <c r="E120" s="37"/>
      <c r="F120" s="37"/>
      <c r="G120" s="37"/>
      <c r="H120" s="38"/>
    </row>
    <row r="121" spans="1:8" ht="37.5" customHeight="1" x14ac:dyDescent="0.2">
      <c r="A121" s="160" t="s">
        <v>68</v>
      </c>
      <c r="B121" s="161"/>
      <c r="C121" s="159"/>
      <c r="D121" s="36">
        <v>840</v>
      </c>
      <c r="E121" s="37"/>
      <c r="F121" s="37"/>
      <c r="G121" s="37"/>
      <c r="H121" s="38"/>
    </row>
    <row r="122" spans="1:8" ht="37.5" customHeight="1" thickBot="1" x14ac:dyDescent="0.25">
      <c r="A122" s="307" t="s">
        <v>69</v>
      </c>
      <c r="B122" s="308"/>
      <c r="C122" s="164"/>
      <c r="D122" s="121">
        <v>5550</v>
      </c>
      <c r="E122" s="122"/>
      <c r="F122" s="122"/>
      <c r="G122" s="122"/>
      <c r="H122" s="123"/>
    </row>
    <row r="123" spans="1:8" s="16" customFormat="1" ht="117.75" customHeight="1" thickBot="1" x14ac:dyDescent="0.25">
      <c r="A123" s="287" t="s">
        <v>71</v>
      </c>
      <c r="B123" s="288"/>
      <c r="C123" s="28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"2ГИС.КУРГАН" (версия для ПК); 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Интернет-площадки и Веб-приложения на основе Cправочника организаций "2ГИС.КУРГАН", http://api.2gis.ru/</v>
      </c>
      <c r="D123" s="45">
        <v>36</v>
      </c>
      <c r="E123" s="45"/>
      <c r="F123" s="45"/>
      <c r="G123" s="45"/>
      <c r="H123" s="46"/>
    </row>
    <row r="124" spans="1:8" ht="50.1" customHeight="1" thickBot="1" x14ac:dyDescent="0.25">
      <c r="A124" s="24" t="s">
        <v>72</v>
      </c>
      <c r="B124" s="25"/>
      <c r="C124" s="26"/>
      <c r="D124" s="173" t="str">
        <f>"от "&amp;MIN(D126,D146:H147,F186,D148:H162)&amp;" до "&amp;MAX(D126,D146:H147,F186,D148:H162)</f>
        <v>от 690 до 21000</v>
      </c>
      <c r="E124" s="173"/>
      <c r="F124" s="173"/>
      <c r="G124" s="173"/>
      <c r="H124" s="174"/>
    </row>
    <row r="125" spans="1:8" ht="21.75" thickBot="1" x14ac:dyDescent="0.25">
      <c r="A125" s="175"/>
      <c r="B125" s="176"/>
      <c r="C125" s="130"/>
      <c r="D125" s="177"/>
      <c r="E125" s="177"/>
      <c r="F125" s="177"/>
      <c r="G125" s="177"/>
      <c r="H125" s="178"/>
    </row>
    <row r="126" spans="1:8" ht="54" customHeight="1" thickBot="1" x14ac:dyDescent="0.25">
      <c r="A126" s="179" t="s">
        <v>73</v>
      </c>
      <c r="B126" s="180"/>
      <c r="C126"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"2ГИС.КУРГАН" (версия для ПК); Интернет-площадка 2gis.kz на основе Cправочника организаций "2ГИС.КУРГАН"; Электронный справочник на основе Справочника организаций "2ГИС.КУРГАН" (мобильная версия); Интернет-площадки и Веб-приложения на основе Cправочника организаций "2ГИС.КУРГАН", http://api.2gis.kz/</v>
      </c>
      <c r="D126" s="182">
        <v>5700</v>
      </c>
      <c r="E126" s="182"/>
      <c r="F126" s="182"/>
      <c r="G126" s="182"/>
      <c r="H126" s="183"/>
    </row>
    <row r="127" spans="1:8" ht="54" customHeight="1" thickBot="1" x14ac:dyDescent="0.25">
      <c r="A127" s="184" t="s">
        <v>74</v>
      </c>
      <c r="B127" s="185"/>
      <c r="C127" s="186"/>
      <c r="D127" s="187" t="s">
        <v>75</v>
      </c>
      <c r="E127" s="188"/>
      <c r="F127" s="188"/>
      <c r="G127" s="188"/>
      <c r="H127" s="189"/>
    </row>
    <row r="128" spans="1:8" ht="54" customHeight="1" x14ac:dyDescent="0.2">
      <c r="A128" s="190" t="s">
        <v>76</v>
      </c>
      <c r="B128" s="191"/>
      <c r="C128" s="186"/>
      <c r="D128" s="157">
        <f>D126/4</f>
        <v>1425</v>
      </c>
      <c r="E128" s="157"/>
      <c r="F128" s="157"/>
      <c r="G128" s="157"/>
      <c r="H128" s="158"/>
    </row>
    <row r="129" spans="1:8" ht="54" customHeight="1" x14ac:dyDescent="0.2">
      <c r="A129" s="190" t="s">
        <v>77</v>
      </c>
      <c r="B129" s="191"/>
      <c r="C129" s="186"/>
      <c r="D129" s="157">
        <f>D126/5</f>
        <v>1140</v>
      </c>
      <c r="E129" s="157"/>
      <c r="F129" s="157"/>
      <c r="G129" s="157"/>
      <c r="H129" s="158"/>
    </row>
    <row r="130" spans="1:8" ht="54" customHeight="1" x14ac:dyDescent="0.2">
      <c r="A130" s="190" t="s">
        <v>78</v>
      </c>
      <c r="B130" s="191"/>
      <c r="C130" s="186"/>
      <c r="D130" s="157">
        <f>D126/6</f>
        <v>950</v>
      </c>
      <c r="E130" s="157"/>
      <c r="F130" s="157"/>
      <c r="G130" s="157"/>
      <c r="H130" s="158"/>
    </row>
    <row r="131" spans="1:8" ht="54" customHeight="1" x14ac:dyDescent="0.2">
      <c r="A131" s="190" t="s">
        <v>79</v>
      </c>
      <c r="B131" s="191"/>
      <c r="C131" s="186"/>
      <c r="D131" s="157">
        <f>D126/7</f>
        <v>814.28571428571433</v>
      </c>
      <c r="E131" s="157"/>
      <c r="F131" s="157"/>
      <c r="G131" s="157"/>
      <c r="H131" s="158"/>
    </row>
    <row r="132" spans="1:8" ht="54" customHeight="1" x14ac:dyDescent="0.2">
      <c r="A132" s="190" t="s">
        <v>80</v>
      </c>
      <c r="B132" s="191"/>
      <c r="C132" s="186"/>
      <c r="D132" s="157">
        <f>D126/8</f>
        <v>712.5</v>
      </c>
      <c r="E132" s="157"/>
      <c r="F132" s="157"/>
      <c r="G132" s="157"/>
      <c r="H132" s="158"/>
    </row>
    <row r="133" spans="1:8" ht="54" customHeight="1" x14ac:dyDescent="0.2">
      <c r="A133" s="190" t="s">
        <v>81</v>
      </c>
      <c r="B133" s="191"/>
      <c r="C133" s="186"/>
      <c r="D133" s="157">
        <f>D126/9</f>
        <v>633.33333333333337</v>
      </c>
      <c r="E133" s="157"/>
      <c r="F133" s="157"/>
      <c r="G133" s="157"/>
      <c r="H133" s="158"/>
    </row>
    <row r="134" spans="1:8" ht="54" customHeight="1" x14ac:dyDescent="0.2">
      <c r="A134" s="190" t="s">
        <v>82</v>
      </c>
      <c r="B134" s="191"/>
      <c r="C134" s="186"/>
      <c r="D134" s="157">
        <f>D126/10</f>
        <v>570</v>
      </c>
      <c r="E134" s="157"/>
      <c r="F134" s="157"/>
      <c r="G134" s="157"/>
      <c r="H134" s="158"/>
    </row>
    <row r="135" spans="1:8" ht="54" customHeight="1" thickBot="1" x14ac:dyDescent="0.25">
      <c r="A135" s="179" t="s">
        <v>83</v>
      </c>
      <c r="B135" s="180"/>
      <c r="C135" s="186"/>
      <c r="D135" s="182">
        <v>7608</v>
      </c>
      <c r="E135" s="182"/>
      <c r="F135" s="182"/>
      <c r="G135" s="182"/>
      <c r="H135" s="183"/>
    </row>
    <row r="136" spans="1:8" ht="54" customHeight="1" thickBot="1" x14ac:dyDescent="0.25">
      <c r="A136" s="184" t="s">
        <v>74</v>
      </c>
      <c r="B136" s="185"/>
      <c r="C136" s="186"/>
      <c r="D136" s="187" t="s">
        <v>75</v>
      </c>
      <c r="E136" s="188"/>
      <c r="F136" s="188"/>
      <c r="G136" s="188"/>
      <c r="H136" s="189"/>
    </row>
    <row r="137" spans="1:8" ht="54" customHeight="1" x14ac:dyDescent="0.2">
      <c r="A137" s="190" t="s">
        <v>76</v>
      </c>
      <c r="B137" s="191"/>
      <c r="C137" s="186"/>
      <c r="D137" s="157">
        <v>1902</v>
      </c>
      <c r="E137" s="157"/>
      <c r="F137" s="157"/>
      <c r="G137" s="157"/>
      <c r="H137" s="158"/>
    </row>
    <row r="138" spans="1:8" ht="54" customHeight="1" x14ac:dyDescent="0.2">
      <c r="A138" s="190" t="s">
        <v>77</v>
      </c>
      <c r="B138" s="191"/>
      <c r="C138" s="186"/>
      <c r="D138" s="157">
        <v>1521.6</v>
      </c>
      <c r="E138" s="157"/>
      <c r="F138" s="157"/>
      <c r="G138" s="157"/>
      <c r="H138" s="158"/>
    </row>
    <row r="139" spans="1:8" ht="54" customHeight="1" x14ac:dyDescent="0.2">
      <c r="A139" s="190" t="s">
        <v>78</v>
      </c>
      <c r="B139" s="191"/>
      <c r="C139" s="186"/>
      <c r="D139" s="157">
        <v>1268</v>
      </c>
      <c r="E139" s="157"/>
      <c r="F139" s="157"/>
      <c r="G139" s="157"/>
      <c r="H139" s="158"/>
    </row>
    <row r="140" spans="1:8" ht="54" customHeight="1" x14ac:dyDescent="0.2">
      <c r="A140" s="190" t="s">
        <v>79</v>
      </c>
      <c r="B140" s="191"/>
      <c r="C140" s="186"/>
      <c r="D140" s="157">
        <v>1086.8571428571427</v>
      </c>
      <c r="E140" s="157"/>
      <c r="F140" s="157"/>
      <c r="G140" s="157"/>
      <c r="H140" s="158"/>
    </row>
    <row r="141" spans="1:8" ht="54" customHeight="1" x14ac:dyDescent="0.2">
      <c r="A141" s="190" t="s">
        <v>80</v>
      </c>
      <c r="B141" s="191"/>
      <c r="C141" s="186"/>
      <c r="D141" s="157">
        <v>951</v>
      </c>
      <c r="E141" s="157"/>
      <c r="F141" s="157"/>
      <c r="G141" s="157"/>
      <c r="H141" s="158"/>
    </row>
    <row r="142" spans="1:8" ht="54" customHeight="1" x14ac:dyDescent="0.2">
      <c r="A142" s="190" t="s">
        <v>81</v>
      </c>
      <c r="B142" s="191"/>
      <c r="C142" s="186"/>
      <c r="D142" s="157">
        <v>845.33333333333337</v>
      </c>
      <c r="E142" s="157"/>
      <c r="F142" s="157"/>
      <c r="G142" s="157"/>
      <c r="H142" s="158"/>
    </row>
    <row r="143" spans="1:8" ht="54" customHeight="1" thickBot="1" x14ac:dyDescent="0.25">
      <c r="A143" s="190" t="s">
        <v>82</v>
      </c>
      <c r="B143" s="191"/>
      <c r="C143" s="194"/>
      <c r="D143" s="157">
        <v>760.8</v>
      </c>
      <c r="E143" s="157"/>
      <c r="F143" s="157"/>
      <c r="G143" s="157"/>
      <c r="H143" s="158"/>
    </row>
    <row r="144" spans="1:8" s="16" customFormat="1" ht="62.45" customHeight="1" thickBot="1" x14ac:dyDescent="0.25">
      <c r="A144" s="195" t="s">
        <v>84</v>
      </c>
      <c r="B144" s="196"/>
      <c r="C144"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2ГИС 4.0 и выше)</v>
      </c>
      <c r="D144" s="44">
        <v>13200</v>
      </c>
      <c r="E144" s="45"/>
      <c r="F144" s="45"/>
      <c r="G144" s="45"/>
      <c r="H144" s="46"/>
    </row>
    <row r="145" spans="1:8" ht="21.75" thickBot="1" x14ac:dyDescent="0.25">
      <c r="A145" s="197"/>
      <c r="B145" s="198"/>
      <c r="C145" s="125"/>
      <c r="D145" s="199"/>
      <c r="E145" s="199"/>
      <c r="F145" s="199"/>
      <c r="G145" s="199"/>
      <c r="H145" s="200"/>
    </row>
    <row r="146" spans="1:8" ht="50.1" customHeight="1" x14ac:dyDescent="0.2">
      <c r="A146" s="565" t="s">
        <v>85</v>
      </c>
      <c r="B146" s="566"/>
      <c r="C146" s="298" t="str">
        <f>"Интернет-площадка 2gis.ru на основе Cправочника организаций "&amp;$C$2&amp;""</f>
        <v>Интернет-площадка 2gis.ru на основе Cправочника организаций "2ГИС.КУРГАН"</v>
      </c>
      <c r="D146" s="294">
        <v>6750</v>
      </c>
      <c r="E146" s="295"/>
      <c r="F146" s="295"/>
      <c r="G146" s="295"/>
      <c r="H146" s="296"/>
    </row>
    <row r="147" spans="1:8" ht="50.1" customHeight="1" x14ac:dyDescent="0.2">
      <c r="A147" s="154" t="s">
        <v>86</v>
      </c>
      <c r="B147" s="204"/>
      <c r="C147" s="203" t="str">
        <f>"Электронный справочник на основе Справочника организаций "&amp;$C$2&amp;" (версия для ПК)"</f>
        <v>Электронный справочник на основе Справочника организаций "2ГИС.КУРГАН" (версия для ПК)</v>
      </c>
      <c r="D147" s="297">
        <v>4800</v>
      </c>
      <c r="E147" s="157"/>
      <c r="F147" s="157"/>
      <c r="G147" s="157"/>
      <c r="H147" s="158"/>
    </row>
    <row r="148" spans="1:8" ht="50.1" customHeight="1" x14ac:dyDescent="0.2">
      <c r="A148" s="154" t="s">
        <v>87</v>
      </c>
      <c r="B148" s="204"/>
      <c r="C148" s="203" t="str">
        <f>"Электронный справочник на основе Справочника организаций "&amp;$C$2&amp;" (версия для ПК)"</f>
        <v>Электронный справочник на основе Справочника организаций "2ГИС.КУРГАН" (версия для ПК)</v>
      </c>
      <c r="D148" s="297">
        <v>11100</v>
      </c>
      <c r="E148" s="157"/>
      <c r="F148" s="157"/>
      <c r="G148" s="157"/>
      <c r="H148" s="158"/>
    </row>
    <row r="149" spans="1:8" ht="50.1" customHeight="1" x14ac:dyDescent="0.2">
      <c r="A149" s="154" t="s">
        <v>88</v>
      </c>
      <c r="B149" s="204"/>
      <c r="C149" s="203" t="str">
        <f>"Интернет-площадка 2gis.ru на основе Cправочника организаций "&amp;$C$2&amp;""</f>
        <v>Интернет-площадка 2gis.ru на основе Cправочника организаций "2ГИС.КУРГАН"</v>
      </c>
      <c r="D149" s="297">
        <v>7200</v>
      </c>
      <c r="E149" s="157"/>
      <c r="F149" s="157"/>
      <c r="G149" s="157"/>
      <c r="H149" s="158"/>
    </row>
    <row r="150" spans="1:8" ht="50.1" customHeight="1" x14ac:dyDescent="0.2">
      <c r="A150" s="154" t="s">
        <v>89</v>
      </c>
      <c r="B150" s="204"/>
      <c r="C150" s="203" t="str">
        <f>"Интернет-площадка 2gis.ru на основе Cправочника организаций "&amp;$C$2&amp;""</f>
        <v>Интернет-площадка 2gis.ru на основе Cправочника организаций "2ГИС.КУРГАН"</v>
      </c>
      <c r="D150" s="297">
        <v>8640</v>
      </c>
      <c r="E150" s="157"/>
      <c r="F150" s="157"/>
      <c r="G150" s="157"/>
      <c r="H150" s="158"/>
    </row>
    <row r="151" spans="1:8" ht="50.1" customHeight="1" x14ac:dyDescent="0.2">
      <c r="A151" s="154" t="s">
        <v>90</v>
      </c>
      <c r="B151" s="204"/>
      <c r="C151" s="203" t="str">
        <f>"Электронный справочник на основе Справочника организаций "&amp;$C$2&amp;" (версия для ПК)"</f>
        <v>Электронный справочник на основе Справочника организаций "2ГИС.КУРГАН" (версия для ПК)</v>
      </c>
      <c r="D151" s="297">
        <v>6300</v>
      </c>
      <c r="E151" s="157"/>
      <c r="F151" s="157"/>
      <c r="G151" s="157"/>
      <c r="H151" s="158"/>
    </row>
    <row r="152" spans="1:8" ht="50.1" customHeight="1" x14ac:dyDescent="0.2">
      <c r="A152" s="154" t="s">
        <v>91</v>
      </c>
      <c r="B152" s="204"/>
      <c r="C152" s="203" t="str">
        <f>"Электронный справочник на основе Справочника организаций "&amp;$C$2&amp;" (версия для ПК)"</f>
        <v>Электронный справочник на основе Справочника организаций "2ГИС.КУРГАН" (версия для ПК)</v>
      </c>
      <c r="D152" s="297">
        <v>6900</v>
      </c>
      <c r="E152" s="157"/>
      <c r="F152" s="157"/>
      <c r="G152" s="157"/>
      <c r="H152" s="158"/>
    </row>
    <row r="153" spans="1:8" ht="50.1" customHeight="1" x14ac:dyDescent="0.2">
      <c r="A153" s="154" t="s">
        <v>92</v>
      </c>
      <c r="B153" s="204"/>
      <c r="C153" s="203" t="str">
        <f>"Электронный справочник на основе Справочника организаций "&amp;$C$2&amp;" (версия для ПК)"</f>
        <v>Электронный справочник на основе Справочника организаций "2ГИС.КУРГАН" (версия для ПК)</v>
      </c>
      <c r="D153" s="297">
        <v>14400</v>
      </c>
      <c r="E153" s="157"/>
      <c r="F153" s="157"/>
      <c r="G153" s="157"/>
      <c r="H153" s="158"/>
    </row>
    <row r="154" spans="1:8" ht="50.1" customHeight="1" x14ac:dyDescent="0.2">
      <c r="A154" s="160" t="s">
        <v>93</v>
      </c>
      <c r="B154" s="161"/>
      <c r="C154" s="203" t="str">
        <f>C186</f>
        <v>электронный справочник на основе Справочника организаций "2ГИС.КУРГАН" (мобильная версия 2ГИС 4.0 и выше)</v>
      </c>
      <c r="D154" s="297">
        <v>21000</v>
      </c>
      <c r="E154" s="157"/>
      <c r="F154" s="157"/>
      <c r="G154" s="157"/>
      <c r="H154" s="158"/>
    </row>
    <row r="155" spans="1:8" ht="50.1" customHeight="1" x14ac:dyDescent="0.2">
      <c r="A155" s="154" t="s">
        <v>94</v>
      </c>
      <c r="B155" s="204"/>
      <c r="C155" s="203" t="s">
        <v>95</v>
      </c>
      <c r="D155" s="297">
        <v>690</v>
      </c>
      <c r="E155" s="157"/>
      <c r="F155" s="157"/>
      <c r="G155" s="157"/>
      <c r="H155" s="158"/>
    </row>
    <row r="156" spans="1:8" ht="72" customHeight="1" x14ac:dyDescent="0.2">
      <c r="A156" s="160" t="s">
        <v>96</v>
      </c>
      <c r="B156" s="161"/>
      <c r="C156"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"2ГИС.КУРГАН" (мобильная версия 2ГИС 4.0 и выше); Интернет-площадка 2gis.ru на основе Cправочника организаций "2ГИС.КУРГАН"</v>
      </c>
      <c r="D156" s="297">
        <v>2880</v>
      </c>
      <c r="E156" s="157"/>
      <c r="F156" s="157"/>
      <c r="G156" s="157"/>
      <c r="H156" s="158"/>
    </row>
    <row r="157" spans="1:8" ht="72" customHeight="1" x14ac:dyDescent="0.2">
      <c r="A157" s="160" t="s">
        <v>97</v>
      </c>
      <c r="B157" s="161"/>
      <c r="C157" s="203" t="str">
        <f t="shared" ref="C157:C15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"2ГИС.КУРГАН" (мобильная версия 2ГИС 4.0 и выше); Интернет-площадка 2gis.ru на основе Cправочника организаций "2ГИС.КУРГАН"</v>
      </c>
      <c r="D157" s="297">
        <v>1920</v>
      </c>
      <c r="E157" s="157"/>
      <c r="F157" s="157"/>
      <c r="G157" s="157"/>
      <c r="H157" s="158"/>
    </row>
    <row r="158" spans="1:8" ht="72" customHeight="1" x14ac:dyDescent="0.2">
      <c r="A158" s="160" t="s">
        <v>98</v>
      </c>
      <c r="B158" s="161"/>
      <c r="C158" s="203" t="str">
        <f t="shared" si="0"/>
        <v>электронный справочник на основе Справочника организаций "2ГИС.КУРГАН" (мобильная версия 2ГИС 4.0 и выше); Интернет-площадка 2gis.ru на основе Cправочника организаций "2ГИС.КУРГАН"</v>
      </c>
      <c r="D158" s="297">
        <v>2400</v>
      </c>
      <c r="E158" s="157"/>
      <c r="F158" s="157"/>
      <c r="G158" s="157"/>
      <c r="H158" s="158"/>
    </row>
    <row r="159" spans="1:8" ht="72" customHeight="1" x14ac:dyDescent="0.2">
      <c r="A159" s="160" t="s">
        <v>99</v>
      </c>
      <c r="B159" s="161"/>
      <c r="C159" s="203" t="str">
        <f t="shared" si="0"/>
        <v>электронный справочник на основе Справочника организаций "2ГИС.КУРГАН" (мобильная версия 2ГИС 4.0 и выше); Интернет-площадка 2gis.ru на основе Cправочника организаций "2ГИС.КУРГАН"</v>
      </c>
      <c r="D159" s="297">
        <v>990</v>
      </c>
      <c r="E159" s="157"/>
      <c r="F159" s="157"/>
      <c r="G159" s="157"/>
      <c r="H159" s="158"/>
    </row>
    <row r="160" spans="1:8" ht="72" customHeight="1" x14ac:dyDescent="0.2">
      <c r="A160" s="160" t="s">
        <v>100</v>
      </c>
      <c r="B160" s="161" t="s">
        <v>100</v>
      </c>
      <c r="C160"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"2ГИС.КУРГАН" (мобильная версия 2ГИС 4.0 и выше); Интернет-площадка 2gis.ru на основе Cправочника организаций "2ГИС.КУРГАН"</v>
      </c>
      <c r="D160" s="297">
        <v>12600</v>
      </c>
      <c r="E160" s="157"/>
      <c r="F160" s="157"/>
      <c r="G160" s="157"/>
      <c r="H160" s="158"/>
    </row>
    <row r="161" spans="1:8" ht="72" customHeight="1" x14ac:dyDescent="0.2">
      <c r="A161" s="160" t="s">
        <v>101</v>
      </c>
      <c r="B161" s="161" t="s">
        <v>101</v>
      </c>
      <c r="C161"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"2ГИС.КУРГАН" (мобильная версия 2ГИС 4.0 и выше); Интернет-площадка 2gis.ru на основе Cправочника организаций "2ГИС.КУРГАН"</v>
      </c>
      <c r="D161" s="297">
        <v>5550</v>
      </c>
      <c r="E161" s="157"/>
      <c r="F161" s="157"/>
      <c r="G161" s="157"/>
      <c r="H161" s="158"/>
    </row>
    <row r="162" spans="1:8" ht="50.1" customHeight="1" thickBot="1" x14ac:dyDescent="0.25">
      <c r="A162" s="154" t="s">
        <v>102</v>
      </c>
      <c r="B162" s="204"/>
      <c r="C162" s="203" t="str">
        <f>"Электронный справочник на основе Справочника организаций "&amp;$C$2&amp;" (версия для ПК)"</f>
        <v>Электронный справочник на основе Справочника организаций "2ГИС.КУРГАН" (версия для ПК)</v>
      </c>
      <c r="D162" s="297">
        <v>4800</v>
      </c>
      <c r="E162" s="157"/>
      <c r="F162" s="157"/>
      <c r="G162" s="157"/>
      <c r="H162" s="158"/>
    </row>
    <row r="163" spans="1:8" s="16" customFormat="1" ht="102" customHeight="1" thickBot="1" x14ac:dyDescent="0.25">
      <c r="A163" s="160" t="s">
        <v>16</v>
      </c>
      <c r="B163" s="161"/>
      <c r="C163"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2ГИС 4.0 и выше)</v>
      </c>
      <c r="D163" s="297">
        <v>1590</v>
      </c>
      <c r="E163" s="157"/>
      <c r="F163" s="157"/>
      <c r="G163" s="157"/>
      <c r="H163" s="158"/>
    </row>
    <row r="164" spans="1:8" s="16" customFormat="1" ht="102" customHeight="1" thickBot="1" x14ac:dyDescent="0.25">
      <c r="A164" s="160" t="s">
        <v>103</v>
      </c>
      <c r="B164" s="161"/>
      <c r="C164"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2ГИС 4.0 и выше)</v>
      </c>
      <c r="D164" s="297">
        <v>100002</v>
      </c>
      <c r="E164" s="157"/>
      <c r="F164" s="157"/>
      <c r="G164" s="157"/>
      <c r="H164" s="158"/>
    </row>
    <row r="165" spans="1:8" s="16" customFormat="1" ht="126" customHeight="1" x14ac:dyDescent="0.2">
      <c r="A165" s="160" t="s">
        <v>104</v>
      </c>
      <c r="B165" s="161"/>
      <c r="C165" s="30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"2ГИС.КУРГАН" (версия для ПК); 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Интернет-площадки и Веб-приложения на основе Cправочника организаций "2ГИС.КУРГАН", http://api.2gis.ru/</v>
      </c>
      <c r="D165" s="297">
        <v>6000</v>
      </c>
      <c r="E165" s="157"/>
      <c r="F165" s="157"/>
      <c r="G165" s="157"/>
      <c r="H165" s="158"/>
    </row>
    <row r="166" spans="1:8" s="16" customFormat="1" ht="96" customHeight="1" x14ac:dyDescent="0.2">
      <c r="A166" s="154" t="s">
        <v>105</v>
      </c>
      <c r="B166" s="204"/>
      <c r="C166"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Интернет-площадки и Веб-приложения на основе Cправочника организаций "2ГИС.КУРГАН", http://api.2gis.ru/</v>
      </c>
      <c r="D166" s="297">
        <v>6690</v>
      </c>
      <c r="E166" s="157"/>
      <c r="F166" s="157"/>
      <c r="G166" s="157"/>
      <c r="H166" s="158"/>
    </row>
    <row r="167" spans="1:8" s="16" customFormat="1" ht="96" customHeight="1" x14ac:dyDescent="0.2">
      <c r="A167" s="154" t="s">
        <v>106</v>
      </c>
      <c r="B167" s="204"/>
      <c r="C167"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"2ГИС.КУРГАН" (мобильная версия 2ГИС 4.0 и выше)</v>
      </c>
      <c r="D167" s="297">
        <v>6690</v>
      </c>
      <c r="E167" s="157"/>
      <c r="F167" s="157"/>
      <c r="G167" s="157"/>
      <c r="H167" s="158"/>
    </row>
    <row r="168" spans="1:8" ht="50.1" customHeight="1" x14ac:dyDescent="0.2">
      <c r="A168" s="154" t="s">
        <v>107</v>
      </c>
      <c r="B168" s="204"/>
      <c r="C168" s="203" t="str">
        <f>"Интернет-площадка 2gis.ru на основе Cправочника организаций "&amp;$C$2&amp;""</f>
        <v>Интернет-площадка 2gis.ru на основе Cправочника организаций "2ГИС.КУРГАН"</v>
      </c>
      <c r="D168" s="297">
        <v>9480</v>
      </c>
      <c r="E168" s="157"/>
      <c r="F168" s="157"/>
      <c r="G168" s="157"/>
      <c r="H168" s="158"/>
    </row>
    <row r="169" spans="1:8" ht="50.1" customHeight="1" x14ac:dyDescent="0.2">
      <c r="A169" s="154" t="s">
        <v>108</v>
      </c>
      <c r="B169" s="204"/>
      <c r="C169" s="203" t="str">
        <f>"Электронный справочник на основе Справочника организаций"&amp;$C$2&amp;" (версия для ПК)"</f>
        <v>Электронный справочник на основе Справочника организаций"2ГИС.КУРГАН" (версия для ПК)</v>
      </c>
      <c r="D169" s="297">
        <v>6720</v>
      </c>
      <c r="E169" s="157"/>
      <c r="F169" s="157"/>
      <c r="G169" s="157"/>
      <c r="H169" s="158"/>
    </row>
    <row r="170" spans="1:8" ht="50.1" customHeight="1" x14ac:dyDescent="0.2">
      <c r="A170" s="154" t="s">
        <v>109</v>
      </c>
      <c r="B170" s="204"/>
      <c r="C170" s="203" t="str">
        <f>"Электронный справочник на основе Справочника организаций "&amp;$C$2&amp;" (версия для ПК)"</f>
        <v>Электронный справочник на основе Справочника организаций "2ГИС.КУРГАН" (версия для ПК)</v>
      </c>
      <c r="D170" s="297">
        <v>15600</v>
      </c>
      <c r="E170" s="157"/>
      <c r="F170" s="157"/>
      <c r="G170" s="157"/>
      <c r="H170" s="158"/>
    </row>
    <row r="171" spans="1:8" ht="50.1" customHeight="1" x14ac:dyDescent="0.2">
      <c r="A171" s="154" t="s">
        <v>110</v>
      </c>
      <c r="B171" s="204"/>
      <c r="C171" s="203" t="str">
        <f>"Интернет-площадка 2gis.ru на основе Cправочника организаций "&amp;$C$2&amp;""</f>
        <v>Интернет-площадка 2gis.ru на основе Cправочника организаций "2ГИС.КУРГАН"</v>
      </c>
      <c r="D171" s="297">
        <v>10080</v>
      </c>
      <c r="E171" s="157"/>
      <c r="F171" s="157"/>
      <c r="G171" s="157"/>
      <c r="H171" s="158"/>
    </row>
    <row r="172" spans="1:8" ht="50.1" customHeight="1" x14ac:dyDescent="0.2">
      <c r="A172" s="154" t="s">
        <v>111</v>
      </c>
      <c r="B172" s="204"/>
      <c r="C172" s="203" t="str">
        <f>"Интернет-площадка 2gis.ru на основе Cправочника организаций "&amp;$C$2&amp;""</f>
        <v>Интернет-площадка 2gis.ru на основе Cправочника организаций "2ГИС.КУРГАН"</v>
      </c>
      <c r="D172" s="297">
        <v>12096</v>
      </c>
      <c r="E172" s="157"/>
      <c r="F172" s="157"/>
      <c r="G172" s="157"/>
      <c r="H172" s="158"/>
    </row>
    <row r="173" spans="1:8" ht="50.1" customHeight="1" x14ac:dyDescent="0.2">
      <c r="A173" s="154" t="s">
        <v>112</v>
      </c>
      <c r="B173" s="204"/>
      <c r="C173" s="203" t="str">
        <f>"Электронный справочник на основе Справочника организаций "&amp;$C$2&amp;" (версия для ПК)"</f>
        <v>Электронный справочник на основе Справочника организаций "2ГИС.КУРГАН" (версия для ПК)</v>
      </c>
      <c r="D173" s="297">
        <v>8880</v>
      </c>
      <c r="E173" s="157"/>
      <c r="F173" s="157"/>
      <c r="G173" s="157"/>
      <c r="H173" s="158"/>
    </row>
    <row r="174" spans="1:8" ht="50.1" customHeight="1" x14ac:dyDescent="0.2">
      <c r="A174" s="154" t="s">
        <v>113</v>
      </c>
      <c r="B174" s="204"/>
      <c r="C174" s="203" t="str">
        <f>"Электронный справочник на основе Справочника организаций "&amp;$C$2&amp;" (версия для ПК)"</f>
        <v>Электронный справочник на основе Справочника организаций "2ГИС.КУРГАН" (версия для ПК)</v>
      </c>
      <c r="D174" s="297">
        <v>9720</v>
      </c>
      <c r="E174" s="157"/>
      <c r="F174" s="157"/>
      <c r="G174" s="157"/>
      <c r="H174" s="158"/>
    </row>
    <row r="175" spans="1:8" ht="50.1" customHeight="1" x14ac:dyDescent="0.2">
      <c r="A175" s="154" t="s">
        <v>114</v>
      </c>
      <c r="B175" s="204"/>
      <c r="C175" s="203" t="str">
        <f>"Электронный справочник на основе Справочника организаций "&amp;$C$2&amp;" (версия для ПК)"</f>
        <v>Электронный справочник на основе Справочника организаций "2ГИС.КУРГАН" (версия для ПК)</v>
      </c>
      <c r="D175" s="297">
        <v>20160</v>
      </c>
      <c r="E175" s="157"/>
      <c r="F175" s="157"/>
      <c r="G175" s="157"/>
      <c r="H175" s="158"/>
    </row>
    <row r="176" spans="1:8" ht="50.1" customHeight="1" x14ac:dyDescent="0.2">
      <c r="A176" s="154" t="s">
        <v>115</v>
      </c>
      <c r="B176" s="204"/>
      <c r="C176" s="203" t="s">
        <v>95</v>
      </c>
      <c r="D176" s="297">
        <v>1080</v>
      </c>
      <c r="E176" s="157"/>
      <c r="F176" s="157"/>
      <c r="G176" s="157"/>
      <c r="H176" s="158"/>
    </row>
    <row r="177" spans="1:8" ht="75" customHeight="1" x14ac:dyDescent="0.2">
      <c r="A177" s="154" t="s">
        <v>116</v>
      </c>
      <c r="B177" s="204"/>
      <c r="C177"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"2ГИС.КУРГАН" (мобильная версия 2ГИС 4.0 и выше); Интернет-площадка 2gis.ru на основе Cправочника организаций "2ГИС.КУРГАН"</v>
      </c>
      <c r="D177" s="297">
        <v>17640</v>
      </c>
      <c r="E177" s="157"/>
      <c r="F177" s="157"/>
      <c r="G177" s="157"/>
      <c r="H177" s="158"/>
    </row>
    <row r="178" spans="1:8" ht="50.1" customHeight="1" thickBot="1" x14ac:dyDescent="0.25">
      <c r="A178" s="162" t="s">
        <v>117</v>
      </c>
      <c r="B178" s="626"/>
      <c r="C178" s="203" t="str">
        <f>"Электронный справочник на основе Справочника организаций "&amp;$C$2&amp;" (версия для ПК)"</f>
        <v>Электронный справочник на основе Справочника организаций "2ГИС.КУРГАН" (версия для ПК)</v>
      </c>
      <c r="D178" s="309">
        <v>6720</v>
      </c>
      <c r="E178" s="165"/>
      <c r="F178" s="165"/>
      <c r="G178" s="165"/>
      <c r="H178" s="166"/>
    </row>
    <row r="179" spans="1:8" s="28" customFormat="1" ht="50.1" customHeight="1" thickBot="1" x14ac:dyDescent="0.25">
      <c r="A179" s="24" t="s">
        <v>118</v>
      </c>
      <c r="B179" s="25"/>
      <c r="C179" s="26"/>
      <c r="D179" s="173"/>
      <c r="E179" s="173"/>
      <c r="F179" s="173"/>
      <c r="G179" s="173"/>
      <c r="H179" s="174"/>
    </row>
    <row r="180" spans="1:8" s="16" customFormat="1" ht="50.1" customHeight="1" x14ac:dyDescent="0.2">
      <c r="A180" s="160" t="s">
        <v>119</v>
      </c>
      <c r="B180" s="161"/>
      <c r="C180" s="206" t="str">
        <f>"Электронный справочник на основе Справочника организаций "&amp;$C$2&amp;" (мобильная версия)"</f>
        <v>Электронный справочник на основе Справочника организаций "2ГИС.КУРГАН" (мобильная версия)</v>
      </c>
      <c r="D180" s="294">
        <v>3990</v>
      </c>
      <c r="E180" s="295"/>
      <c r="F180" s="295"/>
      <c r="G180" s="295"/>
      <c r="H180" s="296"/>
    </row>
    <row r="181" spans="1:8" s="16" customFormat="1" ht="50.1" customHeight="1" x14ac:dyDescent="0.2">
      <c r="A181" s="160" t="s">
        <v>120</v>
      </c>
      <c r="B181" s="161"/>
      <c r="C181" s="209"/>
      <c r="D181" s="297">
        <v>5400</v>
      </c>
      <c r="E181" s="157"/>
      <c r="F181" s="157"/>
      <c r="G181" s="157"/>
      <c r="H181" s="158"/>
    </row>
    <row r="182" spans="1:8" s="16" customFormat="1" ht="50.1" customHeight="1" x14ac:dyDescent="0.2">
      <c r="A182" s="207" t="s">
        <v>121</v>
      </c>
      <c r="B182" s="208"/>
      <c r="C182" s="209"/>
      <c r="D182" s="297">
        <v>3990</v>
      </c>
      <c r="E182" s="157"/>
      <c r="F182" s="157"/>
      <c r="G182" s="157"/>
      <c r="H182" s="158"/>
    </row>
    <row r="183" spans="1:8" s="16" customFormat="1" ht="50.1" customHeight="1" x14ac:dyDescent="0.2">
      <c r="A183" s="207" t="s">
        <v>122</v>
      </c>
      <c r="B183" s="208"/>
      <c r="C183" s="209"/>
      <c r="D183" s="297">
        <v>390</v>
      </c>
      <c r="E183" s="157"/>
      <c r="F183" s="157"/>
      <c r="G183" s="157"/>
      <c r="H183" s="158"/>
    </row>
    <row r="184" spans="1:8" s="16" customFormat="1" ht="50.1" customHeight="1" thickBot="1" x14ac:dyDescent="0.25">
      <c r="A184" s="207" t="s">
        <v>123</v>
      </c>
      <c r="B184" s="208"/>
      <c r="C184" s="210"/>
      <c r="D184" s="78">
        <v>1410</v>
      </c>
      <c r="E184" s="79"/>
      <c r="F184" s="79"/>
      <c r="G184" s="79"/>
      <c r="H184" s="80"/>
    </row>
    <row r="185" spans="1:8" s="16" customFormat="1" ht="50.1" customHeight="1" thickBot="1" x14ac:dyDescent="0.25">
      <c r="A185" s="24" t="s">
        <v>124</v>
      </c>
      <c r="B185" s="25"/>
      <c r="C185" s="26"/>
      <c r="D185" s="173"/>
      <c r="E185" s="173"/>
      <c r="F185" s="173"/>
      <c r="G185" s="173"/>
      <c r="H185" s="174"/>
    </row>
    <row r="186" spans="1:8" ht="50.1" customHeight="1" x14ac:dyDescent="0.2">
      <c r="A186" s="154" t="s">
        <v>125</v>
      </c>
      <c r="B186" s="204"/>
      <c r="C186"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"2ГИС.КУРГАН" (мобильная версия 2ГИС 4.0 и выше)</v>
      </c>
      <c r="D186" s="212">
        <f>F186*1.2</f>
        <v>5760</v>
      </c>
      <c r="E186" s="213">
        <f>F186*1.1</f>
        <v>5280</v>
      </c>
      <c r="F186" s="213">
        <v>4800</v>
      </c>
      <c r="G186" s="213">
        <f>F186*0.75</f>
        <v>3600</v>
      </c>
      <c r="H186" s="214">
        <f>F186*0.5</f>
        <v>2400</v>
      </c>
    </row>
    <row r="187" spans="1:8" ht="50.1" customHeight="1" x14ac:dyDescent="0.2">
      <c r="A187" s="154" t="s">
        <v>126</v>
      </c>
      <c r="B187" s="204"/>
      <c r="C187" s="203" t="str">
        <f>"Интернет-площадка 2gis.ru на основе Cправочника организаций "&amp;$C$2&amp;""</f>
        <v>Интернет-площадка 2gis.ru на основе Cправочника организаций "2ГИС.КУРГАН"</v>
      </c>
      <c r="D187" s="297">
        <v>6690</v>
      </c>
      <c r="E187" s="157"/>
      <c r="F187" s="157"/>
      <c r="G187" s="157"/>
      <c r="H187" s="158"/>
    </row>
    <row r="188" spans="1:8" ht="50.1" customHeight="1" x14ac:dyDescent="0.2">
      <c r="A188" s="154" t="s">
        <v>198</v>
      </c>
      <c r="B188" s="204"/>
      <c r="C188"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"2ГИС.КУРГАН" (мобильная версия 2ГИС 4.0 и выше)</v>
      </c>
      <c r="D188" s="212">
        <f>F188*1.2</f>
        <v>8064</v>
      </c>
      <c r="E188" s="213">
        <f>F188*1.1</f>
        <v>7392.0000000000009</v>
      </c>
      <c r="F188" s="213">
        <v>6720</v>
      </c>
      <c r="G188" s="213">
        <f>F188*0.75</f>
        <v>5040</v>
      </c>
      <c r="H188" s="214">
        <f>F188*0.5</f>
        <v>3360</v>
      </c>
    </row>
    <row r="189" spans="1:8" ht="50.1" customHeight="1" x14ac:dyDescent="0.2">
      <c r="A189" s="154" t="s">
        <v>199</v>
      </c>
      <c r="B189" s="204"/>
      <c r="C189" s="203" t="str">
        <f>"Интернет-площадка 2gis.ru на основе Cправочника организаций "&amp;$C$2&amp;""</f>
        <v>Интернет-площадка 2gis.ru на основе Cправочника организаций "2ГИС.КУРГАН"</v>
      </c>
      <c r="D189" s="297">
        <v>9480</v>
      </c>
      <c r="E189" s="157"/>
      <c r="F189" s="157"/>
      <c r="G189" s="157"/>
      <c r="H189" s="158"/>
    </row>
    <row r="190" spans="1:8" s="16" customFormat="1" ht="126" customHeight="1" thickBot="1" x14ac:dyDescent="0.25">
      <c r="A190" s="160" t="s">
        <v>131</v>
      </c>
      <c r="B190" s="161"/>
      <c r="C190" s="215" t="str">
        <f>C189</f>
        <v>Интернет-площадка 2gis.ru на основе Cправочника организаций "2ГИС.КУРГАН"</v>
      </c>
      <c r="D190" s="212">
        <f>F190*1.2</f>
        <v>11988</v>
      </c>
      <c r="E190" s="213">
        <f>F190*1.1</f>
        <v>10989</v>
      </c>
      <c r="F190" s="213">
        <v>9990</v>
      </c>
      <c r="G190" s="213">
        <f>F190*0.75</f>
        <v>7492.5</v>
      </c>
      <c r="H190" s="214">
        <f>F190*0.5</f>
        <v>4995</v>
      </c>
    </row>
    <row r="191" spans="1:8" ht="50.1" customHeight="1" thickBot="1" x14ac:dyDescent="0.25">
      <c r="A191" s="24" t="s">
        <v>200</v>
      </c>
      <c r="B191" s="25"/>
      <c r="C191" s="26"/>
      <c r="D191" s="173"/>
      <c r="E191" s="173"/>
      <c r="F191" s="173"/>
      <c r="G191" s="173"/>
      <c r="H191" s="174"/>
    </row>
    <row r="192" spans="1:8" s="23" customFormat="1" ht="30" customHeight="1" thickBot="1" x14ac:dyDescent="0.25">
      <c r="A192" s="302"/>
      <c r="B192" s="303"/>
      <c r="C192" s="460"/>
      <c r="D192" s="303"/>
      <c r="E192" s="303"/>
      <c r="F192" s="303"/>
      <c r="G192" s="303"/>
      <c r="H192" s="304"/>
    </row>
    <row r="193" spans="1:8" s="16" customFormat="1" ht="185.25" customHeight="1" x14ac:dyDescent="0.2">
      <c r="A193" s="160" t="s">
        <v>201</v>
      </c>
      <c r="B193" s="161"/>
      <c r="C193"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"2ГИС.КУРГАН" (версия для ПК); 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2ГИС 4.0 и выше)</v>
      </c>
      <c r="D193" s="31">
        <v>10500</v>
      </c>
      <c r="E193" s="32"/>
      <c r="F193" s="32"/>
      <c r="G193" s="32"/>
      <c r="H193" s="33"/>
    </row>
    <row r="194" spans="1:8" s="16" customFormat="1" ht="83.25" customHeight="1" thickBot="1" x14ac:dyDescent="0.25">
      <c r="A194" s="160" t="s">
        <v>202</v>
      </c>
      <c r="B194" s="161"/>
      <c r="C194" s="209"/>
      <c r="D194" s="36">
        <v>10500</v>
      </c>
      <c r="E194" s="37"/>
      <c r="F194" s="37"/>
      <c r="G194" s="37"/>
      <c r="H194" s="38"/>
    </row>
    <row r="195" spans="1:8" ht="21.75" thickBot="1" x14ac:dyDescent="0.25">
      <c r="A195" s="290"/>
      <c r="B195" s="291"/>
      <c r="C195" s="125"/>
      <c r="D195" s="292"/>
      <c r="E195" s="292"/>
      <c r="F195" s="292"/>
      <c r="G195" s="292"/>
      <c r="H195" s="293"/>
    </row>
    <row r="197" spans="1:8" ht="21" x14ac:dyDescent="0.2">
      <c r="A197" s="220"/>
      <c r="B197" s="221" t="s">
        <v>133</v>
      </c>
      <c r="C197" s="222" t="s">
        <v>534</v>
      </c>
      <c r="D197" s="222"/>
      <c r="E197" s="223"/>
      <c r="F197" s="223"/>
      <c r="G197" s="223"/>
      <c r="H197" s="223"/>
    </row>
    <row r="198" spans="1:8" ht="21" x14ac:dyDescent="0.2">
      <c r="A198" s="220"/>
      <c r="B198" s="223"/>
      <c r="C198" s="224" t="s">
        <v>535</v>
      </c>
      <c r="D198" s="224"/>
      <c r="E198" s="223"/>
      <c r="F198" s="223"/>
      <c r="G198" s="223"/>
      <c r="H198" s="223"/>
    </row>
    <row r="199" spans="1:8" ht="21" x14ac:dyDescent="0.2">
      <c r="A199" s="220"/>
      <c r="B199" s="223"/>
      <c r="C199" s="224" t="s">
        <v>536</v>
      </c>
      <c r="D199" s="224"/>
      <c r="E199" s="223"/>
      <c r="F199" s="223"/>
      <c r="G199" s="223"/>
      <c r="H199" s="223"/>
    </row>
    <row r="200" spans="1:8" ht="21" x14ac:dyDescent="0.2">
      <c r="C200" s="224"/>
      <c r="D200" s="224"/>
      <c r="E200" s="223"/>
      <c r="F200" s="223"/>
      <c r="G200" s="223"/>
      <c r="H200" s="217"/>
    </row>
    <row r="201" spans="1:8" ht="26.25" customHeight="1" x14ac:dyDescent="0.2">
      <c r="A201" s="227" t="str">
        <f>Абакан_юр!A174</f>
        <v>По соглашению сторон в качестве валюты платежа могут выступать украинские гривны, в этом случае курс следующий: 1 руб. = 0,4408 гривен</v>
      </c>
      <c r="B201" s="227"/>
      <c r="C201" s="227"/>
      <c r="D201" s="228"/>
      <c r="E201" s="228"/>
      <c r="F201" s="229"/>
      <c r="G201" s="230"/>
      <c r="H201" s="230"/>
    </row>
    <row r="202" spans="1:8" ht="26.25" customHeight="1" x14ac:dyDescent="0.2">
      <c r="A202" s="227" t="str">
        <f>Абакан_юр!A175</f>
        <v>По соглашению сторон в качестве валюты платежа могут выступать дирхамы ОАЭ, в этом случае курс следующий: 1 руб. = 0,0420 дирхам</v>
      </c>
      <c r="B202" s="227"/>
      <c r="C202" s="227"/>
      <c r="D202" s="228"/>
      <c r="E202" s="228"/>
      <c r="F202" s="229"/>
      <c r="G202" s="232"/>
      <c r="H202" s="232"/>
    </row>
    <row r="203" spans="1:8" ht="26.25" customHeight="1" x14ac:dyDescent="0.2">
      <c r="A203" s="227" t="str">
        <f>Абакан_юр!A176</f>
        <v>По соглашению сторон в качестве валюты платежа могут выступать доллары США, в этом случае курс следующий: 1 руб. = 0,0114 доллара</v>
      </c>
      <c r="B203" s="227"/>
      <c r="C203" s="227"/>
      <c r="D203" s="228"/>
      <c r="E203" s="228"/>
      <c r="F203" s="229"/>
      <c r="G203" s="232"/>
      <c r="H203" s="232"/>
    </row>
    <row r="204" spans="1:8" ht="26.25" customHeight="1" x14ac:dyDescent="0.2">
      <c r="A204" s="227" t="str">
        <f>Абакан_юр!A177</f>
        <v>По соглашению сторон в качестве валюты платежа могут выступать евро, в этом случае курс следующий: 1 руб. = 0,0105 евро</v>
      </c>
      <c r="B204" s="227"/>
      <c r="C204" s="227"/>
      <c r="D204" s="228"/>
      <c r="E204" s="229"/>
      <c r="F204" s="229"/>
      <c r="G204" s="232"/>
      <c r="H204" s="232"/>
    </row>
    <row r="205" spans="1:8" ht="26.25" customHeight="1" x14ac:dyDescent="0.2">
      <c r="A205" s="227" t="str">
        <f>Абакан_юр!A178</f>
        <v>По соглашению сторон в качестве валюты платежа могут выступать чешские кроны, в этом случае курс следующий: 1 руб. = 0,2605 крона</v>
      </c>
      <c r="B205" s="227"/>
      <c r="C205" s="227"/>
      <c r="D205" s="228"/>
      <c r="E205" s="229"/>
      <c r="F205" s="229"/>
      <c r="G205" s="232"/>
      <c r="H205" s="232"/>
    </row>
    <row r="206" spans="1:8" ht="26.25" customHeight="1" x14ac:dyDescent="0.2">
      <c r="A206" s="227" t="str">
        <f>Абакан_юр!A179</f>
        <v>По соглашению сторон в качестве валюты платежа могут выступать киргизские сомы, в этом случае курс следующий: 1 руб. = 1,0083 сом</v>
      </c>
      <c r="B206" s="227"/>
      <c r="C206" s="227"/>
      <c r="D206" s="228"/>
      <c r="E206" s="228"/>
      <c r="F206" s="229"/>
      <c r="G206" s="232"/>
      <c r="H206" s="232"/>
    </row>
    <row r="207" spans="1:8" ht="26.25" customHeight="1" x14ac:dyDescent="0.2">
      <c r="A207" s="227" t="str">
        <f>Абакан_юр!A180</f>
        <v>По соглашению сторон в качестве валюты платежа могут выступать казахстанские тенге, в этом случае курс следующий: 1 руб. = 5,0473 тенге</v>
      </c>
      <c r="B207" s="227"/>
      <c r="C207" s="227"/>
      <c r="D207" s="228"/>
      <c r="E207" s="228"/>
      <c r="F207" s="229"/>
      <c r="G207" s="232"/>
      <c r="H207" s="232"/>
    </row>
    <row r="208" spans="1:8" ht="26.25" x14ac:dyDescent="0.2">
      <c r="A208" s="233"/>
      <c r="B208" s="233"/>
      <c r="C208" s="234"/>
      <c r="D208" s="235"/>
      <c r="E208" s="235"/>
      <c r="F208" s="236"/>
      <c r="G208" s="237"/>
      <c r="H208" s="237"/>
    </row>
    <row r="209" spans="1:8" ht="21" x14ac:dyDescent="0.2">
      <c r="A209" s="239" t="s">
        <v>144</v>
      </c>
      <c r="B209" s="239"/>
      <c r="C209" s="239"/>
      <c r="D209" s="239"/>
      <c r="E209" s="239"/>
      <c r="F209" s="239"/>
      <c r="G209" s="239"/>
      <c r="H209" s="239"/>
    </row>
    <row r="210" spans="1:8" ht="21" x14ac:dyDescent="0.2">
      <c r="A210" s="239" t="s">
        <v>145</v>
      </c>
      <c r="B210" s="239"/>
      <c r="C210" s="239"/>
      <c r="D210" s="239"/>
      <c r="E210" s="239"/>
      <c r="F210" s="239"/>
      <c r="G210" s="239"/>
      <c r="H210" s="239"/>
    </row>
    <row r="211" spans="1:8" ht="26.25" x14ac:dyDescent="0.2">
      <c r="A211" s="233"/>
      <c r="B211" s="233"/>
      <c r="C211" s="234"/>
      <c r="D211" s="235"/>
      <c r="E211" s="235"/>
      <c r="F211" s="236"/>
      <c r="G211" s="237"/>
      <c r="H211" s="237"/>
    </row>
    <row r="212" spans="1:8" ht="50.1" customHeight="1" thickBot="1" x14ac:dyDescent="0.25">
      <c r="A212" s="240" t="s">
        <v>146</v>
      </c>
      <c r="B212" s="240"/>
      <c r="C212" s="240"/>
      <c r="D212" s="240"/>
      <c r="E212" s="240"/>
      <c r="F212" s="241"/>
      <c r="G212" s="231"/>
      <c r="H212" s="242"/>
    </row>
    <row r="213" spans="1:8" ht="50.1" customHeight="1" thickBot="1" x14ac:dyDescent="0.25">
      <c r="A213" s="243" t="s">
        <v>147</v>
      </c>
      <c r="B213" s="244"/>
      <c r="C213" s="244"/>
      <c r="D213" s="244"/>
      <c r="E213" s="245"/>
      <c r="F213" s="246"/>
      <c r="H213" s="247"/>
    </row>
    <row r="214" spans="1:8" ht="112.5" customHeight="1" thickBot="1" x14ac:dyDescent="0.25">
      <c r="A214" s="426" t="s">
        <v>148</v>
      </c>
      <c r="B214" s="427"/>
      <c r="C214" s="250" t="s">
        <v>149</v>
      </c>
      <c r="D214" s="440" t="s">
        <v>150</v>
      </c>
      <c r="E214" s="441"/>
      <c r="F214" s="252"/>
      <c r="G214" s="252"/>
      <c r="H214" s="252"/>
    </row>
    <row r="215" spans="1:8" ht="97.5" customHeight="1" x14ac:dyDescent="0.2">
      <c r="A215" s="253" t="s">
        <v>151</v>
      </c>
      <c r="B215" s="254"/>
      <c r="C215" s="255" t="s">
        <v>152</v>
      </c>
      <c r="D215" s="256" t="s">
        <v>153</v>
      </c>
      <c r="E215" s="257"/>
      <c r="F215" s="252"/>
      <c r="G215" s="252"/>
      <c r="H215" s="252"/>
    </row>
    <row r="216" spans="1:8" ht="72" customHeight="1" x14ac:dyDescent="0.2">
      <c r="A216" s="258" t="s">
        <v>154</v>
      </c>
      <c r="B216" s="259"/>
      <c r="C216" s="260" t="s">
        <v>155</v>
      </c>
      <c r="D216" s="261" t="s">
        <v>156</v>
      </c>
      <c r="E216" s="262"/>
      <c r="F216" s="252"/>
      <c r="G216" s="252"/>
      <c r="H216" s="252"/>
    </row>
    <row r="217" spans="1:8" ht="135.75" customHeight="1" thickBot="1" x14ac:dyDescent="0.25">
      <c r="A217" s="321" t="s">
        <v>157</v>
      </c>
      <c r="B217" s="322"/>
      <c r="C217" s="323" t="s">
        <v>158</v>
      </c>
      <c r="D217" s="324" t="s">
        <v>156</v>
      </c>
      <c r="E217" s="325"/>
      <c r="F217" s="252"/>
      <c r="G217" s="252"/>
      <c r="H217" s="252"/>
    </row>
    <row r="218" spans="1:8" s="217" customFormat="1" ht="125.25" customHeight="1" x14ac:dyDescent="0.2">
      <c r="A218" s="258" t="s">
        <v>160</v>
      </c>
      <c r="B218" s="259"/>
      <c r="C218" s="319" t="s">
        <v>161</v>
      </c>
      <c r="D218" s="259" t="s">
        <v>156</v>
      </c>
      <c r="E218" s="320"/>
      <c r="F218" s="246"/>
      <c r="G218" s="246"/>
      <c r="H218" s="246"/>
    </row>
    <row r="219" spans="1:8" s="238" customFormat="1" ht="222.75" customHeight="1" thickBot="1" x14ac:dyDescent="0.25">
      <c r="A219" s="442" t="s">
        <v>162</v>
      </c>
      <c r="B219" s="443"/>
      <c r="C219" s="323" t="s">
        <v>163</v>
      </c>
      <c r="D219" s="444" t="s">
        <v>156</v>
      </c>
      <c r="E219" s="445"/>
      <c r="F219" s="236"/>
      <c r="G219" s="237"/>
      <c r="H219" s="237"/>
    </row>
    <row r="220" spans="1:8" ht="23.25" x14ac:dyDescent="0.2">
      <c r="A220" s="264" t="s">
        <v>164</v>
      </c>
      <c r="B220" s="264"/>
      <c r="C220" s="264"/>
      <c r="D220" s="264"/>
      <c r="E220" s="264"/>
      <c r="F220" s="264"/>
      <c r="G220" s="264"/>
      <c r="H220" s="264"/>
    </row>
    <row r="221" spans="1:8" ht="23.25" x14ac:dyDescent="0.2">
      <c r="A221" s="264" t="s">
        <v>165</v>
      </c>
      <c r="B221" s="264"/>
      <c r="C221" s="264"/>
      <c r="D221" s="264"/>
      <c r="E221" s="264"/>
      <c r="F221" s="264"/>
      <c r="G221" s="264"/>
      <c r="H221" s="264"/>
    </row>
    <row r="222" spans="1:8" ht="186" customHeight="1" x14ac:dyDescent="0.2">
      <c r="A222" s="326" t="str">
        <f>Абакан_юр!A195</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22" s="326"/>
      <c r="C222" s="326"/>
      <c r="D222" s="326"/>
      <c r="E222" s="326"/>
      <c r="F222" s="326"/>
      <c r="G222" s="326"/>
      <c r="H222" s="326"/>
    </row>
    <row r="223" spans="1:8" ht="79.5" customHeight="1" x14ac:dyDescent="0.2">
      <c r="A223" s="239" t="s">
        <v>167</v>
      </c>
      <c r="B223" s="239"/>
      <c r="C223" s="239"/>
      <c r="D223" s="239"/>
      <c r="E223" s="239"/>
      <c r="F223" s="239"/>
      <c r="G223" s="239"/>
      <c r="H223" s="239"/>
    </row>
    <row r="224" spans="1:8" ht="23.25" x14ac:dyDescent="0.2">
      <c r="A224" s="264" t="s">
        <v>168</v>
      </c>
      <c r="B224" s="264"/>
      <c r="C224" s="264"/>
      <c r="D224" s="264"/>
      <c r="E224" s="264"/>
      <c r="F224" s="264"/>
      <c r="G224" s="264"/>
      <c r="H224" s="264"/>
    </row>
    <row r="225" spans="1:8" s="266" customFormat="1" ht="114.75" customHeight="1" x14ac:dyDescent="0.2">
      <c r="A225" s="239" t="s">
        <v>169</v>
      </c>
      <c r="B225" s="239"/>
      <c r="C225" s="239"/>
      <c r="D225" s="239"/>
      <c r="E225" s="239"/>
      <c r="F225" s="239"/>
      <c r="G225" s="239"/>
      <c r="H225" s="239"/>
    </row>
  </sheetData>
  <sheetProtection selectLockedCells="1" selectUnlockedCells="1"/>
  <mergeCells count="373">
    <mergeCell ref="A220:H220"/>
    <mergeCell ref="A221:H221"/>
    <mergeCell ref="A222:H222"/>
    <mergeCell ref="A223:H223"/>
    <mergeCell ref="A224:H224"/>
    <mergeCell ref="A225:E225"/>
    <mergeCell ref="F225:H225"/>
    <mergeCell ref="A217:B217"/>
    <mergeCell ref="D217:E217"/>
    <mergeCell ref="A218:B218"/>
    <mergeCell ref="D218:E218"/>
    <mergeCell ref="A219:B219"/>
    <mergeCell ref="D219:E219"/>
    <mergeCell ref="A214:B214"/>
    <mergeCell ref="D214:E214"/>
    <mergeCell ref="A215:B215"/>
    <mergeCell ref="D215:E215"/>
    <mergeCell ref="A216:B216"/>
    <mergeCell ref="D216:E216"/>
    <mergeCell ref="A206:C206"/>
    <mergeCell ref="A207:C207"/>
    <mergeCell ref="A209:H209"/>
    <mergeCell ref="A210:H210"/>
    <mergeCell ref="A212:E212"/>
    <mergeCell ref="A213:E213"/>
    <mergeCell ref="A201:C201"/>
    <mergeCell ref="G201:H201"/>
    <mergeCell ref="A202:C202"/>
    <mergeCell ref="A203:C203"/>
    <mergeCell ref="A204:C204"/>
    <mergeCell ref="A205:C205"/>
    <mergeCell ref="A195:B195"/>
    <mergeCell ref="D195:H195"/>
    <mergeCell ref="C197:D197"/>
    <mergeCell ref="C198:D198"/>
    <mergeCell ref="C199:D199"/>
    <mergeCell ref="C200:D200"/>
    <mergeCell ref="A190:B190"/>
    <mergeCell ref="A191:B191"/>
    <mergeCell ref="D191:H191"/>
    <mergeCell ref="A192:C192"/>
    <mergeCell ref="D192:H192"/>
    <mergeCell ref="A193:B193"/>
    <mergeCell ref="C193:C194"/>
    <mergeCell ref="D193:H193"/>
    <mergeCell ref="A194:B194"/>
    <mergeCell ref="D194:H194"/>
    <mergeCell ref="A186:B186"/>
    <mergeCell ref="A187:B187"/>
    <mergeCell ref="D187:H187"/>
    <mergeCell ref="A188:B188"/>
    <mergeCell ref="A189:B189"/>
    <mergeCell ref="D189:H189"/>
    <mergeCell ref="D182:H182"/>
    <mergeCell ref="A183:B183"/>
    <mergeCell ref="D183:H183"/>
    <mergeCell ref="A184:B184"/>
    <mergeCell ref="D184:H184"/>
    <mergeCell ref="A185:B185"/>
    <mergeCell ref="D185:H185"/>
    <mergeCell ref="A178:B178"/>
    <mergeCell ref="D178:H178"/>
    <mergeCell ref="A179:B179"/>
    <mergeCell ref="D179:H179"/>
    <mergeCell ref="A180:B180"/>
    <mergeCell ref="C180:C184"/>
    <mergeCell ref="D180:H180"/>
    <mergeCell ref="A181:B181"/>
    <mergeCell ref="D181:H181"/>
    <mergeCell ref="A182:B182"/>
    <mergeCell ref="A175:B175"/>
    <mergeCell ref="D175:H175"/>
    <mergeCell ref="A176:B176"/>
    <mergeCell ref="D176:H176"/>
    <mergeCell ref="A177:B177"/>
    <mergeCell ref="D177:H177"/>
    <mergeCell ref="A172:B172"/>
    <mergeCell ref="D172:H172"/>
    <mergeCell ref="A173:B173"/>
    <mergeCell ref="D173:H173"/>
    <mergeCell ref="A174:B174"/>
    <mergeCell ref="D174:H174"/>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D129:H129"/>
    <mergeCell ref="A130:B130"/>
    <mergeCell ref="D130:H130"/>
    <mergeCell ref="A131:B131"/>
    <mergeCell ref="D131:H131"/>
    <mergeCell ref="A132:B132"/>
    <mergeCell ref="D132:H132"/>
    <mergeCell ref="A125:B125"/>
    <mergeCell ref="D125:H125"/>
    <mergeCell ref="A126:B126"/>
    <mergeCell ref="C126:C143"/>
    <mergeCell ref="D126:H126"/>
    <mergeCell ref="A127:B127"/>
    <mergeCell ref="D127:H127"/>
    <mergeCell ref="A128:B128"/>
    <mergeCell ref="D128:H128"/>
    <mergeCell ref="A129:B129"/>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16:B116"/>
    <mergeCell ref="D116:H116"/>
    <mergeCell ref="A117:B117"/>
    <mergeCell ref="D117:H117"/>
    <mergeCell ref="A118:B118"/>
    <mergeCell ref="D118:H118"/>
    <mergeCell ref="A111:B111"/>
    <mergeCell ref="D111:H111"/>
    <mergeCell ref="A112:C112"/>
    <mergeCell ref="D112:H112"/>
    <mergeCell ref="D113:H113"/>
    <mergeCell ref="A114:B114"/>
    <mergeCell ref="C114:C122"/>
    <mergeCell ref="D114:H114"/>
    <mergeCell ref="A115:B115"/>
    <mergeCell ref="D115:H115"/>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02:B102"/>
    <mergeCell ref="D102:H102"/>
    <mergeCell ref="A103:B103"/>
    <mergeCell ref="D103:H103"/>
    <mergeCell ref="A104:B104"/>
    <mergeCell ref="D104:H104"/>
    <mergeCell ref="A99:B99"/>
    <mergeCell ref="D99:H99"/>
    <mergeCell ref="A100:B100"/>
    <mergeCell ref="D100:H100"/>
    <mergeCell ref="A101:B101"/>
    <mergeCell ref="D101:H101"/>
    <mergeCell ref="A96:B96"/>
    <mergeCell ref="D96:H96"/>
    <mergeCell ref="A97:B97"/>
    <mergeCell ref="D97:H97"/>
    <mergeCell ref="A98:B98"/>
    <mergeCell ref="D98:H98"/>
    <mergeCell ref="A93:B93"/>
    <mergeCell ref="D93:H93"/>
    <mergeCell ref="A94:B94"/>
    <mergeCell ref="D94:H94"/>
    <mergeCell ref="A95:B95"/>
    <mergeCell ref="D95:H95"/>
    <mergeCell ref="A90:B90"/>
    <mergeCell ref="D90:H90"/>
    <mergeCell ref="A91:B91"/>
    <mergeCell ref="D91:H91"/>
    <mergeCell ref="A92:B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D70:H70"/>
    <mergeCell ref="A71:C71"/>
    <mergeCell ref="D71:H71"/>
    <mergeCell ref="A72:B72"/>
    <mergeCell ref="C72:C111"/>
    <mergeCell ref="D72:H72"/>
    <mergeCell ref="A73:B73"/>
    <mergeCell ref="D73:H73"/>
    <mergeCell ref="A74:B74"/>
    <mergeCell ref="D74:H74"/>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51:H51"/>
    <mergeCell ref="A52:A53"/>
    <mergeCell ref="D52:H53"/>
    <mergeCell ref="D54:H54"/>
    <mergeCell ref="A55:A59"/>
    <mergeCell ref="B55:B56"/>
    <mergeCell ref="C55:C56"/>
    <mergeCell ref="D55:D59"/>
    <mergeCell ref="E55:E59"/>
    <mergeCell ref="F55:F59"/>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07"/>
  <sheetViews>
    <sheetView view="pageBreakPreview" zoomScale="40" zoomScaleNormal="60" zoomScaleSheetLayoutView="40" workbookViewId="0">
      <pane ySplit="4" topLeftCell="A52" activePane="bottomLeft" state="frozen"/>
      <selection activeCell="A181" sqref="A181:B181"/>
      <selection pane="bottomLeft" activeCell="A181" sqref="A181:B181"/>
    </sheetView>
  </sheetViews>
  <sheetFormatPr defaultColWidth="9.140625" defaultRowHeight="12.75" outlineLevelRow="1" x14ac:dyDescent="0.2"/>
  <cols>
    <col min="1" max="1" width="45.7109375" style="216" customWidth="1"/>
    <col min="2" max="2" width="80.7109375" style="217" customWidth="1"/>
    <col min="3" max="3" width="120.7109375" style="218" customWidth="1"/>
    <col min="4" max="7" width="30.7109375" style="217" customWidth="1"/>
    <col min="8" max="8" width="30.7109375" style="219" customWidth="1"/>
    <col min="9" max="16384" width="9.140625" style="219"/>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июня 2024 г.</v>
      </c>
      <c r="B2" s="6" t="s">
        <v>2</v>
      </c>
      <c r="C2" s="7" t="s">
        <v>537</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24" thickBot="1" x14ac:dyDescent="0.25">
      <c r="A6" s="436"/>
      <c r="B6" s="437"/>
      <c r="C6" s="438"/>
      <c r="D6" s="337" t="s">
        <v>171</v>
      </c>
      <c r="E6" s="268" t="s">
        <v>172</v>
      </c>
      <c r="F6" s="337" t="s">
        <v>173</v>
      </c>
      <c r="G6" s="268" t="s">
        <v>174</v>
      </c>
      <c r="H6" s="338" t="s">
        <v>175</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"2ГИС.КУРСК" (версия для ПК); Интернет-площадка 2gis.ru на основе Cправочника организаций "2ГИС.КУРСК"; Электронный справочник на основе Справочника организаций "2ГИС.КУРСК" (мобильная версия); Интернет-площадки и Веб-приложения на основе Cправочника организаций "2ГИС.КУРСК", http://api.2gis.ru/</v>
      </c>
      <c r="D7" s="31">
        <f>F7*1.2</f>
        <v>6652.8</v>
      </c>
      <c r="E7" s="32">
        <f>F7*1.1</f>
        <v>6098.4000000000005</v>
      </c>
      <c r="F7" s="32">
        <v>5544</v>
      </c>
      <c r="G7" s="32">
        <f>F7*0.75</f>
        <v>4158</v>
      </c>
      <c r="H7" s="33">
        <f>F7*0.5</f>
        <v>2772</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"2ГИС.КУРСК" (версия для ПК); Интернет-площадка 2gis.ru на основе Cправочника организаций "2ГИС.КУРСК"; Электронный справочник на основе Справочника организаций "2ГИС.КУРСК" (мобильная версия); Интернет-площадки и Веб-приложения на основе Cправочника организаций "2ГИС.КУРСК",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"2ГИС.КУРСК" (версия для ПК); Интернет-площадка 2gis.ru на основе Cправочника организаций "2ГИС.КУРСК"; Электронный справочник на основе Справочника организаций "2ГИС.КУРСК" (мобильная версия); Интернет-площадки и Веб-приложения на основе Cправочника организаций "2ГИС.КУРСК", http://api.2gis.ru/</v>
      </c>
      <c r="D12" s="54">
        <f>F12*1.2</f>
        <v>7128</v>
      </c>
      <c r="E12" s="32">
        <f>F12*1.1</f>
        <v>6534.0000000000009</v>
      </c>
      <c r="F12" s="32">
        <v>5940</v>
      </c>
      <c r="G12" s="32">
        <f>F12*0.75</f>
        <v>4455</v>
      </c>
      <c r="H12" s="33">
        <f>F12*0.5</f>
        <v>2970</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"2ГИС.КУРСК" (версия для ПК); Интернет-площадка 2gis.ru на основе Cправочника организаций "2ГИС.КУРСК"; Электронный справочник на основе Справочника организаций "2ГИС.КУРСК" (мобильная версия); Интернет-площадки и Веб-приложения на основе Cправочника организаций "2ГИС.КУРСК",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1200</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"2ГИС.КУРСК"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"2ГИС.КУРСК"; Электронный справочник "2ГИС.КУРСК"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Интернет-площадки и Веб-приложения на основе Cправочника организаций "2ГИС.КУРСК", http://api.2gis.ru/</v>
      </c>
      <c r="D23" s="271">
        <v>84</v>
      </c>
      <c r="E23" s="272"/>
      <c r="F23" s="272"/>
      <c r="G23" s="272"/>
      <c r="H23" s="273"/>
    </row>
    <row r="24" spans="1:8" s="16" customFormat="1" ht="94.5" customHeight="1" x14ac:dyDescent="0.2">
      <c r="A24" s="71"/>
      <c r="B24" s="92"/>
      <c r="C24" s="93"/>
      <c r="D24" s="94"/>
      <c r="E24" s="95"/>
      <c r="F24" s="95"/>
      <c r="G24" s="95"/>
      <c r="H24" s="274"/>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2ГИС 4.0 и выше)</v>
      </c>
      <c r="D25" s="275"/>
      <c r="E25" s="276"/>
      <c r="F25" s="276"/>
      <c r="G25" s="276"/>
      <c r="H25" s="277"/>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"2ГИС.КУРСК" (версия для ПК); Интернет-площадка 2gis.ru на основе Cправочника организаций "2ГИС.КУРСК"; Электронный справочник на основе Справочника организаций "2ГИС.КУРСК" (мобильная версия)</v>
      </c>
      <c r="D27" s="31">
        <f>F27*1.2</f>
        <v>9316.7999999999993</v>
      </c>
      <c r="E27" s="32">
        <f>F27*1.1</f>
        <v>8540.4000000000015</v>
      </c>
      <c r="F27" s="32">
        <v>7764</v>
      </c>
      <c r="G27" s="32">
        <f>F27*0.75</f>
        <v>5823</v>
      </c>
      <c r="H27" s="33">
        <f>F27*0.5</f>
        <v>3882</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"2ГИС.КУРСК" (версия для ПК); Интернет-площадка 2gis.ru на основе Cправочника организаций "2ГИС.КУРСК"; Электронный справочник на основе Справочника организаций "2ГИС.КУРСК" (мобильная версия)</v>
      </c>
      <c r="D32" s="54">
        <f>F32*1.2</f>
        <v>9979.1999999999989</v>
      </c>
      <c r="E32" s="32">
        <f>F32*1.1</f>
        <v>9147.6</v>
      </c>
      <c r="F32" s="32">
        <v>8316</v>
      </c>
      <c r="G32" s="32">
        <f>F32*0.75</f>
        <v>6237</v>
      </c>
      <c r="H32" s="33">
        <f>F32*0.5</f>
        <v>4158</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1680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"2ГИС.КУРСК"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"2ГИС.КУРСК"; Электронный справочник "2ГИС.КУРСК"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v>
      </c>
      <c r="D43" s="90">
        <v>120</v>
      </c>
      <c r="E43" s="90"/>
      <c r="F43" s="90"/>
      <c r="G43" s="90"/>
      <c r="H43" s="91"/>
    </row>
    <row r="44" spans="1:8" s="16" customFormat="1" ht="69.75" customHeight="1" x14ac:dyDescent="0.2">
      <c r="A44" s="71"/>
      <c r="B44" s="92"/>
      <c r="C44" s="93"/>
      <c r="D44" s="95"/>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2ГИС 4.0 и выше)</v>
      </c>
      <c r="D45" s="95"/>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2ГИС 4.0 и выше)</v>
      </c>
      <c r="D46" s="100"/>
      <c r="E46" s="100"/>
      <c r="F46" s="100"/>
      <c r="G46" s="100"/>
      <c r="H46" s="101"/>
    </row>
    <row r="47" spans="1:8" ht="21.75" thickBot="1" x14ac:dyDescent="0.25">
      <c r="A47" s="81"/>
      <c r="B47" s="129"/>
      <c r="C47" s="130"/>
      <c r="D47" s="113"/>
      <c r="E47" s="114"/>
      <c r="F47" s="114"/>
      <c r="G47" s="114"/>
      <c r="H47" s="115"/>
    </row>
    <row r="48" spans="1:8" ht="42.75" thickBot="1" x14ac:dyDescent="0.25">
      <c r="A48" s="278" t="s">
        <v>176</v>
      </c>
      <c r="B48" s="66" t="s">
        <v>177</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"2ГИС.КУРСК" (версия для ПК)</v>
      </c>
      <c r="D48" s="279">
        <f>F48*1.2</f>
        <v>360</v>
      </c>
      <c r="E48" s="279">
        <f>F48*1.1</f>
        <v>330</v>
      </c>
      <c r="F48" s="279">
        <v>300</v>
      </c>
      <c r="G48" s="279">
        <f>F48*0.75</f>
        <v>225</v>
      </c>
      <c r="H48" s="279">
        <f>F48*0.5</f>
        <v>150</v>
      </c>
    </row>
    <row r="49" spans="1:8" ht="84.75" thickBot="1" x14ac:dyDescent="0.25">
      <c r="A49" s="278"/>
      <c r="B49" s="72" t="s">
        <v>178</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"2ГИС.КУРСК" (версия для ПК); Интернет-площадка 2gis.ru на основе Cправочника организаций "2ГИС.КУРСК"; Электронный справочник на основе Справочника организаций "2ГИС.КУРСК" (мобильная версия)</v>
      </c>
      <c r="D49" s="280"/>
      <c r="E49" s="280"/>
      <c r="F49" s="280"/>
      <c r="G49" s="280"/>
      <c r="H49" s="280"/>
    </row>
    <row r="50" spans="1:8" ht="63.75" thickBot="1" x14ac:dyDescent="0.25">
      <c r="A50" s="278"/>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v>
      </c>
      <c r="D50" s="280"/>
      <c r="E50" s="280"/>
      <c r="F50" s="280"/>
      <c r="G50" s="280"/>
      <c r="H50" s="280"/>
    </row>
    <row r="51" spans="1:8" ht="21.75" thickBot="1" x14ac:dyDescent="0.25">
      <c r="A51" s="81"/>
      <c r="B51" s="129"/>
      <c r="C51" s="130"/>
      <c r="D51" s="113"/>
      <c r="E51" s="114"/>
      <c r="F51" s="114"/>
      <c r="G51" s="114"/>
      <c r="H51" s="115"/>
    </row>
    <row r="52" spans="1:8" ht="42" x14ac:dyDescent="0.2">
      <c r="A52" s="281" t="s">
        <v>179</v>
      </c>
      <c r="B52" s="66" t="s">
        <v>180</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"2ГИС.КУРСК" (версия для ПК)</v>
      </c>
      <c r="D52" s="89">
        <v>600</v>
      </c>
      <c r="E52" s="90"/>
      <c r="F52" s="90"/>
      <c r="G52" s="90"/>
      <c r="H52" s="91"/>
    </row>
    <row r="53" spans="1:8" ht="63.75"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v>
      </c>
      <c r="D53" s="99"/>
      <c r="E53" s="100"/>
      <c r="F53" s="100"/>
      <c r="G53" s="100"/>
      <c r="H53" s="101"/>
    </row>
    <row r="54" spans="1:8" s="16" customFormat="1" ht="24.95" customHeight="1" thickBot="1" x14ac:dyDescent="0.25">
      <c r="A54" s="81"/>
      <c r="B54" s="82"/>
      <c r="C54" s="83"/>
      <c r="D54" s="113"/>
      <c r="E54" s="114"/>
      <c r="F54" s="114"/>
      <c r="G54" s="114"/>
      <c r="H54" s="115"/>
    </row>
    <row r="55" spans="1:8" s="16" customFormat="1" ht="48" customHeight="1" x14ac:dyDescent="0.2">
      <c r="A55" s="29" t="s">
        <v>31</v>
      </c>
      <c r="B55" s="30" t="s">
        <v>27</v>
      </c>
      <c r="C5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"2ГИС.КУРСК" (версия для ПК); Интернет-площадка 2gis.ru на основе Cправочника организаций "2ГИС.КУРСК"; Электронный справочник на основе Справочника организаций "2ГИС.КУРСК" (мобильная версия); Интернет-площадки и Веб-приложения на основе Cправочника организаций "2ГИС.КУРСК", http://api.2gis.ru/</v>
      </c>
      <c r="D55" s="31">
        <f>F55*1.2</f>
        <v>7984.7999999999993</v>
      </c>
      <c r="E55" s="32">
        <f>F55*1.1</f>
        <v>7319.4000000000005</v>
      </c>
      <c r="F55" s="32">
        <v>6654</v>
      </c>
      <c r="G55" s="32">
        <f>F55*0.75</f>
        <v>4990.5</v>
      </c>
      <c r="H55" s="33">
        <f>F55*0.5</f>
        <v>3327</v>
      </c>
    </row>
    <row r="56" spans="1:8" s="16" customFormat="1" ht="132" customHeight="1" x14ac:dyDescent="0.2">
      <c r="A56" s="34"/>
      <c r="B56" s="35"/>
      <c r="C56" s="35"/>
      <c r="D56" s="36"/>
      <c r="E56" s="37"/>
      <c r="F56" s="37"/>
      <c r="G56" s="37"/>
      <c r="H56" s="38"/>
    </row>
    <row r="57" spans="1:8" s="16" customFormat="1" ht="127.5" customHeight="1" x14ac:dyDescent="0.2">
      <c r="A57" s="34"/>
      <c r="B57" s="39" t="s">
        <v>12</v>
      </c>
      <c r="C5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"2ГИС.КУРСК" (версия для ПК); Интернет-площадка 2gis.ru на основе Cправочника организаций "2ГИС.КУРСК"; Электронный справочник на основе Справочника организаций "2ГИС.КУРСК" (мобильная версия); Интернет-площадки и Веб-приложения на основе Cправочника организаций "2ГИС.КУРСК", http://api.2gis.ru/</v>
      </c>
      <c r="D57" s="36"/>
      <c r="E57" s="37"/>
      <c r="F57" s="37"/>
      <c r="G57" s="37"/>
      <c r="H57" s="38"/>
    </row>
    <row r="58" spans="1:8" s="16" customFormat="1" ht="127.5" customHeight="1" thickBot="1" x14ac:dyDescent="0.25">
      <c r="A58" s="119"/>
      <c r="B58" s="120" t="s">
        <v>33</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2ГИС 4.0 и выше)</v>
      </c>
      <c r="D58" s="121"/>
      <c r="E58" s="122"/>
      <c r="F58" s="122"/>
      <c r="G58" s="122"/>
      <c r="H58" s="123"/>
    </row>
    <row r="59" spans="1:8" s="16" customFormat="1" ht="166.5" customHeight="1" thickBot="1" x14ac:dyDescent="0.25">
      <c r="A59" s="41"/>
      <c r="B59" s="42" t="s">
        <v>13</v>
      </c>
      <c r="C5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2ГИС 4.0 и выше)</v>
      </c>
      <c r="D59" s="44"/>
      <c r="E59" s="45"/>
      <c r="F59" s="45"/>
      <c r="G59" s="45"/>
      <c r="H59" s="46"/>
    </row>
    <row r="60" spans="1:8" s="16" customFormat="1" ht="24.95" customHeight="1" thickBot="1" x14ac:dyDescent="0.25">
      <c r="A60" s="47"/>
      <c r="B60" s="48"/>
      <c r="C60" s="49"/>
      <c r="D60" s="50"/>
      <c r="E60" s="51"/>
      <c r="F60" s="51"/>
      <c r="G60" s="51"/>
      <c r="H60" s="52"/>
    </row>
    <row r="61" spans="1:8" s="16" customFormat="1" ht="48" customHeight="1" x14ac:dyDescent="0.2">
      <c r="A61" s="53" t="s">
        <v>35</v>
      </c>
      <c r="B61" s="30" t="s">
        <v>27</v>
      </c>
      <c r="C61"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"2ГИС.КУРСК" (версия для ПК); Интернет-площадка 2gis.ru на основе Cправочника организаций "2ГИС.КУРСК"; Электронный справочник на основе Справочника организаций "2ГИС.КУРСК" (мобильная версия); Интернет-площадки и Веб-приложения на основе Cправочника организаций "2ГИС.КУРСК", http://api.2gis.ru/</v>
      </c>
      <c r="D61" s="54">
        <f>F61*1.2</f>
        <v>8553.6</v>
      </c>
      <c r="E61" s="32">
        <f>F61*1.1</f>
        <v>7840.8</v>
      </c>
      <c r="F61" s="32">
        <v>7128</v>
      </c>
      <c r="G61" s="32">
        <f>F61*0.75</f>
        <v>5346</v>
      </c>
      <c r="H61" s="33">
        <f>F61*0.5</f>
        <v>3564</v>
      </c>
    </row>
    <row r="62" spans="1:8" s="16" customFormat="1" ht="132" customHeight="1" x14ac:dyDescent="0.2">
      <c r="A62" s="55"/>
      <c r="B62" s="35"/>
      <c r="C62" s="35"/>
      <c r="D62" s="56"/>
      <c r="E62" s="37"/>
      <c r="F62" s="37"/>
      <c r="G62" s="37"/>
      <c r="H62" s="38"/>
    </row>
    <row r="63" spans="1:8" s="16" customFormat="1" ht="138.94999999999999" customHeight="1" x14ac:dyDescent="0.2">
      <c r="A63" s="55"/>
      <c r="B63" s="39" t="s">
        <v>12</v>
      </c>
      <c r="C63"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"2ГИС.КУРСК" (версия для ПК); Интернет-площадка 2gis.ru на основе Cправочника организаций "2ГИС.КУРСК"; Электронный справочник на основе Справочника организаций "2ГИС.КУРСК" (мобильная версия); Интернет-площадки и Веб-приложения на основе Cправочника организаций "2ГИС.КУРСК", http://api.2gis.ru/</v>
      </c>
      <c r="D63" s="56"/>
      <c r="E63" s="37"/>
      <c r="F63" s="37"/>
      <c r="G63" s="37"/>
      <c r="H63" s="38"/>
    </row>
    <row r="64" spans="1:8" s="16" customFormat="1" ht="166.5" customHeight="1" x14ac:dyDescent="0.2">
      <c r="A64" s="55"/>
      <c r="B64" s="57" t="s">
        <v>13</v>
      </c>
      <c r="C64"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2ГИС 4.0 и выше)</v>
      </c>
      <c r="D64" s="56"/>
      <c r="E64" s="37"/>
      <c r="F64" s="37"/>
      <c r="G64" s="37"/>
      <c r="H64" s="38"/>
    </row>
    <row r="65" spans="1:8" s="16" customFormat="1" ht="92.25" customHeight="1" thickBot="1" x14ac:dyDescent="0.25">
      <c r="A65" s="59"/>
      <c r="B65" s="42" t="s">
        <v>36</v>
      </c>
      <c r="C65"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2ГИС 4.0 и выше)</v>
      </c>
      <c r="D65" s="61"/>
      <c r="E65" s="45"/>
      <c r="F65" s="45"/>
      <c r="G65" s="45"/>
      <c r="H65" s="46"/>
    </row>
    <row r="66" spans="1:8" s="16" customFormat="1" ht="24.95" customHeight="1" thickBot="1" x14ac:dyDescent="0.25">
      <c r="A66" s="81"/>
      <c r="B66" s="82"/>
      <c r="C66" s="83"/>
      <c r="D66" s="84"/>
      <c r="E66" s="85"/>
      <c r="F66" s="85"/>
      <c r="G66" s="85"/>
      <c r="H66" s="86"/>
    </row>
    <row r="67" spans="1:8" s="16" customFormat="1" ht="50.1" customHeight="1" x14ac:dyDescent="0.2">
      <c r="A67" s="65" t="s">
        <v>37</v>
      </c>
      <c r="B67" s="87" t="s">
        <v>23</v>
      </c>
      <c r="C67"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Интернет-площадки и Веб-приложения на основе Cправочника организаций "2ГИС.КУРСК", http://api.2gis.ru/</v>
      </c>
      <c r="D67" s="271">
        <v>84</v>
      </c>
      <c r="E67" s="272"/>
      <c r="F67" s="272"/>
      <c r="G67" s="272"/>
      <c r="H67" s="273"/>
    </row>
    <row r="68" spans="1:8" s="16" customFormat="1" ht="94.5" customHeight="1" x14ac:dyDescent="0.2">
      <c r="A68" s="71"/>
      <c r="B68" s="92"/>
      <c r="C68" s="93"/>
      <c r="D68" s="94"/>
      <c r="E68" s="95"/>
      <c r="F68" s="95"/>
      <c r="G68" s="95"/>
      <c r="H68" s="274"/>
    </row>
    <row r="69" spans="1:8" s="16" customFormat="1" ht="163.5" customHeight="1" thickBot="1" x14ac:dyDescent="0.25">
      <c r="A69" s="77"/>
      <c r="B69" s="97" t="s">
        <v>13</v>
      </c>
      <c r="C69"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2ГИС 4.0 и выше)</v>
      </c>
      <c r="D69" s="275"/>
      <c r="E69" s="276"/>
      <c r="F69" s="276"/>
      <c r="G69" s="276"/>
      <c r="H69" s="277"/>
    </row>
    <row r="70" spans="1:8" ht="21.75" thickBot="1" x14ac:dyDescent="0.25">
      <c r="A70" s="81"/>
      <c r="B70" s="129"/>
      <c r="C70" s="130"/>
      <c r="D70" s="113"/>
      <c r="E70" s="114"/>
      <c r="F70" s="114"/>
      <c r="G70" s="114"/>
      <c r="H70" s="115"/>
    </row>
    <row r="71" spans="1:8" ht="50.1" customHeight="1" thickBot="1" x14ac:dyDescent="0.25">
      <c r="A71" s="136" t="s">
        <v>38</v>
      </c>
      <c r="B71" s="137"/>
      <c r="C71" s="137"/>
      <c r="D71" s="138" t="str">
        <f>"от "&amp;MIN(D72:D91)&amp;" до "&amp;MAX(D72:D91)</f>
        <v>от 474 до 18012</v>
      </c>
      <c r="E71" s="139"/>
      <c r="F71" s="139"/>
      <c r="G71" s="139"/>
      <c r="H71" s="140"/>
    </row>
    <row r="72" spans="1:8" ht="37.5" customHeight="1" outlineLevel="1" x14ac:dyDescent="0.2">
      <c r="A72" s="141" t="s">
        <v>39</v>
      </c>
      <c r="B72" s="142"/>
      <c r="C72" s="143" t="str">
        <f>"Электронный справочник на основе Справочника организаций "&amp;$C$2&amp;" (версия для ПК)"</f>
        <v>Электронный справочник на основе Справочника организаций "2ГИС.КУРСК" (версия для ПК)</v>
      </c>
      <c r="D72" s="144">
        <v>474</v>
      </c>
      <c r="E72" s="145"/>
      <c r="F72" s="145"/>
      <c r="G72" s="145"/>
      <c r="H72" s="146"/>
    </row>
    <row r="73" spans="1:8" ht="37.5" customHeight="1" outlineLevel="1" x14ac:dyDescent="0.2">
      <c r="A73" s="147" t="s">
        <v>40</v>
      </c>
      <c r="B73" s="148"/>
      <c r="C73" s="143"/>
      <c r="D73" s="36">
        <v>948</v>
      </c>
      <c r="E73" s="37"/>
      <c r="F73" s="37"/>
      <c r="G73" s="37"/>
      <c r="H73" s="38"/>
    </row>
    <row r="74" spans="1:8" ht="37.5" customHeight="1" outlineLevel="1" x14ac:dyDescent="0.2">
      <c r="A74" s="147" t="s">
        <v>41</v>
      </c>
      <c r="B74" s="148"/>
      <c r="C74" s="143"/>
      <c r="D74" s="36">
        <v>1896</v>
      </c>
      <c r="E74" s="37"/>
      <c r="F74" s="37"/>
      <c r="G74" s="37"/>
      <c r="H74" s="38"/>
    </row>
    <row r="75" spans="1:8" ht="37.5" customHeight="1" outlineLevel="1" x14ac:dyDescent="0.2">
      <c r="A75" s="147" t="s">
        <v>42</v>
      </c>
      <c r="B75" s="148"/>
      <c r="C75" s="143"/>
      <c r="D75" s="36">
        <v>2844</v>
      </c>
      <c r="E75" s="37"/>
      <c r="F75" s="37"/>
      <c r="G75" s="37"/>
      <c r="H75" s="38"/>
    </row>
    <row r="76" spans="1:8" ht="37.5" customHeight="1" outlineLevel="1" x14ac:dyDescent="0.2">
      <c r="A76" s="147" t="s">
        <v>43</v>
      </c>
      <c r="B76" s="148"/>
      <c r="C76" s="143"/>
      <c r="D76" s="36">
        <v>3792</v>
      </c>
      <c r="E76" s="37"/>
      <c r="F76" s="37"/>
      <c r="G76" s="37"/>
      <c r="H76" s="38"/>
    </row>
    <row r="77" spans="1:8" ht="37.5" customHeight="1" outlineLevel="1" x14ac:dyDescent="0.2">
      <c r="A77" s="147" t="s">
        <v>44</v>
      </c>
      <c r="B77" s="148"/>
      <c r="C77" s="143"/>
      <c r="D77" s="36">
        <v>4740</v>
      </c>
      <c r="E77" s="37"/>
      <c r="F77" s="37"/>
      <c r="G77" s="37"/>
      <c r="H77" s="38"/>
    </row>
    <row r="78" spans="1:8" ht="37.5" customHeight="1" outlineLevel="1" x14ac:dyDescent="0.2">
      <c r="A78" s="147" t="s">
        <v>45</v>
      </c>
      <c r="B78" s="148"/>
      <c r="C78" s="143"/>
      <c r="D78" s="36">
        <v>5688</v>
      </c>
      <c r="E78" s="37"/>
      <c r="F78" s="37"/>
      <c r="G78" s="37"/>
      <c r="H78" s="38"/>
    </row>
    <row r="79" spans="1:8" ht="37.5" customHeight="1" outlineLevel="1" x14ac:dyDescent="0.2">
      <c r="A79" s="147" t="s">
        <v>46</v>
      </c>
      <c r="B79" s="148"/>
      <c r="C79" s="143"/>
      <c r="D79" s="36">
        <v>6636</v>
      </c>
      <c r="E79" s="37"/>
      <c r="F79" s="37"/>
      <c r="G79" s="37"/>
      <c r="H79" s="38"/>
    </row>
    <row r="80" spans="1:8" ht="37.5" customHeight="1" outlineLevel="1" x14ac:dyDescent="0.2">
      <c r="A80" s="147" t="s">
        <v>47</v>
      </c>
      <c r="B80" s="148"/>
      <c r="C80" s="143"/>
      <c r="D80" s="36">
        <v>7584</v>
      </c>
      <c r="E80" s="37"/>
      <c r="F80" s="37"/>
      <c r="G80" s="37"/>
      <c r="H80" s="38"/>
    </row>
    <row r="81" spans="1:8" ht="37.5" customHeight="1" outlineLevel="1" x14ac:dyDescent="0.2">
      <c r="A81" s="147" t="s">
        <v>48</v>
      </c>
      <c r="B81" s="148"/>
      <c r="C81" s="143"/>
      <c r="D81" s="36">
        <v>8532</v>
      </c>
      <c r="E81" s="37"/>
      <c r="F81" s="37"/>
      <c r="G81" s="37"/>
      <c r="H81" s="38"/>
    </row>
    <row r="82" spans="1:8" ht="37.5" customHeight="1" outlineLevel="1" x14ac:dyDescent="0.2">
      <c r="A82" s="147" t="s">
        <v>49</v>
      </c>
      <c r="B82" s="148"/>
      <c r="C82" s="143"/>
      <c r="D82" s="36">
        <v>9480</v>
      </c>
      <c r="E82" s="37"/>
      <c r="F82" s="37"/>
      <c r="G82" s="37"/>
      <c r="H82" s="38"/>
    </row>
    <row r="83" spans="1:8" ht="37.5" customHeight="1" outlineLevel="1" x14ac:dyDescent="0.2">
      <c r="A83" s="147" t="s">
        <v>50</v>
      </c>
      <c r="B83" s="148"/>
      <c r="C83" s="143"/>
      <c r="D83" s="36">
        <v>10428</v>
      </c>
      <c r="E83" s="37"/>
      <c r="F83" s="37"/>
      <c r="G83" s="37"/>
      <c r="H83" s="38"/>
    </row>
    <row r="84" spans="1:8" ht="37.5" customHeight="1" outlineLevel="1" x14ac:dyDescent="0.2">
      <c r="A84" s="147" t="s">
        <v>51</v>
      </c>
      <c r="B84" s="148"/>
      <c r="C84" s="143"/>
      <c r="D84" s="36">
        <v>11376</v>
      </c>
      <c r="E84" s="37"/>
      <c r="F84" s="37"/>
      <c r="G84" s="37"/>
      <c r="H84" s="38"/>
    </row>
    <row r="85" spans="1:8" ht="37.5" customHeight="1" outlineLevel="1" x14ac:dyDescent="0.2">
      <c r="A85" s="147" t="s">
        <v>52</v>
      </c>
      <c r="B85" s="148"/>
      <c r="C85" s="143"/>
      <c r="D85" s="36">
        <v>12324</v>
      </c>
      <c r="E85" s="37"/>
      <c r="F85" s="37"/>
      <c r="G85" s="37"/>
      <c r="H85" s="38"/>
    </row>
    <row r="86" spans="1:8" ht="37.5" customHeight="1" outlineLevel="1" x14ac:dyDescent="0.2">
      <c r="A86" s="147" t="s">
        <v>53</v>
      </c>
      <c r="B86" s="148"/>
      <c r="C86" s="143"/>
      <c r="D86" s="36">
        <v>13272</v>
      </c>
      <c r="E86" s="37"/>
      <c r="F86" s="37"/>
      <c r="G86" s="37"/>
      <c r="H86" s="38"/>
    </row>
    <row r="87" spans="1:8" ht="37.5" customHeight="1" outlineLevel="1" x14ac:dyDescent="0.2">
      <c r="A87" s="147" t="s">
        <v>54</v>
      </c>
      <c r="B87" s="148"/>
      <c r="C87" s="143"/>
      <c r="D87" s="36">
        <v>14220</v>
      </c>
      <c r="E87" s="37"/>
      <c r="F87" s="37"/>
      <c r="G87" s="37"/>
      <c r="H87" s="38"/>
    </row>
    <row r="88" spans="1:8" ht="37.5" customHeight="1" outlineLevel="1" x14ac:dyDescent="0.2">
      <c r="A88" s="147" t="s">
        <v>55</v>
      </c>
      <c r="B88" s="148"/>
      <c r="C88" s="143"/>
      <c r="D88" s="36">
        <v>15168</v>
      </c>
      <c r="E88" s="37"/>
      <c r="F88" s="37"/>
      <c r="G88" s="37"/>
      <c r="H88" s="38"/>
    </row>
    <row r="89" spans="1:8" ht="37.5" customHeight="1" outlineLevel="1" x14ac:dyDescent="0.2">
      <c r="A89" s="147" t="s">
        <v>56</v>
      </c>
      <c r="B89" s="148"/>
      <c r="C89" s="143"/>
      <c r="D89" s="36">
        <v>16116</v>
      </c>
      <c r="E89" s="37"/>
      <c r="F89" s="37"/>
      <c r="G89" s="37"/>
      <c r="H89" s="38"/>
    </row>
    <row r="90" spans="1:8" ht="37.5" customHeight="1" outlineLevel="1" x14ac:dyDescent="0.2">
      <c r="A90" s="147" t="s">
        <v>57</v>
      </c>
      <c r="B90" s="148"/>
      <c r="C90" s="143"/>
      <c r="D90" s="36">
        <v>17064</v>
      </c>
      <c r="E90" s="37"/>
      <c r="F90" s="37"/>
      <c r="G90" s="37"/>
      <c r="H90" s="38"/>
    </row>
    <row r="91" spans="1:8" ht="37.5" customHeight="1" outlineLevel="1" thickBot="1" x14ac:dyDescent="0.25">
      <c r="A91" s="147" t="s">
        <v>58</v>
      </c>
      <c r="B91" s="148"/>
      <c r="C91" s="143"/>
      <c r="D91" s="36">
        <v>18012</v>
      </c>
      <c r="E91" s="37"/>
      <c r="F91" s="37"/>
      <c r="G91" s="37"/>
      <c r="H91" s="38"/>
    </row>
    <row r="92" spans="1:8" ht="50.1" customHeight="1" thickBot="1" x14ac:dyDescent="0.25">
      <c r="A92" s="136" t="s">
        <v>59</v>
      </c>
      <c r="B92" s="137"/>
      <c r="C92" s="137"/>
      <c r="D92" s="138" t="str">
        <f>"от "&amp;MIN(D93:D102)&amp;" до "&amp;MAX(D93:D102)</f>
        <v>от 150 до 2940</v>
      </c>
      <c r="E92" s="139"/>
      <c r="F92" s="139"/>
      <c r="G92" s="139"/>
      <c r="H92" s="140"/>
    </row>
    <row r="93" spans="1:8" ht="151.5" x14ac:dyDescent="0.2">
      <c r="A93" s="149" t="s">
        <v>60</v>
      </c>
      <c r="B93" s="150" t="s">
        <v>13</v>
      </c>
      <c r="C93" s="300"/>
      <c r="D93" s="152">
        <v>300</v>
      </c>
      <c r="E93" s="152"/>
      <c r="F93" s="152"/>
      <c r="G93" s="152"/>
      <c r="H93" s="153"/>
    </row>
    <row r="94" spans="1:8" ht="37.5" customHeight="1" x14ac:dyDescent="0.2">
      <c r="A94" s="154" t="s">
        <v>61</v>
      </c>
      <c r="B94" s="155"/>
      <c r="C94" s="156" t="str">
        <f>"Электронный справочник на основе Справочника организаций "&amp;$C$2&amp;" (версия для ПК)"</f>
        <v>Электронный справочник на основе Справочника организаций "2ГИС.КУРСК" (версия для ПК)</v>
      </c>
      <c r="D94" s="157">
        <v>150</v>
      </c>
      <c r="E94" s="157"/>
      <c r="F94" s="157"/>
      <c r="G94" s="157"/>
      <c r="H94" s="158"/>
    </row>
    <row r="95" spans="1:8" ht="37.5" customHeight="1" x14ac:dyDescent="0.2">
      <c r="A95" s="154" t="s">
        <v>62</v>
      </c>
      <c r="B95" s="155"/>
      <c r="C95" s="159"/>
      <c r="D95" s="157">
        <v>2940</v>
      </c>
      <c r="E95" s="157"/>
      <c r="F95" s="157"/>
      <c r="G95" s="157"/>
      <c r="H95" s="158"/>
    </row>
    <row r="96" spans="1:8" ht="37.5" customHeight="1" x14ac:dyDescent="0.2">
      <c r="A96" s="154" t="s">
        <v>63</v>
      </c>
      <c r="B96" s="155"/>
      <c r="C96" s="159"/>
      <c r="D96" s="157">
        <v>540</v>
      </c>
      <c r="E96" s="157"/>
      <c r="F96" s="157"/>
      <c r="G96" s="157"/>
      <c r="H96" s="158"/>
    </row>
    <row r="97" spans="1:8" ht="37.5" customHeight="1" x14ac:dyDescent="0.2">
      <c r="A97" s="160" t="s">
        <v>64</v>
      </c>
      <c r="B97" s="161"/>
      <c r="C97" s="159"/>
      <c r="D97" s="157">
        <v>2820</v>
      </c>
      <c r="E97" s="157"/>
      <c r="F97" s="157"/>
      <c r="G97" s="157"/>
      <c r="H97" s="158"/>
    </row>
    <row r="98" spans="1:8" ht="37.5" customHeight="1" x14ac:dyDescent="0.2">
      <c r="A98" s="154" t="s">
        <v>65</v>
      </c>
      <c r="B98" s="155"/>
      <c r="C98" s="159"/>
      <c r="D98" s="157">
        <v>300</v>
      </c>
      <c r="E98" s="157"/>
      <c r="F98" s="157"/>
      <c r="G98" s="157"/>
      <c r="H98" s="158"/>
    </row>
    <row r="99" spans="1:8" ht="37.5" customHeight="1" x14ac:dyDescent="0.2">
      <c r="A99" s="154" t="s">
        <v>66</v>
      </c>
      <c r="B99" s="155"/>
      <c r="C99" s="159"/>
      <c r="D99" s="157">
        <v>300</v>
      </c>
      <c r="E99" s="157"/>
      <c r="F99" s="157"/>
      <c r="G99" s="157"/>
      <c r="H99" s="158"/>
    </row>
    <row r="100" spans="1:8" ht="37.5" customHeight="1" x14ac:dyDescent="0.2">
      <c r="A100" s="154" t="s">
        <v>67</v>
      </c>
      <c r="B100" s="155"/>
      <c r="C100" s="159"/>
      <c r="D100" s="157">
        <v>600</v>
      </c>
      <c r="E100" s="157"/>
      <c r="F100" s="157"/>
      <c r="G100" s="157"/>
      <c r="H100" s="158"/>
    </row>
    <row r="101" spans="1:8" ht="37.5" customHeight="1" x14ac:dyDescent="0.2">
      <c r="A101" s="154" t="s">
        <v>68</v>
      </c>
      <c r="B101" s="155"/>
      <c r="C101" s="159"/>
      <c r="D101" s="157">
        <v>900</v>
      </c>
      <c r="E101" s="157"/>
      <c r="F101" s="157"/>
      <c r="G101" s="157"/>
      <c r="H101" s="158"/>
    </row>
    <row r="102" spans="1:8" ht="37.5" customHeight="1" thickBot="1" x14ac:dyDescent="0.25">
      <c r="A102" s="162" t="s">
        <v>69</v>
      </c>
      <c r="B102" s="163"/>
      <c r="C102" s="164"/>
      <c r="D102" s="165">
        <v>1800</v>
      </c>
      <c r="E102" s="165"/>
      <c r="F102" s="165"/>
      <c r="G102" s="165"/>
      <c r="H102" s="166"/>
    </row>
    <row r="103" spans="1:8" s="16" customFormat="1" ht="117.75" customHeight="1" thickBot="1" x14ac:dyDescent="0.25">
      <c r="A103" s="287" t="s">
        <v>71</v>
      </c>
      <c r="B103" s="288"/>
      <c r="C103" s="28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"2ГИС.КУРСК" (версия для ПК); Интернет-площадка 2gis.ru на основе Cправочника организаций "2ГИС.КУРСК"; Электронный справочник на основе Справочника организаций "2ГИС.КУРСК" (мобильная версия); Интернет-площадки и Веб-приложения на основе Cправочника организаций "2ГИС.КУРСК", http://api.2gis.ru/</v>
      </c>
      <c r="D103" s="45">
        <v>30</v>
      </c>
      <c r="E103" s="45"/>
      <c r="F103" s="45"/>
      <c r="G103" s="45"/>
      <c r="H103" s="46"/>
    </row>
    <row r="104" spans="1:8" ht="50.1" customHeight="1" thickBot="1" x14ac:dyDescent="0.25">
      <c r="A104" s="24" t="s">
        <v>72</v>
      </c>
      <c r="B104" s="25"/>
      <c r="C104" s="26"/>
      <c r="D104" s="173" t="str">
        <f>"от "&amp;MIN(D106,D126:H127,F166,D128:H142)&amp;" до "&amp;MAX(D106,D126:H127,F166,D128:H142)</f>
        <v>от 510 до 6300</v>
      </c>
      <c r="E104" s="173"/>
      <c r="F104" s="173"/>
      <c r="G104" s="173"/>
      <c r="H104" s="174"/>
    </row>
    <row r="105" spans="1:8" ht="21.75" thickBot="1" x14ac:dyDescent="0.25">
      <c r="A105" s="290"/>
      <c r="B105" s="291"/>
      <c r="C105" s="130"/>
      <c r="D105" s="292"/>
      <c r="E105" s="292"/>
      <c r="F105" s="292"/>
      <c r="G105" s="292"/>
      <c r="H105" s="293"/>
    </row>
    <row r="106" spans="1:8" ht="63" customHeight="1" thickBot="1" x14ac:dyDescent="0.25">
      <c r="A106" s="179" t="s">
        <v>73</v>
      </c>
      <c r="B106" s="180"/>
      <c r="C106"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"2ГИС.КУРСК" (версия для ПК); Интернет-площадка 2gis.kz на основе Cправочника организаций "2ГИС.КУРСК"; Электронный справочник на основе Справочника организаций "2ГИС.КУРСК" (мобильная версия); Интернет-площадки и Веб-приложения на основе Cправочника организаций "2ГИС.КУРСК", http://api.2gis.kz/</v>
      </c>
      <c r="D106" s="182">
        <v>2100</v>
      </c>
      <c r="E106" s="182"/>
      <c r="F106" s="182"/>
      <c r="G106" s="182"/>
      <c r="H106" s="183"/>
    </row>
    <row r="107" spans="1:8" ht="63" customHeight="1" thickBot="1" x14ac:dyDescent="0.25">
      <c r="A107" s="184" t="s">
        <v>74</v>
      </c>
      <c r="B107" s="185"/>
      <c r="C107" s="186"/>
      <c r="D107" s="187" t="s">
        <v>75</v>
      </c>
      <c r="E107" s="188"/>
      <c r="F107" s="188"/>
      <c r="G107" s="188"/>
      <c r="H107" s="189"/>
    </row>
    <row r="108" spans="1:8" ht="63" customHeight="1" x14ac:dyDescent="0.2">
      <c r="A108" s="190" t="s">
        <v>76</v>
      </c>
      <c r="B108" s="191"/>
      <c r="C108" s="186"/>
      <c r="D108" s="157">
        <f>D106/4</f>
        <v>525</v>
      </c>
      <c r="E108" s="157"/>
      <c r="F108" s="157"/>
      <c r="G108" s="157"/>
      <c r="H108" s="158"/>
    </row>
    <row r="109" spans="1:8" ht="63" customHeight="1" x14ac:dyDescent="0.2">
      <c r="A109" s="190" t="s">
        <v>77</v>
      </c>
      <c r="B109" s="191"/>
      <c r="C109" s="186"/>
      <c r="D109" s="157">
        <f>D106/5</f>
        <v>420</v>
      </c>
      <c r="E109" s="157"/>
      <c r="F109" s="157"/>
      <c r="G109" s="157"/>
      <c r="H109" s="158"/>
    </row>
    <row r="110" spans="1:8" ht="63" customHeight="1" x14ac:dyDescent="0.2">
      <c r="A110" s="190" t="s">
        <v>78</v>
      </c>
      <c r="B110" s="191"/>
      <c r="C110" s="186"/>
      <c r="D110" s="157">
        <f>D106/6</f>
        <v>350</v>
      </c>
      <c r="E110" s="157"/>
      <c r="F110" s="157"/>
      <c r="G110" s="157"/>
      <c r="H110" s="158"/>
    </row>
    <row r="111" spans="1:8" ht="63" customHeight="1" x14ac:dyDescent="0.2">
      <c r="A111" s="190" t="s">
        <v>79</v>
      </c>
      <c r="B111" s="191"/>
      <c r="C111" s="186"/>
      <c r="D111" s="157">
        <f>D106/7</f>
        <v>300</v>
      </c>
      <c r="E111" s="157"/>
      <c r="F111" s="157"/>
      <c r="G111" s="157"/>
      <c r="H111" s="158"/>
    </row>
    <row r="112" spans="1:8" ht="63" customHeight="1" x14ac:dyDescent="0.2">
      <c r="A112" s="190" t="s">
        <v>80</v>
      </c>
      <c r="B112" s="191"/>
      <c r="C112" s="186"/>
      <c r="D112" s="157">
        <f>D106/8</f>
        <v>262.5</v>
      </c>
      <c r="E112" s="157"/>
      <c r="F112" s="157"/>
      <c r="G112" s="157"/>
      <c r="H112" s="158"/>
    </row>
    <row r="113" spans="1:8" ht="63" customHeight="1" x14ac:dyDescent="0.2">
      <c r="A113" s="190" t="s">
        <v>81</v>
      </c>
      <c r="B113" s="191"/>
      <c r="C113" s="186"/>
      <c r="D113" s="157">
        <f>D106/9</f>
        <v>233.33333333333334</v>
      </c>
      <c r="E113" s="157"/>
      <c r="F113" s="157"/>
      <c r="G113" s="157"/>
      <c r="H113" s="158"/>
    </row>
    <row r="114" spans="1:8" ht="63" customHeight="1" x14ac:dyDescent="0.2">
      <c r="A114" s="190" t="s">
        <v>82</v>
      </c>
      <c r="B114" s="191"/>
      <c r="C114" s="186"/>
      <c r="D114" s="157">
        <f>D106/10</f>
        <v>210</v>
      </c>
      <c r="E114" s="157"/>
      <c r="F114" s="157"/>
      <c r="G114" s="157"/>
      <c r="H114" s="158"/>
    </row>
    <row r="115" spans="1:8" ht="63" customHeight="1" thickBot="1" x14ac:dyDescent="0.25">
      <c r="A115" s="179" t="s">
        <v>83</v>
      </c>
      <c r="B115" s="180"/>
      <c r="C115" s="186"/>
      <c r="D115" s="182">
        <v>3144</v>
      </c>
      <c r="E115" s="182"/>
      <c r="F115" s="182"/>
      <c r="G115" s="182"/>
      <c r="H115" s="183"/>
    </row>
    <row r="116" spans="1:8" ht="63" customHeight="1" thickBot="1" x14ac:dyDescent="0.25">
      <c r="A116" s="184" t="s">
        <v>74</v>
      </c>
      <c r="B116" s="185"/>
      <c r="C116" s="186"/>
      <c r="D116" s="187" t="s">
        <v>75</v>
      </c>
      <c r="E116" s="188"/>
      <c r="F116" s="188"/>
      <c r="G116" s="188"/>
      <c r="H116" s="189"/>
    </row>
    <row r="117" spans="1:8" ht="63" customHeight="1" x14ac:dyDescent="0.2">
      <c r="A117" s="190" t="s">
        <v>76</v>
      </c>
      <c r="B117" s="191"/>
      <c r="C117" s="186"/>
      <c r="D117" s="157">
        <v>786</v>
      </c>
      <c r="E117" s="157"/>
      <c r="F117" s="157"/>
      <c r="G117" s="157"/>
      <c r="H117" s="158"/>
    </row>
    <row r="118" spans="1:8" ht="63" customHeight="1" x14ac:dyDescent="0.2">
      <c r="A118" s="190" t="s">
        <v>77</v>
      </c>
      <c r="B118" s="191"/>
      <c r="C118" s="186"/>
      <c r="D118" s="157">
        <v>628.79999999999995</v>
      </c>
      <c r="E118" s="157"/>
      <c r="F118" s="157"/>
      <c r="G118" s="157"/>
      <c r="H118" s="158"/>
    </row>
    <row r="119" spans="1:8" ht="63" customHeight="1" x14ac:dyDescent="0.2">
      <c r="A119" s="190" t="s">
        <v>78</v>
      </c>
      <c r="B119" s="191"/>
      <c r="C119" s="186"/>
      <c r="D119" s="157">
        <v>524</v>
      </c>
      <c r="E119" s="157"/>
      <c r="F119" s="157"/>
      <c r="G119" s="157"/>
      <c r="H119" s="158"/>
    </row>
    <row r="120" spans="1:8" ht="63" customHeight="1" x14ac:dyDescent="0.2">
      <c r="A120" s="190" t="s">
        <v>79</v>
      </c>
      <c r="B120" s="191"/>
      <c r="C120" s="186"/>
      <c r="D120" s="157">
        <v>449.14285714285711</v>
      </c>
      <c r="E120" s="157"/>
      <c r="F120" s="157"/>
      <c r="G120" s="157"/>
      <c r="H120" s="158"/>
    </row>
    <row r="121" spans="1:8" ht="63" customHeight="1" x14ac:dyDescent="0.2">
      <c r="A121" s="190" t="s">
        <v>80</v>
      </c>
      <c r="B121" s="191"/>
      <c r="C121" s="186"/>
      <c r="D121" s="157">
        <v>393</v>
      </c>
      <c r="E121" s="157"/>
      <c r="F121" s="157"/>
      <c r="G121" s="157"/>
      <c r="H121" s="158"/>
    </row>
    <row r="122" spans="1:8" ht="63" customHeight="1" x14ac:dyDescent="0.2">
      <c r="A122" s="190" t="s">
        <v>81</v>
      </c>
      <c r="B122" s="191"/>
      <c r="C122" s="186"/>
      <c r="D122" s="157">
        <v>349.33333333333331</v>
      </c>
      <c r="E122" s="157"/>
      <c r="F122" s="157"/>
      <c r="G122" s="157"/>
      <c r="H122" s="158"/>
    </row>
    <row r="123" spans="1:8" ht="63" customHeight="1" thickBot="1" x14ac:dyDescent="0.25">
      <c r="A123" s="190" t="s">
        <v>82</v>
      </c>
      <c r="B123" s="191"/>
      <c r="C123" s="194"/>
      <c r="D123" s="157">
        <v>314.39999999999998</v>
      </c>
      <c r="E123" s="157"/>
      <c r="F123" s="157"/>
      <c r="G123" s="157"/>
      <c r="H123" s="158"/>
    </row>
    <row r="124" spans="1:8" s="16" customFormat="1" ht="62.45" customHeight="1" thickBot="1" x14ac:dyDescent="0.25">
      <c r="A124" s="195" t="s">
        <v>84</v>
      </c>
      <c r="B124" s="196"/>
      <c r="C124"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2ГИС 4.0 и выше)</v>
      </c>
      <c r="D124" s="44">
        <v>5100</v>
      </c>
      <c r="E124" s="45"/>
      <c r="F124" s="45"/>
      <c r="G124" s="45"/>
      <c r="H124" s="46"/>
    </row>
    <row r="125" spans="1:8" ht="21.75" thickBot="1" x14ac:dyDescent="0.25">
      <c r="A125" s="290"/>
      <c r="B125" s="291"/>
      <c r="C125" s="125"/>
      <c r="D125" s="292"/>
      <c r="E125" s="292"/>
      <c r="F125" s="292"/>
      <c r="G125" s="292"/>
      <c r="H125" s="293"/>
    </row>
    <row r="126" spans="1:8" ht="50.1" customHeight="1" x14ac:dyDescent="0.2">
      <c r="A126" s="160" t="s">
        <v>85</v>
      </c>
      <c r="B126" s="161"/>
      <c r="C126" s="201" t="str">
        <f>"Интернет-площадка 2gis.ru на основе Cправочника организаций "&amp;$C$2&amp;""</f>
        <v>Интернет-площадка 2gis.ru на основе Cправочника организаций "2ГИС.КУРСК"</v>
      </c>
      <c r="D126" s="31">
        <v>3000</v>
      </c>
      <c r="E126" s="32"/>
      <c r="F126" s="32"/>
      <c r="G126" s="32"/>
      <c r="H126" s="33"/>
    </row>
    <row r="127" spans="1:8" ht="50.1" customHeight="1" x14ac:dyDescent="0.2">
      <c r="A127" s="160" t="s">
        <v>86</v>
      </c>
      <c r="B127" s="161"/>
      <c r="C127" s="202" t="str">
        <f>"Электронный справочник на основе Справочника организаций "&amp;$C$2&amp;" (версия для ПК)"</f>
        <v>Электронный справочник на основе Справочника организаций "2ГИС.КУРСК" (версия для ПК)</v>
      </c>
      <c r="D127" s="121">
        <v>3180</v>
      </c>
      <c r="E127" s="122"/>
      <c r="F127" s="122"/>
      <c r="G127" s="122"/>
      <c r="H127" s="123"/>
    </row>
    <row r="128" spans="1:8" ht="50.1" customHeight="1" x14ac:dyDescent="0.2">
      <c r="A128" s="160" t="s">
        <v>87</v>
      </c>
      <c r="B128" s="161"/>
      <c r="C128" s="202" t="str">
        <f>"Электронный справочник на основе Справочника организаций "&amp;$C$2&amp;" (версия для ПК)"</f>
        <v>Электронный справочник на основе Справочника организаций "2ГИС.КУРСК" (версия для ПК)</v>
      </c>
      <c r="D128" s="36">
        <v>1800</v>
      </c>
      <c r="E128" s="37"/>
      <c r="F128" s="37"/>
      <c r="G128" s="37"/>
      <c r="H128" s="38"/>
    </row>
    <row r="129" spans="1:8" ht="50.1" customHeight="1" x14ac:dyDescent="0.2">
      <c r="A129" s="160" t="s">
        <v>88</v>
      </c>
      <c r="B129" s="161"/>
      <c r="C129" s="202" t="str">
        <f>"Интернет-площадка 2gis.ru на основе Cправочника организаций "&amp;$C$2&amp;""</f>
        <v>Интернет-площадка 2gis.ru на основе Cправочника организаций "2ГИС.КУРСК"</v>
      </c>
      <c r="D129" s="36">
        <v>5250</v>
      </c>
      <c r="E129" s="37"/>
      <c r="F129" s="37"/>
      <c r="G129" s="37"/>
      <c r="H129" s="38"/>
    </row>
    <row r="130" spans="1:8" ht="50.1" customHeight="1" x14ac:dyDescent="0.2">
      <c r="A130" s="160" t="s">
        <v>89</v>
      </c>
      <c r="B130" s="161"/>
      <c r="C130" s="202" t="str">
        <f>"Интернет-площадка 2gis.ru на основе Cправочника организаций "&amp;$C$2&amp;""</f>
        <v>Интернет-площадка 2gis.ru на основе Cправочника организаций "2ГИС.КУРСК"</v>
      </c>
      <c r="D130" s="36">
        <v>6300</v>
      </c>
      <c r="E130" s="37"/>
      <c r="F130" s="37"/>
      <c r="G130" s="37"/>
      <c r="H130" s="38"/>
    </row>
    <row r="131" spans="1:8" ht="50.1" customHeight="1" x14ac:dyDescent="0.2">
      <c r="A131" s="160" t="s">
        <v>90</v>
      </c>
      <c r="B131" s="161"/>
      <c r="C131" s="202" t="str">
        <f>"Электронный справочник на основе Справочника организаций "&amp;$C$2&amp;" (версия для ПК)"</f>
        <v>Электронный справочник на основе Справочника организаций "2ГИС.КУРСК" (версия для ПК)</v>
      </c>
      <c r="D131" s="36">
        <v>1800</v>
      </c>
      <c r="E131" s="37"/>
      <c r="F131" s="37"/>
      <c r="G131" s="37"/>
      <c r="H131" s="38"/>
    </row>
    <row r="132" spans="1:8" ht="50.1" customHeight="1" x14ac:dyDescent="0.2">
      <c r="A132" s="160" t="s">
        <v>91</v>
      </c>
      <c r="B132" s="161"/>
      <c r="C132" s="202" t="str">
        <f>"Электронный справочник на основе Справочника организаций "&amp;$C$2&amp;" (версия для ПК)"</f>
        <v>Электронный справочник на основе Справочника организаций "2ГИС.КУРСК" (версия для ПК)</v>
      </c>
      <c r="D132" s="36">
        <v>3180</v>
      </c>
      <c r="E132" s="37"/>
      <c r="F132" s="37"/>
      <c r="G132" s="37"/>
      <c r="H132" s="38"/>
    </row>
    <row r="133" spans="1:8" ht="50.1" customHeight="1" x14ac:dyDescent="0.2">
      <c r="A133" s="160" t="s">
        <v>92</v>
      </c>
      <c r="B133" s="161"/>
      <c r="C133" s="202" t="str">
        <f>"Электронный справочник на основе Справочника организаций "&amp;$C$2&amp;" (версия для ПК)"</f>
        <v>Электронный справочник на основе Справочника организаций "2ГИС.КУРСК" (версия для ПК)</v>
      </c>
      <c r="D133" s="36">
        <v>1800</v>
      </c>
      <c r="E133" s="37"/>
      <c r="F133" s="37"/>
      <c r="G133" s="37"/>
      <c r="H133" s="38"/>
    </row>
    <row r="134" spans="1:8" ht="50.1" customHeight="1" x14ac:dyDescent="0.2">
      <c r="A134" s="160" t="s">
        <v>93</v>
      </c>
      <c r="B134" s="161"/>
      <c r="C134" s="203" t="str">
        <f>C127</f>
        <v>Электронный справочник на основе Справочника организаций "2ГИС.КУРСК" (версия для ПК)</v>
      </c>
      <c r="D134" s="36">
        <v>3000</v>
      </c>
      <c r="E134" s="37"/>
      <c r="F134" s="37"/>
      <c r="G134" s="37"/>
      <c r="H134" s="38"/>
    </row>
    <row r="135" spans="1:8" ht="50.1" customHeight="1" x14ac:dyDescent="0.2">
      <c r="A135" s="160" t="s">
        <v>94</v>
      </c>
      <c r="B135" s="161"/>
      <c r="C135" s="202" t="s">
        <v>95</v>
      </c>
      <c r="D135" s="36">
        <v>510</v>
      </c>
      <c r="E135" s="37"/>
      <c r="F135" s="37"/>
      <c r="G135" s="37"/>
      <c r="H135" s="38"/>
    </row>
    <row r="136" spans="1:8" ht="73.5" customHeight="1" x14ac:dyDescent="0.2">
      <c r="A136" s="160" t="s">
        <v>96</v>
      </c>
      <c r="B136" s="161"/>
      <c r="C136"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"2ГИС.КУРСК" (мобильная версия 2ГИС 4.0 и выше); Интернет-площадка 2gis.ru на основе Cправочника организаций "2ГИС.КУРСК"</v>
      </c>
      <c r="D136" s="36">
        <v>1800</v>
      </c>
      <c r="E136" s="37"/>
      <c r="F136" s="37"/>
      <c r="G136" s="37"/>
      <c r="H136" s="38"/>
    </row>
    <row r="137" spans="1:8" ht="73.5" customHeight="1" x14ac:dyDescent="0.2">
      <c r="A137" s="160" t="s">
        <v>97</v>
      </c>
      <c r="B137" s="161"/>
      <c r="C137" s="202" t="str">
        <f t="shared" ref="C137:C13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"2ГИС.КУРСК" (мобильная версия 2ГИС 4.0 и выше); Интернет-площадка 2gis.ru на основе Cправочника организаций "2ГИС.КУРСК"</v>
      </c>
      <c r="D137" s="36">
        <v>1440</v>
      </c>
      <c r="E137" s="37"/>
      <c r="F137" s="37"/>
      <c r="G137" s="37"/>
      <c r="H137" s="38"/>
    </row>
    <row r="138" spans="1:8" ht="73.5" customHeight="1" x14ac:dyDescent="0.2">
      <c r="A138" s="160" t="s">
        <v>98</v>
      </c>
      <c r="B138" s="161"/>
      <c r="C138" s="202" t="str">
        <f t="shared" si="0"/>
        <v>электронный справочник на основе Справочника организаций "2ГИС.КУРСК" (мобильная версия 2ГИС 4.0 и выше); Интернет-площадка 2gis.ru на основе Cправочника организаций "2ГИС.КУРСК"</v>
      </c>
      <c r="D138" s="36">
        <v>1200</v>
      </c>
      <c r="E138" s="37"/>
      <c r="F138" s="37"/>
      <c r="G138" s="37"/>
      <c r="H138" s="38"/>
    </row>
    <row r="139" spans="1:8" ht="73.5" customHeight="1" x14ac:dyDescent="0.2">
      <c r="A139" s="160" t="s">
        <v>99</v>
      </c>
      <c r="B139" s="161"/>
      <c r="C139" s="202" t="str">
        <f t="shared" si="0"/>
        <v>электронный справочник на основе Справочника организаций "2ГИС.КУРСК" (мобильная версия 2ГИС 4.0 и выше); Интернет-площадка 2gis.ru на основе Cправочника организаций "2ГИС.КУРСК"</v>
      </c>
      <c r="D139" s="36">
        <v>720</v>
      </c>
      <c r="E139" s="37"/>
      <c r="F139" s="37"/>
      <c r="G139" s="37"/>
      <c r="H139" s="38"/>
    </row>
    <row r="140" spans="1:8" ht="73.5" customHeight="1" x14ac:dyDescent="0.2">
      <c r="A140" s="160" t="s">
        <v>100</v>
      </c>
      <c r="B140" s="161" t="s">
        <v>100</v>
      </c>
      <c r="C140"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"2ГИС.КУРСК" (мобильная версия 2ГИС 4.0 и выше); Интернет-площадка 2gis.ru на основе Cправочника организаций "2ГИС.КУРСК"</v>
      </c>
      <c r="D140" s="36">
        <v>6000</v>
      </c>
      <c r="E140" s="37"/>
      <c r="F140" s="37"/>
      <c r="G140" s="37"/>
      <c r="H140" s="38"/>
    </row>
    <row r="141" spans="1:8" ht="73.5" customHeight="1" x14ac:dyDescent="0.2">
      <c r="A141" s="160" t="s">
        <v>101</v>
      </c>
      <c r="B141" s="161" t="s">
        <v>101</v>
      </c>
      <c r="C141"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"2ГИС.КУРСК" (мобильная версия 2ГИС 4.0 и выше); Интернет-площадка 2gis.ru на основе Cправочника организаций "2ГИС.КУРСК"</v>
      </c>
      <c r="D141" s="36">
        <v>2004</v>
      </c>
      <c r="E141" s="37"/>
      <c r="F141" s="37"/>
      <c r="G141" s="37"/>
      <c r="H141" s="38"/>
    </row>
    <row r="142" spans="1:8" ht="50.1" customHeight="1" thickBot="1" x14ac:dyDescent="0.25">
      <c r="A142" s="160" t="s">
        <v>102</v>
      </c>
      <c r="B142" s="161"/>
      <c r="C142" s="202" t="str">
        <f>"Электронный справочник на основе Справочника организаций "&amp;$C$2&amp;" (версия для ПК)"</f>
        <v>Электронный справочник на основе Справочника организаций "2ГИС.КУРСК" (версия для ПК)</v>
      </c>
      <c r="D142" s="36">
        <v>1800</v>
      </c>
      <c r="E142" s="37"/>
      <c r="F142" s="37"/>
      <c r="G142" s="37"/>
      <c r="H142" s="38"/>
    </row>
    <row r="143" spans="1:8" s="16" customFormat="1" ht="102" customHeight="1" thickBot="1" x14ac:dyDescent="0.25">
      <c r="A143" s="160" t="s">
        <v>16</v>
      </c>
      <c r="B143" s="161"/>
      <c r="C143"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2ГИС 4.0 и выше)</v>
      </c>
      <c r="D143" s="36">
        <v>360</v>
      </c>
      <c r="E143" s="37"/>
      <c r="F143" s="37"/>
      <c r="G143" s="37"/>
      <c r="H143" s="38"/>
    </row>
    <row r="144" spans="1:8" s="16" customFormat="1" ht="102" customHeight="1" thickBot="1" x14ac:dyDescent="0.25">
      <c r="A144" s="160" t="s">
        <v>103</v>
      </c>
      <c r="B144" s="161"/>
      <c r="C144"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2ГИС 4.0 и выше)</v>
      </c>
      <c r="D144" s="36">
        <v>100002</v>
      </c>
      <c r="E144" s="37"/>
      <c r="F144" s="37"/>
      <c r="G144" s="37"/>
      <c r="H144" s="38"/>
    </row>
    <row r="145" spans="1:8" s="16" customFormat="1" ht="126" customHeight="1" x14ac:dyDescent="0.2">
      <c r="A145" s="160" t="s">
        <v>104</v>
      </c>
      <c r="B145" s="161"/>
      <c r="C145" s="30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"2ГИС.КУРСК" (версия для ПК); Интернет-площадка 2gis.ru на основе Cправочника организаций "2ГИС.КУРСК"; Электронный справочник на основе Справочника организаций "2ГИС.КУРСК" (мобильная версия); Интернет-площадки и Веб-приложения на основе Cправочника организаций "2ГИС.КУРСК", http://api.2gis.ru/</v>
      </c>
      <c r="D145" s="36">
        <v>3000</v>
      </c>
      <c r="E145" s="37"/>
      <c r="F145" s="37"/>
      <c r="G145" s="37"/>
      <c r="H145" s="38"/>
    </row>
    <row r="146" spans="1:8" s="16" customFormat="1" ht="96" customHeight="1" x14ac:dyDescent="0.2">
      <c r="A146" s="154" t="s">
        <v>105</v>
      </c>
      <c r="B146" s="204"/>
      <c r="C146"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Интернет-площадки и Веб-приложения на основе Cправочника организаций "2ГИС.КУРСК", http://api.2gis.ru/</v>
      </c>
      <c r="D146" s="36">
        <v>1500</v>
      </c>
      <c r="E146" s="37"/>
      <c r="F146" s="37"/>
      <c r="G146" s="37"/>
      <c r="H146" s="38"/>
    </row>
    <row r="147" spans="1:8" s="16" customFormat="1" ht="96" customHeight="1" x14ac:dyDescent="0.2">
      <c r="A147" s="154" t="s">
        <v>106</v>
      </c>
      <c r="B147" s="204"/>
      <c r="C147"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"2ГИС.КУРСК" (мобильная версия 2ГИС 4.0 и выше)</v>
      </c>
      <c r="D147" s="36">
        <v>1200</v>
      </c>
      <c r="E147" s="37"/>
      <c r="F147" s="37"/>
      <c r="G147" s="37"/>
      <c r="H147" s="38"/>
    </row>
    <row r="148" spans="1:8" ht="50.1" customHeight="1" x14ac:dyDescent="0.2">
      <c r="A148" s="160" t="s">
        <v>107</v>
      </c>
      <c r="B148" s="161"/>
      <c r="C148" s="202" t="str">
        <f>"Интернет-площадка 2gis.ru на основе Cправочника организаций "&amp;$C$2&amp;""</f>
        <v>Интернет-площадка 2gis.ru на основе Cправочника организаций "2ГИС.КУРСК"</v>
      </c>
      <c r="D148" s="36">
        <v>4200</v>
      </c>
      <c r="E148" s="37"/>
      <c r="F148" s="37"/>
      <c r="G148" s="37"/>
      <c r="H148" s="38"/>
    </row>
    <row r="149" spans="1:8" ht="50.1" customHeight="1" x14ac:dyDescent="0.2">
      <c r="A149" s="160" t="s">
        <v>108</v>
      </c>
      <c r="B149" s="161"/>
      <c r="C149" s="202" t="str">
        <f t="shared" ref="C149:C158" si="1">"Электронный справочник на основе Справочника организаций "&amp;$C$2&amp;" (версия для ПК)"</f>
        <v>Электронный справочник на основе Справочника организаций "2ГИС.КУРСК" (версия для ПК)</v>
      </c>
      <c r="D149" s="36">
        <v>4560</v>
      </c>
      <c r="E149" s="37"/>
      <c r="F149" s="37"/>
      <c r="G149" s="37"/>
      <c r="H149" s="38"/>
    </row>
    <row r="150" spans="1:8" ht="50.1" customHeight="1" x14ac:dyDescent="0.2">
      <c r="A150" s="160" t="s">
        <v>109</v>
      </c>
      <c r="B150" s="161"/>
      <c r="C150" s="202" t="str">
        <f t="shared" si="1"/>
        <v>Электронный справочник на основе Справочника организаций "2ГИС.КУРСК" (версия для ПК)</v>
      </c>
      <c r="D150" s="36">
        <v>2520</v>
      </c>
      <c r="E150" s="37"/>
      <c r="F150" s="37"/>
      <c r="G150" s="37"/>
      <c r="H150" s="38"/>
    </row>
    <row r="151" spans="1:8" ht="50.1" customHeight="1" x14ac:dyDescent="0.2">
      <c r="A151" s="160" t="s">
        <v>110</v>
      </c>
      <c r="B151" s="161"/>
      <c r="C151" s="202" t="str">
        <f>"Интернет-площадка 2gis.ru на основе Cправочника организаций "&amp;$C$2&amp;""</f>
        <v>Интернет-площадка 2gis.ru на основе Cправочника организаций "2ГИС.КУРСК"</v>
      </c>
      <c r="D151" s="36">
        <v>7440</v>
      </c>
      <c r="E151" s="37"/>
      <c r="F151" s="37"/>
      <c r="G151" s="37"/>
      <c r="H151" s="38"/>
    </row>
    <row r="152" spans="1:8" ht="50.1" customHeight="1" x14ac:dyDescent="0.2">
      <c r="A152" s="160" t="s">
        <v>111</v>
      </c>
      <c r="B152" s="161"/>
      <c r="C152" s="202" t="str">
        <f>"Интернет-площадка 2gis.ru на основе Cправочника организаций "&amp;$C$2&amp;""</f>
        <v>Интернет-площадка 2gis.ru на основе Cправочника организаций "2ГИС.КУРСК"</v>
      </c>
      <c r="D152" s="36">
        <v>8928</v>
      </c>
      <c r="E152" s="37"/>
      <c r="F152" s="37"/>
      <c r="G152" s="37"/>
      <c r="H152" s="38"/>
    </row>
    <row r="153" spans="1:8" ht="50.1" customHeight="1" x14ac:dyDescent="0.2">
      <c r="A153" s="160" t="s">
        <v>112</v>
      </c>
      <c r="B153" s="161"/>
      <c r="C153" s="202" t="str">
        <f t="shared" si="1"/>
        <v>Электронный справочник на основе Справочника организаций "2ГИС.КУРСК" (версия для ПК)</v>
      </c>
      <c r="D153" s="36">
        <v>2520</v>
      </c>
      <c r="E153" s="37"/>
      <c r="F153" s="37"/>
      <c r="G153" s="37"/>
      <c r="H153" s="38"/>
    </row>
    <row r="154" spans="1:8" ht="50.1" customHeight="1" x14ac:dyDescent="0.2">
      <c r="A154" s="160" t="s">
        <v>113</v>
      </c>
      <c r="B154" s="161"/>
      <c r="C154" s="202" t="str">
        <f t="shared" si="1"/>
        <v>Электронный справочник на основе Справочника организаций "2ГИС.КУРСК" (версия для ПК)</v>
      </c>
      <c r="D154" s="36">
        <v>4560</v>
      </c>
      <c r="E154" s="37"/>
      <c r="F154" s="37"/>
      <c r="G154" s="37"/>
      <c r="H154" s="38"/>
    </row>
    <row r="155" spans="1:8" ht="50.1" customHeight="1" x14ac:dyDescent="0.2">
      <c r="A155" s="160" t="s">
        <v>114</v>
      </c>
      <c r="B155" s="161"/>
      <c r="C155" s="202" t="str">
        <f t="shared" si="1"/>
        <v>Электронный справочник на основе Справочника организаций "2ГИС.КУРСК" (версия для ПК)</v>
      </c>
      <c r="D155" s="36">
        <v>2520</v>
      </c>
      <c r="E155" s="37"/>
      <c r="F155" s="37"/>
      <c r="G155" s="37"/>
      <c r="H155" s="38"/>
    </row>
    <row r="156" spans="1:8" ht="50.1" customHeight="1" x14ac:dyDescent="0.2">
      <c r="A156" s="160" t="s">
        <v>115</v>
      </c>
      <c r="B156" s="161"/>
      <c r="C156" s="202" t="s">
        <v>95</v>
      </c>
      <c r="D156" s="36">
        <v>720</v>
      </c>
      <c r="E156" s="37"/>
      <c r="F156" s="37"/>
      <c r="G156" s="37"/>
      <c r="H156" s="38"/>
    </row>
    <row r="157" spans="1:8" ht="76.5" customHeight="1" x14ac:dyDescent="0.2">
      <c r="A157" s="160" t="s">
        <v>116</v>
      </c>
      <c r="B157" s="161"/>
      <c r="C157"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"2ГИС.КУРСК" (мобильная версия 2ГИС 4.0 и выше); Интернет-площадка 2gis.ru на основе Cправочника организаций "2ГИС.КУРСК"</v>
      </c>
      <c r="D157" s="36">
        <v>8400</v>
      </c>
      <c r="E157" s="37"/>
      <c r="F157" s="37"/>
      <c r="G157" s="37"/>
      <c r="H157" s="38"/>
    </row>
    <row r="158" spans="1:8" ht="50.1" customHeight="1" thickBot="1" x14ac:dyDescent="0.25">
      <c r="A158" s="160" t="s">
        <v>117</v>
      </c>
      <c r="B158" s="161"/>
      <c r="C158" s="202" t="str">
        <f t="shared" si="1"/>
        <v>Электронный справочник на основе Справочника организаций "2ГИС.КУРСК" (версия для ПК)</v>
      </c>
      <c r="D158" s="44">
        <v>2520</v>
      </c>
      <c r="E158" s="45"/>
      <c r="F158" s="45"/>
      <c r="G158" s="45"/>
      <c r="H158" s="46"/>
    </row>
    <row r="159" spans="1:8" s="28" customFormat="1" ht="50.1" customHeight="1" thickBot="1" x14ac:dyDescent="0.25">
      <c r="A159" s="24" t="s">
        <v>118</v>
      </c>
      <c r="B159" s="25"/>
      <c r="C159" s="26"/>
      <c r="D159" s="173"/>
      <c r="E159" s="173"/>
      <c r="F159" s="173"/>
      <c r="G159" s="173"/>
      <c r="H159" s="174"/>
    </row>
    <row r="160" spans="1:8" s="16" customFormat="1" ht="50.1" customHeight="1" x14ac:dyDescent="0.2">
      <c r="A160" s="160" t="s">
        <v>119</v>
      </c>
      <c r="B160" s="161"/>
      <c r="C160" s="206" t="str">
        <f>"Электронный справочник на основе Справочника организаций "&amp;$C$2&amp;" (мобильная версия)"</f>
        <v>Электронный справочник на основе Справочника организаций "2ГИС.КУРСК" (мобильная версия)</v>
      </c>
      <c r="D160" s="36">
        <v>2400</v>
      </c>
      <c r="E160" s="37"/>
      <c r="F160" s="37"/>
      <c r="G160" s="37"/>
      <c r="H160" s="38"/>
    </row>
    <row r="161" spans="1:8" s="16" customFormat="1" ht="50.1" customHeight="1" x14ac:dyDescent="0.2">
      <c r="A161" s="160" t="s">
        <v>120</v>
      </c>
      <c r="B161" s="161"/>
      <c r="C161" s="209"/>
      <c r="D161" s="36">
        <v>1500</v>
      </c>
      <c r="E161" s="37"/>
      <c r="F161" s="37"/>
      <c r="G161" s="37"/>
      <c r="H161" s="38"/>
    </row>
    <row r="162" spans="1:8" s="16" customFormat="1" ht="50.1" customHeight="1" x14ac:dyDescent="0.2">
      <c r="A162" s="207" t="s">
        <v>121</v>
      </c>
      <c r="B162" s="208"/>
      <c r="C162" s="209"/>
      <c r="D162" s="297">
        <v>1500</v>
      </c>
      <c r="E162" s="157"/>
      <c r="F162" s="157"/>
      <c r="G162" s="157"/>
      <c r="H162" s="157"/>
    </row>
    <row r="163" spans="1:8" s="16" customFormat="1" ht="50.1" customHeight="1" x14ac:dyDescent="0.2">
      <c r="A163" s="207" t="s">
        <v>122</v>
      </c>
      <c r="B163" s="208"/>
      <c r="C163" s="209"/>
      <c r="D163" s="297">
        <v>150</v>
      </c>
      <c r="E163" s="157"/>
      <c r="F163" s="157"/>
      <c r="G163" s="157"/>
      <c r="H163" s="157"/>
    </row>
    <row r="164" spans="1:8" s="16" customFormat="1" ht="50.1" customHeight="1" thickBot="1" x14ac:dyDescent="0.25">
      <c r="A164" s="207" t="s">
        <v>123</v>
      </c>
      <c r="B164" s="208"/>
      <c r="C164" s="210"/>
      <c r="D164" s="78">
        <v>510</v>
      </c>
      <c r="E164" s="79"/>
      <c r="F164" s="79"/>
      <c r="G164" s="79"/>
      <c r="H164" s="79"/>
    </row>
    <row r="165" spans="1:8" s="16" customFormat="1" ht="50.1" customHeight="1" thickBot="1" x14ac:dyDescent="0.25">
      <c r="A165" s="24" t="s">
        <v>124</v>
      </c>
      <c r="B165" s="25"/>
      <c r="C165" s="26"/>
      <c r="D165" s="173"/>
      <c r="E165" s="173"/>
      <c r="F165" s="173"/>
      <c r="G165" s="173"/>
      <c r="H165" s="174"/>
    </row>
    <row r="166" spans="1:8" ht="50.1" customHeight="1" x14ac:dyDescent="0.2">
      <c r="A166" s="160" t="s">
        <v>125</v>
      </c>
      <c r="B166" s="161"/>
      <c r="C166"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"2ГИС.КУРСК" (мобильная версия 2ГИС 4.0 и выше)</v>
      </c>
      <c r="D166" s="212">
        <f>F166*1.2</f>
        <v>2520</v>
      </c>
      <c r="E166" s="213">
        <f>F166*1.1</f>
        <v>2310</v>
      </c>
      <c r="F166" s="213">
        <v>2100</v>
      </c>
      <c r="G166" s="213">
        <f>F166*0.75</f>
        <v>1575</v>
      </c>
      <c r="H166" s="214">
        <f>F166*0.5</f>
        <v>1050</v>
      </c>
    </row>
    <row r="167" spans="1:8" ht="50.1" customHeight="1" x14ac:dyDescent="0.2">
      <c r="A167" s="160" t="s">
        <v>126</v>
      </c>
      <c r="B167" s="161"/>
      <c r="C167" s="202" t="str">
        <f>"Интернет-площадка 2gis.ru на основе Cправочника организаций "&amp;$C$2&amp;""</f>
        <v>Интернет-площадка 2gis.ru на основе Cправочника организаций "2ГИС.КУРСК"</v>
      </c>
      <c r="D167" s="36">
        <v>3180</v>
      </c>
      <c r="E167" s="37"/>
      <c r="F167" s="37"/>
      <c r="G167" s="37"/>
      <c r="H167" s="38"/>
    </row>
    <row r="168" spans="1:8" ht="50.1" customHeight="1" x14ac:dyDescent="0.2">
      <c r="A168" s="160" t="s">
        <v>127</v>
      </c>
      <c r="B168" s="161"/>
      <c r="C168" s="202" t="str">
        <f>"Электронный справочник на основе Справочника организаций "&amp;$C$2&amp;" (версия для ПК)"</f>
        <v>Электронный справочник на основе Справочника организаций "2ГИС.КУРСК" (версия для ПК)</v>
      </c>
      <c r="D168" s="36">
        <v>3180</v>
      </c>
      <c r="E168" s="37"/>
      <c r="F168" s="37"/>
      <c r="G168" s="37"/>
      <c r="H168" s="38"/>
    </row>
    <row r="169" spans="1:8" ht="50.1" customHeight="1" x14ac:dyDescent="0.2">
      <c r="A169" s="160" t="s">
        <v>128</v>
      </c>
      <c r="B169" s="161"/>
      <c r="C169"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"2ГИС.КУРСК" (мобильная версия 2ГИС 4.0 и выше)</v>
      </c>
      <c r="D169" s="212">
        <f>F169*1.2</f>
        <v>3600</v>
      </c>
      <c r="E169" s="213">
        <f>F169*1.1</f>
        <v>3300.0000000000005</v>
      </c>
      <c r="F169" s="213">
        <v>3000</v>
      </c>
      <c r="G169" s="213">
        <f>F169*0.75</f>
        <v>2250</v>
      </c>
      <c r="H169" s="214">
        <f>F169*0.5</f>
        <v>1500</v>
      </c>
    </row>
    <row r="170" spans="1:8" ht="50.1" customHeight="1" x14ac:dyDescent="0.2">
      <c r="A170" s="160" t="s">
        <v>199</v>
      </c>
      <c r="B170" s="161"/>
      <c r="C170" s="202" t="str">
        <f>"Интернет-площадка 2gis.ru на основе Cправочника организаций "&amp;$C$2&amp;""</f>
        <v>Интернет-площадка 2gis.ru на основе Cправочника организаций "2ГИС.КУРСК"</v>
      </c>
      <c r="D170" s="36">
        <v>4560</v>
      </c>
      <c r="E170" s="37"/>
      <c r="F170" s="37"/>
      <c r="G170" s="37"/>
      <c r="H170" s="38"/>
    </row>
    <row r="171" spans="1:8" ht="50.1" customHeight="1" x14ac:dyDescent="0.2">
      <c r="A171" s="160" t="s">
        <v>130</v>
      </c>
      <c r="B171" s="161"/>
      <c r="C171" s="202" t="str">
        <f>"Электронный справочник на основе Справочника организаций "&amp;$C$2&amp;" (версия для ПК)"</f>
        <v>Электронный справочник на основе Справочника организаций "2ГИС.КУРСК" (версия для ПК)</v>
      </c>
      <c r="D171" s="36">
        <v>4560</v>
      </c>
      <c r="E171" s="37"/>
      <c r="F171" s="37"/>
      <c r="G171" s="37"/>
      <c r="H171" s="38"/>
    </row>
    <row r="172" spans="1:8" s="16" customFormat="1" ht="126" customHeight="1" thickBot="1" x14ac:dyDescent="0.25">
      <c r="A172" s="160" t="s">
        <v>131</v>
      </c>
      <c r="B172" s="161"/>
      <c r="C172" s="215" t="str">
        <f>C167</f>
        <v>Интернет-площадка 2gis.ru на основе Cправочника организаций "2ГИС.КУРСК"</v>
      </c>
      <c r="D172" s="212">
        <f>F172*1.2</f>
        <v>2520</v>
      </c>
      <c r="E172" s="213">
        <f>F172*1.1</f>
        <v>2310</v>
      </c>
      <c r="F172" s="213">
        <v>2100</v>
      </c>
      <c r="G172" s="213">
        <f>F172*0.75</f>
        <v>1575</v>
      </c>
      <c r="H172" s="214">
        <f>F172*0.5</f>
        <v>1050</v>
      </c>
    </row>
    <row r="173" spans="1:8" ht="50.1" customHeight="1" thickBot="1" x14ac:dyDescent="0.25">
      <c r="A173" s="24" t="s">
        <v>200</v>
      </c>
      <c r="B173" s="25"/>
      <c r="C173" s="26"/>
      <c r="D173" s="173"/>
      <c r="E173" s="173"/>
      <c r="F173" s="173"/>
      <c r="G173" s="173"/>
      <c r="H173" s="174"/>
    </row>
    <row r="174" spans="1:8" s="23" customFormat="1" ht="30" customHeight="1" thickBot="1" x14ac:dyDescent="0.25">
      <c r="A174" s="302"/>
      <c r="B174" s="303"/>
      <c r="C174" s="460"/>
      <c r="D174" s="303"/>
      <c r="E174" s="303"/>
      <c r="F174" s="303"/>
      <c r="G174" s="303"/>
      <c r="H174" s="304"/>
    </row>
    <row r="175" spans="1:8" s="16" customFormat="1" ht="185.25" customHeight="1" x14ac:dyDescent="0.2">
      <c r="A175" s="160" t="s">
        <v>201</v>
      </c>
      <c r="B175" s="161"/>
      <c r="C175"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"2ГИС.КУРСК" (версия для ПК); Интернет-площадка 2gis.ru на основе Cправочника организаций "2ГИС.КУРСК"; Электронный справочник на основе Справочника организаций "2ГИС.КУРСК" (мобильная версия 2ГИС 4.0 и выше)</v>
      </c>
      <c r="D175" s="31">
        <v>5250</v>
      </c>
      <c r="E175" s="32"/>
      <c r="F175" s="32"/>
      <c r="G175" s="32"/>
      <c r="H175" s="33"/>
    </row>
    <row r="176" spans="1:8" s="16" customFormat="1" ht="83.25" customHeight="1" thickBot="1" x14ac:dyDescent="0.25">
      <c r="A176" s="160" t="s">
        <v>202</v>
      </c>
      <c r="B176" s="161"/>
      <c r="C176" s="209"/>
      <c r="D176" s="36">
        <v>5250</v>
      </c>
      <c r="E176" s="37"/>
      <c r="F176" s="37"/>
      <c r="G176" s="37"/>
      <c r="H176" s="38"/>
    </row>
    <row r="177" spans="1:8" ht="21.75" thickBot="1" x14ac:dyDescent="0.25">
      <c r="A177" s="290"/>
      <c r="B177" s="291"/>
      <c r="C177" s="125"/>
      <c r="D177" s="292"/>
      <c r="E177" s="292"/>
      <c r="F177" s="292"/>
      <c r="G177" s="292"/>
      <c r="H177" s="293"/>
    </row>
    <row r="179" spans="1:8" ht="21" x14ac:dyDescent="0.2">
      <c r="A179" s="220"/>
      <c r="B179" s="221" t="s">
        <v>133</v>
      </c>
      <c r="C179" s="222" t="s">
        <v>538</v>
      </c>
      <c r="D179" s="222"/>
      <c r="E179" s="223"/>
      <c r="F179" s="223"/>
      <c r="G179" s="223"/>
      <c r="H179" s="223"/>
    </row>
    <row r="180" spans="1:8" ht="21" x14ac:dyDescent="0.2">
      <c r="A180" s="220"/>
      <c r="B180" s="223"/>
      <c r="C180" s="224" t="s">
        <v>539</v>
      </c>
      <c r="D180" s="224"/>
      <c r="E180" s="223"/>
      <c r="F180" s="223"/>
      <c r="G180" s="223"/>
      <c r="H180" s="223"/>
    </row>
    <row r="181" spans="1:8" ht="21" x14ac:dyDescent="0.2">
      <c r="A181" s="220"/>
      <c r="B181" s="223"/>
      <c r="C181" s="224" t="s">
        <v>540</v>
      </c>
      <c r="D181" s="224"/>
      <c r="E181" s="223"/>
      <c r="F181" s="223"/>
      <c r="G181" s="223"/>
      <c r="H181" s="223"/>
    </row>
    <row r="182" spans="1:8" ht="21" x14ac:dyDescent="0.2">
      <c r="C182" s="224"/>
      <c r="D182" s="224"/>
      <c r="E182" s="223"/>
      <c r="F182" s="223"/>
      <c r="G182" s="223"/>
      <c r="H182" s="217"/>
    </row>
    <row r="183" spans="1:8" ht="26.25" customHeight="1" x14ac:dyDescent="0.2">
      <c r="A183" s="227" t="str">
        <f>Абакан_юр!A174</f>
        <v>По соглашению сторон в качестве валюты платежа могут выступать украинские гривны, в этом случае курс следующий: 1 руб. = 0,4408 гривен</v>
      </c>
      <c r="B183" s="227"/>
      <c r="C183" s="227"/>
      <c r="D183" s="228"/>
      <c r="E183" s="228"/>
      <c r="F183" s="229"/>
      <c r="G183" s="230"/>
      <c r="H183" s="230"/>
    </row>
    <row r="184" spans="1:8" ht="26.25" customHeight="1" x14ac:dyDescent="0.2">
      <c r="A184" s="227" t="str">
        <f>Абакан_юр!A175</f>
        <v>По соглашению сторон в качестве валюты платежа могут выступать дирхамы ОАЭ, в этом случае курс следующий: 1 руб. = 0,0420 дирхам</v>
      </c>
      <c r="B184" s="227"/>
      <c r="C184" s="227"/>
      <c r="D184" s="228"/>
      <c r="E184" s="228"/>
      <c r="F184" s="229"/>
      <c r="G184" s="232"/>
      <c r="H184" s="232"/>
    </row>
    <row r="185" spans="1:8" ht="26.25" customHeight="1" x14ac:dyDescent="0.2">
      <c r="A185" s="227" t="str">
        <f>Абакан_юр!A176</f>
        <v>По соглашению сторон в качестве валюты платежа могут выступать доллары США, в этом случае курс следующий: 1 руб. = 0,0114 доллара</v>
      </c>
      <c r="B185" s="227"/>
      <c r="C185" s="227"/>
      <c r="D185" s="228"/>
      <c r="E185" s="228"/>
      <c r="F185" s="229"/>
      <c r="G185" s="232"/>
      <c r="H185" s="232"/>
    </row>
    <row r="186" spans="1:8" ht="26.25" customHeight="1" x14ac:dyDescent="0.2">
      <c r="A186" s="227" t="str">
        <f>Абакан_юр!A177</f>
        <v>По соглашению сторон в качестве валюты платежа могут выступать евро, в этом случае курс следующий: 1 руб. = 0,0105 евро</v>
      </c>
      <c r="B186" s="227"/>
      <c r="C186" s="227"/>
      <c r="D186" s="228"/>
      <c r="E186" s="229"/>
      <c r="F186" s="229"/>
      <c r="G186" s="232"/>
      <c r="H186" s="232"/>
    </row>
    <row r="187" spans="1:8" ht="26.25" customHeight="1" x14ac:dyDescent="0.2">
      <c r="A187" s="227" t="str">
        <f>Абакан_юр!A178</f>
        <v>По соглашению сторон в качестве валюты платежа могут выступать чешские кроны, в этом случае курс следующий: 1 руб. = 0,2605 крона</v>
      </c>
      <c r="B187" s="227"/>
      <c r="C187" s="227"/>
      <c r="D187" s="228"/>
      <c r="E187" s="229"/>
      <c r="F187" s="229"/>
      <c r="G187" s="232"/>
      <c r="H187" s="232"/>
    </row>
    <row r="188" spans="1:8" ht="26.25" customHeight="1" x14ac:dyDescent="0.2">
      <c r="A188" s="227" t="str">
        <f>Абакан_юр!A179</f>
        <v>По соглашению сторон в качестве валюты платежа могут выступать киргизские сомы, в этом случае курс следующий: 1 руб. = 1,0083 сом</v>
      </c>
      <c r="B188" s="227"/>
      <c r="C188" s="227"/>
      <c r="D188" s="228"/>
      <c r="E188" s="228"/>
      <c r="F188" s="229"/>
      <c r="G188" s="232"/>
      <c r="H188" s="232"/>
    </row>
    <row r="189" spans="1:8" ht="26.25" customHeight="1" x14ac:dyDescent="0.2">
      <c r="A189" s="227" t="str">
        <f>Абакан_юр!A180</f>
        <v>По соглашению сторон в качестве валюты платежа могут выступать казахстанские тенге, в этом случае курс следующий: 1 руб. = 5,0473 тенге</v>
      </c>
      <c r="B189" s="227"/>
      <c r="C189" s="227"/>
      <c r="D189" s="228"/>
      <c r="E189" s="228"/>
      <c r="F189" s="229"/>
      <c r="G189" s="232"/>
      <c r="H189" s="232"/>
    </row>
    <row r="190" spans="1:8" ht="26.25" x14ac:dyDescent="0.2">
      <c r="A190" s="233"/>
      <c r="B190" s="233"/>
      <c r="C190" s="234"/>
      <c r="D190" s="235"/>
      <c r="E190" s="235"/>
      <c r="F190" s="236"/>
      <c r="G190" s="237"/>
      <c r="H190" s="237"/>
    </row>
    <row r="191" spans="1:8" ht="21" x14ac:dyDescent="0.2">
      <c r="A191" s="239" t="s">
        <v>144</v>
      </c>
      <c r="B191" s="239"/>
      <c r="C191" s="239"/>
      <c r="D191" s="239"/>
      <c r="E191" s="239"/>
      <c r="F191" s="239"/>
      <c r="G191" s="239"/>
      <c r="H191" s="239"/>
    </row>
    <row r="192" spans="1:8" ht="21" x14ac:dyDescent="0.2">
      <c r="A192" s="239" t="s">
        <v>145</v>
      </c>
      <c r="B192" s="239"/>
      <c r="C192" s="239"/>
      <c r="D192" s="239"/>
      <c r="E192" s="239"/>
      <c r="F192" s="239"/>
      <c r="G192" s="239"/>
      <c r="H192" s="239"/>
    </row>
    <row r="193" spans="1:8" ht="26.25" x14ac:dyDescent="0.2">
      <c r="A193" s="233"/>
      <c r="B193" s="233"/>
      <c r="C193" s="234"/>
      <c r="D193" s="235"/>
      <c r="E193" s="235"/>
      <c r="F193" s="236"/>
      <c r="G193" s="237"/>
      <c r="H193" s="237"/>
    </row>
    <row r="194" spans="1:8" ht="50.1" customHeight="1" thickBot="1" x14ac:dyDescent="0.25">
      <c r="A194" s="240" t="s">
        <v>146</v>
      </c>
      <c r="B194" s="240"/>
      <c r="C194" s="240"/>
      <c r="D194" s="240"/>
      <c r="E194" s="240"/>
      <c r="F194" s="241"/>
      <c r="G194" s="231"/>
      <c r="H194" s="242"/>
    </row>
    <row r="195" spans="1:8" ht="50.1" customHeight="1" thickBot="1" x14ac:dyDescent="0.25">
      <c r="A195" s="243" t="s">
        <v>147</v>
      </c>
      <c r="B195" s="244"/>
      <c r="C195" s="244"/>
      <c r="D195" s="244"/>
      <c r="E195" s="245"/>
      <c r="F195" s="246"/>
      <c r="H195" s="247"/>
    </row>
    <row r="196" spans="1:8" ht="96" customHeight="1" thickBot="1" x14ac:dyDescent="0.25">
      <c r="A196" s="426" t="s">
        <v>148</v>
      </c>
      <c r="B196" s="427"/>
      <c r="C196" s="250" t="s">
        <v>149</v>
      </c>
      <c r="D196" s="440" t="s">
        <v>150</v>
      </c>
      <c r="E196" s="441"/>
      <c r="F196" s="252"/>
      <c r="G196" s="252"/>
      <c r="H196" s="252"/>
    </row>
    <row r="197" spans="1:8" ht="119.25" customHeight="1" x14ac:dyDescent="0.2">
      <c r="A197" s="253" t="s">
        <v>151</v>
      </c>
      <c r="B197" s="254"/>
      <c r="C197" s="255" t="s">
        <v>152</v>
      </c>
      <c r="D197" s="256" t="s">
        <v>153</v>
      </c>
      <c r="E197" s="257"/>
      <c r="F197" s="252"/>
      <c r="G197" s="252"/>
      <c r="H197" s="252"/>
    </row>
    <row r="198" spans="1:8" ht="80.25" customHeight="1" x14ac:dyDescent="0.2">
      <c r="A198" s="258" t="s">
        <v>154</v>
      </c>
      <c r="B198" s="259"/>
      <c r="C198" s="260" t="s">
        <v>155</v>
      </c>
      <c r="D198" s="261" t="s">
        <v>156</v>
      </c>
      <c r="E198" s="262"/>
      <c r="F198" s="252"/>
      <c r="G198" s="252"/>
      <c r="H198" s="252"/>
    </row>
    <row r="199" spans="1:8" ht="176.25" customHeight="1" thickBot="1" x14ac:dyDescent="0.25">
      <c r="A199" s="321" t="s">
        <v>157</v>
      </c>
      <c r="B199" s="322"/>
      <c r="C199" s="323" t="s">
        <v>158</v>
      </c>
      <c r="D199" s="324" t="s">
        <v>156</v>
      </c>
      <c r="E199" s="325"/>
      <c r="F199" s="252"/>
      <c r="G199" s="252"/>
      <c r="H199" s="252"/>
    </row>
    <row r="200" spans="1:8" s="217" customFormat="1" ht="125.25" customHeight="1" x14ac:dyDescent="0.2">
      <c r="A200" s="258" t="s">
        <v>160</v>
      </c>
      <c r="B200" s="259"/>
      <c r="C200" s="319" t="s">
        <v>161</v>
      </c>
      <c r="D200" s="259" t="s">
        <v>156</v>
      </c>
      <c r="E200" s="320"/>
      <c r="F200" s="246"/>
      <c r="G200" s="246"/>
      <c r="H200" s="246"/>
    </row>
    <row r="201" spans="1:8" s="238" customFormat="1" ht="222.75" customHeight="1" thickBot="1" x14ac:dyDescent="0.25">
      <c r="A201" s="442" t="s">
        <v>162</v>
      </c>
      <c r="B201" s="443"/>
      <c r="C201" s="323" t="s">
        <v>163</v>
      </c>
      <c r="D201" s="444" t="s">
        <v>156</v>
      </c>
      <c r="E201" s="445"/>
      <c r="F201" s="236"/>
      <c r="G201" s="237"/>
      <c r="H201" s="237"/>
    </row>
    <row r="202" spans="1:8" ht="23.25" x14ac:dyDescent="0.2">
      <c r="A202" s="264" t="s">
        <v>164</v>
      </c>
      <c r="B202" s="264"/>
      <c r="C202" s="264"/>
      <c r="D202" s="264"/>
      <c r="E202" s="264"/>
      <c r="F202" s="264"/>
      <c r="G202" s="264"/>
      <c r="H202" s="264"/>
    </row>
    <row r="203" spans="1:8" ht="23.25" x14ac:dyDescent="0.2">
      <c r="A203" s="264" t="s">
        <v>165</v>
      </c>
      <c r="B203" s="264"/>
      <c r="C203" s="264"/>
      <c r="D203" s="264"/>
      <c r="E203" s="264"/>
      <c r="F203" s="264"/>
      <c r="G203" s="264"/>
      <c r="H203" s="264"/>
    </row>
    <row r="204" spans="1:8" ht="189" customHeight="1" x14ac:dyDescent="0.2">
      <c r="A204" s="239" t="str">
        <f>Абакан_юр!A195</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4" s="239"/>
      <c r="C204" s="239"/>
      <c r="D204" s="239"/>
      <c r="E204" s="239"/>
      <c r="F204" s="239"/>
      <c r="G204" s="239"/>
      <c r="H204" s="239"/>
    </row>
    <row r="205" spans="1:8" ht="75" customHeight="1" x14ac:dyDescent="0.2">
      <c r="A205" s="239" t="s">
        <v>167</v>
      </c>
      <c r="B205" s="239"/>
      <c r="C205" s="239"/>
      <c r="D205" s="239"/>
      <c r="E205" s="239"/>
      <c r="F205" s="239"/>
      <c r="G205" s="239"/>
      <c r="H205" s="239"/>
    </row>
    <row r="206" spans="1:8" ht="23.25" x14ac:dyDescent="0.2">
      <c r="A206" s="264" t="s">
        <v>168</v>
      </c>
      <c r="B206" s="264"/>
      <c r="C206" s="264"/>
      <c r="D206" s="264"/>
      <c r="E206" s="264"/>
      <c r="F206" s="264"/>
      <c r="G206" s="264"/>
      <c r="H206" s="264"/>
    </row>
    <row r="207" spans="1:8" s="266" customFormat="1" ht="114.75" customHeight="1" x14ac:dyDescent="0.2">
      <c r="A207" s="239" t="s">
        <v>169</v>
      </c>
      <c r="B207" s="239"/>
      <c r="C207" s="239"/>
      <c r="D207" s="239"/>
      <c r="E207" s="239"/>
      <c r="F207" s="239"/>
      <c r="G207" s="239"/>
      <c r="H207" s="239"/>
    </row>
  </sheetData>
  <sheetProtection selectLockedCells="1" selectUnlockedCells="1"/>
  <mergeCells count="337">
    <mergeCell ref="A202:H202"/>
    <mergeCell ref="A203:H203"/>
    <mergeCell ref="A204:H204"/>
    <mergeCell ref="A205:H205"/>
    <mergeCell ref="A206:H206"/>
    <mergeCell ref="A207:E207"/>
    <mergeCell ref="F207:H207"/>
    <mergeCell ref="A199:B199"/>
    <mergeCell ref="D199:E199"/>
    <mergeCell ref="A200:B200"/>
    <mergeCell ref="D200:E200"/>
    <mergeCell ref="A201:B201"/>
    <mergeCell ref="D201:E201"/>
    <mergeCell ref="A196:B196"/>
    <mergeCell ref="D196:E196"/>
    <mergeCell ref="A197:B197"/>
    <mergeCell ref="D197:E197"/>
    <mergeCell ref="A198:B198"/>
    <mergeCell ref="D198:E198"/>
    <mergeCell ref="A188:C188"/>
    <mergeCell ref="A189:C189"/>
    <mergeCell ref="A191:H191"/>
    <mergeCell ref="A192:H192"/>
    <mergeCell ref="A194:E194"/>
    <mergeCell ref="A195:E195"/>
    <mergeCell ref="A183:C183"/>
    <mergeCell ref="G183:H183"/>
    <mergeCell ref="A184:C184"/>
    <mergeCell ref="A185:C185"/>
    <mergeCell ref="A186:C186"/>
    <mergeCell ref="A187:C187"/>
    <mergeCell ref="A177:B177"/>
    <mergeCell ref="D177:H177"/>
    <mergeCell ref="C179:D179"/>
    <mergeCell ref="C180:D180"/>
    <mergeCell ref="C181:D181"/>
    <mergeCell ref="C182:D182"/>
    <mergeCell ref="A172:B172"/>
    <mergeCell ref="A173:B173"/>
    <mergeCell ref="D173:H173"/>
    <mergeCell ref="A174:C174"/>
    <mergeCell ref="D174:H174"/>
    <mergeCell ref="A175:B175"/>
    <mergeCell ref="C175:C176"/>
    <mergeCell ref="D175:H175"/>
    <mergeCell ref="A176:B176"/>
    <mergeCell ref="D176:H176"/>
    <mergeCell ref="A168:B168"/>
    <mergeCell ref="D168:H168"/>
    <mergeCell ref="A169:B169"/>
    <mergeCell ref="A170:B170"/>
    <mergeCell ref="D170:H170"/>
    <mergeCell ref="A171:B171"/>
    <mergeCell ref="D171:H171"/>
    <mergeCell ref="D164:H164"/>
    <mergeCell ref="A165:B165"/>
    <mergeCell ref="D165:H165"/>
    <mergeCell ref="A166:B166"/>
    <mergeCell ref="A167:B167"/>
    <mergeCell ref="D167:H167"/>
    <mergeCell ref="A160:B160"/>
    <mergeCell ref="C160:C164"/>
    <mergeCell ref="D160:H160"/>
    <mergeCell ref="A161:B161"/>
    <mergeCell ref="D161:H161"/>
    <mergeCell ref="A162:B162"/>
    <mergeCell ref="D162:H162"/>
    <mergeCell ref="A163:B163"/>
    <mergeCell ref="D163:H163"/>
    <mergeCell ref="A164:B164"/>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12:B112"/>
    <mergeCell ref="D112:H112"/>
    <mergeCell ref="A113:B113"/>
    <mergeCell ref="D113:H113"/>
    <mergeCell ref="A114:B114"/>
    <mergeCell ref="D114:H114"/>
    <mergeCell ref="D108:H108"/>
    <mergeCell ref="A109:B109"/>
    <mergeCell ref="D109:H109"/>
    <mergeCell ref="A110:B110"/>
    <mergeCell ref="D110:H110"/>
    <mergeCell ref="A111:B111"/>
    <mergeCell ref="D111:H111"/>
    <mergeCell ref="A104:B104"/>
    <mergeCell ref="D104:H104"/>
    <mergeCell ref="A105:B105"/>
    <mergeCell ref="D105:H105"/>
    <mergeCell ref="A106:B106"/>
    <mergeCell ref="C106:C123"/>
    <mergeCell ref="D106:H106"/>
    <mergeCell ref="A107:B107"/>
    <mergeCell ref="D107:H107"/>
    <mergeCell ref="A108:B108"/>
    <mergeCell ref="A101:B101"/>
    <mergeCell ref="D101:H101"/>
    <mergeCell ref="A102:B102"/>
    <mergeCell ref="D102:H102"/>
    <mergeCell ref="A103:B103"/>
    <mergeCell ref="D103:H103"/>
    <mergeCell ref="A98:B98"/>
    <mergeCell ref="D98:H98"/>
    <mergeCell ref="A99:B99"/>
    <mergeCell ref="D99:H99"/>
    <mergeCell ref="A100:B100"/>
    <mergeCell ref="D100:H100"/>
    <mergeCell ref="D93:H93"/>
    <mergeCell ref="A94:B94"/>
    <mergeCell ref="C94:C102"/>
    <mergeCell ref="D94:H94"/>
    <mergeCell ref="A95:B95"/>
    <mergeCell ref="D95:H95"/>
    <mergeCell ref="A96:B96"/>
    <mergeCell ref="D96:H96"/>
    <mergeCell ref="A97:B97"/>
    <mergeCell ref="D97:H97"/>
    <mergeCell ref="A90:B90"/>
    <mergeCell ref="D90:H90"/>
    <mergeCell ref="A91:B91"/>
    <mergeCell ref="D91:H91"/>
    <mergeCell ref="A92:C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D70:H70"/>
    <mergeCell ref="A71:C71"/>
    <mergeCell ref="D71:H71"/>
    <mergeCell ref="A72:B72"/>
    <mergeCell ref="C72:C91"/>
    <mergeCell ref="D72:H72"/>
    <mergeCell ref="A73:B73"/>
    <mergeCell ref="D73:H73"/>
    <mergeCell ref="A74:B74"/>
    <mergeCell ref="D74:H74"/>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51:H51"/>
    <mergeCell ref="A52:A53"/>
    <mergeCell ref="D52:H53"/>
    <mergeCell ref="D54:H54"/>
    <mergeCell ref="A55:A59"/>
    <mergeCell ref="B55:B56"/>
    <mergeCell ref="C55:C56"/>
    <mergeCell ref="D55:D59"/>
    <mergeCell ref="E55:E59"/>
    <mergeCell ref="F55:F59"/>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222"/>
  <sheetViews>
    <sheetView zoomScale="40" zoomScaleNormal="40" zoomScaleSheetLayoutView="40" workbookViewId="0">
      <pane ySplit="4" topLeftCell="A167" activePane="bottomLeft" state="frozen"/>
      <selection activeCell="A181" sqref="A181:B181"/>
      <selection pane="bottomLeft" activeCell="A181" sqref="A181:B181"/>
    </sheetView>
  </sheetViews>
  <sheetFormatPr defaultColWidth="9.140625" defaultRowHeight="12.75" x14ac:dyDescent="0.2"/>
  <cols>
    <col min="1" max="1" width="45.7109375" style="216" customWidth="1"/>
    <col min="2" max="2" width="80.7109375" style="217" customWidth="1"/>
    <col min="3" max="3" width="120.7109375" style="218" customWidth="1"/>
    <col min="4" max="7" width="30.7109375" style="217" customWidth="1"/>
    <col min="8" max="8" width="30.7109375" style="219" customWidth="1"/>
    <col min="9" max="16384" width="9.140625" style="219"/>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июня 2024 г.</v>
      </c>
      <c r="B2" s="6" t="s">
        <v>2</v>
      </c>
      <c r="C2" s="7" t="s">
        <v>541</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491" t="s">
        <v>8</v>
      </c>
      <c r="E4" s="331"/>
      <c r="F4" s="331"/>
      <c r="G4" s="331"/>
      <c r="H4" s="332"/>
    </row>
    <row r="5" spans="1:8" s="28" customFormat="1" ht="49.5" customHeight="1" thickBot="1" x14ac:dyDescent="0.25">
      <c r="A5" s="24" t="s">
        <v>9</v>
      </c>
      <c r="B5" s="25"/>
      <c r="C5" s="26"/>
      <c r="D5" s="26"/>
      <c r="E5" s="26"/>
      <c r="F5" s="26"/>
      <c r="G5" s="26"/>
      <c r="H5" s="27"/>
    </row>
    <row r="6" spans="1:8" s="16" customFormat="1" ht="24.95" customHeight="1" thickBot="1" x14ac:dyDescent="0.25">
      <c r="A6" s="81"/>
      <c r="B6" s="129"/>
      <c r="C6" s="130"/>
      <c r="D6" s="291" t="s">
        <v>234</v>
      </c>
      <c r="E6" s="291"/>
      <c r="F6" s="291"/>
      <c r="G6" s="291"/>
      <c r="H6" s="463"/>
    </row>
    <row r="7" spans="1:8" ht="31.5" customHeight="1" thickBot="1" x14ac:dyDescent="0.25">
      <c r="A7" s="436"/>
      <c r="B7" s="437"/>
      <c r="C7" s="438"/>
      <c r="D7" s="337" t="s">
        <v>171</v>
      </c>
      <c r="E7" s="268" t="s">
        <v>172</v>
      </c>
      <c r="F7" s="337" t="s">
        <v>173</v>
      </c>
      <c r="G7" s="268" t="s">
        <v>174</v>
      </c>
      <c r="H7" s="338" t="s">
        <v>175</v>
      </c>
    </row>
    <row r="8" spans="1:8" s="16" customFormat="1" ht="48" customHeight="1" x14ac:dyDescent="0.2">
      <c r="A8" s="29" t="s">
        <v>10</v>
      </c>
      <c r="B8" s="30" t="s">
        <v>27</v>
      </c>
      <c r="C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"2ГИС.ЛЕНИНСК-КУЗНЕЦКИЙ" (версия для ПК); 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Интернет-площадки и Веб-приложения на основе Cправочника организаций "2ГИС.ЛЕНИНСК-КУЗНЕЦКИЙ", http://api.2gis.ru/</v>
      </c>
      <c r="D8" s="31">
        <f>F8*1.2</f>
        <v>5860.8</v>
      </c>
      <c r="E8" s="32">
        <f>F8*1.1</f>
        <v>5372.4000000000005</v>
      </c>
      <c r="F8" s="32">
        <v>4884</v>
      </c>
      <c r="G8" s="32">
        <f>F8*0.75</f>
        <v>3663</v>
      </c>
      <c r="H8" s="33">
        <f>F8*0.5</f>
        <v>2442</v>
      </c>
    </row>
    <row r="9" spans="1:8" s="16" customFormat="1" ht="132" customHeight="1" x14ac:dyDescent="0.2">
      <c r="A9" s="34"/>
      <c r="B9" s="35"/>
      <c r="C9" s="35"/>
      <c r="D9" s="36"/>
      <c r="E9" s="37"/>
      <c r="F9" s="37"/>
      <c r="G9" s="37"/>
      <c r="H9" s="38"/>
    </row>
    <row r="10" spans="1:8" s="16" customFormat="1" ht="97.5" customHeight="1" x14ac:dyDescent="0.2">
      <c r="A10" s="34"/>
      <c r="B10" s="39" t="s">
        <v>12</v>
      </c>
      <c r="C1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"2ГИС.ЛЕНИНСК-КУЗНЕЦКИЙ" (версия для ПК); 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Интернет-площадки и Веб-приложения на основе Cправочника организаций "2ГИС.ЛЕНИНСК-КУЗНЕЦКИЙ", http://api.2gis.ru/</v>
      </c>
      <c r="D10" s="36"/>
      <c r="E10" s="37"/>
      <c r="F10" s="37"/>
      <c r="G10" s="37"/>
      <c r="H10" s="38"/>
    </row>
    <row r="11" spans="1:8" s="16" customFormat="1" ht="166.5" customHeight="1" thickBot="1" x14ac:dyDescent="0.25">
      <c r="A11" s="41"/>
      <c r="B11" s="42" t="s">
        <v>13</v>
      </c>
      <c r="C1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11" s="44"/>
      <c r="E11" s="45"/>
      <c r="F11" s="45"/>
      <c r="G11" s="45"/>
      <c r="H11" s="46"/>
    </row>
    <row r="12" spans="1:8" s="16" customFormat="1" ht="24.95" customHeight="1" thickBot="1" x14ac:dyDescent="0.25">
      <c r="A12" s="47"/>
      <c r="B12" s="48"/>
      <c r="C12" s="49"/>
      <c r="D12" s="291" t="s">
        <v>234</v>
      </c>
      <c r="E12" s="291"/>
      <c r="F12" s="291"/>
      <c r="G12" s="291"/>
      <c r="H12" s="463"/>
    </row>
    <row r="13" spans="1:8" s="16" customFormat="1" ht="48" customHeight="1" x14ac:dyDescent="0.2">
      <c r="A13" s="53" t="s">
        <v>14</v>
      </c>
      <c r="B13" s="30" t="s">
        <v>27</v>
      </c>
      <c r="C1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"2ГИС.ЛЕНИНСК-КУЗНЕЦКИЙ" (версия для ПК); 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Интернет-площадки и Веб-приложения на основе Cправочника организаций "2ГИС.ЛЕНИНСК-КУЗНЕЦКИЙ", http://api.2gis.ru/</v>
      </c>
      <c r="D13" s="54">
        <f>F13*1.2</f>
        <v>7048.8</v>
      </c>
      <c r="E13" s="32">
        <f>F13*1.1</f>
        <v>6461.4000000000005</v>
      </c>
      <c r="F13" s="32">
        <v>5874</v>
      </c>
      <c r="G13" s="32">
        <f>F13*0.75</f>
        <v>4405.5</v>
      </c>
      <c r="H13" s="33">
        <f>F13*0.5</f>
        <v>2937</v>
      </c>
    </row>
    <row r="14" spans="1:8" s="16" customFormat="1" ht="132" customHeight="1" x14ac:dyDescent="0.2">
      <c r="A14" s="55"/>
      <c r="B14" s="35"/>
      <c r="C14" s="35"/>
      <c r="D14" s="56"/>
      <c r="E14" s="37"/>
      <c r="F14" s="37"/>
      <c r="G14" s="37"/>
      <c r="H14" s="38"/>
    </row>
    <row r="15" spans="1:8" s="16" customFormat="1" ht="97.5" customHeight="1" x14ac:dyDescent="0.2">
      <c r="A15" s="55"/>
      <c r="B15" s="39" t="s">
        <v>12</v>
      </c>
      <c r="C15"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"2ГИС.ЛЕНИНСК-КУЗНЕЦКИЙ" (версия для ПК); 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Интернет-площадки и Веб-приложения на основе Cправочника организаций "2ГИС.ЛЕНИНСК-КУЗНЕЦКИЙ", http://api.2gis.ru/</v>
      </c>
      <c r="D15" s="56"/>
      <c r="E15" s="37"/>
      <c r="F15" s="37"/>
      <c r="G15" s="37"/>
      <c r="H15" s="38"/>
    </row>
    <row r="16" spans="1:8" s="16" customFormat="1" ht="166.5" customHeight="1" x14ac:dyDescent="0.2">
      <c r="A16" s="55"/>
      <c r="B16" s="57" t="s">
        <v>13</v>
      </c>
      <c r="C16"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16" s="56"/>
      <c r="E16" s="37"/>
      <c r="F16" s="37"/>
      <c r="G16" s="37"/>
      <c r="H16" s="38"/>
    </row>
    <row r="17" spans="1:8" s="16" customFormat="1" ht="92.25" customHeight="1" thickBot="1" x14ac:dyDescent="0.25">
      <c r="A17" s="59"/>
      <c r="B17" s="42" t="s">
        <v>16</v>
      </c>
      <c r="C17"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17" s="61"/>
      <c r="E17" s="45"/>
      <c r="F17" s="45"/>
      <c r="G17" s="45"/>
      <c r="H17" s="46"/>
    </row>
    <row r="18" spans="1:8" s="16" customFormat="1" ht="24.95" customHeight="1" thickBot="1" x14ac:dyDescent="0.25">
      <c r="A18" s="47"/>
      <c r="B18" s="62"/>
      <c r="C18" s="49"/>
      <c r="D18" s="291"/>
      <c r="E18" s="291"/>
      <c r="F18" s="291"/>
      <c r="G18" s="291"/>
      <c r="H18" s="463"/>
    </row>
    <row r="19" spans="1:8" s="16" customFormat="1" ht="112.5" customHeight="1" x14ac:dyDescent="0.2">
      <c r="A19" s="65" t="s">
        <v>17</v>
      </c>
      <c r="B19" s="66" t="s">
        <v>18</v>
      </c>
      <c r="C19" s="67"/>
      <c r="D19" s="68">
        <v>840</v>
      </c>
      <c r="E19" s="69"/>
      <c r="F19" s="69"/>
      <c r="G19" s="69"/>
      <c r="H19" s="70"/>
    </row>
    <row r="20" spans="1:8" s="16" customFormat="1" ht="50.1" customHeight="1" x14ac:dyDescent="0.2">
      <c r="A20" s="71"/>
      <c r="B20" s="72" t="s">
        <v>19</v>
      </c>
      <c r="C20" s="73" t="str">
        <f>"Электронный справочник "&amp;$C$2&amp;" (версия для ПК)"</f>
        <v>Электронный справочник "2ГИС.ЛЕНИНСК-КУЗНЕЦКИЙ" (версия для ПК)</v>
      </c>
      <c r="D20" s="74"/>
      <c r="E20" s="75"/>
      <c r="F20" s="75"/>
      <c r="G20" s="75"/>
      <c r="H20" s="76"/>
    </row>
    <row r="21" spans="1:8" s="16" customFormat="1" ht="40.5" customHeight="1" x14ac:dyDescent="0.2">
      <c r="A21" s="71"/>
      <c r="B21" s="72" t="s">
        <v>20</v>
      </c>
      <c r="C21" s="35"/>
      <c r="D21" s="74"/>
      <c r="E21" s="75"/>
      <c r="F21" s="75"/>
      <c r="G21" s="75"/>
      <c r="H21" s="76"/>
    </row>
    <row r="22" spans="1:8" s="16" customFormat="1" ht="75" customHeight="1" thickBot="1" x14ac:dyDescent="0.25">
      <c r="A22" s="77"/>
      <c r="B22" s="72" t="s">
        <v>21</v>
      </c>
      <c r="C22"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"2ГИС.ЛЕНИНСК-КУЗНЕЦКИЙ"; Электронный справочник "2ГИС.ЛЕНИНСК-КУЗНЕЦКИЙ" (мобильная версия 2ГИС 4.0 и выше)</v>
      </c>
      <c r="D22" s="78"/>
      <c r="E22" s="79"/>
      <c r="F22" s="79"/>
      <c r="G22" s="79"/>
      <c r="H22" s="80"/>
    </row>
    <row r="23" spans="1:8" s="16" customFormat="1" ht="24.95" customHeight="1" thickBot="1" x14ac:dyDescent="0.25">
      <c r="A23" s="81"/>
      <c r="B23" s="82"/>
      <c r="C23" s="83"/>
      <c r="D23" s="291" t="s">
        <v>234</v>
      </c>
      <c r="E23" s="291"/>
      <c r="F23" s="291"/>
      <c r="G23" s="291"/>
      <c r="H23" s="463"/>
    </row>
    <row r="24" spans="1:8" s="16" customFormat="1" ht="50.1" customHeight="1" x14ac:dyDescent="0.2">
      <c r="A24" s="65" t="s">
        <v>22</v>
      </c>
      <c r="B24" s="87" t="s">
        <v>23</v>
      </c>
      <c r="C24"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Интернет-площадки и Веб-приложения на основе Cправочника организаций "2ГИС.ЛЕНИНСК-КУЗНЕЦКИЙ", http://api.2gis.ru/</v>
      </c>
      <c r="D24" s="271">
        <v>120</v>
      </c>
      <c r="E24" s="272"/>
      <c r="F24" s="272"/>
      <c r="G24" s="272"/>
      <c r="H24" s="273"/>
    </row>
    <row r="25" spans="1:8" s="16" customFormat="1" ht="94.5" customHeight="1" x14ac:dyDescent="0.2">
      <c r="A25" s="71"/>
      <c r="B25" s="92"/>
      <c r="C25" s="93"/>
      <c r="D25" s="94"/>
      <c r="E25" s="95"/>
      <c r="F25" s="95"/>
      <c r="G25" s="95"/>
      <c r="H25" s="274"/>
    </row>
    <row r="26" spans="1:8" s="16" customFormat="1" ht="163.5" customHeight="1" thickBot="1" x14ac:dyDescent="0.25">
      <c r="A26" s="77"/>
      <c r="B26" s="97" t="s">
        <v>13</v>
      </c>
      <c r="C2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26" s="275"/>
      <c r="E26" s="276"/>
      <c r="F26" s="276"/>
      <c r="G26" s="276"/>
      <c r="H26" s="277"/>
    </row>
    <row r="27" spans="1:8" s="16" customFormat="1" ht="24.95" customHeight="1" thickBot="1" x14ac:dyDescent="0.25">
      <c r="A27" s="81"/>
      <c r="B27" s="48"/>
      <c r="C27" s="49"/>
      <c r="D27" s="291" t="s">
        <v>234</v>
      </c>
      <c r="E27" s="291"/>
      <c r="F27" s="291"/>
      <c r="G27" s="291"/>
      <c r="H27" s="463"/>
    </row>
    <row r="28" spans="1:8" s="16" customFormat="1" ht="50.1" customHeight="1" x14ac:dyDescent="0.2">
      <c r="A28" s="65" t="s">
        <v>24</v>
      </c>
      <c r="B28" s="30" t="s">
        <v>27</v>
      </c>
      <c r="C2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"2ГИС.ЛЕНИНСК-КУЗНЕЦКИЙ" (версия для ПК); 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v>
      </c>
      <c r="D28" s="31">
        <f>F28*1.2</f>
        <v>8208</v>
      </c>
      <c r="E28" s="32">
        <f>F28*1.1</f>
        <v>7524.0000000000009</v>
      </c>
      <c r="F28" s="32">
        <v>6840</v>
      </c>
      <c r="G28" s="32">
        <f>F28*0.75</f>
        <v>5130</v>
      </c>
      <c r="H28" s="33">
        <f>F28*0.5</f>
        <v>3420</v>
      </c>
    </row>
    <row r="29" spans="1:8" s="16" customFormat="1" ht="99.95" customHeight="1" x14ac:dyDescent="0.2">
      <c r="A29" s="71"/>
      <c r="B29" s="35"/>
      <c r="C29" s="35"/>
      <c r="D29" s="36"/>
      <c r="E29" s="37"/>
      <c r="F29" s="37"/>
      <c r="G29" s="37"/>
      <c r="H29" s="38"/>
    </row>
    <row r="30" spans="1:8" s="16" customFormat="1" ht="99.95" customHeight="1" x14ac:dyDescent="0.2">
      <c r="A30" s="71"/>
      <c r="B30" s="105" t="s">
        <v>12</v>
      </c>
      <c r="C30"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v>
      </c>
      <c r="D30" s="36"/>
      <c r="E30" s="37"/>
      <c r="F30" s="37"/>
      <c r="G30" s="37"/>
      <c r="H30" s="38"/>
    </row>
    <row r="31" spans="1:8" s="16" customFormat="1" ht="156.75" customHeight="1" thickBot="1" x14ac:dyDescent="0.25">
      <c r="A31" s="77"/>
      <c r="B31" s="107" t="s">
        <v>13</v>
      </c>
      <c r="C31"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31" s="44"/>
      <c r="E31" s="45"/>
      <c r="F31" s="45"/>
      <c r="G31" s="45"/>
      <c r="H31" s="46"/>
    </row>
    <row r="32" spans="1:8" s="16" customFormat="1" ht="24.95" customHeight="1" thickBot="1" x14ac:dyDescent="0.25">
      <c r="A32" s="81"/>
      <c r="B32" s="48"/>
      <c r="C32" s="49"/>
      <c r="D32" s="291" t="s">
        <v>234</v>
      </c>
      <c r="E32" s="291"/>
      <c r="F32" s="291"/>
      <c r="G32" s="291"/>
      <c r="H32" s="463"/>
    </row>
    <row r="33" spans="1:8" s="16" customFormat="1" ht="50.1" customHeight="1" x14ac:dyDescent="0.2">
      <c r="A33" s="65" t="s">
        <v>26</v>
      </c>
      <c r="B33" s="30" t="s">
        <v>27</v>
      </c>
      <c r="C3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"2ГИС.ЛЕНИНСК-КУЗНЕЦКИЙ" (версия для ПК); 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v>
      </c>
      <c r="D33" s="54">
        <f>F33*1.2</f>
        <v>9878.4</v>
      </c>
      <c r="E33" s="32">
        <f>F33*1.1</f>
        <v>9055.2000000000007</v>
      </c>
      <c r="F33" s="32">
        <v>8232</v>
      </c>
      <c r="G33" s="32">
        <f>F33*0.75</f>
        <v>6174</v>
      </c>
      <c r="H33" s="33">
        <f>F33*0.5</f>
        <v>4116</v>
      </c>
    </row>
    <row r="34" spans="1:8" s="16" customFormat="1" ht="99.95" customHeight="1" x14ac:dyDescent="0.2">
      <c r="A34" s="71"/>
      <c r="B34" s="35"/>
      <c r="C34" s="35"/>
      <c r="D34" s="56"/>
      <c r="E34" s="37"/>
      <c r="F34" s="37"/>
      <c r="G34" s="37"/>
      <c r="H34" s="38"/>
    </row>
    <row r="35" spans="1:8" s="16" customFormat="1" ht="99.95" customHeight="1" x14ac:dyDescent="0.2">
      <c r="A35" s="71"/>
      <c r="B35" s="39" t="s">
        <v>12</v>
      </c>
      <c r="C35"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v>
      </c>
      <c r="D35" s="56"/>
      <c r="E35" s="37"/>
      <c r="F35" s="37"/>
      <c r="G35" s="37"/>
      <c r="H35" s="38"/>
    </row>
    <row r="36" spans="1:8" s="16" customFormat="1" ht="156.75" customHeight="1" x14ac:dyDescent="0.2">
      <c r="A36" s="71"/>
      <c r="B36" s="57" t="s">
        <v>13</v>
      </c>
      <c r="C36"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36" s="56"/>
      <c r="E36" s="37"/>
      <c r="F36" s="37"/>
      <c r="G36" s="37"/>
      <c r="H36" s="38"/>
    </row>
    <row r="37" spans="1:8" s="16" customFormat="1" ht="92.25" customHeight="1" thickBot="1" x14ac:dyDescent="0.25">
      <c r="A37" s="77"/>
      <c r="B37" s="42" t="s">
        <v>16</v>
      </c>
      <c r="C37"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37" s="61"/>
      <c r="E37" s="45"/>
      <c r="F37" s="45"/>
      <c r="G37" s="45"/>
      <c r="H37" s="46"/>
    </row>
    <row r="38" spans="1:8" s="16" customFormat="1" ht="24.95" customHeight="1" thickBot="1" x14ac:dyDescent="0.25">
      <c r="A38" s="112"/>
      <c r="B38" s="62"/>
      <c r="C38" s="49"/>
      <c r="D38" s="63"/>
      <c r="E38" s="63"/>
      <c r="F38" s="63"/>
      <c r="G38" s="63"/>
      <c r="H38" s="64"/>
    </row>
    <row r="39" spans="1:8" s="16" customFormat="1" ht="125.1" customHeight="1" x14ac:dyDescent="0.2">
      <c r="A39" s="65" t="s">
        <v>28</v>
      </c>
      <c r="B39" s="66" t="s">
        <v>29</v>
      </c>
      <c r="C39" s="67"/>
      <c r="D39" s="68">
        <v>1200</v>
      </c>
      <c r="E39" s="69"/>
      <c r="F39" s="69"/>
      <c r="G39" s="69"/>
      <c r="H39" s="70"/>
    </row>
    <row r="40" spans="1:8" s="16" customFormat="1" ht="50.1" customHeight="1" x14ac:dyDescent="0.2">
      <c r="A40" s="71"/>
      <c r="B40" s="72" t="s">
        <v>19</v>
      </c>
      <c r="C40" s="73" t="str">
        <f>"Электронный справочник "&amp;$C$2&amp;" (версия для ПК)"</f>
        <v>Электронный справочник "2ГИС.ЛЕНИНСК-КУЗНЕЦКИЙ" (версия для ПК)</v>
      </c>
      <c r="D40" s="74"/>
      <c r="E40" s="75"/>
      <c r="F40" s="75"/>
      <c r="G40" s="75"/>
      <c r="H40" s="76"/>
    </row>
    <row r="41" spans="1:8" s="16" customFormat="1" ht="50.1" customHeight="1" x14ac:dyDescent="0.2">
      <c r="A41" s="71"/>
      <c r="B41" s="72" t="s">
        <v>20</v>
      </c>
      <c r="C41" s="35"/>
      <c r="D41" s="74"/>
      <c r="E41" s="75"/>
      <c r="F41" s="75"/>
      <c r="G41" s="75"/>
      <c r="H41" s="76"/>
    </row>
    <row r="42" spans="1:8" s="16" customFormat="1" ht="75" customHeight="1" thickBot="1" x14ac:dyDescent="0.25">
      <c r="A42" s="77"/>
      <c r="B42" s="72" t="s">
        <v>21</v>
      </c>
      <c r="C42"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"2ГИС.ЛЕНИНСК-КУЗНЕЦКИЙ"; Электронный справочник "2ГИС.ЛЕНИНСК-КУЗНЕЦКИЙ" (мобильная версия 2ГИС 4.0 и выше)</v>
      </c>
      <c r="D42" s="78"/>
      <c r="E42" s="79"/>
      <c r="F42" s="79"/>
      <c r="G42" s="79"/>
      <c r="H42" s="80"/>
    </row>
    <row r="43" spans="1:8" s="16" customFormat="1" ht="24.95" customHeight="1" thickBot="1" x14ac:dyDescent="0.25">
      <c r="A43" s="81"/>
      <c r="B43" s="82"/>
      <c r="C43" s="83"/>
      <c r="D43" s="291" t="s">
        <v>234</v>
      </c>
      <c r="E43" s="291"/>
      <c r="F43" s="291"/>
      <c r="G43" s="291"/>
      <c r="H43" s="463"/>
    </row>
    <row r="44" spans="1:8" s="16" customFormat="1" ht="50.1" customHeight="1" x14ac:dyDescent="0.2">
      <c r="A44" s="65" t="s">
        <v>30</v>
      </c>
      <c r="B44" s="87" t="s">
        <v>23</v>
      </c>
      <c r="C44"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v>
      </c>
      <c r="D44" s="89">
        <v>120</v>
      </c>
      <c r="E44" s="90"/>
      <c r="F44" s="90"/>
      <c r="G44" s="90"/>
      <c r="H44" s="91"/>
    </row>
    <row r="45" spans="1:8" s="16" customFormat="1" ht="69.75" customHeight="1" x14ac:dyDescent="0.2">
      <c r="A45" s="71"/>
      <c r="B45" s="92"/>
      <c r="C45" s="93"/>
      <c r="D45" s="94"/>
      <c r="E45" s="95"/>
      <c r="F45" s="95"/>
      <c r="G45" s="95"/>
      <c r="H45" s="96"/>
    </row>
    <row r="46" spans="1:8" s="16" customFormat="1" ht="155.25" customHeight="1" x14ac:dyDescent="0.2">
      <c r="A46" s="71"/>
      <c r="B46" s="105" t="s">
        <v>13</v>
      </c>
      <c r="C46"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46" s="94"/>
      <c r="E46" s="95"/>
      <c r="F46" s="95"/>
      <c r="G46" s="95"/>
      <c r="H46" s="96"/>
    </row>
    <row r="47" spans="1:8" s="16" customFormat="1" ht="168.75" customHeight="1" thickBot="1" x14ac:dyDescent="0.25">
      <c r="A47" s="77"/>
      <c r="B47" s="107" t="s">
        <v>13</v>
      </c>
      <c r="C47"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47" s="99"/>
      <c r="E47" s="100"/>
      <c r="F47" s="100"/>
      <c r="G47" s="100"/>
      <c r="H47" s="101"/>
    </row>
    <row r="48" spans="1:8" ht="21.75" thickBot="1" x14ac:dyDescent="0.25">
      <c r="A48" s="81"/>
      <c r="B48" s="129"/>
      <c r="C48" s="130"/>
      <c r="D48" s="113"/>
      <c r="E48" s="114"/>
      <c r="F48" s="114"/>
      <c r="G48" s="114"/>
      <c r="H48" s="115"/>
    </row>
    <row r="49" spans="1:8" ht="42.75" thickBot="1" x14ac:dyDescent="0.25">
      <c r="A49" s="278" t="s">
        <v>176</v>
      </c>
      <c r="B49" s="66" t="s">
        <v>177</v>
      </c>
      <c r="C49" s="67" t="str">
        <f>"Электронный справочник на основе Справочника организаций "&amp;$C$2&amp;" (версия для ПК)"</f>
        <v>Электронный справочник на основе Справочника организаций "2ГИС.ЛЕНИНСК-КУЗНЕЦКИЙ" (версия для ПК)</v>
      </c>
      <c r="D49" s="279">
        <f>F49*1.2</f>
        <v>3312</v>
      </c>
      <c r="E49" s="279">
        <f>F49*1.1</f>
        <v>3036.0000000000005</v>
      </c>
      <c r="F49" s="279">
        <v>2760</v>
      </c>
      <c r="G49" s="279">
        <f>F49*0.75</f>
        <v>2070</v>
      </c>
      <c r="H49" s="279">
        <f>F49*0.5</f>
        <v>1380</v>
      </c>
    </row>
    <row r="50" spans="1:8" ht="84.75" thickBot="1" x14ac:dyDescent="0.25">
      <c r="A50" s="278"/>
      <c r="B50" s="72" t="s">
        <v>178</v>
      </c>
      <c r="C5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"2ГИС.ЛЕНИНСК-КУЗНЕЦКИЙ" (версия для ПК); 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v>
      </c>
      <c r="D50" s="280"/>
      <c r="E50" s="280"/>
      <c r="F50" s="280"/>
      <c r="G50" s="280"/>
      <c r="H50" s="280"/>
    </row>
    <row r="51" spans="1:8" ht="63.75" thickBot="1" x14ac:dyDescent="0.25">
      <c r="A51" s="278"/>
      <c r="B51" s="72" t="s">
        <v>12</v>
      </c>
      <c r="C51"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v>
      </c>
      <c r="D51" s="280"/>
      <c r="E51" s="280"/>
      <c r="F51" s="280"/>
      <c r="G51" s="280"/>
      <c r="H51" s="280"/>
    </row>
    <row r="52" spans="1:8" ht="21.75" thickBot="1" x14ac:dyDescent="0.25">
      <c r="A52" s="81"/>
      <c r="B52" s="129"/>
      <c r="C52" s="130"/>
      <c r="D52" s="113"/>
      <c r="E52" s="114"/>
      <c r="F52" s="114"/>
      <c r="G52" s="114"/>
      <c r="H52" s="115"/>
    </row>
    <row r="53" spans="1:8" ht="42" x14ac:dyDescent="0.2">
      <c r="A53" s="281" t="s">
        <v>179</v>
      </c>
      <c r="B53" s="66" t="s">
        <v>180</v>
      </c>
      <c r="C53" s="67" t="str">
        <f>"Электронный справочник на основе Справочника организаций "&amp;$C$2&amp;" (версия для ПК)"</f>
        <v>Электронный справочник на основе Справочника организаций "2ГИС.ЛЕНИНСК-КУЗНЕЦКИЙ" (версия для ПК)</v>
      </c>
      <c r="D53" s="89">
        <v>120</v>
      </c>
      <c r="E53" s="90"/>
      <c r="F53" s="90"/>
      <c r="G53" s="90"/>
      <c r="H53" s="91"/>
    </row>
    <row r="54" spans="1:8" ht="63.75" thickBot="1" x14ac:dyDescent="0.25">
      <c r="A54" s="71"/>
      <c r="B54" s="72" t="s">
        <v>23</v>
      </c>
      <c r="C54"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v>
      </c>
      <c r="D54" s="99"/>
      <c r="E54" s="100"/>
      <c r="F54" s="100"/>
      <c r="G54" s="100"/>
      <c r="H54" s="101"/>
    </row>
    <row r="55" spans="1:8" s="16" customFormat="1" ht="24.95" customHeight="1" thickBot="1" x14ac:dyDescent="0.25">
      <c r="A55" s="81"/>
      <c r="B55" s="82"/>
      <c r="C55" s="83"/>
      <c r="D55" s="291" t="s">
        <v>234</v>
      </c>
      <c r="E55" s="291"/>
      <c r="F55" s="291"/>
      <c r="G55" s="291"/>
      <c r="H55" s="463"/>
    </row>
    <row r="56" spans="1:8" s="16" customFormat="1" ht="48" customHeight="1" x14ac:dyDescent="0.2">
      <c r="A56" s="29" t="s">
        <v>31</v>
      </c>
      <c r="B56" s="30" t="s">
        <v>27</v>
      </c>
      <c r="C56"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"2ГИС.ЛЕНИНСК-КУЗНЕЦКИЙ" (версия для ПК); 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Интернет-площадки и Веб-приложения на основе Cправочника организаций "2ГИС.ЛЕНИНСК-КУЗНЕЦКИЙ", http://api.2gis.ru/</v>
      </c>
      <c r="D56" s="31">
        <f>F56*1.2</f>
        <v>6393.5999999999995</v>
      </c>
      <c r="E56" s="32">
        <f>F56*1.1</f>
        <v>5860.8</v>
      </c>
      <c r="F56" s="32">
        <v>5328</v>
      </c>
      <c r="G56" s="32">
        <f>F56*0.75</f>
        <v>3996</v>
      </c>
      <c r="H56" s="33">
        <f>F56*0.5</f>
        <v>2664</v>
      </c>
    </row>
    <row r="57" spans="1:8" s="16" customFormat="1" ht="132" customHeight="1" x14ac:dyDescent="0.2">
      <c r="A57" s="34"/>
      <c r="B57" s="35"/>
      <c r="C57" s="35"/>
      <c r="D57" s="36"/>
      <c r="E57" s="37"/>
      <c r="F57" s="37"/>
      <c r="G57" s="37"/>
      <c r="H57" s="38"/>
    </row>
    <row r="58" spans="1:8" s="16" customFormat="1" ht="127.5" customHeight="1" x14ac:dyDescent="0.2">
      <c r="A58" s="34"/>
      <c r="B58" s="39" t="s">
        <v>12</v>
      </c>
      <c r="C58"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"2ГИС.ЛЕНИНСК-КУЗНЕЦКИЙ" (версия для ПК); 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Интернет-площадки и Веб-приложения на основе Cправочника организаций "2ГИС.ЛЕНИНСК-КУЗНЕЦКИЙ", http://api.2gis.ru/</v>
      </c>
      <c r="D58" s="36"/>
      <c r="E58" s="37"/>
      <c r="F58" s="37"/>
      <c r="G58" s="37"/>
      <c r="H58" s="38"/>
    </row>
    <row r="59" spans="1:8" s="16" customFormat="1" ht="127.5" customHeight="1" thickBot="1" x14ac:dyDescent="0.25">
      <c r="A59" s="119"/>
      <c r="B59" s="120" t="s">
        <v>33</v>
      </c>
      <c r="C59"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59" s="121"/>
      <c r="E59" s="122"/>
      <c r="F59" s="122"/>
      <c r="G59" s="122"/>
      <c r="H59" s="123"/>
    </row>
    <row r="60" spans="1:8" s="16" customFormat="1" ht="166.5" customHeight="1" thickBot="1" x14ac:dyDescent="0.25">
      <c r="A60" s="41"/>
      <c r="B60" s="42" t="s">
        <v>13</v>
      </c>
      <c r="C6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60" s="44"/>
      <c r="E60" s="45"/>
      <c r="F60" s="45"/>
      <c r="G60" s="45"/>
      <c r="H60" s="46"/>
    </row>
    <row r="61" spans="1:8" s="16" customFormat="1" ht="24.95" customHeight="1" thickBot="1" x14ac:dyDescent="0.25">
      <c r="A61" s="47"/>
      <c r="B61" s="48"/>
      <c r="C61" s="49"/>
      <c r="D61" s="291" t="s">
        <v>234</v>
      </c>
      <c r="E61" s="291"/>
      <c r="F61" s="291"/>
      <c r="G61" s="291"/>
      <c r="H61" s="463"/>
    </row>
    <row r="62" spans="1:8" s="16" customFormat="1" ht="48" customHeight="1" x14ac:dyDescent="0.2">
      <c r="A62" s="53" t="s">
        <v>35</v>
      </c>
      <c r="B62" s="30" t="s">
        <v>27</v>
      </c>
      <c r="C6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"2ГИС.ЛЕНИНСК-КУЗНЕЦКИЙ" (версия для ПК); 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Интернет-площадки и Веб-приложения на основе Cправочника организаций "2ГИС.ЛЕНИНСК-КУЗНЕЦКИЙ", http://api.2gis.ru/</v>
      </c>
      <c r="D62" s="54">
        <f>F62*1.2</f>
        <v>7689.5999999999995</v>
      </c>
      <c r="E62" s="32">
        <f>F62*1.1</f>
        <v>7048.8</v>
      </c>
      <c r="F62" s="32">
        <v>6408</v>
      </c>
      <c r="G62" s="32">
        <f>F62*0.75</f>
        <v>4806</v>
      </c>
      <c r="H62" s="33">
        <f>F62*0.5</f>
        <v>3204</v>
      </c>
    </row>
    <row r="63" spans="1:8" s="16" customFormat="1" ht="132" customHeight="1" x14ac:dyDescent="0.2">
      <c r="A63" s="55"/>
      <c r="B63" s="35"/>
      <c r="C63" s="35"/>
      <c r="D63" s="56"/>
      <c r="E63" s="37"/>
      <c r="F63" s="37"/>
      <c r="G63" s="37"/>
      <c r="H63" s="38"/>
    </row>
    <row r="64" spans="1:8" s="16" customFormat="1" ht="138.94999999999999" customHeight="1" x14ac:dyDescent="0.2">
      <c r="A64" s="55"/>
      <c r="B64" s="39" t="s">
        <v>12</v>
      </c>
      <c r="C6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"2ГИС.ЛЕНИНСК-КУЗНЕЦКИЙ" (версия для ПК); 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Интернет-площадки и Веб-приложения на основе Cправочника организаций "2ГИС.ЛЕНИНСК-КУЗНЕЦКИЙ", http://api.2gis.ru/</v>
      </c>
      <c r="D64" s="56"/>
      <c r="E64" s="37"/>
      <c r="F64" s="37"/>
      <c r="G64" s="37"/>
      <c r="H64" s="38"/>
    </row>
    <row r="65" spans="1:8" s="16" customFormat="1" ht="166.5" customHeight="1" x14ac:dyDescent="0.2">
      <c r="A65" s="55"/>
      <c r="B65" s="57" t="s">
        <v>13</v>
      </c>
      <c r="C6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65" s="56"/>
      <c r="E65" s="37"/>
      <c r="F65" s="37"/>
      <c r="G65" s="37"/>
      <c r="H65" s="38"/>
    </row>
    <row r="66" spans="1:8" s="16" customFormat="1" ht="92.25" customHeight="1" thickBot="1" x14ac:dyDescent="0.25">
      <c r="A66" s="59"/>
      <c r="B66" s="42" t="s">
        <v>36</v>
      </c>
      <c r="C6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66" s="61"/>
      <c r="E66" s="45"/>
      <c r="F66" s="45"/>
      <c r="G66" s="45"/>
      <c r="H66" s="46"/>
    </row>
    <row r="67" spans="1:8" s="16" customFormat="1" ht="24.95" customHeight="1" thickBot="1" x14ac:dyDescent="0.25">
      <c r="A67" s="81"/>
      <c r="B67" s="82"/>
      <c r="C67" s="83"/>
      <c r="D67" s="291" t="s">
        <v>234</v>
      </c>
      <c r="E67" s="291"/>
      <c r="F67" s="291"/>
      <c r="G67" s="291"/>
      <c r="H67" s="463"/>
    </row>
    <row r="68" spans="1:8" s="16" customFormat="1" ht="50.1" customHeight="1" x14ac:dyDescent="0.2">
      <c r="A68" s="65" t="s">
        <v>37</v>
      </c>
      <c r="B68" s="87" t="s">
        <v>23</v>
      </c>
      <c r="C68"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Интернет-площадки и Веб-приложения на основе Cправочника организаций "2ГИС.ЛЕНИНСК-КУЗНЕЦКИЙ", http://api.2gis.ru/</v>
      </c>
      <c r="D68" s="271">
        <v>120</v>
      </c>
      <c r="E68" s="272"/>
      <c r="F68" s="272"/>
      <c r="G68" s="272"/>
      <c r="H68" s="273"/>
    </row>
    <row r="69" spans="1:8" s="16" customFormat="1" ht="94.5" customHeight="1" x14ac:dyDescent="0.2">
      <c r="A69" s="71"/>
      <c r="B69" s="92"/>
      <c r="C69" s="93"/>
      <c r="D69" s="94"/>
      <c r="E69" s="95"/>
      <c r="F69" s="95"/>
      <c r="G69" s="95"/>
      <c r="H69" s="274"/>
    </row>
    <row r="70" spans="1:8" s="16" customFormat="1" ht="163.5" customHeight="1" thickBot="1" x14ac:dyDescent="0.25">
      <c r="A70" s="77"/>
      <c r="B70" s="97" t="s">
        <v>13</v>
      </c>
      <c r="C70"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70" s="275"/>
      <c r="E70" s="276"/>
      <c r="F70" s="276"/>
      <c r="G70" s="276"/>
      <c r="H70" s="277"/>
    </row>
    <row r="71" spans="1:8" ht="21.75" thickBot="1" x14ac:dyDescent="0.25">
      <c r="A71" s="81"/>
      <c r="B71" s="129"/>
      <c r="C71" s="130"/>
      <c r="D71" s="291" t="s">
        <v>234</v>
      </c>
      <c r="E71" s="291"/>
      <c r="F71" s="291"/>
      <c r="G71" s="291"/>
      <c r="H71" s="463"/>
    </row>
    <row r="72" spans="1:8" ht="50.1" customHeight="1" thickBot="1" x14ac:dyDescent="0.25">
      <c r="A72" s="136" t="s">
        <v>38</v>
      </c>
      <c r="B72" s="137"/>
      <c r="C72" s="137"/>
      <c r="D72" s="138" t="str">
        <f>"от "&amp;MIN(D73:D92)&amp;" до "&amp;MAX(D73:D92)</f>
        <v>от 600 до 12000</v>
      </c>
      <c r="E72" s="139"/>
      <c r="F72" s="139"/>
      <c r="G72" s="139"/>
      <c r="H72" s="140"/>
    </row>
    <row r="73" spans="1:8" ht="37.5" customHeight="1" x14ac:dyDescent="0.2">
      <c r="A73" s="141" t="s">
        <v>39</v>
      </c>
      <c r="B73" s="142"/>
      <c r="C73" s="143" t="str">
        <f>"Электронный справочник на основе Справочника организаций "&amp;$C$2&amp;" (версия для ПК)"</f>
        <v>Электронный справочник на основе Справочника организаций "2ГИС.ЛЕНИНСК-КУЗНЕЦКИЙ" (версия для ПК)</v>
      </c>
      <c r="D73" s="144">
        <v>600</v>
      </c>
      <c r="E73" s="145"/>
      <c r="F73" s="145"/>
      <c r="G73" s="145"/>
      <c r="H73" s="146"/>
    </row>
    <row r="74" spans="1:8" ht="37.5" customHeight="1" x14ac:dyDescent="0.2">
      <c r="A74" s="147" t="s">
        <v>40</v>
      </c>
      <c r="B74" s="148"/>
      <c r="C74" s="143"/>
      <c r="D74" s="36">
        <v>1200</v>
      </c>
      <c r="E74" s="37"/>
      <c r="F74" s="37"/>
      <c r="G74" s="37"/>
      <c r="H74" s="38"/>
    </row>
    <row r="75" spans="1:8" ht="37.5" customHeight="1" x14ac:dyDescent="0.2">
      <c r="A75" s="147" t="s">
        <v>41</v>
      </c>
      <c r="B75" s="148"/>
      <c r="C75" s="143"/>
      <c r="D75" s="36">
        <v>1800</v>
      </c>
      <c r="E75" s="37"/>
      <c r="F75" s="37"/>
      <c r="G75" s="37"/>
      <c r="H75" s="38"/>
    </row>
    <row r="76" spans="1:8" ht="37.5" customHeight="1" x14ac:dyDescent="0.2">
      <c r="A76" s="147" t="s">
        <v>42</v>
      </c>
      <c r="B76" s="148"/>
      <c r="C76" s="143"/>
      <c r="D76" s="36">
        <v>2400</v>
      </c>
      <c r="E76" s="37"/>
      <c r="F76" s="37"/>
      <c r="G76" s="37"/>
      <c r="H76" s="38"/>
    </row>
    <row r="77" spans="1:8" ht="37.5" customHeight="1" x14ac:dyDescent="0.2">
      <c r="A77" s="147" t="s">
        <v>43</v>
      </c>
      <c r="B77" s="148"/>
      <c r="C77" s="143"/>
      <c r="D77" s="36">
        <v>3000</v>
      </c>
      <c r="E77" s="37"/>
      <c r="F77" s="37"/>
      <c r="G77" s="37"/>
      <c r="H77" s="38"/>
    </row>
    <row r="78" spans="1:8" ht="37.5" customHeight="1" x14ac:dyDescent="0.2">
      <c r="A78" s="147" t="s">
        <v>44</v>
      </c>
      <c r="B78" s="148"/>
      <c r="C78" s="143"/>
      <c r="D78" s="36">
        <v>3600</v>
      </c>
      <c r="E78" s="37"/>
      <c r="F78" s="37"/>
      <c r="G78" s="37"/>
      <c r="H78" s="38"/>
    </row>
    <row r="79" spans="1:8" ht="37.5" customHeight="1" x14ac:dyDescent="0.2">
      <c r="A79" s="147" t="s">
        <v>45</v>
      </c>
      <c r="B79" s="148"/>
      <c r="C79" s="143"/>
      <c r="D79" s="36">
        <v>4200</v>
      </c>
      <c r="E79" s="37"/>
      <c r="F79" s="37"/>
      <c r="G79" s="37"/>
      <c r="H79" s="38"/>
    </row>
    <row r="80" spans="1:8" ht="37.5" customHeight="1" x14ac:dyDescent="0.2">
      <c r="A80" s="147" t="s">
        <v>46</v>
      </c>
      <c r="B80" s="148"/>
      <c r="C80" s="143"/>
      <c r="D80" s="36">
        <v>4800</v>
      </c>
      <c r="E80" s="37"/>
      <c r="F80" s="37"/>
      <c r="G80" s="37"/>
      <c r="H80" s="38"/>
    </row>
    <row r="81" spans="1:8" ht="37.5" customHeight="1" x14ac:dyDescent="0.2">
      <c r="A81" s="147" t="s">
        <v>47</v>
      </c>
      <c r="B81" s="148"/>
      <c r="C81" s="143"/>
      <c r="D81" s="36">
        <v>5400</v>
      </c>
      <c r="E81" s="37"/>
      <c r="F81" s="37"/>
      <c r="G81" s="37"/>
      <c r="H81" s="38"/>
    </row>
    <row r="82" spans="1:8" ht="37.5" customHeight="1" x14ac:dyDescent="0.2">
      <c r="A82" s="147" t="s">
        <v>48</v>
      </c>
      <c r="B82" s="148"/>
      <c r="C82" s="143"/>
      <c r="D82" s="36">
        <v>6000</v>
      </c>
      <c r="E82" s="37"/>
      <c r="F82" s="37"/>
      <c r="G82" s="37"/>
      <c r="H82" s="38"/>
    </row>
    <row r="83" spans="1:8" ht="37.5" customHeight="1" x14ac:dyDescent="0.2">
      <c r="A83" s="147" t="s">
        <v>49</v>
      </c>
      <c r="B83" s="148"/>
      <c r="C83" s="143"/>
      <c r="D83" s="36">
        <v>6600</v>
      </c>
      <c r="E83" s="37"/>
      <c r="F83" s="37"/>
      <c r="G83" s="37"/>
      <c r="H83" s="38"/>
    </row>
    <row r="84" spans="1:8" ht="37.5" customHeight="1" x14ac:dyDescent="0.2">
      <c r="A84" s="147" t="s">
        <v>50</v>
      </c>
      <c r="B84" s="148"/>
      <c r="C84" s="143"/>
      <c r="D84" s="36">
        <v>7200</v>
      </c>
      <c r="E84" s="37"/>
      <c r="F84" s="37"/>
      <c r="G84" s="37"/>
      <c r="H84" s="38"/>
    </row>
    <row r="85" spans="1:8" ht="37.5" customHeight="1" x14ac:dyDescent="0.2">
      <c r="A85" s="147" t="s">
        <v>51</v>
      </c>
      <c r="B85" s="148"/>
      <c r="C85" s="143"/>
      <c r="D85" s="36">
        <v>7800</v>
      </c>
      <c r="E85" s="37"/>
      <c r="F85" s="37"/>
      <c r="G85" s="37"/>
      <c r="H85" s="38"/>
    </row>
    <row r="86" spans="1:8" ht="37.5" customHeight="1" x14ac:dyDescent="0.2">
      <c r="A86" s="147" t="s">
        <v>52</v>
      </c>
      <c r="B86" s="148"/>
      <c r="C86" s="143"/>
      <c r="D86" s="36">
        <v>8400</v>
      </c>
      <c r="E86" s="37"/>
      <c r="F86" s="37"/>
      <c r="G86" s="37"/>
      <c r="H86" s="38"/>
    </row>
    <row r="87" spans="1:8" ht="37.5" customHeight="1" x14ac:dyDescent="0.2">
      <c r="A87" s="147" t="s">
        <v>53</v>
      </c>
      <c r="B87" s="148"/>
      <c r="C87" s="143"/>
      <c r="D87" s="36">
        <v>9000</v>
      </c>
      <c r="E87" s="37"/>
      <c r="F87" s="37"/>
      <c r="G87" s="37"/>
      <c r="H87" s="38"/>
    </row>
    <row r="88" spans="1:8" ht="37.5" customHeight="1" x14ac:dyDescent="0.2">
      <c r="A88" s="147" t="s">
        <v>54</v>
      </c>
      <c r="B88" s="148"/>
      <c r="C88" s="143"/>
      <c r="D88" s="36">
        <v>9600</v>
      </c>
      <c r="E88" s="37"/>
      <c r="F88" s="37"/>
      <c r="G88" s="37"/>
      <c r="H88" s="38"/>
    </row>
    <row r="89" spans="1:8" ht="37.5" customHeight="1" x14ac:dyDescent="0.2">
      <c r="A89" s="147" t="s">
        <v>55</v>
      </c>
      <c r="B89" s="148"/>
      <c r="C89" s="143"/>
      <c r="D89" s="36">
        <v>10200</v>
      </c>
      <c r="E89" s="37"/>
      <c r="F89" s="37"/>
      <c r="G89" s="37"/>
      <c r="H89" s="38"/>
    </row>
    <row r="90" spans="1:8" ht="37.5" customHeight="1" x14ac:dyDescent="0.2">
      <c r="A90" s="147" t="s">
        <v>56</v>
      </c>
      <c r="B90" s="148"/>
      <c r="C90" s="143"/>
      <c r="D90" s="36">
        <v>10800</v>
      </c>
      <c r="E90" s="37"/>
      <c r="F90" s="37"/>
      <c r="G90" s="37"/>
      <c r="H90" s="38"/>
    </row>
    <row r="91" spans="1:8" ht="37.5" customHeight="1" x14ac:dyDescent="0.2">
      <c r="A91" s="147" t="s">
        <v>57</v>
      </c>
      <c r="B91" s="148"/>
      <c r="C91" s="143"/>
      <c r="D91" s="36">
        <v>11400</v>
      </c>
      <c r="E91" s="37"/>
      <c r="F91" s="37"/>
      <c r="G91" s="37"/>
      <c r="H91" s="38"/>
    </row>
    <row r="92" spans="1:8" ht="37.5" customHeight="1" thickBot="1" x14ac:dyDescent="0.25">
      <c r="A92" s="147" t="s">
        <v>58</v>
      </c>
      <c r="B92" s="148"/>
      <c r="C92" s="143"/>
      <c r="D92" s="36">
        <v>12000</v>
      </c>
      <c r="E92" s="37"/>
      <c r="F92" s="37"/>
      <c r="G92" s="37"/>
      <c r="H92" s="38"/>
    </row>
    <row r="93" spans="1:8" ht="50.1" customHeight="1" thickBot="1" x14ac:dyDescent="0.25">
      <c r="A93" s="136" t="s">
        <v>59</v>
      </c>
      <c r="B93" s="137"/>
      <c r="C93" s="137"/>
      <c r="D93" s="138" t="str">
        <f>"от "&amp;MIN(D94:D103)&amp;" до "&amp;MAX(D94:D103)</f>
        <v>от 240 до 4200</v>
      </c>
      <c r="E93" s="139"/>
      <c r="F93" s="139"/>
      <c r="G93" s="139"/>
      <c r="H93" s="140"/>
    </row>
    <row r="94" spans="1:8" ht="151.5" x14ac:dyDescent="0.2">
      <c r="A94" s="149" t="s">
        <v>60</v>
      </c>
      <c r="B94" s="150" t="s">
        <v>13</v>
      </c>
      <c r="C94" s="300"/>
      <c r="D94" s="152">
        <v>660</v>
      </c>
      <c r="E94" s="152"/>
      <c r="F94" s="152"/>
      <c r="G94" s="152"/>
      <c r="H94" s="153"/>
    </row>
    <row r="95" spans="1:8" ht="37.5" customHeight="1" x14ac:dyDescent="0.2">
      <c r="A95" s="154" t="s">
        <v>61</v>
      </c>
      <c r="B95" s="155"/>
      <c r="C95" s="156" t="str">
        <f>"Электронный справочник на основе Справочника организаций "&amp;$C$2&amp;" (версия для ПК)"</f>
        <v>Электронный справочник на основе Справочника организаций "2ГИС.ЛЕНИНСК-КУЗНЕЦКИЙ" (версия для ПК)</v>
      </c>
      <c r="D95" s="157">
        <v>240</v>
      </c>
      <c r="E95" s="157"/>
      <c r="F95" s="157"/>
      <c r="G95" s="157"/>
      <c r="H95" s="158"/>
    </row>
    <row r="96" spans="1:8" ht="37.5" customHeight="1" x14ac:dyDescent="0.2">
      <c r="A96" s="154" t="s">
        <v>62</v>
      </c>
      <c r="B96" s="155"/>
      <c r="C96" s="159"/>
      <c r="D96" s="157">
        <v>4200</v>
      </c>
      <c r="E96" s="157"/>
      <c r="F96" s="157"/>
      <c r="G96" s="157"/>
      <c r="H96" s="158"/>
    </row>
    <row r="97" spans="1:8" ht="37.5" customHeight="1" x14ac:dyDescent="0.2">
      <c r="A97" s="154" t="s">
        <v>63</v>
      </c>
      <c r="B97" s="155"/>
      <c r="C97" s="159"/>
      <c r="D97" s="157">
        <v>960</v>
      </c>
      <c r="E97" s="157"/>
      <c r="F97" s="157"/>
      <c r="G97" s="157"/>
      <c r="H97" s="158"/>
    </row>
    <row r="98" spans="1:8" ht="37.5" customHeight="1" x14ac:dyDescent="0.2">
      <c r="A98" s="160" t="s">
        <v>64</v>
      </c>
      <c r="B98" s="161"/>
      <c r="C98" s="159"/>
      <c r="D98" s="157">
        <v>3000</v>
      </c>
      <c r="E98" s="157"/>
      <c r="F98" s="157"/>
      <c r="G98" s="157"/>
      <c r="H98" s="158"/>
    </row>
    <row r="99" spans="1:8" ht="37.5" customHeight="1" x14ac:dyDescent="0.2">
      <c r="A99" s="154" t="s">
        <v>65</v>
      </c>
      <c r="B99" s="155"/>
      <c r="C99" s="159"/>
      <c r="D99" s="157">
        <v>240</v>
      </c>
      <c r="E99" s="157"/>
      <c r="F99" s="157"/>
      <c r="G99" s="157"/>
      <c r="H99" s="158"/>
    </row>
    <row r="100" spans="1:8" ht="37.5" customHeight="1" x14ac:dyDescent="0.2">
      <c r="A100" s="154" t="s">
        <v>66</v>
      </c>
      <c r="B100" s="155"/>
      <c r="C100" s="159"/>
      <c r="D100" s="157">
        <v>240</v>
      </c>
      <c r="E100" s="157"/>
      <c r="F100" s="157"/>
      <c r="G100" s="157"/>
      <c r="H100" s="158"/>
    </row>
    <row r="101" spans="1:8" ht="37.5" customHeight="1" x14ac:dyDescent="0.2">
      <c r="A101" s="154" t="s">
        <v>67</v>
      </c>
      <c r="B101" s="155"/>
      <c r="C101" s="159"/>
      <c r="D101" s="157">
        <v>480</v>
      </c>
      <c r="E101" s="157"/>
      <c r="F101" s="157"/>
      <c r="G101" s="157"/>
      <c r="H101" s="158"/>
    </row>
    <row r="102" spans="1:8" ht="37.5" customHeight="1" x14ac:dyDescent="0.2">
      <c r="A102" s="154" t="s">
        <v>68</v>
      </c>
      <c r="B102" s="155"/>
      <c r="C102" s="159"/>
      <c r="D102" s="157">
        <v>720</v>
      </c>
      <c r="E102" s="157"/>
      <c r="F102" s="157"/>
      <c r="G102" s="157"/>
      <c r="H102" s="158"/>
    </row>
    <row r="103" spans="1:8" ht="37.5" customHeight="1" thickBot="1" x14ac:dyDescent="0.25">
      <c r="A103" s="162" t="s">
        <v>69</v>
      </c>
      <c r="B103" s="163"/>
      <c r="C103" s="164"/>
      <c r="D103" s="165">
        <v>3600</v>
      </c>
      <c r="E103" s="165"/>
      <c r="F103" s="165"/>
      <c r="G103" s="165"/>
      <c r="H103" s="166"/>
    </row>
    <row r="104" spans="1:8" s="16" customFormat="1" ht="138.75" customHeight="1" thickBot="1" x14ac:dyDescent="0.25">
      <c r="A104" s="287" t="s">
        <v>71</v>
      </c>
      <c r="B104" s="288"/>
      <c r="C104" s="28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"2ГИС.ЛЕНИНСК-КУЗНЕЦКИЙ" (версия для ПК); 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Интернет-площадки и Веб-приложения на основе Cправочника организаций "2ГИС.ЛЕНИНСК-КУЗНЕЦКИЙ", http://api.2gis.ru/</v>
      </c>
      <c r="D104" s="45">
        <v>30</v>
      </c>
      <c r="E104" s="45"/>
      <c r="F104" s="45"/>
      <c r="G104" s="45"/>
      <c r="H104" s="46"/>
    </row>
    <row r="105" spans="1:8" ht="50.1" customHeight="1" thickBot="1" x14ac:dyDescent="0.25">
      <c r="A105" s="24" t="s">
        <v>72</v>
      </c>
      <c r="B105" s="25"/>
      <c r="C105" s="26"/>
      <c r="D105" s="173" t="str">
        <f>"от "&amp;MIN(D107,D127:H128,F167,D129:H143)&amp;" до "&amp;MAX(D107,D127:H128,F167,D129:H143)</f>
        <v>от 510 до 9120</v>
      </c>
      <c r="E105" s="173"/>
      <c r="F105" s="173"/>
      <c r="G105" s="173"/>
      <c r="H105" s="174"/>
    </row>
    <row r="106" spans="1:8" ht="21.75" thickBot="1" x14ac:dyDescent="0.25">
      <c r="A106" s="290"/>
      <c r="B106" s="291"/>
      <c r="C106" s="130"/>
      <c r="D106" s="292"/>
      <c r="E106" s="292"/>
      <c r="F106" s="292"/>
      <c r="G106" s="292"/>
      <c r="H106" s="293"/>
    </row>
    <row r="107" spans="1:8" ht="80.25" customHeight="1" thickBot="1" x14ac:dyDescent="0.25">
      <c r="A107" s="179" t="s">
        <v>73</v>
      </c>
      <c r="B107" s="180"/>
      <c r="C107"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"2ГИС.ЛЕНИНСК-КУЗНЕЦКИЙ" (версия для ПК); Интернет-площадка 2gis.kz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Интернет-площадки и Веб-приложения на основе Cправочника организаций "2ГИС.ЛЕНИНСК-КУЗНЕЦКИЙ", http://api.2gis.kz/</v>
      </c>
      <c r="D107" s="182">
        <v>1680</v>
      </c>
      <c r="E107" s="182"/>
      <c r="F107" s="182"/>
      <c r="G107" s="182"/>
      <c r="H107" s="183"/>
    </row>
    <row r="108" spans="1:8" ht="80.25" customHeight="1" thickBot="1" x14ac:dyDescent="0.25">
      <c r="A108" s="184" t="s">
        <v>74</v>
      </c>
      <c r="B108" s="185"/>
      <c r="C108" s="186"/>
      <c r="D108" s="187" t="s">
        <v>75</v>
      </c>
      <c r="E108" s="188"/>
      <c r="F108" s="188"/>
      <c r="G108" s="188"/>
      <c r="H108" s="189"/>
    </row>
    <row r="109" spans="1:8" ht="80.25" customHeight="1" x14ac:dyDescent="0.2">
      <c r="A109" s="190" t="s">
        <v>76</v>
      </c>
      <c r="B109" s="191"/>
      <c r="C109" s="186"/>
      <c r="D109" s="157">
        <f>D107/4</f>
        <v>420</v>
      </c>
      <c r="E109" s="157"/>
      <c r="F109" s="157"/>
      <c r="G109" s="157"/>
      <c r="H109" s="158"/>
    </row>
    <row r="110" spans="1:8" ht="80.25" customHeight="1" x14ac:dyDescent="0.2">
      <c r="A110" s="190" t="s">
        <v>77</v>
      </c>
      <c r="B110" s="191"/>
      <c r="C110" s="186"/>
      <c r="D110" s="157">
        <f>D107/5</f>
        <v>336</v>
      </c>
      <c r="E110" s="157"/>
      <c r="F110" s="157"/>
      <c r="G110" s="157"/>
      <c r="H110" s="158"/>
    </row>
    <row r="111" spans="1:8" ht="80.25" customHeight="1" x14ac:dyDescent="0.2">
      <c r="A111" s="190" t="s">
        <v>78</v>
      </c>
      <c r="B111" s="191"/>
      <c r="C111" s="186"/>
      <c r="D111" s="157">
        <f>D107/6</f>
        <v>280</v>
      </c>
      <c r="E111" s="157"/>
      <c r="F111" s="157"/>
      <c r="G111" s="157"/>
      <c r="H111" s="158"/>
    </row>
    <row r="112" spans="1:8" ht="80.25" customHeight="1" x14ac:dyDescent="0.2">
      <c r="A112" s="190" t="s">
        <v>79</v>
      </c>
      <c r="B112" s="191"/>
      <c r="C112" s="186"/>
      <c r="D112" s="157">
        <f>D107/7</f>
        <v>240</v>
      </c>
      <c r="E112" s="157"/>
      <c r="F112" s="157"/>
      <c r="G112" s="157"/>
      <c r="H112" s="158"/>
    </row>
    <row r="113" spans="1:8" ht="80.25" customHeight="1" x14ac:dyDescent="0.2">
      <c r="A113" s="190" t="s">
        <v>80</v>
      </c>
      <c r="B113" s="191"/>
      <c r="C113" s="186"/>
      <c r="D113" s="157">
        <f>D107/8</f>
        <v>210</v>
      </c>
      <c r="E113" s="157"/>
      <c r="F113" s="157"/>
      <c r="G113" s="157"/>
      <c r="H113" s="158"/>
    </row>
    <row r="114" spans="1:8" ht="80.25" customHeight="1" x14ac:dyDescent="0.2">
      <c r="A114" s="190" t="s">
        <v>81</v>
      </c>
      <c r="B114" s="191"/>
      <c r="C114" s="186"/>
      <c r="D114" s="157">
        <f>D107/9</f>
        <v>186.66666666666666</v>
      </c>
      <c r="E114" s="157"/>
      <c r="F114" s="157"/>
      <c r="G114" s="157"/>
      <c r="H114" s="158"/>
    </row>
    <row r="115" spans="1:8" ht="80.25" customHeight="1" x14ac:dyDescent="0.2">
      <c r="A115" s="190" t="s">
        <v>82</v>
      </c>
      <c r="B115" s="191"/>
      <c r="C115" s="186"/>
      <c r="D115" s="157">
        <f>D107/10</f>
        <v>168</v>
      </c>
      <c r="E115" s="157"/>
      <c r="F115" s="157"/>
      <c r="G115" s="157"/>
      <c r="H115" s="158"/>
    </row>
    <row r="116" spans="1:8" ht="80.25" customHeight="1" thickBot="1" x14ac:dyDescent="0.25">
      <c r="A116" s="179" t="s">
        <v>83</v>
      </c>
      <c r="B116" s="180"/>
      <c r="C116" s="186"/>
      <c r="D116" s="182">
        <v>2208</v>
      </c>
      <c r="E116" s="182"/>
      <c r="F116" s="182"/>
      <c r="G116" s="182"/>
      <c r="H116" s="183"/>
    </row>
    <row r="117" spans="1:8" ht="80.25" customHeight="1" thickBot="1" x14ac:dyDescent="0.25">
      <c r="A117" s="184" t="s">
        <v>74</v>
      </c>
      <c r="B117" s="185"/>
      <c r="C117" s="186"/>
      <c r="D117" s="187" t="s">
        <v>75</v>
      </c>
      <c r="E117" s="188"/>
      <c r="F117" s="188"/>
      <c r="G117" s="188"/>
      <c r="H117" s="189"/>
    </row>
    <row r="118" spans="1:8" ht="80.25" customHeight="1" x14ac:dyDescent="0.2">
      <c r="A118" s="190" t="s">
        <v>76</v>
      </c>
      <c r="B118" s="191"/>
      <c r="C118" s="186"/>
      <c r="D118" s="157">
        <v>552</v>
      </c>
      <c r="E118" s="157"/>
      <c r="F118" s="157"/>
      <c r="G118" s="157"/>
      <c r="H118" s="158"/>
    </row>
    <row r="119" spans="1:8" ht="80.25" customHeight="1" x14ac:dyDescent="0.2">
      <c r="A119" s="190" t="s">
        <v>77</v>
      </c>
      <c r="B119" s="191"/>
      <c r="C119" s="186"/>
      <c r="D119" s="157">
        <v>441.59999999999997</v>
      </c>
      <c r="E119" s="157"/>
      <c r="F119" s="157"/>
      <c r="G119" s="157"/>
      <c r="H119" s="158"/>
    </row>
    <row r="120" spans="1:8" ht="80.25" customHeight="1" x14ac:dyDescent="0.2">
      <c r="A120" s="190" t="s">
        <v>78</v>
      </c>
      <c r="B120" s="191"/>
      <c r="C120" s="186"/>
      <c r="D120" s="157">
        <v>368</v>
      </c>
      <c r="E120" s="157"/>
      <c r="F120" s="157"/>
      <c r="G120" s="157"/>
      <c r="H120" s="158"/>
    </row>
    <row r="121" spans="1:8" ht="80.25" customHeight="1" x14ac:dyDescent="0.2">
      <c r="A121" s="190" t="s">
        <v>79</v>
      </c>
      <c r="B121" s="191"/>
      <c r="C121" s="186"/>
      <c r="D121" s="157">
        <v>315.42857142857139</v>
      </c>
      <c r="E121" s="157"/>
      <c r="F121" s="157"/>
      <c r="G121" s="157"/>
      <c r="H121" s="158"/>
    </row>
    <row r="122" spans="1:8" ht="80.25" customHeight="1" x14ac:dyDescent="0.2">
      <c r="A122" s="190" t="s">
        <v>80</v>
      </c>
      <c r="B122" s="191"/>
      <c r="C122" s="186"/>
      <c r="D122" s="157">
        <v>276</v>
      </c>
      <c r="E122" s="157"/>
      <c r="F122" s="157"/>
      <c r="G122" s="157"/>
      <c r="H122" s="158"/>
    </row>
    <row r="123" spans="1:8" ht="80.25" customHeight="1" x14ac:dyDescent="0.2">
      <c r="A123" s="190" t="s">
        <v>81</v>
      </c>
      <c r="B123" s="191"/>
      <c r="C123" s="186"/>
      <c r="D123" s="157">
        <v>245.33333333333334</v>
      </c>
      <c r="E123" s="157"/>
      <c r="F123" s="157"/>
      <c r="G123" s="157"/>
      <c r="H123" s="158"/>
    </row>
    <row r="124" spans="1:8" ht="80.25" customHeight="1" thickBot="1" x14ac:dyDescent="0.25">
      <c r="A124" s="190" t="s">
        <v>82</v>
      </c>
      <c r="B124" s="191"/>
      <c r="C124" s="194"/>
      <c r="D124" s="157">
        <v>220.79999999999998</v>
      </c>
      <c r="E124" s="157"/>
      <c r="F124" s="157"/>
      <c r="G124" s="157"/>
      <c r="H124" s="158"/>
    </row>
    <row r="125" spans="1:8" s="16" customFormat="1" ht="62.45" customHeight="1" thickBot="1" x14ac:dyDescent="0.25">
      <c r="A125" s="195" t="s">
        <v>84</v>
      </c>
      <c r="B125" s="196"/>
      <c r="C125"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125" s="44">
        <v>10008</v>
      </c>
      <c r="E125" s="45"/>
      <c r="F125" s="45"/>
      <c r="G125" s="45"/>
      <c r="H125" s="46"/>
    </row>
    <row r="126" spans="1:8" ht="21.75" thickBot="1" x14ac:dyDescent="0.25">
      <c r="A126" s="290"/>
      <c r="B126" s="291"/>
      <c r="C126" s="125"/>
      <c r="D126" s="292"/>
      <c r="E126" s="292"/>
      <c r="F126" s="292"/>
      <c r="G126" s="292"/>
      <c r="H126" s="293"/>
    </row>
    <row r="127" spans="1:8" ht="50.1" customHeight="1" x14ac:dyDescent="0.2">
      <c r="A127" s="160" t="s">
        <v>85</v>
      </c>
      <c r="B127" s="161"/>
      <c r="C127" s="201" t="str">
        <f>"Интернет-площадка 2gis.ru на основе Cправочника организаций "&amp;$C$2&amp;""</f>
        <v>Интернет-площадка 2gis.ru на основе Cправочника организаций "2ГИС.ЛЕНИНСК-КУЗНЕЦКИЙ"</v>
      </c>
      <c r="D127" s="31">
        <v>2520</v>
      </c>
      <c r="E127" s="32"/>
      <c r="F127" s="32"/>
      <c r="G127" s="32"/>
      <c r="H127" s="33"/>
    </row>
    <row r="128" spans="1:8" ht="50.1" customHeight="1" x14ac:dyDescent="0.2">
      <c r="A128" s="160" t="s">
        <v>86</v>
      </c>
      <c r="B128" s="161"/>
      <c r="C128" s="202" t="str">
        <f>"Электронный справочник на основе Справочника организаций "&amp;$C$2&amp;" (версия для ПК)"</f>
        <v>Электронный справочник на основе Справочника организаций "2ГИС.ЛЕНИНСК-КУЗНЕЦКИЙ" (версия для ПК)</v>
      </c>
      <c r="D128" s="121">
        <v>3000</v>
      </c>
      <c r="E128" s="122"/>
      <c r="F128" s="122"/>
      <c r="G128" s="122"/>
      <c r="H128" s="123"/>
    </row>
    <row r="129" spans="1:8" ht="50.1" customHeight="1" x14ac:dyDescent="0.2">
      <c r="A129" s="160" t="s">
        <v>87</v>
      </c>
      <c r="B129" s="161"/>
      <c r="C129" s="202" t="str">
        <f>"Электронный справочник на основе Справочника организаций "&amp;$C$2&amp;" (версия для ПК)"</f>
        <v>Электронный справочник на основе Справочника организаций "2ГИС.ЛЕНИНСК-КУЗНЕЦКИЙ" (версия для ПК)</v>
      </c>
      <c r="D129" s="36">
        <v>3900</v>
      </c>
      <c r="E129" s="37"/>
      <c r="F129" s="37"/>
      <c r="G129" s="37"/>
      <c r="H129" s="38"/>
    </row>
    <row r="130" spans="1:8" ht="50.1" customHeight="1" x14ac:dyDescent="0.2">
      <c r="A130" s="160" t="s">
        <v>88</v>
      </c>
      <c r="B130" s="161"/>
      <c r="C130" s="202" t="str">
        <f>"Интернет-площадка 2gis.ru на основе Cправочника организаций "&amp;$C$2&amp;""</f>
        <v>Интернет-площадка 2gis.ru на основе Cправочника организаций "2ГИС.ЛЕНИНСК-КУЗНЕЦКИЙ"</v>
      </c>
      <c r="D130" s="36">
        <v>3600</v>
      </c>
      <c r="E130" s="37"/>
      <c r="F130" s="37"/>
      <c r="G130" s="37"/>
      <c r="H130" s="38"/>
    </row>
    <row r="131" spans="1:8" ht="50.1" customHeight="1" x14ac:dyDescent="0.2">
      <c r="A131" s="160" t="s">
        <v>89</v>
      </c>
      <c r="B131" s="161"/>
      <c r="C131" s="202" t="str">
        <f>"Интернет-площадка 2gis.ru на основе Cправочника организаций "&amp;$C$2&amp;""</f>
        <v>Интернет-площадка 2gis.ru на основе Cправочника организаций "2ГИС.ЛЕНИНСК-КУЗНЕЦКИЙ"</v>
      </c>
      <c r="D131" s="36">
        <v>4320</v>
      </c>
      <c r="E131" s="37"/>
      <c r="F131" s="37"/>
      <c r="G131" s="37"/>
      <c r="H131" s="38"/>
    </row>
    <row r="132" spans="1:8" ht="50.1" customHeight="1" x14ac:dyDescent="0.2">
      <c r="A132" s="160" t="s">
        <v>90</v>
      </c>
      <c r="B132" s="161"/>
      <c r="C132" s="202" t="str">
        <f>"Электронный справочник на основе Справочника организаций "&amp;$C$2&amp;" (версия для ПК)"</f>
        <v>Электронный справочник на основе Справочника организаций "2ГИС.ЛЕНИНСК-КУЗНЕЦКИЙ" (версия для ПК)</v>
      </c>
      <c r="D132" s="36">
        <v>3000</v>
      </c>
      <c r="E132" s="37"/>
      <c r="F132" s="37"/>
      <c r="G132" s="37"/>
      <c r="H132" s="38"/>
    </row>
    <row r="133" spans="1:8" ht="50.1" customHeight="1" x14ac:dyDescent="0.2">
      <c r="A133" s="160" t="s">
        <v>91</v>
      </c>
      <c r="B133" s="161"/>
      <c r="C133" s="202" t="str">
        <f>"Электронный справочник на основе Справочника организаций "&amp;$C$2&amp;" (версия для ПК)"</f>
        <v>Электронный справочник на основе Справочника организаций "2ГИС.ЛЕНИНСК-КУЗНЕЦКИЙ" (версия для ПК)</v>
      </c>
      <c r="D133" s="36">
        <v>3000</v>
      </c>
      <c r="E133" s="37"/>
      <c r="F133" s="37"/>
      <c r="G133" s="37"/>
      <c r="H133" s="38"/>
    </row>
    <row r="134" spans="1:8" ht="50.1" customHeight="1" x14ac:dyDescent="0.2">
      <c r="A134" s="160" t="s">
        <v>92</v>
      </c>
      <c r="B134" s="161"/>
      <c r="C134" s="202" t="str">
        <f>"Электронный справочник на основе Справочника организаций "&amp;$C$2&amp;" (версия для ПК)"</f>
        <v>Электронный справочник на основе Справочника организаций "2ГИС.ЛЕНИНСК-КУЗНЕЦКИЙ" (версия для ПК)</v>
      </c>
      <c r="D134" s="36">
        <v>2760</v>
      </c>
      <c r="E134" s="37"/>
      <c r="F134" s="37"/>
      <c r="G134" s="37"/>
      <c r="H134" s="38"/>
    </row>
    <row r="135" spans="1:8" ht="50.1" customHeight="1" x14ac:dyDescent="0.2">
      <c r="A135" s="160" t="s">
        <v>93</v>
      </c>
      <c r="B135" s="161"/>
      <c r="C135" s="203" t="str">
        <f>C128</f>
        <v>Электронный справочник на основе Справочника организаций "2ГИС.ЛЕНИНСК-КУЗНЕЦКИЙ" (версия для ПК)</v>
      </c>
      <c r="D135" s="36">
        <v>3000</v>
      </c>
      <c r="E135" s="37"/>
      <c r="F135" s="37"/>
      <c r="G135" s="37"/>
      <c r="H135" s="38"/>
    </row>
    <row r="136" spans="1:8" ht="50.1" customHeight="1" x14ac:dyDescent="0.2">
      <c r="A136" s="160" t="s">
        <v>94</v>
      </c>
      <c r="B136" s="161"/>
      <c r="C136" s="202" t="s">
        <v>95</v>
      </c>
      <c r="D136" s="36">
        <v>510</v>
      </c>
      <c r="E136" s="37"/>
      <c r="F136" s="37"/>
      <c r="G136" s="37"/>
      <c r="H136" s="38"/>
    </row>
    <row r="137" spans="1:8" ht="69.75" customHeight="1" x14ac:dyDescent="0.2">
      <c r="A137" s="160" t="s">
        <v>96</v>
      </c>
      <c r="B137" s="161"/>
      <c r="C137"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"2ГИС.ЛЕНИНСК-КУЗНЕЦКИЙ" (мобильная версия 2ГИС 4.0 и выше); Интернет-площадка 2gis.ru на основе Cправочника организаций "2ГИС.ЛЕНИНСК-КУЗНЕЦКИЙ"</v>
      </c>
      <c r="D137" s="36">
        <v>1920</v>
      </c>
      <c r="E137" s="37"/>
      <c r="F137" s="37"/>
      <c r="G137" s="37"/>
      <c r="H137" s="38"/>
    </row>
    <row r="138" spans="1:8" ht="69.75" customHeight="1" x14ac:dyDescent="0.2">
      <c r="A138" s="160" t="s">
        <v>97</v>
      </c>
      <c r="B138" s="161"/>
      <c r="C138" s="202" t="str">
        <f t="shared" ref="C138:C140"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"2ГИС.ЛЕНИНСК-КУЗНЕЦКИЙ" (мобильная версия 2ГИС 4.0 и выше); Интернет-площадка 2gis.ru на основе Cправочника организаций "2ГИС.ЛЕНИНСК-КУЗНЕЦКИЙ"</v>
      </c>
      <c r="D138" s="36">
        <v>1536</v>
      </c>
      <c r="E138" s="37"/>
      <c r="F138" s="37"/>
      <c r="G138" s="37"/>
      <c r="H138" s="38"/>
    </row>
    <row r="139" spans="1:8" ht="69.75" customHeight="1" x14ac:dyDescent="0.2">
      <c r="A139" s="160" t="s">
        <v>98</v>
      </c>
      <c r="B139" s="161"/>
      <c r="C139" s="202" t="str">
        <f t="shared" si="0"/>
        <v>электронный справочник на основе Справочника организаций "2ГИС.ЛЕНИНСК-КУЗНЕЦКИЙ" (мобильная версия 2ГИС 4.0 и выше); Интернет-площадка 2gis.ru на основе Cправочника организаций "2ГИС.ЛЕНИНСК-КУЗНЕЦКИЙ"</v>
      </c>
      <c r="D139" s="36">
        <v>1560</v>
      </c>
      <c r="E139" s="37"/>
      <c r="F139" s="37"/>
      <c r="G139" s="37"/>
      <c r="H139" s="38"/>
    </row>
    <row r="140" spans="1:8" ht="69.75" customHeight="1" x14ac:dyDescent="0.2">
      <c r="A140" s="160" t="s">
        <v>99</v>
      </c>
      <c r="B140" s="161"/>
      <c r="C140" s="202" t="str">
        <f t="shared" si="0"/>
        <v>электронный справочник на основе Справочника организаций "2ГИС.ЛЕНИНСК-КУЗНЕЦКИЙ" (мобильная версия 2ГИС 4.0 и выше); Интернет-площадка 2gis.ru на основе Cправочника организаций "2ГИС.ЛЕНИНСК-КУЗНЕЦКИЙ"</v>
      </c>
      <c r="D140" s="36">
        <v>768</v>
      </c>
      <c r="E140" s="37"/>
      <c r="F140" s="37"/>
      <c r="G140" s="37"/>
      <c r="H140" s="38"/>
    </row>
    <row r="141" spans="1:8" ht="69.75" customHeight="1" x14ac:dyDescent="0.2">
      <c r="A141" s="160" t="s">
        <v>100</v>
      </c>
      <c r="B141" s="161" t="s">
        <v>100</v>
      </c>
      <c r="C141"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"2ГИС.ЛЕНИНСК-КУЗНЕЦКИЙ" (мобильная версия 2ГИС 4.0 и выше); Интернет-площадка 2gis.ru на основе Cправочника организаций "2ГИС.ЛЕНИНСК-КУЗНЕЦКИЙ"</v>
      </c>
      <c r="D141" s="36">
        <v>3300</v>
      </c>
      <c r="E141" s="37"/>
      <c r="F141" s="37"/>
      <c r="G141" s="37"/>
      <c r="H141" s="38"/>
    </row>
    <row r="142" spans="1:8" ht="69.75" customHeight="1" x14ac:dyDescent="0.2">
      <c r="A142" s="160" t="s">
        <v>101</v>
      </c>
      <c r="B142" s="161" t="s">
        <v>101</v>
      </c>
      <c r="C142"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"2ГИС.ЛЕНИНСК-КУЗНЕЦКИЙ" (мобильная версия 2ГИС 4.0 и выше); Интернет-площадка 2gis.ru на основе Cправочника организаций "2ГИС.ЛЕНИНСК-КУЗНЕЦКИЙ"</v>
      </c>
      <c r="D142" s="36">
        <v>3000</v>
      </c>
      <c r="E142" s="37"/>
      <c r="F142" s="37"/>
      <c r="G142" s="37"/>
      <c r="H142" s="38"/>
    </row>
    <row r="143" spans="1:8" ht="50.1" customHeight="1" thickBot="1" x14ac:dyDescent="0.25">
      <c r="A143" s="160" t="s">
        <v>102</v>
      </c>
      <c r="B143" s="161"/>
      <c r="C143" s="202" t="str">
        <f>"Электронный справочник на основе Справочника организаций "&amp;$C$2&amp;" (версия для ПК)"</f>
        <v>Электронный справочник на основе Справочника организаций "2ГИС.ЛЕНИНСК-КУЗНЕЦКИЙ" (версия для ПК)</v>
      </c>
      <c r="D143" s="36">
        <v>9120</v>
      </c>
      <c r="E143" s="37"/>
      <c r="F143" s="37"/>
      <c r="G143" s="37"/>
      <c r="H143" s="38"/>
    </row>
    <row r="144" spans="1:8" s="16" customFormat="1" ht="102" customHeight="1" thickBot="1" x14ac:dyDescent="0.25">
      <c r="A144" s="160" t="s">
        <v>16</v>
      </c>
      <c r="B144" s="161"/>
      <c r="C144"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144" s="36">
        <v>900</v>
      </c>
      <c r="E144" s="37"/>
      <c r="F144" s="37"/>
      <c r="G144" s="37"/>
      <c r="H144" s="38"/>
    </row>
    <row r="145" spans="1:8" s="16" customFormat="1" ht="102" customHeight="1" thickBot="1" x14ac:dyDescent="0.25">
      <c r="A145" s="160" t="s">
        <v>103</v>
      </c>
      <c r="B145" s="161"/>
      <c r="C145"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145" s="36">
        <v>100002</v>
      </c>
      <c r="E145" s="37"/>
      <c r="F145" s="37"/>
      <c r="G145" s="37"/>
      <c r="H145" s="38"/>
    </row>
    <row r="146" spans="1:8" s="16" customFormat="1" ht="126" customHeight="1" x14ac:dyDescent="0.2">
      <c r="A146" s="160" t="s">
        <v>104</v>
      </c>
      <c r="B146" s="161"/>
      <c r="C146" s="30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"2ГИС.ЛЕНИНСК-КУЗНЕЦКИЙ" (версия для ПК); 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Интернет-площадки и Веб-приложения на основе Cправочника организаций "2ГИС.ЛЕНИНСК-КУЗНЕЦКИЙ", http://api.2gis.ru/</v>
      </c>
      <c r="D146" s="36">
        <v>2502</v>
      </c>
      <c r="E146" s="37"/>
      <c r="F146" s="37"/>
      <c r="G146" s="37"/>
      <c r="H146" s="38"/>
    </row>
    <row r="147" spans="1:8" s="16" customFormat="1" ht="96" customHeight="1" x14ac:dyDescent="0.2">
      <c r="A147" s="154" t="s">
        <v>105</v>
      </c>
      <c r="B147" s="204"/>
      <c r="C147"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Интернет-площадки и Веб-приложения на основе Cправочника организаций "2ГИС.ЛЕНИНСК-КУЗНЕЦКИЙ", http://api.2gis.ru/</v>
      </c>
      <c r="D147" s="36">
        <v>6000</v>
      </c>
      <c r="E147" s="37"/>
      <c r="F147" s="37"/>
      <c r="G147" s="37"/>
      <c r="H147" s="38"/>
    </row>
    <row r="148" spans="1:8" s="16" customFormat="1" ht="96" customHeight="1" x14ac:dyDescent="0.2">
      <c r="A148" s="154" t="s">
        <v>106</v>
      </c>
      <c r="B148" s="204"/>
      <c r="C148"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"2ГИС.ЛЕНИНСК-КУЗНЕЦКИЙ" (мобильная версия 2ГИС 4.0 и выше)</v>
      </c>
      <c r="D148" s="36">
        <v>2502</v>
      </c>
      <c r="E148" s="37"/>
      <c r="F148" s="37"/>
      <c r="G148" s="37"/>
      <c r="H148" s="38"/>
    </row>
    <row r="149" spans="1:8" ht="50.1" customHeight="1" x14ac:dyDescent="0.2">
      <c r="A149" s="160" t="s">
        <v>107</v>
      </c>
      <c r="B149" s="161"/>
      <c r="C149" s="202" t="str">
        <f>"Интернет-площадка 2gis.ru на основе Cправочника организаций "&amp;$C$2&amp;""</f>
        <v>Интернет-площадка 2gis.ru на основе Cправочника организаций "2ГИС.ЛЕНИНСК-КУЗНЕЦКИЙ"</v>
      </c>
      <c r="D149" s="36">
        <v>3600</v>
      </c>
      <c r="E149" s="37"/>
      <c r="F149" s="37"/>
      <c r="G149" s="37"/>
      <c r="H149" s="38"/>
    </row>
    <row r="150" spans="1:8" ht="50.1" customHeight="1" x14ac:dyDescent="0.2">
      <c r="A150" s="160" t="s">
        <v>108</v>
      </c>
      <c r="B150" s="161"/>
      <c r="C150" s="202" t="str">
        <f t="shared" ref="C150:C159" si="1">"Электронный справочник на основе Справочника организаций "&amp;$C$2&amp;" (версия для ПК)"</f>
        <v>Электронный справочник на основе Справочника организаций "2ГИС.ЛЕНИНСК-КУЗНЕЦКИЙ" (версия для ПК)</v>
      </c>
      <c r="D150" s="36">
        <v>4200</v>
      </c>
      <c r="E150" s="37"/>
      <c r="F150" s="37"/>
      <c r="G150" s="37"/>
      <c r="H150" s="38"/>
    </row>
    <row r="151" spans="1:8" ht="50.1" customHeight="1" x14ac:dyDescent="0.2">
      <c r="A151" s="160" t="s">
        <v>109</v>
      </c>
      <c r="B151" s="161"/>
      <c r="C151" s="202" t="str">
        <f t="shared" si="1"/>
        <v>Электронный справочник на основе Справочника организаций "2ГИС.ЛЕНИНСК-КУЗНЕЦКИЙ" (версия для ПК)</v>
      </c>
      <c r="D151" s="36">
        <v>5520</v>
      </c>
      <c r="E151" s="37"/>
      <c r="F151" s="37"/>
      <c r="G151" s="37"/>
      <c r="H151" s="38"/>
    </row>
    <row r="152" spans="1:8" ht="50.1" customHeight="1" x14ac:dyDescent="0.2">
      <c r="A152" s="160" t="s">
        <v>110</v>
      </c>
      <c r="B152" s="161"/>
      <c r="C152" s="202" t="str">
        <f>"Интернет-площадка 2gis.ru на основе Cправочника организаций "&amp;$C$2&amp;""</f>
        <v>Интернет-площадка 2gis.ru на основе Cправочника организаций "2ГИС.ЛЕНИНСК-КУЗНЕЦКИЙ"</v>
      </c>
      <c r="D152" s="36">
        <v>5040</v>
      </c>
      <c r="E152" s="37"/>
      <c r="F152" s="37"/>
      <c r="G152" s="37"/>
      <c r="H152" s="38"/>
    </row>
    <row r="153" spans="1:8" ht="50.1" customHeight="1" x14ac:dyDescent="0.2">
      <c r="A153" s="160" t="s">
        <v>111</v>
      </c>
      <c r="B153" s="161"/>
      <c r="C153" s="202" t="str">
        <f>"Интернет-площадка 2gis.ru на основе Cправочника организаций "&amp;$C$2&amp;""</f>
        <v>Интернет-площадка 2gis.ru на основе Cправочника организаций "2ГИС.ЛЕНИНСК-КУЗНЕЦКИЙ"</v>
      </c>
      <c r="D153" s="36">
        <v>6048</v>
      </c>
      <c r="E153" s="37"/>
      <c r="F153" s="37"/>
      <c r="G153" s="37"/>
      <c r="H153" s="38"/>
    </row>
    <row r="154" spans="1:8" ht="50.1" customHeight="1" x14ac:dyDescent="0.2">
      <c r="A154" s="160" t="s">
        <v>112</v>
      </c>
      <c r="B154" s="161"/>
      <c r="C154" s="202" t="str">
        <f t="shared" si="1"/>
        <v>Электронный справочник на основе Справочника организаций "2ГИС.ЛЕНИНСК-КУЗНЕЦКИЙ" (версия для ПК)</v>
      </c>
      <c r="D154" s="36">
        <v>4200</v>
      </c>
      <c r="E154" s="37"/>
      <c r="F154" s="37"/>
      <c r="G154" s="37"/>
      <c r="H154" s="38"/>
    </row>
    <row r="155" spans="1:8" ht="50.1" customHeight="1" x14ac:dyDescent="0.2">
      <c r="A155" s="160" t="s">
        <v>113</v>
      </c>
      <c r="B155" s="161"/>
      <c r="C155" s="202" t="str">
        <f t="shared" si="1"/>
        <v>Электронный справочник на основе Справочника организаций "2ГИС.ЛЕНИНСК-КУЗНЕЦКИЙ" (версия для ПК)</v>
      </c>
      <c r="D155" s="36">
        <v>4200</v>
      </c>
      <c r="E155" s="37"/>
      <c r="F155" s="37"/>
      <c r="G155" s="37"/>
      <c r="H155" s="38"/>
    </row>
    <row r="156" spans="1:8" ht="50.1" customHeight="1" x14ac:dyDescent="0.2">
      <c r="A156" s="160" t="s">
        <v>114</v>
      </c>
      <c r="B156" s="161"/>
      <c r="C156" s="202" t="str">
        <f t="shared" si="1"/>
        <v>Электронный справочник на основе Справочника организаций "2ГИС.ЛЕНИНСК-КУЗНЕЦКИЙ" (версия для ПК)</v>
      </c>
      <c r="D156" s="36">
        <v>3960</v>
      </c>
      <c r="E156" s="37"/>
      <c r="F156" s="37"/>
      <c r="G156" s="37"/>
      <c r="H156" s="38"/>
    </row>
    <row r="157" spans="1:8" ht="50.1" customHeight="1" x14ac:dyDescent="0.2">
      <c r="A157" s="160" t="s">
        <v>115</v>
      </c>
      <c r="B157" s="161"/>
      <c r="C157" s="202" t="s">
        <v>95</v>
      </c>
      <c r="D157" s="36">
        <v>720</v>
      </c>
      <c r="E157" s="37"/>
      <c r="F157" s="37"/>
      <c r="G157" s="37"/>
      <c r="H157" s="38"/>
    </row>
    <row r="158" spans="1:8" ht="66.75" customHeight="1" x14ac:dyDescent="0.2">
      <c r="A158" s="160" t="s">
        <v>116</v>
      </c>
      <c r="B158" s="161"/>
      <c r="C158"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"2ГИС.ЛЕНИНСК-КУЗНЕЦКИЙ" (мобильная версия 2ГИС 4.0 и выше); Интернет-площадка 2gis.ru на основе Cправочника организаций "2ГИС.ЛЕНИНСК-КУЗНЕЦКИЙ"</v>
      </c>
      <c r="D158" s="36">
        <v>4680</v>
      </c>
      <c r="E158" s="37"/>
      <c r="F158" s="37"/>
      <c r="G158" s="37"/>
      <c r="H158" s="38"/>
    </row>
    <row r="159" spans="1:8" ht="50.1" customHeight="1" thickBot="1" x14ac:dyDescent="0.25">
      <c r="A159" s="160" t="s">
        <v>117</v>
      </c>
      <c r="B159" s="161"/>
      <c r="C159" s="202" t="str">
        <f t="shared" si="1"/>
        <v>Электронный справочник на основе Справочника организаций "2ГИС.ЛЕНИНСК-КУЗНЕЦКИЙ" (версия для ПК)</v>
      </c>
      <c r="D159" s="44">
        <v>12840</v>
      </c>
      <c r="E159" s="45"/>
      <c r="F159" s="45"/>
      <c r="G159" s="45"/>
      <c r="H159" s="46"/>
    </row>
    <row r="160" spans="1:8" s="28" customFormat="1" ht="50.1" customHeight="1" thickBot="1" x14ac:dyDescent="0.25">
      <c r="A160" s="24" t="s">
        <v>118</v>
      </c>
      <c r="B160" s="25"/>
      <c r="C160" s="26"/>
      <c r="D160" s="173"/>
      <c r="E160" s="173"/>
      <c r="F160" s="173"/>
      <c r="G160" s="173"/>
      <c r="H160" s="174"/>
    </row>
    <row r="161" spans="1:8" s="16" customFormat="1" ht="50.1" customHeight="1" x14ac:dyDescent="0.2">
      <c r="A161" s="160" t="s">
        <v>119</v>
      </c>
      <c r="B161" s="161"/>
      <c r="C161" s="206" t="str">
        <f>"Электронный справочник на основе Справочника организаций "&amp;$C$2&amp;" (мобильная версия)"</f>
        <v>Электронный справочник на основе Справочника организаций "2ГИС.ЛЕНИНСК-КУЗНЕЦКИЙ" (мобильная версия)</v>
      </c>
      <c r="D161" s="36">
        <v>2004</v>
      </c>
      <c r="E161" s="37"/>
      <c r="F161" s="37"/>
      <c r="G161" s="37"/>
      <c r="H161" s="38"/>
    </row>
    <row r="162" spans="1:8" s="16" customFormat="1" ht="50.1" customHeight="1" x14ac:dyDescent="0.2">
      <c r="A162" s="160" t="s">
        <v>120</v>
      </c>
      <c r="B162" s="161"/>
      <c r="C162" s="209"/>
      <c r="D162" s="36">
        <v>4002</v>
      </c>
      <c r="E162" s="37"/>
      <c r="F162" s="37"/>
      <c r="G162" s="37"/>
      <c r="H162" s="38"/>
    </row>
    <row r="163" spans="1:8" s="16" customFormat="1" ht="50.1" customHeight="1" x14ac:dyDescent="0.2">
      <c r="A163" s="207" t="s">
        <v>121</v>
      </c>
      <c r="B163" s="208"/>
      <c r="C163" s="209"/>
      <c r="D163" s="297">
        <v>1500</v>
      </c>
      <c r="E163" s="157"/>
      <c r="F163" s="157"/>
      <c r="G163" s="157"/>
      <c r="H163" s="157"/>
    </row>
    <row r="164" spans="1:8" s="16" customFormat="1" ht="50.1" customHeight="1" x14ac:dyDescent="0.2">
      <c r="A164" s="207" t="s">
        <v>122</v>
      </c>
      <c r="B164" s="208"/>
      <c r="C164" s="209"/>
      <c r="D164" s="297">
        <v>150</v>
      </c>
      <c r="E164" s="157"/>
      <c r="F164" s="157"/>
      <c r="G164" s="157"/>
      <c r="H164" s="157"/>
    </row>
    <row r="165" spans="1:8" s="16" customFormat="1" ht="50.1" customHeight="1" thickBot="1" x14ac:dyDescent="0.25">
      <c r="A165" s="207" t="s">
        <v>123</v>
      </c>
      <c r="B165" s="208"/>
      <c r="C165" s="210"/>
      <c r="D165" s="78">
        <v>510</v>
      </c>
      <c r="E165" s="79"/>
      <c r="F165" s="79"/>
      <c r="G165" s="79"/>
      <c r="H165" s="79"/>
    </row>
    <row r="166" spans="1:8" s="16" customFormat="1" ht="50.1" customHeight="1" thickBot="1" x14ac:dyDescent="0.25">
      <c r="A166" s="24" t="s">
        <v>124</v>
      </c>
      <c r="B166" s="25"/>
      <c r="C166" s="26"/>
      <c r="D166" s="173"/>
      <c r="E166" s="173"/>
      <c r="F166" s="173"/>
      <c r="G166" s="173"/>
      <c r="H166" s="174"/>
    </row>
    <row r="167" spans="1:8" ht="50.1" customHeight="1" x14ac:dyDescent="0.2">
      <c r="A167" s="160" t="s">
        <v>125</v>
      </c>
      <c r="B167" s="161"/>
      <c r="C167"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"2ГИС.ЛЕНИНСК-КУЗНЕЦКИЙ" (мобильная версия 2ГИС 4.0 и выше)</v>
      </c>
      <c r="D167" s="212">
        <f>F167*1.2</f>
        <v>2304</v>
      </c>
      <c r="E167" s="213">
        <f>F167*1.1</f>
        <v>2112</v>
      </c>
      <c r="F167" s="213">
        <v>1920</v>
      </c>
      <c r="G167" s="213">
        <f>F167*0.75</f>
        <v>1440</v>
      </c>
      <c r="H167" s="214">
        <f>F167*0.5</f>
        <v>960</v>
      </c>
    </row>
    <row r="168" spans="1:8" ht="50.1" customHeight="1" x14ac:dyDescent="0.2">
      <c r="A168" s="160" t="s">
        <v>126</v>
      </c>
      <c r="B168" s="161"/>
      <c r="C168" s="202" t="str">
        <f>"Интернет-площадка 2gis.ru на основе Cправочника организаций "&amp;$C$2&amp;""</f>
        <v>Интернет-площадка 2gis.ru на основе Cправочника организаций "2ГИС.ЛЕНИНСК-КУЗНЕЦКИЙ"</v>
      </c>
      <c r="D168" s="36">
        <v>1800</v>
      </c>
      <c r="E168" s="37"/>
      <c r="F168" s="37"/>
      <c r="G168" s="37"/>
      <c r="H168" s="38"/>
    </row>
    <row r="169" spans="1:8" ht="50.1" customHeight="1" x14ac:dyDescent="0.2">
      <c r="A169" s="160" t="s">
        <v>127</v>
      </c>
      <c r="B169" s="161"/>
      <c r="C169" s="202" t="str">
        <f>"Электронный справочник на основе Справочника организаций "&amp;$C$2&amp;" (версия для ПК)"</f>
        <v>Электронный справочник на основе Справочника организаций "2ГИС.ЛЕНИНСК-КУЗНЕЦКИЙ" (версия для ПК)</v>
      </c>
      <c r="D169" s="36">
        <v>3000</v>
      </c>
      <c r="E169" s="37"/>
      <c r="F169" s="37"/>
      <c r="G169" s="37"/>
      <c r="H169" s="38"/>
    </row>
    <row r="170" spans="1:8" ht="50.1" customHeight="1" x14ac:dyDescent="0.2">
      <c r="A170" s="160" t="s">
        <v>128</v>
      </c>
      <c r="B170" s="161"/>
      <c r="C170"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"2ГИС.ЛЕНИНСК-КУЗНЕЦКИЙ" (мобильная версия 2ГИС 4.0 и выше)</v>
      </c>
      <c r="D170" s="212">
        <f>F170*1.2</f>
        <v>3312</v>
      </c>
      <c r="E170" s="213">
        <f>F170*1.1</f>
        <v>3036.0000000000005</v>
      </c>
      <c r="F170" s="213">
        <v>2760</v>
      </c>
      <c r="G170" s="213">
        <f>F170*0.75</f>
        <v>2070</v>
      </c>
      <c r="H170" s="214">
        <f>F170*0.5</f>
        <v>1380</v>
      </c>
    </row>
    <row r="171" spans="1:8" ht="50.1" customHeight="1" x14ac:dyDescent="0.2">
      <c r="A171" s="160" t="s">
        <v>199</v>
      </c>
      <c r="B171" s="161"/>
      <c r="C171" s="202" t="str">
        <f>"Интернет-площадка 2gis.ru на основе Cправочника организаций "&amp;$C$2&amp;""</f>
        <v>Интернет-площадка 2gis.ru на основе Cправочника организаций "2ГИС.ЛЕНИНСК-КУЗНЕЦКИЙ"</v>
      </c>
      <c r="D171" s="36">
        <v>2520</v>
      </c>
      <c r="E171" s="37"/>
      <c r="F171" s="37"/>
      <c r="G171" s="37"/>
      <c r="H171" s="38"/>
    </row>
    <row r="172" spans="1:8" ht="50.1" customHeight="1" x14ac:dyDescent="0.2">
      <c r="A172" s="160" t="s">
        <v>130</v>
      </c>
      <c r="B172" s="161"/>
      <c r="C172" s="202" t="str">
        <f>"Электронный справочник на основе Справочника организаций "&amp;$C$2&amp;" (версия для ПК)"</f>
        <v>Электронный справочник на основе Справочника организаций "2ГИС.ЛЕНИНСК-КУЗНЕЦКИЙ" (версия для ПК)</v>
      </c>
      <c r="D172" s="36">
        <v>4200</v>
      </c>
      <c r="E172" s="37"/>
      <c r="F172" s="37"/>
      <c r="G172" s="37"/>
      <c r="H172" s="38"/>
    </row>
    <row r="173" spans="1:8" s="16" customFormat="1" ht="126" customHeight="1" x14ac:dyDescent="0.2">
      <c r="A173" s="160" t="s">
        <v>131</v>
      </c>
      <c r="B173" s="161"/>
      <c r="C173" s="215" t="str">
        <f>C168</f>
        <v>Интернет-площадка 2gis.ru на основе Cправочника организаций "2ГИС.ЛЕНИНСК-КУЗНЕЦКИЙ"</v>
      </c>
      <c r="D173" s="212">
        <f>F173*1.2</f>
        <v>2304</v>
      </c>
      <c r="E173" s="213">
        <f>F173*1.1</f>
        <v>2112</v>
      </c>
      <c r="F173" s="213">
        <v>1920</v>
      </c>
      <c r="G173" s="213">
        <f>F173*0.75</f>
        <v>1440</v>
      </c>
      <c r="H173" s="214">
        <f>F173*0.5</f>
        <v>960</v>
      </c>
    </row>
    <row r="174" spans="1:8" s="16" customFormat="1" ht="126" customHeight="1" thickBot="1" x14ac:dyDescent="0.25">
      <c r="A174" s="160" t="s">
        <v>132</v>
      </c>
      <c r="B174" s="161"/>
      <c r="C174"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174" s="36">
        <v>2634</v>
      </c>
      <c r="E174" s="37"/>
      <c r="F174" s="37"/>
      <c r="G174" s="37"/>
      <c r="H174" s="38"/>
    </row>
    <row r="175" spans="1:8" ht="50.1" customHeight="1" thickBot="1" x14ac:dyDescent="0.25">
      <c r="A175" s="24" t="s">
        <v>200</v>
      </c>
      <c r="B175" s="25"/>
      <c r="C175" s="26"/>
      <c r="D175" s="173"/>
      <c r="E175" s="173"/>
      <c r="F175" s="173"/>
      <c r="G175" s="173"/>
      <c r="H175" s="174"/>
    </row>
    <row r="176" spans="1:8" s="23" customFormat="1" ht="30" customHeight="1" thickBot="1" x14ac:dyDescent="0.25">
      <c r="A176" s="303"/>
      <c r="B176" s="303"/>
      <c r="C176" s="460"/>
      <c r="D176" s="303"/>
      <c r="E176" s="303"/>
      <c r="F176" s="303"/>
      <c r="G176" s="303"/>
      <c r="H176" s="304"/>
    </row>
    <row r="177" spans="1:8" s="16" customFormat="1" ht="83.25" customHeight="1" x14ac:dyDescent="0.2">
      <c r="A177" s="160" t="s">
        <v>201</v>
      </c>
      <c r="B177" s="161"/>
      <c r="C177"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"2ГИС.ЛЕНИНСК-КУЗНЕЦКИЙ" (версия для ПК); 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177" s="297">
        <v>7080</v>
      </c>
      <c r="E177" s="157"/>
      <c r="F177" s="157"/>
      <c r="G177" s="157"/>
      <c r="H177" s="157"/>
    </row>
    <row r="178" spans="1:8" s="16" customFormat="1" ht="83.25" customHeight="1" thickBot="1" x14ac:dyDescent="0.25">
      <c r="A178" s="160" t="s">
        <v>202</v>
      </c>
      <c r="B178" s="161"/>
      <c r="C178" s="209"/>
      <c r="D178" s="297">
        <v>7080</v>
      </c>
      <c r="E178" s="157"/>
      <c r="F178" s="157"/>
      <c r="G178" s="157"/>
      <c r="H178" s="157"/>
    </row>
    <row r="179" spans="1:8" ht="50.1" customHeight="1" thickBot="1" x14ac:dyDescent="0.25">
      <c r="A179" s="290"/>
      <c r="B179" s="291"/>
      <c r="C179" s="125"/>
      <c r="D179" s="292"/>
      <c r="E179" s="292"/>
      <c r="F179" s="292"/>
      <c r="G179" s="292"/>
      <c r="H179" s="293"/>
    </row>
    <row r="180" spans="1:8" s="23" customFormat="1" ht="26.25" x14ac:dyDescent="0.2">
      <c r="A180" s="216"/>
      <c r="B180" s="217"/>
      <c r="C180" s="218"/>
      <c r="D180" s="217"/>
      <c r="E180" s="217"/>
      <c r="F180" s="217"/>
      <c r="G180" s="217"/>
      <c r="H180" s="219"/>
    </row>
    <row r="181" spans="1:8" s="16" customFormat="1" ht="21" x14ac:dyDescent="0.2">
      <c r="A181" s="220"/>
      <c r="B181" s="221" t="s">
        <v>133</v>
      </c>
      <c r="C181" s="222" t="s">
        <v>542</v>
      </c>
      <c r="D181" s="222"/>
      <c r="E181" s="223"/>
      <c r="F181" s="223"/>
      <c r="G181" s="223"/>
      <c r="H181" s="223"/>
    </row>
    <row r="182" spans="1:8" s="16" customFormat="1" ht="21" x14ac:dyDescent="0.2">
      <c r="A182" s="220"/>
      <c r="B182" s="223"/>
      <c r="C182" s="224" t="s">
        <v>517</v>
      </c>
      <c r="D182" s="224"/>
      <c r="E182" s="223"/>
      <c r="F182" s="223"/>
      <c r="G182" s="223"/>
      <c r="H182" s="223"/>
    </row>
    <row r="183" spans="1:8" s="16" customFormat="1" ht="21" x14ac:dyDescent="0.2">
      <c r="A183" s="220"/>
      <c r="B183" s="223"/>
      <c r="C183" s="224" t="s">
        <v>518</v>
      </c>
      <c r="D183" s="224"/>
      <c r="E183" s="223"/>
      <c r="F183" s="223"/>
      <c r="G183" s="223"/>
      <c r="H183" s="223"/>
    </row>
    <row r="184" spans="1:8" s="16" customFormat="1" ht="21" x14ac:dyDescent="0.2">
      <c r="A184" s="216"/>
      <c r="B184" s="217"/>
      <c r="C184" s="224"/>
      <c r="D184" s="224"/>
      <c r="E184" s="223"/>
      <c r="F184" s="223"/>
      <c r="G184" s="223"/>
      <c r="H184" s="217"/>
    </row>
    <row r="185" spans="1:8" s="16" customFormat="1" ht="26.25" x14ac:dyDescent="0.2">
      <c r="A185" s="227" t="str">
        <f>Абакан_юр!A174</f>
        <v>По соглашению сторон в качестве валюты платежа могут выступать украинские гривны, в этом случае курс следующий: 1 руб. = 0,4408 гривен</v>
      </c>
      <c r="B185" s="227"/>
      <c r="C185" s="227"/>
      <c r="D185" s="228"/>
      <c r="E185" s="228"/>
      <c r="F185" s="229"/>
      <c r="G185" s="230"/>
      <c r="H185" s="230"/>
    </row>
    <row r="186" spans="1:8" ht="26.25" x14ac:dyDescent="0.2">
      <c r="A186" s="227" t="str">
        <f>Абакан_юр!A175</f>
        <v>По соглашению сторон в качестве валюты платежа могут выступать дирхамы ОАЭ, в этом случае курс следующий: 1 руб. = 0,0420 дирхам</v>
      </c>
      <c r="B186" s="227"/>
      <c r="C186" s="227"/>
      <c r="D186" s="228"/>
      <c r="E186" s="228"/>
      <c r="F186" s="229"/>
      <c r="G186" s="232"/>
      <c r="H186" s="232"/>
    </row>
    <row r="187" spans="1:8" ht="26.25" x14ac:dyDescent="0.2">
      <c r="A187" s="227" t="str">
        <f>Абакан_юр!A176</f>
        <v>По соглашению сторон в качестве валюты платежа могут выступать доллары США, в этом случае курс следующий: 1 руб. = 0,0114 доллара</v>
      </c>
      <c r="B187" s="227"/>
      <c r="C187" s="227"/>
      <c r="D187" s="228"/>
      <c r="E187" s="228"/>
      <c r="F187" s="229"/>
      <c r="G187" s="232"/>
      <c r="H187" s="232"/>
    </row>
    <row r="188" spans="1:8" ht="26.25" x14ac:dyDescent="0.2">
      <c r="A188" s="227" t="str">
        <f>Абакан_юр!A177</f>
        <v>По соглашению сторон в качестве валюты платежа могут выступать евро, в этом случае курс следующий: 1 руб. = 0,0105 евро</v>
      </c>
      <c r="B188" s="227"/>
      <c r="C188" s="227"/>
      <c r="D188" s="228"/>
      <c r="E188" s="229"/>
      <c r="F188" s="229"/>
      <c r="G188" s="232"/>
      <c r="H188" s="232"/>
    </row>
    <row r="189" spans="1:8" ht="26.25" x14ac:dyDescent="0.2">
      <c r="A189" s="227" t="str">
        <f>Абакан_юр!A178</f>
        <v>По соглашению сторон в качестве валюты платежа могут выступать чешские кроны, в этом случае курс следующий: 1 руб. = 0,2605 крона</v>
      </c>
      <c r="B189" s="227"/>
      <c r="C189" s="227"/>
      <c r="D189" s="228"/>
      <c r="E189" s="229"/>
      <c r="F189" s="229"/>
      <c r="G189" s="232"/>
      <c r="H189" s="232"/>
    </row>
    <row r="190" spans="1:8" ht="26.25" x14ac:dyDescent="0.2">
      <c r="A190" s="227" t="str">
        <f>Абакан_юр!A179</f>
        <v>По соглашению сторон в качестве валюты платежа могут выступать киргизские сомы, в этом случае курс следующий: 1 руб. = 1,0083 сом</v>
      </c>
      <c r="B190" s="227"/>
      <c r="C190" s="227"/>
      <c r="D190" s="228"/>
      <c r="E190" s="228"/>
      <c r="F190" s="229"/>
      <c r="G190" s="232"/>
      <c r="H190" s="232"/>
    </row>
    <row r="191" spans="1:8" ht="26.25" x14ac:dyDescent="0.2">
      <c r="A191" s="227" t="str">
        <f>Абакан_юр!A180</f>
        <v>По соглашению сторон в качестве валюты платежа могут выступать казахстанские тенге, в этом случае курс следующий: 1 руб. = 5,0473 тенге</v>
      </c>
      <c r="B191" s="227"/>
      <c r="C191" s="227"/>
      <c r="D191" s="228"/>
      <c r="E191" s="228"/>
      <c r="F191" s="229"/>
      <c r="G191" s="232"/>
      <c r="H191" s="232"/>
    </row>
    <row r="192" spans="1:8" ht="26.25" customHeight="1" x14ac:dyDescent="0.2">
      <c r="A192" s="233"/>
      <c r="B192" s="233"/>
      <c r="C192" s="234"/>
      <c r="D192" s="235"/>
      <c r="E192" s="235"/>
      <c r="F192" s="236"/>
      <c r="G192" s="237"/>
      <c r="H192" s="237"/>
    </row>
    <row r="193" spans="1:8" ht="26.25" customHeight="1" x14ac:dyDescent="0.2">
      <c r="A193" s="239" t="s">
        <v>144</v>
      </c>
      <c r="B193" s="239"/>
      <c r="C193" s="239"/>
      <c r="D193" s="239"/>
      <c r="E193" s="239"/>
      <c r="F193" s="239"/>
      <c r="G193" s="239"/>
      <c r="H193" s="239"/>
    </row>
    <row r="194" spans="1:8" ht="26.25" customHeight="1" x14ac:dyDescent="0.2">
      <c r="A194" s="239" t="s">
        <v>145</v>
      </c>
      <c r="B194" s="239"/>
      <c r="C194" s="239"/>
      <c r="D194" s="239"/>
      <c r="E194" s="239"/>
      <c r="F194" s="239"/>
      <c r="G194" s="239"/>
      <c r="H194" s="239"/>
    </row>
    <row r="195" spans="1:8" ht="26.25" customHeight="1" x14ac:dyDescent="0.2">
      <c r="A195" s="233"/>
      <c r="B195" s="233"/>
      <c r="C195" s="234"/>
      <c r="D195" s="235"/>
      <c r="E195" s="235"/>
      <c r="F195" s="236"/>
      <c r="G195" s="237"/>
      <c r="H195" s="237"/>
    </row>
    <row r="196" spans="1:8" ht="26.25" customHeight="1" thickBot="1" x14ac:dyDescent="0.25">
      <c r="A196" s="240" t="s">
        <v>146</v>
      </c>
      <c r="B196" s="240"/>
      <c r="C196" s="240"/>
      <c r="D196" s="240"/>
      <c r="E196" s="240"/>
      <c r="F196" s="241"/>
      <c r="G196" s="231"/>
      <c r="H196" s="242"/>
    </row>
    <row r="197" spans="1:8" ht="26.25" customHeight="1" thickBot="1" x14ac:dyDescent="0.25">
      <c r="A197" s="243" t="s">
        <v>147</v>
      </c>
      <c r="B197" s="244"/>
      <c r="C197" s="244"/>
      <c r="D197" s="244"/>
      <c r="E197" s="245"/>
      <c r="F197" s="246"/>
      <c r="H197" s="247"/>
    </row>
    <row r="198" spans="1:8" ht="84.75" customHeight="1" thickBot="1" x14ac:dyDescent="0.25">
      <c r="A198" s="426" t="s">
        <v>148</v>
      </c>
      <c r="B198" s="427"/>
      <c r="C198" s="250" t="s">
        <v>149</v>
      </c>
      <c r="D198" s="440" t="s">
        <v>150</v>
      </c>
      <c r="E198" s="441"/>
      <c r="F198" s="252"/>
      <c r="G198" s="252"/>
      <c r="H198" s="252"/>
    </row>
    <row r="199" spans="1:8" ht="131.25" customHeight="1" x14ac:dyDescent="0.2">
      <c r="A199" s="253" t="s">
        <v>151</v>
      </c>
      <c r="B199" s="254"/>
      <c r="C199" s="255" t="s">
        <v>152</v>
      </c>
      <c r="D199" s="256" t="s">
        <v>153</v>
      </c>
      <c r="E199" s="257"/>
      <c r="F199" s="252"/>
      <c r="G199" s="252"/>
      <c r="H199" s="252"/>
    </row>
    <row r="200" spans="1:8" ht="21" x14ac:dyDescent="0.2">
      <c r="A200" s="258" t="s">
        <v>154</v>
      </c>
      <c r="B200" s="259"/>
      <c r="C200" s="260" t="s">
        <v>155</v>
      </c>
      <c r="D200" s="261" t="s">
        <v>156</v>
      </c>
      <c r="E200" s="262"/>
      <c r="F200" s="252"/>
      <c r="G200" s="252"/>
      <c r="H200" s="252"/>
    </row>
    <row r="201" spans="1:8" ht="103.5" customHeight="1" thickBot="1" x14ac:dyDescent="0.25">
      <c r="A201" s="321" t="s">
        <v>157</v>
      </c>
      <c r="B201" s="322"/>
      <c r="C201" s="323" t="s">
        <v>158</v>
      </c>
      <c r="D201" s="324" t="s">
        <v>156</v>
      </c>
      <c r="E201" s="325"/>
      <c r="F201" s="252"/>
      <c r="G201" s="252"/>
      <c r="H201" s="252"/>
    </row>
    <row r="202" spans="1:8" ht="94.5" customHeight="1" x14ac:dyDescent="0.2">
      <c r="A202" s="258" t="s">
        <v>160</v>
      </c>
      <c r="B202" s="259"/>
      <c r="C202" s="319" t="s">
        <v>161</v>
      </c>
      <c r="D202" s="259" t="s">
        <v>156</v>
      </c>
      <c r="E202" s="320"/>
      <c r="F202" s="246"/>
      <c r="G202" s="246"/>
      <c r="H202" s="246"/>
    </row>
    <row r="203" spans="1:8" ht="256.5" customHeight="1" thickBot="1" x14ac:dyDescent="0.25">
      <c r="A203" s="442" t="s">
        <v>162</v>
      </c>
      <c r="B203" s="443"/>
      <c r="C203" s="323" t="s">
        <v>163</v>
      </c>
      <c r="D203" s="444" t="s">
        <v>156</v>
      </c>
      <c r="E203" s="445"/>
      <c r="F203" s="236"/>
      <c r="G203" s="237"/>
      <c r="H203" s="237"/>
    </row>
    <row r="204" spans="1:8" ht="50.1" customHeight="1" x14ac:dyDescent="0.2">
      <c r="A204" s="264" t="s">
        <v>164</v>
      </c>
      <c r="B204" s="264"/>
      <c r="C204" s="264"/>
      <c r="D204" s="264"/>
      <c r="E204" s="264"/>
      <c r="F204" s="264"/>
      <c r="G204" s="264"/>
      <c r="H204" s="264"/>
    </row>
    <row r="205" spans="1:8" ht="96" customHeight="1" x14ac:dyDescent="0.2">
      <c r="A205" s="264" t="s">
        <v>165</v>
      </c>
      <c r="B205" s="264"/>
      <c r="C205" s="264"/>
      <c r="D205" s="264"/>
      <c r="E205" s="264"/>
      <c r="F205" s="264"/>
      <c r="G205" s="264"/>
      <c r="H205" s="264"/>
    </row>
    <row r="206" spans="1:8" ht="176.25" customHeight="1" x14ac:dyDescent="0.2">
      <c r="A206" s="239" t="str">
        <f>Абакан_юр!A195</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6" s="239"/>
      <c r="C206" s="239"/>
      <c r="D206" s="239"/>
      <c r="E206" s="239"/>
      <c r="F206" s="239"/>
      <c r="G206" s="239"/>
      <c r="H206" s="239"/>
    </row>
    <row r="207" spans="1:8" ht="71.25" customHeight="1" x14ac:dyDescent="0.2">
      <c r="A207" s="239" t="s">
        <v>167</v>
      </c>
      <c r="B207" s="239"/>
      <c r="C207" s="239"/>
      <c r="D207" s="239"/>
      <c r="E207" s="239"/>
      <c r="F207" s="239"/>
      <c r="G207" s="239"/>
      <c r="H207" s="239"/>
    </row>
    <row r="208" spans="1:8" ht="132.75" customHeight="1" x14ac:dyDescent="0.2">
      <c r="A208" s="264" t="s">
        <v>168</v>
      </c>
      <c r="B208" s="264"/>
      <c r="C208" s="264"/>
      <c r="D208" s="264"/>
      <c r="E208" s="264"/>
      <c r="F208" s="264"/>
      <c r="G208" s="264"/>
      <c r="H208" s="264"/>
    </row>
    <row r="209" spans="1:8" s="217" customFormat="1" ht="125.25" customHeight="1" x14ac:dyDescent="0.2">
      <c r="A209" s="239" t="s">
        <v>169</v>
      </c>
      <c r="B209" s="239"/>
      <c r="C209" s="239"/>
      <c r="D209" s="239"/>
      <c r="E209" s="239"/>
      <c r="F209" s="239"/>
      <c r="G209" s="239"/>
      <c r="H209" s="239"/>
    </row>
    <row r="210" spans="1:8" s="238" customFormat="1" ht="222.75" customHeight="1" x14ac:dyDescent="0.2">
      <c r="A210" s="475" t="s">
        <v>287</v>
      </c>
      <c r="B210" s="475"/>
      <c r="C210" s="475"/>
      <c r="D210" s="475"/>
      <c r="E210" s="475"/>
      <c r="F210" s="475"/>
      <c r="G210" s="475"/>
      <c r="H210" s="475"/>
    </row>
    <row r="211" spans="1:8" ht="39" customHeight="1" x14ac:dyDescent="0.35">
      <c r="A211" s="476" t="s">
        <v>288</v>
      </c>
      <c r="B211" s="477"/>
      <c r="C211" s="478" t="s">
        <v>289</v>
      </c>
    </row>
    <row r="212" spans="1:8" ht="39" customHeight="1" x14ac:dyDescent="0.35">
      <c r="A212" s="479" t="s">
        <v>290</v>
      </c>
      <c r="B212" s="480"/>
      <c r="C212" s="481">
        <v>1</v>
      </c>
    </row>
    <row r="213" spans="1:8" ht="25.5" x14ac:dyDescent="0.35">
      <c r="A213" s="479">
        <v>2</v>
      </c>
      <c r="B213" s="480"/>
      <c r="C213" s="481">
        <v>1.1000000000000001</v>
      </c>
    </row>
    <row r="214" spans="1:8" ht="25.5" x14ac:dyDescent="0.35">
      <c r="A214" s="479">
        <v>3</v>
      </c>
      <c r="B214" s="480"/>
      <c r="C214" s="481">
        <v>1.2</v>
      </c>
    </row>
    <row r="215" spans="1:8" ht="25.5" x14ac:dyDescent="0.35">
      <c r="A215" s="479" t="s">
        <v>291</v>
      </c>
      <c r="B215" s="480"/>
      <c r="C215" s="481">
        <v>1.25</v>
      </c>
    </row>
    <row r="216" spans="1:8" s="266" customFormat="1" ht="25.5" x14ac:dyDescent="0.35">
      <c r="A216" s="479" t="s">
        <v>292</v>
      </c>
      <c r="B216" s="480"/>
      <c r="C216" s="481">
        <v>1.3</v>
      </c>
      <c r="D216" s="217"/>
      <c r="E216" s="217"/>
      <c r="F216" s="217"/>
      <c r="G216" s="217"/>
      <c r="H216" s="219"/>
    </row>
    <row r="217" spans="1:8" ht="25.5" x14ac:dyDescent="0.35">
      <c r="A217" s="479" t="s">
        <v>293</v>
      </c>
      <c r="B217" s="480"/>
      <c r="C217" s="481">
        <v>1.35</v>
      </c>
    </row>
    <row r="218" spans="1:8" ht="25.5" x14ac:dyDescent="0.35">
      <c r="A218" s="479" t="s">
        <v>294</v>
      </c>
      <c r="B218" s="480"/>
      <c r="C218" s="481">
        <v>1.4</v>
      </c>
    </row>
    <row r="219" spans="1:8" ht="25.5" x14ac:dyDescent="0.35">
      <c r="A219" s="479" t="s">
        <v>295</v>
      </c>
      <c r="B219" s="480"/>
      <c r="C219" s="481">
        <v>1.45</v>
      </c>
    </row>
    <row r="220" spans="1:8" ht="25.5" x14ac:dyDescent="0.35">
      <c r="A220" s="479" t="s">
        <v>296</v>
      </c>
      <c r="B220" s="480"/>
      <c r="C220" s="481">
        <v>1.5</v>
      </c>
    </row>
    <row r="221" spans="1:8" ht="25.5" x14ac:dyDescent="0.35">
      <c r="A221" s="479" t="s">
        <v>297</v>
      </c>
      <c r="B221" s="480"/>
      <c r="C221" s="481">
        <v>2</v>
      </c>
    </row>
    <row r="222" spans="1:8" ht="23.25" x14ac:dyDescent="0.2">
      <c r="A222" s="264" t="s">
        <v>298</v>
      </c>
      <c r="B222" s="264"/>
      <c r="C222" s="264"/>
      <c r="D222" s="264"/>
      <c r="E222" s="264"/>
      <c r="F222" s="264"/>
      <c r="G222" s="264"/>
      <c r="H222" s="264"/>
    </row>
  </sheetData>
  <sheetProtection selectLockedCells="1" selectUnlockedCells="1"/>
  <mergeCells count="354">
    <mergeCell ref="A217:B217"/>
    <mergeCell ref="A218:B218"/>
    <mergeCell ref="A219:B219"/>
    <mergeCell ref="A220:B220"/>
    <mergeCell ref="A221:B221"/>
    <mergeCell ref="A222:H222"/>
    <mergeCell ref="A211:B211"/>
    <mergeCell ref="A212:B212"/>
    <mergeCell ref="A213:B213"/>
    <mergeCell ref="A214:B214"/>
    <mergeCell ref="A215:B215"/>
    <mergeCell ref="A216:B216"/>
    <mergeCell ref="A206:H206"/>
    <mergeCell ref="A207:H207"/>
    <mergeCell ref="A208:H208"/>
    <mergeCell ref="A209:E209"/>
    <mergeCell ref="F209:H209"/>
    <mergeCell ref="A210:H210"/>
    <mergeCell ref="A202:B202"/>
    <mergeCell ref="D202:E202"/>
    <mergeCell ref="A203:B203"/>
    <mergeCell ref="D203:E203"/>
    <mergeCell ref="A204:H204"/>
    <mergeCell ref="A205:H205"/>
    <mergeCell ref="A199:B199"/>
    <mergeCell ref="D199:E199"/>
    <mergeCell ref="A200:B200"/>
    <mergeCell ref="D200:E200"/>
    <mergeCell ref="A201:B201"/>
    <mergeCell ref="D201:E201"/>
    <mergeCell ref="A193:H193"/>
    <mergeCell ref="A194:H194"/>
    <mergeCell ref="A196:E196"/>
    <mergeCell ref="A197:E197"/>
    <mergeCell ref="A198:B198"/>
    <mergeCell ref="D198:E198"/>
    <mergeCell ref="A186:C186"/>
    <mergeCell ref="A187:C187"/>
    <mergeCell ref="A188:C188"/>
    <mergeCell ref="A189:C189"/>
    <mergeCell ref="A190:C190"/>
    <mergeCell ref="A191:C191"/>
    <mergeCell ref="C181:D181"/>
    <mergeCell ref="C182:D182"/>
    <mergeCell ref="C183:D183"/>
    <mergeCell ref="C184:D184"/>
    <mergeCell ref="A185:C185"/>
    <mergeCell ref="G185:H185"/>
    <mergeCell ref="A177:B177"/>
    <mergeCell ref="C177:C178"/>
    <mergeCell ref="D177:H177"/>
    <mergeCell ref="A178:B178"/>
    <mergeCell ref="D178:H178"/>
    <mergeCell ref="A179:B179"/>
    <mergeCell ref="D179:H179"/>
    <mergeCell ref="A173:B173"/>
    <mergeCell ref="A174:B174"/>
    <mergeCell ref="D174:H174"/>
    <mergeCell ref="A175:B175"/>
    <mergeCell ref="D175:H175"/>
    <mergeCell ref="A176:C176"/>
    <mergeCell ref="D176:H176"/>
    <mergeCell ref="A169:B169"/>
    <mergeCell ref="D169:H169"/>
    <mergeCell ref="A170:B170"/>
    <mergeCell ref="A171:B171"/>
    <mergeCell ref="D171:H171"/>
    <mergeCell ref="A172:B172"/>
    <mergeCell ref="D172:H172"/>
    <mergeCell ref="D165:H165"/>
    <mergeCell ref="A166:B166"/>
    <mergeCell ref="D166:H166"/>
    <mergeCell ref="A167:B167"/>
    <mergeCell ref="A168:B168"/>
    <mergeCell ref="D168:H168"/>
    <mergeCell ref="A161:B161"/>
    <mergeCell ref="C161:C165"/>
    <mergeCell ref="D161:H161"/>
    <mergeCell ref="A162:B162"/>
    <mergeCell ref="D162:H162"/>
    <mergeCell ref="A163:B163"/>
    <mergeCell ref="D163:H163"/>
    <mergeCell ref="A164:B164"/>
    <mergeCell ref="D164:H164"/>
    <mergeCell ref="A165:B165"/>
    <mergeCell ref="A158:B158"/>
    <mergeCell ref="D158:H158"/>
    <mergeCell ref="A159:B159"/>
    <mergeCell ref="D159:H159"/>
    <mergeCell ref="A160:B160"/>
    <mergeCell ref="D160:H160"/>
    <mergeCell ref="A155:B155"/>
    <mergeCell ref="D155:H155"/>
    <mergeCell ref="A156:B156"/>
    <mergeCell ref="D156:H156"/>
    <mergeCell ref="A157:B157"/>
    <mergeCell ref="D157:H157"/>
    <mergeCell ref="A152:B152"/>
    <mergeCell ref="D152:H152"/>
    <mergeCell ref="A153:B153"/>
    <mergeCell ref="D153:H153"/>
    <mergeCell ref="A154:B154"/>
    <mergeCell ref="D154:H154"/>
    <mergeCell ref="A149:B149"/>
    <mergeCell ref="D149:H149"/>
    <mergeCell ref="A150:B150"/>
    <mergeCell ref="D150:H150"/>
    <mergeCell ref="A151:B151"/>
    <mergeCell ref="D151:H151"/>
    <mergeCell ref="A146:B146"/>
    <mergeCell ref="D146:H146"/>
    <mergeCell ref="A147:B147"/>
    <mergeCell ref="D147:H147"/>
    <mergeCell ref="A148:B148"/>
    <mergeCell ref="D148:H148"/>
    <mergeCell ref="A143:B143"/>
    <mergeCell ref="D143:H143"/>
    <mergeCell ref="A144:B144"/>
    <mergeCell ref="D144:H144"/>
    <mergeCell ref="A145:B145"/>
    <mergeCell ref="D145:H145"/>
    <mergeCell ref="A140:B140"/>
    <mergeCell ref="D140:H140"/>
    <mergeCell ref="A141:B141"/>
    <mergeCell ref="D141:H141"/>
    <mergeCell ref="A142:B142"/>
    <mergeCell ref="D142:H142"/>
    <mergeCell ref="A137:B137"/>
    <mergeCell ref="D137:H137"/>
    <mergeCell ref="A138:B138"/>
    <mergeCell ref="D138:H138"/>
    <mergeCell ref="A139:B139"/>
    <mergeCell ref="D139:H139"/>
    <mergeCell ref="A134:B134"/>
    <mergeCell ref="D134:H134"/>
    <mergeCell ref="A135:B135"/>
    <mergeCell ref="D135:H135"/>
    <mergeCell ref="A136:B136"/>
    <mergeCell ref="D136:H136"/>
    <mergeCell ref="A131:B131"/>
    <mergeCell ref="D131:H131"/>
    <mergeCell ref="A132:B132"/>
    <mergeCell ref="D132:H132"/>
    <mergeCell ref="A133:B133"/>
    <mergeCell ref="D133:H133"/>
    <mergeCell ref="A128:B128"/>
    <mergeCell ref="D128:H128"/>
    <mergeCell ref="A129:B129"/>
    <mergeCell ref="D129:H129"/>
    <mergeCell ref="A130:B130"/>
    <mergeCell ref="D130:H130"/>
    <mergeCell ref="A125:B125"/>
    <mergeCell ref="D125:H125"/>
    <mergeCell ref="A126:B126"/>
    <mergeCell ref="D126:H126"/>
    <mergeCell ref="A127:B127"/>
    <mergeCell ref="D127:H127"/>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16:B116"/>
    <mergeCell ref="D116:H116"/>
    <mergeCell ref="A117:B117"/>
    <mergeCell ref="D117:H117"/>
    <mergeCell ref="A118:B118"/>
    <mergeCell ref="D118:H118"/>
    <mergeCell ref="A113:B113"/>
    <mergeCell ref="D113:H113"/>
    <mergeCell ref="A114:B114"/>
    <mergeCell ref="D114:H114"/>
    <mergeCell ref="A115:B115"/>
    <mergeCell ref="D115:H115"/>
    <mergeCell ref="D109:H109"/>
    <mergeCell ref="A110:B110"/>
    <mergeCell ref="D110:H110"/>
    <mergeCell ref="A111:B111"/>
    <mergeCell ref="D111:H111"/>
    <mergeCell ref="A112:B112"/>
    <mergeCell ref="D112:H112"/>
    <mergeCell ref="A105:B105"/>
    <mergeCell ref="D105:H105"/>
    <mergeCell ref="A106:B106"/>
    <mergeCell ref="D106:H106"/>
    <mergeCell ref="A107:B107"/>
    <mergeCell ref="C107:C124"/>
    <mergeCell ref="D107:H107"/>
    <mergeCell ref="A108:B108"/>
    <mergeCell ref="D108:H108"/>
    <mergeCell ref="A109:B109"/>
    <mergeCell ref="A102:B102"/>
    <mergeCell ref="D102:H102"/>
    <mergeCell ref="A103:B103"/>
    <mergeCell ref="D103:H103"/>
    <mergeCell ref="A104:B104"/>
    <mergeCell ref="D104:H104"/>
    <mergeCell ref="A99:B99"/>
    <mergeCell ref="D99:H99"/>
    <mergeCell ref="A100:B100"/>
    <mergeCell ref="D100:H100"/>
    <mergeCell ref="A101:B101"/>
    <mergeCell ref="D101:H101"/>
    <mergeCell ref="D94:H94"/>
    <mergeCell ref="A95:B95"/>
    <mergeCell ref="C95:C103"/>
    <mergeCell ref="D95:H95"/>
    <mergeCell ref="A96:B96"/>
    <mergeCell ref="D96:H96"/>
    <mergeCell ref="A97:B97"/>
    <mergeCell ref="D97:H97"/>
    <mergeCell ref="A98:B98"/>
    <mergeCell ref="D98:H98"/>
    <mergeCell ref="A91:B91"/>
    <mergeCell ref="D91:H91"/>
    <mergeCell ref="A92:B92"/>
    <mergeCell ref="D92:H92"/>
    <mergeCell ref="A93:C93"/>
    <mergeCell ref="D93:H93"/>
    <mergeCell ref="A88:B88"/>
    <mergeCell ref="D88:H88"/>
    <mergeCell ref="A89:B89"/>
    <mergeCell ref="D89:H89"/>
    <mergeCell ref="A90:B90"/>
    <mergeCell ref="D90:H90"/>
    <mergeCell ref="A85:B85"/>
    <mergeCell ref="D85:H85"/>
    <mergeCell ref="A86:B86"/>
    <mergeCell ref="D86:H86"/>
    <mergeCell ref="A87:B87"/>
    <mergeCell ref="D87:H87"/>
    <mergeCell ref="A82:B82"/>
    <mergeCell ref="D82:H82"/>
    <mergeCell ref="A83:B83"/>
    <mergeCell ref="D83:H83"/>
    <mergeCell ref="A84:B84"/>
    <mergeCell ref="D84:H84"/>
    <mergeCell ref="A79:B79"/>
    <mergeCell ref="D79:H79"/>
    <mergeCell ref="A80:B80"/>
    <mergeCell ref="D80:H80"/>
    <mergeCell ref="A81:B81"/>
    <mergeCell ref="D81:H81"/>
    <mergeCell ref="A76:B76"/>
    <mergeCell ref="D76:H76"/>
    <mergeCell ref="A77:B77"/>
    <mergeCell ref="D77:H77"/>
    <mergeCell ref="A78:B78"/>
    <mergeCell ref="D78:H78"/>
    <mergeCell ref="D71:H71"/>
    <mergeCell ref="A72:C72"/>
    <mergeCell ref="D72:H72"/>
    <mergeCell ref="A73:B73"/>
    <mergeCell ref="C73:C92"/>
    <mergeCell ref="D73:H73"/>
    <mergeCell ref="A74:B74"/>
    <mergeCell ref="D74:H74"/>
    <mergeCell ref="A75:B75"/>
    <mergeCell ref="D75:H75"/>
    <mergeCell ref="H62:H66"/>
    <mergeCell ref="D67:H67"/>
    <mergeCell ref="A68:A70"/>
    <mergeCell ref="B68:B69"/>
    <mergeCell ref="C68:C69"/>
    <mergeCell ref="D68:H70"/>
    <mergeCell ref="G56:G60"/>
    <mergeCell ref="H56:H60"/>
    <mergeCell ref="D61:H61"/>
    <mergeCell ref="A62:A66"/>
    <mergeCell ref="B62:B63"/>
    <mergeCell ref="C62:C63"/>
    <mergeCell ref="D62:D66"/>
    <mergeCell ref="E62:E66"/>
    <mergeCell ref="F62:F66"/>
    <mergeCell ref="G62:G66"/>
    <mergeCell ref="D52:H52"/>
    <mergeCell ref="A53:A54"/>
    <mergeCell ref="D53:H54"/>
    <mergeCell ref="D55:H55"/>
    <mergeCell ref="A56:A60"/>
    <mergeCell ref="B56:B57"/>
    <mergeCell ref="C56:C57"/>
    <mergeCell ref="D56:D60"/>
    <mergeCell ref="E56:E60"/>
    <mergeCell ref="F56:F60"/>
    <mergeCell ref="D48:H48"/>
    <mergeCell ref="A49:A51"/>
    <mergeCell ref="D49:D51"/>
    <mergeCell ref="E49:E51"/>
    <mergeCell ref="F49:F51"/>
    <mergeCell ref="G49:G51"/>
    <mergeCell ref="H49:H51"/>
    <mergeCell ref="A39:A42"/>
    <mergeCell ref="D39:H42"/>
    <mergeCell ref="C40:C41"/>
    <mergeCell ref="D43:H43"/>
    <mergeCell ref="A44:A47"/>
    <mergeCell ref="B44:B45"/>
    <mergeCell ref="C44:C45"/>
    <mergeCell ref="D44:H47"/>
    <mergeCell ref="D32:H32"/>
    <mergeCell ref="A33:A37"/>
    <mergeCell ref="B33:B34"/>
    <mergeCell ref="C33:C34"/>
    <mergeCell ref="D33:D37"/>
    <mergeCell ref="E33:E37"/>
    <mergeCell ref="F33:F37"/>
    <mergeCell ref="G33:G37"/>
    <mergeCell ref="H33:H37"/>
    <mergeCell ref="D27:H27"/>
    <mergeCell ref="A28:A31"/>
    <mergeCell ref="B28:B29"/>
    <mergeCell ref="C28:C29"/>
    <mergeCell ref="D28:D31"/>
    <mergeCell ref="E28:E31"/>
    <mergeCell ref="F28:F31"/>
    <mergeCell ref="G28:G31"/>
    <mergeCell ref="H28:H31"/>
    <mergeCell ref="D18:H18"/>
    <mergeCell ref="A19:A22"/>
    <mergeCell ref="D19:H22"/>
    <mergeCell ref="C20:C21"/>
    <mergeCell ref="D23:H23"/>
    <mergeCell ref="A24:A26"/>
    <mergeCell ref="B24:B25"/>
    <mergeCell ref="C24:C25"/>
    <mergeCell ref="D24:H26"/>
    <mergeCell ref="H8:H11"/>
    <mergeCell ref="D12:H12"/>
    <mergeCell ref="A13:A17"/>
    <mergeCell ref="B13:B14"/>
    <mergeCell ref="C13:C14"/>
    <mergeCell ref="D13:D17"/>
    <mergeCell ref="E13:E17"/>
    <mergeCell ref="F13:F17"/>
    <mergeCell ref="G13:G17"/>
    <mergeCell ref="H13:H17"/>
    <mergeCell ref="D4:H4"/>
    <mergeCell ref="A5:B5"/>
    <mergeCell ref="D6:H6"/>
    <mergeCell ref="A8:A11"/>
    <mergeCell ref="B8:B9"/>
    <mergeCell ref="C8:C9"/>
    <mergeCell ref="D8:D11"/>
    <mergeCell ref="E8:E11"/>
    <mergeCell ref="F8:F11"/>
    <mergeCell ref="G8:G11"/>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XFD200"/>
  <sheetViews>
    <sheetView view="pageBreakPreview" zoomScale="40" zoomScaleNormal="60" zoomScaleSheetLayoutView="40" workbookViewId="0">
      <pane ySplit="4" topLeftCell="A47" activePane="bottomLeft" state="frozen"/>
      <selection activeCell="A181" sqref="A181:B181"/>
      <selection pane="bottomLeft" activeCell="A181" sqref="A181:B181"/>
    </sheetView>
  </sheetViews>
  <sheetFormatPr defaultColWidth="9.140625" defaultRowHeight="12.75" x14ac:dyDescent="0.2"/>
  <cols>
    <col min="1" max="1" width="45.7109375" style="216" customWidth="1"/>
    <col min="2" max="2" width="80.7109375" style="217" customWidth="1"/>
    <col min="3" max="3" width="120.7109375" style="218" customWidth="1"/>
    <col min="4" max="7" width="30.7109375" style="217" customWidth="1"/>
    <col min="8" max="8" width="30.7109375" style="219" customWidth="1"/>
    <col min="9" max="16384" width="9.140625" style="219"/>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июня 2024 г.</v>
      </c>
      <c r="B2" s="6" t="s">
        <v>2</v>
      </c>
      <c r="C2" s="7" t="s">
        <v>543</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ht="50.1" customHeight="1" thickBot="1" x14ac:dyDescent="0.25">
      <c r="A5" s="24" t="s">
        <v>9</v>
      </c>
      <c r="B5" s="25"/>
      <c r="C5" s="26"/>
      <c r="D5" s="26"/>
      <c r="E5" s="26"/>
      <c r="F5" s="26"/>
      <c r="G5" s="26"/>
      <c r="H5" s="27"/>
    </row>
    <row r="6" spans="1:8" ht="35.25" customHeight="1" thickBot="1" x14ac:dyDescent="0.25">
      <c r="A6" s="436"/>
      <c r="B6" s="437"/>
      <c r="C6" s="438"/>
      <c r="D6" s="337" t="s">
        <v>171</v>
      </c>
      <c r="E6" s="268" t="s">
        <v>172</v>
      </c>
      <c r="F6" s="337" t="s">
        <v>173</v>
      </c>
      <c r="G6" s="268" t="s">
        <v>174</v>
      </c>
      <c r="H6" s="338" t="s">
        <v>175</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"2ГИС.ЛИПЕЦК" (версия для ПК); 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Интернет-площадки и Веб-приложения на основе Cправочника организаций "2ГИС.ЛИПЕЦК", http://api.2gis.ru/</v>
      </c>
      <c r="D7" s="31">
        <f>F7*1.2</f>
        <v>5760</v>
      </c>
      <c r="E7" s="32">
        <f>F7*1.1</f>
        <v>5280</v>
      </c>
      <c r="F7" s="32">
        <v>4800</v>
      </c>
      <c r="G7" s="32">
        <f>F7*0.75</f>
        <v>3600</v>
      </c>
      <c r="H7" s="33">
        <f>F7*0.5</f>
        <v>2400</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"2ГИС.ЛИПЕЦК" (версия для ПК); 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Интернет-площадки и Веб-приложения на основе Cправочника организаций "2ГИС.ЛИПЕЦК",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"2ГИС.ЛИПЕЦК" (версия для ПК); 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Интернет-площадки и Веб-приложения на основе Cправочника организаций "2ГИС.ЛИПЕЦК", http://api.2gis.ru/</v>
      </c>
      <c r="D12" s="54">
        <f>F12*1.2</f>
        <v>6904.8</v>
      </c>
      <c r="E12" s="32">
        <f>F12*1.1</f>
        <v>6329.4000000000005</v>
      </c>
      <c r="F12" s="32">
        <v>5754</v>
      </c>
      <c r="G12" s="32">
        <f>F12*0.75</f>
        <v>4315.5</v>
      </c>
      <c r="H12" s="33">
        <f>F12*0.5</f>
        <v>2877</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"2ГИС.ЛИПЕЦК" (версия для ПК); 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Интернет-площадки и Веб-приложения на основе Cправочника организаций "2ГИС.ЛИПЕЦК",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1182</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"2ГИС.ЛИПЕЦК"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"2ГИС.ЛИПЕЦК"; Электронный справочник "2ГИС.ЛИПЕЦК"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Интернет-площадки и Веб-приложения на основе Cправочника организаций "2ГИС.ЛИПЕЦК", http://api.2gis.ru/</v>
      </c>
      <c r="D23" s="271">
        <v>198</v>
      </c>
      <c r="E23" s="272"/>
      <c r="F23" s="272"/>
      <c r="G23" s="272"/>
      <c r="H23" s="273"/>
    </row>
    <row r="24" spans="1:8" s="16" customFormat="1" ht="94.5" customHeight="1" x14ac:dyDescent="0.2">
      <c r="A24" s="71"/>
      <c r="B24" s="92"/>
      <c r="C24" s="93"/>
      <c r="D24" s="94"/>
      <c r="E24" s="95"/>
      <c r="F24" s="95"/>
      <c r="G24" s="95"/>
      <c r="H24" s="274"/>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25" s="275"/>
      <c r="E25" s="276"/>
      <c r="F25" s="276"/>
      <c r="G25" s="276"/>
      <c r="H25" s="277"/>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"2ГИС.ЛИПЕЦК" (версия для ПК); 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v>
      </c>
      <c r="D27" s="31">
        <f>F27*1.2</f>
        <v>8064</v>
      </c>
      <c r="E27" s="32">
        <f>F27*1.1</f>
        <v>7392.0000000000009</v>
      </c>
      <c r="F27" s="32">
        <v>6720</v>
      </c>
      <c r="G27" s="32">
        <f>F27*0.75</f>
        <v>5040</v>
      </c>
      <c r="H27" s="33">
        <f>F27*0.5</f>
        <v>3360</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"2ГИС.ЛИПЕЦК" (версия для ПК); 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v>
      </c>
      <c r="D32" s="54">
        <f>F32*1.2</f>
        <v>9676.7999999999993</v>
      </c>
      <c r="E32" s="32">
        <f>F32*1.1</f>
        <v>8870.4000000000015</v>
      </c>
      <c r="F32" s="32">
        <v>8064</v>
      </c>
      <c r="G32" s="32">
        <f>F32*0.75</f>
        <v>6048</v>
      </c>
      <c r="H32" s="33">
        <f>F32*0.5</f>
        <v>4032</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1680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"2ГИС.ЛИПЕЦК"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"2ГИС.ЛИПЕЦК"; Электронный справочник "2ГИС.ЛИПЕЦК"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v>
      </c>
      <c r="D43" s="68">
        <v>288</v>
      </c>
      <c r="E43" s="69"/>
      <c r="F43" s="69"/>
      <c r="G43" s="69"/>
      <c r="H43" s="70"/>
    </row>
    <row r="44" spans="1:8" s="16" customFormat="1" ht="69.75" customHeight="1" x14ac:dyDescent="0.2">
      <c r="A44" s="71"/>
      <c r="B44" s="92"/>
      <c r="C44" s="93"/>
      <c r="D44" s="74"/>
      <c r="E44" s="75"/>
      <c r="F44" s="75"/>
      <c r="G44" s="75"/>
      <c r="H44" s="7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45" s="74"/>
      <c r="E45" s="75"/>
      <c r="F45" s="75"/>
      <c r="G45" s="75"/>
      <c r="H45" s="7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46" s="78"/>
      <c r="E46" s="79"/>
      <c r="F46" s="79"/>
      <c r="G46" s="79"/>
      <c r="H46" s="80"/>
    </row>
    <row r="47" spans="1:8" s="16" customFormat="1" ht="24.95" customHeight="1" thickBot="1" x14ac:dyDescent="0.25">
      <c r="A47" s="81"/>
      <c r="B47" s="82"/>
      <c r="C47" s="83"/>
      <c r="D47" s="113"/>
      <c r="E47" s="114"/>
      <c r="F47" s="114"/>
      <c r="G47" s="114"/>
      <c r="H47" s="115"/>
    </row>
    <row r="48" spans="1:8" s="16" customFormat="1" ht="48" customHeight="1" x14ac:dyDescent="0.2">
      <c r="A48" s="29" t="s">
        <v>31</v>
      </c>
      <c r="B48" s="30" t="s">
        <v>27</v>
      </c>
      <c r="C4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"2ГИС.ЛИПЕЦК" (версия для ПК); 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Интернет-площадки и Веб-приложения на основе Cправочника организаций "2ГИС.ЛИПЕЦК", http://api.2gis.ru/</v>
      </c>
      <c r="D48" s="31">
        <f>F48*1.2</f>
        <v>6912</v>
      </c>
      <c r="E48" s="32">
        <f>F48*1.1</f>
        <v>6336.0000000000009</v>
      </c>
      <c r="F48" s="32">
        <v>5760</v>
      </c>
      <c r="G48" s="32">
        <f>F48*0.75</f>
        <v>4320</v>
      </c>
      <c r="H48" s="33">
        <f>F48*0.5</f>
        <v>2880</v>
      </c>
    </row>
    <row r="49" spans="1:8" s="16" customFormat="1" ht="132" customHeight="1" x14ac:dyDescent="0.2">
      <c r="A49" s="34"/>
      <c r="B49" s="35"/>
      <c r="C49" s="35"/>
      <c r="D49" s="36"/>
      <c r="E49" s="37"/>
      <c r="F49" s="37"/>
      <c r="G49" s="37"/>
      <c r="H49" s="38"/>
    </row>
    <row r="50" spans="1:8" s="16" customFormat="1" ht="127.5" customHeight="1" x14ac:dyDescent="0.2">
      <c r="A50" s="34"/>
      <c r="B50" s="39" t="s">
        <v>12</v>
      </c>
      <c r="C5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"2ГИС.ЛИПЕЦК" (версия для ПК); 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Интернет-площадки и Веб-приложения на основе Cправочника организаций "2ГИС.ЛИПЕЦК", http://api.2gis.ru/</v>
      </c>
      <c r="D50" s="36"/>
      <c r="E50" s="37"/>
      <c r="F50" s="37"/>
      <c r="G50" s="37"/>
      <c r="H50" s="38"/>
    </row>
    <row r="51" spans="1:8" s="16" customFormat="1" ht="127.5" customHeight="1" thickBot="1" x14ac:dyDescent="0.25">
      <c r="A51" s="119"/>
      <c r="B51" s="120" t="s">
        <v>33</v>
      </c>
      <c r="C51"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51" s="121"/>
      <c r="E51" s="122"/>
      <c r="F51" s="122"/>
      <c r="G51" s="122"/>
      <c r="H51" s="123"/>
    </row>
    <row r="52" spans="1:8" s="16" customFormat="1" ht="166.5" customHeight="1" thickBot="1" x14ac:dyDescent="0.25">
      <c r="A52" s="41"/>
      <c r="B52" s="42" t="s">
        <v>13</v>
      </c>
      <c r="C52"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52" s="44"/>
      <c r="E52" s="45"/>
      <c r="F52" s="45"/>
      <c r="G52" s="45"/>
      <c r="H52" s="46"/>
    </row>
    <row r="53" spans="1:8" s="16" customFormat="1" ht="24.95" customHeight="1" thickBot="1" x14ac:dyDescent="0.25">
      <c r="A53" s="47"/>
      <c r="B53" s="48"/>
      <c r="C53" s="49"/>
      <c r="D53" s="50"/>
      <c r="E53" s="51"/>
      <c r="F53" s="51"/>
      <c r="G53" s="51"/>
      <c r="H53" s="52"/>
    </row>
    <row r="54" spans="1:8" s="16" customFormat="1" ht="48" customHeight="1" x14ac:dyDescent="0.2">
      <c r="A54" s="53" t="s">
        <v>35</v>
      </c>
      <c r="B54" s="30" t="s">
        <v>27</v>
      </c>
      <c r="C54"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"2ГИС.ЛИПЕЦК" (версия для ПК); 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Интернет-площадки и Веб-приложения на основе Cправочника организаций "2ГИС.ЛИПЕЦК", http://api.2gis.ru/</v>
      </c>
      <c r="D54" s="54">
        <f>F54*1.2</f>
        <v>8287.1999999999989</v>
      </c>
      <c r="E54" s="32">
        <f>F54*1.1</f>
        <v>7596.6</v>
      </c>
      <c r="F54" s="32">
        <v>6906</v>
      </c>
      <c r="G54" s="32">
        <f>F54*0.75</f>
        <v>5179.5</v>
      </c>
      <c r="H54" s="33">
        <f>F54*0.5</f>
        <v>3453</v>
      </c>
    </row>
    <row r="55" spans="1:8" s="16" customFormat="1" ht="132" customHeight="1" x14ac:dyDescent="0.2">
      <c r="A55" s="55"/>
      <c r="B55" s="35"/>
      <c r="C55" s="35"/>
      <c r="D55" s="56"/>
      <c r="E55" s="37"/>
      <c r="F55" s="37"/>
      <c r="G55" s="37"/>
      <c r="H55" s="38"/>
    </row>
    <row r="56" spans="1:8" s="16" customFormat="1" ht="138.94999999999999" customHeight="1" x14ac:dyDescent="0.2">
      <c r="A56" s="55"/>
      <c r="B56" s="39" t="s">
        <v>12</v>
      </c>
      <c r="C56"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"2ГИС.ЛИПЕЦК" (версия для ПК); 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Интернет-площадки и Веб-приложения на основе Cправочника организаций "2ГИС.ЛИПЕЦК", http://api.2gis.ru/</v>
      </c>
      <c r="D56" s="56"/>
      <c r="E56" s="37"/>
      <c r="F56" s="37"/>
      <c r="G56" s="37"/>
      <c r="H56" s="38"/>
    </row>
    <row r="57" spans="1:8" s="16" customFormat="1" ht="166.5" customHeight="1" x14ac:dyDescent="0.2">
      <c r="A57" s="55"/>
      <c r="B57" s="57" t="s">
        <v>13</v>
      </c>
      <c r="C57"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57" s="56"/>
      <c r="E57" s="37"/>
      <c r="F57" s="37"/>
      <c r="G57" s="37"/>
      <c r="H57" s="38"/>
    </row>
    <row r="58" spans="1:8" s="16" customFormat="1" ht="92.25" customHeight="1" thickBot="1" x14ac:dyDescent="0.25">
      <c r="A58" s="59"/>
      <c r="B58" s="42" t="s">
        <v>36</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58" s="61"/>
      <c r="E58" s="45"/>
      <c r="F58" s="45"/>
      <c r="G58" s="45"/>
      <c r="H58" s="46"/>
    </row>
    <row r="59" spans="1:8" s="16" customFormat="1" ht="24.95" customHeight="1" thickBot="1" x14ac:dyDescent="0.25">
      <c r="A59" s="81"/>
      <c r="B59" s="82"/>
      <c r="C59" s="83"/>
      <c r="D59" s="84"/>
      <c r="E59" s="85"/>
      <c r="F59" s="85"/>
      <c r="G59" s="85"/>
      <c r="H59" s="86"/>
    </row>
    <row r="60" spans="1:8" s="16" customFormat="1" ht="50.1" customHeight="1" x14ac:dyDescent="0.2">
      <c r="A60" s="65" t="s">
        <v>37</v>
      </c>
      <c r="B60" s="87" t="s">
        <v>23</v>
      </c>
      <c r="C60"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Интернет-площадки и Веб-приложения на основе Cправочника организаций "2ГИС.ЛИПЕЦК", http://api.2gis.ru/</v>
      </c>
      <c r="D60" s="271">
        <v>198</v>
      </c>
      <c r="E60" s="272"/>
      <c r="F60" s="272"/>
      <c r="G60" s="272"/>
      <c r="H60" s="273"/>
    </row>
    <row r="61" spans="1:8" s="16" customFormat="1" ht="94.5" customHeight="1" x14ac:dyDescent="0.2">
      <c r="A61" s="71"/>
      <c r="B61" s="92"/>
      <c r="C61" s="93"/>
      <c r="D61" s="94"/>
      <c r="E61" s="95"/>
      <c r="F61" s="95"/>
      <c r="G61" s="95"/>
      <c r="H61" s="274"/>
    </row>
    <row r="62" spans="1:8" s="16" customFormat="1" ht="163.5" customHeight="1" thickBot="1" x14ac:dyDescent="0.25">
      <c r="A62" s="77"/>
      <c r="B62" s="97" t="s">
        <v>13</v>
      </c>
      <c r="C62"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62" s="275"/>
      <c r="E62" s="276"/>
      <c r="F62" s="276"/>
      <c r="G62" s="276"/>
      <c r="H62" s="277"/>
    </row>
    <row r="63" spans="1:8" ht="21.75" thickBot="1" x14ac:dyDescent="0.25">
      <c r="A63" s="81"/>
      <c r="B63" s="129"/>
      <c r="C63" s="130"/>
      <c r="D63" s="113"/>
      <c r="E63" s="114"/>
      <c r="F63" s="114"/>
      <c r="G63" s="114"/>
      <c r="H63" s="115"/>
    </row>
    <row r="64" spans="1:8" ht="50.1" customHeight="1" thickBot="1" x14ac:dyDescent="0.25">
      <c r="A64" s="136" t="s">
        <v>38</v>
      </c>
      <c r="B64" s="137"/>
      <c r="C64" s="137"/>
      <c r="D64" s="138" t="str">
        <f>"от "&amp;MIN(D65:D84)&amp;" до "&amp;MAX(D65:D84)</f>
        <v>от 1146 до 22920</v>
      </c>
      <c r="E64" s="139"/>
      <c r="F64" s="139"/>
      <c r="G64" s="139"/>
      <c r="H64" s="140"/>
    </row>
    <row r="65" spans="1:8" ht="37.5" customHeight="1" x14ac:dyDescent="0.2">
      <c r="A65" s="141" t="s">
        <v>39</v>
      </c>
      <c r="B65" s="142"/>
      <c r="C65" s="143" t="str">
        <f>"Электронный справочник на основе Справочника организаций "&amp;$C$2&amp;" (версия для ПК)"</f>
        <v>Электронный справочник на основе Справочника организаций "2ГИС.ЛИПЕЦК" (версия для ПК)</v>
      </c>
      <c r="D65" s="144">
        <v>1146</v>
      </c>
      <c r="E65" s="145"/>
      <c r="F65" s="145"/>
      <c r="G65" s="145"/>
      <c r="H65" s="146"/>
    </row>
    <row r="66" spans="1:8" ht="37.5" customHeight="1" x14ac:dyDescent="0.2">
      <c r="A66" s="147" t="s">
        <v>40</v>
      </c>
      <c r="B66" s="148"/>
      <c r="C66" s="143"/>
      <c r="D66" s="36">
        <v>2292</v>
      </c>
      <c r="E66" s="37"/>
      <c r="F66" s="37"/>
      <c r="G66" s="37"/>
      <c r="H66" s="38"/>
    </row>
    <row r="67" spans="1:8" ht="37.5" customHeight="1" x14ac:dyDescent="0.2">
      <c r="A67" s="147" t="s">
        <v>41</v>
      </c>
      <c r="B67" s="148"/>
      <c r="C67" s="143"/>
      <c r="D67" s="36">
        <v>3438</v>
      </c>
      <c r="E67" s="37"/>
      <c r="F67" s="37"/>
      <c r="G67" s="37"/>
      <c r="H67" s="38"/>
    </row>
    <row r="68" spans="1:8" ht="37.5" customHeight="1" x14ac:dyDescent="0.2">
      <c r="A68" s="147" t="s">
        <v>42</v>
      </c>
      <c r="B68" s="148"/>
      <c r="C68" s="143"/>
      <c r="D68" s="36">
        <v>4584</v>
      </c>
      <c r="E68" s="37"/>
      <c r="F68" s="37"/>
      <c r="G68" s="37"/>
      <c r="H68" s="38"/>
    </row>
    <row r="69" spans="1:8" ht="37.5" customHeight="1" x14ac:dyDescent="0.2">
      <c r="A69" s="147" t="s">
        <v>43</v>
      </c>
      <c r="B69" s="148"/>
      <c r="C69" s="143"/>
      <c r="D69" s="36">
        <v>5730</v>
      </c>
      <c r="E69" s="37"/>
      <c r="F69" s="37"/>
      <c r="G69" s="37"/>
      <c r="H69" s="38"/>
    </row>
    <row r="70" spans="1:8" ht="37.5" customHeight="1" x14ac:dyDescent="0.2">
      <c r="A70" s="147" t="s">
        <v>44</v>
      </c>
      <c r="B70" s="148"/>
      <c r="C70" s="143"/>
      <c r="D70" s="36">
        <v>6876</v>
      </c>
      <c r="E70" s="37"/>
      <c r="F70" s="37"/>
      <c r="G70" s="37"/>
      <c r="H70" s="38"/>
    </row>
    <row r="71" spans="1:8" ht="37.5" customHeight="1" x14ac:dyDescent="0.2">
      <c r="A71" s="147" t="s">
        <v>45</v>
      </c>
      <c r="B71" s="148"/>
      <c r="C71" s="143"/>
      <c r="D71" s="36">
        <v>8022</v>
      </c>
      <c r="E71" s="37"/>
      <c r="F71" s="37"/>
      <c r="G71" s="37"/>
      <c r="H71" s="38"/>
    </row>
    <row r="72" spans="1:8" ht="37.5" customHeight="1" x14ac:dyDescent="0.2">
      <c r="A72" s="147" t="s">
        <v>46</v>
      </c>
      <c r="B72" s="148"/>
      <c r="C72" s="143"/>
      <c r="D72" s="36">
        <v>9168</v>
      </c>
      <c r="E72" s="37"/>
      <c r="F72" s="37"/>
      <c r="G72" s="37"/>
      <c r="H72" s="38"/>
    </row>
    <row r="73" spans="1:8" ht="37.5" customHeight="1" x14ac:dyDescent="0.2">
      <c r="A73" s="147" t="s">
        <v>47</v>
      </c>
      <c r="B73" s="148"/>
      <c r="C73" s="143"/>
      <c r="D73" s="36">
        <v>10314</v>
      </c>
      <c r="E73" s="37"/>
      <c r="F73" s="37"/>
      <c r="G73" s="37"/>
      <c r="H73" s="38"/>
    </row>
    <row r="74" spans="1:8" ht="37.5" customHeight="1" x14ac:dyDescent="0.2">
      <c r="A74" s="147" t="s">
        <v>48</v>
      </c>
      <c r="B74" s="148"/>
      <c r="C74" s="143"/>
      <c r="D74" s="36">
        <v>11460</v>
      </c>
      <c r="E74" s="37"/>
      <c r="F74" s="37"/>
      <c r="G74" s="37"/>
      <c r="H74" s="38"/>
    </row>
    <row r="75" spans="1:8" ht="37.5" customHeight="1" x14ac:dyDescent="0.2">
      <c r="A75" s="147" t="s">
        <v>49</v>
      </c>
      <c r="B75" s="148"/>
      <c r="C75" s="143"/>
      <c r="D75" s="36">
        <v>12606</v>
      </c>
      <c r="E75" s="37"/>
      <c r="F75" s="37"/>
      <c r="G75" s="37"/>
      <c r="H75" s="38"/>
    </row>
    <row r="76" spans="1:8" ht="37.5" customHeight="1" x14ac:dyDescent="0.2">
      <c r="A76" s="147" t="s">
        <v>50</v>
      </c>
      <c r="B76" s="148"/>
      <c r="C76" s="143"/>
      <c r="D76" s="36">
        <v>13752</v>
      </c>
      <c r="E76" s="37"/>
      <c r="F76" s="37"/>
      <c r="G76" s="37"/>
      <c r="H76" s="38"/>
    </row>
    <row r="77" spans="1:8" ht="37.5" customHeight="1" x14ac:dyDescent="0.2">
      <c r="A77" s="147" t="s">
        <v>51</v>
      </c>
      <c r="B77" s="148"/>
      <c r="C77" s="143"/>
      <c r="D77" s="36">
        <v>14898</v>
      </c>
      <c r="E77" s="37"/>
      <c r="F77" s="37"/>
      <c r="G77" s="37"/>
      <c r="H77" s="38"/>
    </row>
    <row r="78" spans="1:8" ht="37.5" customHeight="1" x14ac:dyDescent="0.2">
      <c r="A78" s="147" t="s">
        <v>52</v>
      </c>
      <c r="B78" s="148"/>
      <c r="C78" s="143"/>
      <c r="D78" s="36">
        <v>16044</v>
      </c>
      <c r="E78" s="37"/>
      <c r="F78" s="37"/>
      <c r="G78" s="37"/>
      <c r="H78" s="38"/>
    </row>
    <row r="79" spans="1:8" ht="37.5" customHeight="1" x14ac:dyDescent="0.2">
      <c r="A79" s="147" t="s">
        <v>53</v>
      </c>
      <c r="B79" s="148"/>
      <c r="C79" s="143"/>
      <c r="D79" s="36">
        <v>17190</v>
      </c>
      <c r="E79" s="37"/>
      <c r="F79" s="37"/>
      <c r="G79" s="37"/>
      <c r="H79" s="38"/>
    </row>
    <row r="80" spans="1:8" ht="37.5" customHeight="1" x14ac:dyDescent="0.2">
      <c r="A80" s="147" t="s">
        <v>54</v>
      </c>
      <c r="B80" s="148"/>
      <c r="C80" s="143"/>
      <c r="D80" s="36">
        <v>18336</v>
      </c>
      <c r="E80" s="37"/>
      <c r="F80" s="37"/>
      <c r="G80" s="37"/>
      <c r="H80" s="38"/>
    </row>
    <row r="81" spans="1:8" ht="37.5" customHeight="1" x14ac:dyDescent="0.2">
      <c r="A81" s="147" t="s">
        <v>55</v>
      </c>
      <c r="B81" s="148"/>
      <c r="C81" s="143"/>
      <c r="D81" s="36">
        <v>19482</v>
      </c>
      <c r="E81" s="37"/>
      <c r="F81" s="37"/>
      <c r="G81" s="37"/>
      <c r="H81" s="38"/>
    </row>
    <row r="82" spans="1:8" ht="37.5" customHeight="1" x14ac:dyDescent="0.2">
      <c r="A82" s="147" t="s">
        <v>56</v>
      </c>
      <c r="B82" s="148"/>
      <c r="C82" s="143"/>
      <c r="D82" s="36">
        <v>20628</v>
      </c>
      <c r="E82" s="37"/>
      <c r="F82" s="37"/>
      <c r="G82" s="37"/>
      <c r="H82" s="38"/>
    </row>
    <row r="83" spans="1:8" ht="37.5" customHeight="1" x14ac:dyDescent="0.2">
      <c r="A83" s="147" t="s">
        <v>57</v>
      </c>
      <c r="B83" s="148"/>
      <c r="C83" s="143"/>
      <c r="D83" s="36">
        <v>21774</v>
      </c>
      <c r="E83" s="37"/>
      <c r="F83" s="37"/>
      <c r="G83" s="37"/>
      <c r="H83" s="38"/>
    </row>
    <row r="84" spans="1:8" ht="37.5" customHeight="1" thickBot="1" x14ac:dyDescent="0.25">
      <c r="A84" s="147" t="s">
        <v>58</v>
      </c>
      <c r="B84" s="148"/>
      <c r="C84" s="143"/>
      <c r="D84" s="36">
        <v>22920</v>
      </c>
      <c r="E84" s="37"/>
      <c r="F84" s="37"/>
      <c r="G84" s="37"/>
      <c r="H84" s="38"/>
    </row>
    <row r="85" spans="1:8" ht="50.1" customHeight="1" thickBot="1" x14ac:dyDescent="0.25">
      <c r="A85" s="136" t="s">
        <v>59</v>
      </c>
      <c r="B85" s="137"/>
      <c r="C85" s="137"/>
      <c r="D85" s="138" t="str">
        <f>"от "&amp;MIN(D86:D95)&amp;" до "&amp;MAX(D86:D95)</f>
        <v>от 240 до 6252</v>
      </c>
      <c r="E85" s="139"/>
      <c r="F85" s="139"/>
      <c r="G85" s="139"/>
      <c r="H85" s="140"/>
    </row>
    <row r="86" spans="1:8" ht="151.5" x14ac:dyDescent="0.2">
      <c r="A86" s="149" t="s">
        <v>60</v>
      </c>
      <c r="B86" s="150" t="s">
        <v>13</v>
      </c>
      <c r="C86" s="151" t="str">
        <f t="shared" ref="C8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86" s="152">
        <v>768</v>
      </c>
      <c r="E86" s="152"/>
      <c r="F86" s="152"/>
      <c r="G86" s="152"/>
      <c r="H86" s="153"/>
    </row>
    <row r="87" spans="1:8" ht="37.5" customHeight="1" x14ac:dyDescent="0.2">
      <c r="A87" s="154" t="s">
        <v>61</v>
      </c>
      <c r="B87" s="155"/>
      <c r="C87" s="156" t="str">
        <f>"Электронный справочник на основе Справочника организаций "&amp;$C$2&amp;" (версия для ПК)"</f>
        <v>Электронный справочник на основе Справочника организаций "2ГИС.ЛИПЕЦК" (версия для ПК)</v>
      </c>
      <c r="D87" s="157">
        <v>354</v>
      </c>
      <c r="E87" s="157"/>
      <c r="F87" s="157"/>
      <c r="G87" s="157"/>
      <c r="H87" s="158"/>
    </row>
    <row r="88" spans="1:8" ht="37.5" customHeight="1" x14ac:dyDescent="0.2">
      <c r="A88" s="154" t="s">
        <v>62</v>
      </c>
      <c r="B88" s="155"/>
      <c r="C88" s="159"/>
      <c r="D88" s="157">
        <v>6252</v>
      </c>
      <c r="E88" s="157"/>
      <c r="F88" s="157"/>
      <c r="G88" s="157"/>
      <c r="H88" s="158"/>
    </row>
    <row r="89" spans="1:8" ht="37.5" customHeight="1" x14ac:dyDescent="0.2">
      <c r="A89" s="154" t="s">
        <v>63</v>
      </c>
      <c r="B89" s="155"/>
      <c r="C89" s="159"/>
      <c r="D89" s="157">
        <v>1242</v>
      </c>
      <c r="E89" s="157"/>
      <c r="F89" s="157"/>
      <c r="G89" s="157"/>
      <c r="H89" s="158"/>
    </row>
    <row r="90" spans="1:8" ht="37.5" customHeight="1" x14ac:dyDescent="0.2">
      <c r="A90" s="160" t="s">
        <v>64</v>
      </c>
      <c r="B90" s="161"/>
      <c r="C90" s="159"/>
      <c r="D90" s="157">
        <v>4020</v>
      </c>
      <c r="E90" s="157"/>
      <c r="F90" s="157"/>
      <c r="G90" s="157"/>
      <c r="H90" s="158"/>
    </row>
    <row r="91" spans="1:8" ht="37.5" customHeight="1" x14ac:dyDescent="0.2">
      <c r="A91" s="154" t="s">
        <v>65</v>
      </c>
      <c r="B91" s="155"/>
      <c r="C91" s="159"/>
      <c r="D91" s="157">
        <v>240</v>
      </c>
      <c r="E91" s="157"/>
      <c r="F91" s="157"/>
      <c r="G91" s="157"/>
      <c r="H91" s="158"/>
    </row>
    <row r="92" spans="1:8" ht="37.5" customHeight="1" x14ac:dyDescent="0.2">
      <c r="A92" s="154" t="s">
        <v>66</v>
      </c>
      <c r="B92" s="155"/>
      <c r="C92" s="159"/>
      <c r="D92" s="157">
        <v>240</v>
      </c>
      <c r="E92" s="157"/>
      <c r="F92" s="157"/>
      <c r="G92" s="157"/>
      <c r="H92" s="158"/>
    </row>
    <row r="93" spans="1:8" ht="37.5" customHeight="1" x14ac:dyDescent="0.2">
      <c r="A93" s="154" t="s">
        <v>67</v>
      </c>
      <c r="B93" s="155"/>
      <c r="C93" s="159"/>
      <c r="D93" s="157">
        <v>480</v>
      </c>
      <c r="E93" s="157"/>
      <c r="F93" s="157"/>
      <c r="G93" s="157"/>
      <c r="H93" s="158"/>
    </row>
    <row r="94" spans="1:8" ht="37.5" customHeight="1" x14ac:dyDescent="0.2">
      <c r="A94" s="154" t="s">
        <v>68</v>
      </c>
      <c r="B94" s="155"/>
      <c r="C94" s="159"/>
      <c r="D94" s="157">
        <v>720</v>
      </c>
      <c r="E94" s="157"/>
      <c r="F94" s="157"/>
      <c r="G94" s="157"/>
      <c r="H94" s="158"/>
    </row>
    <row r="95" spans="1:8" ht="37.5" customHeight="1" thickBot="1" x14ac:dyDescent="0.25">
      <c r="A95" s="162" t="s">
        <v>69</v>
      </c>
      <c r="B95" s="163"/>
      <c r="C95" s="164"/>
      <c r="D95" s="165">
        <v>4542</v>
      </c>
      <c r="E95" s="165"/>
      <c r="F95" s="165"/>
      <c r="G95" s="165"/>
      <c r="H95" s="166"/>
    </row>
    <row r="96" spans="1:8" s="16" customFormat="1" ht="117.75" customHeight="1" thickBot="1" x14ac:dyDescent="0.25">
      <c r="A96" s="287" t="s">
        <v>71</v>
      </c>
      <c r="B96" s="288"/>
      <c r="C96" s="28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"2ГИС.ЛИПЕЦК" (версия для ПК); 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Интернет-площадки и Веб-приложения на основе Cправочника организаций "2ГИС.ЛИПЕЦК", http://api.2gis.ru/</v>
      </c>
      <c r="D96" s="45">
        <v>30</v>
      </c>
      <c r="E96" s="45"/>
      <c r="F96" s="45"/>
      <c r="G96" s="45"/>
      <c r="H96" s="46"/>
    </row>
    <row r="97" spans="1:8" ht="50.1" customHeight="1" thickBot="1" x14ac:dyDescent="0.25">
      <c r="A97" s="24" t="s">
        <v>72</v>
      </c>
      <c r="B97" s="25"/>
      <c r="C97" s="26"/>
      <c r="D97" s="173" t="str">
        <f>"от "&amp;MIN(D99,D119:H120,F159,D121:H135)&amp;" до "&amp;MAX(D99,D119:H120,F159,D121:H135)</f>
        <v>от 504 до 7560</v>
      </c>
      <c r="E97" s="173"/>
      <c r="F97" s="173"/>
      <c r="G97" s="173"/>
      <c r="H97" s="174"/>
    </row>
    <row r="98" spans="1:8" ht="21.75" thickBot="1" x14ac:dyDescent="0.25">
      <c r="A98" s="175"/>
      <c r="B98" s="176"/>
      <c r="C98" s="130"/>
      <c r="D98" s="177"/>
      <c r="E98" s="177"/>
      <c r="F98" s="177"/>
      <c r="G98" s="177"/>
      <c r="H98" s="178"/>
    </row>
    <row r="99" spans="1:8" ht="67.5" customHeight="1" thickBot="1" x14ac:dyDescent="0.25">
      <c r="A99" s="179" t="s">
        <v>73</v>
      </c>
      <c r="B99" s="180"/>
      <c r="C99"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"2ГИС.ЛИПЕЦК" (версия для ПК); Интернет-площадка 2gis.kz на основе Cправочника организаций "2ГИС.ЛИПЕЦК"; Электронный справочник на основе Справочника организаций "2ГИС.ЛИПЕЦК" (мобильная версия); Интернет-площадки и Веб-приложения на основе Cправочника организаций "2ГИС.ЛИПЕЦК", http://api.2gis.kz/</v>
      </c>
      <c r="D99" s="182">
        <v>3684</v>
      </c>
      <c r="E99" s="182"/>
      <c r="F99" s="182"/>
      <c r="G99" s="182"/>
      <c r="H99" s="183"/>
    </row>
    <row r="100" spans="1:8" ht="67.5" customHeight="1" thickBot="1" x14ac:dyDescent="0.25">
      <c r="A100" s="184" t="s">
        <v>74</v>
      </c>
      <c r="B100" s="185"/>
      <c r="C100" s="186"/>
      <c r="D100" s="187" t="s">
        <v>75</v>
      </c>
      <c r="E100" s="188"/>
      <c r="F100" s="188"/>
      <c r="G100" s="188"/>
      <c r="H100" s="189"/>
    </row>
    <row r="101" spans="1:8" ht="67.5" customHeight="1" x14ac:dyDescent="0.2">
      <c r="A101" s="190" t="s">
        <v>76</v>
      </c>
      <c r="B101" s="191"/>
      <c r="C101" s="186"/>
      <c r="D101" s="157">
        <f>D99/4</f>
        <v>921</v>
      </c>
      <c r="E101" s="157"/>
      <c r="F101" s="157"/>
      <c r="G101" s="157"/>
      <c r="H101" s="158"/>
    </row>
    <row r="102" spans="1:8" ht="67.5" customHeight="1" x14ac:dyDescent="0.2">
      <c r="A102" s="190" t="s">
        <v>77</v>
      </c>
      <c r="B102" s="191"/>
      <c r="C102" s="186"/>
      <c r="D102" s="157">
        <f>D99/5</f>
        <v>736.8</v>
      </c>
      <c r="E102" s="157"/>
      <c r="F102" s="157"/>
      <c r="G102" s="157"/>
      <c r="H102" s="158"/>
    </row>
    <row r="103" spans="1:8" ht="67.5" customHeight="1" x14ac:dyDescent="0.2">
      <c r="A103" s="190" t="s">
        <v>78</v>
      </c>
      <c r="B103" s="191"/>
      <c r="C103" s="186"/>
      <c r="D103" s="157">
        <f>D99/6</f>
        <v>614</v>
      </c>
      <c r="E103" s="157"/>
      <c r="F103" s="157"/>
      <c r="G103" s="157"/>
      <c r="H103" s="158"/>
    </row>
    <row r="104" spans="1:8" ht="67.5" customHeight="1" x14ac:dyDescent="0.2">
      <c r="A104" s="190" t="s">
        <v>79</v>
      </c>
      <c r="B104" s="191"/>
      <c r="C104" s="186"/>
      <c r="D104" s="157">
        <f>D99/7</f>
        <v>526.28571428571433</v>
      </c>
      <c r="E104" s="157"/>
      <c r="F104" s="157"/>
      <c r="G104" s="157"/>
      <c r="H104" s="158"/>
    </row>
    <row r="105" spans="1:8" ht="67.5" customHeight="1" x14ac:dyDescent="0.2">
      <c r="A105" s="190" t="s">
        <v>80</v>
      </c>
      <c r="B105" s="191"/>
      <c r="C105" s="186"/>
      <c r="D105" s="157">
        <f>D99/8</f>
        <v>460.5</v>
      </c>
      <c r="E105" s="157"/>
      <c r="F105" s="157"/>
      <c r="G105" s="157"/>
      <c r="H105" s="158"/>
    </row>
    <row r="106" spans="1:8" ht="67.5" customHeight="1" x14ac:dyDescent="0.2">
      <c r="A106" s="190" t="s">
        <v>81</v>
      </c>
      <c r="B106" s="191"/>
      <c r="C106" s="186"/>
      <c r="D106" s="157">
        <f>D99/9</f>
        <v>409.33333333333331</v>
      </c>
      <c r="E106" s="157"/>
      <c r="F106" s="157"/>
      <c r="G106" s="157"/>
      <c r="H106" s="158"/>
    </row>
    <row r="107" spans="1:8" ht="67.5" customHeight="1" x14ac:dyDescent="0.2">
      <c r="A107" s="190" t="s">
        <v>82</v>
      </c>
      <c r="B107" s="191"/>
      <c r="C107" s="186"/>
      <c r="D107" s="157">
        <f>D99/10</f>
        <v>368.4</v>
      </c>
      <c r="E107" s="157"/>
      <c r="F107" s="157"/>
      <c r="G107" s="157"/>
      <c r="H107" s="158"/>
    </row>
    <row r="108" spans="1:8" ht="67.5" customHeight="1" thickBot="1" x14ac:dyDescent="0.25">
      <c r="A108" s="179" t="s">
        <v>83</v>
      </c>
      <c r="B108" s="180"/>
      <c r="C108" s="186"/>
      <c r="D108" s="182">
        <v>5520</v>
      </c>
      <c r="E108" s="182"/>
      <c r="F108" s="182"/>
      <c r="G108" s="182"/>
      <c r="H108" s="183"/>
    </row>
    <row r="109" spans="1:8" ht="67.5" customHeight="1" thickBot="1" x14ac:dyDescent="0.25">
      <c r="A109" s="184" t="s">
        <v>74</v>
      </c>
      <c r="B109" s="185"/>
      <c r="C109" s="186"/>
      <c r="D109" s="187" t="s">
        <v>75</v>
      </c>
      <c r="E109" s="188"/>
      <c r="F109" s="188"/>
      <c r="G109" s="188"/>
      <c r="H109" s="189"/>
    </row>
    <row r="110" spans="1:8" ht="67.5" customHeight="1" x14ac:dyDescent="0.2">
      <c r="A110" s="190" t="s">
        <v>76</v>
      </c>
      <c r="B110" s="191"/>
      <c r="C110" s="186"/>
      <c r="D110" s="157">
        <v>1380</v>
      </c>
      <c r="E110" s="157"/>
      <c r="F110" s="157"/>
      <c r="G110" s="157"/>
      <c r="H110" s="158"/>
    </row>
    <row r="111" spans="1:8" ht="67.5" customHeight="1" x14ac:dyDescent="0.2">
      <c r="A111" s="190" t="s">
        <v>77</v>
      </c>
      <c r="B111" s="191"/>
      <c r="C111" s="186"/>
      <c r="D111" s="157">
        <v>1104</v>
      </c>
      <c r="E111" s="157"/>
      <c r="F111" s="157"/>
      <c r="G111" s="157"/>
      <c r="H111" s="158"/>
    </row>
    <row r="112" spans="1:8" ht="67.5" customHeight="1" x14ac:dyDescent="0.2">
      <c r="A112" s="190" t="s">
        <v>78</v>
      </c>
      <c r="B112" s="191"/>
      <c r="C112" s="186"/>
      <c r="D112" s="157">
        <v>919.99999999999989</v>
      </c>
      <c r="E112" s="157"/>
      <c r="F112" s="157"/>
      <c r="G112" s="157"/>
      <c r="H112" s="158"/>
    </row>
    <row r="113" spans="1:8" ht="67.5" customHeight="1" x14ac:dyDescent="0.2">
      <c r="A113" s="190" t="s">
        <v>79</v>
      </c>
      <c r="B113" s="191"/>
      <c r="C113" s="186"/>
      <c r="D113" s="157">
        <v>788.57142857142856</v>
      </c>
      <c r="E113" s="157"/>
      <c r="F113" s="157"/>
      <c r="G113" s="157"/>
      <c r="H113" s="158"/>
    </row>
    <row r="114" spans="1:8" ht="67.5" customHeight="1" x14ac:dyDescent="0.2">
      <c r="A114" s="190" t="s">
        <v>80</v>
      </c>
      <c r="B114" s="191"/>
      <c r="C114" s="186"/>
      <c r="D114" s="157">
        <v>690</v>
      </c>
      <c r="E114" s="157"/>
      <c r="F114" s="157"/>
      <c r="G114" s="157"/>
      <c r="H114" s="158"/>
    </row>
    <row r="115" spans="1:8" ht="67.5" customHeight="1" x14ac:dyDescent="0.2">
      <c r="A115" s="190" t="s">
        <v>81</v>
      </c>
      <c r="B115" s="191"/>
      <c r="C115" s="186"/>
      <c r="D115" s="157">
        <v>613.33333333333326</v>
      </c>
      <c r="E115" s="157"/>
      <c r="F115" s="157"/>
      <c r="G115" s="157"/>
      <c r="H115" s="158"/>
    </row>
    <row r="116" spans="1:8" ht="67.5" customHeight="1" thickBot="1" x14ac:dyDescent="0.25">
      <c r="A116" s="190" t="s">
        <v>82</v>
      </c>
      <c r="B116" s="191"/>
      <c r="C116" s="194"/>
      <c r="D116" s="157">
        <v>552</v>
      </c>
      <c r="E116" s="157"/>
      <c r="F116" s="157"/>
      <c r="G116" s="157"/>
      <c r="H116" s="158"/>
    </row>
    <row r="117" spans="1:8" s="16" customFormat="1" ht="62.45" customHeight="1" thickBot="1" x14ac:dyDescent="0.25">
      <c r="A117" s="195" t="s">
        <v>84</v>
      </c>
      <c r="B117" s="196"/>
      <c r="C117"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117" s="44">
        <v>10008</v>
      </c>
      <c r="E117" s="45"/>
      <c r="F117" s="45"/>
      <c r="G117" s="45"/>
      <c r="H117" s="46"/>
    </row>
    <row r="118" spans="1:8" ht="21.75" thickBot="1" x14ac:dyDescent="0.25">
      <c r="A118" s="197"/>
      <c r="B118" s="198"/>
      <c r="C118" s="125"/>
      <c r="D118" s="199"/>
      <c r="E118" s="199"/>
      <c r="F118" s="199"/>
      <c r="G118" s="199"/>
      <c r="H118" s="200"/>
    </row>
    <row r="119" spans="1:8" ht="50.1" customHeight="1" x14ac:dyDescent="0.2">
      <c r="A119" s="160" t="s">
        <v>85</v>
      </c>
      <c r="B119" s="161"/>
      <c r="C119" s="201" t="str">
        <f>"Интернет-площадка 2gis.ru на основе Cправочника организаций "&amp;$C$2&amp;""</f>
        <v>Интернет-площадка 2gis.ru на основе Cправочника организаций "2ГИС.ЛИПЕЦК"</v>
      </c>
      <c r="D119" s="31">
        <v>4986</v>
      </c>
      <c r="E119" s="32"/>
      <c r="F119" s="32"/>
      <c r="G119" s="32"/>
      <c r="H119" s="33"/>
    </row>
    <row r="120" spans="1:8" ht="50.1" customHeight="1" x14ac:dyDescent="0.2">
      <c r="A120" s="160" t="s">
        <v>86</v>
      </c>
      <c r="B120" s="161"/>
      <c r="C120" s="202" t="str">
        <f>"Электронный справочник на основе Справочника организаций "&amp;$C$2&amp;" (версия для ПК)"</f>
        <v>Электронный справочник на основе Справочника организаций "2ГИС.ЛИПЕЦК" (версия для ПК)</v>
      </c>
      <c r="D120" s="121">
        <v>3306</v>
      </c>
      <c r="E120" s="122"/>
      <c r="F120" s="122"/>
      <c r="G120" s="122"/>
      <c r="H120" s="123"/>
    </row>
    <row r="121" spans="1:8" ht="50.1" customHeight="1" x14ac:dyDescent="0.2">
      <c r="A121" s="160" t="s">
        <v>87</v>
      </c>
      <c r="B121" s="161"/>
      <c r="C121" s="202" t="str">
        <f>"Электронный справочник на основе Справочника организаций "&amp;$C$2&amp;" (версия для ПК)"</f>
        <v>Электронный справочник на основе Справочника организаций "2ГИС.ЛИПЕЦК" (версия для ПК)</v>
      </c>
      <c r="D121" s="36">
        <v>7464</v>
      </c>
      <c r="E121" s="37"/>
      <c r="F121" s="37"/>
      <c r="G121" s="37"/>
      <c r="H121" s="38"/>
    </row>
    <row r="122" spans="1:8" ht="50.1" customHeight="1" x14ac:dyDescent="0.2">
      <c r="A122" s="160" t="s">
        <v>88</v>
      </c>
      <c r="B122" s="161"/>
      <c r="C122" s="202" t="str">
        <f>"Интернет-площадка 2gis.ru на основе Cправочника организаций "&amp;$C$2&amp;""</f>
        <v>Интернет-площадка 2gis.ru на основе Cправочника организаций "2ГИС.ЛИПЕЦК"</v>
      </c>
      <c r="D122" s="36">
        <v>5904</v>
      </c>
      <c r="E122" s="37"/>
      <c r="F122" s="37"/>
      <c r="G122" s="37"/>
      <c r="H122" s="38"/>
    </row>
    <row r="123" spans="1:8" ht="50.1" customHeight="1" x14ac:dyDescent="0.2">
      <c r="A123" s="160" t="s">
        <v>89</v>
      </c>
      <c r="B123" s="161"/>
      <c r="C123" s="202" t="str">
        <f>"Интернет-площадка 2gis.ru на основе Cправочника организаций "&amp;$C$2&amp;""</f>
        <v>Интернет-площадка 2gis.ru на основе Cправочника организаций "2ГИС.ЛИПЕЦК"</v>
      </c>
      <c r="D123" s="36">
        <v>7084.8</v>
      </c>
      <c r="E123" s="37"/>
      <c r="F123" s="37"/>
      <c r="G123" s="37"/>
      <c r="H123" s="38"/>
    </row>
    <row r="124" spans="1:8" ht="50.1" customHeight="1" x14ac:dyDescent="0.2">
      <c r="A124" s="160" t="s">
        <v>90</v>
      </c>
      <c r="B124" s="161"/>
      <c r="C124" s="202" t="str">
        <f>"Электронный справочник на основе Справочника организаций "&amp;$C$2&amp;" (версия для ПК)"</f>
        <v>Электронный справочник на основе Справочника организаций "2ГИС.ЛИПЕЦК" (версия для ПК)</v>
      </c>
      <c r="D124" s="36">
        <v>2892</v>
      </c>
      <c r="E124" s="37"/>
      <c r="F124" s="37"/>
      <c r="G124" s="37"/>
      <c r="H124" s="38"/>
    </row>
    <row r="125" spans="1:8" ht="50.1" customHeight="1" x14ac:dyDescent="0.2">
      <c r="A125" s="160" t="s">
        <v>91</v>
      </c>
      <c r="B125" s="161"/>
      <c r="C125" s="202" t="str">
        <f>"Электронный справочник на основе Справочника организаций "&amp;$C$2&amp;" (версия для ПК)"</f>
        <v>Электронный справочник на основе Справочника организаций "2ГИС.ЛИПЕЦК" (версия для ПК)</v>
      </c>
      <c r="D125" s="36">
        <v>6726</v>
      </c>
      <c r="E125" s="37"/>
      <c r="F125" s="37"/>
      <c r="G125" s="37"/>
      <c r="H125" s="38"/>
    </row>
    <row r="126" spans="1:8" ht="50.1" customHeight="1" x14ac:dyDescent="0.2">
      <c r="A126" s="160" t="s">
        <v>92</v>
      </c>
      <c r="B126" s="161"/>
      <c r="C126" s="202" t="str">
        <f>"Электронный справочник на основе Справочника организаций "&amp;$C$2&amp;" (версия для ПК)"</f>
        <v>Электронный справочник на основе Справочника организаций "2ГИС.ЛИПЕЦК" (версия для ПК)</v>
      </c>
      <c r="D126" s="36">
        <v>7464</v>
      </c>
      <c r="E126" s="37"/>
      <c r="F126" s="37"/>
      <c r="G126" s="37"/>
      <c r="H126" s="38"/>
    </row>
    <row r="127" spans="1:8" ht="50.1" customHeight="1" x14ac:dyDescent="0.2">
      <c r="A127" s="160" t="s">
        <v>93</v>
      </c>
      <c r="B127" s="161"/>
      <c r="C127" s="203" t="str">
        <f>C120</f>
        <v>Электронный справочник на основе Справочника организаций "2ГИС.ЛИПЕЦК" (версия для ПК)</v>
      </c>
      <c r="D127" s="36">
        <v>4815</v>
      </c>
      <c r="E127" s="37"/>
      <c r="F127" s="37"/>
      <c r="G127" s="37"/>
      <c r="H127" s="38"/>
    </row>
    <row r="128" spans="1:8" ht="50.1" customHeight="1" x14ac:dyDescent="0.2">
      <c r="A128" s="160" t="s">
        <v>94</v>
      </c>
      <c r="B128" s="161"/>
      <c r="C128" s="202" t="s">
        <v>95</v>
      </c>
      <c r="D128" s="36">
        <v>504</v>
      </c>
      <c r="E128" s="37"/>
      <c r="F128" s="37"/>
      <c r="G128" s="37"/>
      <c r="H128" s="38"/>
    </row>
    <row r="129" spans="1:8" ht="63" customHeight="1" x14ac:dyDescent="0.2">
      <c r="A129" s="160" t="s">
        <v>96</v>
      </c>
      <c r="B129" s="161"/>
      <c r="C129"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"2ГИС.ЛИПЕЦК" (мобильная версия 2ГИС 4.0 и выше); Интернет-площадка 2gis.ru на основе Cправочника организаций "2ГИС.ЛИПЕЦК"</v>
      </c>
      <c r="D129" s="36">
        <v>1770</v>
      </c>
      <c r="E129" s="37"/>
      <c r="F129" s="37"/>
      <c r="G129" s="37"/>
      <c r="H129" s="38"/>
    </row>
    <row r="130" spans="1:8" ht="63" customHeight="1" x14ac:dyDescent="0.2">
      <c r="A130" s="160" t="s">
        <v>97</v>
      </c>
      <c r="B130" s="161"/>
      <c r="C130" s="202" t="str">
        <f t="shared" ref="C130:C13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"2ГИС.ЛИПЕЦК" (мобильная версия 2ГИС 4.0 и выше); Интернет-площадка 2gis.ru на основе Cправочника организаций "2ГИС.ЛИПЕЦК"</v>
      </c>
      <c r="D130" s="36">
        <v>1416</v>
      </c>
      <c r="E130" s="37"/>
      <c r="F130" s="37"/>
      <c r="G130" s="37"/>
      <c r="H130" s="38"/>
    </row>
    <row r="131" spans="1:8" ht="63" customHeight="1" x14ac:dyDescent="0.2">
      <c r="A131" s="160" t="s">
        <v>98</v>
      </c>
      <c r="B131" s="161"/>
      <c r="C131" s="202" t="str">
        <f t="shared" si="1"/>
        <v>электронный справочник на основе Справочника организаций "2ГИС.ЛИПЕЦК" (мобильная версия 2ГИС 4.0 и выше); Интернет-площадка 2gis.ru на основе Cправочника организаций "2ГИС.ЛИПЕЦК"</v>
      </c>
      <c r="D131" s="36">
        <v>1302</v>
      </c>
      <c r="E131" s="37"/>
      <c r="F131" s="37"/>
      <c r="G131" s="37"/>
      <c r="H131" s="38"/>
    </row>
    <row r="132" spans="1:8" ht="63" customHeight="1" x14ac:dyDescent="0.2">
      <c r="A132" s="160" t="s">
        <v>99</v>
      </c>
      <c r="B132" s="161"/>
      <c r="C132" s="202" t="str">
        <f t="shared" si="1"/>
        <v>электронный справочник на основе Справочника организаций "2ГИС.ЛИПЕЦК" (мобильная версия 2ГИС 4.0 и выше); Интернет-площадка 2gis.ru на основе Cправочника организаций "2ГИС.ЛИПЕЦК"</v>
      </c>
      <c r="D132" s="36">
        <v>708</v>
      </c>
      <c r="E132" s="37"/>
      <c r="F132" s="37"/>
      <c r="G132" s="37"/>
      <c r="H132" s="38"/>
    </row>
    <row r="133" spans="1:8" ht="63" customHeight="1" x14ac:dyDescent="0.2">
      <c r="A133" s="160" t="s">
        <v>100</v>
      </c>
      <c r="B133" s="161" t="s">
        <v>100</v>
      </c>
      <c r="C133"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"2ГИС.ЛИПЕЦК" (мобильная версия 2ГИС 4.0 и выше); Интернет-площадка 2gis.ru на основе Cправочника организаций "2ГИС.ЛИПЕЦК"</v>
      </c>
      <c r="D133" s="36">
        <v>7560</v>
      </c>
      <c r="E133" s="37"/>
      <c r="F133" s="37"/>
      <c r="G133" s="37"/>
      <c r="H133" s="38"/>
    </row>
    <row r="134" spans="1:8" ht="63" customHeight="1" x14ac:dyDescent="0.2">
      <c r="A134" s="160" t="s">
        <v>101</v>
      </c>
      <c r="B134" s="161" t="s">
        <v>101</v>
      </c>
      <c r="C134"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"2ГИС.ЛИПЕЦК" (мобильная версия 2ГИС 4.0 и выше); Интернет-площадка 2gis.ru на основе Cправочника организаций "2ГИС.ЛИПЕЦК"</v>
      </c>
      <c r="D134" s="36">
        <v>2004</v>
      </c>
      <c r="E134" s="37"/>
      <c r="F134" s="37"/>
      <c r="G134" s="37"/>
      <c r="H134" s="38"/>
    </row>
    <row r="135" spans="1:8" ht="50.1" customHeight="1" thickBot="1" x14ac:dyDescent="0.25">
      <c r="A135" s="160" t="s">
        <v>102</v>
      </c>
      <c r="B135" s="161"/>
      <c r="C135" s="202" t="str">
        <f>"Электронный справочник на основе Справочника организаций "&amp;$C$2&amp;" (версия для ПК)"</f>
        <v>Электронный справочник на основе Справочника организаций "2ГИС.ЛИПЕЦК" (версия для ПК)</v>
      </c>
      <c r="D135" s="36">
        <v>2070</v>
      </c>
      <c r="E135" s="37"/>
      <c r="F135" s="37"/>
      <c r="G135" s="37"/>
      <c r="H135" s="38"/>
    </row>
    <row r="136" spans="1:8" s="16" customFormat="1" ht="102" customHeight="1" thickBot="1" x14ac:dyDescent="0.25">
      <c r="A136" s="160" t="s">
        <v>16</v>
      </c>
      <c r="B136" s="161"/>
      <c r="C136"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136" s="36">
        <v>768</v>
      </c>
      <c r="E136" s="37"/>
      <c r="F136" s="37"/>
      <c r="G136" s="37"/>
      <c r="H136" s="38"/>
    </row>
    <row r="137" spans="1:8" s="16" customFormat="1" ht="102" customHeight="1" thickBot="1" x14ac:dyDescent="0.25">
      <c r="A137" s="160" t="s">
        <v>103</v>
      </c>
      <c r="B137" s="161"/>
      <c r="C137"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137" s="36">
        <v>100002</v>
      </c>
      <c r="E137" s="37"/>
      <c r="F137" s="37"/>
      <c r="G137" s="37"/>
      <c r="H137" s="38"/>
    </row>
    <row r="138" spans="1:8" s="16" customFormat="1" ht="126" customHeight="1" x14ac:dyDescent="0.2">
      <c r="A138" s="160" t="s">
        <v>104</v>
      </c>
      <c r="B138" s="161"/>
      <c r="C138" s="30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"2ГИС.ЛИПЕЦК" (версия для ПК); 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Интернет-площадки и Веб-приложения на основе Cправочника организаций "2ГИС.ЛИПЕЦК", http://api.2gis.ru/</v>
      </c>
      <c r="D138" s="36">
        <v>6000</v>
      </c>
      <c r="E138" s="37"/>
      <c r="F138" s="37"/>
      <c r="G138" s="37"/>
      <c r="H138" s="38"/>
    </row>
    <row r="139" spans="1:8" s="16" customFormat="1" ht="96" customHeight="1" x14ac:dyDescent="0.2">
      <c r="A139" s="154" t="s">
        <v>105</v>
      </c>
      <c r="B139" s="204"/>
      <c r="C13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Интернет-площадки и Веб-приложения на основе Cправочника организаций "2ГИС.ЛИПЕЦК", http://api.2gis.ru/</v>
      </c>
      <c r="D139" s="36">
        <v>5505</v>
      </c>
      <c r="E139" s="37"/>
      <c r="F139" s="37"/>
      <c r="G139" s="37"/>
      <c r="H139" s="38"/>
    </row>
    <row r="140" spans="1:8" s="16" customFormat="1" ht="96" customHeight="1" x14ac:dyDescent="0.2">
      <c r="A140" s="154" t="s">
        <v>106</v>
      </c>
      <c r="B140" s="204"/>
      <c r="C140"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"2ГИС.ЛИПЕЦК" (мобильная версия 2ГИС 4.0 и выше)</v>
      </c>
      <c r="D140" s="36">
        <v>5904</v>
      </c>
      <c r="E140" s="37"/>
      <c r="F140" s="37"/>
      <c r="G140" s="37"/>
      <c r="H140" s="38"/>
    </row>
    <row r="141" spans="1:8" ht="50.1" customHeight="1" x14ac:dyDescent="0.2">
      <c r="A141" s="160" t="s">
        <v>107</v>
      </c>
      <c r="B141" s="161"/>
      <c r="C141" s="202" t="str">
        <f>"Интернет-площадка 2gis.ru на основе Cправочника организаций "&amp;$C$2&amp;""</f>
        <v>Интернет-площадка 2gis.ru на основе Cправочника организаций "2ГИС.ЛИПЕЦК"</v>
      </c>
      <c r="D141" s="36">
        <v>7080</v>
      </c>
      <c r="E141" s="37"/>
      <c r="F141" s="37"/>
      <c r="G141" s="37"/>
      <c r="H141" s="38"/>
    </row>
    <row r="142" spans="1:8" ht="50.1" customHeight="1" x14ac:dyDescent="0.2">
      <c r="A142" s="160" t="s">
        <v>108</v>
      </c>
      <c r="B142" s="161"/>
      <c r="C142" s="202" t="str">
        <f t="shared" ref="C142:C151" si="2">"Электронный справочник на основе Справочника организаций "&amp;$C$2&amp;" (версия для ПК)"</f>
        <v>Электронный справочник на основе Справочника организаций "2ГИС.ЛИПЕЦК" (версия для ПК)</v>
      </c>
      <c r="D142" s="36">
        <v>4680</v>
      </c>
      <c r="E142" s="37"/>
      <c r="F142" s="37"/>
      <c r="G142" s="37"/>
      <c r="H142" s="38"/>
    </row>
    <row r="143" spans="1:8" ht="50.1" customHeight="1" x14ac:dyDescent="0.2">
      <c r="A143" s="160" t="s">
        <v>109</v>
      </c>
      <c r="B143" s="161"/>
      <c r="C143" s="202" t="str">
        <f t="shared" si="2"/>
        <v>Электронный справочник на основе Справочника организаций "2ГИС.ЛИПЕЦК" (версия для ПК)</v>
      </c>
      <c r="D143" s="36">
        <v>10560</v>
      </c>
      <c r="E143" s="37"/>
      <c r="F143" s="37"/>
      <c r="G143" s="37"/>
      <c r="H143" s="38"/>
    </row>
    <row r="144" spans="1:8" ht="50.1" customHeight="1" x14ac:dyDescent="0.2">
      <c r="A144" s="160" t="s">
        <v>110</v>
      </c>
      <c r="B144" s="161"/>
      <c r="C144" s="202" t="str">
        <f>"Интернет-площадка 2gis.ru на основе Cправочника организаций "&amp;$C$2&amp;""</f>
        <v>Интернет-площадка 2gis.ru на основе Cправочника организаций "2ГИС.ЛИПЕЦК"</v>
      </c>
      <c r="D144" s="36">
        <v>8280</v>
      </c>
      <c r="E144" s="37"/>
      <c r="F144" s="37"/>
      <c r="G144" s="37"/>
      <c r="H144" s="38"/>
    </row>
    <row r="145" spans="1:8" ht="50.1" customHeight="1" x14ac:dyDescent="0.2">
      <c r="A145" s="160" t="s">
        <v>111</v>
      </c>
      <c r="B145" s="161"/>
      <c r="C145" s="202" t="str">
        <f>"Интернет-площадка 2gis.ru на основе Cправочника организаций "&amp;$C$2&amp;""</f>
        <v>Интернет-площадка 2gis.ru на основе Cправочника организаций "2ГИС.ЛИПЕЦК"</v>
      </c>
      <c r="D145" s="36">
        <v>9936</v>
      </c>
      <c r="E145" s="37"/>
      <c r="F145" s="37"/>
      <c r="G145" s="37"/>
      <c r="H145" s="38"/>
    </row>
    <row r="146" spans="1:8" ht="50.1" customHeight="1" x14ac:dyDescent="0.2">
      <c r="A146" s="160" t="s">
        <v>112</v>
      </c>
      <c r="B146" s="161"/>
      <c r="C146" s="202" t="str">
        <f t="shared" si="2"/>
        <v>Электронный справочник на основе Справочника организаций "2ГИС.ЛИПЕЦК" (версия для ПК)</v>
      </c>
      <c r="D146" s="36">
        <v>4080</v>
      </c>
      <c r="E146" s="37"/>
      <c r="F146" s="37"/>
      <c r="G146" s="37"/>
      <c r="H146" s="38"/>
    </row>
    <row r="147" spans="1:8" ht="50.1" customHeight="1" x14ac:dyDescent="0.2">
      <c r="A147" s="160" t="s">
        <v>113</v>
      </c>
      <c r="B147" s="161"/>
      <c r="C147" s="202" t="str">
        <f t="shared" si="2"/>
        <v>Электронный справочник на основе Справочника организаций "2ГИС.ЛИПЕЦК" (версия для ПК)</v>
      </c>
      <c r="D147" s="36">
        <v>9480</v>
      </c>
      <c r="E147" s="37"/>
      <c r="F147" s="37"/>
      <c r="G147" s="37"/>
      <c r="H147" s="38"/>
    </row>
    <row r="148" spans="1:8" ht="50.1" customHeight="1" x14ac:dyDescent="0.2">
      <c r="A148" s="160" t="s">
        <v>114</v>
      </c>
      <c r="B148" s="161"/>
      <c r="C148" s="202" t="str">
        <f t="shared" si="2"/>
        <v>Электронный справочник на основе Справочника организаций "2ГИС.ЛИПЕЦК" (версия для ПК)</v>
      </c>
      <c r="D148" s="36">
        <v>10560</v>
      </c>
      <c r="E148" s="37"/>
      <c r="F148" s="37"/>
      <c r="G148" s="37"/>
      <c r="H148" s="38"/>
    </row>
    <row r="149" spans="1:8" ht="50.1" customHeight="1" x14ac:dyDescent="0.2">
      <c r="A149" s="160" t="s">
        <v>115</v>
      </c>
      <c r="B149" s="161"/>
      <c r="C149" s="202" t="s">
        <v>95</v>
      </c>
      <c r="D149" s="36">
        <v>720</v>
      </c>
      <c r="E149" s="37"/>
      <c r="F149" s="37"/>
      <c r="G149" s="37"/>
      <c r="H149" s="38"/>
    </row>
    <row r="150" spans="1:8" ht="62.25" customHeight="1" x14ac:dyDescent="0.2">
      <c r="A150" s="160" t="s">
        <v>116</v>
      </c>
      <c r="B150" s="161"/>
      <c r="C150"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"2ГИС.ЛИПЕЦК" (мобильная версия 2ГИС 4.0 и выше); Интернет-площадка 2gis.ru на основе Cправочника организаций "2ГИС.ЛИПЕЦК"</v>
      </c>
      <c r="D150" s="36">
        <v>10680</v>
      </c>
      <c r="E150" s="37"/>
      <c r="F150" s="37"/>
      <c r="G150" s="37"/>
      <c r="H150" s="38"/>
    </row>
    <row r="151" spans="1:8" ht="50.1" customHeight="1" thickBot="1" x14ac:dyDescent="0.25">
      <c r="A151" s="160" t="s">
        <v>117</v>
      </c>
      <c r="B151" s="161"/>
      <c r="C151" s="202" t="str">
        <f t="shared" si="2"/>
        <v>Электронный справочник на основе Справочника организаций "2ГИС.ЛИПЕЦК" (версия для ПК)</v>
      </c>
      <c r="D151" s="44">
        <v>3000</v>
      </c>
      <c r="E151" s="45"/>
      <c r="F151" s="45"/>
      <c r="G151" s="45"/>
      <c r="H151" s="46"/>
    </row>
    <row r="152" spans="1:8" s="28" customFormat="1" ht="50.1" customHeight="1" thickBot="1" x14ac:dyDescent="0.25">
      <c r="A152" s="24" t="s">
        <v>118</v>
      </c>
      <c r="B152" s="25"/>
      <c r="C152" s="26"/>
      <c r="D152" s="173"/>
      <c r="E152" s="173"/>
      <c r="F152" s="173"/>
      <c r="G152" s="173"/>
      <c r="H152" s="174"/>
    </row>
    <row r="153" spans="1:8" s="16" customFormat="1" ht="50.1" customHeight="1" x14ac:dyDescent="0.2">
      <c r="A153" s="160" t="s">
        <v>119</v>
      </c>
      <c r="B153" s="161"/>
      <c r="C153" s="206" t="str">
        <f>"Электронный справочник на основе Справочника организаций "&amp;$C$2&amp;" (мобильная версия)"</f>
        <v>Электронный справочник на основе Справочника организаций "2ГИС.ЛИПЕЦК" (мобильная версия)</v>
      </c>
      <c r="D153" s="36">
        <v>4050</v>
      </c>
      <c r="E153" s="37"/>
      <c r="F153" s="37"/>
      <c r="G153" s="37"/>
      <c r="H153" s="38"/>
    </row>
    <row r="154" spans="1:8" s="16" customFormat="1" ht="50.1" customHeight="1" x14ac:dyDescent="0.2">
      <c r="A154" s="160" t="s">
        <v>120</v>
      </c>
      <c r="B154" s="161"/>
      <c r="C154" s="209"/>
      <c r="D154" s="36">
        <v>4002</v>
      </c>
      <c r="E154" s="37"/>
      <c r="F154" s="37"/>
      <c r="G154" s="37"/>
      <c r="H154" s="38"/>
    </row>
    <row r="155" spans="1:8" s="16" customFormat="1" ht="50.1" customHeight="1" x14ac:dyDescent="0.2">
      <c r="A155" s="207" t="s">
        <v>121</v>
      </c>
      <c r="B155" s="208"/>
      <c r="C155" s="209"/>
      <c r="D155" s="297">
        <v>1500</v>
      </c>
      <c r="E155" s="157"/>
      <c r="F155" s="157"/>
      <c r="G155" s="157"/>
      <c r="H155" s="157"/>
    </row>
    <row r="156" spans="1:8" s="16" customFormat="1" ht="50.1" customHeight="1" x14ac:dyDescent="0.2">
      <c r="A156" s="207" t="s">
        <v>122</v>
      </c>
      <c r="B156" s="208"/>
      <c r="C156" s="209"/>
      <c r="D156" s="297">
        <v>150</v>
      </c>
      <c r="E156" s="157"/>
      <c r="F156" s="157"/>
      <c r="G156" s="157"/>
      <c r="H156" s="157"/>
    </row>
    <row r="157" spans="1:8" s="16" customFormat="1" ht="50.1" customHeight="1" thickBot="1" x14ac:dyDescent="0.25">
      <c r="A157" s="207" t="s">
        <v>123</v>
      </c>
      <c r="B157" s="208"/>
      <c r="C157" s="210"/>
      <c r="D157" s="78">
        <v>510</v>
      </c>
      <c r="E157" s="79"/>
      <c r="F157" s="79"/>
      <c r="G157" s="79"/>
      <c r="H157" s="79"/>
    </row>
    <row r="158" spans="1:8" s="16" customFormat="1" ht="50.1" customHeight="1" thickBot="1" x14ac:dyDescent="0.25">
      <c r="A158" s="24" t="s">
        <v>124</v>
      </c>
      <c r="B158" s="25"/>
      <c r="C158" s="26"/>
      <c r="D158" s="173"/>
      <c r="E158" s="173"/>
      <c r="F158" s="173"/>
      <c r="G158" s="173"/>
      <c r="H158" s="174"/>
    </row>
    <row r="159" spans="1:8" ht="50.1" customHeight="1" x14ac:dyDescent="0.2">
      <c r="A159" s="160" t="s">
        <v>125</v>
      </c>
      <c r="B159" s="161"/>
      <c r="C159"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"2ГИС.ЛИПЕЦК" (мобильная версия 2ГИС 4.0 и выше)</v>
      </c>
      <c r="D159" s="212">
        <f>F159*1.2</f>
        <v>3045.6</v>
      </c>
      <c r="E159" s="213">
        <f>F159*1.1</f>
        <v>2791.8</v>
      </c>
      <c r="F159" s="213">
        <v>2538</v>
      </c>
      <c r="G159" s="213">
        <f>F159*0.75</f>
        <v>1903.5</v>
      </c>
      <c r="H159" s="214">
        <f>F159*0.5</f>
        <v>1269</v>
      </c>
    </row>
    <row r="160" spans="1:8" ht="50.1" customHeight="1" x14ac:dyDescent="0.2">
      <c r="A160" s="160" t="s">
        <v>126</v>
      </c>
      <c r="B160" s="161"/>
      <c r="C160" s="202" t="str">
        <f>"Интернет-площадка 2gis.ru на основе Cправочника организаций "&amp;$C$2&amp;""</f>
        <v>Интернет-площадка 2gis.ru на основе Cправочника организаций "2ГИС.ЛИПЕЦК"</v>
      </c>
      <c r="D160" s="36">
        <v>1890</v>
      </c>
      <c r="E160" s="37"/>
      <c r="F160" s="37"/>
      <c r="G160" s="37"/>
      <c r="H160" s="38"/>
    </row>
    <row r="161" spans="1:8" ht="50.1" customHeight="1" x14ac:dyDescent="0.2">
      <c r="A161" s="160" t="s">
        <v>127</v>
      </c>
      <c r="B161" s="161"/>
      <c r="C161" s="202" t="str">
        <f>"Электронный справочник на основе Справочника организаций "&amp;$C$2&amp;" (версия для ПК)"</f>
        <v>Электронный справочник на основе Справочника организаций "2ГИС.ЛИПЕЦК" (версия для ПК)</v>
      </c>
      <c r="D161" s="36">
        <v>4488</v>
      </c>
      <c r="E161" s="37"/>
      <c r="F161" s="37"/>
      <c r="G161" s="37"/>
      <c r="H161" s="38"/>
    </row>
    <row r="162" spans="1:8" ht="50.1" customHeight="1" x14ac:dyDescent="0.2">
      <c r="A162" s="160" t="s">
        <v>128</v>
      </c>
      <c r="B162" s="161"/>
      <c r="C162"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"2ГИС.ЛИПЕЦК" (мобильная версия 2ГИС 4.0 и выше)</v>
      </c>
      <c r="D162" s="212">
        <f>F162*1.2</f>
        <v>4320</v>
      </c>
      <c r="E162" s="213">
        <f>F162*1.1</f>
        <v>3960.0000000000005</v>
      </c>
      <c r="F162" s="213">
        <v>3600</v>
      </c>
      <c r="G162" s="213">
        <f>F162*0.75</f>
        <v>2700</v>
      </c>
      <c r="H162" s="214">
        <f>F162*0.5</f>
        <v>1800</v>
      </c>
    </row>
    <row r="163" spans="1:8" ht="50.1" customHeight="1" x14ac:dyDescent="0.2">
      <c r="A163" s="160" t="s">
        <v>199</v>
      </c>
      <c r="B163" s="161"/>
      <c r="C163" s="202" t="str">
        <f>"Интернет-площадка 2gis.ru на основе Cправочника организаций "&amp;$C$2&amp;""</f>
        <v>Интернет-площадка 2gis.ru на основе Cправочника организаций "2ГИС.ЛИПЕЦК"</v>
      </c>
      <c r="D163" s="36">
        <v>2760</v>
      </c>
      <c r="E163" s="37"/>
      <c r="F163" s="37"/>
      <c r="G163" s="37"/>
      <c r="H163" s="38"/>
    </row>
    <row r="164" spans="1:8" ht="50.1" customHeight="1" x14ac:dyDescent="0.2">
      <c r="A164" s="160" t="s">
        <v>130</v>
      </c>
      <c r="B164" s="161"/>
      <c r="C164" s="202" t="str">
        <f>"Электронный справочник на основе Справочника организаций "&amp;$C$2&amp;" (версия для ПК)"</f>
        <v>Электронный справочник на основе Справочника организаций "2ГИС.ЛИПЕЦК" (версия для ПК)</v>
      </c>
      <c r="D164" s="36">
        <v>6360</v>
      </c>
      <c r="E164" s="37"/>
      <c r="F164" s="37"/>
      <c r="G164" s="37"/>
      <c r="H164" s="38"/>
    </row>
    <row r="165" spans="1:8" s="16" customFormat="1" ht="126" customHeight="1" thickBot="1" x14ac:dyDescent="0.25">
      <c r="A165" s="160" t="s">
        <v>131</v>
      </c>
      <c r="B165" s="161"/>
      <c r="C165" s="301" t="str">
        <f>C160</f>
        <v>Интернет-площадка 2gis.ru на основе Cправочника организаций "2ГИС.ЛИПЕЦК"</v>
      </c>
      <c r="D165" s="36">
        <v>1890</v>
      </c>
      <c r="E165" s="37"/>
      <c r="F165" s="37"/>
      <c r="G165" s="37"/>
      <c r="H165" s="38"/>
    </row>
    <row r="166" spans="1:8" ht="50.1" customHeight="1" thickBot="1" x14ac:dyDescent="0.25">
      <c r="A166" s="24" t="s">
        <v>200</v>
      </c>
      <c r="B166" s="25"/>
      <c r="C166" s="26"/>
      <c r="D166" s="173"/>
      <c r="E166" s="173"/>
      <c r="F166" s="173"/>
      <c r="G166" s="173"/>
      <c r="H166" s="174"/>
    </row>
    <row r="167" spans="1:8" s="23" customFormat="1" ht="30" customHeight="1" thickBot="1" x14ac:dyDescent="0.25">
      <c r="A167" s="302"/>
      <c r="B167" s="303"/>
      <c r="C167" s="460"/>
      <c r="D167" s="303"/>
      <c r="E167" s="303"/>
      <c r="F167" s="303"/>
      <c r="G167" s="303"/>
      <c r="H167" s="304"/>
    </row>
    <row r="168" spans="1:8" s="16" customFormat="1" ht="185.25" customHeight="1" x14ac:dyDescent="0.2">
      <c r="A168" s="160" t="s">
        <v>201</v>
      </c>
      <c r="B168" s="161"/>
      <c r="C168"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"2ГИС.ЛИПЕЦК" (версия для ПК); 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168" s="31">
        <v>6630</v>
      </c>
      <c r="E168" s="32"/>
      <c r="F168" s="32"/>
      <c r="G168" s="32"/>
      <c r="H168" s="33"/>
    </row>
    <row r="169" spans="1:8" s="16" customFormat="1" ht="83.25" customHeight="1" thickBot="1" x14ac:dyDescent="0.25">
      <c r="A169" s="160" t="s">
        <v>202</v>
      </c>
      <c r="B169" s="161"/>
      <c r="C169" s="209"/>
      <c r="D169" s="36">
        <v>6630</v>
      </c>
      <c r="E169" s="37"/>
      <c r="F169" s="37"/>
      <c r="G169" s="37"/>
      <c r="H169" s="38"/>
    </row>
    <row r="170" spans="1:8" ht="21.75" thickBot="1" x14ac:dyDescent="0.25">
      <c r="A170" s="290"/>
      <c r="B170" s="291"/>
      <c r="C170" s="125"/>
      <c r="D170" s="292"/>
      <c r="E170" s="292"/>
      <c r="F170" s="292"/>
      <c r="G170" s="292"/>
      <c r="H170" s="293"/>
    </row>
    <row r="172" spans="1:8" ht="21" x14ac:dyDescent="0.2">
      <c r="A172" s="220"/>
      <c r="B172" s="221" t="s">
        <v>133</v>
      </c>
      <c r="C172" s="627" t="s">
        <v>544</v>
      </c>
      <c r="D172" s="604"/>
      <c r="E172" s="223"/>
      <c r="F172" s="223"/>
      <c r="G172" s="223"/>
      <c r="H172" s="223"/>
    </row>
    <row r="173" spans="1:8" ht="21" x14ac:dyDescent="0.2">
      <c r="A173" s="220"/>
      <c r="B173" s="223"/>
      <c r="C173" s="628" t="s">
        <v>545</v>
      </c>
      <c r="D173" s="310"/>
      <c r="E173" s="223"/>
      <c r="F173" s="223"/>
      <c r="G173" s="223"/>
      <c r="H173" s="223"/>
    </row>
    <row r="174" spans="1:8" ht="21" x14ac:dyDescent="0.2">
      <c r="A174" s="220"/>
      <c r="B174" s="223"/>
      <c r="C174" s="628" t="s">
        <v>546</v>
      </c>
      <c r="D174" s="310"/>
      <c r="E174" s="223"/>
      <c r="F174" s="223"/>
      <c r="G174" s="223"/>
      <c r="H174" s="223"/>
    </row>
    <row r="175" spans="1:8" ht="21" x14ac:dyDescent="0.2">
      <c r="C175" s="224"/>
      <c r="D175" s="224"/>
      <c r="E175" s="223"/>
      <c r="F175" s="223"/>
      <c r="G175" s="223"/>
      <c r="H175" s="217"/>
    </row>
    <row r="176" spans="1:8" ht="26.25" customHeight="1" x14ac:dyDescent="0.2">
      <c r="A176" s="227" t="str">
        <f>Абакан_юр!A174</f>
        <v>По соглашению сторон в качестве валюты платежа могут выступать украинские гривны, в этом случае курс следующий: 1 руб. = 0,4408 гривен</v>
      </c>
      <c r="B176" s="227"/>
      <c r="C176" s="227"/>
      <c r="D176" s="228"/>
      <c r="E176" s="228"/>
      <c r="F176" s="229"/>
      <c r="G176" s="230"/>
      <c r="H176" s="230"/>
    </row>
    <row r="177" spans="1:8" ht="26.25" customHeight="1" x14ac:dyDescent="0.2">
      <c r="A177" s="227" t="str">
        <f>Абакан_юр!A175</f>
        <v>По соглашению сторон в качестве валюты платежа могут выступать дирхамы ОАЭ, в этом случае курс следующий: 1 руб. = 0,0420 дирхам</v>
      </c>
      <c r="B177" s="227"/>
      <c r="C177" s="227"/>
      <c r="D177" s="228"/>
      <c r="E177" s="228"/>
      <c r="F177" s="229"/>
      <c r="G177" s="232"/>
      <c r="H177" s="232"/>
    </row>
    <row r="178" spans="1:8" ht="26.25" customHeight="1" x14ac:dyDescent="0.2">
      <c r="A178" s="227" t="str">
        <f>Абакан_юр!A176</f>
        <v>По соглашению сторон в качестве валюты платежа могут выступать доллары США, в этом случае курс следующий: 1 руб. = 0,0114 доллара</v>
      </c>
      <c r="B178" s="227"/>
      <c r="C178" s="227"/>
      <c r="D178" s="228"/>
      <c r="E178" s="228"/>
      <c r="F178" s="229"/>
      <c r="G178" s="232"/>
      <c r="H178" s="232"/>
    </row>
    <row r="179" spans="1:8" ht="26.25" customHeight="1" x14ac:dyDescent="0.2">
      <c r="A179" s="227" t="str">
        <f>Абакан_юр!A177</f>
        <v>По соглашению сторон в качестве валюты платежа могут выступать евро, в этом случае курс следующий: 1 руб. = 0,0105 евро</v>
      </c>
      <c r="B179" s="227"/>
      <c r="C179" s="227"/>
      <c r="D179" s="228"/>
      <c r="E179" s="229"/>
      <c r="F179" s="229"/>
      <c r="G179" s="232"/>
      <c r="H179" s="232"/>
    </row>
    <row r="180" spans="1:8" ht="26.25" customHeight="1" x14ac:dyDescent="0.2">
      <c r="A180" s="227" t="str">
        <f>Абакан_юр!A178</f>
        <v>По соглашению сторон в качестве валюты платежа могут выступать чешские кроны, в этом случае курс следующий: 1 руб. = 0,2605 крона</v>
      </c>
      <c r="B180" s="227"/>
      <c r="C180" s="227"/>
      <c r="D180" s="228"/>
      <c r="E180" s="229"/>
      <c r="F180" s="229"/>
      <c r="G180" s="232"/>
      <c r="H180" s="232"/>
    </row>
    <row r="181" spans="1:8" ht="26.25" customHeight="1" x14ac:dyDescent="0.2">
      <c r="A181" s="227" t="str">
        <f>Абакан_юр!A179</f>
        <v>По соглашению сторон в качестве валюты платежа могут выступать киргизские сомы, в этом случае курс следующий: 1 руб. = 1,0083 сом</v>
      </c>
      <c r="B181" s="227"/>
      <c r="C181" s="227"/>
      <c r="D181" s="228"/>
      <c r="E181" s="228"/>
      <c r="F181" s="229"/>
      <c r="G181" s="232"/>
      <c r="H181" s="232"/>
    </row>
    <row r="182" spans="1:8" ht="26.25" customHeight="1" x14ac:dyDescent="0.2">
      <c r="A182" s="227" t="str">
        <f>Абакан_юр!A180</f>
        <v>По соглашению сторон в качестве валюты платежа могут выступать казахстанские тенге, в этом случае курс следующий: 1 руб. = 5,0473 тенге</v>
      </c>
      <c r="B182" s="227"/>
      <c r="C182" s="227"/>
      <c r="D182" s="228"/>
      <c r="E182" s="228"/>
      <c r="F182" s="229"/>
      <c r="G182" s="232"/>
      <c r="H182" s="232"/>
    </row>
    <row r="183" spans="1:8" ht="26.25" x14ac:dyDescent="0.2">
      <c r="A183" s="233"/>
      <c r="B183" s="233"/>
      <c r="C183" s="234"/>
      <c r="D183" s="235"/>
      <c r="E183" s="235"/>
      <c r="F183" s="236"/>
      <c r="G183" s="237"/>
      <c r="H183" s="237"/>
    </row>
    <row r="184" spans="1:8" ht="21" x14ac:dyDescent="0.2">
      <c r="A184" s="239" t="s">
        <v>144</v>
      </c>
      <c r="B184" s="239"/>
      <c r="C184" s="239"/>
      <c r="D184" s="239"/>
      <c r="E184" s="239"/>
      <c r="F184" s="239"/>
      <c r="G184" s="239"/>
      <c r="H184" s="239"/>
    </row>
    <row r="185" spans="1:8" ht="21" x14ac:dyDescent="0.2">
      <c r="A185" s="239" t="s">
        <v>145</v>
      </c>
      <c r="B185" s="239"/>
      <c r="C185" s="239"/>
      <c r="D185" s="239"/>
      <c r="E185" s="239"/>
      <c r="F185" s="239"/>
      <c r="G185" s="239"/>
      <c r="H185" s="239"/>
    </row>
    <row r="186" spans="1:8" ht="26.25" x14ac:dyDescent="0.2">
      <c r="A186" s="233"/>
      <c r="B186" s="233"/>
      <c r="C186" s="234"/>
      <c r="D186" s="235"/>
      <c r="E186" s="235"/>
      <c r="F186" s="236"/>
      <c r="G186" s="237"/>
      <c r="H186" s="237"/>
    </row>
    <row r="187" spans="1:8" ht="50.1" customHeight="1" thickBot="1" x14ac:dyDescent="0.25">
      <c r="A187" s="240" t="s">
        <v>146</v>
      </c>
      <c r="B187" s="240"/>
      <c r="C187" s="240"/>
      <c r="D187" s="240"/>
      <c r="E187" s="240"/>
      <c r="F187" s="241"/>
      <c r="G187" s="231"/>
      <c r="H187" s="242"/>
    </row>
    <row r="188" spans="1:8" ht="50.1" customHeight="1" thickBot="1" x14ac:dyDescent="0.25">
      <c r="A188" s="243" t="s">
        <v>147</v>
      </c>
      <c r="B188" s="244"/>
      <c r="C188" s="244"/>
      <c r="D188" s="244"/>
      <c r="E188" s="245"/>
      <c r="F188" s="246"/>
      <c r="H188" s="247"/>
    </row>
    <row r="189" spans="1:8" ht="88.5" customHeight="1" thickBot="1" x14ac:dyDescent="0.25">
      <c r="A189" s="426" t="s">
        <v>148</v>
      </c>
      <c r="B189" s="427"/>
      <c r="C189" s="250" t="s">
        <v>149</v>
      </c>
      <c r="D189" s="440" t="s">
        <v>150</v>
      </c>
      <c r="E189" s="441"/>
      <c r="F189" s="252"/>
      <c r="G189" s="252"/>
      <c r="H189" s="252"/>
    </row>
    <row r="190" spans="1:8" ht="84" x14ac:dyDescent="0.2">
      <c r="A190" s="253" t="s">
        <v>151</v>
      </c>
      <c r="B190" s="254"/>
      <c r="C190" s="255" t="s">
        <v>152</v>
      </c>
      <c r="D190" s="256" t="s">
        <v>153</v>
      </c>
      <c r="E190" s="257"/>
      <c r="F190" s="252"/>
      <c r="G190" s="252"/>
      <c r="H190" s="252"/>
    </row>
    <row r="191" spans="1:8" ht="78" customHeight="1" x14ac:dyDescent="0.2">
      <c r="A191" s="258" t="s">
        <v>154</v>
      </c>
      <c r="B191" s="259"/>
      <c r="C191" s="260" t="s">
        <v>155</v>
      </c>
      <c r="D191" s="261" t="s">
        <v>156</v>
      </c>
      <c r="E191" s="262"/>
      <c r="F191" s="252"/>
      <c r="G191" s="252"/>
      <c r="H191" s="252"/>
    </row>
    <row r="192" spans="1:8" ht="180" customHeight="1" thickBot="1" x14ac:dyDescent="0.25">
      <c r="A192" s="321" t="s">
        <v>157</v>
      </c>
      <c r="B192" s="322"/>
      <c r="C192" s="323" t="s">
        <v>158</v>
      </c>
      <c r="D192" s="324" t="s">
        <v>156</v>
      </c>
      <c r="E192" s="325"/>
      <c r="F192" s="252"/>
      <c r="G192" s="252"/>
      <c r="H192" s="252"/>
    </row>
    <row r="193" spans="1:16384" s="217" customFormat="1" ht="125.25" customHeight="1" x14ac:dyDescent="0.2">
      <c r="A193" s="258" t="s">
        <v>160</v>
      </c>
      <c r="B193" s="259"/>
      <c r="C193" s="319" t="s">
        <v>161</v>
      </c>
      <c r="D193" s="259" t="s">
        <v>156</v>
      </c>
      <c r="E193" s="320"/>
      <c r="F193" s="246"/>
      <c r="G193" s="246"/>
      <c r="H193" s="246"/>
    </row>
    <row r="194" spans="1:16384" s="238" customFormat="1" ht="222.75" customHeight="1" thickBot="1" x14ac:dyDescent="0.25">
      <c r="A194" s="442" t="s">
        <v>162</v>
      </c>
      <c r="B194" s="443"/>
      <c r="C194" s="323" t="s">
        <v>163</v>
      </c>
      <c r="D194" s="444" t="s">
        <v>156</v>
      </c>
      <c r="E194" s="445"/>
      <c r="F194" s="236"/>
      <c r="G194" s="237"/>
      <c r="H194" s="237"/>
    </row>
    <row r="195" spans="1:16384" ht="30.75" customHeight="1" x14ac:dyDescent="0.2">
      <c r="A195" s="264" t="s">
        <v>164</v>
      </c>
      <c r="B195" s="264"/>
      <c r="C195" s="264"/>
      <c r="D195" s="264"/>
      <c r="E195" s="264"/>
      <c r="F195" s="264"/>
      <c r="G195" s="264"/>
      <c r="H195" s="264"/>
    </row>
    <row r="196" spans="1:16384" ht="30.75" customHeight="1" x14ac:dyDescent="0.2">
      <c r="A196" s="264" t="s">
        <v>165</v>
      </c>
      <c r="B196" s="264"/>
      <c r="C196" s="264"/>
      <c r="D196" s="264"/>
      <c r="E196" s="264"/>
      <c r="F196" s="264"/>
      <c r="G196" s="264"/>
      <c r="H196" s="264"/>
      <c r="I196" s="264"/>
      <c r="J196" s="264"/>
      <c r="K196" s="264"/>
      <c r="L196" s="264"/>
      <c r="M196" s="264"/>
      <c r="N196" s="264"/>
      <c r="O196" s="264"/>
      <c r="P196" s="264"/>
      <c r="Q196" s="264"/>
      <c r="R196" s="264"/>
      <c r="S196" s="264"/>
      <c r="T196" s="264"/>
      <c r="U196" s="264"/>
      <c r="V196" s="264"/>
      <c r="W196" s="264"/>
      <c r="X196" s="264"/>
      <c r="Y196" s="264"/>
      <c r="Z196" s="264"/>
      <c r="AA196" s="264"/>
      <c r="AB196" s="264"/>
      <c r="AC196" s="264"/>
      <c r="AD196" s="264"/>
      <c r="AE196" s="264"/>
      <c r="AF196" s="264"/>
      <c r="AG196" s="264"/>
      <c r="AH196" s="264"/>
      <c r="AI196" s="264"/>
      <c r="AJ196" s="264"/>
      <c r="AK196" s="264"/>
      <c r="AL196" s="264"/>
      <c r="AM196" s="264"/>
      <c r="AN196" s="264"/>
      <c r="AO196" s="264"/>
      <c r="AP196" s="264"/>
      <c r="AQ196" s="264"/>
      <c r="AR196" s="264"/>
      <c r="AS196" s="264"/>
      <c r="AT196" s="264"/>
      <c r="AU196" s="264"/>
      <c r="AV196" s="264"/>
      <c r="AW196" s="264"/>
      <c r="AX196" s="264"/>
      <c r="AY196" s="264"/>
      <c r="AZ196" s="264"/>
      <c r="BA196" s="264"/>
      <c r="BB196" s="264"/>
      <c r="BC196" s="264"/>
      <c r="BD196" s="264"/>
      <c r="BE196" s="264"/>
      <c r="BF196" s="264"/>
      <c r="BG196" s="264"/>
      <c r="BH196" s="264"/>
      <c r="BI196" s="264"/>
      <c r="BJ196" s="264"/>
      <c r="BK196" s="264"/>
      <c r="BL196" s="264"/>
      <c r="BM196" s="264"/>
      <c r="BN196" s="264"/>
      <c r="BO196" s="264"/>
      <c r="BP196" s="264"/>
      <c r="BQ196" s="264"/>
      <c r="BR196" s="264"/>
      <c r="BS196" s="264"/>
      <c r="BT196" s="264"/>
      <c r="BU196" s="264"/>
      <c r="BV196" s="264"/>
      <c r="BW196" s="264"/>
      <c r="BX196" s="264"/>
      <c r="BY196" s="264"/>
      <c r="BZ196" s="264"/>
      <c r="CA196" s="264"/>
      <c r="CB196" s="264"/>
      <c r="CC196" s="264"/>
      <c r="CD196" s="264"/>
      <c r="CE196" s="264"/>
      <c r="CF196" s="264"/>
      <c r="CG196" s="264"/>
      <c r="CH196" s="264"/>
      <c r="CI196" s="264"/>
      <c r="CJ196" s="264"/>
      <c r="CK196" s="264"/>
      <c r="CL196" s="264"/>
      <c r="CM196" s="264"/>
      <c r="CN196" s="264"/>
      <c r="CO196" s="264"/>
      <c r="CP196" s="264"/>
      <c r="CQ196" s="264"/>
      <c r="CR196" s="264"/>
      <c r="CS196" s="264"/>
      <c r="CT196" s="264"/>
      <c r="CU196" s="264"/>
      <c r="CV196" s="264"/>
      <c r="CW196" s="264"/>
      <c r="CX196" s="264"/>
      <c r="CY196" s="264"/>
      <c r="CZ196" s="264"/>
      <c r="DA196" s="264"/>
      <c r="DB196" s="264"/>
      <c r="DC196" s="264"/>
      <c r="DD196" s="264"/>
      <c r="DE196" s="264"/>
      <c r="DF196" s="264"/>
      <c r="DG196" s="264"/>
      <c r="DH196" s="264"/>
      <c r="DI196" s="264"/>
      <c r="DJ196" s="264"/>
      <c r="DK196" s="264"/>
      <c r="DL196" s="264"/>
      <c r="DM196" s="264"/>
      <c r="DN196" s="264"/>
      <c r="DO196" s="264"/>
      <c r="DP196" s="264"/>
      <c r="DQ196" s="264"/>
      <c r="DR196" s="264"/>
      <c r="DS196" s="264"/>
      <c r="DT196" s="264"/>
      <c r="DU196" s="264"/>
      <c r="DV196" s="264"/>
      <c r="DW196" s="264"/>
      <c r="DX196" s="264"/>
      <c r="DY196" s="264"/>
      <c r="DZ196" s="264"/>
      <c r="EA196" s="264"/>
      <c r="EB196" s="264"/>
      <c r="EC196" s="264"/>
      <c r="ED196" s="264"/>
      <c r="EE196" s="264"/>
      <c r="EF196" s="264"/>
      <c r="EG196" s="264"/>
      <c r="EH196" s="264"/>
      <c r="EI196" s="264"/>
      <c r="EJ196" s="264"/>
      <c r="EK196" s="264"/>
      <c r="EL196" s="264"/>
      <c r="EM196" s="264"/>
      <c r="EN196" s="264"/>
      <c r="EO196" s="264"/>
      <c r="EP196" s="264"/>
      <c r="EQ196" s="264"/>
      <c r="ER196" s="264"/>
      <c r="ES196" s="264"/>
      <c r="ET196" s="264"/>
      <c r="EU196" s="264"/>
      <c r="EV196" s="264"/>
      <c r="EW196" s="264"/>
      <c r="EX196" s="264"/>
      <c r="EY196" s="264"/>
      <c r="EZ196" s="264"/>
      <c r="FA196" s="264"/>
      <c r="FB196" s="264"/>
      <c r="FC196" s="264"/>
      <c r="FD196" s="264"/>
      <c r="FE196" s="264"/>
      <c r="FF196" s="264"/>
      <c r="FG196" s="264"/>
      <c r="FH196" s="264"/>
      <c r="FI196" s="264"/>
      <c r="FJ196" s="264"/>
      <c r="FK196" s="264"/>
      <c r="FL196" s="264"/>
      <c r="FM196" s="264"/>
      <c r="FN196" s="264"/>
      <c r="FO196" s="264"/>
      <c r="FP196" s="264"/>
      <c r="FQ196" s="264"/>
      <c r="FR196" s="264"/>
      <c r="FS196" s="264"/>
      <c r="FT196" s="264"/>
      <c r="FU196" s="264"/>
      <c r="FV196" s="264"/>
      <c r="FW196" s="264"/>
      <c r="FX196" s="264"/>
      <c r="FY196" s="264"/>
      <c r="FZ196" s="264"/>
      <c r="GA196" s="264"/>
      <c r="GB196" s="264"/>
      <c r="GC196" s="264"/>
      <c r="GD196" s="264"/>
      <c r="GE196" s="264"/>
      <c r="GF196" s="264"/>
      <c r="GG196" s="264"/>
      <c r="GH196" s="264"/>
      <c r="GI196" s="264"/>
      <c r="GJ196" s="264"/>
      <c r="GK196" s="264"/>
      <c r="GL196" s="264"/>
      <c r="GM196" s="264"/>
      <c r="GN196" s="264"/>
      <c r="GO196" s="264"/>
      <c r="GP196" s="264"/>
      <c r="GQ196" s="264"/>
      <c r="GR196" s="264"/>
      <c r="GS196" s="264"/>
      <c r="GT196" s="264"/>
      <c r="GU196" s="264"/>
      <c r="GV196" s="264"/>
      <c r="GW196" s="264"/>
      <c r="GX196" s="264"/>
      <c r="GY196" s="264"/>
      <c r="GZ196" s="264"/>
      <c r="HA196" s="264"/>
      <c r="HB196" s="264"/>
      <c r="HC196" s="264"/>
      <c r="HD196" s="264"/>
      <c r="HE196" s="264"/>
      <c r="HF196" s="264"/>
      <c r="HG196" s="264"/>
      <c r="HH196" s="264"/>
      <c r="HI196" s="264"/>
      <c r="HJ196" s="264"/>
      <c r="HK196" s="264"/>
      <c r="HL196" s="264"/>
      <c r="HM196" s="264"/>
      <c r="HN196" s="264"/>
      <c r="HO196" s="264"/>
      <c r="HP196" s="264"/>
      <c r="HQ196" s="264"/>
      <c r="HR196" s="264"/>
      <c r="HS196" s="264"/>
      <c r="HT196" s="264"/>
      <c r="HU196" s="264"/>
      <c r="HV196" s="264"/>
      <c r="HW196" s="264"/>
      <c r="HX196" s="264"/>
      <c r="HY196" s="264"/>
      <c r="HZ196" s="264"/>
      <c r="IA196" s="264"/>
      <c r="IB196" s="264"/>
      <c r="IC196" s="264"/>
      <c r="ID196" s="264"/>
      <c r="IE196" s="264"/>
      <c r="IF196" s="264"/>
      <c r="IG196" s="264"/>
      <c r="IH196" s="264"/>
      <c r="II196" s="264"/>
      <c r="IJ196" s="264"/>
      <c r="IK196" s="264"/>
      <c r="IL196" s="264"/>
      <c r="IM196" s="264"/>
      <c r="IN196" s="264"/>
      <c r="IO196" s="264"/>
      <c r="IP196" s="264"/>
      <c r="IQ196" s="264"/>
      <c r="IR196" s="264"/>
      <c r="IS196" s="264"/>
      <c r="IT196" s="264"/>
      <c r="IU196" s="264"/>
      <c r="IV196" s="264"/>
      <c r="IW196" s="264"/>
      <c r="IX196" s="264"/>
      <c r="IY196" s="264"/>
      <c r="IZ196" s="264"/>
      <c r="JA196" s="264"/>
      <c r="JB196" s="264"/>
      <c r="JC196" s="264"/>
      <c r="JD196" s="264"/>
      <c r="JE196" s="264"/>
      <c r="JF196" s="264"/>
      <c r="JG196" s="264"/>
      <c r="JH196" s="264"/>
      <c r="JI196" s="264"/>
      <c r="JJ196" s="264"/>
      <c r="JK196" s="264"/>
      <c r="JL196" s="264"/>
      <c r="JM196" s="264"/>
      <c r="JN196" s="264"/>
      <c r="JO196" s="264"/>
      <c r="JP196" s="264"/>
      <c r="JQ196" s="264"/>
      <c r="JR196" s="264"/>
      <c r="JS196" s="264"/>
      <c r="JT196" s="264"/>
      <c r="JU196" s="264"/>
      <c r="JV196" s="264"/>
      <c r="JW196" s="264"/>
      <c r="JX196" s="264"/>
      <c r="JY196" s="264"/>
      <c r="JZ196" s="264"/>
      <c r="KA196" s="264"/>
      <c r="KB196" s="264"/>
      <c r="KC196" s="264"/>
      <c r="KD196" s="264"/>
      <c r="KE196" s="264"/>
      <c r="KF196" s="264"/>
      <c r="KG196" s="264"/>
      <c r="KH196" s="264"/>
      <c r="KI196" s="264"/>
      <c r="KJ196" s="264"/>
      <c r="KK196" s="264"/>
      <c r="KL196" s="264"/>
      <c r="KM196" s="264"/>
      <c r="KN196" s="264"/>
      <c r="KO196" s="264"/>
      <c r="KP196" s="264"/>
      <c r="KQ196" s="264"/>
      <c r="KR196" s="264"/>
      <c r="KS196" s="264"/>
      <c r="KT196" s="264"/>
      <c r="KU196" s="264"/>
      <c r="KV196" s="264"/>
      <c r="KW196" s="264"/>
      <c r="KX196" s="264"/>
      <c r="KY196" s="264"/>
      <c r="KZ196" s="264"/>
      <c r="LA196" s="264"/>
      <c r="LB196" s="264"/>
      <c r="LC196" s="264"/>
      <c r="LD196" s="264"/>
      <c r="LE196" s="264"/>
      <c r="LF196" s="264"/>
      <c r="LG196" s="264"/>
      <c r="LH196" s="264"/>
      <c r="LI196" s="264"/>
      <c r="LJ196" s="264"/>
      <c r="LK196" s="264"/>
      <c r="LL196" s="264"/>
      <c r="LM196" s="264"/>
      <c r="LN196" s="264"/>
      <c r="LO196" s="264"/>
      <c r="LP196" s="264"/>
      <c r="LQ196" s="264"/>
      <c r="LR196" s="264"/>
      <c r="LS196" s="264"/>
      <c r="LT196" s="264"/>
      <c r="LU196" s="264"/>
      <c r="LV196" s="264"/>
      <c r="LW196" s="264"/>
      <c r="LX196" s="264"/>
      <c r="LY196" s="264"/>
      <c r="LZ196" s="264"/>
      <c r="MA196" s="264"/>
      <c r="MB196" s="264"/>
      <c r="MC196" s="264"/>
      <c r="MD196" s="264"/>
      <c r="ME196" s="264"/>
      <c r="MF196" s="264"/>
      <c r="MG196" s="264"/>
      <c r="MH196" s="264"/>
      <c r="MI196" s="264"/>
      <c r="MJ196" s="264"/>
      <c r="MK196" s="264"/>
      <c r="ML196" s="264"/>
      <c r="MM196" s="264"/>
      <c r="MN196" s="264"/>
      <c r="MO196" s="264"/>
      <c r="MP196" s="264"/>
      <c r="MQ196" s="264"/>
      <c r="MR196" s="264"/>
      <c r="MS196" s="264"/>
      <c r="MT196" s="264"/>
      <c r="MU196" s="264"/>
      <c r="MV196" s="264"/>
      <c r="MW196" s="264"/>
      <c r="MX196" s="264"/>
      <c r="MY196" s="264"/>
      <c r="MZ196" s="264"/>
      <c r="NA196" s="264"/>
      <c r="NB196" s="264"/>
      <c r="NC196" s="264"/>
      <c r="ND196" s="264"/>
      <c r="NE196" s="264"/>
      <c r="NF196" s="264"/>
      <c r="NG196" s="264"/>
      <c r="NH196" s="264"/>
      <c r="NI196" s="264"/>
      <c r="NJ196" s="264"/>
      <c r="NK196" s="264"/>
      <c r="NL196" s="264"/>
      <c r="NM196" s="264"/>
      <c r="NN196" s="264"/>
      <c r="NO196" s="264"/>
      <c r="NP196" s="264"/>
      <c r="NQ196" s="264"/>
      <c r="NR196" s="264"/>
      <c r="NS196" s="264"/>
      <c r="NT196" s="264"/>
      <c r="NU196" s="264"/>
      <c r="NV196" s="264"/>
      <c r="NW196" s="264"/>
      <c r="NX196" s="264"/>
      <c r="NY196" s="264"/>
      <c r="NZ196" s="264"/>
      <c r="OA196" s="264"/>
      <c r="OB196" s="264"/>
      <c r="OC196" s="264"/>
      <c r="OD196" s="264"/>
      <c r="OE196" s="264"/>
      <c r="OF196" s="264"/>
      <c r="OG196" s="264"/>
      <c r="OH196" s="264"/>
      <c r="OI196" s="264"/>
      <c r="OJ196" s="264"/>
      <c r="OK196" s="264"/>
      <c r="OL196" s="264"/>
      <c r="OM196" s="264"/>
      <c r="ON196" s="264"/>
      <c r="OO196" s="264"/>
      <c r="OP196" s="264"/>
      <c r="OQ196" s="264"/>
      <c r="OR196" s="264"/>
      <c r="OS196" s="264"/>
      <c r="OT196" s="264"/>
      <c r="OU196" s="264"/>
      <c r="OV196" s="264"/>
      <c r="OW196" s="264"/>
      <c r="OX196" s="264"/>
      <c r="OY196" s="264"/>
      <c r="OZ196" s="264"/>
      <c r="PA196" s="264"/>
      <c r="PB196" s="264"/>
      <c r="PC196" s="264"/>
      <c r="PD196" s="264"/>
      <c r="PE196" s="264"/>
      <c r="PF196" s="264"/>
      <c r="PG196" s="264"/>
      <c r="PH196" s="264"/>
      <c r="PI196" s="264"/>
      <c r="PJ196" s="264"/>
      <c r="PK196" s="264"/>
      <c r="PL196" s="264"/>
      <c r="PM196" s="264"/>
      <c r="PN196" s="264"/>
      <c r="PO196" s="264"/>
      <c r="PP196" s="264"/>
      <c r="PQ196" s="264"/>
      <c r="PR196" s="264"/>
      <c r="PS196" s="264"/>
      <c r="PT196" s="264"/>
      <c r="PU196" s="264"/>
      <c r="PV196" s="264"/>
      <c r="PW196" s="264"/>
      <c r="PX196" s="264"/>
      <c r="PY196" s="264"/>
      <c r="PZ196" s="264"/>
      <c r="QA196" s="264"/>
      <c r="QB196" s="264"/>
      <c r="QC196" s="264"/>
      <c r="QD196" s="264"/>
      <c r="QE196" s="264"/>
      <c r="QF196" s="264"/>
      <c r="QG196" s="264"/>
      <c r="QH196" s="264"/>
      <c r="QI196" s="264"/>
      <c r="QJ196" s="264"/>
      <c r="QK196" s="264"/>
      <c r="QL196" s="264"/>
      <c r="QM196" s="264"/>
      <c r="QN196" s="264"/>
      <c r="QO196" s="264"/>
      <c r="QP196" s="264"/>
      <c r="QQ196" s="264"/>
      <c r="QR196" s="264"/>
      <c r="QS196" s="264"/>
      <c r="QT196" s="264"/>
      <c r="QU196" s="264"/>
      <c r="QV196" s="264"/>
      <c r="QW196" s="264"/>
      <c r="QX196" s="264"/>
      <c r="QY196" s="264"/>
      <c r="QZ196" s="264"/>
      <c r="RA196" s="264"/>
      <c r="RB196" s="264"/>
      <c r="RC196" s="264"/>
      <c r="RD196" s="264"/>
      <c r="RE196" s="264"/>
      <c r="RF196" s="264"/>
      <c r="RG196" s="264"/>
      <c r="RH196" s="264"/>
      <c r="RI196" s="264"/>
      <c r="RJ196" s="264"/>
      <c r="RK196" s="264"/>
      <c r="RL196" s="264"/>
      <c r="RM196" s="264"/>
      <c r="RN196" s="264"/>
      <c r="RO196" s="264"/>
      <c r="RP196" s="264"/>
      <c r="RQ196" s="264"/>
      <c r="RR196" s="264"/>
      <c r="RS196" s="264"/>
      <c r="RT196" s="264"/>
      <c r="RU196" s="264"/>
      <c r="RV196" s="264"/>
      <c r="RW196" s="264"/>
      <c r="RX196" s="264"/>
      <c r="RY196" s="264"/>
      <c r="RZ196" s="264"/>
      <c r="SA196" s="264"/>
      <c r="SB196" s="264"/>
      <c r="SC196" s="264"/>
      <c r="SD196" s="264"/>
      <c r="SE196" s="264"/>
      <c r="SF196" s="264"/>
      <c r="SG196" s="264"/>
      <c r="SH196" s="264"/>
      <c r="SI196" s="264"/>
      <c r="SJ196" s="264"/>
      <c r="SK196" s="264"/>
      <c r="SL196" s="264"/>
      <c r="SM196" s="264"/>
      <c r="SN196" s="264"/>
      <c r="SO196" s="264"/>
      <c r="SP196" s="264"/>
      <c r="SQ196" s="264"/>
      <c r="SR196" s="264"/>
      <c r="SS196" s="264"/>
      <c r="ST196" s="264"/>
      <c r="SU196" s="264"/>
      <c r="SV196" s="264"/>
      <c r="SW196" s="264"/>
      <c r="SX196" s="264"/>
      <c r="SY196" s="264"/>
      <c r="SZ196" s="264"/>
      <c r="TA196" s="264"/>
      <c r="TB196" s="264"/>
      <c r="TC196" s="264"/>
      <c r="TD196" s="264"/>
      <c r="TE196" s="264"/>
      <c r="TF196" s="264"/>
      <c r="TG196" s="264"/>
      <c r="TH196" s="264"/>
      <c r="TI196" s="264"/>
      <c r="TJ196" s="264"/>
      <c r="TK196" s="264"/>
      <c r="TL196" s="264"/>
      <c r="TM196" s="264"/>
      <c r="TN196" s="264"/>
      <c r="TO196" s="264"/>
      <c r="TP196" s="264"/>
      <c r="TQ196" s="264"/>
      <c r="TR196" s="264"/>
      <c r="TS196" s="264"/>
      <c r="TT196" s="264"/>
      <c r="TU196" s="264"/>
      <c r="TV196" s="264"/>
      <c r="TW196" s="264"/>
      <c r="TX196" s="264"/>
      <c r="TY196" s="264"/>
      <c r="TZ196" s="264"/>
      <c r="UA196" s="264"/>
      <c r="UB196" s="264"/>
      <c r="UC196" s="264"/>
      <c r="UD196" s="264"/>
      <c r="UE196" s="264"/>
      <c r="UF196" s="264"/>
      <c r="UG196" s="264"/>
      <c r="UH196" s="264"/>
      <c r="UI196" s="264"/>
      <c r="UJ196" s="264"/>
      <c r="UK196" s="264"/>
      <c r="UL196" s="264"/>
      <c r="UM196" s="264"/>
      <c r="UN196" s="264"/>
      <c r="UO196" s="264"/>
      <c r="UP196" s="264"/>
      <c r="UQ196" s="264"/>
      <c r="UR196" s="264"/>
      <c r="US196" s="264"/>
      <c r="UT196" s="264"/>
      <c r="UU196" s="264"/>
      <c r="UV196" s="264"/>
      <c r="UW196" s="264"/>
      <c r="UX196" s="264"/>
      <c r="UY196" s="264"/>
      <c r="UZ196" s="264"/>
      <c r="VA196" s="264"/>
      <c r="VB196" s="264"/>
      <c r="VC196" s="264"/>
      <c r="VD196" s="264"/>
      <c r="VE196" s="264"/>
      <c r="VF196" s="264"/>
      <c r="VG196" s="264"/>
      <c r="VH196" s="264"/>
      <c r="VI196" s="264"/>
      <c r="VJ196" s="264"/>
      <c r="VK196" s="264"/>
      <c r="VL196" s="264"/>
      <c r="VM196" s="264"/>
      <c r="VN196" s="264"/>
      <c r="VO196" s="264"/>
      <c r="VP196" s="264"/>
      <c r="VQ196" s="264"/>
      <c r="VR196" s="264"/>
      <c r="VS196" s="264"/>
      <c r="VT196" s="264"/>
      <c r="VU196" s="264"/>
      <c r="VV196" s="264"/>
      <c r="VW196" s="264"/>
      <c r="VX196" s="264"/>
      <c r="VY196" s="264"/>
      <c r="VZ196" s="264"/>
      <c r="WA196" s="264"/>
      <c r="WB196" s="264"/>
      <c r="WC196" s="264"/>
      <c r="WD196" s="264"/>
      <c r="WE196" s="264"/>
      <c r="WF196" s="264"/>
      <c r="WG196" s="264"/>
      <c r="WH196" s="264"/>
      <c r="WI196" s="264"/>
      <c r="WJ196" s="264"/>
      <c r="WK196" s="264"/>
      <c r="WL196" s="264"/>
      <c r="WM196" s="264"/>
      <c r="WN196" s="264"/>
      <c r="WO196" s="264"/>
      <c r="WP196" s="264"/>
      <c r="WQ196" s="264"/>
      <c r="WR196" s="264"/>
      <c r="WS196" s="264"/>
      <c r="WT196" s="264"/>
      <c r="WU196" s="264"/>
      <c r="WV196" s="264"/>
      <c r="WW196" s="264"/>
      <c r="WX196" s="264"/>
      <c r="WY196" s="264"/>
      <c r="WZ196" s="264"/>
      <c r="XA196" s="264"/>
      <c r="XB196" s="264"/>
      <c r="XC196" s="264"/>
      <c r="XD196" s="264"/>
      <c r="XE196" s="264"/>
      <c r="XF196" s="264"/>
      <c r="XG196" s="264"/>
      <c r="XH196" s="264"/>
      <c r="XI196" s="264"/>
      <c r="XJ196" s="264"/>
      <c r="XK196" s="264"/>
      <c r="XL196" s="264"/>
      <c r="XM196" s="264"/>
      <c r="XN196" s="264"/>
      <c r="XO196" s="264"/>
      <c r="XP196" s="264"/>
      <c r="XQ196" s="264"/>
      <c r="XR196" s="264"/>
      <c r="XS196" s="264"/>
      <c r="XT196" s="264"/>
      <c r="XU196" s="264"/>
      <c r="XV196" s="264"/>
      <c r="XW196" s="264"/>
      <c r="XX196" s="264"/>
      <c r="XY196" s="264"/>
      <c r="XZ196" s="264"/>
      <c r="YA196" s="264"/>
      <c r="YB196" s="264"/>
      <c r="YC196" s="264"/>
      <c r="YD196" s="264"/>
      <c r="YE196" s="264"/>
      <c r="YF196" s="264"/>
      <c r="YG196" s="264"/>
      <c r="YH196" s="264"/>
      <c r="YI196" s="264"/>
      <c r="YJ196" s="264"/>
      <c r="YK196" s="264"/>
      <c r="YL196" s="264"/>
      <c r="YM196" s="264"/>
      <c r="YN196" s="264"/>
      <c r="YO196" s="264"/>
      <c r="YP196" s="264"/>
      <c r="YQ196" s="264"/>
      <c r="YR196" s="264"/>
      <c r="YS196" s="264"/>
      <c r="YT196" s="264"/>
      <c r="YU196" s="264"/>
      <c r="YV196" s="264"/>
      <c r="YW196" s="264"/>
      <c r="YX196" s="264"/>
      <c r="YY196" s="264"/>
      <c r="YZ196" s="264"/>
      <c r="ZA196" s="264"/>
      <c r="ZB196" s="264"/>
      <c r="ZC196" s="264"/>
      <c r="ZD196" s="264"/>
      <c r="ZE196" s="264"/>
      <c r="ZF196" s="264"/>
      <c r="ZG196" s="264"/>
      <c r="ZH196" s="264"/>
      <c r="ZI196" s="264"/>
      <c r="ZJ196" s="264"/>
      <c r="ZK196" s="264"/>
      <c r="ZL196" s="264"/>
      <c r="ZM196" s="264"/>
      <c r="ZN196" s="264"/>
      <c r="ZO196" s="264"/>
      <c r="ZP196" s="264"/>
      <c r="ZQ196" s="264"/>
      <c r="ZR196" s="264"/>
      <c r="ZS196" s="264"/>
      <c r="ZT196" s="264"/>
      <c r="ZU196" s="264"/>
      <c r="ZV196" s="264"/>
      <c r="ZW196" s="264"/>
      <c r="ZX196" s="264"/>
      <c r="ZY196" s="264"/>
      <c r="ZZ196" s="264"/>
      <c r="AAA196" s="264"/>
      <c r="AAB196" s="264"/>
      <c r="AAC196" s="264"/>
      <c r="AAD196" s="264"/>
      <c r="AAE196" s="264"/>
      <c r="AAF196" s="264"/>
      <c r="AAG196" s="264"/>
      <c r="AAH196" s="264"/>
      <c r="AAI196" s="264"/>
      <c r="AAJ196" s="264"/>
      <c r="AAK196" s="264"/>
      <c r="AAL196" s="264"/>
      <c r="AAM196" s="264"/>
      <c r="AAN196" s="264"/>
      <c r="AAO196" s="264"/>
      <c r="AAP196" s="264"/>
      <c r="AAQ196" s="264"/>
      <c r="AAR196" s="264"/>
      <c r="AAS196" s="264"/>
      <c r="AAT196" s="264"/>
      <c r="AAU196" s="264"/>
      <c r="AAV196" s="264"/>
      <c r="AAW196" s="264"/>
      <c r="AAX196" s="264"/>
      <c r="AAY196" s="264"/>
      <c r="AAZ196" s="264"/>
      <c r="ABA196" s="264"/>
      <c r="ABB196" s="264"/>
      <c r="ABC196" s="264"/>
      <c r="ABD196" s="264"/>
      <c r="ABE196" s="264"/>
      <c r="ABF196" s="264"/>
      <c r="ABG196" s="264"/>
      <c r="ABH196" s="264"/>
      <c r="ABI196" s="264"/>
      <c r="ABJ196" s="264"/>
      <c r="ABK196" s="264"/>
      <c r="ABL196" s="264"/>
      <c r="ABM196" s="264"/>
      <c r="ABN196" s="264"/>
      <c r="ABO196" s="264"/>
      <c r="ABP196" s="264"/>
      <c r="ABQ196" s="264"/>
      <c r="ABR196" s="264"/>
      <c r="ABS196" s="264"/>
      <c r="ABT196" s="264"/>
      <c r="ABU196" s="264"/>
      <c r="ABV196" s="264"/>
      <c r="ABW196" s="264"/>
      <c r="ABX196" s="264"/>
      <c r="ABY196" s="264"/>
      <c r="ABZ196" s="264"/>
      <c r="ACA196" s="264"/>
      <c r="ACB196" s="264"/>
      <c r="ACC196" s="264"/>
      <c r="ACD196" s="264"/>
      <c r="ACE196" s="264"/>
      <c r="ACF196" s="264"/>
      <c r="ACG196" s="264"/>
      <c r="ACH196" s="264"/>
      <c r="ACI196" s="264"/>
      <c r="ACJ196" s="264"/>
      <c r="ACK196" s="264"/>
      <c r="ACL196" s="264"/>
      <c r="ACM196" s="264"/>
      <c r="ACN196" s="264"/>
      <c r="ACO196" s="264"/>
      <c r="ACP196" s="264"/>
      <c r="ACQ196" s="264"/>
      <c r="ACR196" s="264"/>
      <c r="ACS196" s="264"/>
      <c r="ACT196" s="264"/>
      <c r="ACU196" s="264"/>
      <c r="ACV196" s="264"/>
      <c r="ACW196" s="264"/>
      <c r="ACX196" s="264"/>
      <c r="ACY196" s="264"/>
      <c r="ACZ196" s="264"/>
      <c r="ADA196" s="264"/>
      <c r="ADB196" s="264"/>
      <c r="ADC196" s="264"/>
      <c r="ADD196" s="264"/>
      <c r="ADE196" s="264"/>
      <c r="ADF196" s="264"/>
      <c r="ADG196" s="264"/>
      <c r="ADH196" s="264"/>
      <c r="ADI196" s="264"/>
      <c r="ADJ196" s="264"/>
      <c r="ADK196" s="264"/>
      <c r="ADL196" s="264"/>
      <c r="ADM196" s="264"/>
      <c r="ADN196" s="264"/>
      <c r="ADO196" s="264"/>
      <c r="ADP196" s="264"/>
      <c r="ADQ196" s="264"/>
      <c r="ADR196" s="264"/>
      <c r="ADS196" s="264"/>
      <c r="ADT196" s="264"/>
      <c r="ADU196" s="264"/>
      <c r="ADV196" s="264"/>
      <c r="ADW196" s="264"/>
      <c r="ADX196" s="264"/>
      <c r="ADY196" s="264"/>
      <c r="ADZ196" s="264"/>
      <c r="AEA196" s="264"/>
      <c r="AEB196" s="264"/>
      <c r="AEC196" s="264"/>
      <c r="AED196" s="264"/>
      <c r="AEE196" s="264"/>
      <c r="AEF196" s="264"/>
      <c r="AEG196" s="264"/>
      <c r="AEH196" s="264"/>
      <c r="AEI196" s="264"/>
      <c r="AEJ196" s="264"/>
      <c r="AEK196" s="264"/>
      <c r="AEL196" s="264"/>
      <c r="AEM196" s="264"/>
      <c r="AEN196" s="264"/>
      <c r="AEO196" s="264"/>
      <c r="AEP196" s="264"/>
      <c r="AEQ196" s="264"/>
      <c r="AER196" s="264"/>
      <c r="AES196" s="264"/>
      <c r="AET196" s="264"/>
      <c r="AEU196" s="264"/>
      <c r="AEV196" s="264"/>
      <c r="AEW196" s="264"/>
      <c r="AEX196" s="264"/>
      <c r="AEY196" s="264"/>
      <c r="AEZ196" s="264"/>
      <c r="AFA196" s="264"/>
      <c r="AFB196" s="264"/>
      <c r="AFC196" s="264"/>
      <c r="AFD196" s="264"/>
      <c r="AFE196" s="264"/>
      <c r="AFF196" s="264"/>
      <c r="AFG196" s="264"/>
      <c r="AFH196" s="264"/>
      <c r="AFI196" s="264"/>
      <c r="AFJ196" s="264"/>
      <c r="AFK196" s="264"/>
      <c r="AFL196" s="264"/>
      <c r="AFM196" s="264"/>
      <c r="AFN196" s="264"/>
      <c r="AFO196" s="264"/>
      <c r="AFP196" s="264"/>
      <c r="AFQ196" s="264"/>
      <c r="AFR196" s="264"/>
      <c r="AFS196" s="264"/>
      <c r="AFT196" s="264"/>
      <c r="AFU196" s="264"/>
      <c r="AFV196" s="264"/>
      <c r="AFW196" s="264"/>
      <c r="AFX196" s="264"/>
      <c r="AFY196" s="264"/>
      <c r="AFZ196" s="264"/>
      <c r="AGA196" s="264"/>
      <c r="AGB196" s="264"/>
      <c r="AGC196" s="264"/>
      <c r="AGD196" s="264"/>
      <c r="AGE196" s="264"/>
      <c r="AGF196" s="264"/>
      <c r="AGG196" s="264"/>
      <c r="AGH196" s="264"/>
      <c r="AGI196" s="264"/>
      <c r="AGJ196" s="264"/>
      <c r="AGK196" s="264"/>
      <c r="AGL196" s="264"/>
      <c r="AGM196" s="264"/>
      <c r="AGN196" s="264"/>
      <c r="AGO196" s="264"/>
      <c r="AGP196" s="264"/>
      <c r="AGQ196" s="264"/>
      <c r="AGR196" s="264"/>
      <c r="AGS196" s="264"/>
      <c r="AGT196" s="264"/>
      <c r="AGU196" s="264"/>
      <c r="AGV196" s="264"/>
      <c r="AGW196" s="264"/>
      <c r="AGX196" s="264"/>
      <c r="AGY196" s="264"/>
      <c r="AGZ196" s="264"/>
      <c r="AHA196" s="264"/>
      <c r="AHB196" s="264"/>
      <c r="AHC196" s="264"/>
      <c r="AHD196" s="264"/>
      <c r="AHE196" s="264"/>
      <c r="AHF196" s="264"/>
      <c r="AHG196" s="264"/>
      <c r="AHH196" s="264"/>
      <c r="AHI196" s="264"/>
      <c r="AHJ196" s="264"/>
      <c r="AHK196" s="264"/>
      <c r="AHL196" s="264"/>
      <c r="AHM196" s="264"/>
      <c r="AHN196" s="264"/>
      <c r="AHO196" s="264"/>
      <c r="AHP196" s="264"/>
      <c r="AHQ196" s="264"/>
      <c r="AHR196" s="264"/>
      <c r="AHS196" s="264"/>
      <c r="AHT196" s="264"/>
      <c r="AHU196" s="264"/>
      <c r="AHV196" s="264"/>
      <c r="AHW196" s="264"/>
      <c r="AHX196" s="264"/>
      <c r="AHY196" s="264"/>
      <c r="AHZ196" s="264"/>
      <c r="AIA196" s="264"/>
      <c r="AIB196" s="264"/>
      <c r="AIC196" s="264"/>
      <c r="AID196" s="264"/>
      <c r="AIE196" s="264"/>
      <c r="AIF196" s="264"/>
      <c r="AIG196" s="264"/>
      <c r="AIH196" s="264"/>
      <c r="AII196" s="264"/>
      <c r="AIJ196" s="264"/>
      <c r="AIK196" s="264"/>
      <c r="AIL196" s="264"/>
      <c r="AIM196" s="264"/>
      <c r="AIN196" s="264"/>
      <c r="AIO196" s="264"/>
      <c r="AIP196" s="264"/>
      <c r="AIQ196" s="264"/>
      <c r="AIR196" s="264"/>
      <c r="AIS196" s="264"/>
      <c r="AIT196" s="264"/>
      <c r="AIU196" s="264"/>
      <c r="AIV196" s="264"/>
      <c r="AIW196" s="264"/>
      <c r="AIX196" s="264"/>
      <c r="AIY196" s="264"/>
      <c r="AIZ196" s="264"/>
      <c r="AJA196" s="264"/>
      <c r="AJB196" s="264"/>
      <c r="AJC196" s="264"/>
      <c r="AJD196" s="264"/>
      <c r="AJE196" s="264"/>
      <c r="AJF196" s="264"/>
      <c r="AJG196" s="264"/>
      <c r="AJH196" s="264"/>
      <c r="AJI196" s="264"/>
      <c r="AJJ196" s="264"/>
      <c r="AJK196" s="264"/>
      <c r="AJL196" s="264"/>
      <c r="AJM196" s="264"/>
      <c r="AJN196" s="264"/>
      <c r="AJO196" s="264"/>
      <c r="AJP196" s="264"/>
      <c r="AJQ196" s="264"/>
      <c r="AJR196" s="264"/>
      <c r="AJS196" s="264"/>
      <c r="AJT196" s="264"/>
      <c r="AJU196" s="264"/>
      <c r="AJV196" s="264"/>
      <c r="AJW196" s="264"/>
      <c r="AJX196" s="264"/>
      <c r="AJY196" s="264"/>
      <c r="AJZ196" s="264"/>
      <c r="AKA196" s="264"/>
      <c r="AKB196" s="264"/>
      <c r="AKC196" s="264"/>
      <c r="AKD196" s="264"/>
      <c r="AKE196" s="264"/>
      <c r="AKF196" s="264"/>
      <c r="AKG196" s="264"/>
      <c r="AKH196" s="264"/>
      <c r="AKI196" s="264"/>
      <c r="AKJ196" s="264"/>
      <c r="AKK196" s="264"/>
      <c r="AKL196" s="264"/>
      <c r="AKM196" s="264"/>
      <c r="AKN196" s="264"/>
      <c r="AKO196" s="264"/>
      <c r="AKP196" s="264"/>
      <c r="AKQ196" s="264"/>
      <c r="AKR196" s="264"/>
      <c r="AKS196" s="264"/>
      <c r="AKT196" s="264"/>
      <c r="AKU196" s="264"/>
      <c r="AKV196" s="264"/>
      <c r="AKW196" s="264"/>
      <c r="AKX196" s="264"/>
      <c r="AKY196" s="264"/>
      <c r="AKZ196" s="264"/>
      <c r="ALA196" s="264"/>
      <c r="ALB196" s="264"/>
      <c r="ALC196" s="264"/>
      <c r="ALD196" s="264"/>
      <c r="ALE196" s="264"/>
      <c r="ALF196" s="264"/>
      <c r="ALG196" s="264"/>
      <c r="ALH196" s="264"/>
      <c r="ALI196" s="264"/>
      <c r="ALJ196" s="264"/>
      <c r="ALK196" s="264"/>
      <c r="ALL196" s="264"/>
      <c r="ALM196" s="264"/>
      <c r="ALN196" s="264"/>
      <c r="ALO196" s="264"/>
      <c r="ALP196" s="264"/>
      <c r="ALQ196" s="264"/>
      <c r="ALR196" s="264"/>
      <c r="ALS196" s="264"/>
      <c r="ALT196" s="264"/>
      <c r="ALU196" s="264"/>
      <c r="ALV196" s="264"/>
      <c r="ALW196" s="264"/>
      <c r="ALX196" s="264"/>
      <c r="ALY196" s="264"/>
      <c r="ALZ196" s="264"/>
      <c r="AMA196" s="264"/>
      <c r="AMB196" s="264"/>
      <c r="AMC196" s="264"/>
      <c r="AMD196" s="264"/>
      <c r="AME196" s="264"/>
      <c r="AMF196" s="264"/>
      <c r="AMG196" s="264"/>
      <c r="AMH196" s="264"/>
      <c r="AMI196" s="264"/>
      <c r="AMJ196" s="264"/>
      <c r="AMK196" s="264"/>
      <c r="AML196" s="264"/>
      <c r="AMM196" s="264"/>
      <c r="AMN196" s="264"/>
      <c r="AMO196" s="264"/>
      <c r="AMP196" s="264"/>
      <c r="AMQ196" s="264"/>
      <c r="AMR196" s="264"/>
      <c r="AMS196" s="264"/>
      <c r="AMT196" s="264"/>
      <c r="AMU196" s="264"/>
      <c r="AMV196" s="264"/>
      <c r="AMW196" s="264"/>
      <c r="AMX196" s="264"/>
      <c r="AMY196" s="264"/>
      <c r="AMZ196" s="264"/>
      <c r="ANA196" s="264"/>
      <c r="ANB196" s="264"/>
      <c r="ANC196" s="264"/>
      <c r="AND196" s="264"/>
      <c r="ANE196" s="264"/>
      <c r="ANF196" s="264"/>
      <c r="ANG196" s="264"/>
      <c r="ANH196" s="264"/>
      <c r="ANI196" s="264"/>
      <c r="ANJ196" s="264"/>
      <c r="ANK196" s="264"/>
      <c r="ANL196" s="264"/>
      <c r="ANM196" s="264"/>
      <c r="ANN196" s="264"/>
      <c r="ANO196" s="264"/>
      <c r="ANP196" s="264"/>
      <c r="ANQ196" s="264"/>
      <c r="ANR196" s="264"/>
      <c r="ANS196" s="264"/>
      <c r="ANT196" s="264"/>
      <c r="ANU196" s="264"/>
      <c r="ANV196" s="264"/>
      <c r="ANW196" s="264"/>
      <c r="ANX196" s="264"/>
      <c r="ANY196" s="264"/>
      <c r="ANZ196" s="264"/>
      <c r="AOA196" s="264"/>
      <c r="AOB196" s="264"/>
      <c r="AOC196" s="264"/>
      <c r="AOD196" s="264"/>
      <c r="AOE196" s="264"/>
      <c r="AOF196" s="264"/>
      <c r="AOG196" s="264"/>
      <c r="AOH196" s="264"/>
      <c r="AOI196" s="264"/>
      <c r="AOJ196" s="264"/>
      <c r="AOK196" s="264"/>
      <c r="AOL196" s="264"/>
      <c r="AOM196" s="264"/>
      <c r="AON196" s="264"/>
      <c r="AOO196" s="264"/>
      <c r="AOP196" s="264"/>
      <c r="AOQ196" s="264"/>
      <c r="AOR196" s="264"/>
      <c r="AOS196" s="264"/>
      <c r="AOT196" s="264"/>
      <c r="AOU196" s="264"/>
      <c r="AOV196" s="264"/>
      <c r="AOW196" s="264"/>
      <c r="AOX196" s="264"/>
      <c r="AOY196" s="264"/>
      <c r="AOZ196" s="264"/>
      <c r="APA196" s="264"/>
      <c r="APB196" s="264"/>
      <c r="APC196" s="264"/>
      <c r="APD196" s="264"/>
      <c r="APE196" s="264"/>
      <c r="APF196" s="264"/>
      <c r="APG196" s="264"/>
      <c r="APH196" s="264"/>
      <c r="API196" s="264"/>
      <c r="APJ196" s="264"/>
      <c r="APK196" s="264"/>
      <c r="APL196" s="264"/>
      <c r="APM196" s="264"/>
      <c r="APN196" s="264"/>
      <c r="APO196" s="264"/>
      <c r="APP196" s="264"/>
      <c r="APQ196" s="264"/>
      <c r="APR196" s="264"/>
      <c r="APS196" s="264"/>
      <c r="APT196" s="264"/>
      <c r="APU196" s="264"/>
      <c r="APV196" s="264"/>
      <c r="APW196" s="264"/>
      <c r="APX196" s="264"/>
      <c r="APY196" s="264"/>
      <c r="APZ196" s="264"/>
      <c r="AQA196" s="264"/>
      <c r="AQB196" s="264"/>
      <c r="AQC196" s="264"/>
      <c r="AQD196" s="264"/>
      <c r="AQE196" s="264"/>
      <c r="AQF196" s="264"/>
      <c r="AQG196" s="264"/>
      <c r="AQH196" s="264"/>
      <c r="AQI196" s="264"/>
      <c r="AQJ196" s="264"/>
      <c r="AQK196" s="264"/>
      <c r="AQL196" s="264"/>
      <c r="AQM196" s="264"/>
      <c r="AQN196" s="264"/>
      <c r="AQO196" s="264"/>
      <c r="AQP196" s="264"/>
      <c r="AQQ196" s="264"/>
      <c r="AQR196" s="264"/>
      <c r="AQS196" s="264"/>
      <c r="AQT196" s="264"/>
      <c r="AQU196" s="264"/>
      <c r="AQV196" s="264"/>
      <c r="AQW196" s="264"/>
      <c r="AQX196" s="264"/>
      <c r="AQY196" s="264"/>
      <c r="AQZ196" s="264"/>
      <c r="ARA196" s="264"/>
      <c r="ARB196" s="264"/>
      <c r="ARC196" s="264"/>
      <c r="ARD196" s="264"/>
      <c r="ARE196" s="264"/>
      <c r="ARF196" s="264"/>
      <c r="ARG196" s="264"/>
      <c r="ARH196" s="264"/>
      <c r="ARI196" s="264"/>
      <c r="ARJ196" s="264"/>
      <c r="ARK196" s="264"/>
      <c r="ARL196" s="264"/>
      <c r="ARM196" s="264"/>
      <c r="ARN196" s="264"/>
      <c r="ARO196" s="264"/>
      <c r="ARP196" s="264"/>
      <c r="ARQ196" s="264"/>
      <c r="ARR196" s="264"/>
      <c r="ARS196" s="264"/>
      <c r="ART196" s="264"/>
      <c r="ARU196" s="264"/>
      <c r="ARV196" s="264"/>
      <c r="ARW196" s="264"/>
      <c r="ARX196" s="264"/>
      <c r="ARY196" s="264"/>
      <c r="ARZ196" s="264"/>
      <c r="ASA196" s="264"/>
      <c r="ASB196" s="264"/>
      <c r="ASC196" s="264"/>
      <c r="ASD196" s="264"/>
      <c r="ASE196" s="264"/>
      <c r="ASF196" s="264"/>
      <c r="ASG196" s="264"/>
      <c r="ASH196" s="264"/>
      <c r="ASI196" s="264"/>
      <c r="ASJ196" s="264"/>
      <c r="ASK196" s="264"/>
      <c r="ASL196" s="264"/>
      <c r="ASM196" s="264"/>
      <c r="ASN196" s="264"/>
      <c r="ASO196" s="264"/>
      <c r="ASP196" s="264"/>
      <c r="ASQ196" s="264"/>
      <c r="ASR196" s="264"/>
      <c r="ASS196" s="264"/>
      <c r="AST196" s="264"/>
      <c r="ASU196" s="264"/>
      <c r="ASV196" s="264"/>
      <c r="ASW196" s="264"/>
      <c r="ASX196" s="264"/>
      <c r="ASY196" s="264"/>
      <c r="ASZ196" s="264"/>
      <c r="ATA196" s="264"/>
      <c r="ATB196" s="264"/>
      <c r="ATC196" s="264"/>
      <c r="ATD196" s="264"/>
      <c r="ATE196" s="264"/>
      <c r="ATF196" s="264"/>
      <c r="ATG196" s="264"/>
      <c r="ATH196" s="264"/>
      <c r="ATI196" s="264"/>
      <c r="ATJ196" s="264"/>
      <c r="ATK196" s="264"/>
      <c r="ATL196" s="264"/>
      <c r="ATM196" s="264"/>
      <c r="ATN196" s="264"/>
      <c r="ATO196" s="264"/>
      <c r="ATP196" s="264"/>
      <c r="ATQ196" s="264"/>
      <c r="ATR196" s="264"/>
      <c r="ATS196" s="264"/>
      <c r="ATT196" s="264"/>
      <c r="ATU196" s="264"/>
      <c r="ATV196" s="264"/>
      <c r="ATW196" s="264"/>
      <c r="ATX196" s="264"/>
      <c r="ATY196" s="264"/>
      <c r="ATZ196" s="264"/>
      <c r="AUA196" s="264"/>
      <c r="AUB196" s="264"/>
      <c r="AUC196" s="264"/>
      <c r="AUD196" s="264"/>
      <c r="AUE196" s="264"/>
      <c r="AUF196" s="264"/>
      <c r="AUG196" s="264"/>
      <c r="AUH196" s="264"/>
      <c r="AUI196" s="264"/>
      <c r="AUJ196" s="264"/>
      <c r="AUK196" s="264"/>
      <c r="AUL196" s="264"/>
      <c r="AUM196" s="264"/>
      <c r="AUN196" s="264"/>
      <c r="AUO196" s="264"/>
      <c r="AUP196" s="264"/>
      <c r="AUQ196" s="264"/>
      <c r="AUR196" s="264"/>
      <c r="AUS196" s="264"/>
      <c r="AUT196" s="264"/>
      <c r="AUU196" s="264"/>
      <c r="AUV196" s="264"/>
      <c r="AUW196" s="264"/>
      <c r="AUX196" s="264"/>
      <c r="AUY196" s="264"/>
      <c r="AUZ196" s="264"/>
      <c r="AVA196" s="264"/>
      <c r="AVB196" s="264"/>
      <c r="AVC196" s="264"/>
      <c r="AVD196" s="264"/>
      <c r="AVE196" s="264"/>
      <c r="AVF196" s="264"/>
      <c r="AVG196" s="264"/>
      <c r="AVH196" s="264"/>
      <c r="AVI196" s="264"/>
      <c r="AVJ196" s="264"/>
      <c r="AVK196" s="264"/>
      <c r="AVL196" s="264"/>
      <c r="AVM196" s="264"/>
      <c r="AVN196" s="264"/>
      <c r="AVO196" s="264"/>
      <c r="AVP196" s="264"/>
      <c r="AVQ196" s="264"/>
      <c r="AVR196" s="264"/>
      <c r="AVS196" s="264"/>
      <c r="AVT196" s="264"/>
      <c r="AVU196" s="264"/>
      <c r="AVV196" s="264"/>
      <c r="AVW196" s="264"/>
      <c r="AVX196" s="264"/>
      <c r="AVY196" s="264"/>
      <c r="AVZ196" s="264"/>
      <c r="AWA196" s="264"/>
      <c r="AWB196" s="264"/>
      <c r="AWC196" s="264"/>
      <c r="AWD196" s="264"/>
      <c r="AWE196" s="264"/>
      <c r="AWF196" s="264"/>
      <c r="AWG196" s="264"/>
      <c r="AWH196" s="264"/>
      <c r="AWI196" s="264"/>
      <c r="AWJ196" s="264"/>
      <c r="AWK196" s="264"/>
      <c r="AWL196" s="264"/>
      <c r="AWM196" s="264"/>
      <c r="AWN196" s="264"/>
      <c r="AWO196" s="264"/>
      <c r="AWP196" s="264"/>
      <c r="AWQ196" s="264"/>
      <c r="AWR196" s="264"/>
      <c r="AWS196" s="264"/>
      <c r="AWT196" s="264"/>
      <c r="AWU196" s="264"/>
      <c r="AWV196" s="264"/>
      <c r="AWW196" s="264"/>
      <c r="AWX196" s="264"/>
      <c r="AWY196" s="264"/>
      <c r="AWZ196" s="264"/>
      <c r="AXA196" s="264"/>
      <c r="AXB196" s="264"/>
      <c r="AXC196" s="264"/>
      <c r="AXD196" s="264"/>
      <c r="AXE196" s="264"/>
      <c r="AXF196" s="264"/>
      <c r="AXG196" s="264"/>
      <c r="AXH196" s="264"/>
      <c r="AXI196" s="264"/>
      <c r="AXJ196" s="264"/>
      <c r="AXK196" s="264"/>
      <c r="AXL196" s="264"/>
      <c r="AXM196" s="264"/>
      <c r="AXN196" s="264"/>
      <c r="AXO196" s="264"/>
      <c r="AXP196" s="264"/>
      <c r="AXQ196" s="264"/>
      <c r="AXR196" s="264"/>
      <c r="AXS196" s="264"/>
      <c r="AXT196" s="264"/>
      <c r="AXU196" s="264"/>
      <c r="AXV196" s="264"/>
      <c r="AXW196" s="264"/>
      <c r="AXX196" s="264"/>
      <c r="AXY196" s="264"/>
      <c r="AXZ196" s="264"/>
      <c r="AYA196" s="264"/>
      <c r="AYB196" s="264"/>
      <c r="AYC196" s="264"/>
      <c r="AYD196" s="264"/>
      <c r="AYE196" s="264"/>
      <c r="AYF196" s="264"/>
      <c r="AYG196" s="264"/>
      <c r="AYH196" s="264"/>
      <c r="AYI196" s="264"/>
      <c r="AYJ196" s="264"/>
      <c r="AYK196" s="264"/>
      <c r="AYL196" s="264"/>
      <c r="AYM196" s="264"/>
      <c r="AYN196" s="264"/>
      <c r="AYO196" s="264"/>
      <c r="AYP196" s="264"/>
      <c r="AYQ196" s="264"/>
      <c r="AYR196" s="264"/>
      <c r="AYS196" s="264"/>
      <c r="AYT196" s="264"/>
      <c r="AYU196" s="264"/>
      <c r="AYV196" s="264"/>
      <c r="AYW196" s="264"/>
      <c r="AYX196" s="264"/>
      <c r="AYY196" s="264"/>
      <c r="AYZ196" s="264"/>
      <c r="AZA196" s="264"/>
      <c r="AZB196" s="264"/>
      <c r="AZC196" s="264"/>
      <c r="AZD196" s="264"/>
      <c r="AZE196" s="264"/>
      <c r="AZF196" s="264"/>
      <c r="AZG196" s="264"/>
      <c r="AZH196" s="264"/>
      <c r="AZI196" s="264"/>
      <c r="AZJ196" s="264"/>
      <c r="AZK196" s="264"/>
      <c r="AZL196" s="264"/>
      <c r="AZM196" s="264"/>
      <c r="AZN196" s="264"/>
      <c r="AZO196" s="264"/>
      <c r="AZP196" s="264"/>
      <c r="AZQ196" s="264"/>
      <c r="AZR196" s="264"/>
      <c r="AZS196" s="264"/>
      <c r="AZT196" s="264"/>
      <c r="AZU196" s="264"/>
      <c r="AZV196" s="264"/>
      <c r="AZW196" s="264"/>
      <c r="AZX196" s="264"/>
      <c r="AZY196" s="264"/>
      <c r="AZZ196" s="264"/>
      <c r="BAA196" s="264"/>
      <c r="BAB196" s="264"/>
      <c r="BAC196" s="264"/>
      <c r="BAD196" s="264"/>
      <c r="BAE196" s="264"/>
      <c r="BAF196" s="264"/>
      <c r="BAG196" s="264"/>
      <c r="BAH196" s="264"/>
      <c r="BAI196" s="264"/>
      <c r="BAJ196" s="264"/>
      <c r="BAK196" s="264"/>
      <c r="BAL196" s="264"/>
      <c r="BAM196" s="264"/>
      <c r="BAN196" s="264"/>
      <c r="BAO196" s="264"/>
      <c r="BAP196" s="264"/>
      <c r="BAQ196" s="264"/>
      <c r="BAR196" s="264"/>
      <c r="BAS196" s="264"/>
      <c r="BAT196" s="264"/>
      <c r="BAU196" s="264"/>
      <c r="BAV196" s="264"/>
      <c r="BAW196" s="264"/>
      <c r="BAX196" s="264"/>
      <c r="BAY196" s="264"/>
      <c r="BAZ196" s="264"/>
      <c r="BBA196" s="264"/>
      <c r="BBB196" s="264"/>
      <c r="BBC196" s="264"/>
      <c r="BBD196" s="264"/>
      <c r="BBE196" s="264"/>
      <c r="BBF196" s="264"/>
      <c r="BBG196" s="264"/>
      <c r="BBH196" s="264"/>
      <c r="BBI196" s="264"/>
      <c r="BBJ196" s="264"/>
      <c r="BBK196" s="264"/>
      <c r="BBL196" s="264"/>
      <c r="BBM196" s="264"/>
      <c r="BBN196" s="264"/>
      <c r="BBO196" s="264"/>
      <c r="BBP196" s="264"/>
      <c r="BBQ196" s="264"/>
      <c r="BBR196" s="264"/>
      <c r="BBS196" s="264"/>
      <c r="BBT196" s="264"/>
      <c r="BBU196" s="264"/>
      <c r="BBV196" s="264"/>
      <c r="BBW196" s="264"/>
      <c r="BBX196" s="264"/>
      <c r="BBY196" s="264"/>
      <c r="BBZ196" s="264"/>
      <c r="BCA196" s="264"/>
      <c r="BCB196" s="264"/>
      <c r="BCC196" s="264"/>
      <c r="BCD196" s="264"/>
      <c r="BCE196" s="264"/>
      <c r="BCF196" s="264"/>
      <c r="BCG196" s="264"/>
      <c r="BCH196" s="264"/>
      <c r="BCI196" s="264"/>
      <c r="BCJ196" s="264"/>
      <c r="BCK196" s="264"/>
      <c r="BCL196" s="264"/>
      <c r="BCM196" s="264"/>
      <c r="BCN196" s="264"/>
      <c r="BCO196" s="264"/>
      <c r="BCP196" s="264"/>
      <c r="BCQ196" s="264"/>
      <c r="BCR196" s="264"/>
      <c r="BCS196" s="264"/>
      <c r="BCT196" s="264"/>
      <c r="BCU196" s="264"/>
      <c r="BCV196" s="264"/>
      <c r="BCW196" s="264"/>
      <c r="BCX196" s="264"/>
      <c r="BCY196" s="264"/>
      <c r="BCZ196" s="264"/>
      <c r="BDA196" s="264"/>
      <c r="BDB196" s="264"/>
      <c r="BDC196" s="264"/>
      <c r="BDD196" s="264"/>
      <c r="BDE196" s="264"/>
      <c r="BDF196" s="264"/>
      <c r="BDG196" s="264"/>
      <c r="BDH196" s="264"/>
      <c r="BDI196" s="264"/>
      <c r="BDJ196" s="264"/>
      <c r="BDK196" s="264"/>
      <c r="BDL196" s="264"/>
      <c r="BDM196" s="264"/>
      <c r="BDN196" s="264"/>
      <c r="BDO196" s="264"/>
      <c r="BDP196" s="264"/>
      <c r="BDQ196" s="264"/>
      <c r="BDR196" s="264"/>
      <c r="BDS196" s="264"/>
      <c r="BDT196" s="264"/>
      <c r="BDU196" s="264"/>
      <c r="BDV196" s="264"/>
      <c r="BDW196" s="264"/>
      <c r="BDX196" s="264"/>
      <c r="BDY196" s="264"/>
      <c r="BDZ196" s="264"/>
      <c r="BEA196" s="264"/>
      <c r="BEB196" s="264"/>
      <c r="BEC196" s="264"/>
      <c r="BED196" s="264"/>
      <c r="BEE196" s="264"/>
      <c r="BEF196" s="264"/>
      <c r="BEG196" s="264"/>
      <c r="BEH196" s="264"/>
      <c r="BEI196" s="264"/>
      <c r="BEJ196" s="264"/>
      <c r="BEK196" s="264"/>
      <c r="BEL196" s="264"/>
      <c r="BEM196" s="264"/>
      <c r="BEN196" s="264"/>
      <c r="BEO196" s="264"/>
      <c r="BEP196" s="264"/>
      <c r="BEQ196" s="264"/>
      <c r="BER196" s="264"/>
      <c r="BES196" s="264"/>
      <c r="BET196" s="264"/>
      <c r="BEU196" s="264"/>
      <c r="BEV196" s="264"/>
      <c r="BEW196" s="264"/>
      <c r="BEX196" s="264"/>
      <c r="BEY196" s="264"/>
      <c r="BEZ196" s="264"/>
      <c r="BFA196" s="264"/>
      <c r="BFB196" s="264"/>
      <c r="BFC196" s="264"/>
      <c r="BFD196" s="264"/>
      <c r="BFE196" s="264"/>
      <c r="BFF196" s="264"/>
      <c r="BFG196" s="264"/>
      <c r="BFH196" s="264"/>
      <c r="BFI196" s="264"/>
      <c r="BFJ196" s="264"/>
      <c r="BFK196" s="264"/>
      <c r="BFL196" s="264"/>
      <c r="BFM196" s="264"/>
      <c r="BFN196" s="264"/>
      <c r="BFO196" s="264"/>
      <c r="BFP196" s="264"/>
      <c r="BFQ196" s="264"/>
      <c r="BFR196" s="264"/>
      <c r="BFS196" s="264"/>
      <c r="BFT196" s="264"/>
      <c r="BFU196" s="264"/>
      <c r="BFV196" s="264"/>
      <c r="BFW196" s="264"/>
      <c r="BFX196" s="264"/>
      <c r="BFY196" s="264"/>
      <c r="BFZ196" s="264"/>
      <c r="BGA196" s="264"/>
      <c r="BGB196" s="264"/>
      <c r="BGC196" s="264"/>
      <c r="BGD196" s="264"/>
      <c r="BGE196" s="264"/>
      <c r="BGF196" s="264"/>
      <c r="BGG196" s="264"/>
      <c r="BGH196" s="264"/>
      <c r="BGI196" s="264"/>
      <c r="BGJ196" s="264"/>
      <c r="BGK196" s="264"/>
      <c r="BGL196" s="264"/>
      <c r="BGM196" s="264"/>
      <c r="BGN196" s="264"/>
      <c r="BGO196" s="264"/>
      <c r="BGP196" s="264"/>
      <c r="BGQ196" s="264"/>
      <c r="BGR196" s="264"/>
      <c r="BGS196" s="264"/>
      <c r="BGT196" s="264"/>
      <c r="BGU196" s="264"/>
      <c r="BGV196" s="264"/>
      <c r="BGW196" s="264"/>
      <c r="BGX196" s="264"/>
      <c r="BGY196" s="264"/>
      <c r="BGZ196" s="264"/>
      <c r="BHA196" s="264"/>
      <c r="BHB196" s="264"/>
      <c r="BHC196" s="264"/>
      <c r="BHD196" s="264"/>
      <c r="BHE196" s="264"/>
      <c r="BHF196" s="264"/>
      <c r="BHG196" s="264"/>
      <c r="BHH196" s="264"/>
      <c r="BHI196" s="264"/>
      <c r="BHJ196" s="264"/>
      <c r="BHK196" s="264"/>
      <c r="BHL196" s="264"/>
      <c r="BHM196" s="264"/>
      <c r="BHN196" s="264"/>
      <c r="BHO196" s="264"/>
      <c r="BHP196" s="264"/>
      <c r="BHQ196" s="264"/>
      <c r="BHR196" s="264"/>
      <c r="BHS196" s="264"/>
      <c r="BHT196" s="264"/>
      <c r="BHU196" s="264"/>
      <c r="BHV196" s="264"/>
      <c r="BHW196" s="264"/>
      <c r="BHX196" s="264"/>
      <c r="BHY196" s="264"/>
      <c r="BHZ196" s="264"/>
      <c r="BIA196" s="264"/>
      <c r="BIB196" s="264"/>
      <c r="BIC196" s="264"/>
      <c r="BID196" s="264"/>
      <c r="BIE196" s="264"/>
      <c r="BIF196" s="264"/>
      <c r="BIG196" s="264"/>
      <c r="BIH196" s="264"/>
      <c r="BII196" s="264"/>
      <c r="BIJ196" s="264"/>
      <c r="BIK196" s="264"/>
      <c r="BIL196" s="264"/>
      <c r="BIM196" s="264"/>
      <c r="BIN196" s="264"/>
      <c r="BIO196" s="264"/>
      <c r="BIP196" s="264"/>
      <c r="BIQ196" s="264"/>
      <c r="BIR196" s="264"/>
      <c r="BIS196" s="264"/>
      <c r="BIT196" s="264"/>
      <c r="BIU196" s="264"/>
      <c r="BIV196" s="264"/>
      <c r="BIW196" s="264"/>
      <c r="BIX196" s="264"/>
      <c r="BIY196" s="264"/>
      <c r="BIZ196" s="264"/>
      <c r="BJA196" s="264"/>
      <c r="BJB196" s="264"/>
      <c r="BJC196" s="264"/>
      <c r="BJD196" s="264"/>
      <c r="BJE196" s="264"/>
      <c r="BJF196" s="264"/>
      <c r="BJG196" s="264"/>
      <c r="BJH196" s="264"/>
      <c r="BJI196" s="264"/>
      <c r="BJJ196" s="264"/>
      <c r="BJK196" s="264"/>
      <c r="BJL196" s="264"/>
      <c r="BJM196" s="264"/>
      <c r="BJN196" s="264"/>
      <c r="BJO196" s="264"/>
      <c r="BJP196" s="264"/>
      <c r="BJQ196" s="264"/>
      <c r="BJR196" s="264"/>
      <c r="BJS196" s="264"/>
      <c r="BJT196" s="264"/>
      <c r="BJU196" s="264"/>
      <c r="BJV196" s="264"/>
      <c r="BJW196" s="264"/>
      <c r="BJX196" s="264"/>
      <c r="BJY196" s="264"/>
      <c r="BJZ196" s="264"/>
      <c r="BKA196" s="264"/>
      <c r="BKB196" s="264"/>
      <c r="BKC196" s="264"/>
      <c r="BKD196" s="264"/>
      <c r="BKE196" s="264"/>
      <c r="BKF196" s="264"/>
      <c r="BKG196" s="264"/>
      <c r="BKH196" s="264"/>
      <c r="BKI196" s="264"/>
      <c r="BKJ196" s="264"/>
      <c r="BKK196" s="264"/>
      <c r="BKL196" s="264"/>
      <c r="BKM196" s="264"/>
      <c r="BKN196" s="264"/>
      <c r="BKO196" s="264"/>
      <c r="BKP196" s="264"/>
      <c r="BKQ196" s="264"/>
      <c r="BKR196" s="264"/>
      <c r="BKS196" s="264"/>
      <c r="BKT196" s="264"/>
      <c r="BKU196" s="264"/>
      <c r="BKV196" s="264"/>
      <c r="BKW196" s="264"/>
      <c r="BKX196" s="264"/>
      <c r="BKY196" s="264"/>
      <c r="BKZ196" s="264"/>
      <c r="BLA196" s="264"/>
      <c r="BLB196" s="264"/>
      <c r="BLC196" s="264"/>
      <c r="BLD196" s="264"/>
      <c r="BLE196" s="264"/>
      <c r="BLF196" s="264"/>
      <c r="BLG196" s="264"/>
      <c r="BLH196" s="264"/>
      <c r="BLI196" s="264"/>
      <c r="BLJ196" s="264"/>
      <c r="BLK196" s="264"/>
      <c r="BLL196" s="264"/>
      <c r="BLM196" s="264"/>
      <c r="BLN196" s="264"/>
      <c r="BLO196" s="264"/>
      <c r="BLP196" s="264"/>
      <c r="BLQ196" s="264"/>
      <c r="BLR196" s="264"/>
      <c r="BLS196" s="264"/>
      <c r="BLT196" s="264"/>
      <c r="BLU196" s="264"/>
      <c r="BLV196" s="264"/>
      <c r="BLW196" s="264"/>
      <c r="BLX196" s="264"/>
      <c r="BLY196" s="264"/>
      <c r="BLZ196" s="264"/>
      <c r="BMA196" s="264"/>
      <c r="BMB196" s="264"/>
      <c r="BMC196" s="264"/>
      <c r="BMD196" s="264"/>
      <c r="BME196" s="264"/>
      <c r="BMF196" s="264"/>
      <c r="BMG196" s="264"/>
      <c r="BMH196" s="264"/>
      <c r="BMI196" s="264"/>
      <c r="BMJ196" s="264"/>
      <c r="BMK196" s="264"/>
      <c r="BML196" s="264"/>
      <c r="BMM196" s="264"/>
      <c r="BMN196" s="264"/>
      <c r="BMO196" s="264"/>
      <c r="BMP196" s="264"/>
      <c r="BMQ196" s="264"/>
      <c r="BMR196" s="264"/>
      <c r="BMS196" s="264"/>
      <c r="BMT196" s="264"/>
      <c r="BMU196" s="264"/>
      <c r="BMV196" s="264"/>
      <c r="BMW196" s="264"/>
      <c r="BMX196" s="264"/>
      <c r="BMY196" s="264"/>
      <c r="BMZ196" s="264"/>
      <c r="BNA196" s="264"/>
      <c r="BNB196" s="264"/>
      <c r="BNC196" s="264"/>
      <c r="BND196" s="264"/>
      <c r="BNE196" s="264"/>
      <c r="BNF196" s="264"/>
      <c r="BNG196" s="264"/>
      <c r="BNH196" s="264"/>
      <c r="BNI196" s="264"/>
      <c r="BNJ196" s="264"/>
      <c r="BNK196" s="264"/>
      <c r="BNL196" s="264"/>
      <c r="BNM196" s="264"/>
      <c r="BNN196" s="264"/>
      <c r="BNO196" s="264"/>
      <c r="BNP196" s="264"/>
      <c r="BNQ196" s="264"/>
      <c r="BNR196" s="264"/>
      <c r="BNS196" s="264"/>
      <c r="BNT196" s="264"/>
      <c r="BNU196" s="264"/>
      <c r="BNV196" s="264"/>
      <c r="BNW196" s="264"/>
      <c r="BNX196" s="264"/>
      <c r="BNY196" s="264"/>
      <c r="BNZ196" s="264"/>
      <c r="BOA196" s="264"/>
      <c r="BOB196" s="264"/>
      <c r="BOC196" s="264"/>
      <c r="BOD196" s="264"/>
      <c r="BOE196" s="264"/>
      <c r="BOF196" s="264"/>
      <c r="BOG196" s="264"/>
      <c r="BOH196" s="264"/>
      <c r="BOI196" s="264"/>
      <c r="BOJ196" s="264"/>
      <c r="BOK196" s="264"/>
      <c r="BOL196" s="264"/>
      <c r="BOM196" s="264"/>
      <c r="BON196" s="264"/>
      <c r="BOO196" s="264"/>
      <c r="BOP196" s="264"/>
      <c r="BOQ196" s="264"/>
      <c r="BOR196" s="264"/>
      <c r="BOS196" s="264"/>
      <c r="BOT196" s="264"/>
      <c r="BOU196" s="264"/>
      <c r="BOV196" s="264"/>
      <c r="BOW196" s="264"/>
      <c r="BOX196" s="264"/>
      <c r="BOY196" s="264"/>
      <c r="BOZ196" s="264"/>
      <c r="BPA196" s="264"/>
      <c r="BPB196" s="264"/>
      <c r="BPC196" s="264"/>
      <c r="BPD196" s="264"/>
      <c r="BPE196" s="264"/>
      <c r="BPF196" s="264"/>
      <c r="BPG196" s="264"/>
      <c r="BPH196" s="264"/>
      <c r="BPI196" s="264"/>
      <c r="BPJ196" s="264"/>
      <c r="BPK196" s="264"/>
      <c r="BPL196" s="264"/>
      <c r="BPM196" s="264"/>
      <c r="BPN196" s="264"/>
      <c r="BPO196" s="264"/>
      <c r="BPP196" s="264"/>
      <c r="BPQ196" s="264"/>
      <c r="BPR196" s="264"/>
      <c r="BPS196" s="264"/>
      <c r="BPT196" s="264"/>
      <c r="BPU196" s="264"/>
      <c r="BPV196" s="264"/>
      <c r="BPW196" s="264"/>
      <c r="BPX196" s="264"/>
      <c r="BPY196" s="264"/>
      <c r="BPZ196" s="264"/>
      <c r="BQA196" s="264"/>
      <c r="BQB196" s="264"/>
      <c r="BQC196" s="264"/>
      <c r="BQD196" s="264"/>
      <c r="BQE196" s="264"/>
      <c r="BQF196" s="264"/>
      <c r="BQG196" s="264"/>
      <c r="BQH196" s="264"/>
      <c r="BQI196" s="264"/>
      <c r="BQJ196" s="264"/>
      <c r="BQK196" s="264"/>
      <c r="BQL196" s="264"/>
      <c r="BQM196" s="264"/>
      <c r="BQN196" s="264"/>
      <c r="BQO196" s="264"/>
      <c r="BQP196" s="264"/>
      <c r="BQQ196" s="264"/>
      <c r="BQR196" s="264"/>
      <c r="BQS196" s="264"/>
      <c r="BQT196" s="264"/>
      <c r="BQU196" s="264"/>
      <c r="BQV196" s="264"/>
      <c r="BQW196" s="264"/>
      <c r="BQX196" s="264"/>
      <c r="BQY196" s="264"/>
      <c r="BQZ196" s="264"/>
      <c r="BRA196" s="264"/>
      <c r="BRB196" s="264"/>
      <c r="BRC196" s="264"/>
      <c r="BRD196" s="264"/>
      <c r="BRE196" s="264"/>
      <c r="BRF196" s="264"/>
      <c r="BRG196" s="264"/>
      <c r="BRH196" s="264"/>
      <c r="BRI196" s="264"/>
      <c r="BRJ196" s="264"/>
      <c r="BRK196" s="264"/>
      <c r="BRL196" s="264"/>
      <c r="BRM196" s="264"/>
      <c r="BRN196" s="264"/>
      <c r="BRO196" s="264"/>
      <c r="BRP196" s="264"/>
      <c r="BRQ196" s="264"/>
      <c r="BRR196" s="264"/>
      <c r="BRS196" s="264"/>
      <c r="BRT196" s="264"/>
      <c r="BRU196" s="264"/>
      <c r="BRV196" s="264"/>
      <c r="BRW196" s="264"/>
      <c r="BRX196" s="264"/>
      <c r="BRY196" s="264"/>
      <c r="BRZ196" s="264"/>
      <c r="BSA196" s="264"/>
      <c r="BSB196" s="264"/>
      <c r="BSC196" s="264"/>
      <c r="BSD196" s="264"/>
      <c r="BSE196" s="264"/>
      <c r="BSF196" s="264"/>
      <c r="BSG196" s="264"/>
      <c r="BSH196" s="264"/>
      <c r="BSI196" s="264"/>
      <c r="BSJ196" s="264"/>
      <c r="BSK196" s="264"/>
      <c r="BSL196" s="264"/>
      <c r="BSM196" s="264"/>
      <c r="BSN196" s="264"/>
      <c r="BSO196" s="264"/>
      <c r="BSP196" s="264"/>
      <c r="BSQ196" s="264"/>
      <c r="BSR196" s="264"/>
      <c r="BSS196" s="264"/>
      <c r="BST196" s="264"/>
      <c r="BSU196" s="264"/>
      <c r="BSV196" s="264"/>
      <c r="BSW196" s="264"/>
      <c r="BSX196" s="264"/>
      <c r="BSY196" s="264"/>
      <c r="BSZ196" s="264"/>
      <c r="BTA196" s="264"/>
      <c r="BTB196" s="264"/>
      <c r="BTC196" s="264"/>
      <c r="BTD196" s="264"/>
      <c r="BTE196" s="264"/>
      <c r="BTF196" s="264"/>
      <c r="BTG196" s="264"/>
      <c r="BTH196" s="264"/>
      <c r="BTI196" s="264"/>
      <c r="BTJ196" s="264"/>
      <c r="BTK196" s="264"/>
      <c r="BTL196" s="264"/>
      <c r="BTM196" s="264"/>
      <c r="BTN196" s="264"/>
      <c r="BTO196" s="264"/>
      <c r="BTP196" s="264"/>
      <c r="BTQ196" s="264"/>
      <c r="BTR196" s="264"/>
      <c r="BTS196" s="264"/>
      <c r="BTT196" s="264"/>
      <c r="BTU196" s="264"/>
      <c r="BTV196" s="264"/>
      <c r="BTW196" s="264"/>
      <c r="BTX196" s="264"/>
      <c r="BTY196" s="264"/>
      <c r="BTZ196" s="264"/>
      <c r="BUA196" s="264"/>
      <c r="BUB196" s="264"/>
      <c r="BUC196" s="264"/>
      <c r="BUD196" s="264"/>
      <c r="BUE196" s="264"/>
      <c r="BUF196" s="264"/>
      <c r="BUG196" s="264"/>
      <c r="BUH196" s="264"/>
      <c r="BUI196" s="264"/>
      <c r="BUJ196" s="264"/>
      <c r="BUK196" s="264"/>
      <c r="BUL196" s="264"/>
      <c r="BUM196" s="264"/>
      <c r="BUN196" s="264"/>
      <c r="BUO196" s="264"/>
      <c r="BUP196" s="264"/>
      <c r="BUQ196" s="264"/>
      <c r="BUR196" s="264"/>
      <c r="BUS196" s="264"/>
      <c r="BUT196" s="264"/>
      <c r="BUU196" s="264"/>
      <c r="BUV196" s="264"/>
      <c r="BUW196" s="264"/>
      <c r="BUX196" s="264"/>
      <c r="BUY196" s="264"/>
      <c r="BUZ196" s="264"/>
      <c r="BVA196" s="264"/>
      <c r="BVB196" s="264"/>
      <c r="BVC196" s="264"/>
      <c r="BVD196" s="264"/>
      <c r="BVE196" s="264"/>
      <c r="BVF196" s="264"/>
      <c r="BVG196" s="264"/>
      <c r="BVH196" s="264"/>
      <c r="BVI196" s="264"/>
      <c r="BVJ196" s="264"/>
      <c r="BVK196" s="264"/>
      <c r="BVL196" s="264"/>
      <c r="BVM196" s="264"/>
      <c r="BVN196" s="264"/>
      <c r="BVO196" s="264"/>
      <c r="BVP196" s="264"/>
      <c r="BVQ196" s="264"/>
      <c r="BVR196" s="264"/>
      <c r="BVS196" s="264"/>
      <c r="BVT196" s="264"/>
      <c r="BVU196" s="264"/>
      <c r="BVV196" s="264"/>
      <c r="BVW196" s="264"/>
      <c r="BVX196" s="264"/>
      <c r="BVY196" s="264"/>
      <c r="BVZ196" s="264"/>
      <c r="BWA196" s="264"/>
      <c r="BWB196" s="264"/>
      <c r="BWC196" s="264"/>
      <c r="BWD196" s="264"/>
      <c r="BWE196" s="264"/>
      <c r="BWF196" s="264"/>
      <c r="BWG196" s="264"/>
      <c r="BWH196" s="264"/>
      <c r="BWI196" s="264"/>
      <c r="BWJ196" s="264"/>
      <c r="BWK196" s="264"/>
      <c r="BWL196" s="264"/>
      <c r="BWM196" s="264"/>
      <c r="BWN196" s="264"/>
      <c r="BWO196" s="264"/>
      <c r="BWP196" s="264"/>
      <c r="BWQ196" s="264"/>
      <c r="BWR196" s="264"/>
      <c r="BWS196" s="264"/>
      <c r="BWT196" s="264"/>
      <c r="BWU196" s="264"/>
      <c r="BWV196" s="264"/>
      <c r="BWW196" s="264"/>
      <c r="BWX196" s="264"/>
      <c r="BWY196" s="264"/>
      <c r="BWZ196" s="264"/>
      <c r="BXA196" s="264"/>
      <c r="BXB196" s="264"/>
      <c r="BXC196" s="264"/>
      <c r="BXD196" s="264"/>
      <c r="BXE196" s="264"/>
      <c r="BXF196" s="264"/>
      <c r="BXG196" s="264"/>
      <c r="BXH196" s="264"/>
      <c r="BXI196" s="264"/>
      <c r="BXJ196" s="264"/>
      <c r="BXK196" s="264"/>
      <c r="BXL196" s="264"/>
      <c r="BXM196" s="264"/>
      <c r="BXN196" s="264"/>
      <c r="BXO196" s="264"/>
      <c r="BXP196" s="264"/>
      <c r="BXQ196" s="264"/>
      <c r="BXR196" s="264"/>
      <c r="BXS196" s="264"/>
      <c r="BXT196" s="264"/>
      <c r="BXU196" s="264"/>
      <c r="BXV196" s="264"/>
      <c r="BXW196" s="264"/>
      <c r="BXX196" s="264"/>
      <c r="BXY196" s="264"/>
      <c r="BXZ196" s="264"/>
      <c r="BYA196" s="264"/>
      <c r="BYB196" s="264"/>
      <c r="BYC196" s="264"/>
      <c r="BYD196" s="264"/>
      <c r="BYE196" s="264"/>
      <c r="BYF196" s="264"/>
      <c r="BYG196" s="264"/>
      <c r="BYH196" s="264"/>
      <c r="BYI196" s="264"/>
      <c r="BYJ196" s="264"/>
      <c r="BYK196" s="264"/>
      <c r="BYL196" s="264"/>
      <c r="BYM196" s="264"/>
      <c r="BYN196" s="264"/>
      <c r="BYO196" s="264"/>
      <c r="BYP196" s="264"/>
      <c r="BYQ196" s="264"/>
      <c r="BYR196" s="264"/>
      <c r="BYS196" s="264"/>
      <c r="BYT196" s="264"/>
      <c r="BYU196" s="264"/>
      <c r="BYV196" s="264"/>
      <c r="BYW196" s="264"/>
      <c r="BYX196" s="264"/>
      <c r="BYY196" s="264"/>
      <c r="BYZ196" s="264"/>
      <c r="BZA196" s="264"/>
      <c r="BZB196" s="264"/>
      <c r="BZC196" s="264"/>
      <c r="BZD196" s="264"/>
      <c r="BZE196" s="264"/>
      <c r="BZF196" s="264"/>
      <c r="BZG196" s="264"/>
      <c r="BZH196" s="264"/>
      <c r="BZI196" s="264"/>
      <c r="BZJ196" s="264"/>
      <c r="BZK196" s="264"/>
      <c r="BZL196" s="264"/>
      <c r="BZM196" s="264"/>
      <c r="BZN196" s="264"/>
      <c r="BZO196" s="264"/>
      <c r="BZP196" s="264"/>
      <c r="BZQ196" s="264"/>
      <c r="BZR196" s="264"/>
      <c r="BZS196" s="264"/>
      <c r="BZT196" s="264"/>
      <c r="BZU196" s="264"/>
      <c r="BZV196" s="264"/>
      <c r="BZW196" s="264"/>
      <c r="BZX196" s="264"/>
      <c r="BZY196" s="264"/>
      <c r="BZZ196" s="264"/>
      <c r="CAA196" s="264"/>
      <c r="CAB196" s="264"/>
      <c r="CAC196" s="264"/>
      <c r="CAD196" s="264"/>
      <c r="CAE196" s="264"/>
      <c r="CAF196" s="264"/>
      <c r="CAG196" s="264"/>
      <c r="CAH196" s="264"/>
      <c r="CAI196" s="264"/>
      <c r="CAJ196" s="264"/>
      <c r="CAK196" s="264"/>
      <c r="CAL196" s="264"/>
      <c r="CAM196" s="264"/>
      <c r="CAN196" s="264"/>
      <c r="CAO196" s="264"/>
      <c r="CAP196" s="264"/>
      <c r="CAQ196" s="264"/>
      <c r="CAR196" s="264"/>
      <c r="CAS196" s="264"/>
      <c r="CAT196" s="264"/>
      <c r="CAU196" s="264"/>
      <c r="CAV196" s="264"/>
      <c r="CAW196" s="264"/>
      <c r="CAX196" s="264"/>
      <c r="CAY196" s="264"/>
      <c r="CAZ196" s="264"/>
      <c r="CBA196" s="264"/>
      <c r="CBB196" s="264"/>
      <c r="CBC196" s="264"/>
      <c r="CBD196" s="264"/>
      <c r="CBE196" s="264"/>
      <c r="CBF196" s="264"/>
      <c r="CBG196" s="264"/>
      <c r="CBH196" s="264"/>
      <c r="CBI196" s="264"/>
      <c r="CBJ196" s="264"/>
      <c r="CBK196" s="264"/>
      <c r="CBL196" s="264"/>
      <c r="CBM196" s="264"/>
      <c r="CBN196" s="264"/>
      <c r="CBO196" s="264"/>
      <c r="CBP196" s="264"/>
      <c r="CBQ196" s="264"/>
      <c r="CBR196" s="264"/>
      <c r="CBS196" s="264"/>
      <c r="CBT196" s="264"/>
      <c r="CBU196" s="264"/>
      <c r="CBV196" s="264"/>
      <c r="CBW196" s="264"/>
      <c r="CBX196" s="264"/>
      <c r="CBY196" s="264"/>
      <c r="CBZ196" s="264"/>
      <c r="CCA196" s="264"/>
      <c r="CCB196" s="264"/>
      <c r="CCC196" s="264"/>
      <c r="CCD196" s="264"/>
      <c r="CCE196" s="264"/>
      <c r="CCF196" s="264"/>
      <c r="CCG196" s="264"/>
      <c r="CCH196" s="264"/>
      <c r="CCI196" s="264"/>
      <c r="CCJ196" s="264"/>
      <c r="CCK196" s="264"/>
      <c r="CCL196" s="264"/>
      <c r="CCM196" s="264"/>
      <c r="CCN196" s="264"/>
      <c r="CCO196" s="264"/>
      <c r="CCP196" s="264"/>
      <c r="CCQ196" s="264"/>
      <c r="CCR196" s="264"/>
      <c r="CCS196" s="264"/>
      <c r="CCT196" s="264"/>
      <c r="CCU196" s="264"/>
      <c r="CCV196" s="264"/>
      <c r="CCW196" s="264"/>
      <c r="CCX196" s="264"/>
      <c r="CCY196" s="264"/>
      <c r="CCZ196" s="264"/>
      <c r="CDA196" s="264"/>
      <c r="CDB196" s="264"/>
      <c r="CDC196" s="264"/>
      <c r="CDD196" s="264"/>
      <c r="CDE196" s="264"/>
      <c r="CDF196" s="264"/>
      <c r="CDG196" s="264"/>
      <c r="CDH196" s="264"/>
      <c r="CDI196" s="264"/>
      <c r="CDJ196" s="264"/>
      <c r="CDK196" s="264"/>
      <c r="CDL196" s="264"/>
      <c r="CDM196" s="264"/>
      <c r="CDN196" s="264"/>
      <c r="CDO196" s="264"/>
      <c r="CDP196" s="264"/>
      <c r="CDQ196" s="264"/>
      <c r="CDR196" s="264"/>
      <c r="CDS196" s="264"/>
      <c r="CDT196" s="264"/>
      <c r="CDU196" s="264"/>
      <c r="CDV196" s="264"/>
      <c r="CDW196" s="264"/>
      <c r="CDX196" s="264"/>
      <c r="CDY196" s="264"/>
      <c r="CDZ196" s="264"/>
      <c r="CEA196" s="264"/>
      <c r="CEB196" s="264"/>
      <c r="CEC196" s="264"/>
      <c r="CED196" s="264"/>
      <c r="CEE196" s="264"/>
      <c r="CEF196" s="264"/>
      <c r="CEG196" s="264"/>
      <c r="CEH196" s="264"/>
      <c r="CEI196" s="264"/>
      <c r="CEJ196" s="264"/>
      <c r="CEK196" s="264"/>
      <c r="CEL196" s="264"/>
      <c r="CEM196" s="264"/>
      <c r="CEN196" s="264"/>
      <c r="CEO196" s="264"/>
      <c r="CEP196" s="264"/>
      <c r="CEQ196" s="264"/>
      <c r="CER196" s="264"/>
      <c r="CES196" s="264"/>
      <c r="CET196" s="264"/>
      <c r="CEU196" s="264"/>
      <c r="CEV196" s="264"/>
      <c r="CEW196" s="264"/>
      <c r="CEX196" s="264"/>
      <c r="CEY196" s="264"/>
      <c r="CEZ196" s="264"/>
      <c r="CFA196" s="264"/>
      <c r="CFB196" s="264"/>
      <c r="CFC196" s="264"/>
      <c r="CFD196" s="264"/>
      <c r="CFE196" s="264"/>
      <c r="CFF196" s="264"/>
      <c r="CFG196" s="264"/>
      <c r="CFH196" s="264"/>
      <c r="CFI196" s="264"/>
      <c r="CFJ196" s="264"/>
      <c r="CFK196" s="264"/>
      <c r="CFL196" s="264"/>
      <c r="CFM196" s="264"/>
      <c r="CFN196" s="264"/>
      <c r="CFO196" s="264"/>
      <c r="CFP196" s="264"/>
      <c r="CFQ196" s="264"/>
      <c r="CFR196" s="264"/>
      <c r="CFS196" s="264"/>
      <c r="CFT196" s="264"/>
      <c r="CFU196" s="264"/>
      <c r="CFV196" s="264"/>
      <c r="CFW196" s="264"/>
      <c r="CFX196" s="264"/>
      <c r="CFY196" s="264"/>
      <c r="CFZ196" s="264"/>
      <c r="CGA196" s="264"/>
      <c r="CGB196" s="264"/>
      <c r="CGC196" s="264"/>
      <c r="CGD196" s="264"/>
      <c r="CGE196" s="264"/>
      <c r="CGF196" s="264"/>
      <c r="CGG196" s="264"/>
      <c r="CGH196" s="264"/>
      <c r="CGI196" s="264"/>
      <c r="CGJ196" s="264"/>
      <c r="CGK196" s="264"/>
      <c r="CGL196" s="264"/>
      <c r="CGM196" s="264"/>
      <c r="CGN196" s="264"/>
      <c r="CGO196" s="264"/>
      <c r="CGP196" s="264"/>
      <c r="CGQ196" s="264"/>
      <c r="CGR196" s="264"/>
      <c r="CGS196" s="264"/>
      <c r="CGT196" s="264"/>
      <c r="CGU196" s="264"/>
      <c r="CGV196" s="264"/>
      <c r="CGW196" s="264"/>
      <c r="CGX196" s="264"/>
      <c r="CGY196" s="264"/>
      <c r="CGZ196" s="264"/>
      <c r="CHA196" s="264"/>
      <c r="CHB196" s="264"/>
      <c r="CHC196" s="264"/>
      <c r="CHD196" s="264"/>
      <c r="CHE196" s="264"/>
      <c r="CHF196" s="264"/>
      <c r="CHG196" s="264"/>
      <c r="CHH196" s="264"/>
      <c r="CHI196" s="264"/>
      <c r="CHJ196" s="264"/>
      <c r="CHK196" s="264"/>
      <c r="CHL196" s="264"/>
      <c r="CHM196" s="264"/>
      <c r="CHN196" s="264"/>
      <c r="CHO196" s="264"/>
      <c r="CHP196" s="264"/>
      <c r="CHQ196" s="264"/>
      <c r="CHR196" s="264"/>
      <c r="CHS196" s="264"/>
      <c r="CHT196" s="264"/>
      <c r="CHU196" s="264"/>
      <c r="CHV196" s="264"/>
      <c r="CHW196" s="264"/>
      <c r="CHX196" s="264"/>
      <c r="CHY196" s="264"/>
      <c r="CHZ196" s="264"/>
      <c r="CIA196" s="264"/>
      <c r="CIB196" s="264"/>
      <c r="CIC196" s="264"/>
      <c r="CID196" s="264"/>
      <c r="CIE196" s="264"/>
      <c r="CIF196" s="264"/>
      <c r="CIG196" s="264"/>
      <c r="CIH196" s="264"/>
      <c r="CII196" s="264"/>
      <c r="CIJ196" s="264"/>
      <c r="CIK196" s="264"/>
      <c r="CIL196" s="264"/>
      <c r="CIM196" s="264"/>
      <c r="CIN196" s="264"/>
      <c r="CIO196" s="264"/>
      <c r="CIP196" s="264"/>
      <c r="CIQ196" s="264"/>
      <c r="CIR196" s="264"/>
      <c r="CIS196" s="264"/>
      <c r="CIT196" s="264"/>
      <c r="CIU196" s="264"/>
      <c r="CIV196" s="264"/>
      <c r="CIW196" s="264"/>
      <c r="CIX196" s="264"/>
      <c r="CIY196" s="264"/>
      <c r="CIZ196" s="264"/>
      <c r="CJA196" s="264"/>
      <c r="CJB196" s="264"/>
      <c r="CJC196" s="264"/>
      <c r="CJD196" s="264"/>
      <c r="CJE196" s="264"/>
      <c r="CJF196" s="264"/>
      <c r="CJG196" s="264"/>
      <c r="CJH196" s="264"/>
      <c r="CJI196" s="264"/>
      <c r="CJJ196" s="264"/>
      <c r="CJK196" s="264"/>
      <c r="CJL196" s="264"/>
      <c r="CJM196" s="264"/>
      <c r="CJN196" s="264"/>
      <c r="CJO196" s="264"/>
      <c r="CJP196" s="264"/>
      <c r="CJQ196" s="264"/>
      <c r="CJR196" s="264"/>
      <c r="CJS196" s="264"/>
      <c r="CJT196" s="264"/>
      <c r="CJU196" s="264"/>
      <c r="CJV196" s="264"/>
      <c r="CJW196" s="264"/>
      <c r="CJX196" s="264"/>
      <c r="CJY196" s="264"/>
      <c r="CJZ196" s="264"/>
      <c r="CKA196" s="264"/>
      <c r="CKB196" s="264"/>
      <c r="CKC196" s="264"/>
      <c r="CKD196" s="264"/>
      <c r="CKE196" s="264"/>
      <c r="CKF196" s="264"/>
      <c r="CKG196" s="264"/>
      <c r="CKH196" s="264"/>
      <c r="CKI196" s="264"/>
      <c r="CKJ196" s="264"/>
      <c r="CKK196" s="264"/>
      <c r="CKL196" s="264"/>
      <c r="CKM196" s="264"/>
      <c r="CKN196" s="264"/>
      <c r="CKO196" s="264"/>
      <c r="CKP196" s="264"/>
      <c r="CKQ196" s="264"/>
      <c r="CKR196" s="264"/>
      <c r="CKS196" s="264"/>
      <c r="CKT196" s="264"/>
      <c r="CKU196" s="264"/>
      <c r="CKV196" s="264"/>
      <c r="CKW196" s="264"/>
      <c r="CKX196" s="264"/>
      <c r="CKY196" s="264"/>
      <c r="CKZ196" s="264"/>
      <c r="CLA196" s="264"/>
      <c r="CLB196" s="264"/>
      <c r="CLC196" s="264"/>
      <c r="CLD196" s="264"/>
      <c r="CLE196" s="264"/>
      <c r="CLF196" s="264"/>
      <c r="CLG196" s="264"/>
      <c r="CLH196" s="264"/>
      <c r="CLI196" s="264"/>
      <c r="CLJ196" s="264"/>
      <c r="CLK196" s="264"/>
      <c r="CLL196" s="264"/>
      <c r="CLM196" s="264"/>
      <c r="CLN196" s="264"/>
      <c r="CLO196" s="264"/>
      <c r="CLP196" s="264"/>
      <c r="CLQ196" s="264"/>
      <c r="CLR196" s="264"/>
      <c r="CLS196" s="264"/>
      <c r="CLT196" s="264"/>
      <c r="CLU196" s="264"/>
      <c r="CLV196" s="264"/>
      <c r="CLW196" s="264"/>
      <c r="CLX196" s="264"/>
      <c r="CLY196" s="264"/>
      <c r="CLZ196" s="264"/>
      <c r="CMA196" s="264"/>
      <c r="CMB196" s="264"/>
      <c r="CMC196" s="264"/>
      <c r="CMD196" s="264"/>
      <c r="CME196" s="264"/>
      <c r="CMF196" s="264"/>
      <c r="CMG196" s="264"/>
      <c r="CMH196" s="264"/>
      <c r="CMI196" s="264"/>
      <c r="CMJ196" s="264"/>
      <c r="CMK196" s="264"/>
      <c r="CML196" s="264"/>
      <c r="CMM196" s="264"/>
      <c r="CMN196" s="264"/>
      <c r="CMO196" s="264"/>
      <c r="CMP196" s="264"/>
      <c r="CMQ196" s="264"/>
      <c r="CMR196" s="264"/>
      <c r="CMS196" s="264"/>
      <c r="CMT196" s="264"/>
      <c r="CMU196" s="264"/>
      <c r="CMV196" s="264"/>
      <c r="CMW196" s="264"/>
      <c r="CMX196" s="264"/>
      <c r="CMY196" s="264"/>
      <c r="CMZ196" s="264"/>
      <c r="CNA196" s="264"/>
      <c r="CNB196" s="264"/>
      <c r="CNC196" s="264"/>
      <c r="CND196" s="264"/>
      <c r="CNE196" s="264"/>
      <c r="CNF196" s="264"/>
      <c r="CNG196" s="264"/>
      <c r="CNH196" s="264"/>
      <c r="CNI196" s="264"/>
      <c r="CNJ196" s="264"/>
      <c r="CNK196" s="264"/>
      <c r="CNL196" s="264"/>
      <c r="CNM196" s="264"/>
      <c r="CNN196" s="264"/>
      <c r="CNO196" s="264"/>
      <c r="CNP196" s="264"/>
      <c r="CNQ196" s="264"/>
      <c r="CNR196" s="264"/>
      <c r="CNS196" s="264"/>
      <c r="CNT196" s="264"/>
      <c r="CNU196" s="264"/>
      <c r="CNV196" s="264"/>
      <c r="CNW196" s="264"/>
      <c r="CNX196" s="264"/>
      <c r="CNY196" s="264"/>
      <c r="CNZ196" s="264"/>
      <c r="COA196" s="264"/>
      <c r="COB196" s="264"/>
      <c r="COC196" s="264"/>
      <c r="COD196" s="264"/>
      <c r="COE196" s="264"/>
      <c r="COF196" s="264"/>
      <c r="COG196" s="264"/>
      <c r="COH196" s="264"/>
      <c r="COI196" s="264"/>
      <c r="COJ196" s="264"/>
      <c r="COK196" s="264"/>
      <c r="COL196" s="264"/>
      <c r="COM196" s="264"/>
      <c r="CON196" s="264"/>
      <c r="COO196" s="264"/>
      <c r="COP196" s="264"/>
      <c r="COQ196" s="264"/>
      <c r="COR196" s="264"/>
      <c r="COS196" s="264"/>
      <c r="COT196" s="264"/>
      <c r="COU196" s="264"/>
      <c r="COV196" s="264"/>
      <c r="COW196" s="264"/>
      <c r="COX196" s="264"/>
      <c r="COY196" s="264"/>
      <c r="COZ196" s="264"/>
      <c r="CPA196" s="264"/>
      <c r="CPB196" s="264"/>
      <c r="CPC196" s="264"/>
      <c r="CPD196" s="264"/>
      <c r="CPE196" s="264"/>
      <c r="CPF196" s="264"/>
      <c r="CPG196" s="264"/>
      <c r="CPH196" s="264"/>
      <c r="CPI196" s="264"/>
      <c r="CPJ196" s="264"/>
      <c r="CPK196" s="264"/>
      <c r="CPL196" s="264"/>
      <c r="CPM196" s="264"/>
      <c r="CPN196" s="264"/>
      <c r="CPO196" s="264"/>
      <c r="CPP196" s="264"/>
      <c r="CPQ196" s="264"/>
      <c r="CPR196" s="264"/>
      <c r="CPS196" s="264"/>
      <c r="CPT196" s="264"/>
      <c r="CPU196" s="264"/>
      <c r="CPV196" s="264"/>
      <c r="CPW196" s="264"/>
      <c r="CPX196" s="264"/>
      <c r="CPY196" s="264"/>
      <c r="CPZ196" s="264"/>
      <c r="CQA196" s="264"/>
      <c r="CQB196" s="264"/>
      <c r="CQC196" s="264"/>
      <c r="CQD196" s="264"/>
      <c r="CQE196" s="264"/>
      <c r="CQF196" s="264"/>
      <c r="CQG196" s="264"/>
      <c r="CQH196" s="264"/>
      <c r="CQI196" s="264"/>
      <c r="CQJ196" s="264"/>
      <c r="CQK196" s="264"/>
      <c r="CQL196" s="264"/>
      <c r="CQM196" s="264"/>
      <c r="CQN196" s="264"/>
      <c r="CQO196" s="264"/>
      <c r="CQP196" s="264"/>
      <c r="CQQ196" s="264"/>
      <c r="CQR196" s="264"/>
      <c r="CQS196" s="264"/>
      <c r="CQT196" s="264"/>
      <c r="CQU196" s="264"/>
      <c r="CQV196" s="264"/>
      <c r="CQW196" s="264"/>
      <c r="CQX196" s="264"/>
      <c r="CQY196" s="264"/>
      <c r="CQZ196" s="264"/>
      <c r="CRA196" s="264"/>
      <c r="CRB196" s="264"/>
      <c r="CRC196" s="264"/>
      <c r="CRD196" s="264"/>
      <c r="CRE196" s="264"/>
      <c r="CRF196" s="264"/>
      <c r="CRG196" s="264"/>
      <c r="CRH196" s="264"/>
      <c r="CRI196" s="264"/>
      <c r="CRJ196" s="264"/>
      <c r="CRK196" s="264"/>
      <c r="CRL196" s="264"/>
      <c r="CRM196" s="264"/>
      <c r="CRN196" s="264"/>
      <c r="CRO196" s="264"/>
      <c r="CRP196" s="264"/>
      <c r="CRQ196" s="264"/>
      <c r="CRR196" s="264"/>
      <c r="CRS196" s="264"/>
      <c r="CRT196" s="264"/>
      <c r="CRU196" s="264"/>
      <c r="CRV196" s="264"/>
      <c r="CRW196" s="264"/>
      <c r="CRX196" s="264"/>
      <c r="CRY196" s="264"/>
      <c r="CRZ196" s="264"/>
      <c r="CSA196" s="264"/>
      <c r="CSB196" s="264"/>
      <c r="CSC196" s="264"/>
      <c r="CSD196" s="264"/>
      <c r="CSE196" s="264"/>
      <c r="CSF196" s="264"/>
      <c r="CSG196" s="264"/>
      <c r="CSH196" s="264"/>
      <c r="CSI196" s="264"/>
      <c r="CSJ196" s="264"/>
      <c r="CSK196" s="264"/>
      <c r="CSL196" s="264"/>
      <c r="CSM196" s="264"/>
      <c r="CSN196" s="264"/>
      <c r="CSO196" s="264"/>
      <c r="CSP196" s="264"/>
      <c r="CSQ196" s="264"/>
      <c r="CSR196" s="264"/>
      <c r="CSS196" s="264"/>
      <c r="CST196" s="264"/>
      <c r="CSU196" s="264"/>
      <c r="CSV196" s="264"/>
      <c r="CSW196" s="264"/>
      <c r="CSX196" s="264"/>
      <c r="CSY196" s="264"/>
      <c r="CSZ196" s="264"/>
      <c r="CTA196" s="264"/>
      <c r="CTB196" s="264"/>
      <c r="CTC196" s="264"/>
      <c r="CTD196" s="264"/>
      <c r="CTE196" s="264"/>
      <c r="CTF196" s="264"/>
      <c r="CTG196" s="264"/>
      <c r="CTH196" s="264"/>
      <c r="CTI196" s="264"/>
      <c r="CTJ196" s="264"/>
      <c r="CTK196" s="264"/>
      <c r="CTL196" s="264"/>
      <c r="CTM196" s="264"/>
      <c r="CTN196" s="264"/>
      <c r="CTO196" s="264"/>
      <c r="CTP196" s="264"/>
      <c r="CTQ196" s="264"/>
      <c r="CTR196" s="264"/>
      <c r="CTS196" s="264"/>
      <c r="CTT196" s="264"/>
      <c r="CTU196" s="264"/>
      <c r="CTV196" s="264"/>
      <c r="CTW196" s="264"/>
      <c r="CTX196" s="264"/>
      <c r="CTY196" s="264"/>
      <c r="CTZ196" s="264"/>
      <c r="CUA196" s="264"/>
      <c r="CUB196" s="264"/>
      <c r="CUC196" s="264"/>
      <c r="CUD196" s="264"/>
      <c r="CUE196" s="264"/>
      <c r="CUF196" s="264"/>
      <c r="CUG196" s="264"/>
      <c r="CUH196" s="264"/>
      <c r="CUI196" s="264"/>
      <c r="CUJ196" s="264"/>
      <c r="CUK196" s="264"/>
      <c r="CUL196" s="264"/>
      <c r="CUM196" s="264"/>
      <c r="CUN196" s="264"/>
      <c r="CUO196" s="264"/>
      <c r="CUP196" s="264"/>
      <c r="CUQ196" s="264"/>
      <c r="CUR196" s="264"/>
      <c r="CUS196" s="264"/>
      <c r="CUT196" s="264"/>
      <c r="CUU196" s="264"/>
      <c r="CUV196" s="264"/>
      <c r="CUW196" s="264"/>
      <c r="CUX196" s="264"/>
      <c r="CUY196" s="264"/>
      <c r="CUZ196" s="264"/>
      <c r="CVA196" s="264"/>
      <c r="CVB196" s="264"/>
      <c r="CVC196" s="264"/>
      <c r="CVD196" s="264"/>
      <c r="CVE196" s="264"/>
      <c r="CVF196" s="264"/>
      <c r="CVG196" s="264"/>
      <c r="CVH196" s="264"/>
      <c r="CVI196" s="264"/>
      <c r="CVJ196" s="264"/>
      <c r="CVK196" s="264"/>
      <c r="CVL196" s="264"/>
      <c r="CVM196" s="264"/>
      <c r="CVN196" s="264"/>
      <c r="CVO196" s="264"/>
      <c r="CVP196" s="264"/>
      <c r="CVQ196" s="264"/>
      <c r="CVR196" s="264"/>
      <c r="CVS196" s="264"/>
      <c r="CVT196" s="264"/>
      <c r="CVU196" s="264"/>
      <c r="CVV196" s="264"/>
      <c r="CVW196" s="264"/>
      <c r="CVX196" s="264"/>
      <c r="CVY196" s="264"/>
      <c r="CVZ196" s="264"/>
      <c r="CWA196" s="264"/>
      <c r="CWB196" s="264"/>
      <c r="CWC196" s="264"/>
      <c r="CWD196" s="264"/>
      <c r="CWE196" s="264"/>
      <c r="CWF196" s="264"/>
      <c r="CWG196" s="264"/>
      <c r="CWH196" s="264"/>
      <c r="CWI196" s="264"/>
      <c r="CWJ196" s="264"/>
      <c r="CWK196" s="264"/>
      <c r="CWL196" s="264"/>
      <c r="CWM196" s="264"/>
      <c r="CWN196" s="264"/>
      <c r="CWO196" s="264"/>
      <c r="CWP196" s="264"/>
      <c r="CWQ196" s="264"/>
      <c r="CWR196" s="264"/>
      <c r="CWS196" s="264"/>
      <c r="CWT196" s="264"/>
      <c r="CWU196" s="264"/>
      <c r="CWV196" s="264"/>
      <c r="CWW196" s="264"/>
      <c r="CWX196" s="264"/>
      <c r="CWY196" s="264"/>
      <c r="CWZ196" s="264"/>
      <c r="CXA196" s="264"/>
      <c r="CXB196" s="264"/>
      <c r="CXC196" s="264"/>
      <c r="CXD196" s="264"/>
      <c r="CXE196" s="264"/>
      <c r="CXF196" s="264"/>
      <c r="CXG196" s="264"/>
      <c r="CXH196" s="264"/>
      <c r="CXI196" s="264"/>
      <c r="CXJ196" s="264"/>
      <c r="CXK196" s="264"/>
      <c r="CXL196" s="264"/>
      <c r="CXM196" s="264"/>
      <c r="CXN196" s="264"/>
      <c r="CXO196" s="264"/>
      <c r="CXP196" s="264"/>
      <c r="CXQ196" s="264"/>
      <c r="CXR196" s="264"/>
      <c r="CXS196" s="264"/>
      <c r="CXT196" s="264"/>
      <c r="CXU196" s="264"/>
      <c r="CXV196" s="264"/>
      <c r="CXW196" s="264"/>
      <c r="CXX196" s="264"/>
      <c r="CXY196" s="264"/>
      <c r="CXZ196" s="264"/>
      <c r="CYA196" s="264"/>
      <c r="CYB196" s="264"/>
      <c r="CYC196" s="264"/>
      <c r="CYD196" s="264"/>
      <c r="CYE196" s="264"/>
      <c r="CYF196" s="264"/>
      <c r="CYG196" s="264"/>
      <c r="CYH196" s="264"/>
      <c r="CYI196" s="264"/>
      <c r="CYJ196" s="264"/>
      <c r="CYK196" s="264"/>
      <c r="CYL196" s="264"/>
      <c r="CYM196" s="264"/>
      <c r="CYN196" s="264"/>
      <c r="CYO196" s="264"/>
      <c r="CYP196" s="264"/>
      <c r="CYQ196" s="264"/>
      <c r="CYR196" s="264"/>
      <c r="CYS196" s="264"/>
      <c r="CYT196" s="264"/>
      <c r="CYU196" s="264"/>
      <c r="CYV196" s="264"/>
      <c r="CYW196" s="264"/>
      <c r="CYX196" s="264"/>
      <c r="CYY196" s="264"/>
      <c r="CYZ196" s="264"/>
      <c r="CZA196" s="264"/>
      <c r="CZB196" s="264"/>
      <c r="CZC196" s="264"/>
      <c r="CZD196" s="264"/>
      <c r="CZE196" s="264"/>
      <c r="CZF196" s="264"/>
      <c r="CZG196" s="264"/>
      <c r="CZH196" s="264"/>
      <c r="CZI196" s="264"/>
      <c r="CZJ196" s="264"/>
      <c r="CZK196" s="264"/>
      <c r="CZL196" s="264"/>
      <c r="CZM196" s="264"/>
      <c r="CZN196" s="264"/>
      <c r="CZO196" s="264"/>
      <c r="CZP196" s="264"/>
      <c r="CZQ196" s="264"/>
      <c r="CZR196" s="264"/>
      <c r="CZS196" s="264"/>
      <c r="CZT196" s="264"/>
      <c r="CZU196" s="264"/>
      <c r="CZV196" s="264"/>
      <c r="CZW196" s="264"/>
      <c r="CZX196" s="264"/>
      <c r="CZY196" s="264"/>
      <c r="CZZ196" s="264"/>
      <c r="DAA196" s="264"/>
      <c r="DAB196" s="264"/>
      <c r="DAC196" s="264"/>
      <c r="DAD196" s="264"/>
      <c r="DAE196" s="264"/>
      <c r="DAF196" s="264"/>
      <c r="DAG196" s="264"/>
      <c r="DAH196" s="264"/>
      <c r="DAI196" s="264"/>
      <c r="DAJ196" s="264"/>
      <c r="DAK196" s="264"/>
      <c r="DAL196" s="264"/>
      <c r="DAM196" s="264"/>
      <c r="DAN196" s="264"/>
      <c r="DAO196" s="264"/>
      <c r="DAP196" s="264"/>
      <c r="DAQ196" s="264"/>
      <c r="DAR196" s="264"/>
      <c r="DAS196" s="264"/>
      <c r="DAT196" s="264"/>
      <c r="DAU196" s="264"/>
      <c r="DAV196" s="264"/>
      <c r="DAW196" s="264"/>
      <c r="DAX196" s="264"/>
      <c r="DAY196" s="264"/>
      <c r="DAZ196" s="264"/>
      <c r="DBA196" s="264"/>
      <c r="DBB196" s="264"/>
      <c r="DBC196" s="264"/>
      <c r="DBD196" s="264"/>
      <c r="DBE196" s="264"/>
      <c r="DBF196" s="264"/>
      <c r="DBG196" s="264"/>
      <c r="DBH196" s="264"/>
      <c r="DBI196" s="264"/>
      <c r="DBJ196" s="264"/>
      <c r="DBK196" s="264"/>
      <c r="DBL196" s="264"/>
      <c r="DBM196" s="264"/>
      <c r="DBN196" s="264"/>
      <c r="DBO196" s="264"/>
      <c r="DBP196" s="264"/>
      <c r="DBQ196" s="264"/>
      <c r="DBR196" s="264"/>
      <c r="DBS196" s="264"/>
      <c r="DBT196" s="264"/>
      <c r="DBU196" s="264"/>
      <c r="DBV196" s="264"/>
      <c r="DBW196" s="264"/>
      <c r="DBX196" s="264"/>
      <c r="DBY196" s="264"/>
      <c r="DBZ196" s="264"/>
      <c r="DCA196" s="264"/>
      <c r="DCB196" s="264"/>
      <c r="DCC196" s="264"/>
      <c r="DCD196" s="264"/>
      <c r="DCE196" s="264"/>
      <c r="DCF196" s="264"/>
      <c r="DCG196" s="264"/>
      <c r="DCH196" s="264"/>
      <c r="DCI196" s="264"/>
      <c r="DCJ196" s="264"/>
      <c r="DCK196" s="264"/>
      <c r="DCL196" s="264"/>
      <c r="DCM196" s="264"/>
      <c r="DCN196" s="264"/>
      <c r="DCO196" s="264"/>
      <c r="DCP196" s="264"/>
      <c r="DCQ196" s="264"/>
      <c r="DCR196" s="264"/>
      <c r="DCS196" s="264"/>
      <c r="DCT196" s="264"/>
      <c r="DCU196" s="264"/>
      <c r="DCV196" s="264"/>
      <c r="DCW196" s="264"/>
      <c r="DCX196" s="264"/>
      <c r="DCY196" s="264"/>
      <c r="DCZ196" s="264"/>
      <c r="DDA196" s="264"/>
      <c r="DDB196" s="264"/>
      <c r="DDC196" s="264"/>
      <c r="DDD196" s="264"/>
      <c r="DDE196" s="264"/>
      <c r="DDF196" s="264"/>
      <c r="DDG196" s="264"/>
      <c r="DDH196" s="264"/>
      <c r="DDI196" s="264"/>
      <c r="DDJ196" s="264"/>
      <c r="DDK196" s="264"/>
      <c r="DDL196" s="264"/>
      <c r="DDM196" s="264"/>
      <c r="DDN196" s="264"/>
      <c r="DDO196" s="264"/>
      <c r="DDP196" s="264"/>
      <c r="DDQ196" s="264"/>
      <c r="DDR196" s="264"/>
      <c r="DDS196" s="264"/>
      <c r="DDT196" s="264"/>
      <c r="DDU196" s="264"/>
      <c r="DDV196" s="264"/>
      <c r="DDW196" s="264"/>
      <c r="DDX196" s="264"/>
      <c r="DDY196" s="264"/>
      <c r="DDZ196" s="264"/>
      <c r="DEA196" s="264"/>
      <c r="DEB196" s="264"/>
      <c r="DEC196" s="264"/>
      <c r="DED196" s="264"/>
      <c r="DEE196" s="264"/>
      <c r="DEF196" s="264"/>
      <c r="DEG196" s="264"/>
      <c r="DEH196" s="264"/>
      <c r="DEI196" s="264"/>
      <c r="DEJ196" s="264"/>
      <c r="DEK196" s="264"/>
      <c r="DEL196" s="264"/>
      <c r="DEM196" s="264"/>
      <c r="DEN196" s="264"/>
      <c r="DEO196" s="264"/>
      <c r="DEP196" s="264"/>
      <c r="DEQ196" s="264"/>
      <c r="DER196" s="264"/>
      <c r="DES196" s="264"/>
      <c r="DET196" s="264"/>
      <c r="DEU196" s="264"/>
      <c r="DEV196" s="264"/>
      <c r="DEW196" s="264"/>
      <c r="DEX196" s="264"/>
      <c r="DEY196" s="264"/>
      <c r="DEZ196" s="264"/>
      <c r="DFA196" s="264"/>
      <c r="DFB196" s="264"/>
      <c r="DFC196" s="264"/>
      <c r="DFD196" s="264"/>
      <c r="DFE196" s="264"/>
      <c r="DFF196" s="264"/>
      <c r="DFG196" s="264"/>
      <c r="DFH196" s="264"/>
      <c r="DFI196" s="264"/>
      <c r="DFJ196" s="264"/>
      <c r="DFK196" s="264"/>
      <c r="DFL196" s="264"/>
      <c r="DFM196" s="264"/>
      <c r="DFN196" s="264"/>
      <c r="DFO196" s="264"/>
      <c r="DFP196" s="264"/>
      <c r="DFQ196" s="264"/>
      <c r="DFR196" s="264"/>
      <c r="DFS196" s="264"/>
      <c r="DFT196" s="264"/>
      <c r="DFU196" s="264"/>
      <c r="DFV196" s="264"/>
      <c r="DFW196" s="264"/>
      <c r="DFX196" s="264"/>
      <c r="DFY196" s="264"/>
      <c r="DFZ196" s="264"/>
      <c r="DGA196" s="264"/>
      <c r="DGB196" s="264"/>
      <c r="DGC196" s="264"/>
      <c r="DGD196" s="264"/>
      <c r="DGE196" s="264"/>
      <c r="DGF196" s="264"/>
      <c r="DGG196" s="264"/>
      <c r="DGH196" s="264"/>
      <c r="DGI196" s="264"/>
      <c r="DGJ196" s="264"/>
      <c r="DGK196" s="264"/>
      <c r="DGL196" s="264"/>
      <c r="DGM196" s="264"/>
      <c r="DGN196" s="264"/>
      <c r="DGO196" s="264"/>
      <c r="DGP196" s="264"/>
      <c r="DGQ196" s="264"/>
      <c r="DGR196" s="264"/>
      <c r="DGS196" s="264"/>
      <c r="DGT196" s="264"/>
      <c r="DGU196" s="264"/>
      <c r="DGV196" s="264"/>
      <c r="DGW196" s="264"/>
      <c r="DGX196" s="264"/>
      <c r="DGY196" s="264"/>
      <c r="DGZ196" s="264"/>
      <c r="DHA196" s="264"/>
      <c r="DHB196" s="264"/>
      <c r="DHC196" s="264"/>
      <c r="DHD196" s="264"/>
      <c r="DHE196" s="264"/>
      <c r="DHF196" s="264"/>
      <c r="DHG196" s="264"/>
      <c r="DHH196" s="264"/>
      <c r="DHI196" s="264"/>
      <c r="DHJ196" s="264"/>
      <c r="DHK196" s="264"/>
      <c r="DHL196" s="264"/>
      <c r="DHM196" s="264"/>
      <c r="DHN196" s="264"/>
      <c r="DHO196" s="264"/>
      <c r="DHP196" s="264"/>
      <c r="DHQ196" s="264"/>
      <c r="DHR196" s="264"/>
      <c r="DHS196" s="264"/>
      <c r="DHT196" s="264"/>
      <c r="DHU196" s="264"/>
      <c r="DHV196" s="264"/>
      <c r="DHW196" s="264"/>
      <c r="DHX196" s="264"/>
      <c r="DHY196" s="264"/>
      <c r="DHZ196" s="264"/>
      <c r="DIA196" s="264"/>
      <c r="DIB196" s="264"/>
      <c r="DIC196" s="264"/>
      <c r="DID196" s="264"/>
      <c r="DIE196" s="264"/>
      <c r="DIF196" s="264"/>
      <c r="DIG196" s="264"/>
      <c r="DIH196" s="264"/>
      <c r="DII196" s="264"/>
      <c r="DIJ196" s="264"/>
      <c r="DIK196" s="264"/>
      <c r="DIL196" s="264"/>
      <c r="DIM196" s="264"/>
      <c r="DIN196" s="264"/>
      <c r="DIO196" s="264"/>
      <c r="DIP196" s="264"/>
      <c r="DIQ196" s="264"/>
      <c r="DIR196" s="264"/>
      <c r="DIS196" s="264"/>
      <c r="DIT196" s="264"/>
      <c r="DIU196" s="264"/>
      <c r="DIV196" s="264"/>
      <c r="DIW196" s="264"/>
      <c r="DIX196" s="264"/>
      <c r="DIY196" s="264"/>
      <c r="DIZ196" s="264"/>
      <c r="DJA196" s="264"/>
      <c r="DJB196" s="264"/>
      <c r="DJC196" s="264"/>
      <c r="DJD196" s="264"/>
      <c r="DJE196" s="264"/>
      <c r="DJF196" s="264"/>
      <c r="DJG196" s="264"/>
      <c r="DJH196" s="264"/>
      <c r="DJI196" s="264"/>
      <c r="DJJ196" s="264"/>
      <c r="DJK196" s="264"/>
      <c r="DJL196" s="264"/>
      <c r="DJM196" s="264"/>
      <c r="DJN196" s="264"/>
      <c r="DJO196" s="264"/>
      <c r="DJP196" s="264"/>
      <c r="DJQ196" s="264"/>
      <c r="DJR196" s="264"/>
      <c r="DJS196" s="264"/>
      <c r="DJT196" s="264"/>
      <c r="DJU196" s="264"/>
      <c r="DJV196" s="264"/>
      <c r="DJW196" s="264"/>
      <c r="DJX196" s="264"/>
      <c r="DJY196" s="264"/>
      <c r="DJZ196" s="264"/>
      <c r="DKA196" s="264"/>
      <c r="DKB196" s="264"/>
      <c r="DKC196" s="264"/>
      <c r="DKD196" s="264"/>
      <c r="DKE196" s="264"/>
      <c r="DKF196" s="264"/>
      <c r="DKG196" s="264"/>
      <c r="DKH196" s="264"/>
      <c r="DKI196" s="264"/>
      <c r="DKJ196" s="264"/>
      <c r="DKK196" s="264"/>
      <c r="DKL196" s="264"/>
      <c r="DKM196" s="264"/>
      <c r="DKN196" s="264"/>
      <c r="DKO196" s="264"/>
      <c r="DKP196" s="264"/>
      <c r="DKQ196" s="264"/>
      <c r="DKR196" s="264"/>
      <c r="DKS196" s="264"/>
      <c r="DKT196" s="264"/>
      <c r="DKU196" s="264"/>
      <c r="DKV196" s="264"/>
      <c r="DKW196" s="264"/>
      <c r="DKX196" s="264"/>
      <c r="DKY196" s="264"/>
      <c r="DKZ196" s="264"/>
      <c r="DLA196" s="264"/>
      <c r="DLB196" s="264"/>
      <c r="DLC196" s="264"/>
      <c r="DLD196" s="264"/>
      <c r="DLE196" s="264"/>
      <c r="DLF196" s="264"/>
      <c r="DLG196" s="264"/>
      <c r="DLH196" s="264"/>
      <c r="DLI196" s="264"/>
      <c r="DLJ196" s="264"/>
      <c r="DLK196" s="264"/>
      <c r="DLL196" s="264"/>
      <c r="DLM196" s="264"/>
      <c r="DLN196" s="264"/>
      <c r="DLO196" s="264"/>
      <c r="DLP196" s="264"/>
      <c r="DLQ196" s="264"/>
      <c r="DLR196" s="264"/>
      <c r="DLS196" s="264"/>
      <c r="DLT196" s="264"/>
      <c r="DLU196" s="264"/>
      <c r="DLV196" s="264"/>
      <c r="DLW196" s="264"/>
      <c r="DLX196" s="264"/>
      <c r="DLY196" s="264"/>
      <c r="DLZ196" s="264"/>
      <c r="DMA196" s="264"/>
      <c r="DMB196" s="264"/>
      <c r="DMC196" s="264"/>
      <c r="DMD196" s="264"/>
      <c r="DME196" s="264"/>
      <c r="DMF196" s="264"/>
      <c r="DMG196" s="264"/>
      <c r="DMH196" s="264"/>
      <c r="DMI196" s="264"/>
      <c r="DMJ196" s="264"/>
      <c r="DMK196" s="264"/>
      <c r="DML196" s="264"/>
      <c r="DMM196" s="264"/>
      <c r="DMN196" s="264"/>
      <c r="DMO196" s="264"/>
      <c r="DMP196" s="264"/>
      <c r="DMQ196" s="264"/>
      <c r="DMR196" s="264"/>
      <c r="DMS196" s="264"/>
      <c r="DMT196" s="264"/>
      <c r="DMU196" s="264"/>
      <c r="DMV196" s="264"/>
      <c r="DMW196" s="264"/>
      <c r="DMX196" s="264"/>
      <c r="DMY196" s="264"/>
      <c r="DMZ196" s="264"/>
      <c r="DNA196" s="264"/>
      <c r="DNB196" s="264"/>
      <c r="DNC196" s="264"/>
      <c r="DND196" s="264"/>
      <c r="DNE196" s="264"/>
      <c r="DNF196" s="264"/>
      <c r="DNG196" s="264"/>
      <c r="DNH196" s="264"/>
      <c r="DNI196" s="264"/>
      <c r="DNJ196" s="264"/>
      <c r="DNK196" s="264"/>
      <c r="DNL196" s="264"/>
      <c r="DNM196" s="264"/>
      <c r="DNN196" s="264"/>
      <c r="DNO196" s="264"/>
      <c r="DNP196" s="264"/>
      <c r="DNQ196" s="264"/>
      <c r="DNR196" s="264"/>
      <c r="DNS196" s="264"/>
      <c r="DNT196" s="264"/>
      <c r="DNU196" s="264"/>
      <c r="DNV196" s="264"/>
      <c r="DNW196" s="264"/>
      <c r="DNX196" s="264"/>
      <c r="DNY196" s="264"/>
      <c r="DNZ196" s="264"/>
      <c r="DOA196" s="264"/>
      <c r="DOB196" s="264"/>
      <c r="DOC196" s="264"/>
      <c r="DOD196" s="264"/>
      <c r="DOE196" s="264"/>
      <c r="DOF196" s="264"/>
      <c r="DOG196" s="264"/>
      <c r="DOH196" s="264"/>
      <c r="DOI196" s="264"/>
      <c r="DOJ196" s="264"/>
      <c r="DOK196" s="264"/>
      <c r="DOL196" s="264"/>
      <c r="DOM196" s="264"/>
      <c r="DON196" s="264"/>
      <c r="DOO196" s="264"/>
      <c r="DOP196" s="264"/>
      <c r="DOQ196" s="264"/>
      <c r="DOR196" s="264"/>
      <c r="DOS196" s="264"/>
      <c r="DOT196" s="264"/>
      <c r="DOU196" s="264"/>
      <c r="DOV196" s="264"/>
      <c r="DOW196" s="264"/>
      <c r="DOX196" s="264"/>
      <c r="DOY196" s="264"/>
      <c r="DOZ196" s="264"/>
      <c r="DPA196" s="264"/>
      <c r="DPB196" s="264"/>
      <c r="DPC196" s="264"/>
      <c r="DPD196" s="264"/>
      <c r="DPE196" s="264"/>
      <c r="DPF196" s="264"/>
      <c r="DPG196" s="264"/>
      <c r="DPH196" s="264"/>
      <c r="DPI196" s="264"/>
      <c r="DPJ196" s="264"/>
      <c r="DPK196" s="264"/>
      <c r="DPL196" s="264"/>
      <c r="DPM196" s="264"/>
      <c r="DPN196" s="264"/>
      <c r="DPO196" s="264"/>
      <c r="DPP196" s="264"/>
      <c r="DPQ196" s="264"/>
      <c r="DPR196" s="264"/>
      <c r="DPS196" s="264"/>
      <c r="DPT196" s="264"/>
      <c r="DPU196" s="264"/>
      <c r="DPV196" s="264"/>
      <c r="DPW196" s="264"/>
      <c r="DPX196" s="264"/>
      <c r="DPY196" s="264"/>
      <c r="DPZ196" s="264"/>
      <c r="DQA196" s="264"/>
      <c r="DQB196" s="264"/>
      <c r="DQC196" s="264"/>
      <c r="DQD196" s="264"/>
      <c r="DQE196" s="264"/>
      <c r="DQF196" s="264"/>
      <c r="DQG196" s="264"/>
      <c r="DQH196" s="264"/>
      <c r="DQI196" s="264"/>
      <c r="DQJ196" s="264"/>
      <c r="DQK196" s="264"/>
      <c r="DQL196" s="264"/>
      <c r="DQM196" s="264"/>
      <c r="DQN196" s="264"/>
      <c r="DQO196" s="264"/>
      <c r="DQP196" s="264"/>
      <c r="DQQ196" s="264"/>
      <c r="DQR196" s="264"/>
      <c r="DQS196" s="264"/>
      <c r="DQT196" s="264"/>
      <c r="DQU196" s="264"/>
      <c r="DQV196" s="264"/>
      <c r="DQW196" s="264"/>
      <c r="DQX196" s="264"/>
      <c r="DQY196" s="264"/>
      <c r="DQZ196" s="264"/>
      <c r="DRA196" s="264"/>
      <c r="DRB196" s="264"/>
      <c r="DRC196" s="264"/>
      <c r="DRD196" s="264"/>
      <c r="DRE196" s="264"/>
      <c r="DRF196" s="264"/>
      <c r="DRG196" s="264"/>
      <c r="DRH196" s="264"/>
      <c r="DRI196" s="264"/>
      <c r="DRJ196" s="264"/>
      <c r="DRK196" s="264"/>
      <c r="DRL196" s="264"/>
      <c r="DRM196" s="264"/>
      <c r="DRN196" s="264"/>
      <c r="DRO196" s="264"/>
      <c r="DRP196" s="264"/>
      <c r="DRQ196" s="264"/>
      <c r="DRR196" s="264"/>
      <c r="DRS196" s="264"/>
      <c r="DRT196" s="264"/>
      <c r="DRU196" s="264"/>
      <c r="DRV196" s="264"/>
      <c r="DRW196" s="264"/>
      <c r="DRX196" s="264"/>
      <c r="DRY196" s="264"/>
      <c r="DRZ196" s="264"/>
      <c r="DSA196" s="264"/>
      <c r="DSB196" s="264"/>
      <c r="DSC196" s="264"/>
      <c r="DSD196" s="264"/>
      <c r="DSE196" s="264"/>
      <c r="DSF196" s="264"/>
      <c r="DSG196" s="264"/>
      <c r="DSH196" s="264"/>
      <c r="DSI196" s="264"/>
      <c r="DSJ196" s="264"/>
      <c r="DSK196" s="264"/>
      <c r="DSL196" s="264"/>
      <c r="DSM196" s="264"/>
      <c r="DSN196" s="264"/>
      <c r="DSO196" s="264"/>
      <c r="DSP196" s="264"/>
      <c r="DSQ196" s="264"/>
      <c r="DSR196" s="264"/>
      <c r="DSS196" s="264"/>
      <c r="DST196" s="264"/>
      <c r="DSU196" s="264"/>
      <c r="DSV196" s="264"/>
      <c r="DSW196" s="264"/>
      <c r="DSX196" s="264"/>
      <c r="DSY196" s="264"/>
      <c r="DSZ196" s="264"/>
      <c r="DTA196" s="264"/>
      <c r="DTB196" s="264"/>
      <c r="DTC196" s="264"/>
      <c r="DTD196" s="264"/>
      <c r="DTE196" s="264"/>
      <c r="DTF196" s="264"/>
      <c r="DTG196" s="264"/>
      <c r="DTH196" s="264"/>
      <c r="DTI196" s="264"/>
      <c r="DTJ196" s="264"/>
      <c r="DTK196" s="264"/>
      <c r="DTL196" s="264"/>
      <c r="DTM196" s="264"/>
      <c r="DTN196" s="264"/>
      <c r="DTO196" s="264"/>
      <c r="DTP196" s="264"/>
      <c r="DTQ196" s="264"/>
      <c r="DTR196" s="264"/>
      <c r="DTS196" s="264"/>
      <c r="DTT196" s="264"/>
      <c r="DTU196" s="264"/>
      <c r="DTV196" s="264"/>
      <c r="DTW196" s="264"/>
      <c r="DTX196" s="264"/>
      <c r="DTY196" s="264"/>
      <c r="DTZ196" s="264"/>
      <c r="DUA196" s="264"/>
      <c r="DUB196" s="264"/>
      <c r="DUC196" s="264"/>
      <c r="DUD196" s="264"/>
      <c r="DUE196" s="264"/>
      <c r="DUF196" s="264"/>
      <c r="DUG196" s="264"/>
      <c r="DUH196" s="264"/>
      <c r="DUI196" s="264"/>
      <c r="DUJ196" s="264"/>
      <c r="DUK196" s="264"/>
      <c r="DUL196" s="264"/>
      <c r="DUM196" s="264"/>
      <c r="DUN196" s="264"/>
      <c r="DUO196" s="264"/>
      <c r="DUP196" s="264"/>
      <c r="DUQ196" s="264"/>
      <c r="DUR196" s="264"/>
      <c r="DUS196" s="264"/>
      <c r="DUT196" s="264"/>
      <c r="DUU196" s="264"/>
      <c r="DUV196" s="264"/>
      <c r="DUW196" s="264"/>
      <c r="DUX196" s="264"/>
      <c r="DUY196" s="264"/>
      <c r="DUZ196" s="264"/>
      <c r="DVA196" s="264"/>
      <c r="DVB196" s="264"/>
      <c r="DVC196" s="264"/>
      <c r="DVD196" s="264"/>
      <c r="DVE196" s="264"/>
      <c r="DVF196" s="264"/>
      <c r="DVG196" s="264"/>
      <c r="DVH196" s="264"/>
      <c r="DVI196" s="264"/>
      <c r="DVJ196" s="264"/>
      <c r="DVK196" s="264"/>
      <c r="DVL196" s="264"/>
      <c r="DVM196" s="264"/>
      <c r="DVN196" s="264"/>
      <c r="DVO196" s="264"/>
      <c r="DVP196" s="264"/>
      <c r="DVQ196" s="264"/>
      <c r="DVR196" s="264"/>
      <c r="DVS196" s="264"/>
      <c r="DVT196" s="264"/>
      <c r="DVU196" s="264"/>
      <c r="DVV196" s="264"/>
      <c r="DVW196" s="264"/>
      <c r="DVX196" s="264"/>
      <c r="DVY196" s="264"/>
      <c r="DVZ196" s="264"/>
      <c r="DWA196" s="264"/>
      <c r="DWB196" s="264"/>
      <c r="DWC196" s="264"/>
      <c r="DWD196" s="264"/>
      <c r="DWE196" s="264"/>
      <c r="DWF196" s="264"/>
      <c r="DWG196" s="264"/>
      <c r="DWH196" s="264"/>
      <c r="DWI196" s="264"/>
      <c r="DWJ196" s="264"/>
      <c r="DWK196" s="264"/>
      <c r="DWL196" s="264"/>
      <c r="DWM196" s="264"/>
      <c r="DWN196" s="264"/>
      <c r="DWO196" s="264"/>
      <c r="DWP196" s="264"/>
      <c r="DWQ196" s="264"/>
      <c r="DWR196" s="264"/>
      <c r="DWS196" s="264"/>
      <c r="DWT196" s="264"/>
      <c r="DWU196" s="264"/>
      <c r="DWV196" s="264"/>
      <c r="DWW196" s="264"/>
      <c r="DWX196" s="264"/>
      <c r="DWY196" s="264"/>
      <c r="DWZ196" s="264"/>
      <c r="DXA196" s="264"/>
      <c r="DXB196" s="264"/>
      <c r="DXC196" s="264"/>
      <c r="DXD196" s="264"/>
      <c r="DXE196" s="264"/>
      <c r="DXF196" s="264"/>
      <c r="DXG196" s="264"/>
      <c r="DXH196" s="264"/>
      <c r="DXI196" s="264"/>
      <c r="DXJ196" s="264"/>
      <c r="DXK196" s="264"/>
      <c r="DXL196" s="264"/>
      <c r="DXM196" s="264"/>
      <c r="DXN196" s="264"/>
      <c r="DXO196" s="264"/>
      <c r="DXP196" s="264"/>
      <c r="DXQ196" s="264"/>
      <c r="DXR196" s="264"/>
      <c r="DXS196" s="264"/>
      <c r="DXT196" s="264"/>
      <c r="DXU196" s="264"/>
      <c r="DXV196" s="264"/>
      <c r="DXW196" s="264"/>
      <c r="DXX196" s="264"/>
      <c r="DXY196" s="264"/>
      <c r="DXZ196" s="264"/>
      <c r="DYA196" s="264"/>
      <c r="DYB196" s="264"/>
      <c r="DYC196" s="264"/>
      <c r="DYD196" s="264"/>
      <c r="DYE196" s="264"/>
      <c r="DYF196" s="264"/>
      <c r="DYG196" s="264"/>
      <c r="DYH196" s="264"/>
      <c r="DYI196" s="264"/>
      <c r="DYJ196" s="264"/>
      <c r="DYK196" s="264"/>
      <c r="DYL196" s="264"/>
      <c r="DYM196" s="264"/>
      <c r="DYN196" s="264"/>
      <c r="DYO196" s="264"/>
      <c r="DYP196" s="264"/>
      <c r="DYQ196" s="264"/>
      <c r="DYR196" s="264"/>
      <c r="DYS196" s="264"/>
      <c r="DYT196" s="264"/>
      <c r="DYU196" s="264"/>
      <c r="DYV196" s="264"/>
      <c r="DYW196" s="264"/>
      <c r="DYX196" s="264"/>
      <c r="DYY196" s="264"/>
      <c r="DYZ196" s="264"/>
      <c r="DZA196" s="264"/>
      <c r="DZB196" s="264"/>
      <c r="DZC196" s="264"/>
      <c r="DZD196" s="264"/>
      <c r="DZE196" s="264"/>
      <c r="DZF196" s="264"/>
      <c r="DZG196" s="264"/>
      <c r="DZH196" s="264"/>
      <c r="DZI196" s="264"/>
      <c r="DZJ196" s="264"/>
      <c r="DZK196" s="264"/>
      <c r="DZL196" s="264"/>
      <c r="DZM196" s="264"/>
      <c r="DZN196" s="264"/>
      <c r="DZO196" s="264"/>
      <c r="DZP196" s="264"/>
      <c r="DZQ196" s="264"/>
      <c r="DZR196" s="264"/>
      <c r="DZS196" s="264"/>
      <c r="DZT196" s="264"/>
      <c r="DZU196" s="264"/>
      <c r="DZV196" s="264"/>
      <c r="DZW196" s="264"/>
      <c r="DZX196" s="264"/>
      <c r="DZY196" s="264"/>
      <c r="DZZ196" s="264"/>
      <c r="EAA196" s="264"/>
      <c r="EAB196" s="264"/>
      <c r="EAC196" s="264"/>
      <c r="EAD196" s="264"/>
      <c r="EAE196" s="264"/>
      <c r="EAF196" s="264"/>
      <c r="EAG196" s="264"/>
      <c r="EAH196" s="264"/>
      <c r="EAI196" s="264"/>
      <c r="EAJ196" s="264"/>
      <c r="EAK196" s="264"/>
      <c r="EAL196" s="264"/>
      <c r="EAM196" s="264"/>
      <c r="EAN196" s="264"/>
      <c r="EAO196" s="264"/>
      <c r="EAP196" s="264"/>
      <c r="EAQ196" s="264"/>
      <c r="EAR196" s="264"/>
      <c r="EAS196" s="264"/>
      <c r="EAT196" s="264"/>
      <c r="EAU196" s="264"/>
      <c r="EAV196" s="264"/>
      <c r="EAW196" s="264"/>
      <c r="EAX196" s="264"/>
      <c r="EAY196" s="264"/>
      <c r="EAZ196" s="264"/>
      <c r="EBA196" s="264"/>
      <c r="EBB196" s="264"/>
      <c r="EBC196" s="264"/>
      <c r="EBD196" s="264"/>
      <c r="EBE196" s="264"/>
      <c r="EBF196" s="264"/>
      <c r="EBG196" s="264"/>
      <c r="EBH196" s="264"/>
      <c r="EBI196" s="264"/>
      <c r="EBJ196" s="264"/>
      <c r="EBK196" s="264"/>
      <c r="EBL196" s="264"/>
      <c r="EBM196" s="264"/>
      <c r="EBN196" s="264"/>
      <c r="EBO196" s="264"/>
      <c r="EBP196" s="264"/>
      <c r="EBQ196" s="264"/>
      <c r="EBR196" s="264"/>
      <c r="EBS196" s="264"/>
      <c r="EBT196" s="264"/>
      <c r="EBU196" s="264"/>
      <c r="EBV196" s="264"/>
      <c r="EBW196" s="264"/>
      <c r="EBX196" s="264"/>
      <c r="EBY196" s="264"/>
      <c r="EBZ196" s="264"/>
      <c r="ECA196" s="264"/>
      <c r="ECB196" s="264"/>
      <c r="ECC196" s="264"/>
      <c r="ECD196" s="264"/>
      <c r="ECE196" s="264"/>
      <c r="ECF196" s="264"/>
      <c r="ECG196" s="264"/>
      <c r="ECH196" s="264"/>
      <c r="ECI196" s="264"/>
      <c r="ECJ196" s="264"/>
      <c r="ECK196" s="264"/>
      <c r="ECL196" s="264"/>
      <c r="ECM196" s="264"/>
      <c r="ECN196" s="264"/>
      <c r="ECO196" s="264"/>
      <c r="ECP196" s="264"/>
      <c r="ECQ196" s="264"/>
      <c r="ECR196" s="264"/>
      <c r="ECS196" s="264"/>
      <c r="ECT196" s="264"/>
      <c r="ECU196" s="264"/>
      <c r="ECV196" s="264"/>
      <c r="ECW196" s="264"/>
      <c r="ECX196" s="264"/>
      <c r="ECY196" s="264"/>
      <c r="ECZ196" s="264"/>
      <c r="EDA196" s="264"/>
      <c r="EDB196" s="264"/>
      <c r="EDC196" s="264"/>
      <c r="EDD196" s="264"/>
      <c r="EDE196" s="264"/>
      <c r="EDF196" s="264"/>
      <c r="EDG196" s="264"/>
      <c r="EDH196" s="264"/>
      <c r="EDI196" s="264"/>
      <c r="EDJ196" s="264"/>
      <c r="EDK196" s="264"/>
      <c r="EDL196" s="264"/>
      <c r="EDM196" s="264"/>
      <c r="EDN196" s="264"/>
      <c r="EDO196" s="264"/>
      <c r="EDP196" s="264"/>
      <c r="EDQ196" s="264"/>
      <c r="EDR196" s="264"/>
      <c r="EDS196" s="264"/>
      <c r="EDT196" s="264"/>
      <c r="EDU196" s="264"/>
      <c r="EDV196" s="264"/>
      <c r="EDW196" s="264"/>
      <c r="EDX196" s="264"/>
      <c r="EDY196" s="264"/>
      <c r="EDZ196" s="264"/>
      <c r="EEA196" s="264"/>
      <c r="EEB196" s="264"/>
      <c r="EEC196" s="264"/>
      <c r="EED196" s="264"/>
      <c r="EEE196" s="264"/>
      <c r="EEF196" s="264"/>
      <c r="EEG196" s="264"/>
      <c r="EEH196" s="264"/>
      <c r="EEI196" s="264"/>
      <c r="EEJ196" s="264"/>
      <c r="EEK196" s="264"/>
      <c r="EEL196" s="264"/>
      <c r="EEM196" s="264"/>
      <c r="EEN196" s="264"/>
      <c r="EEO196" s="264"/>
      <c r="EEP196" s="264"/>
      <c r="EEQ196" s="264"/>
      <c r="EER196" s="264"/>
      <c r="EES196" s="264"/>
      <c r="EET196" s="264"/>
      <c r="EEU196" s="264"/>
      <c r="EEV196" s="264"/>
      <c r="EEW196" s="264"/>
      <c r="EEX196" s="264"/>
      <c r="EEY196" s="264"/>
      <c r="EEZ196" s="264"/>
      <c r="EFA196" s="264"/>
      <c r="EFB196" s="264"/>
      <c r="EFC196" s="264"/>
      <c r="EFD196" s="264"/>
      <c r="EFE196" s="264"/>
      <c r="EFF196" s="264"/>
      <c r="EFG196" s="264"/>
      <c r="EFH196" s="264"/>
      <c r="EFI196" s="264"/>
      <c r="EFJ196" s="264"/>
      <c r="EFK196" s="264"/>
      <c r="EFL196" s="264"/>
      <c r="EFM196" s="264"/>
      <c r="EFN196" s="264"/>
      <c r="EFO196" s="264"/>
      <c r="EFP196" s="264"/>
      <c r="EFQ196" s="264"/>
      <c r="EFR196" s="264"/>
      <c r="EFS196" s="264"/>
      <c r="EFT196" s="264"/>
      <c r="EFU196" s="264"/>
      <c r="EFV196" s="264"/>
      <c r="EFW196" s="264"/>
      <c r="EFX196" s="264"/>
      <c r="EFY196" s="264"/>
      <c r="EFZ196" s="264"/>
      <c r="EGA196" s="264"/>
      <c r="EGB196" s="264"/>
      <c r="EGC196" s="264"/>
      <c r="EGD196" s="264"/>
      <c r="EGE196" s="264"/>
      <c r="EGF196" s="264"/>
      <c r="EGG196" s="264"/>
      <c r="EGH196" s="264"/>
      <c r="EGI196" s="264"/>
      <c r="EGJ196" s="264"/>
      <c r="EGK196" s="264"/>
      <c r="EGL196" s="264"/>
      <c r="EGM196" s="264"/>
      <c r="EGN196" s="264"/>
      <c r="EGO196" s="264"/>
      <c r="EGP196" s="264"/>
      <c r="EGQ196" s="264"/>
      <c r="EGR196" s="264"/>
      <c r="EGS196" s="264"/>
      <c r="EGT196" s="264"/>
      <c r="EGU196" s="264"/>
      <c r="EGV196" s="264"/>
      <c r="EGW196" s="264"/>
      <c r="EGX196" s="264"/>
      <c r="EGY196" s="264"/>
      <c r="EGZ196" s="264"/>
      <c r="EHA196" s="264"/>
      <c r="EHB196" s="264"/>
      <c r="EHC196" s="264"/>
      <c r="EHD196" s="264"/>
      <c r="EHE196" s="264"/>
      <c r="EHF196" s="264"/>
      <c r="EHG196" s="264"/>
      <c r="EHH196" s="264"/>
      <c r="EHI196" s="264"/>
      <c r="EHJ196" s="264"/>
      <c r="EHK196" s="264"/>
      <c r="EHL196" s="264"/>
      <c r="EHM196" s="264"/>
      <c r="EHN196" s="264"/>
      <c r="EHO196" s="264"/>
      <c r="EHP196" s="264"/>
      <c r="EHQ196" s="264"/>
      <c r="EHR196" s="264"/>
      <c r="EHS196" s="264"/>
      <c r="EHT196" s="264"/>
      <c r="EHU196" s="264"/>
      <c r="EHV196" s="264"/>
      <c r="EHW196" s="264"/>
      <c r="EHX196" s="264"/>
      <c r="EHY196" s="264"/>
      <c r="EHZ196" s="264"/>
      <c r="EIA196" s="264"/>
      <c r="EIB196" s="264"/>
      <c r="EIC196" s="264"/>
      <c r="EID196" s="264"/>
      <c r="EIE196" s="264"/>
      <c r="EIF196" s="264"/>
      <c r="EIG196" s="264"/>
      <c r="EIH196" s="264"/>
      <c r="EII196" s="264"/>
      <c r="EIJ196" s="264"/>
      <c r="EIK196" s="264"/>
      <c r="EIL196" s="264"/>
      <c r="EIM196" s="264"/>
      <c r="EIN196" s="264"/>
      <c r="EIO196" s="264"/>
      <c r="EIP196" s="264"/>
      <c r="EIQ196" s="264"/>
      <c r="EIR196" s="264"/>
      <c r="EIS196" s="264"/>
      <c r="EIT196" s="264"/>
      <c r="EIU196" s="264"/>
      <c r="EIV196" s="264"/>
      <c r="EIW196" s="264"/>
      <c r="EIX196" s="264"/>
      <c r="EIY196" s="264"/>
      <c r="EIZ196" s="264"/>
      <c r="EJA196" s="264"/>
      <c r="EJB196" s="264"/>
      <c r="EJC196" s="264"/>
      <c r="EJD196" s="264"/>
      <c r="EJE196" s="264"/>
      <c r="EJF196" s="264"/>
      <c r="EJG196" s="264"/>
      <c r="EJH196" s="264"/>
      <c r="EJI196" s="264"/>
      <c r="EJJ196" s="264"/>
      <c r="EJK196" s="264"/>
      <c r="EJL196" s="264"/>
      <c r="EJM196" s="264"/>
      <c r="EJN196" s="264"/>
      <c r="EJO196" s="264"/>
      <c r="EJP196" s="264"/>
      <c r="EJQ196" s="264"/>
      <c r="EJR196" s="264"/>
      <c r="EJS196" s="264"/>
      <c r="EJT196" s="264"/>
      <c r="EJU196" s="264"/>
      <c r="EJV196" s="264"/>
      <c r="EJW196" s="264"/>
      <c r="EJX196" s="264"/>
      <c r="EJY196" s="264"/>
      <c r="EJZ196" s="264"/>
      <c r="EKA196" s="264"/>
      <c r="EKB196" s="264"/>
      <c r="EKC196" s="264"/>
      <c r="EKD196" s="264"/>
      <c r="EKE196" s="264"/>
      <c r="EKF196" s="264"/>
      <c r="EKG196" s="264"/>
      <c r="EKH196" s="264"/>
      <c r="EKI196" s="264"/>
      <c r="EKJ196" s="264"/>
      <c r="EKK196" s="264"/>
      <c r="EKL196" s="264"/>
      <c r="EKM196" s="264"/>
      <c r="EKN196" s="264"/>
      <c r="EKO196" s="264"/>
      <c r="EKP196" s="264"/>
      <c r="EKQ196" s="264"/>
      <c r="EKR196" s="264"/>
      <c r="EKS196" s="264"/>
      <c r="EKT196" s="264"/>
      <c r="EKU196" s="264"/>
      <c r="EKV196" s="264"/>
      <c r="EKW196" s="264"/>
      <c r="EKX196" s="264"/>
      <c r="EKY196" s="264"/>
      <c r="EKZ196" s="264"/>
      <c r="ELA196" s="264"/>
      <c r="ELB196" s="264"/>
      <c r="ELC196" s="264"/>
      <c r="ELD196" s="264"/>
      <c r="ELE196" s="264"/>
      <c r="ELF196" s="264"/>
      <c r="ELG196" s="264"/>
      <c r="ELH196" s="264"/>
      <c r="ELI196" s="264"/>
      <c r="ELJ196" s="264"/>
      <c r="ELK196" s="264"/>
      <c r="ELL196" s="264"/>
      <c r="ELM196" s="264"/>
      <c r="ELN196" s="264"/>
      <c r="ELO196" s="264"/>
      <c r="ELP196" s="264"/>
      <c r="ELQ196" s="264"/>
      <c r="ELR196" s="264"/>
      <c r="ELS196" s="264"/>
      <c r="ELT196" s="264"/>
      <c r="ELU196" s="264"/>
      <c r="ELV196" s="264"/>
      <c r="ELW196" s="264"/>
      <c r="ELX196" s="264"/>
      <c r="ELY196" s="264"/>
      <c r="ELZ196" s="264"/>
      <c r="EMA196" s="264"/>
      <c r="EMB196" s="264"/>
      <c r="EMC196" s="264"/>
      <c r="EMD196" s="264"/>
      <c r="EME196" s="264"/>
      <c r="EMF196" s="264"/>
      <c r="EMG196" s="264"/>
      <c r="EMH196" s="264"/>
      <c r="EMI196" s="264"/>
      <c r="EMJ196" s="264"/>
      <c r="EMK196" s="264"/>
      <c r="EML196" s="264"/>
      <c r="EMM196" s="264"/>
      <c r="EMN196" s="264"/>
      <c r="EMO196" s="264"/>
      <c r="EMP196" s="264"/>
      <c r="EMQ196" s="264"/>
      <c r="EMR196" s="264"/>
      <c r="EMS196" s="264"/>
      <c r="EMT196" s="264"/>
      <c r="EMU196" s="264"/>
      <c r="EMV196" s="264"/>
      <c r="EMW196" s="264"/>
      <c r="EMX196" s="264"/>
      <c r="EMY196" s="264"/>
      <c r="EMZ196" s="264"/>
      <c r="ENA196" s="264"/>
      <c r="ENB196" s="264"/>
      <c r="ENC196" s="264"/>
      <c r="END196" s="264"/>
      <c r="ENE196" s="264"/>
      <c r="ENF196" s="264"/>
      <c r="ENG196" s="264"/>
      <c r="ENH196" s="264"/>
      <c r="ENI196" s="264"/>
      <c r="ENJ196" s="264"/>
      <c r="ENK196" s="264"/>
      <c r="ENL196" s="264"/>
      <c r="ENM196" s="264"/>
      <c r="ENN196" s="264"/>
      <c r="ENO196" s="264"/>
      <c r="ENP196" s="264"/>
      <c r="ENQ196" s="264"/>
      <c r="ENR196" s="264"/>
      <c r="ENS196" s="264"/>
      <c r="ENT196" s="264"/>
      <c r="ENU196" s="264"/>
      <c r="ENV196" s="264"/>
      <c r="ENW196" s="264"/>
      <c r="ENX196" s="264"/>
      <c r="ENY196" s="264"/>
      <c r="ENZ196" s="264"/>
      <c r="EOA196" s="264"/>
      <c r="EOB196" s="264"/>
      <c r="EOC196" s="264"/>
      <c r="EOD196" s="264"/>
      <c r="EOE196" s="264"/>
      <c r="EOF196" s="264"/>
      <c r="EOG196" s="264"/>
      <c r="EOH196" s="264"/>
      <c r="EOI196" s="264"/>
      <c r="EOJ196" s="264"/>
      <c r="EOK196" s="264"/>
      <c r="EOL196" s="264"/>
      <c r="EOM196" s="264"/>
      <c r="EON196" s="264"/>
      <c r="EOO196" s="264"/>
      <c r="EOP196" s="264"/>
      <c r="EOQ196" s="264"/>
      <c r="EOR196" s="264"/>
      <c r="EOS196" s="264"/>
      <c r="EOT196" s="264"/>
      <c r="EOU196" s="264"/>
      <c r="EOV196" s="264"/>
      <c r="EOW196" s="264"/>
      <c r="EOX196" s="264"/>
      <c r="EOY196" s="264"/>
      <c r="EOZ196" s="264"/>
      <c r="EPA196" s="264"/>
      <c r="EPB196" s="264"/>
      <c r="EPC196" s="264"/>
      <c r="EPD196" s="264"/>
      <c r="EPE196" s="264"/>
      <c r="EPF196" s="264"/>
      <c r="EPG196" s="264"/>
      <c r="EPH196" s="264"/>
      <c r="EPI196" s="264"/>
      <c r="EPJ196" s="264"/>
      <c r="EPK196" s="264"/>
      <c r="EPL196" s="264"/>
      <c r="EPM196" s="264"/>
      <c r="EPN196" s="264"/>
      <c r="EPO196" s="264"/>
      <c r="EPP196" s="264"/>
      <c r="EPQ196" s="264"/>
      <c r="EPR196" s="264"/>
      <c r="EPS196" s="264"/>
      <c r="EPT196" s="264"/>
      <c r="EPU196" s="264"/>
      <c r="EPV196" s="264"/>
      <c r="EPW196" s="264"/>
      <c r="EPX196" s="264"/>
      <c r="EPY196" s="264"/>
      <c r="EPZ196" s="264"/>
      <c r="EQA196" s="264"/>
      <c r="EQB196" s="264"/>
      <c r="EQC196" s="264"/>
      <c r="EQD196" s="264"/>
      <c r="EQE196" s="264"/>
      <c r="EQF196" s="264"/>
      <c r="EQG196" s="264"/>
      <c r="EQH196" s="264"/>
      <c r="EQI196" s="264"/>
      <c r="EQJ196" s="264"/>
      <c r="EQK196" s="264"/>
      <c r="EQL196" s="264"/>
      <c r="EQM196" s="264"/>
      <c r="EQN196" s="264"/>
      <c r="EQO196" s="264"/>
      <c r="EQP196" s="264"/>
      <c r="EQQ196" s="264"/>
      <c r="EQR196" s="264"/>
      <c r="EQS196" s="264"/>
      <c r="EQT196" s="264"/>
      <c r="EQU196" s="264"/>
      <c r="EQV196" s="264"/>
      <c r="EQW196" s="264"/>
      <c r="EQX196" s="264"/>
      <c r="EQY196" s="264"/>
      <c r="EQZ196" s="264"/>
      <c r="ERA196" s="264"/>
      <c r="ERB196" s="264"/>
      <c r="ERC196" s="264"/>
      <c r="ERD196" s="264"/>
      <c r="ERE196" s="264"/>
      <c r="ERF196" s="264"/>
      <c r="ERG196" s="264"/>
      <c r="ERH196" s="264"/>
      <c r="ERI196" s="264"/>
      <c r="ERJ196" s="264"/>
      <c r="ERK196" s="264"/>
      <c r="ERL196" s="264"/>
      <c r="ERM196" s="264"/>
      <c r="ERN196" s="264"/>
      <c r="ERO196" s="264"/>
      <c r="ERP196" s="264"/>
      <c r="ERQ196" s="264"/>
      <c r="ERR196" s="264"/>
      <c r="ERS196" s="264"/>
      <c r="ERT196" s="264"/>
      <c r="ERU196" s="264"/>
      <c r="ERV196" s="264"/>
      <c r="ERW196" s="264"/>
      <c r="ERX196" s="264"/>
      <c r="ERY196" s="264"/>
      <c r="ERZ196" s="264"/>
      <c r="ESA196" s="264"/>
      <c r="ESB196" s="264"/>
      <c r="ESC196" s="264"/>
      <c r="ESD196" s="264"/>
      <c r="ESE196" s="264"/>
      <c r="ESF196" s="264"/>
      <c r="ESG196" s="264"/>
      <c r="ESH196" s="264"/>
      <c r="ESI196" s="264"/>
      <c r="ESJ196" s="264"/>
      <c r="ESK196" s="264"/>
      <c r="ESL196" s="264"/>
      <c r="ESM196" s="264"/>
      <c r="ESN196" s="264"/>
      <c r="ESO196" s="264"/>
      <c r="ESP196" s="264"/>
      <c r="ESQ196" s="264"/>
      <c r="ESR196" s="264"/>
      <c r="ESS196" s="264"/>
      <c r="EST196" s="264"/>
      <c r="ESU196" s="264"/>
      <c r="ESV196" s="264"/>
      <c r="ESW196" s="264"/>
      <c r="ESX196" s="264"/>
      <c r="ESY196" s="264"/>
      <c r="ESZ196" s="264"/>
      <c r="ETA196" s="264"/>
      <c r="ETB196" s="264"/>
      <c r="ETC196" s="264"/>
      <c r="ETD196" s="264"/>
      <c r="ETE196" s="264"/>
      <c r="ETF196" s="264"/>
      <c r="ETG196" s="264"/>
      <c r="ETH196" s="264"/>
      <c r="ETI196" s="264"/>
      <c r="ETJ196" s="264"/>
      <c r="ETK196" s="264"/>
      <c r="ETL196" s="264"/>
      <c r="ETM196" s="264"/>
      <c r="ETN196" s="264"/>
      <c r="ETO196" s="264"/>
      <c r="ETP196" s="264"/>
      <c r="ETQ196" s="264"/>
      <c r="ETR196" s="264"/>
      <c r="ETS196" s="264"/>
      <c r="ETT196" s="264"/>
      <c r="ETU196" s="264"/>
      <c r="ETV196" s="264"/>
      <c r="ETW196" s="264"/>
      <c r="ETX196" s="264"/>
      <c r="ETY196" s="264"/>
      <c r="ETZ196" s="264"/>
      <c r="EUA196" s="264"/>
      <c r="EUB196" s="264"/>
      <c r="EUC196" s="264"/>
      <c r="EUD196" s="264"/>
      <c r="EUE196" s="264"/>
      <c r="EUF196" s="264"/>
      <c r="EUG196" s="264"/>
      <c r="EUH196" s="264"/>
      <c r="EUI196" s="264"/>
      <c r="EUJ196" s="264"/>
      <c r="EUK196" s="264"/>
      <c r="EUL196" s="264"/>
      <c r="EUM196" s="264"/>
      <c r="EUN196" s="264"/>
      <c r="EUO196" s="264"/>
      <c r="EUP196" s="264"/>
      <c r="EUQ196" s="264"/>
      <c r="EUR196" s="264"/>
      <c r="EUS196" s="264"/>
      <c r="EUT196" s="264"/>
      <c r="EUU196" s="264"/>
      <c r="EUV196" s="264"/>
      <c r="EUW196" s="264"/>
      <c r="EUX196" s="264"/>
      <c r="EUY196" s="264"/>
      <c r="EUZ196" s="264"/>
      <c r="EVA196" s="264"/>
      <c r="EVB196" s="264"/>
      <c r="EVC196" s="264"/>
      <c r="EVD196" s="264"/>
      <c r="EVE196" s="264"/>
      <c r="EVF196" s="264"/>
      <c r="EVG196" s="264"/>
      <c r="EVH196" s="264"/>
      <c r="EVI196" s="264"/>
      <c r="EVJ196" s="264"/>
      <c r="EVK196" s="264"/>
      <c r="EVL196" s="264"/>
      <c r="EVM196" s="264"/>
      <c r="EVN196" s="264"/>
      <c r="EVO196" s="264"/>
      <c r="EVP196" s="264"/>
      <c r="EVQ196" s="264"/>
      <c r="EVR196" s="264"/>
      <c r="EVS196" s="264"/>
      <c r="EVT196" s="264"/>
      <c r="EVU196" s="264"/>
      <c r="EVV196" s="264"/>
      <c r="EVW196" s="264"/>
      <c r="EVX196" s="264"/>
      <c r="EVY196" s="264"/>
      <c r="EVZ196" s="264"/>
      <c r="EWA196" s="264"/>
      <c r="EWB196" s="264"/>
      <c r="EWC196" s="264"/>
      <c r="EWD196" s="264"/>
      <c r="EWE196" s="264"/>
      <c r="EWF196" s="264"/>
      <c r="EWG196" s="264"/>
      <c r="EWH196" s="264"/>
      <c r="EWI196" s="264"/>
      <c r="EWJ196" s="264"/>
      <c r="EWK196" s="264"/>
      <c r="EWL196" s="264"/>
      <c r="EWM196" s="264"/>
      <c r="EWN196" s="264"/>
      <c r="EWO196" s="264"/>
      <c r="EWP196" s="264"/>
      <c r="EWQ196" s="264"/>
      <c r="EWR196" s="264"/>
      <c r="EWS196" s="264"/>
      <c r="EWT196" s="264"/>
      <c r="EWU196" s="264"/>
      <c r="EWV196" s="264"/>
      <c r="EWW196" s="264"/>
      <c r="EWX196" s="264"/>
      <c r="EWY196" s="264"/>
      <c r="EWZ196" s="264"/>
      <c r="EXA196" s="264"/>
      <c r="EXB196" s="264"/>
      <c r="EXC196" s="264"/>
      <c r="EXD196" s="264"/>
      <c r="EXE196" s="264"/>
      <c r="EXF196" s="264"/>
      <c r="EXG196" s="264"/>
      <c r="EXH196" s="264"/>
      <c r="EXI196" s="264"/>
      <c r="EXJ196" s="264"/>
      <c r="EXK196" s="264"/>
      <c r="EXL196" s="264"/>
      <c r="EXM196" s="264"/>
      <c r="EXN196" s="264"/>
      <c r="EXO196" s="264"/>
      <c r="EXP196" s="264"/>
      <c r="EXQ196" s="264"/>
      <c r="EXR196" s="264"/>
      <c r="EXS196" s="264"/>
      <c r="EXT196" s="264"/>
      <c r="EXU196" s="264"/>
      <c r="EXV196" s="264"/>
      <c r="EXW196" s="264"/>
      <c r="EXX196" s="264"/>
      <c r="EXY196" s="264"/>
      <c r="EXZ196" s="264"/>
      <c r="EYA196" s="264"/>
      <c r="EYB196" s="264"/>
      <c r="EYC196" s="264"/>
      <c r="EYD196" s="264"/>
      <c r="EYE196" s="264"/>
      <c r="EYF196" s="264"/>
      <c r="EYG196" s="264"/>
      <c r="EYH196" s="264"/>
      <c r="EYI196" s="264"/>
      <c r="EYJ196" s="264"/>
      <c r="EYK196" s="264"/>
      <c r="EYL196" s="264"/>
      <c r="EYM196" s="264"/>
      <c r="EYN196" s="264"/>
      <c r="EYO196" s="264"/>
      <c r="EYP196" s="264"/>
      <c r="EYQ196" s="264"/>
      <c r="EYR196" s="264"/>
      <c r="EYS196" s="264"/>
      <c r="EYT196" s="264"/>
      <c r="EYU196" s="264"/>
      <c r="EYV196" s="264"/>
      <c r="EYW196" s="264"/>
      <c r="EYX196" s="264"/>
      <c r="EYY196" s="264"/>
      <c r="EYZ196" s="264"/>
      <c r="EZA196" s="264"/>
      <c r="EZB196" s="264"/>
      <c r="EZC196" s="264"/>
      <c r="EZD196" s="264"/>
      <c r="EZE196" s="264"/>
      <c r="EZF196" s="264"/>
      <c r="EZG196" s="264"/>
      <c r="EZH196" s="264"/>
      <c r="EZI196" s="264"/>
      <c r="EZJ196" s="264"/>
      <c r="EZK196" s="264"/>
      <c r="EZL196" s="264"/>
      <c r="EZM196" s="264"/>
      <c r="EZN196" s="264"/>
      <c r="EZO196" s="264"/>
      <c r="EZP196" s="264"/>
      <c r="EZQ196" s="264"/>
      <c r="EZR196" s="264"/>
      <c r="EZS196" s="264"/>
      <c r="EZT196" s="264"/>
      <c r="EZU196" s="264"/>
      <c r="EZV196" s="264"/>
      <c r="EZW196" s="264"/>
      <c r="EZX196" s="264"/>
      <c r="EZY196" s="264"/>
      <c r="EZZ196" s="264"/>
      <c r="FAA196" s="264"/>
      <c r="FAB196" s="264"/>
      <c r="FAC196" s="264"/>
      <c r="FAD196" s="264"/>
      <c r="FAE196" s="264"/>
      <c r="FAF196" s="264"/>
      <c r="FAG196" s="264"/>
      <c r="FAH196" s="264"/>
      <c r="FAI196" s="264"/>
      <c r="FAJ196" s="264"/>
      <c r="FAK196" s="264"/>
      <c r="FAL196" s="264"/>
      <c r="FAM196" s="264"/>
      <c r="FAN196" s="264"/>
      <c r="FAO196" s="264"/>
      <c r="FAP196" s="264"/>
      <c r="FAQ196" s="264"/>
      <c r="FAR196" s="264"/>
      <c r="FAS196" s="264"/>
      <c r="FAT196" s="264"/>
      <c r="FAU196" s="264"/>
      <c r="FAV196" s="264"/>
      <c r="FAW196" s="264"/>
      <c r="FAX196" s="264"/>
      <c r="FAY196" s="264"/>
      <c r="FAZ196" s="264"/>
      <c r="FBA196" s="264"/>
      <c r="FBB196" s="264"/>
      <c r="FBC196" s="264"/>
      <c r="FBD196" s="264"/>
      <c r="FBE196" s="264"/>
      <c r="FBF196" s="264"/>
      <c r="FBG196" s="264"/>
      <c r="FBH196" s="264"/>
      <c r="FBI196" s="264"/>
      <c r="FBJ196" s="264"/>
      <c r="FBK196" s="264"/>
      <c r="FBL196" s="264"/>
      <c r="FBM196" s="264"/>
      <c r="FBN196" s="264"/>
      <c r="FBO196" s="264"/>
      <c r="FBP196" s="264"/>
      <c r="FBQ196" s="264"/>
      <c r="FBR196" s="264"/>
      <c r="FBS196" s="264"/>
      <c r="FBT196" s="264"/>
      <c r="FBU196" s="264"/>
      <c r="FBV196" s="264"/>
      <c r="FBW196" s="264"/>
      <c r="FBX196" s="264"/>
      <c r="FBY196" s="264"/>
      <c r="FBZ196" s="264"/>
      <c r="FCA196" s="264"/>
      <c r="FCB196" s="264"/>
      <c r="FCC196" s="264"/>
      <c r="FCD196" s="264"/>
      <c r="FCE196" s="264"/>
      <c r="FCF196" s="264"/>
      <c r="FCG196" s="264"/>
      <c r="FCH196" s="264"/>
      <c r="FCI196" s="264"/>
      <c r="FCJ196" s="264"/>
      <c r="FCK196" s="264"/>
      <c r="FCL196" s="264"/>
      <c r="FCM196" s="264"/>
      <c r="FCN196" s="264"/>
      <c r="FCO196" s="264"/>
      <c r="FCP196" s="264"/>
      <c r="FCQ196" s="264"/>
      <c r="FCR196" s="264"/>
      <c r="FCS196" s="264"/>
      <c r="FCT196" s="264"/>
      <c r="FCU196" s="264"/>
      <c r="FCV196" s="264"/>
      <c r="FCW196" s="264"/>
      <c r="FCX196" s="264"/>
      <c r="FCY196" s="264"/>
      <c r="FCZ196" s="264"/>
      <c r="FDA196" s="264"/>
      <c r="FDB196" s="264"/>
      <c r="FDC196" s="264"/>
      <c r="FDD196" s="264"/>
      <c r="FDE196" s="264"/>
      <c r="FDF196" s="264"/>
      <c r="FDG196" s="264"/>
      <c r="FDH196" s="264"/>
      <c r="FDI196" s="264"/>
      <c r="FDJ196" s="264"/>
      <c r="FDK196" s="264"/>
      <c r="FDL196" s="264"/>
      <c r="FDM196" s="264"/>
      <c r="FDN196" s="264"/>
      <c r="FDO196" s="264"/>
      <c r="FDP196" s="264"/>
      <c r="FDQ196" s="264"/>
      <c r="FDR196" s="264"/>
      <c r="FDS196" s="264"/>
      <c r="FDT196" s="264"/>
      <c r="FDU196" s="264"/>
      <c r="FDV196" s="264"/>
      <c r="FDW196" s="264"/>
      <c r="FDX196" s="264"/>
      <c r="FDY196" s="264"/>
      <c r="FDZ196" s="264"/>
      <c r="FEA196" s="264"/>
      <c r="FEB196" s="264"/>
      <c r="FEC196" s="264"/>
      <c r="FED196" s="264"/>
      <c r="FEE196" s="264"/>
      <c r="FEF196" s="264"/>
      <c r="FEG196" s="264"/>
      <c r="FEH196" s="264"/>
      <c r="FEI196" s="264"/>
      <c r="FEJ196" s="264"/>
      <c r="FEK196" s="264"/>
      <c r="FEL196" s="264"/>
      <c r="FEM196" s="264"/>
      <c r="FEN196" s="264"/>
      <c r="FEO196" s="264"/>
      <c r="FEP196" s="264"/>
      <c r="FEQ196" s="264"/>
      <c r="FER196" s="264"/>
      <c r="FES196" s="264"/>
      <c r="FET196" s="264"/>
      <c r="FEU196" s="264"/>
      <c r="FEV196" s="264"/>
      <c r="FEW196" s="264"/>
      <c r="FEX196" s="264"/>
      <c r="FEY196" s="264"/>
      <c r="FEZ196" s="264"/>
      <c r="FFA196" s="264"/>
      <c r="FFB196" s="264"/>
      <c r="FFC196" s="264"/>
      <c r="FFD196" s="264"/>
      <c r="FFE196" s="264"/>
      <c r="FFF196" s="264"/>
      <c r="FFG196" s="264"/>
      <c r="FFH196" s="264"/>
      <c r="FFI196" s="264"/>
      <c r="FFJ196" s="264"/>
      <c r="FFK196" s="264"/>
      <c r="FFL196" s="264"/>
      <c r="FFM196" s="264"/>
      <c r="FFN196" s="264"/>
      <c r="FFO196" s="264"/>
      <c r="FFP196" s="264"/>
      <c r="FFQ196" s="264"/>
      <c r="FFR196" s="264"/>
      <c r="FFS196" s="264"/>
      <c r="FFT196" s="264"/>
      <c r="FFU196" s="264"/>
      <c r="FFV196" s="264"/>
      <c r="FFW196" s="264"/>
      <c r="FFX196" s="264"/>
      <c r="FFY196" s="264"/>
      <c r="FFZ196" s="264"/>
      <c r="FGA196" s="264"/>
      <c r="FGB196" s="264"/>
      <c r="FGC196" s="264"/>
      <c r="FGD196" s="264"/>
      <c r="FGE196" s="264"/>
      <c r="FGF196" s="264"/>
      <c r="FGG196" s="264"/>
      <c r="FGH196" s="264"/>
      <c r="FGI196" s="264"/>
      <c r="FGJ196" s="264"/>
      <c r="FGK196" s="264"/>
      <c r="FGL196" s="264"/>
      <c r="FGM196" s="264"/>
      <c r="FGN196" s="264"/>
      <c r="FGO196" s="264"/>
      <c r="FGP196" s="264"/>
      <c r="FGQ196" s="264"/>
      <c r="FGR196" s="264"/>
      <c r="FGS196" s="264"/>
      <c r="FGT196" s="264"/>
      <c r="FGU196" s="264"/>
      <c r="FGV196" s="264"/>
      <c r="FGW196" s="264"/>
      <c r="FGX196" s="264"/>
      <c r="FGY196" s="264"/>
      <c r="FGZ196" s="264"/>
      <c r="FHA196" s="264"/>
      <c r="FHB196" s="264"/>
      <c r="FHC196" s="264"/>
      <c r="FHD196" s="264"/>
      <c r="FHE196" s="264"/>
      <c r="FHF196" s="264"/>
      <c r="FHG196" s="264"/>
      <c r="FHH196" s="264"/>
      <c r="FHI196" s="264"/>
      <c r="FHJ196" s="264"/>
      <c r="FHK196" s="264"/>
      <c r="FHL196" s="264"/>
      <c r="FHM196" s="264"/>
      <c r="FHN196" s="264"/>
      <c r="FHO196" s="264"/>
      <c r="FHP196" s="264"/>
      <c r="FHQ196" s="264"/>
      <c r="FHR196" s="264"/>
      <c r="FHS196" s="264"/>
      <c r="FHT196" s="264"/>
      <c r="FHU196" s="264"/>
      <c r="FHV196" s="264"/>
      <c r="FHW196" s="264"/>
      <c r="FHX196" s="264"/>
      <c r="FHY196" s="264"/>
      <c r="FHZ196" s="264"/>
      <c r="FIA196" s="264"/>
      <c r="FIB196" s="264"/>
      <c r="FIC196" s="264"/>
      <c r="FID196" s="264"/>
      <c r="FIE196" s="264"/>
      <c r="FIF196" s="264"/>
      <c r="FIG196" s="264"/>
      <c r="FIH196" s="264"/>
      <c r="FII196" s="264"/>
      <c r="FIJ196" s="264"/>
      <c r="FIK196" s="264"/>
      <c r="FIL196" s="264"/>
      <c r="FIM196" s="264"/>
      <c r="FIN196" s="264"/>
      <c r="FIO196" s="264"/>
      <c r="FIP196" s="264"/>
      <c r="FIQ196" s="264"/>
      <c r="FIR196" s="264"/>
      <c r="FIS196" s="264"/>
      <c r="FIT196" s="264"/>
      <c r="FIU196" s="264"/>
      <c r="FIV196" s="264"/>
      <c r="FIW196" s="264"/>
      <c r="FIX196" s="264"/>
      <c r="FIY196" s="264"/>
      <c r="FIZ196" s="264"/>
      <c r="FJA196" s="264"/>
      <c r="FJB196" s="264"/>
      <c r="FJC196" s="264"/>
      <c r="FJD196" s="264"/>
      <c r="FJE196" s="264"/>
      <c r="FJF196" s="264"/>
      <c r="FJG196" s="264"/>
      <c r="FJH196" s="264"/>
      <c r="FJI196" s="264"/>
      <c r="FJJ196" s="264"/>
      <c r="FJK196" s="264"/>
      <c r="FJL196" s="264"/>
      <c r="FJM196" s="264"/>
      <c r="FJN196" s="264"/>
      <c r="FJO196" s="264"/>
      <c r="FJP196" s="264"/>
      <c r="FJQ196" s="264"/>
      <c r="FJR196" s="264"/>
      <c r="FJS196" s="264"/>
      <c r="FJT196" s="264"/>
      <c r="FJU196" s="264"/>
      <c r="FJV196" s="264"/>
      <c r="FJW196" s="264"/>
      <c r="FJX196" s="264"/>
      <c r="FJY196" s="264"/>
      <c r="FJZ196" s="264"/>
      <c r="FKA196" s="264"/>
      <c r="FKB196" s="264"/>
      <c r="FKC196" s="264"/>
      <c r="FKD196" s="264"/>
      <c r="FKE196" s="264"/>
      <c r="FKF196" s="264"/>
      <c r="FKG196" s="264"/>
      <c r="FKH196" s="264"/>
      <c r="FKI196" s="264"/>
      <c r="FKJ196" s="264"/>
      <c r="FKK196" s="264"/>
      <c r="FKL196" s="264"/>
      <c r="FKM196" s="264"/>
      <c r="FKN196" s="264"/>
      <c r="FKO196" s="264"/>
      <c r="FKP196" s="264"/>
      <c r="FKQ196" s="264"/>
      <c r="FKR196" s="264"/>
      <c r="FKS196" s="264"/>
      <c r="FKT196" s="264"/>
      <c r="FKU196" s="264"/>
      <c r="FKV196" s="264"/>
      <c r="FKW196" s="264"/>
      <c r="FKX196" s="264"/>
      <c r="FKY196" s="264"/>
      <c r="FKZ196" s="264"/>
      <c r="FLA196" s="264"/>
      <c r="FLB196" s="264"/>
      <c r="FLC196" s="264"/>
      <c r="FLD196" s="264"/>
      <c r="FLE196" s="264"/>
      <c r="FLF196" s="264"/>
      <c r="FLG196" s="264"/>
      <c r="FLH196" s="264"/>
      <c r="FLI196" s="264"/>
      <c r="FLJ196" s="264"/>
      <c r="FLK196" s="264"/>
      <c r="FLL196" s="264"/>
      <c r="FLM196" s="264"/>
      <c r="FLN196" s="264"/>
      <c r="FLO196" s="264"/>
      <c r="FLP196" s="264"/>
      <c r="FLQ196" s="264"/>
      <c r="FLR196" s="264"/>
      <c r="FLS196" s="264"/>
      <c r="FLT196" s="264"/>
      <c r="FLU196" s="264"/>
      <c r="FLV196" s="264"/>
      <c r="FLW196" s="264"/>
      <c r="FLX196" s="264"/>
      <c r="FLY196" s="264"/>
      <c r="FLZ196" s="264"/>
      <c r="FMA196" s="264"/>
      <c r="FMB196" s="264"/>
      <c r="FMC196" s="264"/>
      <c r="FMD196" s="264"/>
      <c r="FME196" s="264"/>
      <c r="FMF196" s="264"/>
      <c r="FMG196" s="264"/>
      <c r="FMH196" s="264"/>
      <c r="FMI196" s="264"/>
      <c r="FMJ196" s="264"/>
      <c r="FMK196" s="264"/>
      <c r="FML196" s="264"/>
      <c r="FMM196" s="264"/>
      <c r="FMN196" s="264"/>
      <c r="FMO196" s="264"/>
      <c r="FMP196" s="264"/>
      <c r="FMQ196" s="264"/>
      <c r="FMR196" s="264"/>
      <c r="FMS196" s="264"/>
      <c r="FMT196" s="264"/>
      <c r="FMU196" s="264"/>
      <c r="FMV196" s="264"/>
      <c r="FMW196" s="264"/>
      <c r="FMX196" s="264"/>
      <c r="FMY196" s="264"/>
      <c r="FMZ196" s="264"/>
      <c r="FNA196" s="264"/>
      <c r="FNB196" s="264"/>
      <c r="FNC196" s="264"/>
      <c r="FND196" s="264"/>
      <c r="FNE196" s="264"/>
      <c r="FNF196" s="264"/>
      <c r="FNG196" s="264"/>
      <c r="FNH196" s="264"/>
      <c r="FNI196" s="264"/>
      <c r="FNJ196" s="264"/>
      <c r="FNK196" s="264"/>
      <c r="FNL196" s="264"/>
      <c r="FNM196" s="264"/>
      <c r="FNN196" s="264"/>
      <c r="FNO196" s="264"/>
      <c r="FNP196" s="264"/>
      <c r="FNQ196" s="264"/>
      <c r="FNR196" s="264"/>
      <c r="FNS196" s="264"/>
      <c r="FNT196" s="264"/>
      <c r="FNU196" s="264"/>
      <c r="FNV196" s="264"/>
      <c r="FNW196" s="264"/>
      <c r="FNX196" s="264"/>
      <c r="FNY196" s="264"/>
      <c r="FNZ196" s="264"/>
      <c r="FOA196" s="264"/>
      <c r="FOB196" s="264"/>
      <c r="FOC196" s="264"/>
      <c r="FOD196" s="264"/>
      <c r="FOE196" s="264"/>
      <c r="FOF196" s="264"/>
      <c r="FOG196" s="264"/>
      <c r="FOH196" s="264"/>
      <c r="FOI196" s="264"/>
      <c r="FOJ196" s="264"/>
      <c r="FOK196" s="264"/>
      <c r="FOL196" s="264"/>
      <c r="FOM196" s="264"/>
      <c r="FON196" s="264"/>
      <c r="FOO196" s="264"/>
      <c r="FOP196" s="264"/>
      <c r="FOQ196" s="264"/>
      <c r="FOR196" s="264"/>
      <c r="FOS196" s="264"/>
      <c r="FOT196" s="264"/>
      <c r="FOU196" s="264"/>
      <c r="FOV196" s="264"/>
      <c r="FOW196" s="264"/>
      <c r="FOX196" s="264"/>
      <c r="FOY196" s="264"/>
      <c r="FOZ196" s="264"/>
      <c r="FPA196" s="264"/>
      <c r="FPB196" s="264"/>
      <c r="FPC196" s="264"/>
      <c r="FPD196" s="264"/>
      <c r="FPE196" s="264"/>
      <c r="FPF196" s="264"/>
      <c r="FPG196" s="264"/>
      <c r="FPH196" s="264"/>
      <c r="FPI196" s="264"/>
      <c r="FPJ196" s="264"/>
      <c r="FPK196" s="264"/>
      <c r="FPL196" s="264"/>
      <c r="FPM196" s="264"/>
      <c r="FPN196" s="264"/>
      <c r="FPO196" s="264"/>
      <c r="FPP196" s="264"/>
      <c r="FPQ196" s="264"/>
      <c r="FPR196" s="264"/>
      <c r="FPS196" s="264"/>
      <c r="FPT196" s="264"/>
      <c r="FPU196" s="264"/>
      <c r="FPV196" s="264"/>
      <c r="FPW196" s="264"/>
      <c r="FPX196" s="264"/>
      <c r="FPY196" s="264"/>
      <c r="FPZ196" s="264"/>
      <c r="FQA196" s="264"/>
      <c r="FQB196" s="264"/>
      <c r="FQC196" s="264"/>
      <c r="FQD196" s="264"/>
      <c r="FQE196" s="264"/>
      <c r="FQF196" s="264"/>
      <c r="FQG196" s="264"/>
      <c r="FQH196" s="264"/>
      <c r="FQI196" s="264"/>
      <c r="FQJ196" s="264"/>
      <c r="FQK196" s="264"/>
      <c r="FQL196" s="264"/>
      <c r="FQM196" s="264"/>
      <c r="FQN196" s="264"/>
      <c r="FQO196" s="264"/>
      <c r="FQP196" s="264"/>
      <c r="FQQ196" s="264"/>
      <c r="FQR196" s="264"/>
      <c r="FQS196" s="264"/>
      <c r="FQT196" s="264"/>
      <c r="FQU196" s="264"/>
      <c r="FQV196" s="264"/>
      <c r="FQW196" s="264"/>
      <c r="FQX196" s="264"/>
      <c r="FQY196" s="264"/>
      <c r="FQZ196" s="264"/>
      <c r="FRA196" s="264"/>
      <c r="FRB196" s="264"/>
      <c r="FRC196" s="264"/>
      <c r="FRD196" s="264"/>
      <c r="FRE196" s="264"/>
      <c r="FRF196" s="264"/>
      <c r="FRG196" s="264"/>
      <c r="FRH196" s="264"/>
      <c r="FRI196" s="264"/>
      <c r="FRJ196" s="264"/>
      <c r="FRK196" s="264"/>
      <c r="FRL196" s="264"/>
      <c r="FRM196" s="264"/>
      <c r="FRN196" s="264"/>
      <c r="FRO196" s="264"/>
      <c r="FRP196" s="264"/>
      <c r="FRQ196" s="264"/>
      <c r="FRR196" s="264"/>
      <c r="FRS196" s="264"/>
      <c r="FRT196" s="264"/>
      <c r="FRU196" s="264"/>
      <c r="FRV196" s="264"/>
      <c r="FRW196" s="264"/>
      <c r="FRX196" s="264"/>
      <c r="FRY196" s="264"/>
      <c r="FRZ196" s="264"/>
      <c r="FSA196" s="264"/>
      <c r="FSB196" s="264"/>
      <c r="FSC196" s="264"/>
      <c r="FSD196" s="264"/>
      <c r="FSE196" s="264"/>
      <c r="FSF196" s="264"/>
      <c r="FSG196" s="264"/>
      <c r="FSH196" s="264"/>
      <c r="FSI196" s="264"/>
      <c r="FSJ196" s="264"/>
      <c r="FSK196" s="264"/>
      <c r="FSL196" s="264"/>
      <c r="FSM196" s="264"/>
      <c r="FSN196" s="264"/>
      <c r="FSO196" s="264"/>
      <c r="FSP196" s="264"/>
      <c r="FSQ196" s="264"/>
      <c r="FSR196" s="264"/>
      <c r="FSS196" s="264"/>
      <c r="FST196" s="264"/>
      <c r="FSU196" s="264"/>
      <c r="FSV196" s="264"/>
      <c r="FSW196" s="264"/>
      <c r="FSX196" s="264"/>
      <c r="FSY196" s="264"/>
      <c r="FSZ196" s="264"/>
      <c r="FTA196" s="264"/>
      <c r="FTB196" s="264"/>
      <c r="FTC196" s="264"/>
      <c r="FTD196" s="264"/>
      <c r="FTE196" s="264"/>
      <c r="FTF196" s="264"/>
      <c r="FTG196" s="264"/>
      <c r="FTH196" s="264"/>
      <c r="FTI196" s="264"/>
      <c r="FTJ196" s="264"/>
      <c r="FTK196" s="264"/>
      <c r="FTL196" s="264"/>
      <c r="FTM196" s="264"/>
      <c r="FTN196" s="264"/>
      <c r="FTO196" s="264"/>
      <c r="FTP196" s="264"/>
      <c r="FTQ196" s="264"/>
      <c r="FTR196" s="264"/>
      <c r="FTS196" s="264"/>
      <c r="FTT196" s="264"/>
      <c r="FTU196" s="264"/>
      <c r="FTV196" s="264"/>
      <c r="FTW196" s="264"/>
      <c r="FTX196" s="264"/>
      <c r="FTY196" s="264"/>
      <c r="FTZ196" s="264"/>
      <c r="FUA196" s="264"/>
      <c r="FUB196" s="264"/>
      <c r="FUC196" s="264"/>
      <c r="FUD196" s="264"/>
      <c r="FUE196" s="264"/>
      <c r="FUF196" s="264"/>
      <c r="FUG196" s="264"/>
      <c r="FUH196" s="264"/>
      <c r="FUI196" s="264"/>
      <c r="FUJ196" s="264"/>
      <c r="FUK196" s="264"/>
      <c r="FUL196" s="264"/>
      <c r="FUM196" s="264"/>
      <c r="FUN196" s="264"/>
      <c r="FUO196" s="264"/>
      <c r="FUP196" s="264"/>
      <c r="FUQ196" s="264"/>
      <c r="FUR196" s="264"/>
      <c r="FUS196" s="264"/>
      <c r="FUT196" s="264"/>
      <c r="FUU196" s="264"/>
      <c r="FUV196" s="264"/>
      <c r="FUW196" s="264"/>
      <c r="FUX196" s="264"/>
      <c r="FUY196" s="264"/>
      <c r="FUZ196" s="264"/>
      <c r="FVA196" s="264"/>
      <c r="FVB196" s="264"/>
      <c r="FVC196" s="264"/>
      <c r="FVD196" s="264"/>
      <c r="FVE196" s="264"/>
      <c r="FVF196" s="264"/>
      <c r="FVG196" s="264"/>
      <c r="FVH196" s="264"/>
      <c r="FVI196" s="264"/>
      <c r="FVJ196" s="264"/>
      <c r="FVK196" s="264"/>
      <c r="FVL196" s="264"/>
      <c r="FVM196" s="264"/>
      <c r="FVN196" s="264"/>
      <c r="FVO196" s="264"/>
      <c r="FVP196" s="264"/>
      <c r="FVQ196" s="264"/>
      <c r="FVR196" s="264"/>
      <c r="FVS196" s="264"/>
      <c r="FVT196" s="264"/>
      <c r="FVU196" s="264"/>
      <c r="FVV196" s="264"/>
      <c r="FVW196" s="264"/>
      <c r="FVX196" s="264"/>
      <c r="FVY196" s="264"/>
      <c r="FVZ196" s="264"/>
      <c r="FWA196" s="264"/>
      <c r="FWB196" s="264"/>
      <c r="FWC196" s="264"/>
      <c r="FWD196" s="264"/>
      <c r="FWE196" s="264"/>
      <c r="FWF196" s="264"/>
      <c r="FWG196" s="264"/>
      <c r="FWH196" s="264"/>
      <c r="FWI196" s="264"/>
      <c r="FWJ196" s="264"/>
      <c r="FWK196" s="264"/>
      <c r="FWL196" s="264"/>
      <c r="FWM196" s="264"/>
      <c r="FWN196" s="264"/>
      <c r="FWO196" s="264"/>
      <c r="FWP196" s="264"/>
      <c r="FWQ196" s="264"/>
      <c r="FWR196" s="264"/>
      <c r="FWS196" s="264"/>
      <c r="FWT196" s="264"/>
      <c r="FWU196" s="264"/>
      <c r="FWV196" s="264"/>
      <c r="FWW196" s="264"/>
      <c r="FWX196" s="264"/>
      <c r="FWY196" s="264"/>
      <c r="FWZ196" s="264"/>
      <c r="FXA196" s="264"/>
      <c r="FXB196" s="264"/>
      <c r="FXC196" s="264"/>
      <c r="FXD196" s="264"/>
      <c r="FXE196" s="264"/>
      <c r="FXF196" s="264"/>
      <c r="FXG196" s="264"/>
      <c r="FXH196" s="264"/>
      <c r="FXI196" s="264"/>
      <c r="FXJ196" s="264"/>
      <c r="FXK196" s="264"/>
      <c r="FXL196" s="264"/>
      <c r="FXM196" s="264"/>
      <c r="FXN196" s="264"/>
      <c r="FXO196" s="264"/>
      <c r="FXP196" s="264"/>
      <c r="FXQ196" s="264"/>
      <c r="FXR196" s="264"/>
      <c r="FXS196" s="264"/>
      <c r="FXT196" s="264"/>
      <c r="FXU196" s="264"/>
      <c r="FXV196" s="264"/>
      <c r="FXW196" s="264"/>
      <c r="FXX196" s="264"/>
      <c r="FXY196" s="264"/>
      <c r="FXZ196" s="264"/>
      <c r="FYA196" s="264"/>
      <c r="FYB196" s="264"/>
      <c r="FYC196" s="264"/>
      <c r="FYD196" s="264"/>
      <c r="FYE196" s="264"/>
      <c r="FYF196" s="264"/>
      <c r="FYG196" s="264"/>
      <c r="FYH196" s="264"/>
      <c r="FYI196" s="264"/>
      <c r="FYJ196" s="264"/>
      <c r="FYK196" s="264"/>
      <c r="FYL196" s="264"/>
      <c r="FYM196" s="264"/>
      <c r="FYN196" s="264"/>
      <c r="FYO196" s="264"/>
      <c r="FYP196" s="264"/>
      <c r="FYQ196" s="264"/>
      <c r="FYR196" s="264"/>
      <c r="FYS196" s="264"/>
      <c r="FYT196" s="264"/>
      <c r="FYU196" s="264"/>
      <c r="FYV196" s="264"/>
      <c r="FYW196" s="264"/>
      <c r="FYX196" s="264"/>
      <c r="FYY196" s="264"/>
      <c r="FYZ196" s="264"/>
      <c r="FZA196" s="264"/>
      <c r="FZB196" s="264"/>
      <c r="FZC196" s="264"/>
      <c r="FZD196" s="264"/>
      <c r="FZE196" s="264"/>
      <c r="FZF196" s="264"/>
      <c r="FZG196" s="264"/>
      <c r="FZH196" s="264"/>
      <c r="FZI196" s="264"/>
      <c r="FZJ196" s="264"/>
      <c r="FZK196" s="264"/>
      <c r="FZL196" s="264"/>
      <c r="FZM196" s="264"/>
      <c r="FZN196" s="264"/>
      <c r="FZO196" s="264"/>
      <c r="FZP196" s="264"/>
      <c r="FZQ196" s="264"/>
      <c r="FZR196" s="264"/>
      <c r="FZS196" s="264"/>
      <c r="FZT196" s="264"/>
      <c r="FZU196" s="264"/>
      <c r="FZV196" s="264"/>
      <c r="FZW196" s="264"/>
      <c r="FZX196" s="264"/>
      <c r="FZY196" s="264"/>
      <c r="FZZ196" s="264"/>
      <c r="GAA196" s="264"/>
      <c r="GAB196" s="264"/>
      <c r="GAC196" s="264"/>
      <c r="GAD196" s="264"/>
      <c r="GAE196" s="264"/>
      <c r="GAF196" s="264"/>
      <c r="GAG196" s="264"/>
      <c r="GAH196" s="264"/>
      <c r="GAI196" s="264"/>
      <c r="GAJ196" s="264"/>
      <c r="GAK196" s="264"/>
      <c r="GAL196" s="264"/>
      <c r="GAM196" s="264"/>
      <c r="GAN196" s="264"/>
      <c r="GAO196" s="264"/>
      <c r="GAP196" s="264"/>
      <c r="GAQ196" s="264"/>
      <c r="GAR196" s="264"/>
      <c r="GAS196" s="264"/>
      <c r="GAT196" s="264"/>
      <c r="GAU196" s="264"/>
      <c r="GAV196" s="264"/>
      <c r="GAW196" s="264"/>
      <c r="GAX196" s="264"/>
      <c r="GAY196" s="264"/>
      <c r="GAZ196" s="264"/>
      <c r="GBA196" s="264"/>
      <c r="GBB196" s="264"/>
      <c r="GBC196" s="264"/>
      <c r="GBD196" s="264"/>
      <c r="GBE196" s="264"/>
      <c r="GBF196" s="264"/>
      <c r="GBG196" s="264"/>
      <c r="GBH196" s="264"/>
      <c r="GBI196" s="264"/>
      <c r="GBJ196" s="264"/>
      <c r="GBK196" s="264"/>
      <c r="GBL196" s="264"/>
      <c r="GBM196" s="264"/>
      <c r="GBN196" s="264"/>
      <c r="GBO196" s="264"/>
      <c r="GBP196" s="264"/>
      <c r="GBQ196" s="264"/>
      <c r="GBR196" s="264"/>
      <c r="GBS196" s="264"/>
      <c r="GBT196" s="264"/>
      <c r="GBU196" s="264"/>
      <c r="GBV196" s="264"/>
      <c r="GBW196" s="264"/>
      <c r="GBX196" s="264"/>
      <c r="GBY196" s="264"/>
      <c r="GBZ196" s="264"/>
      <c r="GCA196" s="264"/>
      <c r="GCB196" s="264"/>
      <c r="GCC196" s="264"/>
      <c r="GCD196" s="264"/>
      <c r="GCE196" s="264"/>
      <c r="GCF196" s="264"/>
      <c r="GCG196" s="264"/>
      <c r="GCH196" s="264"/>
      <c r="GCI196" s="264"/>
      <c r="GCJ196" s="264"/>
      <c r="GCK196" s="264"/>
      <c r="GCL196" s="264"/>
      <c r="GCM196" s="264"/>
      <c r="GCN196" s="264"/>
      <c r="GCO196" s="264"/>
      <c r="GCP196" s="264"/>
      <c r="GCQ196" s="264"/>
      <c r="GCR196" s="264"/>
      <c r="GCS196" s="264"/>
      <c r="GCT196" s="264"/>
      <c r="GCU196" s="264"/>
      <c r="GCV196" s="264"/>
      <c r="GCW196" s="264"/>
      <c r="GCX196" s="264"/>
      <c r="GCY196" s="264"/>
      <c r="GCZ196" s="264"/>
      <c r="GDA196" s="264"/>
      <c r="GDB196" s="264"/>
      <c r="GDC196" s="264"/>
      <c r="GDD196" s="264"/>
      <c r="GDE196" s="264"/>
      <c r="GDF196" s="264"/>
      <c r="GDG196" s="264"/>
      <c r="GDH196" s="264"/>
      <c r="GDI196" s="264"/>
      <c r="GDJ196" s="264"/>
      <c r="GDK196" s="264"/>
      <c r="GDL196" s="264"/>
      <c r="GDM196" s="264"/>
      <c r="GDN196" s="264"/>
      <c r="GDO196" s="264"/>
      <c r="GDP196" s="264"/>
      <c r="GDQ196" s="264"/>
      <c r="GDR196" s="264"/>
      <c r="GDS196" s="264"/>
      <c r="GDT196" s="264"/>
      <c r="GDU196" s="264"/>
      <c r="GDV196" s="264"/>
      <c r="GDW196" s="264"/>
      <c r="GDX196" s="264"/>
      <c r="GDY196" s="264"/>
      <c r="GDZ196" s="264"/>
      <c r="GEA196" s="264"/>
      <c r="GEB196" s="264"/>
      <c r="GEC196" s="264"/>
      <c r="GED196" s="264"/>
      <c r="GEE196" s="264"/>
      <c r="GEF196" s="264"/>
      <c r="GEG196" s="264"/>
      <c r="GEH196" s="264"/>
      <c r="GEI196" s="264"/>
      <c r="GEJ196" s="264"/>
      <c r="GEK196" s="264"/>
      <c r="GEL196" s="264"/>
      <c r="GEM196" s="264"/>
      <c r="GEN196" s="264"/>
      <c r="GEO196" s="264"/>
      <c r="GEP196" s="264"/>
      <c r="GEQ196" s="264"/>
      <c r="GER196" s="264"/>
      <c r="GES196" s="264"/>
      <c r="GET196" s="264"/>
      <c r="GEU196" s="264"/>
      <c r="GEV196" s="264"/>
      <c r="GEW196" s="264"/>
      <c r="GEX196" s="264"/>
      <c r="GEY196" s="264"/>
      <c r="GEZ196" s="264"/>
      <c r="GFA196" s="264"/>
      <c r="GFB196" s="264"/>
      <c r="GFC196" s="264"/>
      <c r="GFD196" s="264"/>
      <c r="GFE196" s="264"/>
      <c r="GFF196" s="264"/>
      <c r="GFG196" s="264"/>
      <c r="GFH196" s="264"/>
      <c r="GFI196" s="264"/>
      <c r="GFJ196" s="264"/>
      <c r="GFK196" s="264"/>
      <c r="GFL196" s="264"/>
      <c r="GFM196" s="264"/>
      <c r="GFN196" s="264"/>
      <c r="GFO196" s="264"/>
      <c r="GFP196" s="264"/>
      <c r="GFQ196" s="264"/>
      <c r="GFR196" s="264"/>
      <c r="GFS196" s="264"/>
      <c r="GFT196" s="264"/>
      <c r="GFU196" s="264"/>
      <c r="GFV196" s="264"/>
      <c r="GFW196" s="264"/>
      <c r="GFX196" s="264"/>
      <c r="GFY196" s="264"/>
      <c r="GFZ196" s="264"/>
      <c r="GGA196" s="264"/>
      <c r="GGB196" s="264"/>
      <c r="GGC196" s="264"/>
      <c r="GGD196" s="264"/>
      <c r="GGE196" s="264"/>
      <c r="GGF196" s="264"/>
      <c r="GGG196" s="264"/>
      <c r="GGH196" s="264"/>
      <c r="GGI196" s="264"/>
      <c r="GGJ196" s="264"/>
      <c r="GGK196" s="264"/>
      <c r="GGL196" s="264"/>
      <c r="GGM196" s="264"/>
      <c r="GGN196" s="264"/>
      <c r="GGO196" s="264"/>
      <c r="GGP196" s="264"/>
      <c r="GGQ196" s="264"/>
      <c r="GGR196" s="264"/>
      <c r="GGS196" s="264"/>
      <c r="GGT196" s="264"/>
      <c r="GGU196" s="264"/>
      <c r="GGV196" s="264"/>
      <c r="GGW196" s="264"/>
      <c r="GGX196" s="264"/>
      <c r="GGY196" s="264"/>
      <c r="GGZ196" s="264"/>
      <c r="GHA196" s="264"/>
      <c r="GHB196" s="264"/>
      <c r="GHC196" s="264"/>
      <c r="GHD196" s="264"/>
      <c r="GHE196" s="264"/>
      <c r="GHF196" s="264"/>
      <c r="GHG196" s="264"/>
      <c r="GHH196" s="264"/>
      <c r="GHI196" s="264"/>
      <c r="GHJ196" s="264"/>
      <c r="GHK196" s="264"/>
      <c r="GHL196" s="264"/>
      <c r="GHM196" s="264"/>
      <c r="GHN196" s="264"/>
      <c r="GHO196" s="264"/>
      <c r="GHP196" s="264"/>
      <c r="GHQ196" s="264"/>
      <c r="GHR196" s="264"/>
      <c r="GHS196" s="264"/>
      <c r="GHT196" s="264"/>
      <c r="GHU196" s="264"/>
      <c r="GHV196" s="264"/>
      <c r="GHW196" s="264"/>
      <c r="GHX196" s="264"/>
      <c r="GHY196" s="264"/>
      <c r="GHZ196" s="264"/>
      <c r="GIA196" s="264"/>
      <c r="GIB196" s="264"/>
      <c r="GIC196" s="264"/>
      <c r="GID196" s="264"/>
      <c r="GIE196" s="264"/>
      <c r="GIF196" s="264"/>
      <c r="GIG196" s="264"/>
      <c r="GIH196" s="264"/>
      <c r="GII196" s="264"/>
      <c r="GIJ196" s="264"/>
      <c r="GIK196" s="264"/>
      <c r="GIL196" s="264"/>
      <c r="GIM196" s="264"/>
      <c r="GIN196" s="264"/>
      <c r="GIO196" s="264"/>
      <c r="GIP196" s="264"/>
      <c r="GIQ196" s="264"/>
      <c r="GIR196" s="264"/>
      <c r="GIS196" s="264"/>
      <c r="GIT196" s="264"/>
      <c r="GIU196" s="264"/>
      <c r="GIV196" s="264"/>
      <c r="GIW196" s="264"/>
      <c r="GIX196" s="264"/>
      <c r="GIY196" s="264"/>
      <c r="GIZ196" s="264"/>
      <c r="GJA196" s="264"/>
      <c r="GJB196" s="264"/>
      <c r="GJC196" s="264"/>
      <c r="GJD196" s="264"/>
      <c r="GJE196" s="264"/>
      <c r="GJF196" s="264"/>
      <c r="GJG196" s="264"/>
      <c r="GJH196" s="264"/>
      <c r="GJI196" s="264"/>
      <c r="GJJ196" s="264"/>
      <c r="GJK196" s="264"/>
      <c r="GJL196" s="264"/>
      <c r="GJM196" s="264"/>
      <c r="GJN196" s="264"/>
      <c r="GJO196" s="264"/>
      <c r="GJP196" s="264"/>
      <c r="GJQ196" s="264"/>
      <c r="GJR196" s="264"/>
      <c r="GJS196" s="264"/>
      <c r="GJT196" s="264"/>
      <c r="GJU196" s="264"/>
      <c r="GJV196" s="264"/>
      <c r="GJW196" s="264"/>
      <c r="GJX196" s="264"/>
      <c r="GJY196" s="264"/>
      <c r="GJZ196" s="264"/>
      <c r="GKA196" s="264"/>
      <c r="GKB196" s="264"/>
      <c r="GKC196" s="264"/>
      <c r="GKD196" s="264"/>
      <c r="GKE196" s="264"/>
      <c r="GKF196" s="264"/>
      <c r="GKG196" s="264"/>
      <c r="GKH196" s="264"/>
      <c r="GKI196" s="264"/>
      <c r="GKJ196" s="264"/>
      <c r="GKK196" s="264"/>
      <c r="GKL196" s="264"/>
      <c r="GKM196" s="264"/>
      <c r="GKN196" s="264"/>
      <c r="GKO196" s="264"/>
      <c r="GKP196" s="264"/>
      <c r="GKQ196" s="264"/>
      <c r="GKR196" s="264"/>
      <c r="GKS196" s="264"/>
      <c r="GKT196" s="264"/>
      <c r="GKU196" s="264"/>
      <c r="GKV196" s="264"/>
      <c r="GKW196" s="264"/>
      <c r="GKX196" s="264"/>
      <c r="GKY196" s="264"/>
      <c r="GKZ196" s="264"/>
      <c r="GLA196" s="264"/>
      <c r="GLB196" s="264"/>
      <c r="GLC196" s="264"/>
      <c r="GLD196" s="264"/>
      <c r="GLE196" s="264"/>
      <c r="GLF196" s="264"/>
      <c r="GLG196" s="264"/>
      <c r="GLH196" s="264"/>
      <c r="GLI196" s="264"/>
      <c r="GLJ196" s="264"/>
      <c r="GLK196" s="264"/>
      <c r="GLL196" s="264"/>
      <c r="GLM196" s="264"/>
      <c r="GLN196" s="264"/>
      <c r="GLO196" s="264"/>
      <c r="GLP196" s="264"/>
      <c r="GLQ196" s="264"/>
      <c r="GLR196" s="264"/>
      <c r="GLS196" s="264"/>
      <c r="GLT196" s="264"/>
      <c r="GLU196" s="264"/>
      <c r="GLV196" s="264"/>
      <c r="GLW196" s="264"/>
      <c r="GLX196" s="264"/>
      <c r="GLY196" s="264"/>
      <c r="GLZ196" s="264"/>
      <c r="GMA196" s="264"/>
      <c r="GMB196" s="264"/>
      <c r="GMC196" s="264"/>
      <c r="GMD196" s="264"/>
      <c r="GME196" s="264"/>
      <c r="GMF196" s="264"/>
      <c r="GMG196" s="264"/>
      <c r="GMH196" s="264"/>
      <c r="GMI196" s="264"/>
      <c r="GMJ196" s="264"/>
      <c r="GMK196" s="264"/>
      <c r="GML196" s="264"/>
      <c r="GMM196" s="264"/>
      <c r="GMN196" s="264"/>
      <c r="GMO196" s="264"/>
      <c r="GMP196" s="264"/>
      <c r="GMQ196" s="264"/>
      <c r="GMR196" s="264"/>
      <c r="GMS196" s="264"/>
      <c r="GMT196" s="264"/>
      <c r="GMU196" s="264"/>
      <c r="GMV196" s="264"/>
      <c r="GMW196" s="264"/>
      <c r="GMX196" s="264"/>
      <c r="GMY196" s="264"/>
      <c r="GMZ196" s="264"/>
      <c r="GNA196" s="264"/>
      <c r="GNB196" s="264"/>
      <c r="GNC196" s="264"/>
      <c r="GND196" s="264"/>
      <c r="GNE196" s="264"/>
      <c r="GNF196" s="264"/>
      <c r="GNG196" s="264"/>
      <c r="GNH196" s="264"/>
      <c r="GNI196" s="264"/>
      <c r="GNJ196" s="264"/>
      <c r="GNK196" s="264"/>
      <c r="GNL196" s="264"/>
      <c r="GNM196" s="264"/>
      <c r="GNN196" s="264"/>
      <c r="GNO196" s="264"/>
      <c r="GNP196" s="264"/>
      <c r="GNQ196" s="264"/>
      <c r="GNR196" s="264"/>
      <c r="GNS196" s="264"/>
      <c r="GNT196" s="264"/>
      <c r="GNU196" s="264"/>
      <c r="GNV196" s="264"/>
      <c r="GNW196" s="264"/>
      <c r="GNX196" s="264"/>
      <c r="GNY196" s="264"/>
      <c r="GNZ196" s="264"/>
      <c r="GOA196" s="264"/>
      <c r="GOB196" s="264"/>
      <c r="GOC196" s="264"/>
      <c r="GOD196" s="264"/>
      <c r="GOE196" s="264"/>
      <c r="GOF196" s="264"/>
      <c r="GOG196" s="264"/>
      <c r="GOH196" s="264"/>
      <c r="GOI196" s="264"/>
      <c r="GOJ196" s="264"/>
      <c r="GOK196" s="264"/>
      <c r="GOL196" s="264"/>
      <c r="GOM196" s="264"/>
      <c r="GON196" s="264"/>
      <c r="GOO196" s="264"/>
      <c r="GOP196" s="264"/>
      <c r="GOQ196" s="264"/>
      <c r="GOR196" s="264"/>
      <c r="GOS196" s="264"/>
      <c r="GOT196" s="264"/>
      <c r="GOU196" s="264"/>
      <c r="GOV196" s="264"/>
      <c r="GOW196" s="264"/>
      <c r="GOX196" s="264"/>
      <c r="GOY196" s="264"/>
      <c r="GOZ196" s="264"/>
      <c r="GPA196" s="264"/>
      <c r="GPB196" s="264"/>
      <c r="GPC196" s="264"/>
      <c r="GPD196" s="264"/>
      <c r="GPE196" s="264"/>
      <c r="GPF196" s="264"/>
      <c r="GPG196" s="264"/>
      <c r="GPH196" s="264"/>
      <c r="GPI196" s="264"/>
      <c r="GPJ196" s="264"/>
      <c r="GPK196" s="264"/>
      <c r="GPL196" s="264"/>
      <c r="GPM196" s="264"/>
      <c r="GPN196" s="264"/>
      <c r="GPO196" s="264"/>
      <c r="GPP196" s="264"/>
      <c r="GPQ196" s="264"/>
      <c r="GPR196" s="264"/>
      <c r="GPS196" s="264"/>
      <c r="GPT196" s="264"/>
      <c r="GPU196" s="264"/>
      <c r="GPV196" s="264"/>
      <c r="GPW196" s="264"/>
      <c r="GPX196" s="264"/>
      <c r="GPY196" s="264"/>
      <c r="GPZ196" s="264"/>
      <c r="GQA196" s="264"/>
      <c r="GQB196" s="264"/>
      <c r="GQC196" s="264"/>
      <c r="GQD196" s="264"/>
      <c r="GQE196" s="264"/>
      <c r="GQF196" s="264"/>
      <c r="GQG196" s="264"/>
      <c r="GQH196" s="264"/>
      <c r="GQI196" s="264"/>
      <c r="GQJ196" s="264"/>
      <c r="GQK196" s="264"/>
      <c r="GQL196" s="264"/>
      <c r="GQM196" s="264"/>
      <c r="GQN196" s="264"/>
      <c r="GQO196" s="264"/>
      <c r="GQP196" s="264"/>
      <c r="GQQ196" s="264"/>
      <c r="GQR196" s="264"/>
      <c r="GQS196" s="264"/>
      <c r="GQT196" s="264"/>
      <c r="GQU196" s="264"/>
      <c r="GQV196" s="264"/>
      <c r="GQW196" s="264"/>
      <c r="GQX196" s="264"/>
      <c r="GQY196" s="264"/>
      <c r="GQZ196" s="264"/>
      <c r="GRA196" s="264"/>
      <c r="GRB196" s="264"/>
      <c r="GRC196" s="264"/>
      <c r="GRD196" s="264"/>
      <c r="GRE196" s="264"/>
      <c r="GRF196" s="264"/>
      <c r="GRG196" s="264"/>
      <c r="GRH196" s="264"/>
      <c r="GRI196" s="264"/>
      <c r="GRJ196" s="264"/>
      <c r="GRK196" s="264"/>
      <c r="GRL196" s="264"/>
      <c r="GRM196" s="264"/>
      <c r="GRN196" s="264"/>
      <c r="GRO196" s="264"/>
      <c r="GRP196" s="264"/>
      <c r="GRQ196" s="264"/>
      <c r="GRR196" s="264"/>
      <c r="GRS196" s="264"/>
      <c r="GRT196" s="264"/>
      <c r="GRU196" s="264"/>
      <c r="GRV196" s="264"/>
      <c r="GRW196" s="264"/>
      <c r="GRX196" s="264"/>
      <c r="GRY196" s="264"/>
      <c r="GRZ196" s="264"/>
      <c r="GSA196" s="264"/>
      <c r="GSB196" s="264"/>
      <c r="GSC196" s="264"/>
      <c r="GSD196" s="264"/>
      <c r="GSE196" s="264"/>
      <c r="GSF196" s="264"/>
      <c r="GSG196" s="264"/>
      <c r="GSH196" s="264"/>
      <c r="GSI196" s="264"/>
      <c r="GSJ196" s="264"/>
      <c r="GSK196" s="264"/>
      <c r="GSL196" s="264"/>
      <c r="GSM196" s="264"/>
      <c r="GSN196" s="264"/>
      <c r="GSO196" s="264"/>
      <c r="GSP196" s="264"/>
      <c r="GSQ196" s="264"/>
      <c r="GSR196" s="264"/>
      <c r="GSS196" s="264"/>
      <c r="GST196" s="264"/>
      <c r="GSU196" s="264"/>
      <c r="GSV196" s="264"/>
      <c r="GSW196" s="264"/>
      <c r="GSX196" s="264"/>
      <c r="GSY196" s="264"/>
      <c r="GSZ196" s="264"/>
      <c r="GTA196" s="264"/>
      <c r="GTB196" s="264"/>
      <c r="GTC196" s="264"/>
      <c r="GTD196" s="264"/>
      <c r="GTE196" s="264"/>
      <c r="GTF196" s="264"/>
      <c r="GTG196" s="264"/>
      <c r="GTH196" s="264"/>
      <c r="GTI196" s="264"/>
      <c r="GTJ196" s="264"/>
      <c r="GTK196" s="264"/>
      <c r="GTL196" s="264"/>
      <c r="GTM196" s="264"/>
      <c r="GTN196" s="264"/>
      <c r="GTO196" s="264"/>
      <c r="GTP196" s="264"/>
      <c r="GTQ196" s="264"/>
      <c r="GTR196" s="264"/>
      <c r="GTS196" s="264"/>
      <c r="GTT196" s="264"/>
      <c r="GTU196" s="264"/>
      <c r="GTV196" s="264"/>
      <c r="GTW196" s="264"/>
      <c r="GTX196" s="264"/>
      <c r="GTY196" s="264"/>
      <c r="GTZ196" s="264"/>
      <c r="GUA196" s="264"/>
      <c r="GUB196" s="264"/>
      <c r="GUC196" s="264"/>
      <c r="GUD196" s="264"/>
      <c r="GUE196" s="264"/>
      <c r="GUF196" s="264"/>
      <c r="GUG196" s="264"/>
      <c r="GUH196" s="264"/>
      <c r="GUI196" s="264"/>
      <c r="GUJ196" s="264"/>
      <c r="GUK196" s="264"/>
      <c r="GUL196" s="264"/>
      <c r="GUM196" s="264"/>
      <c r="GUN196" s="264"/>
      <c r="GUO196" s="264"/>
      <c r="GUP196" s="264"/>
      <c r="GUQ196" s="264"/>
      <c r="GUR196" s="264"/>
      <c r="GUS196" s="264"/>
      <c r="GUT196" s="264"/>
      <c r="GUU196" s="264"/>
      <c r="GUV196" s="264"/>
      <c r="GUW196" s="264"/>
      <c r="GUX196" s="264"/>
      <c r="GUY196" s="264"/>
      <c r="GUZ196" s="264"/>
      <c r="GVA196" s="264"/>
      <c r="GVB196" s="264"/>
      <c r="GVC196" s="264"/>
      <c r="GVD196" s="264"/>
      <c r="GVE196" s="264"/>
      <c r="GVF196" s="264"/>
      <c r="GVG196" s="264"/>
      <c r="GVH196" s="264"/>
      <c r="GVI196" s="264"/>
      <c r="GVJ196" s="264"/>
      <c r="GVK196" s="264"/>
      <c r="GVL196" s="264"/>
      <c r="GVM196" s="264"/>
      <c r="GVN196" s="264"/>
      <c r="GVO196" s="264"/>
      <c r="GVP196" s="264"/>
      <c r="GVQ196" s="264"/>
      <c r="GVR196" s="264"/>
      <c r="GVS196" s="264"/>
      <c r="GVT196" s="264"/>
      <c r="GVU196" s="264"/>
      <c r="GVV196" s="264"/>
      <c r="GVW196" s="264"/>
      <c r="GVX196" s="264"/>
      <c r="GVY196" s="264"/>
      <c r="GVZ196" s="264"/>
      <c r="GWA196" s="264"/>
      <c r="GWB196" s="264"/>
      <c r="GWC196" s="264"/>
      <c r="GWD196" s="264"/>
      <c r="GWE196" s="264"/>
      <c r="GWF196" s="264"/>
      <c r="GWG196" s="264"/>
      <c r="GWH196" s="264"/>
      <c r="GWI196" s="264"/>
      <c r="GWJ196" s="264"/>
      <c r="GWK196" s="264"/>
      <c r="GWL196" s="264"/>
      <c r="GWM196" s="264"/>
      <c r="GWN196" s="264"/>
      <c r="GWO196" s="264"/>
      <c r="GWP196" s="264"/>
      <c r="GWQ196" s="264"/>
      <c r="GWR196" s="264"/>
      <c r="GWS196" s="264"/>
      <c r="GWT196" s="264"/>
      <c r="GWU196" s="264"/>
      <c r="GWV196" s="264"/>
      <c r="GWW196" s="264"/>
      <c r="GWX196" s="264"/>
      <c r="GWY196" s="264"/>
      <c r="GWZ196" s="264"/>
      <c r="GXA196" s="264"/>
      <c r="GXB196" s="264"/>
      <c r="GXC196" s="264"/>
      <c r="GXD196" s="264"/>
      <c r="GXE196" s="264"/>
      <c r="GXF196" s="264"/>
      <c r="GXG196" s="264"/>
      <c r="GXH196" s="264"/>
      <c r="GXI196" s="264"/>
      <c r="GXJ196" s="264"/>
      <c r="GXK196" s="264"/>
      <c r="GXL196" s="264"/>
      <c r="GXM196" s="264"/>
      <c r="GXN196" s="264"/>
      <c r="GXO196" s="264"/>
      <c r="GXP196" s="264"/>
      <c r="GXQ196" s="264"/>
      <c r="GXR196" s="264"/>
      <c r="GXS196" s="264"/>
      <c r="GXT196" s="264"/>
      <c r="GXU196" s="264"/>
      <c r="GXV196" s="264"/>
      <c r="GXW196" s="264"/>
      <c r="GXX196" s="264"/>
      <c r="GXY196" s="264"/>
      <c r="GXZ196" s="264"/>
      <c r="GYA196" s="264"/>
      <c r="GYB196" s="264"/>
      <c r="GYC196" s="264"/>
      <c r="GYD196" s="264"/>
      <c r="GYE196" s="264"/>
      <c r="GYF196" s="264"/>
      <c r="GYG196" s="264"/>
      <c r="GYH196" s="264"/>
      <c r="GYI196" s="264"/>
      <c r="GYJ196" s="264"/>
      <c r="GYK196" s="264"/>
      <c r="GYL196" s="264"/>
      <c r="GYM196" s="264"/>
      <c r="GYN196" s="264"/>
      <c r="GYO196" s="264"/>
      <c r="GYP196" s="264"/>
      <c r="GYQ196" s="264"/>
      <c r="GYR196" s="264"/>
      <c r="GYS196" s="264"/>
      <c r="GYT196" s="264"/>
      <c r="GYU196" s="264"/>
      <c r="GYV196" s="264"/>
      <c r="GYW196" s="264"/>
      <c r="GYX196" s="264"/>
      <c r="GYY196" s="264"/>
      <c r="GYZ196" s="264"/>
      <c r="GZA196" s="264"/>
      <c r="GZB196" s="264"/>
      <c r="GZC196" s="264"/>
      <c r="GZD196" s="264"/>
      <c r="GZE196" s="264"/>
      <c r="GZF196" s="264"/>
      <c r="GZG196" s="264"/>
      <c r="GZH196" s="264"/>
      <c r="GZI196" s="264"/>
      <c r="GZJ196" s="264"/>
      <c r="GZK196" s="264"/>
      <c r="GZL196" s="264"/>
      <c r="GZM196" s="264"/>
      <c r="GZN196" s="264"/>
      <c r="GZO196" s="264"/>
      <c r="GZP196" s="264"/>
      <c r="GZQ196" s="264"/>
      <c r="GZR196" s="264"/>
      <c r="GZS196" s="264"/>
      <c r="GZT196" s="264"/>
      <c r="GZU196" s="264"/>
      <c r="GZV196" s="264"/>
      <c r="GZW196" s="264"/>
      <c r="GZX196" s="264"/>
      <c r="GZY196" s="264"/>
      <c r="GZZ196" s="264"/>
      <c r="HAA196" s="264"/>
      <c r="HAB196" s="264"/>
      <c r="HAC196" s="264"/>
      <c r="HAD196" s="264"/>
      <c r="HAE196" s="264"/>
      <c r="HAF196" s="264"/>
      <c r="HAG196" s="264"/>
      <c r="HAH196" s="264"/>
      <c r="HAI196" s="264"/>
      <c r="HAJ196" s="264"/>
      <c r="HAK196" s="264"/>
      <c r="HAL196" s="264"/>
      <c r="HAM196" s="264"/>
      <c r="HAN196" s="264"/>
      <c r="HAO196" s="264"/>
      <c r="HAP196" s="264"/>
      <c r="HAQ196" s="264"/>
      <c r="HAR196" s="264"/>
      <c r="HAS196" s="264"/>
      <c r="HAT196" s="264"/>
      <c r="HAU196" s="264"/>
      <c r="HAV196" s="264"/>
      <c r="HAW196" s="264"/>
      <c r="HAX196" s="264"/>
      <c r="HAY196" s="264"/>
      <c r="HAZ196" s="264"/>
      <c r="HBA196" s="264"/>
      <c r="HBB196" s="264"/>
      <c r="HBC196" s="264"/>
      <c r="HBD196" s="264"/>
      <c r="HBE196" s="264"/>
      <c r="HBF196" s="264"/>
      <c r="HBG196" s="264"/>
      <c r="HBH196" s="264"/>
      <c r="HBI196" s="264"/>
      <c r="HBJ196" s="264"/>
      <c r="HBK196" s="264"/>
      <c r="HBL196" s="264"/>
      <c r="HBM196" s="264"/>
      <c r="HBN196" s="264"/>
      <c r="HBO196" s="264"/>
      <c r="HBP196" s="264"/>
      <c r="HBQ196" s="264"/>
      <c r="HBR196" s="264"/>
      <c r="HBS196" s="264"/>
      <c r="HBT196" s="264"/>
      <c r="HBU196" s="264"/>
      <c r="HBV196" s="264"/>
      <c r="HBW196" s="264"/>
      <c r="HBX196" s="264"/>
      <c r="HBY196" s="264"/>
      <c r="HBZ196" s="264"/>
      <c r="HCA196" s="264"/>
      <c r="HCB196" s="264"/>
      <c r="HCC196" s="264"/>
      <c r="HCD196" s="264"/>
      <c r="HCE196" s="264"/>
      <c r="HCF196" s="264"/>
      <c r="HCG196" s="264"/>
      <c r="HCH196" s="264"/>
      <c r="HCI196" s="264"/>
      <c r="HCJ196" s="264"/>
      <c r="HCK196" s="264"/>
      <c r="HCL196" s="264"/>
      <c r="HCM196" s="264"/>
      <c r="HCN196" s="264"/>
      <c r="HCO196" s="264"/>
      <c r="HCP196" s="264"/>
      <c r="HCQ196" s="264"/>
      <c r="HCR196" s="264"/>
      <c r="HCS196" s="264"/>
      <c r="HCT196" s="264"/>
      <c r="HCU196" s="264"/>
      <c r="HCV196" s="264"/>
      <c r="HCW196" s="264"/>
      <c r="HCX196" s="264"/>
      <c r="HCY196" s="264"/>
      <c r="HCZ196" s="264"/>
      <c r="HDA196" s="264"/>
      <c r="HDB196" s="264"/>
      <c r="HDC196" s="264"/>
      <c r="HDD196" s="264"/>
      <c r="HDE196" s="264"/>
      <c r="HDF196" s="264"/>
      <c r="HDG196" s="264"/>
      <c r="HDH196" s="264"/>
      <c r="HDI196" s="264"/>
      <c r="HDJ196" s="264"/>
      <c r="HDK196" s="264"/>
      <c r="HDL196" s="264"/>
      <c r="HDM196" s="264"/>
      <c r="HDN196" s="264"/>
      <c r="HDO196" s="264"/>
      <c r="HDP196" s="264"/>
      <c r="HDQ196" s="264"/>
      <c r="HDR196" s="264"/>
      <c r="HDS196" s="264"/>
      <c r="HDT196" s="264"/>
      <c r="HDU196" s="264"/>
      <c r="HDV196" s="264"/>
      <c r="HDW196" s="264"/>
      <c r="HDX196" s="264"/>
      <c r="HDY196" s="264"/>
      <c r="HDZ196" s="264"/>
      <c r="HEA196" s="264"/>
      <c r="HEB196" s="264"/>
      <c r="HEC196" s="264"/>
      <c r="HED196" s="264"/>
      <c r="HEE196" s="264"/>
      <c r="HEF196" s="264"/>
      <c r="HEG196" s="264"/>
      <c r="HEH196" s="264"/>
      <c r="HEI196" s="264"/>
      <c r="HEJ196" s="264"/>
      <c r="HEK196" s="264"/>
      <c r="HEL196" s="264"/>
      <c r="HEM196" s="264"/>
      <c r="HEN196" s="264"/>
      <c r="HEO196" s="264"/>
      <c r="HEP196" s="264"/>
      <c r="HEQ196" s="264"/>
      <c r="HER196" s="264"/>
      <c r="HES196" s="264"/>
      <c r="HET196" s="264"/>
      <c r="HEU196" s="264"/>
      <c r="HEV196" s="264"/>
      <c r="HEW196" s="264"/>
      <c r="HEX196" s="264"/>
      <c r="HEY196" s="264"/>
      <c r="HEZ196" s="264"/>
      <c r="HFA196" s="264"/>
      <c r="HFB196" s="264"/>
      <c r="HFC196" s="264"/>
      <c r="HFD196" s="264"/>
      <c r="HFE196" s="264"/>
      <c r="HFF196" s="264"/>
      <c r="HFG196" s="264"/>
      <c r="HFH196" s="264"/>
      <c r="HFI196" s="264"/>
      <c r="HFJ196" s="264"/>
      <c r="HFK196" s="264"/>
      <c r="HFL196" s="264"/>
      <c r="HFM196" s="264"/>
      <c r="HFN196" s="264"/>
      <c r="HFO196" s="264"/>
      <c r="HFP196" s="264"/>
      <c r="HFQ196" s="264"/>
      <c r="HFR196" s="264"/>
      <c r="HFS196" s="264"/>
      <c r="HFT196" s="264"/>
      <c r="HFU196" s="264"/>
      <c r="HFV196" s="264"/>
      <c r="HFW196" s="264"/>
      <c r="HFX196" s="264"/>
      <c r="HFY196" s="264"/>
      <c r="HFZ196" s="264"/>
      <c r="HGA196" s="264"/>
      <c r="HGB196" s="264"/>
      <c r="HGC196" s="264"/>
      <c r="HGD196" s="264"/>
      <c r="HGE196" s="264"/>
      <c r="HGF196" s="264"/>
      <c r="HGG196" s="264"/>
      <c r="HGH196" s="264"/>
      <c r="HGI196" s="264"/>
      <c r="HGJ196" s="264"/>
      <c r="HGK196" s="264"/>
      <c r="HGL196" s="264"/>
      <c r="HGM196" s="264"/>
      <c r="HGN196" s="264"/>
      <c r="HGO196" s="264"/>
      <c r="HGP196" s="264"/>
      <c r="HGQ196" s="264"/>
      <c r="HGR196" s="264"/>
      <c r="HGS196" s="264"/>
      <c r="HGT196" s="264"/>
      <c r="HGU196" s="264"/>
      <c r="HGV196" s="264"/>
      <c r="HGW196" s="264"/>
      <c r="HGX196" s="264"/>
      <c r="HGY196" s="264"/>
      <c r="HGZ196" s="264"/>
      <c r="HHA196" s="264"/>
      <c r="HHB196" s="264"/>
      <c r="HHC196" s="264"/>
      <c r="HHD196" s="264"/>
      <c r="HHE196" s="264"/>
      <c r="HHF196" s="264"/>
      <c r="HHG196" s="264"/>
      <c r="HHH196" s="264"/>
      <c r="HHI196" s="264"/>
      <c r="HHJ196" s="264"/>
      <c r="HHK196" s="264"/>
      <c r="HHL196" s="264"/>
      <c r="HHM196" s="264"/>
      <c r="HHN196" s="264"/>
      <c r="HHO196" s="264"/>
      <c r="HHP196" s="264"/>
      <c r="HHQ196" s="264"/>
      <c r="HHR196" s="264"/>
      <c r="HHS196" s="264"/>
      <c r="HHT196" s="264"/>
      <c r="HHU196" s="264"/>
      <c r="HHV196" s="264"/>
      <c r="HHW196" s="264"/>
      <c r="HHX196" s="264"/>
      <c r="HHY196" s="264"/>
      <c r="HHZ196" s="264"/>
      <c r="HIA196" s="264"/>
      <c r="HIB196" s="264"/>
      <c r="HIC196" s="264"/>
      <c r="HID196" s="264"/>
      <c r="HIE196" s="264"/>
      <c r="HIF196" s="264"/>
      <c r="HIG196" s="264"/>
      <c r="HIH196" s="264"/>
      <c r="HII196" s="264"/>
      <c r="HIJ196" s="264"/>
      <c r="HIK196" s="264"/>
      <c r="HIL196" s="264"/>
      <c r="HIM196" s="264"/>
      <c r="HIN196" s="264"/>
      <c r="HIO196" s="264"/>
      <c r="HIP196" s="264"/>
      <c r="HIQ196" s="264"/>
      <c r="HIR196" s="264"/>
      <c r="HIS196" s="264"/>
      <c r="HIT196" s="264"/>
      <c r="HIU196" s="264"/>
      <c r="HIV196" s="264"/>
      <c r="HIW196" s="264"/>
      <c r="HIX196" s="264"/>
      <c r="HIY196" s="264"/>
      <c r="HIZ196" s="264"/>
      <c r="HJA196" s="264"/>
      <c r="HJB196" s="264"/>
      <c r="HJC196" s="264"/>
      <c r="HJD196" s="264"/>
      <c r="HJE196" s="264"/>
      <c r="HJF196" s="264"/>
      <c r="HJG196" s="264"/>
      <c r="HJH196" s="264"/>
      <c r="HJI196" s="264"/>
      <c r="HJJ196" s="264"/>
      <c r="HJK196" s="264"/>
      <c r="HJL196" s="264"/>
      <c r="HJM196" s="264"/>
      <c r="HJN196" s="264"/>
      <c r="HJO196" s="264"/>
      <c r="HJP196" s="264"/>
      <c r="HJQ196" s="264"/>
      <c r="HJR196" s="264"/>
      <c r="HJS196" s="264"/>
      <c r="HJT196" s="264"/>
      <c r="HJU196" s="264"/>
      <c r="HJV196" s="264"/>
      <c r="HJW196" s="264"/>
      <c r="HJX196" s="264"/>
      <c r="HJY196" s="264"/>
      <c r="HJZ196" s="264"/>
      <c r="HKA196" s="264"/>
      <c r="HKB196" s="264"/>
      <c r="HKC196" s="264"/>
      <c r="HKD196" s="264"/>
      <c r="HKE196" s="264"/>
      <c r="HKF196" s="264"/>
      <c r="HKG196" s="264"/>
      <c r="HKH196" s="264"/>
      <c r="HKI196" s="264"/>
      <c r="HKJ196" s="264"/>
      <c r="HKK196" s="264"/>
      <c r="HKL196" s="264"/>
      <c r="HKM196" s="264"/>
      <c r="HKN196" s="264"/>
      <c r="HKO196" s="264"/>
      <c r="HKP196" s="264"/>
      <c r="HKQ196" s="264"/>
      <c r="HKR196" s="264"/>
      <c r="HKS196" s="264"/>
      <c r="HKT196" s="264"/>
      <c r="HKU196" s="264"/>
      <c r="HKV196" s="264"/>
      <c r="HKW196" s="264"/>
      <c r="HKX196" s="264"/>
      <c r="HKY196" s="264"/>
      <c r="HKZ196" s="264"/>
      <c r="HLA196" s="264"/>
      <c r="HLB196" s="264"/>
      <c r="HLC196" s="264"/>
      <c r="HLD196" s="264"/>
      <c r="HLE196" s="264"/>
      <c r="HLF196" s="264"/>
      <c r="HLG196" s="264"/>
      <c r="HLH196" s="264"/>
      <c r="HLI196" s="264"/>
      <c r="HLJ196" s="264"/>
      <c r="HLK196" s="264"/>
      <c r="HLL196" s="264"/>
      <c r="HLM196" s="264"/>
      <c r="HLN196" s="264"/>
      <c r="HLO196" s="264"/>
      <c r="HLP196" s="264"/>
      <c r="HLQ196" s="264"/>
      <c r="HLR196" s="264"/>
      <c r="HLS196" s="264"/>
      <c r="HLT196" s="264"/>
      <c r="HLU196" s="264"/>
      <c r="HLV196" s="264"/>
      <c r="HLW196" s="264"/>
      <c r="HLX196" s="264"/>
      <c r="HLY196" s="264"/>
      <c r="HLZ196" s="264"/>
      <c r="HMA196" s="264"/>
      <c r="HMB196" s="264"/>
      <c r="HMC196" s="264"/>
      <c r="HMD196" s="264"/>
      <c r="HME196" s="264"/>
      <c r="HMF196" s="264"/>
      <c r="HMG196" s="264"/>
      <c r="HMH196" s="264"/>
      <c r="HMI196" s="264"/>
      <c r="HMJ196" s="264"/>
      <c r="HMK196" s="264"/>
      <c r="HML196" s="264"/>
      <c r="HMM196" s="264"/>
      <c r="HMN196" s="264"/>
      <c r="HMO196" s="264"/>
      <c r="HMP196" s="264"/>
      <c r="HMQ196" s="264"/>
      <c r="HMR196" s="264"/>
      <c r="HMS196" s="264"/>
      <c r="HMT196" s="264"/>
      <c r="HMU196" s="264"/>
      <c r="HMV196" s="264"/>
      <c r="HMW196" s="264"/>
      <c r="HMX196" s="264"/>
      <c r="HMY196" s="264"/>
      <c r="HMZ196" s="264"/>
      <c r="HNA196" s="264"/>
      <c r="HNB196" s="264"/>
      <c r="HNC196" s="264"/>
      <c r="HND196" s="264"/>
      <c r="HNE196" s="264"/>
      <c r="HNF196" s="264"/>
      <c r="HNG196" s="264"/>
      <c r="HNH196" s="264"/>
      <c r="HNI196" s="264"/>
      <c r="HNJ196" s="264"/>
      <c r="HNK196" s="264"/>
      <c r="HNL196" s="264"/>
      <c r="HNM196" s="264"/>
      <c r="HNN196" s="264"/>
      <c r="HNO196" s="264"/>
      <c r="HNP196" s="264"/>
      <c r="HNQ196" s="264"/>
      <c r="HNR196" s="264"/>
      <c r="HNS196" s="264"/>
      <c r="HNT196" s="264"/>
      <c r="HNU196" s="264"/>
      <c r="HNV196" s="264"/>
      <c r="HNW196" s="264"/>
      <c r="HNX196" s="264"/>
      <c r="HNY196" s="264"/>
      <c r="HNZ196" s="264"/>
      <c r="HOA196" s="264"/>
      <c r="HOB196" s="264"/>
      <c r="HOC196" s="264"/>
      <c r="HOD196" s="264"/>
      <c r="HOE196" s="264"/>
      <c r="HOF196" s="264"/>
      <c r="HOG196" s="264"/>
      <c r="HOH196" s="264"/>
      <c r="HOI196" s="264"/>
      <c r="HOJ196" s="264"/>
      <c r="HOK196" s="264"/>
      <c r="HOL196" s="264"/>
      <c r="HOM196" s="264"/>
      <c r="HON196" s="264"/>
      <c r="HOO196" s="264"/>
      <c r="HOP196" s="264"/>
      <c r="HOQ196" s="264"/>
      <c r="HOR196" s="264"/>
      <c r="HOS196" s="264"/>
      <c r="HOT196" s="264"/>
      <c r="HOU196" s="264"/>
      <c r="HOV196" s="264"/>
      <c r="HOW196" s="264"/>
      <c r="HOX196" s="264"/>
      <c r="HOY196" s="264"/>
      <c r="HOZ196" s="264"/>
      <c r="HPA196" s="264"/>
      <c r="HPB196" s="264"/>
      <c r="HPC196" s="264"/>
      <c r="HPD196" s="264"/>
      <c r="HPE196" s="264"/>
      <c r="HPF196" s="264"/>
      <c r="HPG196" s="264"/>
      <c r="HPH196" s="264"/>
      <c r="HPI196" s="264"/>
      <c r="HPJ196" s="264"/>
      <c r="HPK196" s="264"/>
      <c r="HPL196" s="264"/>
      <c r="HPM196" s="264"/>
      <c r="HPN196" s="264"/>
      <c r="HPO196" s="264"/>
      <c r="HPP196" s="264"/>
      <c r="HPQ196" s="264"/>
      <c r="HPR196" s="264"/>
      <c r="HPS196" s="264"/>
      <c r="HPT196" s="264"/>
      <c r="HPU196" s="264"/>
      <c r="HPV196" s="264"/>
      <c r="HPW196" s="264"/>
      <c r="HPX196" s="264"/>
      <c r="HPY196" s="264"/>
      <c r="HPZ196" s="264"/>
      <c r="HQA196" s="264"/>
      <c r="HQB196" s="264"/>
      <c r="HQC196" s="264"/>
      <c r="HQD196" s="264"/>
      <c r="HQE196" s="264"/>
      <c r="HQF196" s="264"/>
      <c r="HQG196" s="264"/>
      <c r="HQH196" s="264"/>
      <c r="HQI196" s="264"/>
      <c r="HQJ196" s="264"/>
      <c r="HQK196" s="264"/>
      <c r="HQL196" s="264"/>
      <c r="HQM196" s="264"/>
      <c r="HQN196" s="264"/>
      <c r="HQO196" s="264"/>
      <c r="HQP196" s="264"/>
      <c r="HQQ196" s="264"/>
      <c r="HQR196" s="264"/>
      <c r="HQS196" s="264"/>
      <c r="HQT196" s="264"/>
      <c r="HQU196" s="264"/>
      <c r="HQV196" s="264"/>
      <c r="HQW196" s="264"/>
      <c r="HQX196" s="264"/>
      <c r="HQY196" s="264"/>
      <c r="HQZ196" s="264"/>
      <c r="HRA196" s="264"/>
      <c r="HRB196" s="264"/>
      <c r="HRC196" s="264"/>
      <c r="HRD196" s="264"/>
      <c r="HRE196" s="264"/>
      <c r="HRF196" s="264"/>
      <c r="HRG196" s="264"/>
      <c r="HRH196" s="264"/>
      <c r="HRI196" s="264"/>
      <c r="HRJ196" s="264"/>
      <c r="HRK196" s="264"/>
      <c r="HRL196" s="264"/>
      <c r="HRM196" s="264"/>
      <c r="HRN196" s="264"/>
      <c r="HRO196" s="264"/>
      <c r="HRP196" s="264"/>
      <c r="HRQ196" s="264"/>
      <c r="HRR196" s="264"/>
      <c r="HRS196" s="264"/>
      <c r="HRT196" s="264"/>
      <c r="HRU196" s="264"/>
      <c r="HRV196" s="264"/>
      <c r="HRW196" s="264"/>
      <c r="HRX196" s="264"/>
      <c r="HRY196" s="264"/>
      <c r="HRZ196" s="264"/>
      <c r="HSA196" s="264"/>
      <c r="HSB196" s="264"/>
      <c r="HSC196" s="264"/>
      <c r="HSD196" s="264"/>
      <c r="HSE196" s="264"/>
      <c r="HSF196" s="264"/>
      <c r="HSG196" s="264"/>
      <c r="HSH196" s="264"/>
      <c r="HSI196" s="264"/>
      <c r="HSJ196" s="264"/>
      <c r="HSK196" s="264"/>
      <c r="HSL196" s="264"/>
      <c r="HSM196" s="264"/>
      <c r="HSN196" s="264"/>
      <c r="HSO196" s="264"/>
      <c r="HSP196" s="264"/>
      <c r="HSQ196" s="264"/>
      <c r="HSR196" s="264"/>
      <c r="HSS196" s="264"/>
      <c r="HST196" s="264"/>
      <c r="HSU196" s="264"/>
      <c r="HSV196" s="264"/>
      <c r="HSW196" s="264"/>
      <c r="HSX196" s="264"/>
      <c r="HSY196" s="264"/>
      <c r="HSZ196" s="264"/>
      <c r="HTA196" s="264"/>
      <c r="HTB196" s="264"/>
      <c r="HTC196" s="264"/>
      <c r="HTD196" s="264"/>
      <c r="HTE196" s="264"/>
      <c r="HTF196" s="264"/>
      <c r="HTG196" s="264"/>
      <c r="HTH196" s="264"/>
      <c r="HTI196" s="264"/>
      <c r="HTJ196" s="264"/>
      <c r="HTK196" s="264"/>
      <c r="HTL196" s="264"/>
      <c r="HTM196" s="264"/>
      <c r="HTN196" s="264"/>
      <c r="HTO196" s="264"/>
      <c r="HTP196" s="264"/>
      <c r="HTQ196" s="264"/>
      <c r="HTR196" s="264"/>
      <c r="HTS196" s="264"/>
      <c r="HTT196" s="264"/>
      <c r="HTU196" s="264"/>
      <c r="HTV196" s="264"/>
      <c r="HTW196" s="264"/>
      <c r="HTX196" s="264"/>
      <c r="HTY196" s="264"/>
      <c r="HTZ196" s="264"/>
      <c r="HUA196" s="264"/>
      <c r="HUB196" s="264"/>
      <c r="HUC196" s="264"/>
      <c r="HUD196" s="264"/>
      <c r="HUE196" s="264"/>
      <c r="HUF196" s="264"/>
      <c r="HUG196" s="264"/>
      <c r="HUH196" s="264"/>
      <c r="HUI196" s="264"/>
      <c r="HUJ196" s="264"/>
      <c r="HUK196" s="264"/>
      <c r="HUL196" s="264"/>
      <c r="HUM196" s="264"/>
      <c r="HUN196" s="264"/>
      <c r="HUO196" s="264"/>
      <c r="HUP196" s="264"/>
      <c r="HUQ196" s="264"/>
      <c r="HUR196" s="264"/>
      <c r="HUS196" s="264"/>
      <c r="HUT196" s="264"/>
      <c r="HUU196" s="264"/>
      <c r="HUV196" s="264"/>
      <c r="HUW196" s="264"/>
      <c r="HUX196" s="264"/>
      <c r="HUY196" s="264"/>
      <c r="HUZ196" s="264"/>
      <c r="HVA196" s="264"/>
      <c r="HVB196" s="264"/>
      <c r="HVC196" s="264"/>
      <c r="HVD196" s="264"/>
      <c r="HVE196" s="264"/>
      <c r="HVF196" s="264"/>
      <c r="HVG196" s="264"/>
      <c r="HVH196" s="264"/>
      <c r="HVI196" s="264"/>
      <c r="HVJ196" s="264"/>
      <c r="HVK196" s="264"/>
      <c r="HVL196" s="264"/>
      <c r="HVM196" s="264"/>
      <c r="HVN196" s="264"/>
      <c r="HVO196" s="264"/>
      <c r="HVP196" s="264"/>
      <c r="HVQ196" s="264"/>
      <c r="HVR196" s="264"/>
      <c r="HVS196" s="264"/>
      <c r="HVT196" s="264"/>
      <c r="HVU196" s="264"/>
      <c r="HVV196" s="264"/>
      <c r="HVW196" s="264"/>
      <c r="HVX196" s="264"/>
      <c r="HVY196" s="264"/>
      <c r="HVZ196" s="264"/>
      <c r="HWA196" s="264"/>
      <c r="HWB196" s="264"/>
      <c r="HWC196" s="264"/>
      <c r="HWD196" s="264"/>
      <c r="HWE196" s="264"/>
      <c r="HWF196" s="264"/>
      <c r="HWG196" s="264"/>
      <c r="HWH196" s="264"/>
      <c r="HWI196" s="264"/>
      <c r="HWJ196" s="264"/>
      <c r="HWK196" s="264"/>
      <c r="HWL196" s="264"/>
      <c r="HWM196" s="264"/>
      <c r="HWN196" s="264"/>
      <c r="HWO196" s="264"/>
      <c r="HWP196" s="264"/>
      <c r="HWQ196" s="264"/>
      <c r="HWR196" s="264"/>
      <c r="HWS196" s="264"/>
      <c r="HWT196" s="264"/>
      <c r="HWU196" s="264"/>
      <c r="HWV196" s="264"/>
      <c r="HWW196" s="264"/>
      <c r="HWX196" s="264"/>
      <c r="HWY196" s="264"/>
      <c r="HWZ196" s="264"/>
      <c r="HXA196" s="264"/>
      <c r="HXB196" s="264"/>
      <c r="HXC196" s="264"/>
      <c r="HXD196" s="264"/>
      <c r="HXE196" s="264"/>
      <c r="HXF196" s="264"/>
      <c r="HXG196" s="264"/>
      <c r="HXH196" s="264"/>
      <c r="HXI196" s="264"/>
      <c r="HXJ196" s="264"/>
      <c r="HXK196" s="264"/>
      <c r="HXL196" s="264"/>
      <c r="HXM196" s="264"/>
      <c r="HXN196" s="264"/>
      <c r="HXO196" s="264"/>
      <c r="HXP196" s="264"/>
      <c r="HXQ196" s="264"/>
      <c r="HXR196" s="264"/>
      <c r="HXS196" s="264"/>
      <c r="HXT196" s="264"/>
      <c r="HXU196" s="264"/>
      <c r="HXV196" s="264"/>
      <c r="HXW196" s="264"/>
      <c r="HXX196" s="264"/>
      <c r="HXY196" s="264"/>
      <c r="HXZ196" s="264"/>
      <c r="HYA196" s="264"/>
      <c r="HYB196" s="264"/>
      <c r="HYC196" s="264"/>
      <c r="HYD196" s="264"/>
      <c r="HYE196" s="264"/>
      <c r="HYF196" s="264"/>
      <c r="HYG196" s="264"/>
      <c r="HYH196" s="264"/>
      <c r="HYI196" s="264"/>
      <c r="HYJ196" s="264"/>
      <c r="HYK196" s="264"/>
      <c r="HYL196" s="264"/>
      <c r="HYM196" s="264"/>
      <c r="HYN196" s="264"/>
      <c r="HYO196" s="264"/>
      <c r="HYP196" s="264"/>
      <c r="HYQ196" s="264"/>
      <c r="HYR196" s="264"/>
      <c r="HYS196" s="264"/>
      <c r="HYT196" s="264"/>
      <c r="HYU196" s="264"/>
      <c r="HYV196" s="264"/>
      <c r="HYW196" s="264"/>
      <c r="HYX196" s="264"/>
      <c r="HYY196" s="264"/>
      <c r="HYZ196" s="264"/>
      <c r="HZA196" s="264"/>
      <c r="HZB196" s="264"/>
      <c r="HZC196" s="264"/>
      <c r="HZD196" s="264"/>
      <c r="HZE196" s="264"/>
      <c r="HZF196" s="264"/>
      <c r="HZG196" s="264"/>
      <c r="HZH196" s="264"/>
      <c r="HZI196" s="264"/>
      <c r="HZJ196" s="264"/>
      <c r="HZK196" s="264"/>
      <c r="HZL196" s="264"/>
      <c r="HZM196" s="264"/>
      <c r="HZN196" s="264"/>
      <c r="HZO196" s="264"/>
      <c r="HZP196" s="264"/>
      <c r="HZQ196" s="264"/>
      <c r="HZR196" s="264"/>
      <c r="HZS196" s="264"/>
      <c r="HZT196" s="264"/>
      <c r="HZU196" s="264"/>
      <c r="HZV196" s="264"/>
      <c r="HZW196" s="264"/>
      <c r="HZX196" s="264"/>
      <c r="HZY196" s="264"/>
      <c r="HZZ196" s="264"/>
      <c r="IAA196" s="264"/>
      <c r="IAB196" s="264"/>
      <c r="IAC196" s="264"/>
      <c r="IAD196" s="264"/>
      <c r="IAE196" s="264"/>
      <c r="IAF196" s="264"/>
      <c r="IAG196" s="264"/>
      <c r="IAH196" s="264"/>
      <c r="IAI196" s="264"/>
      <c r="IAJ196" s="264"/>
      <c r="IAK196" s="264"/>
      <c r="IAL196" s="264"/>
      <c r="IAM196" s="264"/>
      <c r="IAN196" s="264"/>
      <c r="IAO196" s="264"/>
      <c r="IAP196" s="264"/>
      <c r="IAQ196" s="264"/>
      <c r="IAR196" s="264"/>
      <c r="IAS196" s="264"/>
      <c r="IAT196" s="264"/>
      <c r="IAU196" s="264"/>
      <c r="IAV196" s="264"/>
      <c r="IAW196" s="264"/>
      <c r="IAX196" s="264"/>
      <c r="IAY196" s="264"/>
      <c r="IAZ196" s="264"/>
      <c r="IBA196" s="264"/>
      <c r="IBB196" s="264"/>
      <c r="IBC196" s="264"/>
      <c r="IBD196" s="264"/>
      <c r="IBE196" s="264"/>
      <c r="IBF196" s="264"/>
      <c r="IBG196" s="264"/>
      <c r="IBH196" s="264"/>
      <c r="IBI196" s="264"/>
      <c r="IBJ196" s="264"/>
      <c r="IBK196" s="264"/>
      <c r="IBL196" s="264"/>
      <c r="IBM196" s="264"/>
      <c r="IBN196" s="264"/>
      <c r="IBO196" s="264"/>
      <c r="IBP196" s="264"/>
      <c r="IBQ196" s="264"/>
      <c r="IBR196" s="264"/>
      <c r="IBS196" s="264"/>
      <c r="IBT196" s="264"/>
      <c r="IBU196" s="264"/>
      <c r="IBV196" s="264"/>
      <c r="IBW196" s="264"/>
      <c r="IBX196" s="264"/>
      <c r="IBY196" s="264"/>
      <c r="IBZ196" s="264"/>
      <c r="ICA196" s="264"/>
      <c r="ICB196" s="264"/>
      <c r="ICC196" s="264"/>
      <c r="ICD196" s="264"/>
      <c r="ICE196" s="264"/>
      <c r="ICF196" s="264"/>
      <c r="ICG196" s="264"/>
      <c r="ICH196" s="264"/>
      <c r="ICI196" s="264"/>
      <c r="ICJ196" s="264"/>
      <c r="ICK196" s="264"/>
      <c r="ICL196" s="264"/>
      <c r="ICM196" s="264"/>
      <c r="ICN196" s="264"/>
      <c r="ICO196" s="264"/>
      <c r="ICP196" s="264"/>
      <c r="ICQ196" s="264"/>
      <c r="ICR196" s="264"/>
      <c r="ICS196" s="264"/>
      <c r="ICT196" s="264"/>
      <c r="ICU196" s="264"/>
      <c r="ICV196" s="264"/>
      <c r="ICW196" s="264"/>
      <c r="ICX196" s="264"/>
      <c r="ICY196" s="264"/>
      <c r="ICZ196" s="264"/>
      <c r="IDA196" s="264"/>
      <c r="IDB196" s="264"/>
      <c r="IDC196" s="264"/>
      <c r="IDD196" s="264"/>
      <c r="IDE196" s="264"/>
      <c r="IDF196" s="264"/>
      <c r="IDG196" s="264"/>
      <c r="IDH196" s="264"/>
      <c r="IDI196" s="264"/>
      <c r="IDJ196" s="264"/>
      <c r="IDK196" s="264"/>
      <c r="IDL196" s="264"/>
      <c r="IDM196" s="264"/>
      <c r="IDN196" s="264"/>
      <c r="IDO196" s="264"/>
      <c r="IDP196" s="264"/>
      <c r="IDQ196" s="264"/>
      <c r="IDR196" s="264"/>
      <c r="IDS196" s="264"/>
      <c r="IDT196" s="264"/>
      <c r="IDU196" s="264"/>
      <c r="IDV196" s="264"/>
      <c r="IDW196" s="264"/>
      <c r="IDX196" s="264"/>
      <c r="IDY196" s="264"/>
      <c r="IDZ196" s="264"/>
      <c r="IEA196" s="264"/>
      <c r="IEB196" s="264"/>
      <c r="IEC196" s="264"/>
      <c r="IED196" s="264"/>
      <c r="IEE196" s="264"/>
      <c r="IEF196" s="264"/>
      <c r="IEG196" s="264"/>
      <c r="IEH196" s="264"/>
      <c r="IEI196" s="264"/>
      <c r="IEJ196" s="264"/>
      <c r="IEK196" s="264"/>
      <c r="IEL196" s="264"/>
      <c r="IEM196" s="264"/>
      <c r="IEN196" s="264"/>
      <c r="IEO196" s="264"/>
      <c r="IEP196" s="264"/>
      <c r="IEQ196" s="264"/>
      <c r="IER196" s="264"/>
      <c r="IES196" s="264"/>
      <c r="IET196" s="264"/>
      <c r="IEU196" s="264"/>
      <c r="IEV196" s="264"/>
      <c r="IEW196" s="264"/>
      <c r="IEX196" s="264"/>
      <c r="IEY196" s="264"/>
      <c r="IEZ196" s="264"/>
      <c r="IFA196" s="264"/>
      <c r="IFB196" s="264"/>
      <c r="IFC196" s="264"/>
      <c r="IFD196" s="264"/>
      <c r="IFE196" s="264"/>
      <c r="IFF196" s="264"/>
      <c r="IFG196" s="264"/>
      <c r="IFH196" s="264"/>
      <c r="IFI196" s="264"/>
      <c r="IFJ196" s="264"/>
      <c r="IFK196" s="264"/>
      <c r="IFL196" s="264"/>
      <c r="IFM196" s="264"/>
      <c r="IFN196" s="264"/>
      <c r="IFO196" s="264"/>
      <c r="IFP196" s="264"/>
      <c r="IFQ196" s="264"/>
      <c r="IFR196" s="264"/>
      <c r="IFS196" s="264"/>
      <c r="IFT196" s="264"/>
      <c r="IFU196" s="264"/>
      <c r="IFV196" s="264"/>
      <c r="IFW196" s="264"/>
      <c r="IFX196" s="264"/>
      <c r="IFY196" s="264"/>
      <c r="IFZ196" s="264"/>
      <c r="IGA196" s="264"/>
      <c r="IGB196" s="264"/>
      <c r="IGC196" s="264"/>
      <c r="IGD196" s="264"/>
      <c r="IGE196" s="264"/>
      <c r="IGF196" s="264"/>
      <c r="IGG196" s="264"/>
      <c r="IGH196" s="264"/>
      <c r="IGI196" s="264"/>
      <c r="IGJ196" s="264"/>
      <c r="IGK196" s="264"/>
      <c r="IGL196" s="264"/>
      <c r="IGM196" s="264"/>
      <c r="IGN196" s="264"/>
      <c r="IGO196" s="264"/>
      <c r="IGP196" s="264"/>
      <c r="IGQ196" s="264"/>
      <c r="IGR196" s="264"/>
      <c r="IGS196" s="264"/>
      <c r="IGT196" s="264"/>
      <c r="IGU196" s="264"/>
      <c r="IGV196" s="264"/>
      <c r="IGW196" s="264"/>
      <c r="IGX196" s="264"/>
      <c r="IGY196" s="264"/>
      <c r="IGZ196" s="264"/>
      <c r="IHA196" s="264"/>
      <c r="IHB196" s="264"/>
      <c r="IHC196" s="264"/>
      <c r="IHD196" s="264"/>
      <c r="IHE196" s="264"/>
      <c r="IHF196" s="264"/>
      <c r="IHG196" s="264"/>
      <c r="IHH196" s="264"/>
      <c r="IHI196" s="264"/>
      <c r="IHJ196" s="264"/>
      <c r="IHK196" s="264"/>
      <c r="IHL196" s="264"/>
      <c r="IHM196" s="264"/>
      <c r="IHN196" s="264"/>
      <c r="IHO196" s="264"/>
      <c r="IHP196" s="264"/>
      <c r="IHQ196" s="264"/>
      <c r="IHR196" s="264"/>
      <c r="IHS196" s="264"/>
      <c r="IHT196" s="264"/>
      <c r="IHU196" s="264"/>
      <c r="IHV196" s="264"/>
      <c r="IHW196" s="264"/>
      <c r="IHX196" s="264"/>
      <c r="IHY196" s="264"/>
      <c r="IHZ196" s="264"/>
      <c r="IIA196" s="264"/>
      <c r="IIB196" s="264"/>
      <c r="IIC196" s="264"/>
      <c r="IID196" s="264"/>
      <c r="IIE196" s="264"/>
      <c r="IIF196" s="264"/>
      <c r="IIG196" s="264"/>
      <c r="IIH196" s="264"/>
      <c r="III196" s="264"/>
      <c r="IIJ196" s="264"/>
      <c r="IIK196" s="264"/>
      <c r="IIL196" s="264"/>
      <c r="IIM196" s="264"/>
      <c r="IIN196" s="264"/>
      <c r="IIO196" s="264"/>
      <c r="IIP196" s="264"/>
      <c r="IIQ196" s="264"/>
      <c r="IIR196" s="264"/>
      <c r="IIS196" s="264"/>
      <c r="IIT196" s="264"/>
      <c r="IIU196" s="264"/>
      <c r="IIV196" s="264"/>
      <c r="IIW196" s="264"/>
      <c r="IIX196" s="264"/>
      <c r="IIY196" s="264"/>
      <c r="IIZ196" s="264"/>
      <c r="IJA196" s="264"/>
      <c r="IJB196" s="264"/>
      <c r="IJC196" s="264"/>
      <c r="IJD196" s="264"/>
      <c r="IJE196" s="264"/>
      <c r="IJF196" s="264"/>
      <c r="IJG196" s="264"/>
      <c r="IJH196" s="264"/>
      <c r="IJI196" s="264"/>
      <c r="IJJ196" s="264"/>
      <c r="IJK196" s="264"/>
      <c r="IJL196" s="264"/>
      <c r="IJM196" s="264"/>
      <c r="IJN196" s="264"/>
      <c r="IJO196" s="264"/>
      <c r="IJP196" s="264"/>
      <c r="IJQ196" s="264"/>
      <c r="IJR196" s="264"/>
      <c r="IJS196" s="264"/>
      <c r="IJT196" s="264"/>
      <c r="IJU196" s="264"/>
      <c r="IJV196" s="264"/>
      <c r="IJW196" s="264"/>
      <c r="IJX196" s="264"/>
      <c r="IJY196" s="264"/>
      <c r="IJZ196" s="264"/>
      <c r="IKA196" s="264"/>
      <c r="IKB196" s="264"/>
      <c r="IKC196" s="264"/>
      <c r="IKD196" s="264"/>
      <c r="IKE196" s="264"/>
      <c r="IKF196" s="264"/>
      <c r="IKG196" s="264"/>
      <c r="IKH196" s="264"/>
      <c r="IKI196" s="264"/>
      <c r="IKJ196" s="264"/>
      <c r="IKK196" s="264"/>
      <c r="IKL196" s="264"/>
      <c r="IKM196" s="264"/>
      <c r="IKN196" s="264"/>
      <c r="IKO196" s="264"/>
      <c r="IKP196" s="264"/>
      <c r="IKQ196" s="264"/>
      <c r="IKR196" s="264"/>
      <c r="IKS196" s="264"/>
      <c r="IKT196" s="264"/>
      <c r="IKU196" s="264"/>
      <c r="IKV196" s="264"/>
      <c r="IKW196" s="264"/>
      <c r="IKX196" s="264"/>
      <c r="IKY196" s="264"/>
      <c r="IKZ196" s="264"/>
      <c r="ILA196" s="264"/>
      <c r="ILB196" s="264"/>
      <c r="ILC196" s="264"/>
      <c r="ILD196" s="264"/>
      <c r="ILE196" s="264"/>
      <c r="ILF196" s="264"/>
      <c r="ILG196" s="264"/>
      <c r="ILH196" s="264"/>
      <c r="ILI196" s="264"/>
      <c r="ILJ196" s="264"/>
      <c r="ILK196" s="264"/>
      <c r="ILL196" s="264"/>
      <c r="ILM196" s="264"/>
      <c r="ILN196" s="264"/>
      <c r="ILO196" s="264"/>
      <c r="ILP196" s="264"/>
      <c r="ILQ196" s="264"/>
      <c r="ILR196" s="264"/>
      <c r="ILS196" s="264"/>
      <c r="ILT196" s="264"/>
      <c r="ILU196" s="264"/>
      <c r="ILV196" s="264"/>
      <c r="ILW196" s="264"/>
      <c r="ILX196" s="264"/>
      <c r="ILY196" s="264"/>
      <c r="ILZ196" s="264"/>
      <c r="IMA196" s="264"/>
      <c r="IMB196" s="264"/>
      <c r="IMC196" s="264"/>
      <c r="IMD196" s="264"/>
      <c r="IME196" s="264"/>
      <c r="IMF196" s="264"/>
      <c r="IMG196" s="264"/>
      <c r="IMH196" s="264"/>
      <c r="IMI196" s="264"/>
      <c r="IMJ196" s="264"/>
      <c r="IMK196" s="264"/>
      <c r="IML196" s="264"/>
      <c r="IMM196" s="264"/>
      <c r="IMN196" s="264"/>
      <c r="IMO196" s="264"/>
      <c r="IMP196" s="264"/>
      <c r="IMQ196" s="264"/>
      <c r="IMR196" s="264"/>
      <c r="IMS196" s="264"/>
      <c r="IMT196" s="264"/>
      <c r="IMU196" s="264"/>
      <c r="IMV196" s="264"/>
      <c r="IMW196" s="264"/>
      <c r="IMX196" s="264"/>
      <c r="IMY196" s="264"/>
      <c r="IMZ196" s="264"/>
      <c r="INA196" s="264"/>
      <c r="INB196" s="264"/>
      <c r="INC196" s="264"/>
      <c r="IND196" s="264"/>
      <c r="INE196" s="264"/>
      <c r="INF196" s="264"/>
      <c r="ING196" s="264"/>
      <c r="INH196" s="264"/>
      <c r="INI196" s="264"/>
      <c r="INJ196" s="264"/>
      <c r="INK196" s="264"/>
      <c r="INL196" s="264"/>
      <c r="INM196" s="264"/>
      <c r="INN196" s="264"/>
      <c r="INO196" s="264"/>
      <c r="INP196" s="264"/>
      <c r="INQ196" s="264"/>
      <c r="INR196" s="264"/>
      <c r="INS196" s="264"/>
      <c r="INT196" s="264"/>
      <c r="INU196" s="264"/>
      <c r="INV196" s="264"/>
      <c r="INW196" s="264"/>
      <c r="INX196" s="264"/>
      <c r="INY196" s="264"/>
      <c r="INZ196" s="264"/>
      <c r="IOA196" s="264"/>
      <c r="IOB196" s="264"/>
      <c r="IOC196" s="264"/>
      <c r="IOD196" s="264"/>
      <c r="IOE196" s="264"/>
      <c r="IOF196" s="264"/>
      <c r="IOG196" s="264"/>
      <c r="IOH196" s="264"/>
      <c r="IOI196" s="264"/>
      <c r="IOJ196" s="264"/>
      <c r="IOK196" s="264"/>
      <c r="IOL196" s="264"/>
      <c r="IOM196" s="264"/>
      <c r="ION196" s="264"/>
      <c r="IOO196" s="264"/>
      <c r="IOP196" s="264"/>
      <c r="IOQ196" s="264"/>
      <c r="IOR196" s="264"/>
      <c r="IOS196" s="264"/>
      <c r="IOT196" s="264"/>
      <c r="IOU196" s="264"/>
      <c r="IOV196" s="264"/>
      <c r="IOW196" s="264"/>
      <c r="IOX196" s="264"/>
      <c r="IOY196" s="264"/>
      <c r="IOZ196" s="264"/>
      <c r="IPA196" s="264"/>
      <c r="IPB196" s="264"/>
      <c r="IPC196" s="264"/>
      <c r="IPD196" s="264"/>
      <c r="IPE196" s="264"/>
      <c r="IPF196" s="264"/>
      <c r="IPG196" s="264"/>
      <c r="IPH196" s="264"/>
      <c r="IPI196" s="264"/>
      <c r="IPJ196" s="264"/>
      <c r="IPK196" s="264"/>
      <c r="IPL196" s="264"/>
      <c r="IPM196" s="264"/>
      <c r="IPN196" s="264"/>
      <c r="IPO196" s="264"/>
      <c r="IPP196" s="264"/>
      <c r="IPQ196" s="264"/>
      <c r="IPR196" s="264"/>
      <c r="IPS196" s="264"/>
      <c r="IPT196" s="264"/>
      <c r="IPU196" s="264"/>
      <c r="IPV196" s="264"/>
      <c r="IPW196" s="264"/>
      <c r="IPX196" s="264"/>
      <c r="IPY196" s="264"/>
      <c r="IPZ196" s="264"/>
      <c r="IQA196" s="264"/>
      <c r="IQB196" s="264"/>
      <c r="IQC196" s="264"/>
      <c r="IQD196" s="264"/>
      <c r="IQE196" s="264"/>
      <c r="IQF196" s="264"/>
      <c r="IQG196" s="264"/>
      <c r="IQH196" s="264"/>
      <c r="IQI196" s="264"/>
      <c r="IQJ196" s="264"/>
      <c r="IQK196" s="264"/>
      <c r="IQL196" s="264"/>
      <c r="IQM196" s="264"/>
      <c r="IQN196" s="264"/>
      <c r="IQO196" s="264"/>
      <c r="IQP196" s="264"/>
      <c r="IQQ196" s="264"/>
      <c r="IQR196" s="264"/>
      <c r="IQS196" s="264"/>
      <c r="IQT196" s="264"/>
      <c r="IQU196" s="264"/>
      <c r="IQV196" s="264"/>
      <c r="IQW196" s="264"/>
      <c r="IQX196" s="264"/>
      <c r="IQY196" s="264"/>
      <c r="IQZ196" s="264"/>
      <c r="IRA196" s="264"/>
      <c r="IRB196" s="264"/>
      <c r="IRC196" s="264"/>
      <c r="IRD196" s="264"/>
      <c r="IRE196" s="264"/>
      <c r="IRF196" s="264"/>
      <c r="IRG196" s="264"/>
      <c r="IRH196" s="264"/>
      <c r="IRI196" s="264"/>
      <c r="IRJ196" s="264"/>
      <c r="IRK196" s="264"/>
      <c r="IRL196" s="264"/>
      <c r="IRM196" s="264"/>
      <c r="IRN196" s="264"/>
      <c r="IRO196" s="264"/>
      <c r="IRP196" s="264"/>
      <c r="IRQ196" s="264"/>
      <c r="IRR196" s="264"/>
      <c r="IRS196" s="264"/>
      <c r="IRT196" s="264"/>
      <c r="IRU196" s="264"/>
      <c r="IRV196" s="264"/>
      <c r="IRW196" s="264"/>
      <c r="IRX196" s="264"/>
      <c r="IRY196" s="264"/>
      <c r="IRZ196" s="264"/>
      <c r="ISA196" s="264"/>
      <c r="ISB196" s="264"/>
      <c r="ISC196" s="264"/>
      <c r="ISD196" s="264"/>
      <c r="ISE196" s="264"/>
      <c r="ISF196" s="264"/>
      <c r="ISG196" s="264"/>
      <c r="ISH196" s="264"/>
      <c r="ISI196" s="264"/>
      <c r="ISJ196" s="264"/>
      <c r="ISK196" s="264"/>
      <c r="ISL196" s="264"/>
      <c r="ISM196" s="264"/>
      <c r="ISN196" s="264"/>
      <c r="ISO196" s="264"/>
      <c r="ISP196" s="264"/>
      <c r="ISQ196" s="264"/>
      <c r="ISR196" s="264"/>
      <c r="ISS196" s="264"/>
      <c r="IST196" s="264"/>
      <c r="ISU196" s="264"/>
      <c r="ISV196" s="264"/>
      <c r="ISW196" s="264"/>
      <c r="ISX196" s="264"/>
      <c r="ISY196" s="264"/>
      <c r="ISZ196" s="264"/>
      <c r="ITA196" s="264"/>
      <c r="ITB196" s="264"/>
      <c r="ITC196" s="264"/>
      <c r="ITD196" s="264"/>
      <c r="ITE196" s="264"/>
      <c r="ITF196" s="264"/>
      <c r="ITG196" s="264"/>
      <c r="ITH196" s="264"/>
      <c r="ITI196" s="264"/>
      <c r="ITJ196" s="264"/>
      <c r="ITK196" s="264"/>
      <c r="ITL196" s="264"/>
      <c r="ITM196" s="264"/>
      <c r="ITN196" s="264"/>
      <c r="ITO196" s="264"/>
      <c r="ITP196" s="264"/>
      <c r="ITQ196" s="264"/>
      <c r="ITR196" s="264"/>
      <c r="ITS196" s="264"/>
      <c r="ITT196" s="264"/>
      <c r="ITU196" s="264"/>
      <c r="ITV196" s="264"/>
      <c r="ITW196" s="264"/>
      <c r="ITX196" s="264"/>
      <c r="ITY196" s="264"/>
      <c r="ITZ196" s="264"/>
      <c r="IUA196" s="264"/>
      <c r="IUB196" s="264"/>
      <c r="IUC196" s="264"/>
      <c r="IUD196" s="264"/>
      <c r="IUE196" s="264"/>
      <c r="IUF196" s="264"/>
      <c r="IUG196" s="264"/>
      <c r="IUH196" s="264"/>
      <c r="IUI196" s="264"/>
      <c r="IUJ196" s="264"/>
      <c r="IUK196" s="264"/>
      <c r="IUL196" s="264"/>
      <c r="IUM196" s="264"/>
      <c r="IUN196" s="264"/>
      <c r="IUO196" s="264"/>
      <c r="IUP196" s="264"/>
      <c r="IUQ196" s="264"/>
      <c r="IUR196" s="264"/>
      <c r="IUS196" s="264"/>
      <c r="IUT196" s="264"/>
      <c r="IUU196" s="264"/>
      <c r="IUV196" s="264"/>
      <c r="IUW196" s="264"/>
      <c r="IUX196" s="264"/>
      <c r="IUY196" s="264"/>
      <c r="IUZ196" s="264"/>
      <c r="IVA196" s="264"/>
      <c r="IVB196" s="264"/>
      <c r="IVC196" s="264"/>
      <c r="IVD196" s="264"/>
      <c r="IVE196" s="264"/>
      <c r="IVF196" s="264"/>
      <c r="IVG196" s="264"/>
      <c r="IVH196" s="264"/>
      <c r="IVI196" s="264"/>
      <c r="IVJ196" s="264"/>
      <c r="IVK196" s="264"/>
      <c r="IVL196" s="264"/>
      <c r="IVM196" s="264"/>
      <c r="IVN196" s="264"/>
      <c r="IVO196" s="264"/>
      <c r="IVP196" s="264"/>
      <c r="IVQ196" s="264"/>
      <c r="IVR196" s="264"/>
      <c r="IVS196" s="264"/>
      <c r="IVT196" s="264"/>
      <c r="IVU196" s="264"/>
      <c r="IVV196" s="264"/>
      <c r="IVW196" s="264"/>
      <c r="IVX196" s="264"/>
      <c r="IVY196" s="264"/>
      <c r="IVZ196" s="264"/>
      <c r="IWA196" s="264"/>
      <c r="IWB196" s="264"/>
      <c r="IWC196" s="264"/>
      <c r="IWD196" s="264"/>
      <c r="IWE196" s="264"/>
      <c r="IWF196" s="264"/>
      <c r="IWG196" s="264"/>
      <c r="IWH196" s="264"/>
      <c r="IWI196" s="264"/>
      <c r="IWJ196" s="264"/>
      <c r="IWK196" s="264"/>
      <c r="IWL196" s="264"/>
      <c r="IWM196" s="264"/>
      <c r="IWN196" s="264"/>
      <c r="IWO196" s="264"/>
      <c r="IWP196" s="264"/>
      <c r="IWQ196" s="264"/>
      <c r="IWR196" s="264"/>
      <c r="IWS196" s="264"/>
      <c r="IWT196" s="264"/>
      <c r="IWU196" s="264"/>
      <c r="IWV196" s="264"/>
      <c r="IWW196" s="264"/>
      <c r="IWX196" s="264"/>
      <c r="IWY196" s="264"/>
      <c r="IWZ196" s="264"/>
      <c r="IXA196" s="264"/>
      <c r="IXB196" s="264"/>
      <c r="IXC196" s="264"/>
      <c r="IXD196" s="264"/>
      <c r="IXE196" s="264"/>
      <c r="IXF196" s="264"/>
      <c r="IXG196" s="264"/>
      <c r="IXH196" s="264"/>
      <c r="IXI196" s="264"/>
      <c r="IXJ196" s="264"/>
      <c r="IXK196" s="264"/>
      <c r="IXL196" s="264"/>
      <c r="IXM196" s="264"/>
      <c r="IXN196" s="264"/>
      <c r="IXO196" s="264"/>
      <c r="IXP196" s="264"/>
      <c r="IXQ196" s="264"/>
      <c r="IXR196" s="264"/>
      <c r="IXS196" s="264"/>
      <c r="IXT196" s="264"/>
      <c r="IXU196" s="264"/>
      <c r="IXV196" s="264"/>
      <c r="IXW196" s="264"/>
      <c r="IXX196" s="264"/>
      <c r="IXY196" s="264"/>
      <c r="IXZ196" s="264"/>
      <c r="IYA196" s="264"/>
      <c r="IYB196" s="264"/>
      <c r="IYC196" s="264"/>
      <c r="IYD196" s="264"/>
      <c r="IYE196" s="264"/>
      <c r="IYF196" s="264"/>
      <c r="IYG196" s="264"/>
      <c r="IYH196" s="264"/>
      <c r="IYI196" s="264"/>
      <c r="IYJ196" s="264"/>
      <c r="IYK196" s="264"/>
      <c r="IYL196" s="264"/>
      <c r="IYM196" s="264"/>
      <c r="IYN196" s="264"/>
      <c r="IYO196" s="264"/>
      <c r="IYP196" s="264"/>
      <c r="IYQ196" s="264"/>
      <c r="IYR196" s="264"/>
      <c r="IYS196" s="264"/>
      <c r="IYT196" s="264"/>
      <c r="IYU196" s="264"/>
      <c r="IYV196" s="264"/>
      <c r="IYW196" s="264"/>
      <c r="IYX196" s="264"/>
      <c r="IYY196" s="264"/>
      <c r="IYZ196" s="264"/>
      <c r="IZA196" s="264"/>
      <c r="IZB196" s="264"/>
      <c r="IZC196" s="264"/>
      <c r="IZD196" s="264"/>
      <c r="IZE196" s="264"/>
      <c r="IZF196" s="264"/>
      <c r="IZG196" s="264"/>
      <c r="IZH196" s="264"/>
      <c r="IZI196" s="264"/>
      <c r="IZJ196" s="264"/>
      <c r="IZK196" s="264"/>
      <c r="IZL196" s="264"/>
      <c r="IZM196" s="264"/>
      <c r="IZN196" s="264"/>
      <c r="IZO196" s="264"/>
      <c r="IZP196" s="264"/>
      <c r="IZQ196" s="264"/>
      <c r="IZR196" s="264"/>
      <c r="IZS196" s="264"/>
      <c r="IZT196" s="264"/>
      <c r="IZU196" s="264"/>
      <c r="IZV196" s="264"/>
      <c r="IZW196" s="264"/>
      <c r="IZX196" s="264"/>
      <c r="IZY196" s="264"/>
      <c r="IZZ196" s="264"/>
      <c r="JAA196" s="264"/>
      <c r="JAB196" s="264"/>
      <c r="JAC196" s="264"/>
      <c r="JAD196" s="264"/>
      <c r="JAE196" s="264"/>
      <c r="JAF196" s="264"/>
      <c r="JAG196" s="264"/>
      <c r="JAH196" s="264"/>
      <c r="JAI196" s="264"/>
      <c r="JAJ196" s="264"/>
      <c r="JAK196" s="264"/>
      <c r="JAL196" s="264"/>
      <c r="JAM196" s="264"/>
      <c r="JAN196" s="264"/>
      <c r="JAO196" s="264"/>
      <c r="JAP196" s="264"/>
      <c r="JAQ196" s="264"/>
      <c r="JAR196" s="264"/>
      <c r="JAS196" s="264"/>
      <c r="JAT196" s="264"/>
      <c r="JAU196" s="264"/>
      <c r="JAV196" s="264"/>
      <c r="JAW196" s="264"/>
      <c r="JAX196" s="264"/>
      <c r="JAY196" s="264"/>
      <c r="JAZ196" s="264"/>
      <c r="JBA196" s="264"/>
      <c r="JBB196" s="264"/>
      <c r="JBC196" s="264"/>
      <c r="JBD196" s="264"/>
      <c r="JBE196" s="264"/>
      <c r="JBF196" s="264"/>
      <c r="JBG196" s="264"/>
      <c r="JBH196" s="264"/>
      <c r="JBI196" s="264"/>
      <c r="JBJ196" s="264"/>
      <c r="JBK196" s="264"/>
      <c r="JBL196" s="264"/>
      <c r="JBM196" s="264"/>
      <c r="JBN196" s="264"/>
      <c r="JBO196" s="264"/>
      <c r="JBP196" s="264"/>
      <c r="JBQ196" s="264"/>
      <c r="JBR196" s="264"/>
      <c r="JBS196" s="264"/>
      <c r="JBT196" s="264"/>
      <c r="JBU196" s="264"/>
      <c r="JBV196" s="264"/>
      <c r="JBW196" s="264"/>
      <c r="JBX196" s="264"/>
      <c r="JBY196" s="264"/>
      <c r="JBZ196" s="264"/>
      <c r="JCA196" s="264"/>
      <c r="JCB196" s="264"/>
      <c r="JCC196" s="264"/>
      <c r="JCD196" s="264"/>
      <c r="JCE196" s="264"/>
      <c r="JCF196" s="264"/>
      <c r="JCG196" s="264"/>
      <c r="JCH196" s="264"/>
      <c r="JCI196" s="264"/>
      <c r="JCJ196" s="264"/>
      <c r="JCK196" s="264"/>
      <c r="JCL196" s="264"/>
      <c r="JCM196" s="264"/>
      <c r="JCN196" s="264"/>
      <c r="JCO196" s="264"/>
      <c r="JCP196" s="264"/>
      <c r="JCQ196" s="264"/>
      <c r="JCR196" s="264"/>
      <c r="JCS196" s="264"/>
      <c r="JCT196" s="264"/>
      <c r="JCU196" s="264"/>
      <c r="JCV196" s="264"/>
      <c r="JCW196" s="264"/>
      <c r="JCX196" s="264"/>
      <c r="JCY196" s="264"/>
      <c r="JCZ196" s="264"/>
      <c r="JDA196" s="264"/>
      <c r="JDB196" s="264"/>
      <c r="JDC196" s="264"/>
      <c r="JDD196" s="264"/>
      <c r="JDE196" s="264"/>
      <c r="JDF196" s="264"/>
      <c r="JDG196" s="264"/>
      <c r="JDH196" s="264"/>
      <c r="JDI196" s="264"/>
      <c r="JDJ196" s="264"/>
      <c r="JDK196" s="264"/>
      <c r="JDL196" s="264"/>
      <c r="JDM196" s="264"/>
      <c r="JDN196" s="264"/>
      <c r="JDO196" s="264"/>
      <c r="JDP196" s="264"/>
      <c r="JDQ196" s="264"/>
      <c r="JDR196" s="264"/>
      <c r="JDS196" s="264"/>
      <c r="JDT196" s="264"/>
      <c r="JDU196" s="264"/>
      <c r="JDV196" s="264"/>
      <c r="JDW196" s="264"/>
      <c r="JDX196" s="264"/>
      <c r="JDY196" s="264"/>
      <c r="JDZ196" s="264"/>
      <c r="JEA196" s="264"/>
      <c r="JEB196" s="264"/>
      <c r="JEC196" s="264"/>
      <c r="JED196" s="264"/>
      <c r="JEE196" s="264"/>
      <c r="JEF196" s="264"/>
      <c r="JEG196" s="264"/>
      <c r="JEH196" s="264"/>
      <c r="JEI196" s="264"/>
      <c r="JEJ196" s="264"/>
      <c r="JEK196" s="264"/>
      <c r="JEL196" s="264"/>
      <c r="JEM196" s="264"/>
      <c r="JEN196" s="264"/>
      <c r="JEO196" s="264"/>
      <c r="JEP196" s="264"/>
      <c r="JEQ196" s="264"/>
      <c r="JER196" s="264"/>
      <c r="JES196" s="264"/>
      <c r="JET196" s="264"/>
      <c r="JEU196" s="264"/>
      <c r="JEV196" s="264"/>
      <c r="JEW196" s="264"/>
      <c r="JEX196" s="264"/>
      <c r="JEY196" s="264"/>
      <c r="JEZ196" s="264"/>
      <c r="JFA196" s="264"/>
      <c r="JFB196" s="264"/>
      <c r="JFC196" s="264"/>
      <c r="JFD196" s="264"/>
      <c r="JFE196" s="264"/>
      <c r="JFF196" s="264"/>
      <c r="JFG196" s="264"/>
      <c r="JFH196" s="264"/>
      <c r="JFI196" s="264"/>
      <c r="JFJ196" s="264"/>
      <c r="JFK196" s="264"/>
      <c r="JFL196" s="264"/>
      <c r="JFM196" s="264"/>
      <c r="JFN196" s="264"/>
      <c r="JFO196" s="264"/>
      <c r="JFP196" s="264"/>
      <c r="JFQ196" s="264"/>
      <c r="JFR196" s="264"/>
      <c r="JFS196" s="264"/>
      <c r="JFT196" s="264"/>
      <c r="JFU196" s="264"/>
      <c r="JFV196" s="264"/>
      <c r="JFW196" s="264"/>
      <c r="JFX196" s="264"/>
      <c r="JFY196" s="264"/>
      <c r="JFZ196" s="264"/>
      <c r="JGA196" s="264"/>
      <c r="JGB196" s="264"/>
      <c r="JGC196" s="264"/>
      <c r="JGD196" s="264"/>
      <c r="JGE196" s="264"/>
      <c r="JGF196" s="264"/>
      <c r="JGG196" s="264"/>
      <c r="JGH196" s="264"/>
      <c r="JGI196" s="264"/>
      <c r="JGJ196" s="264"/>
      <c r="JGK196" s="264"/>
      <c r="JGL196" s="264"/>
      <c r="JGM196" s="264"/>
      <c r="JGN196" s="264"/>
      <c r="JGO196" s="264"/>
      <c r="JGP196" s="264"/>
      <c r="JGQ196" s="264"/>
      <c r="JGR196" s="264"/>
      <c r="JGS196" s="264"/>
      <c r="JGT196" s="264"/>
      <c r="JGU196" s="264"/>
      <c r="JGV196" s="264"/>
      <c r="JGW196" s="264"/>
      <c r="JGX196" s="264"/>
      <c r="JGY196" s="264"/>
      <c r="JGZ196" s="264"/>
      <c r="JHA196" s="264"/>
      <c r="JHB196" s="264"/>
      <c r="JHC196" s="264"/>
      <c r="JHD196" s="264"/>
      <c r="JHE196" s="264"/>
      <c r="JHF196" s="264"/>
      <c r="JHG196" s="264"/>
      <c r="JHH196" s="264"/>
      <c r="JHI196" s="264"/>
      <c r="JHJ196" s="264"/>
      <c r="JHK196" s="264"/>
      <c r="JHL196" s="264"/>
      <c r="JHM196" s="264"/>
      <c r="JHN196" s="264"/>
      <c r="JHO196" s="264"/>
      <c r="JHP196" s="264"/>
      <c r="JHQ196" s="264"/>
      <c r="JHR196" s="264"/>
      <c r="JHS196" s="264"/>
      <c r="JHT196" s="264"/>
      <c r="JHU196" s="264"/>
      <c r="JHV196" s="264"/>
      <c r="JHW196" s="264"/>
      <c r="JHX196" s="264"/>
      <c r="JHY196" s="264"/>
      <c r="JHZ196" s="264"/>
      <c r="JIA196" s="264"/>
      <c r="JIB196" s="264"/>
      <c r="JIC196" s="264"/>
      <c r="JID196" s="264"/>
      <c r="JIE196" s="264"/>
      <c r="JIF196" s="264"/>
      <c r="JIG196" s="264"/>
      <c r="JIH196" s="264"/>
      <c r="JII196" s="264"/>
      <c r="JIJ196" s="264"/>
      <c r="JIK196" s="264"/>
      <c r="JIL196" s="264"/>
      <c r="JIM196" s="264"/>
      <c r="JIN196" s="264"/>
      <c r="JIO196" s="264"/>
      <c r="JIP196" s="264"/>
      <c r="JIQ196" s="264"/>
      <c r="JIR196" s="264"/>
      <c r="JIS196" s="264"/>
      <c r="JIT196" s="264"/>
      <c r="JIU196" s="264"/>
      <c r="JIV196" s="264"/>
      <c r="JIW196" s="264"/>
      <c r="JIX196" s="264"/>
      <c r="JIY196" s="264"/>
      <c r="JIZ196" s="264"/>
      <c r="JJA196" s="264"/>
      <c r="JJB196" s="264"/>
      <c r="JJC196" s="264"/>
      <c r="JJD196" s="264"/>
      <c r="JJE196" s="264"/>
      <c r="JJF196" s="264"/>
      <c r="JJG196" s="264"/>
      <c r="JJH196" s="264"/>
      <c r="JJI196" s="264"/>
      <c r="JJJ196" s="264"/>
      <c r="JJK196" s="264"/>
      <c r="JJL196" s="264"/>
      <c r="JJM196" s="264"/>
      <c r="JJN196" s="264"/>
      <c r="JJO196" s="264"/>
      <c r="JJP196" s="264"/>
      <c r="JJQ196" s="264"/>
      <c r="JJR196" s="264"/>
      <c r="JJS196" s="264"/>
      <c r="JJT196" s="264"/>
      <c r="JJU196" s="264"/>
      <c r="JJV196" s="264"/>
      <c r="JJW196" s="264"/>
      <c r="JJX196" s="264"/>
      <c r="JJY196" s="264"/>
      <c r="JJZ196" s="264"/>
      <c r="JKA196" s="264"/>
      <c r="JKB196" s="264"/>
      <c r="JKC196" s="264"/>
      <c r="JKD196" s="264"/>
      <c r="JKE196" s="264"/>
      <c r="JKF196" s="264"/>
      <c r="JKG196" s="264"/>
      <c r="JKH196" s="264"/>
      <c r="JKI196" s="264"/>
      <c r="JKJ196" s="264"/>
      <c r="JKK196" s="264"/>
      <c r="JKL196" s="264"/>
      <c r="JKM196" s="264"/>
      <c r="JKN196" s="264"/>
      <c r="JKO196" s="264"/>
      <c r="JKP196" s="264"/>
      <c r="JKQ196" s="264"/>
      <c r="JKR196" s="264"/>
      <c r="JKS196" s="264"/>
      <c r="JKT196" s="264"/>
      <c r="JKU196" s="264"/>
      <c r="JKV196" s="264"/>
      <c r="JKW196" s="264"/>
      <c r="JKX196" s="264"/>
      <c r="JKY196" s="264"/>
      <c r="JKZ196" s="264"/>
      <c r="JLA196" s="264"/>
      <c r="JLB196" s="264"/>
      <c r="JLC196" s="264"/>
      <c r="JLD196" s="264"/>
      <c r="JLE196" s="264"/>
      <c r="JLF196" s="264"/>
      <c r="JLG196" s="264"/>
      <c r="JLH196" s="264"/>
      <c r="JLI196" s="264"/>
      <c r="JLJ196" s="264"/>
      <c r="JLK196" s="264"/>
      <c r="JLL196" s="264"/>
      <c r="JLM196" s="264"/>
      <c r="JLN196" s="264"/>
      <c r="JLO196" s="264"/>
      <c r="JLP196" s="264"/>
      <c r="JLQ196" s="264"/>
      <c r="JLR196" s="264"/>
      <c r="JLS196" s="264"/>
      <c r="JLT196" s="264"/>
      <c r="JLU196" s="264"/>
      <c r="JLV196" s="264"/>
      <c r="JLW196" s="264"/>
      <c r="JLX196" s="264"/>
      <c r="JLY196" s="264"/>
      <c r="JLZ196" s="264"/>
      <c r="JMA196" s="264"/>
      <c r="JMB196" s="264"/>
      <c r="JMC196" s="264"/>
      <c r="JMD196" s="264"/>
      <c r="JME196" s="264"/>
      <c r="JMF196" s="264"/>
      <c r="JMG196" s="264"/>
      <c r="JMH196" s="264"/>
      <c r="JMI196" s="264"/>
      <c r="JMJ196" s="264"/>
      <c r="JMK196" s="264"/>
      <c r="JML196" s="264"/>
      <c r="JMM196" s="264"/>
      <c r="JMN196" s="264"/>
      <c r="JMO196" s="264"/>
      <c r="JMP196" s="264"/>
      <c r="JMQ196" s="264"/>
      <c r="JMR196" s="264"/>
      <c r="JMS196" s="264"/>
      <c r="JMT196" s="264"/>
      <c r="JMU196" s="264"/>
      <c r="JMV196" s="264"/>
      <c r="JMW196" s="264"/>
      <c r="JMX196" s="264"/>
      <c r="JMY196" s="264"/>
      <c r="JMZ196" s="264"/>
      <c r="JNA196" s="264"/>
      <c r="JNB196" s="264"/>
      <c r="JNC196" s="264"/>
      <c r="JND196" s="264"/>
      <c r="JNE196" s="264"/>
      <c r="JNF196" s="264"/>
      <c r="JNG196" s="264"/>
      <c r="JNH196" s="264"/>
      <c r="JNI196" s="264"/>
      <c r="JNJ196" s="264"/>
      <c r="JNK196" s="264"/>
      <c r="JNL196" s="264"/>
      <c r="JNM196" s="264"/>
      <c r="JNN196" s="264"/>
      <c r="JNO196" s="264"/>
      <c r="JNP196" s="264"/>
      <c r="JNQ196" s="264"/>
      <c r="JNR196" s="264"/>
      <c r="JNS196" s="264"/>
      <c r="JNT196" s="264"/>
      <c r="JNU196" s="264"/>
      <c r="JNV196" s="264"/>
      <c r="JNW196" s="264"/>
      <c r="JNX196" s="264"/>
      <c r="JNY196" s="264"/>
      <c r="JNZ196" s="264"/>
      <c r="JOA196" s="264"/>
      <c r="JOB196" s="264"/>
      <c r="JOC196" s="264"/>
      <c r="JOD196" s="264"/>
      <c r="JOE196" s="264"/>
      <c r="JOF196" s="264"/>
      <c r="JOG196" s="264"/>
      <c r="JOH196" s="264"/>
      <c r="JOI196" s="264"/>
      <c r="JOJ196" s="264"/>
      <c r="JOK196" s="264"/>
      <c r="JOL196" s="264"/>
      <c r="JOM196" s="264"/>
      <c r="JON196" s="264"/>
      <c r="JOO196" s="264"/>
      <c r="JOP196" s="264"/>
      <c r="JOQ196" s="264"/>
      <c r="JOR196" s="264"/>
      <c r="JOS196" s="264"/>
      <c r="JOT196" s="264"/>
      <c r="JOU196" s="264"/>
      <c r="JOV196" s="264"/>
      <c r="JOW196" s="264"/>
      <c r="JOX196" s="264"/>
      <c r="JOY196" s="264"/>
      <c r="JOZ196" s="264"/>
      <c r="JPA196" s="264"/>
      <c r="JPB196" s="264"/>
      <c r="JPC196" s="264"/>
      <c r="JPD196" s="264"/>
      <c r="JPE196" s="264"/>
      <c r="JPF196" s="264"/>
      <c r="JPG196" s="264"/>
      <c r="JPH196" s="264"/>
      <c r="JPI196" s="264"/>
      <c r="JPJ196" s="264"/>
      <c r="JPK196" s="264"/>
      <c r="JPL196" s="264"/>
      <c r="JPM196" s="264"/>
      <c r="JPN196" s="264"/>
      <c r="JPO196" s="264"/>
      <c r="JPP196" s="264"/>
      <c r="JPQ196" s="264"/>
      <c r="JPR196" s="264"/>
      <c r="JPS196" s="264"/>
      <c r="JPT196" s="264"/>
      <c r="JPU196" s="264"/>
      <c r="JPV196" s="264"/>
      <c r="JPW196" s="264"/>
      <c r="JPX196" s="264"/>
      <c r="JPY196" s="264"/>
      <c r="JPZ196" s="264"/>
      <c r="JQA196" s="264"/>
      <c r="JQB196" s="264"/>
      <c r="JQC196" s="264"/>
      <c r="JQD196" s="264"/>
      <c r="JQE196" s="264"/>
      <c r="JQF196" s="264"/>
      <c r="JQG196" s="264"/>
      <c r="JQH196" s="264"/>
      <c r="JQI196" s="264"/>
      <c r="JQJ196" s="264"/>
      <c r="JQK196" s="264"/>
      <c r="JQL196" s="264"/>
      <c r="JQM196" s="264"/>
      <c r="JQN196" s="264"/>
      <c r="JQO196" s="264"/>
      <c r="JQP196" s="264"/>
      <c r="JQQ196" s="264"/>
      <c r="JQR196" s="264"/>
      <c r="JQS196" s="264"/>
      <c r="JQT196" s="264"/>
      <c r="JQU196" s="264"/>
      <c r="JQV196" s="264"/>
      <c r="JQW196" s="264"/>
      <c r="JQX196" s="264"/>
      <c r="JQY196" s="264"/>
      <c r="JQZ196" s="264"/>
      <c r="JRA196" s="264"/>
      <c r="JRB196" s="264"/>
      <c r="JRC196" s="264"/>
      <c r="JRD196" s="264"/>
      <c r="JRE196" s="264"/>
      <c r="JRF196" s="264"/>
      <c r="JRG196" s="264"/>
      <c r="JRH196" s="264"/>
      <c r="JRI196" s="264"/>
      <c r="JRJ196" s="264"/>
      <c r="JRK196" s="264"/>
      <c r="JRL196" s="264"/>
      <c r="JRM196" s="264"/>
      <c r="JRN196" s="264"/>
      <c r="JRO196" s="264"/>
      <c r="JRP196" s="264"/>
      <c r="JRQ196" s="264"/>
      <c r="JRR196" s="264"/>
      <c r="JRS196" s="264"/>
      <c r="JRT196" s="264"/>
      <c r="JRU196" s="264"/>
      <c r="JRV196" s="264"/>
      <c r="JRW196" s="264"/>
      <c r="JRX196" s="264"/>
      <c r="JRY196" s="264"/>
      <c r="JRZ196" s="264"/>
      <c r="JSA196" s="264"/>
      <c r="JSB196" s="264"/>
      <c r="JSC196" s="264"/>
      <c r="JSD196" s="264"/>
      <c r="JSE196" s="264"/>
      <c r="JSF196" s="264"/>
      <c r="JSG196" s="264"/>
      <c r="JSH196" s="264"/>
      <c r="JSI196" s="264"/>
      <c r="JSJ196" s="264"/>
      <c r="JSK196" s="264"/>
      <c r="JSL196" s="264"/>
      <c r="JSM196" s="264"/>
      <c r="JSN196" s="264"/>
      <c r="JSO196" s="264"/>
      <c r="JSP196" s="264"/>
      <c r="JSQ196" s="264"/>
      <c r="JSR196" s="264"/>
      <c r="JSS196" s="264"/>
      <c r="JST196" s="264"/>
      <c r="JSU196" s="264"/>
      <c r="JSV196" s="264"/>
      <c r="JSW196" s="264"/>
      <c r="JSX196" s="264"/>
      <c r="JSY196" s="264"/>
      <c r="JSZ196" s="264"/>
      <c r="JTA196" s="264"/>
      <c r="JTB196" s="264"/>
      <c r="JTC196" s="264"/>
      <c r="JTD196" s="264"/>
      <c r="JTE196" s="264"/>
      <c r="JTF196" s="264"/>
      <c r="JTG196" s="264"/>
      <c r="JTH196" s="264"/>
      <c r="JTI196" s="264"/>
      <c r="JTJ196" s="264"/>
      <c r="JTK196" s="264"/>
      <c r="JTL196" s="264"/>
      <c r="JTM196" s="264"/>
      <c r="JTN196" s="264"/>
      <c r="JTO196" s="264"/>
      <c r="JTP196" s="264"/>
      <c r="JTQ196" s="264"/>
      <c r="JTR196" s="264"/>
      <c r="JTS196" s="264"/>
      <c r="JTT196" s="264"/>
      <c r="JTU196" s="264"/>
      <c r="JTV196" s="264"/>
      <c r="JTW196" s="264"/>
      <c r="JTX196" s="264"/>
      <c r="JTY196" s="264"/>
      <c r="JTZ196" s="264"/>
      <c r="JUA196" s="264"/>
      <c r="JUB196" s="264"/>
      <c r="JUC196" s="264"/>
      <c r="JUD196" s="264"/>
      <c r="JUE196" s="264"/>
      <c r="JUF196" s="264"/>
      <c r="JUG196" s="264"/>
      <c r="JUH196" s="264"/>
      <c r="JUI196" s="264"/>
      <c r="JUJ196" s="264"/>
      <c r="JUK196" s="264"/>
      <c r="JUL196" s="264"/>
      <c r="JUM196" s="264"/>
      <c r="JUN196" s="264"/>
      <c r="JUO196" s="264"/>
      <c r="JUP196" s="264"/>
      <c r="JUQ196" s="264"/>
      <c r="JUR196" s="264"/>
      <c r="JUS196" s="264"/>
      <c r="JUT196" s="264"/>
      <c r="JUU196" s="264"/>
      <c r="JUV196" s="264"/>
      <c r="JUW196" s="264"/>
      <c r="JUX196" s="264"/>
      <c r="JUY196" s="264"/>
      <c r="JUZ196" s="264"/>
      <c r="JVA196" s="264"/>
      <c r="JVB196" s="264"/>
      <c r="JVC196" s="264"/>
      <c r="JVD196" s="264"/>
      <c r="JVE196" s="264"/>
      <c r="JVF196" s="264"/>
      <c r="JVG196" s="264"/>
      <c r="JVH196" s="264"/>
      <c r="JVI196" s="264"/>
      <c r="JVJ196" s="264"/>
      <c r="JVK196" s="264"/>
      <c r="JVL196" s="264"/>
      <c r="JVM196" s="264"/>
      <c r="JVN196" s="264"/>
      <c r="JVO196" s="264"/>
      <c r="JVP196" s="264"/>
      <c r="JVQ196" s="264"/>
      <c r="JVR196" s="264"/>
      <c r="JVS196" s="264"/>
      <c r="JVT196" s="264"/>
      <c r="JVU196" s="264"/>
      <c r="JVV196" s="264"/>
      <c r="JVW196" s="264"/>
      <c r="JVX196" s="264"/>
      <c r="JVY196" s="264"/>
      <c r="JVZ196" s="264"/>
      <c r="JWA196" s="264"/>
      <c r="JWB196" s="264"/>
      <c r="JWC196" s="264"/>
      <c r="JWD196" s="264"/>
      <c r="JWE196" s="264"/>
      <c r="JWF196" s="264"/>
      <c r="JWG196" s="264"/>
      <c r="JWH196" s="264"/>
      <c r="JWI196" s="264"/>
      <c r="JWJ196" s="264"/>
      <c r="JWK196" s="264"/>
      <c r="JWL196" s="264"/>
      <c r="JWM196" s="264"/>
      <c r="JWN196" s="264"/>
      <c r="JWO196" s="264"/>
      <c r="JWP196" s="264"/>
      <c r="JWQ196" s="264"/>
      <c r="JWR196" s="264"/>
      <c r="JWS196" s="264"/>
      <c r="JWT196" s="264"/>
      <c r="JWU196" s="264"/>
      <c r="JWV196" s="264"/>
      <c r="JWW196" s="264"/>
      <c r="JWX196" s="264"/>
      <c r="JWY196" s="264"/>
      <c r="JWZ196" s="264"/>
      <c r="JXA196" s="264"/>
      <c r="JXB196" s="264"/>
      <c r="JXC196" s="264"/>
      <c r="JXD196" s="264"/>
      <c r="JXE196" s="264"/>
      <c r="JXF196" s="264"/>
      <c r="JXG196" s="264"/>
      <c r="JXH196" s="264"/>
      <c r="JXI196" s="264"/>
      <c r="JXJ196" s="264"/>
      <c r="JXK196" s="264"/>
      <c r="JXL196" s="264"/>
      <c r="JXM196" s="264"/>
      <c r="JXN196" s="264"/>
      <c r="JXO196" s="264"/>
      <c r="JXP196" s="264"/>
      <c r="JXQ196" s="264"/>
      <c r="JXR196" s="264"/>
      <c r="JXS196" s="264"/>
      <c r="JXT196" s="264"/>
      <c r="JXU196" s="264"/>
      <c r="JXV196" s="264"/>
      <c r="JXW196" s="264"/>
      <c r="JXX196" s="264"/>
      <c r="JXY196" s="264"/>
      <c r="JXZ196" s="264"/>
      <c r="JYA196" s="264"/>
      <c r="JYB196" s="264"/>
      <c r="JYC196" s="264"/>
      <c r="JYD196" s="264"/>
      <c r="JYE196" s="264"/>
      <c r="JYF196" s="264"/>
      <c r="JYG196" s="264"/>
      <c r="JYH196" s="264"/>
      <c r="JYI196" s="264"/>
      <c r="JYJ196" s="264"/>
      <c r="JYK196" s="264"/>
      <c r="JYL196" s="264"/>
      <c r="JYM196" s="264"/>
      <c r="JYN196" s="264"/>
      <c r="JYO196" s="264"/>
      <c r="JYP196" s="264"/>
      <c r="JYQ196" s="264"/>
      <c r="JYR196" s="264"/>
      <c r="JYS196" s="264"/>
      <c r="JYT196" s="264"/>
      <c r="JYU196" s="264"/>
      <c r="JYV196" s="264"/>
      <c r="JYW196" s="264"/>
      <c r="JYX196" s="264"/>
      <c r="JYY196" s="264"/>
      <c r="JYZ196" s="264"/>
      <c r="JZA196" s="264"/>
      <c r="JZB196" s="264"/>
      <c r="JZC196" s="264"/>
      <c r="JZD196" s="264"/>
      <c r="JZE196" s="264"/>
      <c r="JZF196" s="264"/>
      <c r="JZG196" s="264"/>
      <c r="JZH196" s="264"/>
      <c r="JZI196" s="264"/>
      <c r="JZJ196" s="264"/>
      <c r="JZK196" s="264"/>
      <c r="JZL196" s="264"/>
      <c r="JZM196" s="264"/>
      <c r="JZN196" s="264"/>
      <c r="JZO196" s="264"/>
      <c r="JZP196" s="264"/>
      <c r="JZQ196" s="264"/>
      <c r="JZR196" s="264"/>
      <c r="JZS196" s="264"/>
      <c r="JZT196" s="264"/>
      <c r="JZU196" s="264"/>
      <c r="JZV196" s="264"/>
      <c r="JZW196" s="264"/>
      <c r="JZX196" s="264"/>
      <c r="JZY196" s="264"/>
      <c r="JZZ196" s="264"/>
      <c r="KAA196" s="264"/>
      <c r="KAB196" s="264"/>
      <c r="KAC196" s="264"/>
      <c r="KAD196" s="264"/>
      <c r="KAE196" s="264"/>
      <c r="KAF196" s="264"/>
      <c r="KAG196" s="264"/>
      <c r="KAH196" s="264"/>
      <c r="KAI196" s="264"/>
      <c r="KAJ196" s="264"/>
      <c r="KAK196" s="264"/>
      <c r="KAL196" s="264"/>
      <c r="KAM196" s="264"/>
      <c r="KAN196" s="264"/>
      <c r="KAO196" s="264"/>
      <c r="KAP196" s="264"/>
      <c r="KAQ196" s="264"/>
      <c r="KAR196" s="264"/>
      <c r="KAS196" s="264"/>
      <c r="KAT196" s="264"/>
      <c r="KAU196" s="264"/>
      <c r="KAV196" s="264"/>
      <c r="KAW196" s="264"/>
      <c r="KAX196" s="264"/>
      <c r="KAY196" s="264"/>
      <c r="KAZ196" s="264"/>
      <c r="KBA196" s="264"/>
      <c r="KBB196" s="264"/>
      <c r="KBC196" s="264"/>
      <c r="KBD196" s="264"/>
      <c r="KBE196" s="264"/>
      <c r="KBF196" s="264"/>
      <c r="KBG196" s="264"/>
      <c r="KBH196" s="264"/>
      <c r="KBI196" s="264"/>
      <c r="KBJ196" s="264"/>
      <c r="KBK196" s="264"/>
      <c r="KBL196" s="264"/>
      <c r="KBM196" s="264"/>
      <c r="KBN196" s="264"/>
      <c r="KBO196" s="264"/>
      <c r="KBP196" s="264"/>
      <c r="KBQ196" s="264"/>
      <c r="KBR196" s="264"/>
      <c r="KBS196" s="264"/>
      <c r="KBT196" s="264"/>
      <c r="KBU196" s="264"/>
      <c r="KBV196" s="264"/>
      <c r="KBW196" s="264"/>
      <c r="KBX196" s="264"/>
      <c r="KBY196" s="264"/>
      <c r="KBZ196" s="264"/>
      <c r="KCA196" s="264"/>
      <c r="KCB196" s="264"/>
      <c r="KCC196" s="264"/>
      <c r="KCD196" s="264"/>
      <c r="KCE196" s="264"/>
      <c r="KCF196" s="264"/>
      <c r="KCG196" s="264"/>
      <c r="KCH196" s="264"/>
      <c r="KCI196" s="264"/>
      <c r="KCJ196" s="264"/>
      <c r="KCK196" s="264"/>
      <c r="KCL196" s="264"/>
      <c r="KCM196" s="264"/>
      <c r="KCN196" s="264"/>
      <c r="KCO196" s="264"/>
      <c r="KCP196" s="264"/>
      <c r="KCQ196" s="264"/>
      <c r="KCR196" s="264"/>
      <c r="KCS196" s="264"/>
      <c r="KCT196" s="264"/>
      <c r="KCU196" s="264"/>
      <c r="KCV196" s="264"/>
      <c r="KCW196" s="264"/>
      <c r="KCX196" s="264"/>
      <c r="KCY196" s="264"/>
      <c r="KCZ196" s="264"/>
      <c r="KDA196" s="264"/>
      <c r="KDB196" s="264"/>
      <c r="KDC196" s="264"/>
      <c r="KDD196" s="264"/>
      <c r="KDE196" s="264"/>
      <c r="KDF196" s="264"/>
      <c r="KDG196" s="264"/>
      <c r="KDH196" s="264"/>
      <c r="KDI196" s="264"/>
      <c r="KDJ196" s="264"/>
      <c r="KDK196" s="264"/>
      <c r="KDL196" s="264"/>
      <c r="KDM196" s="264"/>
      <c r="KDN196" s="264"/>
      <c r="KDO196" s="264"/>
      <c r="KDP196" s="264"/>
      <c r="KDQ196" s="264"/>
      <c r="KDR196" s="264"/>
      <c r="KDS196" s="264"/>
      <c r="KDT196" s="264"/>
      <c r="KDU196" s="264"/>
      <c r="KDV196" s="264"/>
      <c r="KDW196" s="264"/>
      <c r="KDX196" s="264"/>
      <c r="KDY196" s="264"/>
      <c r="KDZ196" s="264"/>
      <c r="KEA196" s="264"/>
      <c r="KEB196" s="264"/>
      <c r="KEC196" s="264"/>
      <c r="KED196" s="264"/>
      <c r="KEE196" s="264"/>
      <c r="KEF196" s="264"/>
      <c r="KEG196" s="264"/>
      <c r="KEH196" s="264"/>
      <c r="KEI196" s="264"/>
      <c r="KEJ196" s="264"/>
      <c r="KEK196" s="264"/>
      <c r="KEL196" s="264"/>
      <c r="KEM196" s="264"/>
      <c r="KEN196" s="264"/>
      <c r="KEO196" s="264"/>
      <c r="KEP196" s="264"/>
      <c r="KEQ196" s="264"/>
      <c r="KER196" s="264"/>
      <c r="KES196" s="264"/>
      <c r="KET196" s="264"/>
      <c r="KEU196" s="264"/>
      <c r="KEV196" s="264"/>
      <c r="KEW196" s="264"/>
      <c r="KEX196" s="264"/>
      <c r="KEY196" s="264"/>
      <c r="KEZ196" s="264"/>
      <c r="KFA196" s="264"/>
      <c r="KFB196" s="264"/>
      <c r="KFC196" s="264"/>
      <c r="KFD196" s="264"/>
      <c r="KFE196" s="264"/>
      <c r="KFF196" s="264"/>
      <c r="KFG196" s="264"/>
      <c r="KFH196" s="264"/>
      <c r="KFI196" s="264"/>
      <c r="KFJ196" s="264"/>
      <c r="KFK196" s="264"/>
      <c r="KFL196" s="264"/>
      <c r="KFM196" s="264"/>
      <c r="KFN196" s="264"/>
      <c r="KFO196" s="264"/>
      <c r="KFP196" s="264"/>
      <c r="KFQ196" s="264"/>
      <c r="KFR196" s="264"/>
      <c r="KFS196" s="264"/>
      <c r="KFT196" s="264"/>
      <c r="KFU196" s="264"/>
      <c r="KFV196" s="264"/>
      <c r="KFW196" s="264"/>
      <c r="KFX196" s="264"/>
      <c r="KFY196" s="264"/>
      <c r="KFZ196" s="264"/>
      <c r="KGA196" s="264"/>
      <c r="KGB196" s="264"/>
      <c r="KGC196" s="264"/>
      <c r="KGD196" s="264"/>
      <c r="KGE196" s="264"/>
      <c r="KGF196" s="264"/>
      <c r="KGG196" s="264"/>
      <c r="KGH196" s="264"/>
      <c r="KGI196" s="264"/>
      <c r="KGJ196" s="264"/>
      <c r="KGK196" s="264"/>
      <c r="KGL196" s="264"/>
      <c r="KGM196" s="264"/>
      <c r="KGN196" s="264"/>
      <c r="KGO196" s="264"/>
      <c r="KGP196" s="264"/>
      <c r="KGQ196" s="264"/>
      <c r="KGR196" s="264"/>
      <c r="KGS196" s="264"/>
      <c r="KGT196" s="264"/>
      <c r="KGU196" s="264"/>
      <c r="KGV196" s="264"/>
      <c r="KGW196" s="264"/>
      <c r="KGX196" s="264"/>
      <c r="KGY196" s="264"/>
      <c r="KGZ196" s="264"/>
      <c r="KHA196" s="264"/>
      <c r="KHB196" s="264"/>
      <c r="KHC196" s="264"/>
      <c r="KHD196" s="264"/>
      <c r="KHE196" s="264"/>
      <c r="KHF196" s="264"/>
      <c r="KHG196" s="264"/>
      <c r="KHH196" s="264"/>
      <c r="KHI196" s="264"/>
      <c r="KHJ196" s="264"/>
      <c r="KHK196" s="264"/>
      <c r="KHL196" s="264"/>
      <c r="KHM196" s="264"/>
      <c r="KHN196" s="264"/>
      <c r="KHO196" s="264"/>
      <c r="KHP196" s="264"/>
      <c r="KHQ196" s="264"/>
      <c r="KHR196" s="264"/>
      <c r="KHS196" s="264"/>
      <c r="KHT196" s="264"/>
      <c r="KHU196" s="264"/>
      <c r="KHV196" s="264"/>
      <c r="KHW196" s="264"/>
      <c r="KHX196" s="264"/>
      <c r="KHY196" s="264"/>
      <c r="KHZ196" s="264"/>
      <c r="KIA196" s="264"/>
      <c r="KIB196" s="264"/>
      <c r="KIC196" s="264"/>
      <c r="KID196" s="264"/>
      <c r="KIE196" s="264"/>
      <c r="KIF196" s="264"/>
      <c r="KIG196" s="264"/>
      <c r="KIH196" s="264"/>
      <c r="KII196" s="264"/>
      <c r="KIJ196" s="264"/>
      <c r="KIK196" s="264"/>
      <c r="KIL196" s="264"/>
      <c r="KIM196" s="264"/>
      <c r="KIN196" s="264"/>
      <c r="KIO196" s="264"/>
      <c r="KIP196" s="264"/>
      <c r="KIQ196" s="264"/>
      <c r="KIR196" s="264"/>
      <c r="KIS196" s="264"/>
      <c r="KIT196" s="264"/>
      <c r="KIU196" s="264"/>
      <c r="KIV196" s="264"/>
      <c r="KIW196" s="264"/>
      <c r="KIX196" s="264"/>
      <c r="KIY196" s="264"/>
      <c r="KIZ196" s="264"/>
      <c r="KJA196" s="264"/>
      <c r="KJB196" s="264"/>
      <c r="KJC196" s="264"/>
      <c r="KJD196" s="264"/>
      <c r="KJE196" s="264"/>
      <c r="KJF196" s="264"/>
      <c r="KJG196" s="264"/>
      <c r="KJH196" s="264"/>
      <c r="KJI196" s="264"/>
      <c r="KJJ196" s="264"/>
      <c r="KJK196" s="264"/>
      <c r="KJL196" s="264"/>
      <c r="KJM196" s="264"/>
      <c r="KJN196" s="264"/>
      <c r="KJO196" s="264"/>
      <c r="KJP196" s="264"/>
      <c r="KJQ196" s="264"/>
      <c r="KJR196" s="264"/>
      <c r="KJS196" s="264"/>
      <c r="KJT196" s="264"/>
      <c r="KJU196" s="264"/>
      <c r="KJV196" s="264"/>
      <c r="KJW196" s="264"/>
      <c r="KJX196" s="264"/>
      <c r="KJY196" s="264"/>
      <c r="KJZ196" s="264"/>
      <c r="KKA196" s="264"/>
      <c r="KKB196" s="264"/>
      <c r="KKC196" s="264"/>
      <c r="KKD196" s="264"/>
      <c r="KKE196" s="264"/>
      <c r="KKF196" s="264"/>
      <c r="KKG196" s="264"/>
      <c r="KKH196" s="264"/>
      <c r="KKI196" s="264"/>
      <c r="KKJ196" s="264"/>
      <c r="KKK196" s="264"/>
      <c r="KKL196" s="264"/>
      <c r="KKM196" s="264"/>
      <c r="KKN196" s="264"/>
      <c r="KKO196" s="264"/>
      <c r="KKP196" s="264"/>
      <c r="KKQ196" s="264"/>
      <c r="KKR196" s="264"/>
      <c r="KKS196" s="264"/>
      <c r="KKT196" s="264"/>
      <c r="KKU196" s="264"/>
      <c r="KKV196" s="264"/>
      <c r="KKW196" s="264"/>
      <c r="KKX196" s="264"/>
      <c r="KKY196" s="264"/>
      <c r="KKZ196" s="264"/>
      <c r="KLA196" s="264"/>
      <c r="KLB196" s="264"/>
      <c r="KLC196" s="264"/>
      <c r="KLD196" s="264"/>
      <c r="KLE196" s="264"/>
      <c r="KLF196" s="264"/>
      <c r="KLG196" s="264"/>
      <c r="KLH196" s="264"/>
      <c r="KLI196" s="264"/>
      <c r="KLJ196" s="264"/>
      <c r="KLK196" s="264"/>
      <c r="KLL196" s="264"/>
      <c r="KLM196" s="264"/>
      <c r="KLN196" s="264"/>
      <c r="KLO196" s="264"/>
      <c r="KLP196" s="264"/>
      <c r="KLQ196" s="264"/>
      <c r="KLR196" s="264"/>
      <c r="KLS196" s="264"/>
      <c r="KLT196" s="264"/>
      <c r="KLU196" s="264"/>
      <c r="KLV196" s="264"/>
      <c r="KLW196" s="264"/>
      <c r="KLX196" s="264"/>
      <c r="KLY196" s="264"/>
      <c r="KLZ196" s="264"/>
      <c r="KMA196" s="264"/>
      <c r="KMB196" s="264"/>
      <c r="KMC196" s="264"/>
      <c r="KMD196" s="264"/>
      <c r="KME196" s="264"/>
      <c r="KMF196" s="264"/>
      <c r="KMG196" s="264"/>
      <c r="KMH196" s="264"/>
      <c r="KMI196" s="264"/>
      <c r="KMJ196" s="264"/>
      <c r="KMK196" s="264"/>
      <c r="KML196" s="264"/>
      <c r="KMM196" s="264"/>
      <c r="KMN196" s="264"/>
      <c r="KMO196" s="264"/>
      <c r="KMP196" s="264"/>
      <c r="KMQ196" s="264"/>
      <c r="KMR196" s="264"/>
      <c r="KMS196" s="264"/>
      <c r="KMT196" s="264"/>
      <c r="KMU196" s="264"/>
      <c r="KMV196" s="264"/>
      <c r="KMW196" s="264"/>
      <c r="KMX196" s="264"/>
      <c r="KMY196" s="264"/>
      <c r="KMZ196" s="264"/>
      <c r="KNA196" s="264"/>
      <c r="KNB196" s="264"/>
      <c r="KNC196" s="264"/>
      <c r="KND196" s="264"/>
      <c r="KNE196" s="264"/>
      <c r="KNF196" s="264"/>
      <c r="KNG196" s="264"/>
      <c r="KNH196" s="264"/>
      <c r="KNI196" s="264"/>
      <c r="KNJ196" s="264"/>
      <c r="KNK196" s="264"/>
      <c r="KNL196" s="264"/>
      <c r="KNM196" s="264"/>
      <c r="KNN196" s="264"/>
      <c r="KNO196" s="264"/>
      <c r="KNP196" s="264"/>
      <c r="KNQ196" s="264"/>
      <c r="KNR196" s="264"/>
      <c r="KNS196" s="264"/>
      <c r="KNT196" s="264"/>
      <c r="KNU196" s="264"/>
      <c r="KNV196" s="264"/>
      <c r="KNW196" s="264"/>
      <c r="KNX196" s="264"/>
      <c r="KNY196" s="264"/>
      <c r="KNZ196" s="264"/>
      <c r="KOA196" s="264"/>
      <c r="KOB196" s="264"/>
      <c r="KOC196" s="264"/>
      <c r="KOD196" s="264"/>
      <c r="KOE196" s="264"/>
      <c r="KOF196" s="264"/>
      <c r="KOG196" s="264"/>
      <c r="KOH196" s="264"/>
      <c r="KOI196" s="264"/>
      <c r="KOJ196" s="264"/>
      <c r="KOK196" s="264"/>
      <c r="KOL196" s="264"/>
      <c r="KOM196" s="264"/>
      <c r="KON196" s="264"/>
      <c r="KOO196" s="264"/>
      <c r="KOP196" s="264"/>
      <c r="KOQ196" s="264"/>
      <c r="KOR196" s="264"/>
      <c r="KOS196" s="264"/>
      <c r="KOT196" s="264"/>
      <c r="KOU196" s="264"/>
      <c r="KOV196" s="264"/>
      <c r="KOW196" s="264"/>
      <c r="KOX196" s="264"/>
      <c r="KOY196" s="264"/>
      <c r="KOZ196" s="264"/>
      <c r="KPA196" s="264"/>
      <c r="KPB196" s="264"/>
      <c r="KPC196" s="264"/>
      <c r="KPD196" s="264"/>
      <c r="KPE196" s="264"/>
      <c r="KPF196" s="264"/>
      <c r="KPG196" s="264"/>
      <c r="KPH196" s="264"/>
      <c r="KPI196" s="264"/>
      <c r="KPJ196" s="264"/>
      <c r="KPK196" s="264"/>
      <c r="KPL196" s="264"/>
      <c r="KPM196" s="264"/>
      <c r="KPN196" s="264"/>
      <c r="KPO196" s="264"/>
      <c r="KPP196" s="264"/>
      <c r="KPQ196" s="264"/>
      <c r="KPR196" s="264"/>
      <c r="KPS196" s="264"/>
      <c r="KPT196" s="264"/>
      <c r="KPU196" s="264"/>
      <c r="KPV196" s="264"/>
      <c r="KPW196" s="264"/>
      <c r="KPX196" s="264"/>
      <c r="KPY196" s="264"/>
      <c r="KPZ196" s="264"/>
      <c r="KQA196" s="264"/>
      <c r="KQB196" s="264"/>
      <c r="KQC196" s="264"/>
      <c r="KQD196" s="264"/>
      <c r="KQE196" s="264"/>
      <c r="KQF196" s="264"/>
      <c r="KQG196" s="264"/>
      <c r="KQH196" s="264"/>
      <c r="KQI196" s="264"/>
      <c r="KQJ196" s="264"/>
      <c r="KQK196" s="264"/>
      <c r="KQL196" s="264"/>
      <c r="KQM196" s="264"/>
      <c r="KQN196" s="264"/>
      <c r="KQO196" s="264"/>
      <c r="KQP196" s="264"/>
      <c r="KQQ196" s="264"/>
      <c r="KQR196" s="264"/>
      <c r="KQS196" s="264"/>
      <c r="KQT196" s="264"/>
      <c r="KQU196" s="264"/>
      <c r="KQV196" s="264"/>
      <c r="KQW196" s="264"/>
      <c r="KQX196" s="264"/>
      <c r="KQY196" s="264"/>
      <c r="KQZ196" s="264"/>
      <c r="KRA196" s="264"/>
      <c r="KRB196" s="264"/>
      <c r="KRC196" s="264"/>
      <c r="KRD196" s="264"/>
      <c r="KRE196" s="264"/>
      <c r="KRF196" s="264"/>
      <c r="KRG196" s="264"/>
      <c r="KRH196" s="264"/>
      <c r="KRI196" s="264"/>
      <c r="KRJ196" s="264"/>
      <c r="KRK196" s="264"/>
      <c r="KRL196" s="264"/>
      <c r="KRM196" s="264"/>
      <c r="KRN196" s="264"/>
      <c r="KRO196" s="264"/>
      <c r="KRP196" s="264"/>
      <c r="KRQ196" s="264"/>
      <c r="KRR196" s="264"/>
      <c r="KRS196" s="264"/>
      <c r="KRT196" s="264"/>
      <c r="KRU196" s="264"/>
      <c r="KRV196" s="264"/>
      <c r="KRW196" s="264"/>
      <c r="KRX196" s="264"/>
      <c r="KRY196" s="264"/>
      <c r="KRZ196" s="264"/>
      <c r="KSA196" s="264"/>
      <c r="KSB196" s="264"/>
      <c r="KSC196" s="264"/>
      <c r="KSD196" s="264"/>
      <c r="KSE196" s="264"/>
      <c r="KSF196" s="264"/>
      <c r="KSG196" s="264"/>
      <c r="KSH196" s="264"/>
      <c r="KSI196" s="264"/>
      <c r="KSJ196" s="264"/>
      <c r="KSK196" s="264"/>
      <c r="KSL196" s="264"/>
      <c r="KSM196" s="264"/>
      <c r="KSN196" s="264"/>
      <c r="KSO196" s="264"/>
      <c r="KSP196" s="264"/>
      <c r="KSQ196" s="264"/>
      <c r="KSR196" s="264"/>
      <c r="KSS196" s="264"/>
      <c r="KST196" s="264"/>
      <c r="KSU196" s="264"/>
      <c r="KSV196" s="264"/>
      <c r="KSW196" s="264"/>
      <c r="KSX196" s="264"/>
      <c r="KSY196" s="264"/>
      <c r="KSZ196" s="264"/>
      <c r="KTA196" s="264"/>
      <c r="KTB196" s="264"/>
      <c r="KTC196" s="264"/>
      <c r="KTD196" s="264"/>
      <c r="KTE196" s="264"/>
      <c r="KTF196" s="264"/>
      <c r="KTG196" s="264"/>
      <c r="KTH196" s="264"/>
      <c r="KTI196" s="264"/>
      <c r="KTJ196" s="264"/>
      <c r="KTK196" s="264"/>
      <c r="KTL196" s="264"/>
      <c r="KTM196" s="264"/>
      <c r="KTN196" s="264"/>
      <c r="KTO196" s="264"/>
      <c r="KTP196" s="264"/>
      <c r="KTQ196" s="264"/>
      <c r="KTR196" s="264"/>
      <c r="KTS196" s="264"/>
      <c r="KTT196" s="264"/>
      <c r="KTU196" s="264"/>
      <c r="KTV196" s="264"/>
      <c r="KTW196" s="264"/>
      <c r="KTX196" s="264"/>
      <c r="KTY196" s="264"/>
      <c r="KTZ196" s="264"/>
      <c r="KUA196" s="264"/>
      <c r="KUB196" s="264"/>
      <c r="KUC196" s="264"/>
      <c r="KUD196" s="264"/>
      <c r="KUE196" s="264"/>
      <c r="KUF196" s="264"/>
      <c r="KUG196" s="264"/>
      <c r="KUH196" s="264"/>
      <c r="KUI196" s="264"/>
      <c r="KUJ196" s="264"/>
      <c r="KUK196" s="264"/>
      <c r="KUL196" s="264"/>
      <c r="KUM196" s="264"/>
      <c r="KUN196" s="264"/>
      <c r="KUO196" s="264"/>
      <c r="KUP196" s="264"/>
      <c r="KUQ196" s="264"/>
      <c r="KUR196" s="264"/>
      <c r="KUS196" s="264"/>
      <c r="KUT196" s="264"/>
      <c r="KUU196" s="264"/>
      <c r="KUV196" s="264"/>
      <c r="KUW196" s="264"/>
      <c r="KUX196" s="264"/>
      <c r="KUY196" s="264"/>
      <c r="KUZ196" s="264"/>
      <c r="KVA196" s="264"/>
      <c r="KVB196" s="264"/>
      <c r="KVC196" s="264"/>
      <c r="KVD196" s="264"/>
      <c r="KVE196" s="264"/>
      <c r="KVF196" s="264"/>
      <c r="KVG196" s="264"/>
      <c r="KVH196" s="264"/>
      <c r="KVI196" s="264"/>
      <c r="KVJ196" s="264"/>
      <c r="KVK196" s="264"/>
      <c r="KVL196" s="264"/>
      <c r="KVM196" s="264"/>
      <c r="KVN196" s="264"/>
      <c r="KVO196" s="264"/>
      <c r="KVP196" s="264"/>
      <c r="KVQ196" s="264"/>
      <c r="KVR196" s="264"/>
      <c r="KVS196" s="264"/>
      <c r="KVT196" s="264"/>
      <c r="KVU196" s="264"/>
      <c r="KVV196" s="264"/>
      <c r="KVW196" s="264"/>
      <c r="KVX196" s="264"/>
      <c r="KVY196" s="264"/>
      <c r="KVZ196" s="264"/>
      <c r="KWA196" s="264"/>
      <c r="KWB196" s="264"/>
      <c r="KWC196" s="264"/>
      <c r="KWD196" s="264"/>
      <c r="KWE196" s="264"/>
      <c r="KWF196" s="264"/>
      <c r="KWG196" s="264"/>
      <c r="KWH196" s="264"/>
      <c r="KWI196" s="264"/>
      <c r="KWJ196" s="264"/>
      <c r="KWK196" s="264"/>
      <c r="KWL196" s="264"/>
      <c r="KWM196" s="264"/>
      <c r="KWN196" s="264"/>
      <c r="KWO196" s="264"/>
      <c r="KWP196" s="264"/>
      <c r="KWQ196" s="264"/>
      <c r="KWR196" s="264"/>
      <c r="KWS196" s="264"/>
      <c r="KWT196" s="264"/>
      <c r="KWU196" s="264"/>
      <c r="KWV196" s="264"/>
      <c r="KWW196" s="264"/>
      <c r="KWX196" s="264"/>
      <c r="KWY196" s="264"/>
      <c r="KWZ196" s="264"/>
      <c r="KXA196" s="264"/>
      <c r="KXB196" s="264"/>
      <c r="KXC196" s="264"/>
      <c r="KXD196" s="264"/>
      <c r="KXE196" s="264"/>
      <c r="KXF196" s="264"/>
      <c r="KXG196" s="264"/>
      <c r="KXH196" s="264"/>
      <c r="KXI196" s="264"/>
      <c r="KXJ196" s="264"/>
      <c r="KXK196" s="264"/>
      <c r="KXL196" s="264"/>
      <c r="KXM196" s="264"/>
      <c r="KXN196" s="264"/>
      <c r="KXO196" s="264"/>
      <c r="KXP196" s="264"/>
      <c r="KXQ196" s="264"/>
      <c r="KXR196" s="264"/>
      <c r="KXS196" s="264"/>
      <c r="KXT196" s="264"/>
      <c r="KXU196" s="264"/>
      <c r="KXV196" s="264"/>
      <c r="KXW196" s="264"/>
      <c r="KXX196" s="264"/>
      <c r="KXY196" s="264"/>
      <c r="KXZ196" s="264"/>
      <c r="KYA196" s="264"/>
      <c r="KYB196" s="264"/>
      <c r="KYC196" s="264"/>
      <c r="KYD196" s="264"/>
      <c r="KYE196" s="264"/>
      <c r="KYF196" s="264"/>
      <c r="KYG196" s="264"/>
      <c r="KYH196" s="264"/>
      <c r="KYI196" s="264"/>
      <c r="KYJ196" s="264"/>
      <c r="KYK196" s="264"/>
      <c r="KYL196" s="264"/>
      <c r="KYM196" s="264"/>
      <c r="KYN196" s="264"/>
      <c r="KYO196" s="264"/>
      <c r="KYP196" s="264"/>
      <c r="KYQ196" s="264"/>
      <c r="KYR196" s="264"/>
      <c r="KYS196" s="264"/>
      <c r="KYT196" s="264"/>
      <c r="KYU196" s="264"/>
      <c r="KYV196" s="264"/>
      <c r="KYW196" s="264"/>
      <c r="KYX196" s="264"/>
      <c r="KYY196" s="264"/>
      <c r="KYZ196" s="264"/>
      <c r="KZA196" s="264"/>
      <c r="KZB196" s="264"/>
      <c r="KZC196" s="264"/>
      <c r="KZD196" s="264"/>
      <c r="KZE196" s="264"/>
      <c r="KZF196" s="264"/>
      <c r="KZG196" s="264"/>
      <c r="KZH196" s="264"/>
      <c r="KZI196" s="264"/>
      <c r="KZJ196" s="264"/>
      <c r="KZK196" s="264"/>
      <c r="KZL196" s="264"/>
      <c r="KZM196" s="264"/>
      <c r="KZN196" s="264"/>
      <c r="KZO196" s="264"/>
      <c r="KZP196" s="264"/>
      <c r="KZQ196" s="264"/>
      <c r="KZR196" s="264"/>
      <c r="KZS196" s="264"/>
      <c r="KZT196" s="264"/>
      <c r="KZU196" s="264"/>
      <c r="KZV196" s="264"/>
      <c r="KZW196" s="264"/>
      <c r="KZX196" s="264"/>
      <c r="KZY196" s="264"/>
      <c r="KZZ196" s="264"/>
      <c r="LAA196" s="264"/>
      <c r="LAB196" s="264"/>
      <c r="LAC196" s="264"/>
      <c r="LAD196" s="264"/>
      <c r="LAE196" s="264"/>
      <c r="LAF196" s="264"/>
      <c r="LAG196" s="264"/>
      <c r="LAH196" s="264"/>
      <c r="LAI196" s="264"/>
      <c r="LAJ196" s="264"/>
      <c r="LAK196" s="264"/>
      <c r="LAL196" s="264"/>
      <c r="LAM196" s="264"/>
      <c r="LAN196" s="264"/>
      <c r="LAO196" s="264"/>
      <c r="LAP196" s="264"/>
      <c r="LAQ196" s="264"/>
      <c r="LAR196" s="264"/>
      <c r="LAS196" s="264"/>
      <c r="LAT196" s="264"/>
      <c r="LAU196" s="264"/>
      <c r="LAV196" s="264"/>
      <c r="LAW196" s="264"/>
      <c r="LAX196" s="264"/>
      <c r="LAY196" s="264"/>
      <c r="LAZ196" s="264"/>
      <c r="LBA196" s="264"/>
      <c r="LBB196" s="264"/>
      <c r="LBC196" s="264"/>
      <c r="LBD196" s="264"/>
      <c r="LBE196" s="264"/>
      <c r="LBF196" s="264"/>
      <c r="LBG196" s="264"/>
      <c r="LBH196" s="264"/>
      <c r="LBI196" s="264"/>
      <c r="LBJ196" s="264"/>
      <c r="LBK196" s="264"/>
      <c r="LBL196" s="264"/>
      <c r="LBM196" s="264"/>
      <c r="LBN196" s="264"/>
      <c r="LBO196" s="264"/>
      <c r="LBP196" s="264"/>
      <c r="LBQ196" s="264"/>
      <c r="LBR196" s="264"/>
      <c r="LBS196" s="264"/>
      <c r="LBT196" s="264"/>
      <c r="LBU196" s="264"/>
      <c r="LBV196" s="264"/>
      <c r="LBW196" s="264"/>
      <c r="LBX196" s="264"/>
      <c r="LBY196" s="264"/>
      <c r="LBZ196" s="264"/>
      <c r="LCA196" s="264"/>
      <c r="LCB196" s="264"/>
      <c r="LCC196" s="264"/>
      <c r="LCD196" s="264"/>
      <c r="LCE196" s="264"/>
      <c r="LCF196" s="264"/>
      <c r="LCG196" s="264"/>
      <c r="LCH196" s="264"/>
      <c r="LCI196" s="264"/>
      <c r="LCJ196" s="264"/>
      <c r="LCK196" s="264"/>
      <c r="LCL196" s="264"/>
      <c r="LCM196" s="264"/>
      <c r="LCN196" s="264"/>
      <c r="LCO196" s="264"/>
      <c r="LCP196" s="264"/>
      <c r="LCQ196" s="264"/>
      <c r="LCR196" s="264"/>
      <c r="LCS196" s="264"/>
      <c r="LCT196" s="264"/>
      <c r="LCU196" s="264"/>
      <c r="LCV196" s="264"/>
      <c r="LCW196" s="264"/>
      <c r="LCX196" s="264"/>
      <c r="LCY196" s="264"/>
      <c r="LCZ196" s="264"/>
      <c r="LDA196" s="264"/>
      <c r="LDB196" s="264"/>
      <c r="LDC196" s="264"/>
      <c r="LDD196" s="264"/>
      <c r="LDE196" s="264"/>
      <c r="LDF196" s="264"/>
      <c r="LDG196" s="264"/>
      <c r="LDH196" s="264"/>
      <c r="LDI196" s="264"/>
      <c r="LDJ196" s="264"/>
      <c r="LDK196" s="264"/>
      <c r="LDL196" s="264"/>
      <c r="LDM196" s="264"/>
      <c r="LDN196" s="264"/>
      <c r="LDO196" s="264"/>
      <c r="LDP196" s="264"/>
      <c r="LDQ196" s="264"/>
      <c r="LDR196" s="264"/>
      <c r="LDS196" s="264"/>
      <c r="LDT196" s="264"/>
      <c r="LDU196" s="264"/>
      <c r="LDV196" s="264"/>
      <c r="LDW196" s="264"/>
      <c r="LDX196" s="264"/>
      <c r="LDY196" s="264"/>
      <c r="LDZ196" s="264"/>
      <c r="LEA196" s="264"/>
      <c r="LEB196" s="264"/>
      <c r="LEC196" s="264"/>
      <c r="LED196" s="264"/>
      <c r="LEE196" s="264"/>
      <c r="LEF196" s="264"/>
      <c r="LEG196" s="264"/>
      <c r="LEH196" s="264"/>
      <c r="LEI196" s="264"/>
      <c r="LEJ196" s="264"/>
      <c r="LEK196" s="264"/>
      <c r="LEL196" s="264"/>
      <c r="LEM196" s="264"/>
      <c r="LEN196" s="264"/>
      <c r="LEO196" s="264"/>
      <c r="LEP196" s="264"/>
      <c r="LEQ196" s="264"/>
      <c r="LER196" s="264"/>
      <c r="LES196" s="264"/>
      <c r="LET196" s="264"/>
      <c r="LEU196" s="264"/>
      <c r="LEV196" s="264"/>
      <c r="LEW196" s="264"/>
      <c r="LEX196" s="264"/>
      <c r="LEY196" s="264"/>
      <c r="LEZ196" s="264"/>
      <c r="LFA196" s="264"/>
      <c r="LFB196" s="264"/>
      <c r="LFC196" s="264"/>
      <c r="LFD196" s="264"/>
      <c r="LFE196" s="264"/>
      <c r="LFF196" s="264"/>
      <c r="LFG196" s="264"/>
      <c r="LFH196" s="264"/>
      <c r="LFI196" s="264"/>
      <c r="LFJ196" s="264"/>
      <c r="LFK196" s="264"/>
      <c r="LFL196" s="264"/>
      <c r="LFM196" s="264"/>
      <c r="LFN196" s="264"/>
      <c r="LFO196" s="264"/>
      <c r="LFP196" s="264"/>
      <c r="LFQ196" s="264"/>
      <c r="LFR196" s="264"/>
      <c r="LFS196" s="264"/>
      <c r="LFT196" s="264"/>
      <c r="LFU196" s="264"/>
      <c r="LFV196" s="264"/>
      <c r="LFW196" s="264"/>
      <c r="LFX196" s="264"/>
      <c r="LFY196" s="264"/>
      <c r="LFZ196" s="264"/>
      <c r="LGA196" s="264"/>
      <c r="LGB196" s="264"/>
      <c r="LGC196" s="264"/>
      <c r="LGD196" s="264"/>
      <c r="LGE196" s="264"/>
      <c r="LGF196" s="264"/>
      <c r="LGG196" s="264"/>
      <c r="LGH196" s="264"/>
      <c r="LGI196" s="264"/>
      <c r="LGJ196" s="264"/>
      <c r="LGK196" s="264"/>
      <c r="LGL196" s="264"/>
      <c r="LGM196" s="264"/>
      <c r="LGN196" s="264"/>
      <c r="LGO196" s="264"/>
      <c r="LGP196" s="264"/>
      <c r="LGQ196" s="264"/>
      <c r="LGR196" s="264"/>
      <c r="LGS196" s="264"/>
      <c r="LGT196" s="264"/>
      <c r="LGU196" s="264"/>
      <c r="LGV196" s="264"/>
      <c r="LGW196" s="264"/>
      <c r="LGX196" s="264"/>
      <c r="LGY196" s="264"/>
      <c r="LGZ196" s="264"/>
      <c r="LHA196" s="264"/>
      <c r="LHB196" s="264"/>
      <c r="LHC196" s="264"/>
      <c r="LHD196" s="264"/>
      <c r="LHE196" s="264"/>
      <c r="LHF196" s="264"/>
      <c r="LHG196" s="264"/>
      <c r="LHH196" s="264"/>
      <c r="LHI196" s="264"/>
      <c r="LHJ196" s="264"/>
      <c r="LHK196" s="264"/>
      <c r="LHL196" s="264"/>
      <c r="LHM196" s="264"/>
      <c r="LHN196" s="264"/>
      <c r="LHO196" s="264"/>
      <c r="LHP196" s="264"/>
      <c r="LHQ196" s="264"/>
      <c r="LHR196" s="264"/>
      <c r="LHS196" s="264"/>
      <c r="LHT196" s="264"/>
      <c r="LHU196" s="264"/>
      <c r="LHV196" s="264"/>
      <c r="LHW196" s="264"/>
      <c r="LHX196" s="264"/>
      <c r="LHY196" s="264"/>
      <c r="LHZ196" s="264"/>
      <c r="LIA196" s="264"/>
      <c r="LIB196" s="264"/>
      <c r="LIC196" s="264"/>
      <c r="LID196" s="264"/>
      <c r="LIE196" s="264"/>
      <c r="LIF196" s="264"/>
      <c r="LIG196" s="264"/>
      <c r="LIH196" s="264"/>
      <c r="LII196" s="264"/>
      <c r="LIJ196" s="264"/>
      <c r="LIK196" s="264"/>
      <c r="LIL196" s="264"/>
      <c r="LIM196" s="264"/>
      <c r="LIN196" s="264"/>
      <c r="LIO196" s="264"/>
      <c r="LIP196" s="264"/>
      <c r="LIQ196" s="264"/>
      <c r="LIR196" s="264"/>
      <c r="LIS196" s="264"/>
      <c r="LIT196" s="264"/>
      <c r="LIU196" s="264"/>
      <c r="LIV196" s="264"/>
      <c r="LIW196" s="264"/>
      <c r="LIX196" s="264"/>
      <c r="LIY196" s="264"/>
      <c r="LIZ196" s="264"/>
      <c r="LJA196" s="264"/>
      <c r="LJB196" s="264"/>
      <c r="LJC196" s="264"/>
      <c r="LJD196" s="264"/>
      <c r="LJE196" s="264"/>
      <c r="LJF196" s="264"/>
      <c r="LJG196" s="264"/>
      <c r="LJH196" s="264"/>
      <c r="LJI196" s="264"/>
      <c r="LJJ196" s="264"/>
      <c r="LJK196" s="264"/>
      <c r="LJL196" s="264"/>
      <c r="LJM196" s="264"/>
      <c r="LJN196" s="264"/>
      <c r="LJO196" s="264"/>
      <c r="LJP196" s="264"/>
      <c r="LJQ196" s="264"/>
      <c r="LJR196" s="264"/>
      <c r="LJS196" s="264"/>
      <c r="LJT196" s="264"/>
      <c r="LJU196" s="264"/>
      <c r="LJV196" s="264"/>
      <c r="LJW196" s="264"/>
      <c r="LJX196" s="264"/>
      <c r="LJY196" s="264"/>
      <c r="LJZ196" s="264"/>
      <c r="LKA196" s="264"/>
      <c r="LKB196" s="264"/>
      <c r="LKC196" s="264"/>
      <c r="LKD196" s="264"/>
      <c r="LKE196" s="264"/>
      <c r="LKF196" s="264"/>
      <c r="LKG196" s="264"/>
      <c r="LKH196" s="264"/>
      <c r="LKI196" s="264"/>
      <c r="LKJ196" s="264"/>
      <c r="LKK196" s="264"/>
      <c r="LKL196" s="264"/>
      <c r="LKM196" s="264"/>
      <c r="LKN196" s="264"/>
      <c r="LKO196" s="264"/>
      <c r="LKP196" s="264"/>
      <c r="LKQ196" s="264"/>
      <c r="LKR196" s="264"/>
      <c r="LKS196" s="264"/>
      <c r="LKT196" s="264"/>
      <c r="LKU196" s="264"/>
      <c r="LKV196" s="264"/>
      <c r="LKW196" s="264"/>
      <c r="LKX196" s="264"/>
      <c r="LKY196" s="264"/>
      <c r="LKZ196" s="264"/>
      <c r="LLA196" s="264"/>
      <c r="LLB196" s="264"/>
      <c r="LLC196" s="264"/>
      <c r="LLD196" s="264"/>
      <c r="LLE196" s="264"/>
      <c r="LLF196" s="264"/>
      <c r="LLG196" s="264"/>
      <c r="LLH196" s="264"/>
      <c r="LLI196" s="264"/>
      <c r="LLJ196" s="264"/>
      <c r="LLK196" s="264"/>
      <c r="LLL196" s="264"/>
      <c r="LLM196" s="264"/>
      <c r="LLN196" s="264"/>
      <c r="LLO196" s="264"/>
      <c r="LLP196" s="264"/>
      <c r="LLQ196" s="264"/>
      <c r="LLR196" s="264"/>
      <c r="LLS196" s="264"/>
      <c r="LLT196" s="264"/>
      <c r="LLU196" s="264"/>
      <c r="LLV196" s="264"/>
      <c r="LLW196" s="264"/>
      <c r="LLX196" s="264"/>
      <c r="LLY196" s="264"/>
      <c r="LLZ196" s="264"/>
      <c r="LMA196" s="264"/>
      <c r="LMB196" s="264"/>
      <c r="LMC196" s="264"/>
      <c r="LMD196" s="264"/>
      <c r="LME196" s="264"/>
      <c r="LMF196" s="264"/>
      <c r="LMG196" s="264"/>
      <c r="LMH196" s="264"/>
      <c r="LMI196" s="264"/>
      <c r="LMJ196" s="264"/>
      <c r="LMK196" s="264"/>
      <c r="LML196" s="264"/>
      <c r="LMM196" s="264"/>
      <c r="LMN196" s="264"/>
      <c r="LMO196" s="264"/>
      <c r="LMP196" s="264"/>
      <c r="LMQ196" s="264"/>
      <c r="LMR196" s="264"/>
      <c r="LMS196" s="264"/>
      <c r="LMT196" s="264"/>
      <c r="LMU196" s="264"/>
      <c r="LMV196" s="264"/>
      <c r="LMW196" s="264"/>
      <c r="LMX196" s="264"/>
      <c r="LMY196" s="264"/>
      <c r="LMZ196" s="264"/>
      <c r="LNA196" s="264"/>
      <c r="LNB196" s="264"/>
      <c r="LNC196" s="264"/>
      <c r="LND196" s="264"/>
      <c r="LNE196" s="264"/>
      <c r="LNF196" s="264"/>
      <c r="LNG196" s="264"/>
      <c r="LNH196" s="264"/>
      <c r="LNI196" s="264"/>
      <c r="LNJ196" s="264"/>
      <c r="LNK196" s="264"/>
      <c r="LNL196" s="264"/>
      <c r="LNM196" s="264"/>
      <c r="LNN196" s="264"/>
      <c r="LNO196" s="264"/>
      <c r="LNP196" s="264"/>
      <c r="LNQ196" s="264"/>
      <c r="LNR196" s="264"/>
      <c r="LNS196" s="264"/>
      <c r="LNT196" s="264"/>
      <c r="LNU196" s="264"/>
      <c r="LNV196" s="264"/>
      <c r="LNW196" s="264"/>
      <c r="LNX196" s="264"/>
      <c r="LNY196" s="264"/>
      <c r="LNZ196" s="264"/>
      <c r="LOA196" s="264"/>
      <c r="LOB196" s="264"/>
      <c r="LOC196" s="264"/>
      <c r="LOD196" s="264"/>
      <c r="LOE196" s="264"/>
      <c r="LOF196" s="264"/>
      <c r="LOG196" s="264"/>
      <c r="LOH196" s="264"/>
      <c r="LOI196" s="264"/>
      <c r="LOJ196" s="264"/>
      <c r="LOK196" s="264"/>
      <c r="LOL196" s="264"/>
      <c r="LOM196" s="264"/>
      <c r="LON196" s="264"/>
      <c r="LOO196" s="264"/>
      <c r="LOP196" s="264"/>
      <c r="LOQ196" s="264"/>
      <c r="LOR196" s="264"/>
      <c r="LOS196" s="264"/>
      <c r="LOT196" s="264"/>
      <c r="LOU196" s="264"/>
      <c r="LOV196" s="264"/>
      <c r="LOW196" s="264"/>
      <c r="LOX196" s="264"/>
      <c r="LOY196" s="264"/>
      <c r="LOZ196" s="264"/>
      <c r="LPA196" s="264"/>
      <c r="LPB196" s="264"/>
      <c r="LPC196" s="264"/>
      <c r="LPD196" s="264"/>
      <c r="LPE196" s="264"/>
      <c r="LPF196" s="264"/>
      <c r="LPG196" s="264"/>
      <c r="LPH196" s="264"/>
      <c r="LPI196" s="264"/>
      <c r="LPJ196" s="264"/>
      <c r="LPK196" s="264"/>
      <c r="LPL196" s="264"/>
      <c r="LPM196" s="264"/>
      <c r="LPN196" s="264"/>
      <c r="LPO196" s="264"/>
      <c r="LPP196" s="264"/>
      <c r="LPQ196" s="264"/>
      <c r="LPR196" s="264"/>
      <c r="LPS196" s="264"/>
      <c r="LPT196" s="264"/>
      <c r="LPU196" s="264"/>
      <c r="LPV196" s="264"/>
      <c r="LPW196" s="264"/>
      <c r="LPX196" s="264"/>
      <c r="LPY196" s="264"/>
      <c r="LPZ196" s="264"/>
      <c r="LQA196" s="264"/>
      <c r="LQB196" s="264"/>
      <c r="LQC196" s="264"/>
      <c r="LQD196" s="264"/>
      <c r="LQE196" s="264"/>
      <c r="LQF196" s="264"/>
      <c r="LQG196" s="264"/>
      <c r="LQH196" s="264"/>
      <c r="LQI196" s="264"/>
      <c r="LQJ196" s="264"/>
      <c r="LQK196" s="264"/>
      <c r="LQL196" s="264"/>
      <c r="LQM196" s="264"/>
      <c r="LQN196" s="264"/>
      <c r="LQO196" s="264"/>
      <c r="LQP196" s="264"/>
      <c r="LQQ196" s="264"/>
      <c r="LQR196" s="264"/>
      <c r="LQS196" s="264"/>
      <c r="LQT196" s="264"/>
      <c r="LQU196" s="264"/>
      <c r="LQV196" s="264"/>
      <c r="LQW196" s="264"/>
      <c r="LQX196" s="264"/>
      <c r="LQY196" s="264"/>
      <c r="LQZ196" s="264"/>
      <c r="LRA196" s="264"/>
      <c r="LRB196" s="264"/>
      <c r="LRC196" s="264"/>
      <c r="LRD196" s="264"/>
      <c r="LRE196" s="264"/>
      <c r="LRF196" s="264"/>
      <c r="LRG196" s="264"/>
      <c r="LRH196" s="264"/>
      <c r="LRI196" s="264"/>
      <c r="LRJ196" s="264"/>
      <c r="LRK196" s="264"/>
      <c r="LRL196" s="264"/>
      <c r="LRM196" s="264"/>
      <c r="LRN196" s="264"/>
      <c r="LRO196" s="264"/>
      <c r="LRP196" s="264"/>
      <c r="LRQ196" s="264"/>
      <c r="LRR196" s="264"/>
      <c r="LRS196" s="264"/>
      <c r="LRT196" s="264"/>
      <c r="LRU196" s="264"/>
      <c r="LRV196" s="264"/>
      <c r="LRW196" s="264"/>
      <c r="LRX196" s="264"/>
      <c r="LRY196" s="264"/>
      <c r="LRZ196" s="264"/>
      <c r="LSA196" s="264"/>
      <c r="LSB196" s="264"/>
      <c r="LSC196" s="264"/>
      <c r="LSD196" s="264"/>
      <c r="LSE196" s="264"/>
      <c r="LSF196" s="264"/>
      <c r="LSG196" s="264"/>
      <c r="LSH196" s="264"/>
      <c r="LSI196" s="264"/>
      <c r="LSJ196" s="264"/>
      <c r="LSK196" s="264"/>
      <c r="LSL196" s="264"/>
      <c r="LSM196" s="264"/>
      <c r="LSN196" s="264"/>
      <c r="LSO196" s="264"/>
      <c r="LSP196" s="264"/>
      <c r="LSQ196" s="264"/>
      <c r="LSR196" s="264"/>
      <c r="LSS196" s="264"/>
      <c r="LST196" s="264"/>
      <c r="LSU196" s="264"/>
      <c r="LSV196" s="264"/>
      <c r="LSW196" s="264"/>
      <c r="LSX196" s="264"/>
      <c r="LSY196" s="264"/>
      <c r="LSZ196" s="264"/>
      <c r="LTA196" s="264"/>
      <c r="LTB196" s="264"/>
      <c r="LTC196" s="264"/>
      <c r="LTD196" s="264"/>
      <c r="LTE196" s="264"/>
      <c r="LTF196" s="264"/>
      <c r="LTG196" s="264"/>
      <c r="LTH196" s="264"/>
      <c r="LTI196" s="264"/>
      <c r="LTJ196" s="264"/>
      <c r="LTK196" s="264"/>
      <c r="LTL196" s="264"/>
      <c r="LTM196" s="264"/>
      <c r="LTN196" s="264"/>
      <c r="LTO196" s="264"/>
      <c r="LTP196" s="264"/>
      <c r="LTQ196" s="264"/>
      <c r="LTR196" s="264"/>
      <c r="LTS196" s="264"/>
      <c r="LTT196" s="264"/>
      <c r="LTU196" s="264"/>
      <c r="LTV196" s="264"/>
      <c r="LTW196" s="264"/>
      <c r="LTX196" s="264"/>
      <c r="LTY196" s="264"/>
      <c r="LTZ196" s="264"/>
      <c r="LUA196" s="264"/>
      <c r="LUB196" s="264"/>
      <c r="LUC196" s="264"/>
      <c r="LUD196" s="264"/>
      <c r="LUE196" s="264"/>
      <c r="LUF196" s="264"/>
      <c r="LUG196" s="264"/>
      <c r="LUH196" s="264"/>
      <c r="LUI196" s="264"/>
      <c r="LUJ196" s="264"/>
      <c r="LUK196" s="264"/>
      <c r="LUL196" s="264"/>
      <c r="LUM196" s="264"/>
      <c r="LUN196" s="264"/>
      <c r="LUO196" s="264"/>
      <c r="LUP196" s="264"/>
      <c r="LUQ196" s="264"/>
      <c r="LUR196" s="264"/>
      <c r="LUS196" s="264"/>
      <c r="LUT196" s="264"/>
      <c r="LUU196" s="264"/>
      <c r="LUV196" s="264"/>
      <c r="LUW196" s="264"/>
      <c r="LUX196" s="264"/>
      <c r="LUY196" s="264"/>
      <c r="LUZ196" s="264"/>
      <c r="LVA196" s="264"/>
      <c r="LVB196" s="264"/>
      <c r="LVC196" s="264"/>
      <c r="LVD196" s="264"/>
      <c r="LVE196" s="264"/>
      <c r="LVF196" s="264"/>
      <c r="LVG196" s="264"/>
      <c r="LVH196" s="264"/>
      <c r="LVI196" s="264"/>
      <c r="LVJ196" s="264"/>
      <c r="LVK196" s="264"/>
      <c r="LVL196" s="264"/>
      <c r="LVM196" s="264"/>
      <c r="LVN196" s="264"/>
      <c r="LVO196" s="264"/>
      <c r="LVP196" s="264"/>
      <c r="LVQ196" s="264"/>
      <c r="LVR196" s="264"/>
      <c r="LVS196" s="264"/>
      <c r="LVT196" s="264"/>
      <c r="LVU196" s="264"/>
      <c r="LVV196" s="264"/>
      <c r="LVW196" s="264"/>
      <c r="LVX196" s="264"/>
      <c r="LVY196" s="264"/>
      <c r="LVZ196" s="264"/>
      <c r="LWA196" s="264"/>
      <c r="LWB196" s="264"/>
      <c r="LWC196" s="264"/>
      <c r="LWD196" s="264"/>
      <c r="LWE196" s="264"/>
      <c r="LWF196" s="264"/>
      <c r="LWG196" s="264"/>
      <c r="LWH196" s="264"/>
      <c r="LWI196" s="264"/>
      <c r="LWJ196" s="264"/>
      <c r="LWK196" s="264"/>
      <c r="LWL196" s="264"/>
      <c r="LWM196" s="264"/>
      <c r="LWN196" s="264"/>
      <c r="LWO196" s="264"/>
      <c r="LWP196" s="264"/>
      <c r="LWQ196" s="264"/>
      <c r="LWR196" s="264"/>
      <c r="LWS196" s="264"/>
      <c r="LWT196" s="264"/>
      <c r="LWU196" s="264"/>
      <c r="LWV196" s="264"/>
      <c r="LWW196" s="264"/>
      <c r="LWX196" s="264"/>
      <c r="LWY196" s="264"/>
      <c r="LWZ196" s="264"/>
      <c r="LXA196" s="264"/>
      <c r="LXB196" s="264"/>
      <c r="LXC196" s="264"/>
      <c r="LXD196" s="264"/>
      <c r="LXE196" s="264"/>
      <c r="LXF196" s="264"/>
      <c r="LXG196" s="264"/>
      <c r="LXH196" s="264"/>
      <c r="LXI196" s="264"/>
      <c r="LXJ196" s="264"/>
      <c r="LXK196" s="264"/>
      <c r="LXL196" s="264"/>
      <c r="LXM196" s="264"/>
      <c r="LXN196" s="264"/>
      <c r="LXO196" s="264"/>
      <c r="LXP196" s="264"/>
      <c r="LXQ196" s="264"/>
      <c r="LXR196" s="264"/>
      <c r="LXS196" s="264"/>
      <c r="LXT196" s="264"/>
      <c r="LXU196" s="264"/>
      <c r="LXV196" s="264"/>
      <c r="LXW196" s="264"/>
      <c r="LXX196" s="264"/>
      <c r="LXY196" s="264"/>
      <c r="LXZ196" s="264"/>
      <c r="LYA196" s="264"/>
      <c r="LYB196" s="264"/>
      <c r="LYC196" s="264"/>
      <c r="LYD196" s="264"/>
      <c r="LYE196" s="264"/>
      <c r="LYF196" s="264"/>
      <c r="LYG196" s="264"/>
      <c r="LYH196" s="264"/>
      <c r="LYI196" s="264"/>
      <c r="LYJ196" s="264"/>
      <c r="LYK196" s="264"/>
      <c r="LYL196" s="264"/>
      <c r="LYM196" s="264"/>
      <c r="LYN196" s="264"/>
      <c r="LYO196" s="264"/>
      <c r="LYP196" s="264"/>
      <c r="LYQ196" s="264"/>
      <c r="LYR196" s="264"/>
      <c r="LYS196" s="264"/>
      <c r="LYT196" s="264"/>
      <c r="LYU196" s="264"/>
      <c r="LYV196" s="264"/>
      <c r="LYW196" s="264"/>
      <c r="LYX196" s="264"/>
      <c r="LYY196" s="264"/>
      <c r="LYZ196" s="264"/>
      <c r="LZA196" s="264"/>
      <c r="LZB196" s="264"/>
      <c r="LZC196" s="264"/>
      <c r="LZD196" s="264"/>
      <c r="LZE196" s="264"/>
      <c r="LZF196" s="264"/>
      <c r="LZG196" s="264"/>
      <c r="LZH196" s="264"/>
      <c r="LZI196" s="264"/>
      <c r="LZJ196" s="264"/>
      <c r="LZK196" s="264"/>
      <c r="LZL196" s="264"/>
      <c r="LZM196" s="264"/>
      <c r="LZN196" s="264"/>
      <c r="LZO196" s="264"/>
      <c r="LZP196" s="264"/>
      <c r="LZQ196" s="264"/>
      <c r="LZR196" s="264"/>
      <c r="LZS196" s="264"/>
      <c r="LZT196" s="264"/>
      <c r="LZU196" s="264"/>
      <c r="LZV196" s="264"/>
      <c r="LZW196" s="264"/>
      <c r="LZX196" s="264"/>
      <c r="LZY196" s="264"/>
      <c r="LZZ196" s="264"/>
      <c r="MAA196" s="264"/>
      <c r="MAB196" s="264"/>
      <c r="MAC196" s="264"/>
      <c r="MAD196" s="264"/>
      <c r="MAE196" s="264"/>
      <c r="MAF196" s="264"/>
      <c r="MAG196" s="264"/>
      <c r="MAH196" s="264"/>
      <c r="MAI196" s="264"/>
      <c r="MAJ196" s="264"/>
      <c r="MAK196" s="264"/>
      <c r="MAL196" s="264"/>
      <c r="MAM196" s="264"/>
      <c r="MAN196" s="264"/>
      <c r="MAO196" s="264"/>
      <c r="MAP196" s="264"/>
      <c r="MAQ196" s="264"/>
      <c r="MAR196" s="264"/>
      <c r="MAS196" s="264"/>
      <c r="MAT196" s="264"/>
      <c r="MAU196" s="264"/>
      <c r="MAV196" s="264"/>
      <c r="MAW196" s="264"/>
      <c r="MAX196" s="264"/>
      <c r="MAY196" s="264"/>
      <c r="MAZ196" s="264"/>
      <c r="MBA196" s="264"/>
      <c r="MBB196" s="264"/>
      <c r="MBC196" s="264"/>
      <c r="MBD196" s="264"/>
      <c r="MBE196" s="264"/>
      <c r="MBF196" s="264"/>
      <c r="MBG196" s="264"/>
      <c r="MBH196" s="264"/>
      <c r="MBI196" s="264"/>
      <c r="MBJ196" s="264"/>
      <c r="MBK196" s="264"/>
      <c r="MBL196" s="264"/>
      <c r="MBM196" s="264"/>
      <c r="MBN196" s="264"/>
      <c r="MBO196" s="264"/>
      <c r="MBP196" s="264"/>
      <c r="MBQ196" s="264"/>
      <c r="MBR196" s="264"/>
      <c r="MBS196" s="264"/>
      <c r="MBT196" s="264"/>
      <c r="MBU196" s="264"/>
      <c r="MBV196" s="264"/>
      <c r="MBW196" s="264"/>
      <c r="MBX196" s="264"/>
      <c r="MBY196" s="264"/>
      <c r="MBZ196" s="264"/>
      <c r="MCA196" s="264"/>
      <c r="MCB196" s="264"/>
      <c r="MCC196" s="264"/>
      <c r="MCD196" s="264"/>
      <c r="MCE196" s="264"/>
      <c r="MCF196" s="264"/>
      <c r="MCG196" s="264"/>
      <c r="MCH196" s="264"/>
      <c r="MCI196" s="264"/>
      <c r="MCJ196" s="264"/>
      <c r="MCK196" s="264"/>
      <c r="MCL196" s="264"/>
      <c r="MCM196" s="264"/>
      <c r="MCN196" s="264"/>
      <c r="MCO196" s="264"/>
      <c r="MCP196" s="264"/>
      <c r="MCQ196" s="264"/>
      <c r="MCR196" s="264"/>
      <c r="MCS196" s="264"/>
      <c r="MCT196" s="264"/>
      <c r="MCU196" s="264"/>
      <c r="MCV196" s="264"/>
      <c r="MCW196" s="264"/>
      <c r="MCX196" s="264"/>
      <c r="MCY196" s="264"/>
      <c r="MCZ196" s="264"/>
      <c r="MDA196" s="264"/>
      <c r="MDB196" s="264"/>
      <c r="MDC196" s="264"/>
      <c r="MDD196" s="264"/>
      <c r="MDE196" s="264"/>
      <c r="MDF196" s="264"/>
      <c r="MDG196" s="264"/>
      <c r="MDH196" s="264"/>
      <c r="MDI196" s="264"/>
      <c r="MDJ196" s="264"/>
      <c r="MDK196" s="264"/>
      <c r="MDL196" s="264"/>
      <c r="MDM196" s="264"/>
      <c r="MDN196" s="264"/>
      <c r="MDO196" s="264"/>
      <c r="MDP196" s="264"/>
      <c r="MDQ196" s="264"/>
      <c r="MDR196" s="264"/>
      <c r="MDS196" s="264"/>
      <c r="MDT196" s="264"/>
      <c r="MDU196" s="264"/>
      <c r="MDV196" s="264"/>
      <c r="MDW196" s="264"/>
      <c r="MDX196" s="264"/>
      <c r="MDY196" s="264"/>
      <c r="MDZ196" s="264"/>
      <c r="MEA196" s="264"/>
      <c r="MEB196" s="264"/>
      <c r="MEC196" s="264"/>
      <c r="MED196" s="264"/>
      <c r="MEE196" s="264"/>
      <c r="MEF196" s="264"/>
      <c r="MEG196" s="264"/>
      <c r="MEH196" s="264"/>
      <c r="MEI196" s="264"/>
      <c r="MEJ196" s="264"/>
      <c r="MEK196" s="264"/>
      <c r="MEL196" s="264"/>
      <c r="MEM196" s="264"/>
      <c r="MEN196" s="264"/>
      <c r="MEO196" s="264"/>
      <c r="MEP196" s="264"/>
      <c r="MEQ196" s="264"/>
      <c r="MER196" s="264"/>
      <c r="MES196" s="264"/>
      <c r="MET196" s="264"/>
      <c r="MEU196" s="264"/>
      <c r="MEV196" s="264"/>
      <c r="MEW196" s="264"/>
      <c r="MEX196" s="264"/>
      <c r="MEY196" s="264"/>
      <c r="MEZ196" s="264"/>
      <c r="MFA196" s="264"/>
      <c r="MFB196" s="264"/>
      <c r="MFC196" s="264"/>
      <c r="MFD196" s="264"/>
      <c r="MFE196" s="264"/>
      <c r="MFF196" s="264"/>
      <c r="MFG196" s="264"/>
      <c r="MFH196" s="264"/>
      <c r="MFI196" s="264"/>
      <c r="MFJ196" s="264"/>
      <c r="MFK196" s="264"/>
      <c r="MFL196" s="264"/>
      <c r="MFM196" s="264"/>
      <c r="MFN196" s="264"/>
      <c r="MFO196" s="264"/>
      <c r="MFP196" s="264"/>
      <c r="MFQ196" s="264"/>
      <c r="MFR196" s="264"/>
      <c r="MFS196" s="264"/>
      <c r="MFT196" s="264"/>
      <c r="MFU196" s="264"/>
      <c r="MFV196" s="264"/>
      <c r="MFW196" s="264"/>
      <c r="MFX196" s="264"/>
      <c r="MFY196" s="264"/>
      <c r="MFZ196" s="264"/>
      <c r="MGA196" s="264"/>
      <c r="MGB196" s="264"/>
      <c r="MGC196" s="264"/>
      <c r="MGD196" s="264"/>
      <c r="MGE196" s="264"/>
      <c r="MGF196" s="264"/>
      <c r="MGG196" s="264"/>
      <c r="MGH196" s="264"/>
      <c r="MGI196" s="264"/>
      <c r="MGJ196" s="264"/>
      <c r="MGK196" s="264"/>
      <c r="MGL196" s="264"/>
      <c r="MGM196" s="264"/>
      <c r="MGN196" s="264"/>
      <c r="MGO196" s="264"/>
      <c r="MGP196" s="264"/>
      <c r="MGQ196" s="264"/>
      <c r="MGR196" s="264"/>
      <c r="MGS196" s="264"/>
      <c r="MGT196" s="264"/>
      <c r="MGU196" s="264"/>
      <c r="MGV196" s="264"/>
      <c r="MGW196" s="264"/>
      <c r="MGX196" s="264"/>
      <c r="MGY196" s="264"/>
      <c r="MGZ196" s="264"/>
      <c r="MHA196" s="264"/>
      <c r="MHB196" s="264"/>
      <c r="MHC196" s="264"/>
      <c r="MHD196" s="264"/>
      <c r="MHE196" s="264"/>
      <c r="MHF196" s="264"/>
      <c r="MHG196" s="264"/>
      <c r="MHH196" s="264"/>
      <c r="MHI196" s="264"/>
      <c r="MHJ196" s="264"/>
      <c r="MHK196" s="264"/>
      <c r="MHL196" s="264"/>
      <c r="MHM196" s="264"/>
      <c r="MHN196" s="264"/>
      <c r="MHO196" s="264"/>
      <c r="MHP196" s="264"/>
      <c r="MHQ196" s="264"/>
      <c r="MHR196" s="264"/>
      <c r="MHS196" s="264"/>
      <c r="MHT196" s="264"/>
      <c r="MHU196" s="264"/>
      <c r="MHV196" s="264"/>
      <c r="MHW196" s="264"/>
      <c r="MHX196" s="264"/>
      <c r="MHY196" s="264"/>
      <c r="MHZ196" s="264"/>
      <c r="MIA196" s="264"/>
      <c r="MIB196" s="264"/>
      <c r="MIC196" s="264"/>
      <c r="MID196" s="264"/>
      <c r="MIE196" s="264"/>
      <c r="MIF196" s="264"/>
      <c r="MIG196" s="264"/>
      <c r="MIH196" s="264"/>
      <c r="MII196" s="264"/>
      <c r="MIJ196" s="264"/>
      <c r="MIK196" s="264"/>
      <c r="MIL196" s="264"/>
      <c r="MIM196" s="264"/>
      <c r="MIN196" s="264"/>
      <c r="MIO196" s="264"/>
      <c r="MIP196" s="264"/>
      <c r="MIQ196" s="264"/>
      <c r="MIR196" s="264"/>
      <c r="MIS196" s="264"/>
      <c r="MIT196" s="264"/>
      <c r="MIU196" s="264"/>
      <c r="MIV196" s="264"/>
      <c r="MIW196" s="264"/>
      <c r="MIX196" s="264"/>
      <c r="MIY196" s="264"/>
      <c r="MIZ196" s="264"/>
      <c r="MJA196" s="264"/>
      <c r="MJB196" s="264"/>
      <c r="MJC196" s="264"/>
      <c r="MJD196" s="264"/>
      <c r="MJE196" s="264"/>
      <c r="MJF196" s="264"/>
      <c r="MJG196" s="264"/>
      <c r="MJH196" s="264"/>
      <c r="MJI196" s="264"/>
      <c r="MJJ196" s="264"/>
      <c r="MJK196" s="264"/>
      <c r="MJL196" s="264"/>
      <c r="MJM196" s="264"/>
      <c r="MJN196" s="264"/>
      <c r="MJO196" s="264"/>
      <c r="MJP196" s="264"/>
      <c r="MJQ196" s="264"/>
      <c r="MJR196" s="264"/>
      <c r="MJS196" s="264"/>
      <c r="MJT196" s="264"/>
      <c r="MJU196" s="264"/>
      <c r="MJV196" s="264"/>
      <c r="MJW196" s="264"/>
      <c r="MJX196" s="264"/>
      <c r="MJY196" s="264"/>
      <c r="MJZ196" s="264"/>
      <c r="MKA196" s="264"/>
      <c r="MKB196" s="264"/>
      <c r="MKC196" s="264"/>
      <c r="MKD196" s="264"/>
      <c r="MKE196" s="264"/>
      <c r="MKF196" s="264"/>
      <c r="MKG196" s="264"/>
      <c r="MKH196" s="264"/>
      <c r="MKI196" s="264"/>
      <c r="MKJ196" s="264"/>
      <c r="MKK196" s="264"/>
      <c r="MKL196" s="264"/>
      <c r="MKM196" s="264"/>
      <c r="MKN196" s="264"/>
      <c r="MKO196" s="264"/>
      <c r="MKP196" s="264"/>
      <c r="MKQ196" s="264"/>
      <c r="MKR196" s="264"/>
      <c r="MKS196" s="264"/>
      <c r="MKT196" s="264"/>
      <c r="MKU196" s="264"/>
      <c r="MKV196" s="264"/>
      <c r="MKW196" s="264"/>
      <c r="MKX196" s="264"/>
      <c r="MKY196" s="264"/>
      <c r="MKZ196" s="264"/>
      <c r="MLA196" s="264"/>
      <c r="MLB196" s="264"/>
      <c r="MLC196" s="264"/>
      <c r="MLD196" s="264"/>
      <c r="MLE196" s="264"/>
      <c r="MLF196" s="264"/>
      <c r="MLG196" s="264"/>
      <c r="MLH196" s="264"/>
      <c r="MLI196" s="264"/>
      <c r="MLJ196" s="264"/>
      <c r="MLK196" s="264"/>
      <c r="MLL196" s="264"/>
      <c r="MLM196" s="264"/>
      <c r="MLN196" s="264"/>
      <c r="MLO196" s="264"/>
      <c r="MLP196" s="264"/>
      <c r="MLQ196" s="264"/>
      <c r="MLR196" s="264"/>
      <c r="MLS196" s="264"/>
      <c r="MLT196" s="264"/>
      <c r="MLU196" s="264"/>
      <c r="MLV196" s="264"/>
      <c r="MLW196" s="264"/>
      <c r="MLX196" s="264"/>
      <c r="MLY196" s="264"/>
      <c r="MLZ196" s="264"/>
      <c r="MMA196" s="264"/>
      <c r="MMB196" s="264"/>
      <c r="MMC196" s="264"/>
      <c r="MMD196" s="264"/>
      <c r="MME196" s="264"/>
      <c r="MMF196" s="264"/>
      <c r="MMG196" s="264"/>
      <c r="MMH196" s="264"/>
      <c r="MMI196" s="264"/>
      <c r="MMJ196" s="264"/>
      <c r="MMK196" s="264"/>
      <c r="MML196" s="264"/>
      <c r="MMM196" s="264"/>
      <c r="MMN196" s="264"/>
      <c r="MMO196" s="264"/>
      <c r="MMP196" s="264"/>
      <c r="MMQ196" s="264"/>
      <c r="MMR196" s="264"/>
      <c r="MMS196" s="264"/>
      <c r="MMT196" s="264"/>
      <c r="MMU196" s="264"/>
      <c r="MMV196" s="264"/>
      <c r="MMW196" s="264"/>
      <c r="MMX196" s="264"/>
      <c r="MMY196" s="264"/>
      <c r="MMZ196" s="264"/>
      <c r="MNA196" s="264"/>
      <c r="MNB196" s="264"/>
      <c r="MNC196" s="264"/>
      <c r="MND196" s="264"/>
      <c r="MNE196" s="264"/>
      <c r="MNF196" s="264"/>
      <c r="MNG196" s="264"/>
      <c r="MNH196" s="264"/>
      <c r="MNI196" s="264"/>
      <c r="MNJ196" s="264"/>
      <c r="MNK196" s="264"/>
      <c r="MNL196" s="264"/>
      <c r="MNM196" s="264"/>
      <c r="MNN196" s="264"/>
      <c r="MNO196" s="264"/>
      <c r="MNP196" s="264"/>
      <c r="MNQ196" s="264"/>
      <c r="MNR196" s="264"/>
      <c r="MNS196" s="264"/>
      <c r="MNT196" s="264"/>
      <c r="MNU196" s="264"/>
      <c r="MNV196" s="264"/>
      <c r="MNW196" s="264"/>
      <c r="MNX196" s="264"/>
      <c r="MNY196" s="264"/>
      <c r="MNZ196" s="264"/>
      <c r="MOA196" s="264"/>
      <c r="MOB196" s="264"/>
      <c r="MOC196" s="264"/>
      <c r="MOD196" s="264"/>
      <c r="MOE196" s="264"/>
      <c r="MOF196" s="264"/>
      <c r="MOG196" s="264"/>
      <c r="MOH196" s="264"/>
      <c r="MOI196" s="264"/>
      <c r="MOJ196" s="264"/>
      <c r="MOK196" s="264"/>
      <c r="MOL196" s="264"/>
      <c r="MOM196" s="264"/>
      <c r="MON196" s="264"/>
      <c r="MOO196" s="264"/>
      <c r="MOP196" s="264"/>
      <c r="MOQ196" s="264"/>
      <c r="MOR196" s="264"/>
      <c r="MOS196" s="264"/>
      <c r="MOT196" s="264"/>
      <c r="MOU196" s="264"/>
      <c r="MOV196" s="264"/>
      <c r="MOW196" s="264"/>
      <c r="MOX196" s="264"/>
      <c r="MOY196" s="264"/>
      <c r="MOZ196" s="264"/>
      <c r="MPA196" s="264"/>
      <c r="MPB196" s="264"/>
      <c r="MPC196" s="264"/>
      <c r="MPD196" s="264"/>
      <c r="MPE196" s="264"/>
      <c r="MPF196" s="264"/>
      <c r="MPG196" s="264"/>
      <c r="MPH196" s="264"/>
      <c r="MPI196" s="264"/>
      <c r="MPJ196" s="264"/>
      <c r="MPK196" s="264"/>
      <c r="MPL196" s="264"/>
      <c r="MPM196" s="264"/>
      <c r="MPN196" s="264"/>
      <c r="MPO196" s="264"/>
      <c r="MPP196" s="264"/>
      <c r="MPQ196" s="264"/>
      <c r="MPR196" s="264"/>
      <c r="MPS196" s="264"/>
      <c r="MPT196" s="264"/>
      <c r="MPU196" s="264"/>
      <c r="MPV196" s="264"/>
      <c r="MPW196" s="264"/>
      <c r="MPX196" s="264"/>
      <c r="MPY196" s="264"/>
      <c r="MPZ196" s="264"/>
      <c r="MQA196" s="264"/>
      <c r="MQB196" s="264"/>
      <c r="MQC196" s="264"/>
      <c r="MQD196" s="264"/>
      <c r="MQE196" s="264"/>
      <c r="MQF196" s="264"/>
      <c r="MQG196" s="264"/>
      <c r="MQH196" s="264"/>
      <c r="MQI196" s="264"/>
      <c r="MQJ196" s="264"/>
      <c r="MQK196" s="264"/>
      <c r="MQL196" s="264"/>
      <c r="MQM196" s="264"/>
      <c r="MQN196" s="264"/>
      <c r="MQO196" s="264"/>
      <c r="MQP196" s="264"/>
      <c r="MQQ196" s="264"/>
      <c r="MQR196" s="264"/>
      <c r="MQS196" s="264"/>
      <c r="MQT196" s="264"/>
      <c r="MQU196" s="264"/>
      <c r="MQV196" s="264"/>
      <c r="MQW196" s="264"/>
      <c r="MQX196" s="264"/>
      <c r="MQY196" s="264"/>
      <c r="MQZ196" s="264"/>
      <c r="MRA196" s="264"/>
      <c r="MRB196" s="264"/>
      <c r="MRC196" s="264"/>
      <c r="MRD196" s="264"/>
      <c r="MRE196" s="264"/>
      <c r="MRF196" s="264"/>
      <c r="MRG196" s="264"/>
      <c r="MRH196" s="264"/>
      <c r="MRI196" s="264"/>
      <c r="MRJ196" s="264"/>
      <c r="MRK196" s="264"/>
      <c r="MRL196" s="264"/>
      <c r="MRM196" s="264"/>
      <c r="MRN196" s="264"/>
      <c r="MRO196" s="264"/>
      <c r="MRP196" s="264"/>
      <c r="MRQ196" s="264"/>
      <c r="MRR196" s="264"/>
      <c r="MRS196" s="264"/>
      <c r="MRT196" s="264"/>
      <c r="MRU196" s="264"/>
      <c r="MRV196" s="264"/>
      <c r="MRW196" s="264"/>
      <c r="MRX196" s="264"/>
      <c r="MRY196" s="264"/>
      <c r="MRZ196" s="264"/>
      <c r="MSA196" s="264"/>
      <c r="MSB196" s="264"/>
      <c r="MSC196" s="264"/>
      <c r="MSD196" s="264"/>
      <c r="MSE196" s="264"/>
      <c r="MSF196" s="264"/>
      <c r="MSG196" s="264"/>
      <c r="MSH196" s="264"/>
      <c r="MSI196" s="264"/>
      <c r="MSJ196" s="264"/>
      <c r="MSK196" s="264"/>
      <c r="MSL196" s="264"/>
      <c r="MSM196" s="264"/>
      <c r="MSN196" s="264"/>
      <c r="MSO196" s="264"/>
      <c r="MSP196" s="264"/>
      <c r="MSQ196" s="264"/>
      <c r="MSR196" s="264"/>
      <c r="MSS196" s="264"/>
      <c r="MST196" s="264"/>
      <c r="MSU196" s="264"/>
      <c r="MSV196" s="264"/>
      <c r="MSW196" s="264"/>
      <c r="MSX196" s="264"/>
      <c r="MSY196" s="264"/>
      <c r="MSZ196" s="264"/>
      <c r="MTA196" s="264"/>
      <c r="MTB196" s="264"/>
      <c r="MTC196" s="264"/>
      <c r="MTD196" s="264"/>
      <c r="MTE196" s="264"/>
      <c r="MTF196" s="264"/>
      <c r="MTG196" s="264"/>
      <c r="MTH196" s="264"/>
      <c r="MTI196" s="264"/>
      <c r="MTJ196" s="264"/>
      <c r="MTK196" s="264"/>
      <c r="MTL196" s="264"/>
      <c r="MTM196" s="264"/>
      <c r="MTN196" s="264"/>
      <c r="MTO196" s="264"/>
      <c r="MTP196" s="264"/>
      <c r="MTQ196" s="264"/>
      <c r="MTR196" s="264"/>
      <c r="MTS196" s="264"/>
      <c r="MTT196" s="264"/>
      <c r="MTU196" s="264"/>
      <c r="MTV196" s="264"/>
      <c r="MTW196" s="264"/>
      <c r="MTX196" s="264"/>
      <c r="MTY196" s="264"/>
      <c r="MTZ196" s="264"/>
      <c r="MUA196" s="264"/>
      <c r="MUB196" s="264"/>
      <c r="MUC196" s="264"/>
      <c r="MUD196" s="264"/>
      <c r="MUE196" s="264"/>
      <c r="MUF196" s="264"/>
      <c r="MUG196" s="264"/>
      <c r="MUH196" s="264"/>
      <c r="MUI196" s="264"/>
      <c r="MUJ196" s="264"/>
      <c r="MUK196" s="264"/>
      <c r="MUL196" s="264"/>
      <c r="MUM196" s="264"/>
      <c r="MUN196" s="264"/>
      <c r="MUO196" s="264"/>
      <c r="MUP196" s="264"/>
      <c r="MUQ196" s="264"/>
      <c r="MUR196" s="264"/>
      <c r="MUS196" s="264"/>
      <c r="MUT196" s="264"/>
      <c r="MUU196" s="264"/>
      <c r="MUV196" s="264"/>
      <c r="MUW196" s="264"/>
      <c r="MUX196" s="264"/>
      <c r="MUY196" s="264"/>
      <c r="MUZ196" s="264"/>
      <c r="MVA196" s="264"/>
      <c r="MVB196" s="264"/>
      <c r="MVC196" s="264"/>
      <c r="MVD196" s="264"/>
      <c r="MVE196" s="264"/>
      <c r="MVF196" s="264"/>
      <c r="MVG196" s="264"/>
      <c r="MVH196" s="264"/>
      <c r="MVI196" s="264"/>
      <c r="MVJ196" s="264"/>
      <c r="MVK196" s="264"/>
      <c r="MVL196" s="264"/>
      <c r="MVM196" s="264"/>
      <c r="MVN196" s="264"/>
      <c r="MVO196" s="264"/>
      <c r="MVP196" s="264"/>
      <c r="MVQ196" s="264"/>
      <c r="MVR196" s="264"/>
      <c r="MVS196" s="264"/>
      <c r="MVT196" s="264"/>
      <c r="MVU196" s="264"/>
      <c r="MVV196" s="264"/>
      <c r="MVW196" s="264"/>
      <c r="MVX196" s="264"/>
      <c r="MVY196" s="264"/>
      <c r="MVZ196" s="264"/>
      <c r="MWA196" s="264"/>
      <c r="MWB196" s="264"/>
      <c r="MWC196" s="264"/>
      <c r="MWD196" s="264"/>
      <c r="MWE196" s="264"/>
      <c r="MWF196" s="264"/>
      <c r="MWG196" s="264"/>
      <c r="MWH196" s="264"/>
      <c r="MWI196" s="264"/>
      <c r="MWJ196" s="264"/>
      <c r="MWK196" s="264"/>
      <c r="MWL196" s="264"/>
      <c r="MWM196" s="264"/>
      <c r="MWN196" s="264"/>
      <c r="MWO196" s="264"/>
      <c r="MWP196" s="264"/>
      <c r="MWQ196" s="264"/>
      <c r="MWR196" s="264"/>
      <c r="MWS196" s="264"/>
      <c r="MWT196" s="264"/>
      <c r="MWU196" s="264"/>
      <c r="MWV196" s="264"/>
      <c r="MWW196" s="264"/>
      <c r="MWX196" s="264"/>
      <c r="MWY196" s="264"/>
      <c r="MWZ196" s="264"/>
      <c r="MXA196" s="264"/>
      <c r="MXB196" s="264"/>
      <c r="MXC196" s="264"/>
      <c r="MXD196" s="264"/>
      <c r="MXE196" s="264"/>
      <c r="MXF196" s="264"/>
      <c r="MXG196" s="264"/>
      <c r="MXH196" s="264"/>
      <c r="MXI196" s="264"/>
      <c r="MXJ196" s="264"/>
      <c r="MXK196" s="264"/>
      <c r="MXL196" s="264"/>
      <c r="MXM196" s="264"/>
      <c r="MXN196" s="264"/>
      <c r="MXO196" s="264"/>
      <c r="MXP196" s="264"/>
      <c r="MXQ196" s="264"/>
      <c r="MXR196" s="264"/>
      <c r="MXS196" s="264"/>
      <c r="MXT196" s="264"/>
      <c r="MXU196" s="264"/>
      <c r="MXV196" s="264"/>
      <c r="MXW196" s="264"/>
      <c r="MXX196" s="264"/>
      <c r="MXY196" s="264"/>
      <c r="MXZ196" s="264"/>
      <c r="MYA196" s="264"/>
      <c r="MYB196" s="264"/>
      <c r="MYC196" s="264"/>
      <c r="MYD196" s="264"/>
      <c r="MYE196" s="264"/>
      <c r="MYF196" s="264"/>
      <c r="MYG196" s="264"/>
      <c r="MYH196" s="264"/>
      <c r="MYI196" s="264"/>
      <c r="MYJ196" s="264"/>
      <c r="MYK196" s="264"/>
      <c r="MYL196" s="264"/>
      <c r="MYM196" s="264"/>
      <c r="MYN196" s="264"/>
      <c r="MYO196" s="264"/>
      <c r="MYP196" s="264"/>
      <c r="MYQ196" s="264"/>
      <c r="MYR196" s="264"/>
      <c r="MYS196" s="264"/>
      <c r="MYT196" s="264"/>
      <c r="MYU196" s="264"/>
      <c r="MYV196" s="264"/>
      <c r="MYW196" s="264"/>
      <c r="MYX196" s="264"/>
      <c r="MYY196" s="264"/>
      <c r="MYZ196" s="264"/>
      <c r="MZA196" s="264"/>
      <c r="MZB196" s="264"/>
      <c r="MZC196" s="264"/>
      <c r="MZD196" s="264"/>
      <c r="MZE196" s="264"/>
      <c r="MZF196" s="264"/>
      <c r="MZG196" s="264"/>
      <c r="MZH196" s="264"/>
      <c r="MZI196" s="264"/>
      <c r="MZJ196" s="264"/>
      <c r="MZK196" s="264"/>
      <c r="MZL196" s="264"/>
      <c r="MZM196" s="264"/>
      <c r="MZN196" s="264"/>
      <c r="MZO196" s="264"/>
      <c r="MZP196" s="264"/>
      <c r="MZQ196" s="264"/>
      <c r="MZR196" s="264"/>
      <c r="MZS196" s="264"/>
      <c r="MZT196" s="264"/>
      <c r="MZU196" s="264"/>
      <c r="MZV196" s="264"/>
      <c r="MZW196" s="264"/>
      <c r="MZX196" s="264"/>
      <c r="MZY196" s="264"/>
      <c r="MZZ196" s="264"/>
      <c r="NAA196" s="264"/>
      <c r="NAB196" s="264"/>
      <c r="NAC196" s="264"/>
      <c r="NAD196" s="264"/>
      <c r="NAE196" s="264"/>
      <c r="NAF196" s="264"/>
      <c r="NAG196" s="264"/>
      <c r="NAH196" s="264"/>
      <c r="NAI196" s="264"/>
      <c r="NAJ196" s="264"/>
      <c r="NAK196" s="264"/>
      <c r="NAL196" s="264"/>
      <c r="NAM196" s="264"/>
      <c r="NAN196" s="264"/>
      <c r="NAO196" s="264"/>
      <c r="NAP196" s="264"/>
      <c r="NAQ196" s="264"/>
      <c r="NAR196" s="264"/>
      <c r="NAS196" s="264"/>
      <c r="NAT196" s="264"/>
      <c r="NAU196" s="264"/>
      <c r="NAV196" s="264"/>
      <c r="NAW196" s="264"/>
      <c r="NAX196" s="264"/>
      <c r="NAY196" s="264"/>
      <c r="NAZ196" s="264"/>
      <c r="NBA196" s="264"/>
      <c r="NBB196" s="264"/>
      <c r="NBC196" s="264"/>
      <c r="NBD196" s="264"/>
      <c r="NBE196" s="264"/>
      <c r="NBF196" s="264"/>
      <c r="NBG196" s="264"/>
      <c r="NBH196" s="264"/>
      <c r="NBI196" s="264"/>
      <c r="NBJ196" s="264"/>
      <c r="NBK196" s="264"/>
      <c r="NBL196" s="264"/>
      <c r="NBM196" s="264"/>
      <c r="NBN196" s="264"/>
      <c r="NBO196" s="264"/>
      <c r="NBP196" s="264"/>
      <c r="NBQ196" s="264"/>
      <c r="NBR196" s="264"/>
      <c r="NBS196" s="264"/>
      <c r="NBT196" s="264"/>
      <c r="NBU196" s="264"/>
      <c r="NBV196" s="264"/>
      <c r="NBW196" s="264"/>
      <c r="NBX196" s="264"/>
      <c r="NBY196" s="264"/>
      <c r="NBZ196" s="264"/>
      <c r="NCA196" s="264"/>
      <c r="NCB196" s="264"/>
      <c r="NCC196" s="264"/>
      <c r="NCD196" s="264"/>
      <c r="NCE196" s="264"/>
      <c r="NCF196" s="264"/>
      <c r="NCG196" s="264"/>
      <c r="NCH196" s="264"/>
      <c r="NCI196" s="264"/>
      <c r="NCJ196" s="264"/>
      <c r="NCK196" s="264"/>
      <c r="NCL196" s="264"/>
      <c r="NCM196" s="264"/>
      <c r="NCN196" s="264"/>
      <c r="NCO196" s="264"/>
      <c r="NCP196" s="264"/>
      <c r="NCQ196" s="264"/>
      <c r="NCR196" s="264"/>
      <c r="NCS196" s="264"/>
      <c r="NCT196" s="264"/>
      <c r="NCU196" s="264"/>
      <c r="NCV196" s="264"/>
      <c r="NCW196" s="264"/>
      <c r="NCX196" s="264"/>
      <c r="NCY196" s="264"/>
      <c r="NCZ196" s="264"/>
      <c r="NDA196" s="264"/>
      <c r="NDB196" s="264"/>
      <c r="NDC196" s="264"/>
      <c r="NDD196" s="264"/>
      <c r="NDE196" s="264"/>
      <c r="NDF196" s="264"/>
      <c r="NDG196" s="264"/>
      <c r="NDH196" s="264"/>
      <c r="NDI196" s="264"/>
      <c r="NDJ196" s="264"/>
      <c r="NDK196" s="264"/>
      <c r="NDL196" s="264"/>
      <c r="NDM196" s="264"/>
      <c r="NDN196" s="264"/>
      <c r="NDO196" s="264"/>
      <c r="NDP196" s="264"/>
      <c r="NDQ196" s="264"/>
      <c r="NDR196" s="264"/>
      <c r="NDS196" s="264"/>
      <c r="NDT196" s="264"/>
      <c r="NDU196" s="264"/>
      <c r="NDV196" s="264"/>
      <c r="NDW196" s="264"/>
      <c r="NDX196" s="264"/>
      <c r="NDY196" s="264"/>
      <c r="NDZ196" s="264"/>
      <c r="NEA196" s="264"/>
      <c r="NEB196" s="264"/>
      <c r="NEC196" s="264"/>
      <c r="NED196" s="264"/>
      <c r="NEE196" s="264"/>
      <c r="NEF196" s="264"/>
      <c r="NEG196" s="264"/>
      <c r="NEH196" s="264"/>
      <c r="NEI196" s="264"/>
      <c r="NEJ196" s="264"/>
      <c r="NEK196" s="264"/>
      <c r="NEL196" s="264"/>
      <c r="NEM196" s="264"/>
      <c r="NEN196" s="264"/>
      <c r="NEO196" s="264"/>
      <c r="NEP196" s="264"/>
      <c r="NEQ196" s="264"/>
      <c r="NER196" s="264"/>
      <c r="NES196" s="264"/>
      <c r="NET196" s="264"/>
      <c r="NEU196" s="264"/>
      <c r="NEV196" s="264"/>
      <c r="NEW196" s="264"/>
      <c r="NEX196" s="264"/>
      <c r="NEY196" s="264"/>
      <c r="NEZ196" s="264"/>
      <c r="NFA196" s="264"/>
      <c r="NFB196" s="264"/>
      <c r="NFC196" s="264"/>
      <c r="NFD196" s="264"/>
      <c r="NFE196" s="264"/>
      <c r="NFF196" s="264"/>
      <c r="NFG196" s="264"/>
      <c r="NFH196" s="264"/>
      <c r="NFI196" s="264"/>
      <c r="NFJ196" s="264"/>
      <c r="NFK196" s="264"/>
      <c r="NFL196" s="264"/>
      <c r="NFM196" s="264"/>
      <c r="NFN196" s="264"/>
      <c r="NFO196" s="264"/>
      <c r="NFP196" s="264"/>
      <c r="NFQ196" s="264"/>
      <c r="NFR196" s="264"/>
      <c r="NFS196" s="264"/>
      <c r="NFT196" s="264"/>
      <c r="NFU196" s="264"/>
      <c r="NFV196" s="264"/>
      <c r="NFW196" s="264"/>
      <c r="NFX196" s="264"/>
      <c r="NFY196" s="264"/>
      <c r="NFZ196" s="264"/>
      <c r="NGA196" s="264"/>
      <c r="NGB196" s="264"/>
      <c r="NGC196" s="264"/>
      <c r="NGD196" s="264"/>
      <c r="NGE196" s="264"/>
      <c r="NGF196" s="264"/>
      <c r="NGG196" s="264"/>
      <c r="NGH196" s="264"/>
      <c r="NGI196" s="264"/>
      <c r="NGJ196" s="264"/>
      <c r="NGK196" s="264"/>
      <c r="NGL196" s="264"/>
      <c r="NGM196" s="264"/>
      <c r="NGN196" s="264"/>
      <c r="NGO196" s="264"/>
      <c r="NGP196" s="264"/>
      <c r="NGQ196" s="264"/>
      <c r="NGR196" s="264"/>
      <c r="NGS196" s="264"/>
      <c r="NGT196" s="264"/>
      <c r="NGU196" s="264"/>
      <c r="NGV196" s="264"/>
      <c r="NGW196" s="264"/>
      <c r="NGX196" s="264"/>
      <c r="NGY196" s="264"/>
      <c r="NGZ196" s="264"/>
      <c r="NHA196" s="264"/>
      <c r="NHB196" s="264"/>
      <c r="NHC196" s="264"/>
      <c r="NHD196" s="264"/>
      <c r="NHE196" s="264"/>
      <c r="NHF196" s="264"/>
      <c r="NHG196" s="264"/>
      <c r="NHH196" s="264"/>
      <c r="NHI196" s="264"/>
      <c r="NHJ196" s="264"/>
      <c r="NHK196" s="264"/>
      <c r="NHL196" s="264"/>
      <c r="NHM196" s="264"/>
      <c r="NHN196" s="264"/>
      <c r="NHO196" s="264"/>
      <c r="NHP196" s="264"/>
      <c r="NHQ196" s="264"/>
      <c r="NHR196" s="264"/>
      <c r="NHS196" s="264"/>
      <c r="NHT196" s="264"/>
      <c r="NHU196" s="264"/>
      <c r="NHV196" s="264"/>
      <c r="NHW196" s="264"/>
      <c r="NHX196" s="264"/>
      <c r="NHY196" s="264"/>
      <c r="NHZ196" s="264"/>
      <c r="NIA196" s="264"/>
      <c r="NIB196" s="264"/>
      <c r="NIC196" s="264"/>
      <c r="NID196" s="264"/>
      <c r="NIE196" s="264"/>
      <c r="NIF196" s="264"/>
      <c r="NIG196" s="264"/>
      <c r="NIH196" s="264"/>
      <c r="NII196" s="264"/>
      <c r="NIJ196" s="264"/>
      <c r="NIK196" s="264"/>
      <c r="NIL196" s="264"/>
      <c r="NIM196" s="264"/>
      <c r="NIN196" s="264"/>
      <c r="NIO196" s="264"/>
      <c r="NIP196" s="264"/>
      <c r="NIQ196" s="264"/>
      <c r="NIR196" s="264"/>
      <c r="NIS196" s="264"/>
      <c r="NIT196" s="264"/>
      <c r="NIU196" s="264"/>
      <c r="NIV196" s="264"/>
      <c r="NIW196" s="264"/>
      <c r="NIX196" s="264"/>
      <c r="NIY196" s="264"/>
      <c r="NIZ196" s="264"/>
      <c r="NJA196" s="264"/>
      <c r="NJB196" s="264"/>
      <c r="NJC196" s="264"/>
      <c r="NJD196" s="264"/>
      <c r="NJE196" s="264"/>
      <c r="NJF196" s="264"/>
      <c r="NJG196" s="264"/>
      <c r="NJH196" s="264"/>
      <c r="NJI196" s="264"/>
      <c r="NJJ196" s="264"/>
      <c r="NJK196" s="264"/>
      <c r="NJL196" s="264"/>
      <c r="NJM196" s="264"/>
      <c r="NJN196" s="264"/>
      <c r="NJO196" s="264"/>
      <c r="NJP196" s="264"/>
      <c r="NJQ196" s="264"/>
      <c r="NJR196" s="264"/>
      <c r="NJS196" s="264"/>
      <c r="NJT196" s="264"/>
      <c r="NJU196" s="264"/>
      <c r="NJV196" s="264"/>
      <c r="NJW196" s="264"/>
      <c r="NJX196" s="264"/>
      <c r="NJY196" s="264"/>
      <c r="NJZ196" s="264"/>
      <c r="NKA196" s="264"/>
      <c r="NKB196" s="264"/>
      <c r="NKC196" s="264"/>
      <c r="NKD196" s="264"/>
      <c r="NKE196" s="264"/>
      <c r="NKF196" s="264"/>
      <c r="NKG196" s="264"/>
      <c r="NKH196" s="264"/>
      <c r="NKI196" s="264"/>
      <c r="NKJ196" s="264"/>
      <c r="NKK196" s="264"/>
      <c r="NKL196" s="264"/>
      <c r="NKM196" s="264"/>
      <c r="NKN196" s="264"/>
      <c r="NKO196" s="264"/>
      <c r="NKP196" s="264"/>
      <c r="NKQ196" s="264"/>
      <c r="NKR196" s="264"/>
      <c r="NKS196" s="264"/>
      <c r="NKT196" s="264"/>
      <c r="NKU196" s="264"/>
      <c r="NKV196" s="264"/>
      <c r="NKW196" s="264"/>
      <c r="NKX196" s="264"/>
      <c r="NKY196" s="264"/>
      <c r="NKZ196" s="264"/>
      <c r="NLA196" s="264"/>
      <c r="NLB196" s="264"/>
      <c r="NLC196" s="264"/>
      <c r="NLD196" s="264"/>
      <c r="NLE196" s="264"/>
      <c r="NLF196" s="264"/>
      <c r="NLG196" s="264"/>
      <c r="NLH196" s="264"/>
      <c r="NLI196" s="264"/>
      <c r="NLJ196" s="264"/>
      <c r="NLK196" s="264"/>
      <c r="NLL196" s="264"/>
      <c r="NLM196" s="264"/>
      <c r="NLN196" s="264"/>
      <c r="NLO196" s="264"/>
      <c r="NLP196" s="264"/>
      <c r="NLQ196" s="264"/>
      <c r="NLR196" s="264"/>
      <c r="NLS196" s="264"/>
      <c r="NLT196" s="264"/>
      <c r="NLU196" s="264"/>
      <c r="NLV196" s="264"/>
      <c r="NLW196" s="264"/>
      <c r="NLX196" s="264"/>
      <c r="NLY196" s="264"/>
      <c r="NLZ196" s="264"/>
      <c r="NMA196" s="264"/>
      <c r="NMB196" s="264"/>
      <c r="NMC196" s="264"/>
      <c r="NMD196" s="264"/>
      <c r="NME196" s="264"/>
      <c r="NMF196" s="264"/>
      <c r="NMG196" s="264"/>
      <c r="NMH196" s="264"/>
      <c r="NMI196" s="264"/>
      <c r="NMJ196" s="264"/>
      <c r="NMK196" s="264"/>
      <c r="NML196" s="264"/>
      <c r="NMM196" s="264"/>
      <c r="NMN196" s="264"/>
      <c r="NMO196" s="264"/>
      <c r="NMP196" s="264"/>
      <c r="NMQ196" s="264"/>
      <c r="NMR196" s="264"/>
      <c r="NMS196" s="264"/>
      <c r="NMT196" s="264"/>
      <c r="NMU196" s="264"/>
      <c r="NMV196" s="264"/>
      <c r="NMW196" s="264"/>
      <c r="NMX196" s="264"/>
      <c r="NMY196" s="264"/>
      <c r="NMZ196" s="264"/>
      <c r="NNA196" s="264"/>
      <c r="NNB196" s="264"/>
      <c r="NNC196" s="264"/>
      <c r="NND196" s="264"/>
      <c r="NNE196" s="264"/>
      <c r="NNF196" s="264"/>
      <c r="NNG196" s="264"/>
      <c r="NNH196" s="264"/>
      <c r="NNI196" s="264"/>
      <c r="NNJ196" s="264"/>
      <c r="NNK196" s="264"/>
      <c r="NNL196" s="264"/>
      <c r="NNM196" s="264"/>
      <c r="NNN196" s="264"/>
      <c r="NNO196" s="264"/>
      <c r="NNP196" s="264"/>
      <c r="NNQ196" s="264"/>
      <c r="NNR196" s="264"/>
      <c r="NNS196" s="264"/>
      <c r="NNT196" s="264"/>
      <c r="NNU196" s="264"/>
      <c r="NNV196" s="264"/>
      <c r="NNW196" s="264"/>
      <c r="NNX196" s="264"/>
      <c r="NNY196" s="264"/>
      <c r="NNZ196" s="264"/>
      <c r="NOA196" s="264"/>
      <c r="NOB196" s="264"/>
      <c r="NOC196" s="264"/>
      <c r="NOD196" s="264"/>
      <c r="NOE196" s="264"/>
      <c r="NOF196" s="264"/>
      <c r="NOG196" s="264"/>
      <c r="NOH196" s="264"/>
      <c r="NOI196" s="264"/>
      <c r="NOJ196" s="264"/>
      <c r="NOK196" s="264"/>
      <c r="NOL196" s="264"/>
      <c r="NOM196" s="264"/>
      <c r="NON196" s="264"/>
      <c r="NOO196" s="264"/>
      <c r="NOP196" s="264"/>
      <c r="NOQ196" s="264"/>
      <c r="NOR196" s="264"/>
      <c r="NOS196" s="264"/>
      <c r="NOT196" s="264"/>
      <c r="NOU196" s="264"/>
      <c r="NOV196" s="264"/>
      <c r="NOW196" s="264"/>
      <c r="NOX196" s="264"/>
      <c r="NOY196" s="264"/>
      <c r="NOZ196" s="264"/>
      <c r="NPA196" s="264"/>
      <c r="NPB196" s="264"/>
      <c r="NPC196" s="264"/>
      <c r="NPD196" s="264"/>
      <c r="NPE196" s="264"/>
      <c r="NPF196" s="264"/>
      <c r="NPG196" s="264"/>
      <c r="NPH196" s="264"/>
      <c r="NPI196" s="264"/>
      <c r="NPJ196" s="264"/>
      <c r="NPK196" s="264"/>
      <c r="NPL196" s="264"/>
      <c r="NPM196" s="264"/>
      <c r="NPN196" s="264"/>
      <c r="NPO196" s="264"/>
      <c r="NPP196" s="264"/>
      <c r="NPQ196" s="264"/>
      <c r="NPR196" s="264"/>
      <c r="NPS196" s="264"/>
      <c r="NPT196" s="264"/>
      <c r="NPU196" s="264"/>
      <c r="NPV196" s="264"/>
      <c r="NPW196" s="264"/>
      <c r="NPX196" s="264"/>
      <c r="NPY196" s="264"/>
      <c r="NPZ196" s="264"/>
      <c r="NQA196" s="264"/>
      <c r="NQB196" s="264"/>
      <c r="NQC196" s="264"/>
      <c r="NQD196" s="264"/>
      <c r="NQE196" s="264"/>
      <c r="NQF196" s="264"/>
      <c r="NQG196" s="264"/>
      <c r="NQH196" s="264"/>
      <c r="NQI196" s="264"/>
      <c r="NQJ196" s="264"/>
      <c r="NQK196" s="264"/>
      <c r="NQL196" s="264"/>
      <c r="NQM196" s="264"/>
      <c r="NQN196" s="264"/>
      <c r="NQO196" s="264"/>
      <c r="NQP196" s="264"/>
      <c r="NQQ196" s="264"/>
      <c r="NQR196" s="264"/>
      <c r="NQS196" s="264"/>
      <c r="NQT196" s="264"/>
      <c r="NQU196" s="264"/>
      <c r="NQV196" s="264"/>
      <c r="NQW196" s="264"/>
      <c r="NQX196" s="264"/>
      <c r="NQY196" s="264"/>
      <c r="NQZ196" s="264"/>
      <c r="NRA196" s="264"/>
      <c r="NRB196" s="264"/>
      <c r="NRC196" s="264"/>
      <c r="NRD196" s="264"/>
      <c r="NRE196" s="264"/>
      <c r="NRF196" s="264"/>
      <c r="NRG196" s="264"/>
      <c r="NRH196" s="264"/>
      <c r="NRI196" s="264"/>
      <c r="NRJ196" s="264"/>
      <c r="NRK196" s="264"/>
      <c r="NRL196" s="264"/>
      <c r="NRM196" s="264"/>
      <c r="NRN196" s="264"/>
      <c r="NRO196" s="264"/>
      <c r="NRP196" s="264"/>
      <c r="NRQ196" s="264"/>
      <c r="NRR196" s="264"/>
      <c r="NRS196" s="264"/>
      <c r="NRT196" s="264"/>
      <c r="NRU196" s="264"/>
      <c r="NRV196" s="264"/>
      <c r="NRW196" s="264"/>
      <c r="NRX196" s="264"/>
      <c r="NRY196" s="264"/>
      <c r="NRZ196" s="264"/>
      <c r="NSA196" s="264"/>
      <c r="NSB196" s="264"/>
      <c r="NSC196" s="264"/>
      <c r="NSD196" s="264"/>
      <c r="NSE196" s="264"/>
      <c r="NSF196" s="264"/>
      <c r="NSG196" s="264"/>
      <c r="NSH196" s="264"/>
      <c r="NSI196" s="264"/>
      <c r="NSJ196" s="264"/>
      <c r="NSK196" s="264"/>
      <c r="NSL196" s="264"/>
      <c r="NSM196" s="264"/>
      <c r="NSN196" s="264"/>
      <c r="NSO196" s="264"/>
      <c r="NSP196" s="264"/>
      <c r="NSQ196" s="264"/>
      <c r="NSR196" s="264"/>
      <c r="NSS196" s="264"/>
      <c r="NST196" s="264"/>
      <c r="NSU196" s="264"/>
      <c r="NSV196" s="264"/>
      <c r="NSW196" s="264"/>
      <c r="NSX196" s="264"/>
      <c r="NSY196" s="264"/>
      <c r="NSZ196" s="264"/>
      <c r="NTA196" s="264"/>
      <c r="NTB196" s="264"/>
      <c r="NTC196" s="264"/>
      <c r="NTD196" s="264"/>
      <c r="NTE196" s="264"/>
      <c r="NTF196" s="264"/>
      <c r="NTG196" s="264"/>
      <c r="NTH196" s="264"/>
      <c r="NTI196" s="264"/>
      <c r="NTJ196" s="264"/>
      <c r="NTK196" s="264"/>
      <c r="NTL196" s="264"/>
      <c r="NTM196" s="264"/>
      <c r="NTN196" s="264"/>
      <c r="NTO196" s="264"/>
      <c r="NTP196" s="264"/>
      <c r="NTQ196" s="264"/>
      <c r="NTR196" s="264"/>
      <c r="NTS196" s="264"/>
      <c r="NTT196" s="264"/>
      <c r="NTU196" s="264"/>
      <c r="NTV196" s="264"/>
      <c r="NTW196" s="264"/>
      <c r="NTX196" s="264"/>
      <c r="NTY196" s="264"/>
      <c r="NTZ196" s="264"/>
      <c r="NUA196" s="264"/>
      <c r="NUB196" s="264"/>
      <c r="NUC196" s="264"/>
      <c r="NUD196" s="264"/>
      <c r="NUE196" s="264"/>
      <c r="NUF196" s="264"/>
      <c r="NUG196" s="264"/>
      <c r="NUH196" s="264"/>
      <c r="NUI196" s="264"/>
      <c r="NUJ196" s="264"/>
      <c r="NUK196" s="264"/>
      <c r="NUL196" s="264"/>
      <c r="NUM196" s="264"/>
      <c r="NUN196" s="264"/>
      <c r="NUO196" s="264"/>
      <c r="NUP196" s="264"/>
      <c r="NUQ196" s="264"/>
      <c r="NUR196" s="264"/>
      <c r="NUS196" s="264"/>
      <c r="NUT196" s="264"/>
      <c r="NUU196" s="264"/>
      <c r="NUV196" s="264"/>
      <c r="NUW196" s="264"/>
      <c r="NUX196" s="264"/>
      <c r="NUY196" s="264"/>
      <c r="NUZ196" s="264"/>
      <c r="NVA196" s="264"/>
      <c r="NVB196" s="264"/>
      <c r="NVC196" s="264"/>
      <c r="NVD196" s="264"/>
      <c r="NVE196" s="264"/>
      <c r="NVF196" s="264"/>
      <c r="NVG196" s="264"/>
      <c r="NVH196" s="264"/>
      <c r="NVI196" s="264"/>
      <c r="NVJ196" s="264"/>
      <c r="NVK196" s="264"/>
      <c r="NVL196" s="264"/>
      <c r="NVM196" s="264"/>
      <c r="NVN196" s="264"/>
      <c r="NVO196" s="264"/>
      <c r="NVP196" s="264"/>
      <c r="NVQ196" s="264"/>
      <c r="NVR196" s="264"/>
      <c r="NVS196" s="264"/>
      <c r="NVT196" s="264"/>
      <c r="NVU196" s="264"/>
      <c r="NVV196" s="264"/>
      <c r="NVW196" s="264"/>
      <c r="NVX196" s="264"/>
      <c r="NVY196" s="264"/>
      <c r="NVZ196" s="264"/>
      <c r="NWA196" s="264"/>
      <c r="NWB196" s="264"/>
      <c r="NWC196" s="264"/>
      <c r="NWD196" s="264"/>
      <c r="NWE196" s="264"/>
      <c r="NWF196" s="264"/>
      <c r="NWG196" s="264"/>
      <c r="NWH196" s="264"/>
      <c r="NWI196" s="264"/>
      <c r="NWJ196" s="264"/>
      <c r="NWK196" s="264"/>
      <c r="NWL196" s="264"/>
      <c r="NWM196" s="264"/>
      <c r="NWN196" s="264"/>
      <c r="NWO196" s="264"/>
      <c r="NWP196" s="264"/>
      <c r="NWQ196" s="264"/>
      <c r="NWR196" s="264"/>
      <c r="NWS196" s="264"/>
      <c r="NWT196" s="264"/>
      <c r="NWU196" s="264"/>
      <c r="NWV196" s="264"/>
      <c r="NWW196" s="264"/>
      <c r="NWX196" s="264"/>
      <c r="NWY196" s="264"/>
      <c r="NWZ196" s="264"/>
      <c r="NXA196" s="264"/>
      <c r="NXB196" s="264"/>
      <c r="NXC196" s="264"/>
      <c r="NXD196" s="264"/>
      <c r="NXE196" s="264"/>
      <c r="NXF196" s="264"/>
      <c r="NXG196" s="264"/>
      <c r="NXH196" s="264"/>
      <c r="NXI196" s="264"/>
      <c r="NXJ196" s="264"/>
      <c r="NXK196" s="264"/>
      <c r="NXL196" s="264"/>
      <c r="NXM196" s="264"/>
      <c r="NXN196" s="264"/>
      <c r="NXO196" s="264"/>
      <c r="NXP196" s="264"/>
      <c r="NXQ196" s="264"/>
      <c r="NXR196" s="264"/>
      <c r="NXS196" s="264"/>
      <c r="NXT196" s="264"/>
      <c r="NXU196" s="264"/>
      <c r="NXV196" s="264"/>
      <c r="NXW196" s="264"/>
      <c r="NXX196" s="264"/>
      <c r="NXY196" s="264"/>
      <c r="NXZ196" s="264"/>
      <c r="NYA196" s="264"/>
      <c r="NYB196" s="264"/>
      <c r="NYC196" s="264"/>
      <c r="NYD196" s="264"/>
      <c r="NYE196" s="264"/>
      <c r="NYF196" s="264"/>
      <c r="NYG196" s="264"/>
      <c r="NYH196" s="264"/>
      <c r="NYI196" s="264"/>
      <c r="NYJ196" s="264"/>
      <c r="NYK196" s="264"/>
      <c r="NYL196" s="264"/>
      <c r="NYM196" s="264"/>
      <c r="NYN196" s="264"/>
      <c r="NYO196" s="264"/>
      <c r="NYP196" s="264"/>
      <c r="NYQ196" s="264"/>
      <c r="NYR196" s="264"/>
      <c r="NYS196" s="264"/>
      <c r="NYT196" s="264"/>
      <c r="NYU196" s="264"/>
      <c r="NYV196" s="264"/>
      <c r="NYW196" s="264"/>
      <c r="NYX196" s="264"/>
      <c r="NYY196" s="264"/>
      <c r="NYZ196" s="264"/>
      <c r="NZA196" s="264"/>
      <c r="NZB196" s="264"/>
      <c r="NZC196" s="264"/>
      <c r="NZD196" s="264"/>
      <c r="NZE196" s="264"/>
      <c r="NZF196" s="264"/>
      <c r="NZG196" s="264"/>
      <c r="NZH196" s="264"/>
      <c r="NZI196" s="264"/>
      <c r="NZJ196" s="264"/>
      <c r="NZK196" s="264"/>
      <c r="NZL196" s="264"/>
      <c r="NZM196" s="264"/>
      <c r="NZN196" s="264"/>
      <c r="NZO196" s="264"/>
      <c r="NZP196" s="264"/>
      <c r="NZQ196" s="264"/>
      <c r="NZR196" s="264"/>
      <c r="NZS196" s="264"/>
      <c r="NZT196" s="264"/>
      <c r="NZU196" s="264"/>
      <c r="NZV196" s="264"/>
      <c r="NZW196" s="264"/>
      <c r="NZX196" s="264"/>
      <c r="NZY196" s="264"/>
      <c r="NZZ196" s="264"/>
      <c r="OAA196" s="264"/>
      <c r="OAB196" s="264"/>
      <c r="OAC196" s="264"/>
      <c r="OAD196" s="264"/>
      <c r="OAE196" s="264"/>
      <c r="OAF196" s="264"/>
      <c r="OAG196" s="264"/>
      <c r="OAH196" s="264"/>
      <c r="OAI196" s="264"/>
      <c r="OAJ196" s="264"/>
      <c r="OAK196" s="264"/>
      <c r="OAL196" s="264"/>
      <c r="OAM196" s="264"/>
      <c r="OAN196" s="264"/>
      <c r="OAO196" s="264"/>
      <c r="OAP196" s="264"/>
      <c r="OAQ196" s="264"/>
      <c r="OAR196" s="264"/>
      <c r="OAS196" s="264"/>
      <c r="OAT196" s="264"/>
      <c r="OAU196" s="264"/>
      <c r="OAV196" s="264"/>
      <c r="OAW196" s="264"/>
      <c r="OAX196" s="264"/>
      <c r="OAY196" s="264"/>
      <c r="OAZ196" s="264"/>
      <c r="OBA196" s="264"/>
      <c r="OBB196" s="264"/>
      <c r="OBC196" s="264"/>
      <c r="OBD196" s="264"/>
      <c r="OBE196" s="264"/>
      <c r="OBF196" s="264"/>
      <c r="OBG196" s="264"/>
      <c r="OBH196" s="264"/>
      <c r="OBI196" s="264"/>
      <c r="OBJ196" s="264"/>
      <c r="OBK196" s="264"/>
      <c r="OBL196" s="264"/>
      <c r="OBM196" s="264"/>
      <c r="OBN196" s="264"/>
      <c r="OBO196" s="264"/>
      <c r="OBP196" s="264"/>
      <c r="OBQ196" s="264"/>
      <c r="OBR196" s="264"/>
      <c r="OBS196" s="264"/>
      <c r="OBT196" s="264"/>
      <c r="OBU196" s="264"/>
      <c r="OBV196" s="264"/>
      <c r="OBW196" s="264"/>
      <c r="OBX196" s="264"/>
      <c r="OBY196" s="264"/>
      <c r="OBZ196" s="264"/>
      <c r="OCA196" s="264"/>
      <c r="OCB196" s="264"/>
      <c r="OCC196" s="264"/>
      <c r="OCD196" s="264"/>
      <c r="OCE196" s="264"/>
      <c r="OCF196" s="264"/>
      <c r="OCG196" s="264"/>
      <c r="OCH196" s="264"/>
      <c r="OCI196" s="264"/>
      <c r="OCJ196" s="264"/>
      <c r="OCK196" s="264"/>
      <c r="OCL196" s="264"/>
      <c r="OCM196" s="264"/>
      <c r="OCN196" s="264"/>
      <c r="OCO196" s="264"/>
      <c r="OCP196" s="264"/>
      <c r="OCQ196" s="264"/>
      <c r="OCR196" s="264"/>
      <c r="OCS196" s="264"/>
      <c r="OCT196" s="264"/>
      <c r="OCU196" s="264"/>
      <c r="OCV196" s="264"/>
      <c r="OCW196" s="264"/>
      <c r="OCX196" s="264"/>
      <c r="OCY196" s="264"/>
      <c r="OCZ196" s="264"/>
      <c r="ODA196" s="264"/>
      <c r="ODB196" s="264"/>
      <c r="ODC196" s="264"/>
      <c r="ODD196" s="264"/>
      <c r="ODE196" s="264"/>
      <c r="ODF196" s="264"/>
      <c r="ODG196" s="264"/>
      <c r="ODH196" s="264"/>
      <c r="ODI196" s="264"/>
      <c r="ODJ196" s="264"/>
      <c r="ODK196" s="264"/>
      <c r="ODL196" s="264"/>
      <c r="ODM196" s="264"/>
      <c r="ODN196" s="264"/>
      <c r="ODO196" s="264"/>
      <c r="ODP196" s="264"/>
      <c r="ODQ196" s="264"/>
      <c r="ODR196" s="264"/>
      <c r="ODS196" s="264"/>
      <c r="ODT196" s="264"/>
      <c r="ODU196" s="264"/>
      <c r="ODV196" s="264"/>
      <c r="ODW196" s="264"/>
      <c r="ODX196" s="264"/>
      <c r="ODY196" s="264"/>
      <c r="ODZ196" s="264"/>
      <c r="OEA196" s="264"/>
      <c r="OEB196" s="264"/>
      <c r="OEC196" s="264"/>
      <c r="OED196" s="264"/>
      <c r="OEE196" s="264"/>
      <c r="OEF196" s="264"/>
      <c r="OEG196" s="264"/>
      <c r="OEH196" s="264"/>
      <c r="OEI196" s="264"/>
      <c r="OEJ196" s="264"/>
      <c r="OEK196" s="264"/>
      <c r="OEL196" s="264"/>
      <c r="OEM196" s="264"/>
      <c r="OEN196" s="264"/>
      <c r="OEO196" s="264"/>
      <c r="OEP196" s="264"/>
      <c r="OEQ196" s="264"/>
      <c r="OER196" s="264"/>
      <c r="OES196" s="264"/>
      <c r="OET196" s="264"/>
      <c r="OEU196" s="264"/>
      <c r="OEV196" s="264"/>
      <c r="OEW196" s="264"/>
      <c r="OEX196" s="264"/>
      <c r="OEY196" s="264"/>
      <c r="OEZ196" s="264"/>
      <c r="OFA196" s="264"/>
      <c r="OFB196" s="264"/>
      <c r="OFC196" s="264"/>
      <c r="OFD196" s="264"/>
      <c r="OFE196" s="264"/>
      <c r="OFF196" s="264"/>
      <c r="OFG196" s="264"/>
      <c r="OFH196" s="264"/>
      <c r="OFI196" s="264"/>
      <c r="OFJ196" s="264"/>
      <c r="OFK196" s="264"/>
      <c r="OFL196" s="264"/>
      <c r="OFM196" s="264"/>
      <c r="OFN196" s="264"/>
      <c r="OFO196" s="264"/>
      <c r="OFP196" s="264"/>
      <c r="OFQ196" s="264"/>
      <c r="OFR196" s="264"/>
      <c r="OFS196" s="264"/>
      <c r="OFT196" s="264"/>
      <c r="OFU196" s="264"/>
      <c r="OFV196" s="264"/>
      <c r="OFW196" s="264"/>
      <c r="OFX196" s="264"/>
      <c r="OFY196" s="264"/>
      <c r="OFZ196" s="264"/>
      <c r="OGA196" s="264"/>
      <c r="OGB196" s="264"/>
      <c r="OGC196" s="264"/>
      <c r="OGD196" s="264"/>
      <c r="OGE196" s="264"/>
      <c r="OGF196" s="264"/>
      <c r="OGG196" s="264"/>
      <c r="OGH196" s="264"/>
      <c r="OGI196" s="264"/>
      <c r="OGJ196" s="264"/>
      <c r="OGK196" s="264"/>
      <c r="OGL196" s="264"/>
      <c r="OGM196" s="264"/>
      <c r="OGN196" s="264"/>
      <c r="OGO196" s="264"/>
      <c r="OGP196" s="264"/>
      <c r="OGQ196" s="264"/>
      <c r="OGR196" s="264"/>
      <c r="OGS196" s="264"/>
      <c r="OGT196" s="264"/>
      <c r="OGU196" s="264"/>
      <c r="OGV196" s="264"/>
      <c r="OGW196" s="264"/>
      <c r="OGX196" s="264"/>
      <c r="OGY196" s="264"/>
      <c r="OGZ196" s="264"/>
      <c r="OHA196" s="264"/>
      <c r="OHB196" s="264"/>
      <c r="OHC196" s="264"/>
      <c r="OHD196" s="264"/>
      <c r="OHE196" s="264"/>
      <c r="OHF196" s="264"/>
      <c r="OHG196" s="264"/>
      <c r="OHH196" s="264"/>
      <c r="OHI196" s="264"/>
      <c r="OHJ196" s="264"/>
      <c r="OHK196" s="264"/>
      <c r="OHL196" s="264"/>
      <c r="OHM196" s="264"/>
      <c r="OHN196" s="264"/>
      <c r="OHO196" s="264"/>
      <c r="OHP196" s="264"/>
      <c r="OHQ196" s="264"/>
      <c r="OHR196" s="264"/>
      <c r="OHS196" s="264"/>
      <c r="OHT196" s="264"/>
      <c r="OHU196" s="264"/>
      <c r="OHV196" s="264"/>
      <c r="OHW196" s="264"/>
      <c r="OHX196" s="264"/>
      <c r="OHY196" s="264"/>
      <c r="OHZ196" s="264"/>
      <c r="OIA196" s="264"/>
      <c r="OIB196" s="264"/>
      <c r="OIC196" s="264"/>
      <c r="OID196" s="264"/>
      <c r="OIE196" s="264"/>
      <c r="OIF196" s="264"/>
      <c r="OIG196" s="264"/>
      <c r="OIH196" s="264"/>
      <c r="OII196" s="264"/>
      <c r="OIJ196" s="264"/>
      <c r="OIK196" s="264"/>
      <c r="OIL196" s="264"/>
      <c r="OIM196" s="264"/>
      <c r="OIN196" s="264"/>
      <c r="OIO196" s="264"/>
      <c r="OIP196" s="264"/>
      <c r="OIQ196" s="264"/>
      <c r="OIR196" s="264"/>
      <c r="OIS196" s="264"/>
      <c r="OIT196" s="264"/>
      <c r="OIU196" s="264"/>
      <c r="OIV196" s="264"/>
      <c r="OIW196" s="264"/>
      <c r="OIX196" s="264"/>
      <c r="OIY196" s="264"/>
      <c r="OIZ196" s="264"/>
      <c r="OJA196" s="264"/>
      <c r="OJB196" s="264"/>
      <c r="OJC196" s="264"/>
      <c r="OJD196" s="264"/>
      <c r="OJE196" s="264"/>
      <c r="OJF196" s="264"/>
      <c r="OJG196" s="264"/>
      <c r="OJH196" s="264"/>
      <c r="OJI196" s="264"/>
      <c r="OJJ196" s="264"/>
      <c r="OJK196" s="264"/>
      <c r="OJL196" s="264"/>
      <c r="OJM196" s="264"/>
      <c r="OJN196" s="264"/>
      <c r="OJO196" s="264"/>
      <c r="OJP196" s="264"/>
      <c r="OJQ196" s="264"/>
      <c r="OJR196" s="264"/>
      <c r="OJS196" s="264"/>
      <c r="OJT196" s="264"/>
      <c r="OJU196" s="264"/>
      <c r="OJV196" s="264"/>
      <c r="OJW196" s="264"/>
      <c r="OJX196" s="264"/>
      <c r="OJY196" s="264"/>
      <c r="OJZ196" s="264"/>
      <c r="OKA196" s="264"/>
      <c r="OKB196" s="264"/>
      <c r="OKC196" s="264"/>
      <c r="OKD196" s="264"/>
      <c r="OKE196" s="264"/>
      <c r="OKF196" s="264"/>
      <c r="OKG196" s="264"/>
      <c r="OKH196" s="264"/>
      <c r="OKI196" s="264"/>
      <c r="OKJ196" s="264"/>
      <c r="OKK196" s="264"/>
      <c r="OKL196" s="264"/>
      <c r="OKM196" s="264"/>
      <c r="OKN196" s="264"/>
      <c r="OKO196" s="264"/>
      <c r="OKP196" s="264"/>
      <c r="OKQ196" s="264"/>
      <c r="OKR196" s="264"/>
      <c r="OKS196" s="264"/>
      <c r="OKT196" s="264"/>
      <c r="OKU196" s="264"/>
      <c r="OKV196" s="264"/>
      <c r="OKW196" s="264"/>
      <c r="OKX196" s="264"/>
      <c r="OKY196" s="264"/>
      <c r="OKZ196" s="264"/>
      <c r="OLA196" s="264"/>
      <c r="OLB196" s="264"/>
      <c r="OLC196" s="264"/>
      <c r="OLD196" s="264"/>
      <c r="OLE196" s="264"/>
      <c r="OLF196" s="264"/>
      <c r="OLG196" s="264"/>
      <c r="OLH196" s="264"/>
      <c r="OLI196" s="264"/>
      <c r="OLJ196" s="264"/>
      <c r="OLK196" s="264"/>
      <c r="OLL196" s="264"/>
      <c r="OLM196" s="264"/>
      <c r="OLN196" s="264"/>
      <c r="OLO196" s="264"/>
      <c r="OLP196" s="264"/>
      <c r="OLQ196" s="264"/>
      <c r="OLR196" s="264"/>
      <c r="OLS196" s="264"/>
      <c r="OLT196" s="264"/>
      <c r="OLU196" s="264"/>
      <c r="OLV196" s="264"/>
      <c r="OLW196" s="264"/>
      <c r="OLX196" s="264"/>
      <c r="OLY196" s="264"/>
      <c r="OLZ196" s="264"/>
      <c r="OMA196" s="264"/>
      <c r="OMB196" s="264"/>
      <c r="OMC196" s="264"/>
      <c r="OMD196" s="264"/>
      <c r="OME196" s="264"/>
      <c r="OMF196" s="264"/>
      <c r="OMG196" s="264"/>
      <c r="OMH196" s="264"/>
      <c r="OMI196" s="264"/>
      <c r="OMJ196" s="264"/>
      <c r="OMK196" s="264"/>
      <c r="OML196" s="264"/>
      <c r="OMM196" s="264"/>
      <c r="OMN196" s="264"/>
      <c r="OMO196" s="264"/>
      <c r="OMP196" s="264"/>
      <c r="OMQ196" s="264"/>
      <c r="OMR196" s="264"/>
      <c r="OMS196" s="264"/>
      <c r="OMT196" s="264"/>
      <c r="OMU196" s="264"/>
      <c r="OMV196" s="264"/>
      <c r="OMW196" s="264"/>
      <c r="OMX196" s="264"/>
      <c r="OMY196" s="264"/>
      <c r="OMZ196" s="264"/>
      <c r="ONA196" s="264"/>
      <c r="ONB196" s="264"/>
      <c r="ONC196" s="264"/>
      <c r="OND196" s="264"/>
      <c r="ONE196" s="264"/>
      <c r="ONF196" s="264"/>
      <c r="ONG196" s="264"/>
      <c r="ONH196" s="264"/>
      <c r="ONI196" s="264"/>
      <c r="ONJ196" s="264"/>
      <c r="ONK196" s="264"/>
      <c r="ONL196" s="264"/>
      <c r="ONM196" s="264"/>
      <c r="ONN196" s="264"/>
      <c r="ONO196" s="264"/>
      <c r="ONP196" s="264"/>
      <c r="ONQ196" s="264"/>
      <c r="ONR196" s="264"/>
      <c r="ONS196" s="264"/>
      <c r="ONT196" s="264"/>
      <c r="ONU196" s="264"/>
      <c r="ONV196" s="264"/>
      <c r="ONW196" s="264"/>
      <c r="ONX196" s="264"/>
      <c r="ONY196" s="264"/>
      <c r="ONZ196" s="264"/>
      <c r="OOA196" s="264"/>
      <c r="OOB196" s="264"/>
      <c r="OOC196" s="264"/>
      <c r="OOD196" s="264"/>
      <c r="OOE196" s="264"/>
      <c r="OOF196" s="264"/>
      <c r="OOG196" s="264"/>
      <c r="OOH196" s="264"/>
      <c r="OOI196" s="264"/>
      <c r="OOJ196" s="264"/>
      <c r="OOK196" s="264"/>
      <c r="OOL196" s="264"/>
      <c r="OOM196" s="264"/>
      <c r="OON196" s="264"/>
      <c r="OOO196" s="264"/>
      <c r="OOP196" s="264"/>
      <c r="OOQ196" s="264"/>
      <c r="OOR196" s="264"/>
      <c r="OOS196" s="264"/>
      <c r="OOT196" s="264"/>
      <c r="OOU196" s="264"/>
      <c r="OOV196" s="264"/>
      <c r="OOW196" s="264"/>
      <c r="OOX196" s="264"/>
      <c r="OOY196" s="264"/>
      <c r="OOZ196" s="264"/>
      <c r="OPA196" s="264"/>
      <c r="OPB196" s="264"/>
      <c r="OPC196" s="264"/>
      <c r="OPD196" s="264"/>
      <c r="OPE196" s="264"/>
      <c r="OPF196" s="264"/>
      <c r="OPG196" s="264"/>
      <c r="OPH196" s="264"/>
      <c r="OPI196" s="264"/>
      <c r="OPJ196" s="264"/>
      <c r="OPK196" s="264"/>
      <c r="OPL196" s="264"/>
      <c r="OPM196" s="264"/>
      <c r="OPN196" s="264"/>
      <c r="OPO196" s="264"/>
      <c r="OPP196" s="264"/>
      <c r="OPQ196" s="264"/>
      <c r="OPR196" s="264"/>
      <c r="OPS196" s="264"/>
      <c r="OPT196" s="264"/>
      <c r="OPU196" s="264"/>
      <c r="OPV196" s="264"/>
      <c r="OPW196" s="264"/>
      <c r="OPX196" s="264"/>
      <c r="OPY196" s="264"/>
      <c r="OPZ196" s="264"/>
      <c r="OQA196" s="264"/>
      <c r="OQB196" s="264"/>
      <c r="OQC196" s="264"/>
      <c r="OQD196" s="264"/>
      <c r="OQE196" s="264"/>
      <c r="OQF196" s="264"/>
      <c r="OQG196" s="264"/>
      <c r="OQH196" s="264"/>
      <c r="OQI196" s="264"/>
      <c r="OQJ196" s="264"/>
      <c r="OQK196" s="264"/>
      <c r="OQL196" s="264"/>
      <c r="OQM196" s="264"/>
      <c r="OQN196" s="264"/>
      <c r="OQO196" s="264"/>
      <c r="OQP196" s="264"/>
      <c r="OQQ196" s="264"/>
      <c r="OQR196" s="264"/>
      <c r="OQS196" s="264"/>
      <c r="OQT196" s="264"/>
      <c r="OQU196" s="264"/>
      <c r="OQV196" s="264"/>
      <c r="OQW196" s="264"/>
      <c r="OQX196" s="264"/>
      <c r="OQY196" s="264"/>
      <c r="OQZ196" s="264"/>
      <c r="ORA196" s="264"/>
      <c r="ORB196" s="264"/>
      <c r="ORC196" s="264"/>
      <c r="ORD196" s="264"/>
      <c r="ORE196" s="264"/>
      <c r="ORF196" s="264"/>
      <c r="ORG196" s="264"/>
      <c r="ORH196" s="264"/>
      <c r="ORI196" s="264"/>
      <c r="ORJ196" s="264"/>
      <c r="ORK196" s="264"/>
      <c r="ORL196" s="264"/>
      <c r="ORM196" s="264"/>
      <c r="ORN196" s="264"/>
      <c r="ORO196" s="264"/>
      <c r="ORP196" s="264"/>
      <c r="ORQ196" s="264"/>
      <c r="ORR196" s="264"/>
      <c r="ORS196" s="264"/>
      <c r="ORT196" s="264"/>
      <c r="ORU196" s="264"/>
      <c r="ORV196" s="264"/>
      <c r="ORW196" s="264"/>
      <c r="ORX196" s="264"/>
      <c r="ORY196" s="264"/>
      <c r="ORZ196" s="264"/>
      <c r="OSA196" s="264"/>
      <c r="OSB196" s="264"/>
      <c r="OSC196" s="264"/>
      <c r="OSD196" s="264"/>
      <c r="OSE196" s="264"/>
      <c r="OSF196" s="264"/>
      <c r="OSG196" s="264"/>
      <c r="OSH196" s="264"/>
      <c r="OSI196" s="264"/>
      <c r="OSJ196" s="264"/>
      <c r="OSK196" s="264"/>
      <c r="OSL196" s="264"/>
      <c r="OSM196" s="264"/>
      <c r="OSN196" s="264"/>
      <c r="OSO196" s="264"/>
      <c r="OSP196" s="264"/>
      <c r="OSQ196" s="264"/>
      <c r="OSR196" s="264"/>
      <c r="OSS196" s="264"/>
      <c r="OST196" s="264"/>
      <c r="OSU196" s="264"/>
      <c r="OSV196" s="264"/>
      <c r="OSW196" s="264"/>
      <c r="OSX196" s="264"/>
      <c r="OSY196" s="264"/>
      <c r="OSZ196" s="264"/>
      <c r="OTA196" s="264"/>
      <c r="OTB196" s="264"/>
      <c r="OTC196" s="264"/>
      <c r="OTD196" s="264"/>
      <c r="OTE196" s="264"/>
      <c r="OTF196" s="264"/>
      <c r="OTG196" s="264"/>
      <c r="OTH196" s="264"/>
      <c r="OTI196" s="264"/>
      <c r="OTJ196" s="264"/>
      <c r="OTK196" s="264"/>
      <c r="OTL196" s="264"/>
      <c r="OTM196" s="264"/>
      <c r="OTN196" s="264"/>
      <c r="OTO196" s="264"/>
      <c r="OTP196" s="264"/>
      <c r="OTQ196" s="264"/>
      <c r="OTR196" s="264"/>
      <c r="OTS196" s="264"/>
      <c r="OTT196" s="264"/>
      <c r="OTU196" s="264"/>
      <c r="OTV196" s="264"/>
      <c r="OTW196" s="264"/>
      <c r="OTX196" s="264"/>
      <c r="OTY196" s="264"/>
      <c r="OTZ196" s="264"/>
      <c r="OUA196" s="264"/>
      <c r="OUB196" s="264"/>
      <c r="OUC196" s="264"/>
      <c r="OUD196" s="264"/>
      <c r="OUE196" s="264"/>
      <c r="OUF196" s="264"/>
      <c r="OUG196" s="264"/>
      <c r="OUH196" s="264"/>
      <c r="OUI196" s="264"/>
      <c r="OUJ196" s="264"/>
      <c r="OUK196" s="264"/>
      <c r="OUL196" s="264"/>
      <c r="OUM196" s="264"/>
      <c r="OUN196" s="264"/>
      <c r="OUO196" s="264"/>
      <c r="OUP196" s="264"/>
      <c r="OUQ196" s="264"/>
      <c r="OUR196" s="264"/>
      <c r="OUS196" s="264"/>
      <c r="OUT196" s="264"/>
      <c r="OUU196" s="264"/>
      <c r="OUV196" s="264"/>
      <c r="OUW196" s="264"/>
      <c r="OUX196" s="264"/>
      <c r="OUY196" s="264"/>
      <c r="OUZ196" s="264"/>
      <c r="OVA196" s="264"/>
      <c r="OVB196" s="264"/>
      <c r="OVC196" s="264"/>
      <c r="OVD196" s="264"/>
      <c r="OVE196" s="264"/>
      <c r="OVF196" s="264"/>
      <c r="OVG196" s="264"/>
      <c r="OVH196" s="264"/>
      <c r="OVI196" s="264"/>
      <c r="OVJ196" s="264"/>
      <c r="OVK196" s="264"/>
      <c r="OVL196" s="264"/>
      <c r="OVM196" s="264"/>
      <c r="OVN196" s="264"/>
      <c r="OVO196" s="264"/>
      <c r="OVP196" s="264"/>
      <c r="OVQ196" s="264"/>
      <c r="OVR196" s="264"/>
      <c r="OVS196" s="264"/>
      <c r="OVT196" s="264"/>
      <c r="OVU196" s="264"/>
      <c r="OVV196" s="264"/>
      <c r="OVW196" s="264"/>
      <c r="OVX196" s="264"/>
      <c r="OVY196" s="264"/>
      <c r="OVZ196" s="264"/>
      <c r="OWA196" s="264"/>
      <c r="OWB196" s="264"/>
      <c r="OWC196" s="264"/>
      <c r="OWD196" s="264"/>
      <c r="OWE196" s="264"/>
      <c r="OWF196" s="264"/>
      <c r="OWG196" s="264"/>
      <c r="OWH196" s="264"/>
      <c r="OWI196" s="264"/>
      <c r="OWJ196" s="264"/>
      <c r="OWK196" s="264"/>
      <c r="OWL196" s="264"/>
      <c r="OWM196" s="264"/>
      <c r="OWN196" s="264"/>
      <c r="OWO196" s="264"/>
      <c r="OWP196" s="264"/>
      <c r="OWQ196" s="264"/>
      <c r="OWR196" s="264"/>
      <c r="OWS196" s="264"/>
      <c r="OWT196" s="264"/>
      <c r="OWU196" s="264"/>
      <c r="OWV196" s="264"/>
      <c r="OWW196" s="264"/>
      <c r="OWX196" s="264"/>
      <c r="OWY196" s="264"/>
      <c r="OWZ196" s="264"/>
      <c r="OXA196" s="264"/>
      <c r="OXB196" s="264"/>
      <c r="OXC196" s="264"/>
      <c r="OXD196" s="264"/>
      <c r="OXE196" s="264"/>
      <c r="OXF196" s="264"/>
      <c r="OXG196" s="264"/>
      <c r="OXH196" s="264"/>
      <c r="OXI196" s="264"/>
      <c r="OXJ196" s="264"/>
      <c r="OXK196" s="264"/>
      <c r="OXL196" s="264"/>
      <c r="OXM196" s="264"/>
      <c r="OXN196" s="264"/>
      <c r="OXO196" s="264"/>
      <c r="OXP196" s="264"/>
      <c r="OXQ196" s="264"/>
      <c r="OXR196" s="264"/>
      <c r="OXS196" s="264"/>
      <c r="OXT196" s="264"/>
      <c r="OXU196" s="264"/>
      <c r="OXV196" s="264"/>
      <c r="OXW196" s="264"/>
      <c r="OXX196" s="264"/>
      <c r="OXY196" s="264"/>
      <c r="OXZ196" s="264"/>
      <c r="OYA196" s="264"/>
      <c r="OYB196" s="264"/>
      <c r="OYC196" s="264"/>
      <c r="OYD196" s="264"/>
      <c r="OYE196" s="264"/>
      <c r="OYF196" s="264"/>
      <c r="OYG196" s="264"/>
      <c r="OYH196" s="264"/>
      <c r="OYI196" s="264"/>
      <c r="OYJ196" s="264"/>
      <c r="OYK196" s="264"/>
      <c r="OYL196" s="264"/>
      <c r="OYM196" s="264"/>
      <c r="OYN196" s="264"/>
      <c r="OYO196" s="264"/>
      <c r="OYP196" s="264"/>
      <c r="OYQ196" s="264"/>
      <c r="OYR196" s="264"/>
      <c r="OYS196" s="264"/>
      <c r="OYT196" s="264"/>
      <c r="OYU196" s="264"/>
      <c r="OYV196" s="264"/>
      <c r="OYW196" s="264"/>
      <c r="OYX196" s="264"/>
      <c r="OYY196" s="264"/>
      <c r="OYZ196" s="264"/>
      <c r="OZA196" s="264"/>
      <c r="OZB196" s="264"/>
      <c r="OZC196" s="264"/>
      <c r="OZD196" s="264"/>
      <c r="OZE196" s="264"/>
      <c r="OZF196" s="264"/>
      <c r="OZG196" s="264"/>
      <c r="OZH196" s="264"/>
      <c r="OZI196" s="264"/>
      <c r="OZJ196" s="264"/>
      <c r="OZK196" s="264"/>
      <c r="OZL196" s="264"/>
      <c r="OZM196" s="264"/>
      <c r="OZN196" s="264"/>
      <c r="OZO196" s="264"/>
      <c r="OZP196" s="264"/>
      <c r="OZQ196" s="264"/>
      <c r="OZR196" s="264"/>
      <c r="OZS196" s="264"/>
      <c r="OZT196" s="264"/>
      <c r="OZU196" s="264"/>
      <c r="OZV196" s="264"/>
      <c r="OZW196" s="264"/>
      <c r="OZX196" s="264"/>
      <c r="OZY196" s="264"/>
      <c r="OZZ196" s="264"/>
      <c r="PAA196" s="264"/>
      <c r="PAB196" s="264"/>
      <c r="PAC196" s="264"/>
      <c r="PAD196" s="264"/>
      <c r="PAE196" s="264"/>
      <c r="PAF196" s="264"/>
      <c r="PAG196" s="264"/>
      <c r="PAH196" s="264"/>
      <c r="PAI196" s="264"/>
      <c r="PAJ196" s="264"/>
      <c r="PAK196" s="264"/>
      <c r="PAL196" s="264"/>
      <c r="PAM196" s="264"/>
      <c r="PAN196" s="264"/>
      <c r="PAO196" s="264"/>
      <c r="PAP196" s="264"/>
      <c r="PAQ196" s="264"/>
      <c r="PAR196" s="264"/>
      <c r="PAS196" s="264"/>
      <c r="PAT196" s="264"/>
      <c r="PAU196" s="264"/>
      <c r="PAV196" s="264"/>
      <c r="PAW196" s="264"/>
      <c r="PAX196" s="264"/>
      <c r="PAY196" s="264"/>
      <c r="PAZ196" s="264"/>
      <c r="PBA196" s="264"/>
      <c r="PBB196" s="264"/>
      <c r="PBC196" s="264"/>
      <c r="PBD196" s="264"/>
      <c r="PBE196" s="264"/>
      <c r="PBF196" s="264"/>
      <c r="PBG196" s="264"/>
      <c r="PBH196" s="264"/>
      <c r="PBI196" s="264"/>
      <c r="PBJ196" s="264"/>
      <c r="PBK196" s="264"/>
      <c r="PBL196" s="264"/>
      <c r="PBM196" s="264"/>
      <c r="PBN196" s="264"/>
      <c r="PBO196" s="264"/>
      <c r="PBP196" s="264"/>
      <c r="PBQ196" s="264"/>
      <c r="PBR196" s="264"/>
      <c r="PBS196" s="264"/>
      <c r="PBT196" s="264"/>
      <c r="PBU196" s="264"/>
      <c r="PBV196" s="264"/>
      <c r="PBW196" s="264"/>
      <c r="PBX196" s="264"/>
      <c r="PBY196" s="264"/>
      <c r="PBZ196" s="264"/>
      <c r="PCA196" s="264"/>
      <c r="PCB196" s="264"/>
      <c r="PCC196" s="264"/>
      <c r="PCD196" s="264"/>
      <c r="PCE196" s="264"/>
      <c r="PCF196" s="264"/>
      <c r="PCG196" s="264"/>
      <c r="PCH196" s="264"/>
      <c r="PCI196" s="264"/>
      <c r="PCJ196" s="264"/>
      <c r="PCK196" s="264"/>
      <c r="PCL196" s="264"/>
      <c r="PCM196" s="264"/>
      <c r="PCN196" s="264"/>
      <c r="PCO196" s="264"/>
      <c r="PCP196" s="264"/>
      <c r="PCQ196" s="264"/>
      <c r="PCR196" s="264"/>
      <c r="PCS196" s="264"/>
      <c r="PCT196" s="264"/>
      <c r="PCU196" s="264"/>
      <c r="PCV196" s="264"/>
      <c r="PCW196" s="264"/>
      <c r="PCX196" s="264"/>
      <c r="PCY196" s="264"/>
      <c r="PCZ196" s="264"/>
      <c r="PDA196" s="264"/>
      <c r="PDB196" s="264"/>
      <c r="PDC196" s="264"/>
      <c r="PDD196" s="264"/>
      <c r="PDE196" s="264"/>
      <c r="PDF196" s="264"/>
      <c r="PDG196" s="264"/>
      <c r="PDH196" s="264"/>
      <c r="PDI196" s="264"/>
      <c r="PDJ196" s="264"/>
      <c r="PDK196" s="264"/>
      <c r="PDL196" s="264"/>
      <c r="PDM196" s="264"/>
      <c r="PDN196" s="264"/>
      <c r="PDO196" s="264"/>
      <c r="PDP196" s="264"/>
      <c r="PDQ196" s="264"/>
      <c r="PDR196" s="264"/>
      <c r="PDS196" s="264"/>
      <c r="PDT196" s="264"/>
      <c r="PDU196" s="264"/>
      <c r="PDV196" s="264"/>
      <c r="PDW196" s="264"/>
      <c r="PDX196" s="264"/>
      <c r="PDY196" s="264"/>
      <c r="PDZ196" s="264"/>
      <c r="PEA196" s="264"/>
      <c r="PEB196" s="264"/>
      <c r="PEC196" s="264"/>
      <c r="PED196" s="264"/>
      <c r="PEE196" s="264"/>
      <c r="PEF196" s="264"/>
      <c r="PEG196" s="264"/>
      <c r="PEH196" s="264"/>
      <c r="PEI196" s="264"/>
      <c r="PEJ196" s="264"/>
      <c r="PEK196" s="264"/>
      <c r="PEL196" s="264"/>
      <c r="PEM196" s="264"/>
      <c r="PEN196" s="264"/>
      <c r="PEO196" s="264"/>
      <c r="PEP196" s="264"/>
      <c r="PEQ196" s="264"/>
      <c r="PER196" s="264"/>
      <c r="PES196" s="264"/>
      <c r="PET196" s="264"/>
      <c r="PEU196" s="264"/>
      <c r="PEV196" s="264"/>
      <c r="PEW196" s="264"/>
      <c r="PEX196" s="264"/>
      <c r="PEY196" s="264"/>
      <c r="PEZ196" s="264"/>
      <c r="PFA196" s="264"/>
      <c r="PFB196" s="264"/>
      <c r="PFC196" s="264"/>
      <c r="PFD196" s="264"/>
      <c r="PFE196" s="264"/>
      <c r="PFF196" s="264"/>
      <c r="PFG196" s="264"/>
      <c r="PFH196" s="264"/>
      <c r="PFI196" s="264"/>
      <c r="PFJ196" s="264"/>
      <c r="PFK196" s="264"/>
      <c r="PFL196" s="264"/>
      <c r="PFM196" s="264"/>
      <c r="PFN196" s="264"/>
      <c r="PFO196" s="264"/>
      <c r="PFP196" s="264"/>
      <c r="PFQ196" s="264"/>
      <c r="PFR196" s="264"/>
      <c r="PFS196" s="264"/>
      <c r="PFT196" s="264"/>
      <c r="PFU196" s="264"/>
      <c r="PFV196" s="264"/>
      <c r="PFW196" s="264"/>
      <c r="PFX196" s="264"/>
      <c r="PFY196" s="264"/>
      <c r="PFZ196" s="264"/>
      <c r="PGA196" s="264"/>
      <c r="PGB196" s="264"/>
      <c r="PGC196" s="264"/>
      <c r="PGD196" s="264"/>
      <c r="PGE196" s="264"/>
      <c r="PGF196" s="264"/>
      <c r="PGG196" s="264"/>
      <c r="PGH196" s="264"/>
      <c r="PGI196" s="264"/>
      <c r="PGJ196" s="264"/>
      <c r="PGK196" s="264"/>
      <c r="PGL196" s="264"/>
      <c r="PGM196" s="264"/>
      <c r="PGN196" s="264"/>
      <c r="PGO196" s="264"/>
      <c r="PGP196" s="264"/>
      <c r="PGQ196" s="264"/>
      <c r="PGR196" s="264"/>
      <c r="PGS196" s="264"/>
      <c r="PGT196" s="264"/>
      <c r="PGU196" s="264"/>
      <c r="PGV196" s="264"/>
      <c r="PGW196" s="264"/>
      <c r="PGX196" s="264"/>
      <c r="PGY196" s="264"/>
      <c r="PGZ196" s="264"/>
      <c r="PHA196" s="264"/>
      <c r="PHB196" s="264"/>
      <c r="PHC196" s="264"/>
      <c r="PHD196" s="264"/>
      <c r="PHE196" s="264"/>
      <c r="PHF196" s="264"/>
      <c r="PHG196" s="264"/>
      <c r="PHH196" s="264"/>
      <c r="PHI196" s="264"/>
      <c r="PHJ196" s="264"/>
      <c r="PHK196" s="264"/>
      <c r="PHL196" s="264"/>
      <c r="PHM196" s="264"/>
      <c r="PHN196" s="264"/>
      <c r="PHO196" s="264"/>
      <c r="PHP196" s="264"/>
      <c r="PHQ196" s="264"/>
      <c r="PHR196" s="264"/>
      <c r="PHS196" s="264"/>
      <c r="PHT196" s="264"/>
      <c r="PHU196" s="264"/>
      <c r="PHV196" s="264"/>
      <c r="PHW196" s="264"/>
      <c r="PHX196" s="264"/>
      <c r="PHY196" s="264"/>
      <c r="PHZ196" s="264"/>
      <c r="PIA196" s="264"/>
      <c r="PIB196" s="264"/>
      <c r="PIC196" s="264"/>
      <c r="PID196" s="264"/>
      <c r="PIE196" s="264"/>
      <c r="PIF196" s="264"/>
      <c r="PIG196" s="264"/>
      <c r="PIH196" s="264"/>
      <c r="PII196" s="264"/>
      <c r="PIJ196" s="264"/>
      <c r="PIK196" s="264"/>
      <c r="PIL196" s="264"/>
      <c r="PIM196" s="264"/>
      <c r="PIN196" s="264"/>
      <c r="PIO196" s="264"/>
      <c r="PIP196" s="264"/>
      <c r="PIQ196" s="264"/>
      <c r="PIR196" s="264"/>
      <c r="PIS196" s="264"/>
      <c r="PIT196" s="264"/>
      <c r="PIU196" s="264"/>
      <c r="PIV196" s="264"/>
      <c r="PIW196" s="264"/>
      <c r="PIX196" s="264"/>
      <c r="PIY196" s="264"/>
      <c r="PIZ196" s="264"/>
      <c r="PJA196" s="264"/>
      <c r="PJB196" s="264"/>
      <c r="PJC196" s="264"/>
      <c r="PJD196" s="264"/>
      <c r="PJE196" s="264"/>
      <c r="PJF196" s="264"/>
      <c r="PJG196" s="264"/>
      <c r="PJH196" s="264"/>
      <c r="PJI196" s="264"/>
      <c r="PJJ196" s="264"/>
      <c r="PJK196" s="264"/>
      <c r="PJL196" s="264"/>
      <c r="PJM196" s="264"/>
      <c r="PJN196" s="264"/>
      <c r="PJO196" s="264"/>
      <c r="PJP196" s="264"/>
      <c r="PJQ196" s="264"/>
      <c r="PJR196" s="264"/>
      <c r="PJS196" s="264"/>
      <c r="PJT196" s="264"/>
      <c r="PJU196" s="264"/>
      <c r="PJV196" s="264"/>
      <c r="PJW196" s="264"/>
      <c r="PJX196" s="264"/>
      <c r="PJY196" s="264"/>
      <c r="PJZ196" s="264"/>
      <c r="PKA196" s="264"/>
      <c r="PKB196" s="264"/>
      <c r="PKC196" s="264"/>
      <c r="PKD196" s="264"/>
      <c r="PKE196" s="264"/>
      <c r="PKF196" s="264"/>
      <c r="PKG196" s="264"/>
      <c r="PKH196" s="264"/>
      <c r="PKI196" s="264"/>
      <c r="PKJ196" s="264"/>
      <c r="PKK196" s="264"/>
      <c r="PKL196" s="264"/>
      <c r="PKM196" s="264"/>
      <c r="PKN196" s="264"/>
      <c r="PKO196" s="264"/>
      <c r="PKP196" s="264"/>
      <c r="PKQ196" s="264"/>
      <c r="PKR196" s="264"/>
      <c r="PKS196" s="264"/>
      <c r="PKT196" s="264"/>
      <c r="PKU196" s="264"/>
      <c r="PKV196" s="264"/>
      <c r="PKW196" s="264"/>
      <c r="PKX196" s="264"/>
      <c r="PKY196" s="264"/>
      <c r="PKZ196" s="264"/>
      <c r="PLA196" s="264"/>
      <c r="PLB196" s="264"/>
      <c r="PLC196" s="264"/>
      <c r="PLD196" s="264"/>
      <c r="PLE196" s="264"/>
      <c r="PLF196" s="264"/>
      <c r="PLG196" s="264"/>
      <c r="PLH196" s="264"/>
      <c r="PLI196" s="264"/>
      <c r="PLJ196" s="264"/>
      <c r="PLK196" s="264"/>
      <c r="PLL196" s="264"/>
      <c r="PLM196" s="264"/>
      <c r="PLN196" s="264"/>
      <c r="PLO196" s="264"/>
      <c r="PLP196" s="264"/>
      <c r="PLQ196" s="264"/>
      <c r="PLR196" s="264"/>
      <c r="PLS196" s="264"/>
      <c r="PLT196" s="264"/>
      <c r="PLU196" s="264"/>
      <c r="PLV196" s="264"/>
      <c r="PLW196" s="264"/>
      <c r="PLX196" s="264"/>
      <c r="PLY196" s="264"/>
      <c r="PLZ196" s="264"/>
      <c r="PMA196" s="264"/>
      <c r="PMB196" s="264"/>
      <c r="PMC196" s="264"/>
      <c r="PMD196" s="264"/>
      <c r="PME196" s="264"/>
      <c r="PMF196" s="264"/>
      <c r="PMG196" s="264"/>
      <c r="PMH196" s="264"/>
      <c r="PMI196" s="264"/>
      <c r="PMJ196" s="264"/>
      <c r="PMK196" s="264"/>
      <c r="PML196" s="264"/>
      <c r="PMM196" s="264"/>
      <c r="PMN196" s="264"/>
      <c r="PMO196" s="264"/>
      <c r="PMP196" s="264"/>
      <c r="PMQ196" s="264"/>
      <c r="PMR196" s="264"/>
      <c r="PMS196" s="264"/>
      <c r="PMT196" s="264"/>
      <c r="PMU196" s="264"/>
      <c r="PMV196" s="264"/>
      <c r="PMW196" s="264"/>
      <c r="PMX196" s="264"/>
      <c r="PMY196" s="264"/>
      <c r="PMZ196" s="264"/>
      <c r="PNA196" s="264"/>
      <c r="PNB196" s="264"/>
      <c r="PNC196" s="264"/>
      <c r="PND196" s="264"/>
      <c r="PNE196" s="264"/>
      <c r="PNF196" s="264"/>
      <c r="PNG196" s="264"/>
      <c r="PNH196" s="264"/>
      <c r="PNI196" s="264"/>
      <c r="PNJ196" s="264"/>
      <c r="PNK196" s="264"/>
      <c r="PNL196" s="264"/>
      <c r="PNM196" s="264"/>
      <c r="PNN196" s="264"/>
      <c r="PNO196" s="264"/>
      <c r="PNP196" s="264"/>
      <c r="PNQ196" s="264"/>
      <c r="PNR196" s="264"/>
      <c r="PNS196" s="264"/>
      <c r="PNT196" s="264"/>
      <c r="PNU196" s="264"/>
      <c r="PNV196" s="264"/>
      <c r="PNW196" s="264"/>
      <c r="PNX196" s="264"/>
      <c r="PNY196" s="264"/>
      <c r="PNZ196" s="264"/>
      <c r="POA196" s="264"/>
      <c r="POB196" s="264"/>
      <c r="POC196" s="264"/>
      <c r="POD196" s="264"/>
      <c r="POE196" s="264"/>
      <c r="POF196" s="264"/>
      <c r="POG196" s="264"/>
      <c r="POH196" s="264"/>
      <c r="POI196" s="264"/>
      <c r="POJ196" s="264"/>
      <c r="POK196" s="264"/>
      <c r="POL196" s="264"/>
      <c r="POM196" s="264"/>
      <c r="PON196" s="264"/>
      <c r="POO196" s="264"/>
      <c r="POP196" s="264"/>
      <c r="POQ196" s="264"/>
      <c r="POR196" s="264"/>
      <c r="POS196" s="264"/>
      <c r="POT196" s="264"/>
      <c r="POU196" s="264"/>
      <c r="POV196" s="264"/>
      <c r="POW196" s="264"/>
      <c r="POX196" s="264"/>
      <c r="POY196" s="264"/>
      <c r="POZ196" s="264"/>
      <c r="PPA196" s="264"/>
      <c r="PPB196" s="264"/>
      <c r="PPC196" s="264"/>
      <c r="PPD196" s="264"/>
      <c r="PPE196" s="264"/>
      <c r="PPF196" s="264"/>
      <c r="PPG196" s="264"/>
      <c r="PPH196" s="264"/>
      <c r="PPI196" s="264"/>
      <c r="PPJ196" s="264"/>
      <c r="PPK196" s="264"/>
      <c r="PPL196" s="264"/>
      <c r="PPM196" s="264"/>
      <c r="PPN196" s="264"/>
      <c r="PPO196" s="264"/>
      <c r="PPP196" s="264"/>
      <c r="PPQ196" s="264"/>
      <c r="PPR196" s="264"/>
      <c r="PPS196" s="264"/>
      <c r="PPT196" s="264"/>
      <c r="PPU196" s="264"/>
      <c r="PPV196" s="264"/>
      <c r="PPW196" s="264"/>
      <c r="PPX196" s="264"/>
      <c r="PPY196" s="264"/>
      <c r="PPZ196" s="264"/>
      <c r="PQA196" s="264"/>
      <c r="PQB196" s="264"/>
      <c r="PQC196" s="264"/>
      <c r="PQD196" s="264"/>
      <c r="PQE196" s="264"/>
      <c r="PQF196" s="264"/>
      <c r="PQG196" s="264"/>
      <c r="PQH196" s="264"/>
      <c r="PQI196" s="264"/>
      <c r="PQJ196" s="264"/>
      <c r="PQK196" s="264"/>
      <c r="PQL196" s="264"/>
      <c r="PQM196" s="264"/>
      <c r="PQN196" s="264"/>
      <c r="PQO196" s="264"/>
      <c r="PQP196" s="264"/>
      <c r="PQQ196" s="264"/>
      <c r="PQR196" s="264"/>
      <c r="PQS196" s="264"/>
      <c r="PQT196" s="264"/>
      <c r="PQU196" s="264"/>
      <c r="PQV196" s="264"/>
      <c r="PQW196" s="264"/>
      <c r="PQX196" s="264"/>
      <c r="PQY196" s="264"/>
      <c r="PQZ196" s="264"/>
      <c r="PRA196" s="264"/>
      <c r="PRB196" s="264"/>
      <c r="PRC196" s="264"/>
      <c r="PRD196" s="264"/>
      <c r="PRE196" s="264"/>
      <c r="PRF196" s="264"/>
      <c r="PRG196" s="264"/>
      <c r="PRH196" s="264"/>
      <c r="PRI196" s="264"/>
      <c r="PRJ196" s="264"/>
      <c r="PRK196" s="264"/>
      <c r="PRL196" s="264"/>
      <c r="PRM196" s="264"/>
      <c r="PRN196" s="264"/>
      <c r="PRO196" s="264"/>
      <c r="PRP196" s="264"/>
      <c r="PRQ196" s="264"/>
      <c r="PRR196" s="264"/>
      <c r="PRS196" s="264"/>
      <c r="PRT196" s="264"/>
      <c r="PRU196" s="264"/>
      <c r="PRV196" s="264"/>
      <c r="PRW196" s="264"/>
      <c r="PRX196" s="264"/>
      <c r="PRY196" s="264"/>
      <c r="PRZ196" s="264"/>
      <c r="PSA196" s="264"/>
      <c r="PSB196" s="264"/>
      <c r="PSC196" s="264"/>
      <c r="PSD196" s="264"/>
      <c r="PSE196" s="264"/>
      <c r="PSF196" s="264"/>
      <c r="PSG196" s="264"/>
      <c r="PSH196" s="264"/>
      <c r="PSI196" s="264"/>
      <c r="PSJ196" s="264"/>
      <c r="PSK196" s="264"/>
      <c r="PSL196" s="264"/>
      <c r="PSM196" s="264"/>
      <c r="PSN196" s="264"/>
      <c r="PSO196" s="264"/>
      <c r="PSP196" s="264"/>
      <c r="PSQ196" s="264"/>
      <c r="PSR196" s="264"/>
      <c r="PSS196" s="264"/>
      <c r="PST196" s="264"/>
      <c r="PSU196" s="264"/>
      <c r="PSV196" s="264"/>
      <c r="PSW196" s="264"/>
      <c r="PSX196" s="264"/>
      <c r="PSY196" s="264"/>
      <c r="PSZ196" s="264"/>
      <c r="PTA196" s="264"/>
      <c r="PTB196" s="264"/>
      <c r="PTC196" s="264"/>
      <c r="PTD196" s="264"/>
      <c r="PTE196" s="264"/>
      <c r="PTF196" s="264"/>
      <c r="PTG196" s="264"/>
      <c r="PTH196" s="264"/>
      <c r="PTI196" s="264"/>
      <c r="PTJ196" s="264"/>
      <c r="PTK196" s="264"/>
      <c r="PTL196" s="264"/>
      <c r="PTM196" s="264"/>
      <c r="PTN196" s="264"/>
      <c r="PTO196" s="264"/>
      <c r="PTP196" s="264"/>
      <c r="PTQ196" s="264"/>
      <c r="PTR196" s="264"/>
      <c r="PTS196" s="264"/>
      <c r="PTT196" s="264"/>
      <c r="PTU196" s="264"/>
      <c r="PTV196" s="264"/>
      <c r="PTW196" s="264"/>
      <c r="PTX196" s="264"/>
      <c r="PTY196" s="264"/>
      <c r="PTZ196" s="264"/>
      <c r="PUA196" s="264"/>
      <c r="PUB196" s="264"/>
      <c r="PUC196" s="264"/>
      <c r="PUD196" s="264"/>
      <c r="PUE196" s="264"/>
      <c r="PUF196" s="264"/>
      <c r="PUG196" s="264"/>
      <c r="PUH196" s="264"/>
      <c r="PUI196" s="264"/>
      <c r="PUJ196" s="264"/>
      <c r="PUK196" s="264"/>
      <c r="PUL196" s="264"/>
      <c r="PUM196" s="264"/>
      <c r="PUN196" s="264"/>
      <c r="PUO196" s="264"/>
      <c r="PUP196" s="264"/>
      <c r="PUQ196" s="264"/>
      <c r="PUR196" s="264"/>
      <c r="PUS196" s="264"/>
      <c r="PUT196" s="264"/>
      <c r="PUU196" s="264"/>
      <c r="PUV196" s="264"/>
      <c r="PUW196" s="264"/>
      <c r="PUX196" s="264"/>
      <c r="PUY196" s="264"/>
      <c r="PUZ196" s="264"/>
      <c r="PVA196" s="264"/>
      <c r="PVB196" s="264"/>
      <c r="PVC196" s="264"/>
      <c r="PVD196" s="264"/>
      <c r="PVE196" s="264"/>
      <c r="PVF196" s="264"/>
      <c r="PVG196" s="264"/>
      <c r="PVH196" s="264"/>
      <c r="PVI196" s="264"/>
      <c r="PVJ196" s="264"/>
      <c r="PVK196" s="264"/>
      <c r="PVL196" s="264"/>
      <c r="PVM196" s="264"/>
      <c r="PVN196" s="264"/>
      <c r="PVO196" s="264"/>
      <c r="PVP196" s="264"/>
      <c r="PVQ196" s="264"/>
      <c r="PVR196" s="264"/>
      <c r="PVS196" s="264"/>
      <c r="PVT196" s="264"/>
      <c r="PVU196" s="264"/>
      <c r="PVV196" s="264"/>
      <c r="PVW196" s="264"/>
      <c r="PVX196" s="264"/>
      <c r="PVY196" s="264"/>
      <c r="PVZ196" s="264"/>
      <c r="PWA196" s="264"/>
      <c r="PWB196" s="264"/>
      <c r="PWC196" s="264"/>
      <c r="PWD196" s="264"/>
      <c r="PWE196" s="264"/>
      <c r="PWF196" s="264"/>
      <c r="PWG196" s="264"/>
      <c r="PWH196" s="264"/>
      <c r="PWI196" s="264"/>
      <c r="PWJ196" s="264"/>
      <c r="PWK196" s="264"/>
      <c r="PWL196" s="264"/>
      <c r="PWM196" s="264"/>
      <c r="PWN196" s="264"/>
      <c r="PWO196" s="264"/>
      <c r="PWP196" s="264"/>
      <c r="PWQ196" s="264"/>
      <c r="PWR196" s="264"/>
      <c r="PWS196" s="264"/>
      <c r="PWT196" s="264"/>
      <c r="PWU196" s="264"/>
      <c r="PWV196" s="264"/>
      <c r="PWW196" s="264"/>
      <c r="PWX196" s="264"/>
      <c r="PWY196" s="264"/>
      <c r="PWZ196" s="264"/>
      <c r="PXA196" s="264"/>
      <c r="PXB196" s="264"/>
      <c r="PXC196" s="264"/>
      <c r="PXD196" s="264"/>
      <c r="PXE196" s="264"/>
      <c r="PXF196" s="264"/>
      <c r="PXG196" s="264"/>
      <c r="PXH196" s="264"/>
      <c r="PXI196" s="264"/>
      <c r="PXJ196" s="264"/>
      <c r="PXK196" s="264"/>
      <c r="PXL196" s="264"/>
      <c r="PXM196" s="264"/>
      <c r="PXN196" s="264"/>
      <c r="PXO196" s="264"/>
      <c r="PXP196" s="264"/>
      <c r="PXQ196" s="264"/>
      <c r="PXR196" s="264"/>
      <c r="PXS196" s="264"/>
      <c r="PXT196" s="264"/>
      <c r="PXU196" s="264"/>
      <c r="PXV196" s="264"/>
      <c r="PXW196" s="264"/>
      <c r="PXX196" s="264"/>
      <c r="PXY196" s="264"/>
      <c r="PXZ196" s="264"/>
      <c r="PYA196" s="264"/>
      <c r="PYB196" s="264"/>
      <c r="PYC196" s="264"/>
      <c r="PYD196" s="264"/>
      <c r="PYE196" s="264"/>
      <c r="PYF196" s="264"/>
      <c r="PYG196" s="264"/>
      <c r="PYH196" s="264"/>
      <c r="PYI196" s="264"/>
      <c r="PYJ196" s="264"/>
      <c r="PYK196" s="264"/>
      <c r="PYL196" s="264"/>
      <c r="PYM196" s="264"/>
      <c r="PYN196" s="264"/>
      <c r="PYO196" s="264"/>
      <c r="PYP196" s="264"/>
      <c r="PYQ196" s="264"/>
      <c r="PYR196" s="264"/>
      <c r="PYS196" s="264"/>
      <c r="PYT196" s="264"/>
      <c r="PYU196" s="264"/>
      <c r="PYV196" s="264"/>
      <c r="PYW196" s="264"/>
      <c r="PYX196" s="264"/>
      <c r="PYY196" s="264"/>
      <c r="PYZ196" s="264"/>
      <c r="PZA196" s="264"/>
      <c r="PZB196" s="264"/>
      <c r="PZC196" s="264"/>
      <c r="PZD196" s="264"/>
      <c r="PZE196" s="264"/>
      <c r="PZF196" s="264"/>
      <c r="PZG196" s="264"/>
      <c r="PZH196" s="264"/>
      <c r="PZI196" s="264"/>
      <c r="PZJ196" s="264"/>
      <c r="PZK196" s="264"/>
      <c r="PZL196" s="264"/>
      <c r="PZM196" s="264"/>
      <c r="PZN196" s="264"/>
      <c r="PZO196" s="264"/>
      <c r="PZP196" s="264"/>
      <c r="PZQ196" s="264"/>
      <c r="PZR196" s="264"/>
      <c r="PZS196" s="264"/>
      <c r="PZT196" s="264"/>
      <c r="PZU196" s="264"/>
      <c r="PZV196" s="264"/>
      <c r="PZW196" s="264"/>
      <c r="PZX196" s="264"/>
      <c r="PZY196" s="264"/>
      <c r="PZZ196" s="264"/>
      <c r="QAA196" s="264"/>
      <c r="QAB196" s="264"/>
      <c r="QAC196" s="264"/>
      <c r="QAD196" s="264"/>
      <c r="QAE196" s="264"/>
      <c r="QAF196" s="264"/>
      <c r="QAG196" s="264"/>
      <c r="QAH196" s="264"/>
      <c r="QAI196" s="264"/>
      <c r="QAJ196" s="264"/>
      <c r="QAK196" s="264"/>
      <c r="QAL196" s="264"/>
      <c r="QAM196" s="264"/>
      <c r="QAN196" s="264"/>
      <c r="QAO196" s="264"/>
      <c r="QAP196" s="264"/>
      <c r="QAQ196" s="264"/>
      <c r="QAR196" s="264"/>
      <c r="QAS196" s="264"/>
      <c r="QAT196" s="264"/>
      <c r="QAU196" s="264"/>
      <c r="QAV196" s="264"/>
      <c r="QAW196" s="264"/>
      <c r="QAX196" s="264"/>
      <c r="QAY196" s="264"/>
      <c r="QAZ196" s="264"/>
      <c r="QBA196" s="264"/>
      <c r="QBB196" s="264"/>
      <c r="QBC196" s="264"/>
      <c r="QBD196" s="264"/>
      <c r="QBE196" s="264"/>
      <c r="QBF196" s="264"/>
      <c r="QBG196" s="264"/>
      <c r="QBH196" s="264"/>
      <c r="QBI196" s="264"/>
      <c r="QBJ196" s="264"/>
      <c r="QBK196" s="264"/>
      <c r="QBL196" s="264"/>
      <c r="QBM196" s="264"/>
      <c r="QBN196" s="264"/>
      <c r="QBO196" s="264"/>
      <c r="QBP196" s="264"/>
      <c r="QBQ196" s="264"/>
      <c r="QBR196" s="264"/>
      <c r="QBS196" s="264"/>
      <c r="QBT196" s="264"/>
      <c r="QBU196" s="264"/>
      <c r="QBV196" s="264"/>
      <c r="QBW196" s="264"/>
      <c r="QBX196" s="264"/>
      <c r="QBY196" s="264"/>
      <c r="QBZ196" s="264"/>
      <c r="QCA196" s="264"/>
      <c r="QCB196" s="264"/>
      <c r="QCC196" s="264"/>
      <c r="QCD196" s="264"/>
      <c r="QCE196" s="264"/>
      <c r="QCF196" s="264"/>
      <c r="QCG196" s="264"/>
      <c r="QCH196" s="264"/>
      <c r="QCI196" s="264"/>
      <c r="QCJ196" s="264"/>
      <c r="QCK196" s="264"/>
      <c r="QCL196" s="264"/>
      <c r="QCM196" s="264"/>
      <c r="QCN196" s="264"/>
      <c r="QCO196" s="264"/>
      <c r="QCP196" s="264"/>
      <c r="QCQ196" s="264"/>
      <c r="QCR196" s="264"/>
      <c r="QCS196" s="264"/>
      <c r="QCT196" s="264"/>
      <c r="QCU196" s="264"/>
      <c r="QCV196" s="264"/>
      <c r="QCW196" s="264"/>
      <c r="QCX196" s="264"/>
      <c r="QCY196" s="264"/>
      <c r="QCZ196" s="264"/>
      <c r="QDA196" s="264"/>
      <c r="QDB196" s="264"/>
      <c r="QDC196" s="264"/>
      <c r="QDD196" s="264"/>
      <c r="QDE196" s="264"/>
      <c r="QDF196" s="264"/>
      <c r="QDG196" s="264"/>
      <c r="QDH196" s="264"/>
      <c r="QDI196" s="264"/>
      <c r="QDJ196" s="264"/>
      <c r="QDK196" s="264"/>
      <c r="QDL196" s="264"/>
      <c r="QDM196" s="264"/>
      <c r="QDN196" s="264"/>
      <c r="QDO196" s="264"/>
      <c r="QDP196" s="264"/>
      <c r="QDQ196" s="264"/>
      <c r="QDR196" s="264"/>
      <c r="QDS196" s="264"/>
      <c r="QDT196" s="264"/>
      <c r="QDU196" s="264"/>
      <c r="QDV196" s="264"/>
      <c r="QDW196" s="264"/>
      <c r="QDX196" s="264"/>
      <c r="QDY196" s="264"/>
      <c r="QDZ196" s="264"/>
      <c r="QEA196" s="264"/>
      <c r="QEB196" s="264"/>
      <c r="QEC196" s="264"/>
      <c r="QED196" s="264"/>
      <c r="QEE196" s="264"/>
      <c r="QEF196" s="264"/>
      <c r="QEG196" s="264"/>
      <c r="QEH196" s="264"/>
      <c r="QEI196" s="264"/>
      <c r="QEJ196" s="264"/>
      <c r="QEK196" s="264"/>
      <c r="QEL196" s="264"/>
      <c r="QEM196" s="264"/>
      <c r="QEN196" s="264"/>
      <c r="QEO196" s="264"/>
      <c r="QEP196" s="264"/>
      <c r="QEQ196" s="264"/>
      <c r="QER196" s="264"/>
      <c r="QES196" s="264"/>
      <c r="QET196" s="264"/>
      <c r="QEU196" s="264"/>
      <c r="QEV196" s="264"/>
      <c r="QEW196" s="264"/>
      <c r="QEX196" s="264"/>
      <c r="QEY196" s="264"/>
      <c r="QEZ196" s="264"/>
      <c r="QFA196" s="264"/>
      <c r="QFB196" s="264"/>
      <c r="QFC196" s="264"/>
      <c r="QFD196" s="264"/>
      <c r="QFE196" s="264"/>
      <c r="QFF196" s="264"/>
      <c r="QFG196" s="264"/>
      <c r="QFH196" s="264"/>
      <c r="QFI196" s="264"/>
      <c r="QFJ196" s="264"/>
      <c r="QFK196" s="264"/>
      <c r="QFL196" s="264"/>
      <c r="QFM196" s="264"/>
      <c r="QFN196" s="264"/>
      <c r="QFO196" s="264"/>
      <c r="QFP196" s="264"/>
      <c r="QFQ196" s="264"/>
      <c r="QFR196" s="264"/>
      <c r="QFS196" s="264"/>
      <c r="QFT196" s="264"/>
      <c r="QFU196" s="264"/>
      <c r="QFV196" s="264"/>
      <c r="QFW196" s="264"/>
      <c r="QFX196" s="264"/>
      <c r="QFY196" s="264"/>
      <c r="QFZ196" s="264"/>
      <c r="QGA196" s="264"/>
      <c r="QGB196" s="264"/>
      <c r="QGC196" s="264"/>
      <c r="QGD196" s="264"/>
      <c r="QGE196" s="264"/>
      <c r="QGF196" s="264"/>
      <c r="QGG196" s="264"/>
      <c r="QGH196" s="264"/>
      <c r="QGI196" s="264"/>
      <c r="QGJ196" s="264"/>
      <c r="QGK196" s="264"/>
      <c r="QGL196" s="264"/>
      <c r="QGM196" s="264"/>
      <c r="QGN196" s="264"/>
      <c r="QGO196" s="264"/>
      <c r="QGP196" s="264"/>
      <c r="QGQ196" s="264"/>
      <c r="QGR196" s="264"/>
      <c r="QGS196" s="264"/>
      <c r="QGT196" s="264"/>
      <c r="QGU196" s="264"/>
      <c r="QGV196" s="264"/>
      <c r="QGW196" s="264"/>
      <c r="QGX196" s="264"/>
      <c r="QGY196" s="264"/>
      <c r="QGZ196" s="264"/>
      <c r="QHA196" s="264"/>
      <c r="QHB196" s="264"/>
      <c r="QHC196" s="264"/>
      <c r="QHD196" s="264"/>
      <c r="QHE196" s="264"/>
      <c r="QHF196" s="264"/>
      <c r="QHG196" s="264"/>
      <c r="QHH196" s="264"/>
      <c r="QHI196" s="264"/>
      <c r="QHJ196" s="264"/>
      <c r="QHK196" s="264"/>
      <c r="QHL196" s="264"/>
      <c r="QHM196" s="264"/>
      <c r="QHN196" s="264"/>
      <c r="QHO196" s="264"/>
      <c r="QHP196" s="264"/>
      <c r="QHQ196" s="264"/>
      <c r="QHR196" s="264"/>
      <c r="QHS196" s="264"/>
      <c r="QHT196" s="264"/>
      <c r="QHU196" s="264"/>
      <c r="QHV196" s="264"/>
      <c r="QHW196" s="264"/>
      <c r="QHX196" s="264"/>
      <c r="QHY196" s="264"/>
      <c r="QHZ196" s="264"/>
      <c r="QIA196" s="264"/>
      <c r="QIB196" s="264"/>
      <c r="QIC196" s="264"/>
      <c r="QID196" s="264"/>
      <c r="QIE196" s="264"/>
      <c r="QIF196" s="264"/>
      <c r="QIG196" s="264"/>
      <c r="QIH196" s="264"/>
      <c r="QII196" s="264"/>
      <c r="QIJ196" s="264"/>
      <c r="QIK196" s="264"/>
      <c r="QIL196" s="264"/>
      <c r="QIM196" s="264"/>
      <c r="QIN196" s="264"/>
      <c r="QIO196" s="264"/>
      <c r="QIP196" s="264"/>
      <c r="QIQ196" s="264"/>
      <c r="QIR196" s="264"/>
      <c r="QIS196" s="264"/>
      <c r="QIT196" s="264"/>
      <c r="QIU196" s="264"/>
      <c r="QIV196" s="264"/>
      <c r="QIW196" s="264"/>
      <c r="QIX196" s="264"/>
      <c r="QIY196" s="264"/>
      <c r="QIZ196" s="264"/>
      <c r="QJA196" s="264"/>
      <c r="QJB196" s="264"/>
      <c r="QJC196" s="264"/>
      <c r="QJD196" s="264"/>
      <c r="QJE196" s="264"/>
      <c r="QJF196" s="264"/>
      <c r="QJG196" s="264"/>
      <c r="QJH196" s="264"/>
      <c r="QJI196" s="264"/>
      <c r="QJJ196" s="264"/>
      <c r="QJK196" s="264"/>
      <c r="QJL196" s="264"/>
      <c r="QJM196" s="264"/>
      <c r="QJN196" s="264"/>
      <c r="QJO196" s="264"/>
      <c r="QJP196" s="264"/>
      <c r="QJQ196" s="264"/>
      <c r="QJR196" s="264"/>
      <c r="QJS196" s="264"/>
      <c r="QJT196" s="264"/>
      <c r="QJU196" s="264"/>
      <c r="QJV196" s="264"/>
      <c r="QJW196" s="264"/>
      <c r="QJX196" s="264"/>
      <c r="QJY196" s="264"/>
      <c r="QJZ196" s="264"/>
      <c r="QKA196" s="264"/>
      <c r="QKB196" s="264"/>
      <c r="QKC196" s="264"/>
      <c r="QKD196" s="264"/>
      <c r="QKE196" s="264"/>
      <c r="QKF196" s="264"/>
      <c r="QKG196" s="264"/>
      <c r="QKH196" s="264"/>
      <c r="QKI196" s="264"/>
      <c r="QKJ196" s="264"/>
      <c r="QKK196" s="264"/>
      <c r="QKL196" s="264"/>
      <c r="QKM196" s="264"/>
      <c r="QKN196" s="264"/>
      <c r="QKO196" s="264"/>
      <c r="QKP196" s="264"/>
      <c r="QKQ196" s="264"/>
      <c r="QKR196" s="264"/>
      <c r="QKS196" s="264"/>
      <c r="QKT196" s="264"/>
      <c r="QKU196" s="264"/>
      <c r="QKV196" s="264"/>
      <c r="QKW196" s="264"/>
      <c r="QKX196" s="264"/>
      <c r="QKY196" s="264"/>
      <c r="QKZ196" s="264"/>
      <c r="QLA196" s="264"/>
      <c r="QLB196" s="264"/>
      <c r="QLC196" s="264"/>
      <c r="QLD196" s="264"/>
      <c r="QLE196" s="264"/>
      <c r="QLF196" s="264"/>
      <c r="QLG196" s="264"/>
      <c r="QLH196" s="264"/>
      <c r="QLI196" s="264"/>
      <c r="QLJ196" s="264"/>
      <c r="QLK196" s="264"/>
      <c r="QLL196" s="264"/>
      <c r="QLM196" s="264"/>
      <c r="QLN196" s="264"/>
      <c r="QLO196" s="264"/>
      <c r="QLP196" s="264"/>
      <c r="QLQ196" s="264"/>
      <c r="QLR196" s="264"/>
      <c r="QLS196" s="264"/>
      <c r="QLT196" s="264"/>
      <c r="QLU196" s="264"/>
      <c r="QLV196" s="264"/>
      <c r="QLW196" s="264"/>
      <c r="QLX196" s="264"/>
      <c r="QLY196" s="264"/>
      <c r="QLZ196" s="264"/>
      <c r="QMA196" s="264"/>
      <c r="QMB196" s="264"/>
      <c r="QMC196" s="264"/>
      <c r="QMD196" s="264"/>
      <c r="QME196" s="264"/>
      <c r="QMF196" s="264"/>
      <c r="QMG196" s="264"/>
      <c r="QMH196" s="264"/>
      <c r="QMI196" s="264"/>
      <c r="QMJ196" s="264"/>
      <c r="QMK196" s="264"/>
      <c r="QML196" s="264"/>
      <c r="QMM196" s="264"/>
      <c r="QMN196" s="264"/>
      <c r="QMO196" s="264"/>
      <c r="QMP196" s="264"/>
      <c r="QMQ196" s="264"/>
      <c r="QMR196" s="264"/>
      <c r="QMS196" s="264"/>
      <c r="QMT196" s="264"/>
      <c r="QMU196" s="264"/>
      <c r="QMV196" s="264"/>
      <c r="QMW196" s="264"/>
      <c r="QMX196" s="264"/>
      <c r="QMY196" s="264"/>
      <c r="QMZ196" s="264"/>
      <c r="QNA196" s="264"/>
      <c r="QNB196" s="264"/>
      <c r="QNC196" s="264"/>
      <c r="QND196" s="264"/>
      <c r="QNE196" s="264"/>
      <c r="QNF196" s="264"/>
      <c r="QNG196" s="264"/>
      <c r="QNH196" s="264"/>
      <c r="QNI196" s="264"/>
      <c r="QNJ196" s="264"/>
      <c r="QNK196" s="264"/>
      <c r="QNL196" s="264"/>
      <c r="QNM196" s="264"/>
      <c r="QNN196" s="264"/>
      <c r="QNO196" s="264"/>
      <c r="QNP196" s="264"/>
      <c r="QNQ196" s="264"/>
      <c r="QNR196" s="264"/>
      <c r="QNS196" s="264"/>
      <c r="QNT196" s="264"/>
      <c r="QNU196" s="264"/>
      <c r="QNV196" s="264"/>
      <c r="QNW196" s="264"/>
      <c r="QNX196" s="264"/>
      <c r="QNY196" s="264"/>
      <c r="QNZ196" s="264"/>
      <c r="QOA196" s="264"/>
      <c r="QOB196" s="264"/>
      <c r="QOC196" s="264"/>
      <c r="QOD196" s="264"/>
      <c r="QOE196" s="264"/>
      <c r="QOF196" s="264"/>
      <c r="QOG196" s="264"/>
      <c r="QOH196" s="264"/>
      <c r="QOI196" s="264"/>
      <c r="QOJ196" s="264"/>
      <c r="QOK196" s="264"/>
      <c r="QOL196" s="264"/>
      <c r="QOM196" s="264"/>
      <c r="QON196" s="264"/>
      <c r="QOO196" s="264"/>
      <c r="QOP196" s="264"/>
      <c r="QOQ196" s="264"/>
      <c r="QOR196" s="264"/>
      <c r="QOS196" s="264"/>
      <c r="QOT196" s="264"/>
      <c r="QOU196" s="264"/>
      <c r="QOV196" s="264"/>
      <c r="QOW196" s="264"/>
      <c r="QOX196" s="264"/>
      <c r="QOY196" s="264"/>
      <c r="QOZ196" s="264"/>
      <c r="QPA196" s="264"/>
      <c r="QPB196" s="264"/>
      <c r="QPC196" s="264"/>
      <c r="QPD196" s="264"/>
      <c r="QPE196" s="264"/>
      <c r="QPF196" s="264"/>
      <c r="QPG196" s="264"/>
      <c r="QPH196" s="264"/>
      <c r="QPI196" s="264"/>
      <c r="QPJ196" s="264"/>
      <c r="QPK196" s="264"/>
      <c r="QPL196" s="264"/>
      <c r="QPM196" s="264"/>
      <c r="QPN196" s="264"/>
      <c r="QPO196" s="264"/>
      <c r="QPP196" s="264"/>
      <c r="QPQ196" s="264"/>
      <c r="QPR196" s="264"/>
      <c r="QPS196" s="264"/>
      <c r="QPT196" s="264"/>
      <c r="QPU196" s="264"/>
      <c r="QPV196" s="264"/>
      <c r="QPW196" s="264"/>
      <c r="QPX196" s="264"/>
      <c r="QPY196" s="264"/>
      <c r="QPZ196" s="264"/>
      <c r="QQA196" s="264"/>
      <c r="QQB196" s="264"/>
      <c r="QQC196" s="264"/>
      <c r="QQD196" s="264"/>
      <c r="QQE196" s="264"/>
      <c r="QQF196" s="264"/>
      <c r="QQG196" s="264"/>
      <c r="QQH196" s="264"/>
      <c r="QQI196" s="264"/>
      <c r="QQJ196" s="264"/>
      <c r="QQK196" s="264"/>
      <c r="QQL196" s="264"/>
      <c r="QQM196" s="264"/>
      <c r="QQN196" s="264"/>
      <c r="QQO196" s="264"/>
      <c r="QQP196" s="264"/>
      <c r="QQQ196" s="264"/>
      <c r="QQR196" s="264"/>
      <c r="QQS196" s="264"/>
      <c r="QQT196" s="264"/>
      <c r="QQU196" s="264"/>
      <c r="QQV196" s="264"/>
      <c r="QQW196" s="264"/>
      <c r="QQX196" s="264"/>
      <c r="QQY196" s="264"/>
      <c r="QQZ196" s="264"/>
      <c r="QRA196" s="264"/>
      <c r="QRB196" s="264"/>
      <c r="QRC196" s="264"/>
      <c r="QRD196" s="264"/>
      <c r="QRE196" s="264"/>
      <c r="QRF196" s="264"/>
      <c r="QRG196" s="264"/>
      <c r="QRH196" s="264"/>
      <c r="QRI196" s="264"/>
      <c r="QRJ196" s="264"/>
      <c r="QRK196" s="264"/>
      <c r="QRL196" s="264"/>
      <c r="QRM196" s="264"/>
      <c r="QRN196" s="264"/>
      <c r="QRO196" s="264"/>
      <c r="QRP196" s="264"/>
      <c r="QRQ196" s="264"/>
      <c r="QRR196" s="264"/>
      <c r="QRS196" s="264"/>
      <c r="QRT196" s="264"/>
      <c r="QRU196" s="264"/>
      <c r="QRV196" s="264"/>
      <c r="QRW196" s="264"/>
      <c r="QRX196" s="264"/>
      <c r="QRY196" s="264"/>
      <c r="QRZ196" s="264"/>
      <c r="QSA196" s="264"/>
      <c r="QSB196" s="264"/>
      <c r="QSC196" s="264"/>
      <c r="QSD196" s="264"/>
      <c r="QSE196" s="264"/>
      <c r="QSF196" s="264"/>
      <c r="QSG196" s="264"/>
      <c r="QSH196" s="264"/>
      <c r="QSI196" s="264"/>
      <c r="QSJ196" s="264"/>
      <c r="QSK196" s="264"/>
      <c r="QSL196" s="264"/>
      <c r="QSM196" s="264"/>
      <c r="QSN196" s="264"/>
      <c r="QSO196" s="264"/>
      <c r="QSP196" s="264"/>
      <c r="QSQ196" s="264"/>
      <c r="QSR196" s="264"/>
      <c r="QSS196" s="264"/>
      <c r="QST196" s="264"/>
      <c r="QSU196" s="264"/>
      <c r="QSV196" s="264"/>
      <c r="QSW196" s="264"/>
      <c r="QSX196" s="264"/>
      <c r="QSY196" s="264"/>
      <c r="QSZ196" s="264"/>
      <c r="QTA196" s="264"/>
      <c r="QTB196" s="264"/>
      <c r="QTC196" s="264"/>
      <c r="QTD196" s="264"/>
      <c r="QTE196" s="264"/>
      <c r="QTF196" s="264"/>
      <c r="QTG196" s="264"/>
      <c r="QTH196" s="264"/>
      <c r="QTI196" s="264"/>
      <c r="QTJ196" s="264"/>
      <c r="QTK196" s="264"/>
      <c r="QTL196" s="264"/>
      <c r="QTM196" s="264"/>
      <c r="QTN196" s="264"/>
      <c r="QTO196" s="264"/>
      <c r="QTP196" s="264"/>
      <c r="QTQ196" s="264"/>
      <c r="QTR196" s="264"/>
      <c r="QTS196" s="264"/>
      <c r="QTT196" s="264"/>
      <c r="QTU196" s="264"/>
      <c r="QTV196" s="264"/>
      <c r="QTW196" s="264"/>
      <c r="QTX196" s="264"/>
      <c r="QTY196" s="264"/>
      <c r="QTZ196" s="264"/>
      <c r="QUA196" s="264"/>
      <c r="QUB196" s="264"/>
      <c r="QUC196" s="264"/>
      <c r="QUD196" s="264"/>
      <c r="QUE196" s="264"/>
      <c r="QUF196" s="264"/>
      <c r="QUG196" s="264"/>
      <c r="QUH196" s="264"/>
      <c r="QUI196" s="264"/>
      <c r="QUJ196" s="264"/>
      <c r="QUK196" s="264"/>
      <c r="QUL196" s="264"/>
      <c r="QUM196" s="264"/>
      <c r="QUN196" s="264"/>
      <c r="QUO196" s="264"/>
      <c r="QUP196" s="264"/>
      <c r="QUQ196" s="264"/>
      <c r="QUR196" s="264"/>
      <c r="QUS196" s="264"/>
      <c r="QUT196" s="264"/>
      <c r="QUU196" s="264"/>
      <c r="QUV196" s="264"/>
      <c r="QUW196" s="264"/>
      <c r="QUX196" s="264"/>
      <c r="QUY196" s="264"/>
      <c r="QUZ196" s="264"/>
      <c r="QVA196" s="264"/>
      <c r="QVB196" s="264"/>
      <c r="QVC196" s="264"/>
      <c r="QVD196" s="264"/>
      <c r="QVE196" s="264"/>
      <c r="QVF196" s="264"/>
      <c r="QVG196" s="264"/>
      <c r="QVH196" s="264"/>
      <c r="QVI196" s="264"/>
      <c r="QVJ196" s="264"/>
      <c r="QVK196" s="264"/>
      <c r="QVL196" s="264"/>
      <c r="QVM196" s="264"/>
      <c r="QVN196" s="264"/>
      <c r="QVO196" s="264"/>
      <c r="QVP196" s="264"/>
      <c r="QVQ196" s="264"/>
      <c r="QVR196" s="264"/>
      <c r="QVS196" s="264"/>
      <c r="QVT196" s="264"/>
      <c r="QVU196" s="264"/>
      <c r="QVV196" s="264"/>
      <c r="QVW196" s="264"/>
      <c r="QVX196" s="264"/>
      <c r="QVY196" s="264"/>
      <c r="QVZ196" s="264"/>
      <c r="QWA196" s="264"/>
      <c r="QWB196" s="264"/>
      <c r="QWC196" s="264"/>
      <c r="QWD196" s="264"/>
      <c r="QWE196" s="264"/>
      <c r="QWF196" s="264"/>
      <c r="QWG196" s="264"/>
      <c r="QWH196" s="264"/>
      <c r="QWI196" s="264"/>
      <c r="QWJ196" s="264"/>
      <c r="QWK196" s="264"/>
      <c r="QWL196" s="264"/>
      <c r="QWM196" s="264"/>
      <c r="QWN196" s="264"/>
      <c r="QWO196" s="264"/>
      <c r="QWP196" s="264"/>
      <c r="QWQ196" s="264"/>
      <c r="QWR196" s="264"/>
      <c r="QWS196" s="264"/>
      <c r="QWT196" s="264"/>
      <c r="QWU196" s="264"/>
      <c r="QWV196" s="264"/>
      <c r="QWW196" s="264"/>
      <c r="QWX196" s="264"/>
      <c r="QWY196" s="264"/>
      <c r="QWZ196" s="264"/>
      <c r="QXA196" s="264"/>
      <c r="QXB196" s="264"/>
      <c r="QXC196" s="264"/>
      <c r="QXD196" s="264"/>
      <c r="QXE196" s="264"/>
      <c r="QXF196" s="264"/>
      <c r="QXG196" s="264"/>
      <c r="QXH196" s="264"/>
      <c r="QXI196" s="264"/>
      <c r="QXJ196" s="264"/>
      <c r="QXK196" s="264"/>
      <c r="QXL196" s="264"/>
      <c r="QXM196" s="264"/>
      <c r="QXN196" s="264"/>
      <c r="QXO196" s="264"/>
      <c r="QXP196" s="264"/>
      <c r="QXQ196" s="264"/>
      <c r="QXR196" s="264"/>
      <c r="QXS196" s="264"/>
      <c r="QXT196" s="264"/>
      <c r="QXU196" s="264"/>
      <c r="QXV196" s="264"/>
      <c r="QXW196" s="264"/>
      <c r="QXX196" s="264"/>
      <c r="QXY196" s="264"/>
      <c r="QXZ196" s="264"/>
      <c r="QYA196" s="264"/>
      <c r="QYB196" s="264"/>
      <c r="QYC196" s="264"/>
      <c r="QYD196" s="264"/>
      <c r="QYE196" s="264"/>
      <c r="QYF196" s="264"/>
      <c r="QYG196" s="264"/>
      <c r="QYH196" s="264"/>
      <c r="QYI196" s="264"/>
      <c r="QYJ196" s="264"/>
      <c r="QYK196" s="264"/>
      <c r="QYL196" s="264"/>
      <c r="QYM196" s="264"/>
      <c r="QYN196" s="264"/>
      <c r="QYO196" s="264"/>
      <c r="QYP196" s="264"/>
      <c r="QYQ196" s="264"/>
      <c r="QYR196" s="264"/>
      <c r="QYS196" s="264"/>
      <c r="QYT196" s="264"/>
      <c r="QYU196" s="264"/>
      <c r="QYV196" s="264"/>
      <c r="QYW196" s="264"/>
      <c r="QYX196" s="264"/>
      <c r="QYY196" s="264"/>
      <c r="QYZ196" s="264"/>
      <c r="QZA196" s="264"/>
      <c r="QZB196" s="264"/>
      <c r="QZC196" s="264"/>
      <c r="QZD196" s="264"/>
      <c r="QZE196" s="264"/>
      <c r="QZF196" s="264"/>
      <c r="QZG196" s="264"/>
      <c r="QZH196" s="264"/>
      <c r="QZI196" s="264"/>
      <c r="QZJ196" s="264"/>
      <c r="QZK196" s="264"/>
      <c r="QZL196" s="264"/>
      <c r="QZM196" s="264"/>
      <c r="QZN196" s="264"/>
      <c r="QZO196" s="264"/>
      <c r="QZP196" s="264"/>
      <c r="QZQ196" s="264"/>
      <c r="QZR196" s="264"/>
      <c r="QZS196" s="264"/>
      <c r="QZT196" s="264"/>
      <c r="QZU196" s="264"/>
      <c r="QZV196" s="264"/>
      <c r="QZW196" s="264"/>
      <c r="QZX196" s="264"/>
      <c r="QZY196" s="264"/>
      <c r="QZZ196" s="264"/>
      <c r="RAA196" s="264"/>
      <c r="RAB196" s="264"/>
      <c r="RAC196" s="264"/>
      <c r="RAD196" s="264"/>
      <c r="RAE196" s="264"/>
      <c r="RAF196" s="264"/>
      <c r="RAG196" s="264"/>
      <c r="RAH196" s="264"/>
      <c r="RAI196" s="264"/>
      <c r="RAJ196" s="264"/>
      <c r="RAK196" s="264"/>
      <c r="RAL196" s="264"/>
      <c r="RAM196" s="264"/>
      <c r="RAN196" s="264"/>
      <c r="RAO196" s="264"/>
      <c r="RAP196" s="264"/>
      <c r="RAQ196" s="264"/>
      <c r="RAR196" s="264"/>
      <c r="RAS196" s="264"/>
      <c r="RAT196" s="264"/>
      <c r="RAU196" s="264"/>
      <c r="RAV196" s="264"/>
      <c r="RAW196" s="264"/>
      <c r="RAX196" s="264"/>
      <c r="RAY196" s="264"/>
      <c r="RAZ196" s="264"/>
      <c r="RBA196" s="264"/>
      <c r="RBB196" s="264"/>
      <c r="RBC196" s="264"/>
      <c r="RBD196" s="264"/>
      <c r="RBE196" s="264"/>
      <c r="RBF196" s="264"/>
      <c r="RBG196" s="264"/>
      <c r="RBH196" s="264"/>
      <c r="RBI196" s="264"/>
      <c r="RBJ196" s="264"/>
      <c r="RBK196" s="264"/>
      <c r="RBL196" s="264"/>
      <c r="RBM196" s="264"/>
      <c r="RBN196" s="264"/>
      <c r="RBO196" s="264"/>
      <c r="RBP196" s="264"/>
      <c r="RBQ196" s="264"/>
      <c r="RBR196" s="264"/>
      <c r="RBS196" s="264"/>
      <c r="RBT196" s="264"/>
      <c r="RBU196" s="264"/>
      <c r="RBV196" s="264"/>
      <c r="RBW196" s="264"/>
      <c r="RBX196" s="264"/>
      <c r="RBY196" s="264"/>
      <c r="RBZ196" s="264"/>
      <c r="RCA196" s="264"/>
      <c r="RCB196" s="264"/>
      <c r="RCC196" s="264"/>
      <c r="RCD196" s="264"/>
      <c r="RCE196" s="264"/>
      <c r="RCF196" s="264"/>
      <c r="RCG196" s="264"/>
      <c r="RCH196" s="264"/>
      <c r="RCI196" s="264"/>
      <c r="RCJ196" s="264"/>
      <c r="RCK196" s="264"/>
      <c r="RCL196" s="264"/>
      <c r="RCM196" s="264"/>
      <c r="RCN196" s="264"/>
      <c r="RCO196" s="264"/>
      <c r="RCP196" s="264"/>
      <c r="RCQ196" s="264"/>
      <c r="RCR196" s="264"/>
      <c r="RCS196" s="264"/>
      <c r="RCT196" s="264"/>
      <c r="RCU196" s="264"/>
      <c r="RCV196" s="264"/>
      <c r="RCW196" s="264"/>
      <c r="RCX196" s="264"/>
      <c r="RCY196" s="264"/>
      <c r="RCZ196" s="264"/>
      <c r="RDA196" s="264"/>
      <c r="RDB196" s="264"/>
      <c r="RDC196" s="264"/>
      <c r="RDD196" s="264"/>
      <c r="RDE196" s="264"/>
      <c r="RDF196" s="264"/>
      <c r="RDG196" s="264"/>
      <c r="RDH196" s="264"/>
      <c r="RDI196" s="264"/>
      <c r="RDJ196" s="264"/>
      <c r="RDK196" s="264"/>
      <c r="RDL196" s="264"/>
      <c r="RDM196" s="264"/>
      <c r="RDN196" s="264"/>
      <c r="RDO196" s="264"/>
      <c r="RDP196" s="264"/>
      <c r="RDQ196" s="264"/>
      <c r="RDR196" s="264"/>
      <c r="RDS196" s="264"/>
      <c r="RDT196" s="264"/>
      <c r="RDU196" s="264"/>
      <c r="RDV196" s="264"/>
      <c r="RDW196" s="264"/>
      <c r="RDX196" s="264"/>
      <c r="RDY196" s="264"/>
      <c r="RDZ196" s="264"/>
      <c r="REA196" s="264"/>
      <c r="REB196" s="264"/>
      <c r="REC196" s="264"/>
      <c r="RED196" s="264"/>
      <c r="REE196" s="264"/>
      <c r="REF196" s="264"/>
      <c r="REG196" s="264"/>
      <c r="REH196" s="264"/>
      <c r="REI196" s="264"/>
      <c r="REJ196" s="264"/>
      <c r="REK196" s="264"/>
      <c r="REL196" s="264"/>
      <c r="REM196" s="264"/>
      <c r="REN196" s="264"/>
      <c r="REO196" s="264"/>
      <c r="REP196" s="264"/>
      <c r="REQ196" s="264"/>
      <c r="RER196" s="264"/>
      <c r="RES196" s="264"/>
      <c r="RET196" s="264"/>
      <c r="REU196" s="264"/>
      <c r="REV196" s="264"/>
      <c r="REW196" s="264"/>
      <c r="REX196" s="264"/>
      <c r="REY196" s="264"/>
      <c r="REZ196" s="264"/>
      <c r="RFA196" s="264"/>
      <c r="RFB196" s="264"/>
      <c r="RFC196" s="264"/>
      <c r="RFD196" s="264"/>
      <c r="RFE196" s="264"/>
      <c r="RFF196" s="264"/>
      <c r="RFG196" s="264"/>
      <c r="RFH196" s="264"/>
      <c r="RFI196" s="264"/>
      <c r="RFJ196" s="264"/>
      <c r="RFK196" s="264"/>
      <c r="RFL196" s="264"/>
      <c r="RFM196" s="264"/>
      <c r="RFN196" s="264"/>
      <c r="RFO196" s="264"/>
      <c r="RFP196" s="264"/>
      <c r="RFQ196" s="264"/>
      <c r="RFR196" s="264"/>
      <c r="RFS196" s="264"/>
      <c r="RFT196" s="264"/>
      <c r="RFU196" s="264"/>
      <c r="RFV196" s="264"/>
      <c r="RFW196" s="264"/>
      <c r="RFX196" s="264"/>
      <c r="RFY196" s="264"/>
      <c r="RFZ196" s="264"/>
      <c r="RGA196" s="264"/>
      <c r="RGB196" s="264"/>
      <c r="RGC196" s="264"/>
      <c r="RGD196" s="264"/>
      <c r="RGE196" s="264"/>
      <c r="RGF196" s="264"/>
      <c r="RGG196" s="264"/>
      <c r="RGH196" s="264"/>
      <c r="RGI196" s="264"/>
      <c r="RGJ196" s="264"/>
      <c r="RGK196" s="264"/>
      <c r="RGL196" s="264"/>
      <c r="RGM196" s="264"/>
      <c r="RGN196" s="264"/>
      <c r="RGO196" s="264"/>
      <c r="RGP196" s="264"/>
      <c r="RGQ196" s="264"/>
      <c r="RGR196" s="264"/>
      <c r="RGS196" s="264"/>
      <c r="RGT196" s="264"/>
      <c r="RGU196" s="264"/>
      <c r="RGV196" s="264"/>
      <c r="RGW196" s="264"/>
      <c r="RGX196" s="264"/>
      <c r="RGY196" s="264"/>
      <c r="RGZ196" s="264"/>
      <c r="RHA196" s="264"/>
      <c r="RHB196" s="264"/>
      <c r="RHC196" s="264"/>
      <c r="RHD196" s="264"/>
      <c r="RHE196" s="264"/>
      <c r="RHF196" s="264"/>
      <c r="RHG196" s="264"/>
      <c r="RHH196" s="264"/>
      <c r="RHI196" s="264"/>
      <c r="RHJ196" s="264"/>
      <c r="RHK196" s="264"/>
      <c r="RHL196" s="264"/>
      <c r="RHM196" s="264"/>
      <c r="RHN196" s="264"/>
      <c r="RHO196" s="264"/>
      <c r="RHP196" s="264"/>
      <c r="RHQ196" s="264"/>
      <c r="RHR196" s="264"/>
      <c r="RHS196" s="264"/>
      <c r="RHT196" s="264"/>
      <c r="RHU196" s="264"/>
      <c r="RHV196" s="264"/>
      <c r="RHW196" s="264"/>
      <c r="RHX196" s="264"/>
      <c r="RHY196" s="264"/>
      <c r="RHZ196" s="264"/>
      <c r="RIA196" s="264"/>
      <c r="RIB196" s="264"/>
      <c r="RIC196" s="264"/>
      <c r="RID196" s="264"/>
      <c r="RIE196" s="264"/>
      <c r="RIF196" s="264"/>
      <c r="RIG196" s="264"/>
      <c r="RIH196" s="264"/>
      <c r="RII196" s="264"/>
      <c r="RIJ196" s="264"/>
      <c r="RIK196" s="264"/>
      <c r="RIL196" s="264"/>
      <c r="RIM196" s="264"/>
      <c r="RIN196" s="264"/>
      <c r="RIO196" s="264"/>
      <c r="RIP196" s="264"/>
      <c r="RIQ196" s="264"/>
      <c r="RIR196" s="264"/>
      <c r="RIS196" s="264"/>
      <c r="RIT196" s="264"/>
      <c r="RIU196" s="264"/>
      <c r="RIV196" s="264"/>
      <c r="RIW196" s="264"/>
      <c r="RIX196" s="264"/>
      <c r="RIY196" s="264"/>
      <c r="RIZ196" s="264"/>
      <c r="RJA196" s="264"/>
      <c r="RJB196" s="264"/>
      <c r="RJC196" s="264"/>
      <c r="RJD196" s="264"/>
      <c r="RJE196" s="264"/>
      <c r="RJF196" s="264"/>
      <c r="RJG196" s="264"/>
      <c r="RJH196" s="264"/>
      <c r="RJI196" s="264"/>
      <c r="RJJ196" s="264"/>
      <c r="RJK196" s="264"/>
      <c r="RJL196" s="264"/>
      <c r="RJM196" s="264"/>
      <c r="RJN196" s="264"/>
      <c r="RJO196" s="264"/>
      <c r="RJP196" s="264"/>
      <c r="RJQ196" s="264"/>
      <c r="RJR196" s="264"/>
      <c r="RJS196" s="264"/>
      <c r="RJT196" s="264"/>
      <c r="RJU196" s="264"/>
      <c r="RJV196" s="264"/>
      <c r="RJW196" s="264"/>
      <c r="RJX196" s="264"/>
      <c r="RJY196" s="264"/>
      <c r="RJZ196" s="264"/>
      <c r="RKA196" s="264"/>
      <c r="RKB196" s="264"/>
      <c r="RKC196" s="264"/>
      <c r="RKD196" s="264"/>
      <c r="RKE196" s="264"/>
      <c r="RKF196" s="264"/>
      <c r="RKG196" s="264"/>
      <c r="RKH196" s="264"/>
      <c r="RKI196" s="264"/>
      <c r="RKJ196" s="264"/>
      <c r="RKK196" s="264"/>
      <c r="RKL196" s="264"/>
      <c r="RKM196" s="264"/>
      <c r="RKN196" s="264"/>
      <c r="RKO196" s="264"/>
      <c r="RKP196" s="264"/>
      <c r="RKQ196" s="264"/>
      <c r="RKR196" s="264"/>
      <c r="RKS196" s="264"/>
      <c r="RKT196" s="264"/>
      <c r="RKU196" s="264"/>
      <c r="RKV196" s="264"/>
      <c r="RKW196" s="264"/>
      <c r="RKX196" s="264"/>
      <c r="RKY196" s="264"/>
      <c r="RKZ196" s="264"/>
      <c r="RLA196" s="264"/>
      <c r="RLB196" s="264"/>
      <c r="RLC196" s="264"/>
      <c r="RLD196" s="264"/>
      <c r="RLE196" s="264"/>
      <c r="RLF196" s="264"/>
      <c r="RLG196" s="264"/>
      <c r="RLH196" s="264"/>
      <c r="RLI196" s="264"/>
      <c r="RLJ196" s="264"/>
      <c r="RLK196" s="264"/>
      <c r="RLL196" s="264"/>
      <c r="RLM196" s="264"/>
      <c r="RLN196" s="264"/>
      <c r="RLO196" s="264"/>
      <c r="RLP196" s="264"/>
      <c r="RLQ196" s="264"/>
      <c r="RLR196" s="264"/>
      <c r="RLS196" s="264"/>
      <c r="RLT196" s="264"/>
      <c r="RLU196" s="264"/>
      <c r="RLV196" s="264"/>
      <c r="RLW196" s="264"/>
      <c r="RLX196" s="264"/>
      <c r="RLY196" s="264"/>
      <c r="RLZ196" s="264"/>
      <c r="RMA196" s="264"/>
      <c r="RMB196" s="264"/>
      <c r="RMC196" s="264"/>
      <c r="RMD196" s="264"/>
      <c r="RME196" s="264"/>
      <c r="RMF196" s="264"/>
      <c r="RMG196" s="264"/>
      <c r="RMH196" s="264"/>
      <c r="RMI196" s="264"/>
      <c r="RMJ196" s="264"/>
      <c r="RMK196" s="264"/>
      <c r="RML196" s="264"/>
      <c r="RMM196" s="264"/>
      <c r="RMN196" s="264"/>
      <c r="RMO196" s="264"/>
      <c r="RMP196" s="264"/>
      <c r="RMQ196" s="264"/>
      <c r="RMR196" s="264"/>
      <c r="RMS196" s="264"/>
      <c r="RMT196" s="264"/>
      <c r="RMU196" s="264"/>
      <c r="RMV196" s="264"/>
      <c r="RMW196" s="264"/>
      <c r="RMX196" s="264"/>
      <c r="RMY196" s="264"/>
      <c r="RMZ196" s="264"/>
      <c r="RNA196" s="264"/>
      <c r="RNB196" s="264"/>
      <c r="RNC196" s="264"/>
      <c r="RND196" s="264"/>
      <c r="RNE196" s="264"/>
      <c r="RNF196" s="264"/>
      <c r="RNG196" s="264"/>
      <c r="RNH196" s="264"/>
      <c r="RNI196" s="264"/>
      <c r="RNJ196" s="264"/>
      <c r="RNK196" s="264"/>
      <c r="RNL196" s="264"/>
      <c r="RNM196" s="264"/>
      <c r="RNN196" s="264"/>
      <c r="RNO196" s="264"/>
      <c r="RNP196" s="264"/>
      <c r="RNQ196" s="264"/>
      <c r="RNR196" s="264"/>
      <c r="RNS196" s="264"/>
      <c r="RNT196" s="264"/>
      <c r="RNU196" s="264"/>
      <c r="RNV196" s="264"/>
      <c r="RNW196" s="264"/>
      <c r="RNX196" s="264"/>
      <c r="RNY196" s="264"/>
      <c r="RNZ196" s="264"/>
      <c r="ROA196" s="264"/>
      <c r="ROB196" s="264"/>
      <c r="ROC196" s="264"/>
      <c r="ROD196" s="264"/>
      <c r="ROE196" s="264"/>
      <c r="ROF196" s="264"/>
      <c r="ROG196" s="264"/>
      <c r="ROH196" s="264"/>
      <c r="ROI196" s="264"/>
      <c r="ROJ196" s="264"/>
      <c r="ROK196" s="264"/>
      <c r="ROL196" s="264"/>
      <c r="ROM196" s="264"/>
      <c r="RON196" s="264"/>
      <c r="ROO196" s="264"/>
      <c r="ROP196" s="264"/>
      <c r="ROQ196" s="264"/>
      <c r="ROR196" s="264"/>
      <c r="ROS196" s="264"/>
      <c r="ROT196" s="264"/>
      <c r="ROU196" s="264"/>
      <c r="ROV196" s="264"/>
      <c r="ROW196" s="264"/>
      <c r="ROX196" s="264"/>
      <c r="ROY196" s="264"/>
      <c r="ROZ196" s="264"/>
      <c r="RPA196" s="264"/>
      <c r="RPB196" s="264"/>
      <c r="RPC196" s="264"/>
      <c r="RPD196" s="264"/>
      <c r="RPE196" s="264"/>
      <c r="RPF196" s="264"/>
      <c r="RPG196" s="264"/>
      <c r="RPH196" s="264"/>
      <c r="RPI196" s="264"/>
      <c r="RPJ196" s="264"/>
      <c r="RPK196" s="264"/>
      <c r="RPL196" s="264"/>
      <c r="RPM196" s="264"/>
      <c r="RPN196" s="264"/>
      <c r="RPO196" s="264"/>
      <c r="RPP196" s="264"/>
      <c r="RPQ196" s="264"/>
      <c r="RPR196" s="264"/>
      <c r="RPS196" s="264"/>
      <c r="RPT196" s="264"/>
      <c r="RPU196" s="264"/>
      <c r="RPV196" s="264"/>
      <c r="RPW196" s="264"/>
      <c r="RPX196" s="264"/>
      <c r="RPY196" s="264"/>
      <c r="RPZ196" s="264"/>
      <c r="RQA196" s="264"/>
      <c r="RQB196" s="264"/>
      <c r="RQC196" s="264"/>
      <c r="RQD196" s="264"/>
      <c r="RQE196" s="264"/>
      <c r="RQF196" s="264"/>
      <c r="RQG196" s="264"/>
      <c r="RQH196" s="264"/>
      <c r="RQI196" s="264"/>
      <c r="RQJ196" s="264"/>
      <c r="RQK196" s="264"/>
      <c r="RQL196" s="264"/>
      <c r="RQM196" s="264"/>
      <c r="RQN196" s="264"/>
      <c r="RQO196" s="264"/>
      <c r="RQP196" s="264"/>
      <c r="RQQ196" s="264"/>
      <c r="RQR196" s="264"/>
      <c r="RQS196" s="264"/>
      <c r="RQT196" s="264"/>
      <c r="RQU196" s="264"/>
      <c r="RQV196" s="264"/>
      <c r="RQW196" s="264"/>
      <c r="RQX196" s="264"/>
      <c r="RQY196" s="264"/>
      <c r="RQZ196" s="264"/>
      <c r="RRA196" s="264"/>
      <c r="RRB196" s="264"/>
      <c r="RRC196" s="264"/>
      <c r="RRD196" s="264"/>
      <c r="RRE196" s="264"/>
      <c r="RRF196" s="264"/>
      <c r="RRG196" s="264"/>
      <c r="RRH196" s="264"/>
      <c r="RRI196" s="264"/>
      <c r="RRJ196" s="264"/>
      <c r="RRK196" s="264"/>
      <c r="RRL196" s="264"/>
      <c r="RRM196" s="264"/>
      <c r="RRN196" s="264"/>
      <c r="RRO196" s="264"/>
      <c r="RRP196" s="264"/>
      <c r="RRQ196" s="264"/>
      <c r="RRR196" s="264"/>
      <c r="RRS196" s="264"/>
      <c r="RRT196" s="264"/>
      <c r="RRU196" s="264"/>
      <c r="RRV196" s="264"/>
      <c r="RRW196" s="264"/>
      <c r="RRX196" s="264"/>
      <c r="RRY196" s="264"/>
      <c r="RRZ196" s="264"/>
      <c r="RSA196" s="264"/>
      <c r="RSB196" s="264"/>
      <c r="RSC196" s="264"/>
      <c r="RSD196" s="264"/>
      <c r="RSE196" s="264"/>
      <c r="RSF196" s="264"/>
      <c r="RSG196" s="264"/>
      <c r="RSH196" s="264"/>
      <c r="RSI196" s="264"/>
      <c r="RSJ196" s="264"/>
      <c r="RSK196" s="264"/>
      <c r="RSL196" s="264"/>
      <c r="RSM196" s="264"/>
      <c r="RSN196" s="264"/>
      <c r="RSO196" s="264"/>
      <c r="RSP196" s="264"/>
      <c r="RSQ196" s="264"/>
      <c r="RSR196" s="264"/>
      <c r="RSS196" s="264"/>
      <c r="RST196" s="264"/>
      <c r="RSU196" s="264"/>
      <c r="RSV196" s="264"/>
      <c r="RSW196" s="264"/>
      <c r="RSX196" s="264"/>
      <c r="RSY196" s="264"/>
      <c r="RSZ196" s="264"/>
      <c r="RTA196" s="264"/>
      <c r="RTB196" s="264"/>
      <c r="RTC196" s="264"/>
      <c r="RTD196" s="264"/>
      <c r="RTE196" s="264"/>
      <c r="RTF196" s="264"/>
      <c r="RTG196" s="264"/>
      <c r="RTH196" s="264"/>
      <c r="RTI196" s="264"/>
      <c r="RTJ196" s="264"/>
      <c r="RTK196" s="264"/>
      <c r="RTL196" s="264"/>
      <c r="RTM196" s="264"/>
      <c r="RTN196" s="264"/>
      <c r="RTO196" s="264"/>
      <c r="RTP196" s="264"/>
      <c r="RTQ196" s="264"/>
      <c r="RTR196" s="264"/>
      <c r="RTS196" s="264"/>
      <c r="RTT196" s="264"/>
      <c r="RTU196" s="264"/>
      <c r="RTV196" s="264"/>
      <c r="RTW196" s="264"/>
      <c r="RTX196" s="264"/>
      <c r="RTY196" s="264"/>
      <c r="RTZ196" s="264"/>
      <c r="RUA196" s="264"/>
      <c r="RUB196" s="264"/>
      <c r="RUC196" s="264"/>
      <c r="RUD196" s="264"/>
      <c r="RUE196" s="264"/>
      <c r="RUF196" s="264"/>
      <c r="RUG196" s="264"/>
      <c r="RUH196" s="264"/>
      <c r="RUI196" s="264"/>
      <c r="RUJ196" s="264"/>
      <c r="RUK196" s="264"/>
      <c r="RUL196" s="264"/>
      <c r="RUM196" s="264"/>
      <c r="RUN196" s="264"/>
      <c r="RUO196" s="264"/>
      <c r="RUP196" s="264"/>
      <c r="RUQ196" s="264"/>
      <c r="RUR196" s="264"/>
      <c r="RUS196" s="264"/>
      <c r="RUT196" s="264"/>
      <c r="RUU196" s="264"/>
      <c r="RUV196" s="264"/>
      <c r="RUW196" s="264"/>
      <c r="RUX196" s="264"/>
      <c r="RUY196" s="264"/>
      <c r="RUZ196" s="264"/>
      <c r="RVA196" s="264"/>
      <c r="RVB196" s="264"/>
      <c r="RVC196" s="264"/>
      <c r="RVD196" s="264"/>
      <c r="RVE196" s="264"/>
      <c r="RVF196" s="264"/>
      <c r="RVG196" s="264"/>
      <c r="RVH196" s="264"/>
      <c r="RVI196" s="264"/>
      <c r="RVJ196" s="264"/>
      <c r="RVK196" s="264"/>
      <c r="RVL196" s="264"/>
      <c r="RVM196" s="264"/>
      <c r="RVN196" s="264"/>
      <c r="RVO196" s="264"/>
      <c r="RVP196" s="264"/>
      <c r="RVQ196" s="264"/>
      <c r="RVR196" s="264"/>
      <c r="RVS196" s="264"/>
      <c r="RVT196" s="264"/>
      <c r="RVU196" s="264"/>
      <c r="RVV196" s="264"/>
      <c r="RVW196" s="264"/>
      <c r="RVX196" s="264"/>
      <c r="RVY196" s="264"/>
      <c r="RVZ196" s="264"/>
      <c r="RWA196" s="264"/>
      <c r="RWB196" s="264"/>
      <c r="RWC196" s="264"/>
      <c r="RWD196" s="264"/>
      <c r="RWE196" s="264"/>
      <c r="RWF196" s="264"/>
      <c r="RWG196" s="264"/>
      <c r="RWH196" s="264"/>
      <c r="RWI196" s="264"/>
      <c r="RWJ196" s="264"/>
      <c r="RWK196" s="264"/>
      <c r="RWL196" s="264"/>
      <c r="RWM196" s="264"/>
      <c r="RWN196" s="264"/>
      <c r="RWO196" s="264"/>
      <c r="RWP196" s="264"/>
      <c r="RWQ196" s="264"/>
      <c r="RWR196" s="264"/>
      <c r="RWS196" s="264"/>
      <c r="RWT196" s="264"/>
      <c r="RWU196" s="264"/>
      <c r="RWV196" s="264"/>
      <c r="RWW196" s="264"/>
      <c r="RWX196" s="264"/>
      <c r="RWY196" s="264"/>
      <c r="RWZ196" s="264"/>
      <c r="RXA196" s="264"/>
      <c r="RXB196" s="264"/>
      <c r="RXC196" s="264"/>
      <c r="RXD196" s="264"/>
      <c r="RXE196" s="264"/>
      <c r="RXF196" s="264"/>
      <c r="RXG196" s="264"/>
      <c r="RXH196" s="264"/>
      <c r="RXI196" s="264"/>
      <c r="RXJ196" s="264"/>
      <c r="RXK196" s="264"/>
      <c r="RXL196" s="264"/>
      <c r="RXM196" s="264"/>
      <c r="RXN196" s="264"/>
      <c r="RXO196" s="264"/>
      <c r="RXP196" s="264"/>
      <c r="RXQ196" s="264"/>
      <c r="RXR196" s="264"/>
      <c r="RXS196" s="264"/>
      <c r="RXT196" s="264"/>
      <c r="RXU196" s="264"/>
      <c r="RXV196" s="264"/>
      <c r="RXW196" s="264"/>
      <c r="RXX196" s="264"/>
      <c r="RXY196" s="264"/>
      <c r="RXZ196" s="264"/>
      <c r="RYA196" s="264"/>
      <c r="RYB196" s="264"/>
      <c r="RYC196" s="264"/>
      <c r="RYD196" s="264"/>
      <c r="RYE196" s="264"/>
      <c r="RYF196" s="264"/>
      <c r="RYG196" s="264"/>
      <c r="RYH196" s="264"/>
      <c r="RYI196" s="264"/>
      <c r="RYJ196" s="264"/>
      <c r="RYK196" s="264"/>
      <c r="RYL196" s="264"/>
      <c r="RYM196" s="264"/>
      <c r="RYN196" s="264"/>
      <c r="RYO196" s="264"/>
      <c r="RYP196" s="264"/>
      <c r="RYQ196" s="264"/>
      <c r="RYR196" s="264"/>
      <c r="RYS196" s="264"/>
      <c r="RYT196" s="264"/>
      <c r="RYU196" s="264"/>
      <c r="RYV196" s="264"/>
      <c r="RYW196" s="264"/>
      <c r="RYX196" s="264"/>
      <c r="RYY196" s="264"/>
      <c r="RYZ196" s="264"/>
      <c r="RZA196" s="264"/>
      <c r="RZB196" s="264"/>
      <c r="RZC196" s="264"/>
      <c r="RZD196" s="264"/>
      <c r="RZE196" s="264"/>
      <c r="RZF196" s="264"/>
      <c r="RZG196" s="264"/>
      <c r="RZH196" s="264"/>
      <c r="RZI196" s="264"/>
      <c r="RZJ196" s="264"/>
      <c r="RZK196" s="264"/>
      <c r="RZL196" s="264"/>
      <c r="RZM196" s="264"/>
      <c r="RZN196" s="264"/>
      <c r="RZO196" s="264"/>
      <c r="RZP196" s="264"/>
      <c r="RZQ196" s="264"/>
      <c r="RZR196" s="264"/>
      <c r="RZS196" s="264"/>
      <c r="RZT196" s="264"/>
      <c r="RZU196" s="264"/>
      <c r="RZV196" s="264"/>
      <c r="RZW196" s="264"/>
      <c r="RZX196" s="264"/>
      <c r="RZY196" s="264"/>
      <c r="RZZ196" s="264"/>
      <c r="SAA196" s="264"/>
      <c r="SAB196" s="264"/>
      <c r="SAC196" s="264"/>
      <c r="SAD196" s="264"/>
      <c r="SAE196" s="264"/>
      <c r="SAF196" s="264"/>
      <c r="SAG196" s="264"/>
      <c r="SAH196" s="264"/>
      <c r="SAI196" s="264"/>
      <c r="SAJ196" s="264"/>
      <c r="SAK196" s="264"/>
      <c r="SAL196" s="264"/>
      <c r="SAM196" s="264"/>
      <c r="SAN196" s="264"/>
      <c r="SAO196" s="264"/>
      <c r="SAP196" s="264"/>
      <c r="SAQ196" s="264"/>
      <c r="SAR196" s="264"/>
      <c r="SAS196" s="264"/>
      <c r="SAT196" s="264"/>
      <c r="SAU196" s="264"/>
      <c r="SAV196" s="264"/>
      <c r="SAW196" s="264"/>
      <c r="SAX196" s="264"/>
      <c r="SAY196" s="264"/>
      <c r="SAZ196" s="264"/>
      <c r="SBA196" s="264"/>
      <c r="SBB196" s="264"/>
      <c r="SBC196" s="264"/>
      <c r="SBD196" s="264"/>
      <c r="SBE196" s="264"/>
      <c r="SBF196" s="264"/>
      <c r="SBG196" s="264"/>
      <c r="SBH196" s="264"/>
      <c r="SBI196" s="264"/>
      <c r="SBJ196" s="264"/>
      <c r="SBK196" s="264"/>
      <c r="SBL196" s="264"/>
      <c r="SBM196" s="264"/>
      <c r="SBN196" s="264"/>
      <c r="SBO196" s="264"/>
      <c r="SBP196" s="264"/>
      <c r="SBQ196" s="264"/>
      <c r="SBR196" s="264"/>
      <c r="SBS196" s="264"/>
      <c r="SBT196" s="264"/>
      <c r="SBU196" s="264"/>
      <c r="SBV196" s="264"/>
      <c r="SBW196" s="264"/>
      <c r="SBX196" s="264"/>
      <c r="SBY196" s="264"/>
      <c r="SBZ196" s="264"/>
      <c r="SCA196" s="264"/>
      <c r="SCB196" s="264"/>
      <c r="SCC196" s="264"/>
      <c r="SCD196" s="264"/>
      <c r="SCE196" s="264"/>
      <c r="SCF196" s="264"/>
      <c r="SCG196" s="264"/>
      <c r="SCH196" s="264"/>
      <c r="SCI196" s="264"/>
      <c r="SCJ196" s="264"/>
      <c r="SCK196" s="264"/>
      <c r="SCL196" s="264"/>
      <c r="SCM196" s="264"/>
      <c r="SCN196" s="264"/>
      <c r="SCO196" s="264"/>
      <c r="SCP196" s="264"/>
      <c r="SCQ196" s="264"/>
      <c r="SCR196" s="264"/>
      <c r="SCS196" s="264"/>
      <c r="SCT196" s="264"/>
      <c r="SCU196" s="264"/>
      <c r="SCV196" s="264"/>
      <c r="SCW196" s="264"/>
      <c r="SCX196" s="264"/>
      <c r="SCY196" s="264"/>
      <c r="SCZ196" s="264"/>
      <c r="SDA196" s="264"/>
      <c r="SDB196" s="264"/>
      <c r="SDC196" s="264"/>
      <c r="SDD196" s="264"/>
      <c r="SDE196" s="264"/>
      <c r="SDF196" s="264"/>
      <c r="SDG196" s="264"/>
      <c r="SDH196" s="264"/>
      <c r="SDI196" s="264"/>
      <c r="SDJ196" s="264"/>
      <c r="SDK196" s="264"/>
      <c r="SDL196" s="264"/>
      <c r="SDM196" s="264"/>
      <c r="SDN196" s="264"/>
      <c r="SDO196" s="264"/>
      <c r="SDP196" s="264"/>
      <c r="SDQ196" s="264"/>
      <c r="SDR196" s="264"/>
      <c r="SDS196" s="264"/>
      <c r="SDT196" s="264"/>
      <c r="SDU196" s="264"/>
      <c r="SDV196" s="264"/>
      <c r="SDW196" s="264"/>
      <c r="SDX196" s="264"/>
      <c r="SDY196" s="264"/>
      <c r="SDZ196" s="264"/>
      <c r="SEA196" s="264"/>
      <c r="SEB196" s="264"/>
      <c r="SEC196" s="264"/>
      <c r="SED196" s="264"/>
      <c r="SEE196" s="264"/>
      <c r="SEF196" s="264"/>
      <c r="SEG196" s="264"/>
      <c r="SEH196" s="264"/>
      <c r="SEI196" s="264"/>
      <c r="SEJ196" s="264"/>
      <c r="SEK196" s="264"/>
      <c r="SEL196" s="264"/>
      <c r="SEM196" s="264"/>
      <c r="SEN196" s="264"/>
      <c r="SEO196" s="264"/>
      <c r="SEP196" s="264"/>
      <c r="SEQ196" s="264"/>
      <c r="SER196" s="264"/>
      <c r="SES196" s="264"/>
      <c r="SET196" s="264"/>
      <c r="SEU196" s="264"/>
      <c r="SEV196" s="264"/>
      <c r="SEW196" s="264"/>
      <c r="SEX196" s="264"/>
      <c r="SEY196" s="264"/>
      <c r="SEZ196" s="264"/>
      <c r="SFA196" s="264"/>
      <c r="SFB196" s="264"/>
      <c r="SFC196" s="264"/>
      <c r="SFD196" s="264"/>
      <c r="SFE196" s="264"/>
      <c r="SFF196" s="264"/>
      <c r="SFG196" s="264"/>
      <c r="SFH196" s="264"/>
      <c r="SFI196" s="264"/>
      <c r="SFJ196" s="264"/>
      <c r="SFK196" s="264"/>
      <c r="SFL196" s="264"/>
      <c r="SFM196" s="264"/>
      <c r="SFN196" s="264"/>
      <c r="SFO196" s="264"/>
      <c r="SFP196" s="264"/>
      <c r="SFQ196" s="264"/>
      <c r="SFR196" s="264"/>
      <c r="SFS196" s="264"/>
      <c r="SFT196" s="264"/>
      <c r="SFU196" s="264"/>
      <c r="SFV196" s="264"/>
      <c r="SFW196" s="264"/>
      <c r="SFX196" s="264"/>
      <c r="SFY196" s="264"/>
      <c r="SFZ196" s="264"/>
      <c r="SGA196" s="264"/>
      <c r="SGB196" s="264"/>
      <c r="SGC196" s="264"/>
      <c r="SGD196" s="264"/>
      <c r="SGE196" s="264"/>
      <c r="SGF196" s="264"/>
      <c r="SGG196" s="264"/>
      <c r="SGH196" s="264"/>
      <c r="SGI196" s="264"/>
      <c r="SGJ196" s="264"/>
      <c r="SGK196" s="264"/>
      <c r="SGL196" s="264"/>
      <c r="SGM196" s="264"/>
      <c r="SGN196" s="264"/>
      <c r="SGO196" s="264"/>
      <c r="SGP196" s="264"/>
      <c r="SGQ196" s="264"/>
      <c r="SGR196" s="264"/>
      <c r="SGS196" s="264"/>
      <c r="SGT196" s="264"/>
      <c r="SGU196" s="264"/>
      <c r="SGV196" s="264"/>
      <c r="SGW196" s="264"/>
      <c r="SGX196" s="264"/>
      <c r="SGY196" s="264"/>
      <c r="SGZ196" s="264"/>
      <c r="SHA196" s="264"/>
      <c r="SHB196" s="264"/>
      <c r="SHC196" s="264"/>
      <c r="SHD196" s="264"/>
      <c r="SHE196" s="264"/>
      <c r="SHF196" s="264"/>
      <c r="SHG196" s="264"/>
      <c r="SHH196" s="264"/>
      <c r="SHI196" s="264"/>
      <c r="SHJ196" s="264"/>
      <c r="SHK196" s="264"/>
      <c r="SHL196" s="264"/>
      <c r="SHM196" s="264"/>
      <c r="SHN196" s="264"/>
      <c r="SHO196" s="264"/>
      <c r="SHP196" s="264"/>
      <c r="SHQ196" s="264"/>
      <c r="SHR196" s="264"/>
      <c r="SHS196" s="264"/>
      <c r="SHT196" s="264"/>
      <c r="SHU196" s="264"/>
      <c r="SHV196" s="264"/>
      <c r="SHW196" s="264"/>
      <c r="SHX196" s="264"/>
      <c r="SHY196" s="264"/>
      <c r="SHZ196" s="264"/>
      <c r="SIA196" s="264"/>
      <c r="SIB196" s="264"/>
      <c r="SIC196" s="264"/>
      <c r="SID196" s="264"/>
      <c r="SIE196" s="264"/>
      <c r="SIF196" s="264"/>
      <c r="SIG196" s="264"/>
      <c r="SIH196" s="264"/>
      <c r="SII196" s="264"/>
      <c r="SIJ196" s="264"/>
      <c r="SIK196" s="264"/>
      <c r="SIL196" s="264"/>
      <c r="SIM196" s="264"/>
      <c r="SIN196" s="264"/>
      <c r="SIO196" s="264"/>
      <c r="SIP196" s="264"/>
      <c r="SIQ196" s="264"/>
      <c r="SIR196" s="264"/>
      <c r="SIS196" s="264"/>
      <c r="SIT196" s="264"/>
      <c r="SIU196" s="264"/>
      <c r="SIV196" s="264"/>
      <c r="SIW196" s="264"/>
      <c r="SIX196" s="264"/>
      <c r="SIY196" s="264"/>
      <c r="SIZ196" s="264"/>
      <c r="SJA196" s="264"/>
      <c r="SJB196" s="264"/>
      <c r="SJC196" s="264"/>
      <c r="SJD196" s="264"/>
      <c r="SJE196" s="264"/>
      <c r="SJF196" s="264"/>
      <c r="SJG196" s="264"/>
      <c r="SJH196" s="264"/>
      <c r="SJI196" s="264"/>
      <c r="SJJ196" s="264"/>
      <c r="SJK196" s="264"/>
      <c r="SJL196" s="264"/>
      <c r="SJM196" s="264"/>
      <c r="SJN196" s="264"/>
      <c r="SJO196" s="264"/>
      <c r="SJP196" s="264"/>
      <c r="SJQ196" s="264"/>
      <c r="SJR196" s="264"/>
      <c r="SJS196" s="264"/>
      <c r="SJT196" s="264"/>
      <c r="SJU196" s="264"/>
      <c r="SJV196" s="264"/>
      <c r="SJW196" s="264"/>
      <c r="SJX196" s="264"/>
      <c r="SJY196" s="264"/>
      <c r="SJZ196" s="264"/>
      <c r="SKA196" s="264"/>
      <c r="SKB196" s="264"/>
      <c r="SKC196" s="264"/>
      <c r="SKD196" s="264"/>
      <c r="SKE196" s="264"/>
      <c r="SKF196" s="264"/>
      <c r="SKG196" s="264"/>
      <c r="SKH196" s="264"/>
      <c r="SKI196" s="264"/>
      <c r="SKJ196" s="264"/>
      <c r="SKK196" s="264"/>
      <c r="SKL196" s="264"/>
      <c r="SKM196" s="264"/>
      <c r="SKN196" s="264"/>
      <c r="SKO196" s="264"/>
      <c r="SKP196" s="264"/>
      <c r="SKQ196" s="264"/>
      <c r="SKR196" s="264"/>
      <c r="SKS196" s="264"/>
      <c r="SKT196" s="264"/>
      <c r="SKU196" s="264"/>
      <c r="SKV196" s="264"/>
      <c r="SKW196" s="264"/>
      <c r="SKX196" s="264"/>
      <c r="SKY196" s="264"/>
      <c r="SKZ196" s="264"/>
      <c r="SLA196" s="264"/>
      <c r="SLB196" s="264"/>
      <c r="SLC196" s="264"/>
      <c r="SLD196" s="264"/>
      <c r="SLE196" s="264"/>
      <c r="SLF196" s="264"/>
      <c r="SLG196" s="264"/>
      <c r="SLH196" s="264"/>
      <c r="SLI196" s="264"/>
      <c r="SLJ196" s="264"/>
      <c r="SLK196" s="264"/>
      <c r="SLL196" s="264"/>
      <c r="SLM196" s="264"/>
      <c r="SLN196" s="264"/>
      <c r="SLO196" s="264"/>
      <c r="SLP196" s="264"/>
      <c r="SLQ196" s="264"/>
      <c r="SLR196" s="264"/>
      <c r="SLS196" s="264"/>
      <c r="SLT196" s="264"/>
      <c r="SLU196" s="264"/>
      <c r="SLV196" s="264"/>
      <c r="SLW196" s="264"/>
      <c r="SLX196" s="264"/>
      <c r="SLY196" s="264"/>
      <c r="SLZ196" s="264"/>
      <c r="SMA196" s="264"/>
      <c r="SMB196" s="264"/>
      <c r="SMC196" s="264"/>
      <c r="SMD196" s="264"/>
      <c r="SME196" s="264"/>
      <c r="SMF196" s="264"/>
      <c r="SMG196" s="264"/>
      <c r="SMH196" s="264"/>
      <c r="SMI196" s="264"/>
      <c r="SMJ196" s="264"/>
      <c r="SMK196" s="264"/>
      <c r="SML196" s="264"/>
      <c r="SMM196" s="264"/>
      <c r="SMN196" s="264"/>
      <c r="SMO196" s="264"/>
      <c r="SMP196" s="264"/>
      <c r="SMQ196" s="264"/>
      <c r="SMR196" s="264"/>
      <c r="SMS196" s="264"/>
      <c r="SMT196" s="264"/>
      <c r="SMU196" s="264"/>
      <c r="SMV196" s="264"/>
      <c r="SMW196" s="264"/>
      <c r="SMX196" s="264"/>
      <c r="SMY196" s="264"/>
      <c r="SMZ196" s="264"/>
      <c r="SNA196" s="264"/>
      <c r="SNB196" s="264"/>
      <c r="SNC196" s="264"/>
      <c r="SND196" s="264"/>
      <c r="SNE196" s="264"/>
      <c r="SNF196" s="264"/>
      <c r="SNG196" s="264"/>
      <c r="SNH196" s="264"/>
      <c r="SNI196" s="264"/>
      <c r="SNJ196" s="264"/>
      <c r="SNK196" s="264"/>
      <c r="SNL196" s="264"/>
      <c r="SNM196" s="264"/>
      <c r="SNN196" s="264"/>
      <c r="SNO196" s="264"/>
      <c r="SNP196" s="264"/>
      <c r="SNQ196" s="264"/>
      <c r="SNR196" s="264"/>
      <c r="SNS196" s="264"/>
      <c r="SNT196" s="264"/>
      <c r="SNU196" s="264"/>
      <c r="SNV196" s="264"/>
      <c r="SNW196" s="264"/>
      <c r="SNX196" s="264"/>
      <c r="SNY196" s="264"/>
      <c r="SNZ196" s="264"/>
      <c r="SOA196" s="264"/>
      <c r="SOB196" s="264"/>
      <c r="SOC196" s="264"/>
      <c r="SOD196" s="264"/>
      <c r="SOE196" s="264"/>
      <c r="SOF196" s="264"/>
      <c r="SOG196" s="264"/>
      <c r="SOH196" s="264"/>
      <c r="SOI196" s="264"/>
      <c r="SOJ196" s="264"/>
      <c r="SOK196" s="264"/>
      <c r="SOL196" s="264"/>
      <c r="SOM196" s="264"/>
      <c r="SON196" s="264"/>
      <c r="SOO196" s="264"/>
      <c r="SOP196" s="264"/>
      <c r="SOQ196" s="264"/>
      <c r="SOR196" s="264"/>
      <c r="SOS196" s="264"/>
      <c r="SOT196" s="264"/>
      <c r="SOU196" s="264"/>
      <c r="SOV196" s="264"/>
      <c r="SOW196" s="264"/>
      <c r="SOX196" s="264"/>
      <c r="SOY196" s="264"/>
      <c r="SOZ196" s="264"/>
      <c r="SPA196" s="264"/>
      <c r="SPB196" s="264"/>
      <c r="SPC196" s="264"/>
      <c r="SPD196" s="264"/>
      <c r="SPE196" s="264"/>
      <c r="SPF196" s="264"/>
      <c r="SPG196" s="264"/>
      <c r="SPH196" s="264"/>
      <c r="SPI196" s="264"/>
      <c r="SPJ196" s="264"/>
      <c r="SPK196" s="264"/>
      <c r="SPL196" s="264"/>
      <c r="SPM196" s="264"/>
      <c r="SPN196" s="264"/>
      <c r="SPO196" s="264"/>
      <c r="SPP196" s="264"/>
      <c r="SPQ196" s="264"/>
      <c r="SPR196" s="264"/>
      <c r="SPS196" s="264"/>
      <c r="SPT196" s="264"/>
      <c r="SPU196" s="264"/>
      <c r="SPV196" s="264"/>
      <c r="SPW196" s="264"/>
      <c r="SPX196" s="264"/>
      <c r="SPY196" s="264"/>
      <c r="SPZ196" s="264"/>
      <c r="SQA196" s="264"/>
      <c r="SQB196" s="264"/>
      <c r="SQC196" s="264"/>
      <c r="SQD196" s="264"/>
      <c r="SQE196" s="264"/>
      <c r="SQF196" s="264"/>
      <c r="SQG196" s="264"/>
      <c r="SQH196" s="264"/>
      <c r="SQI196" s="264"/>
      <c r="SQJ196" s="264"/>
      <c r="SQK196" s="264"/>
      <c r="SQL196" s="264"/>
      <c r="SQM196" s="264"/>
      <c r="SQN196" s="264"/>
      <c r="SQO196" s="264"/>
      <c r="SQP196" s="264"/>
      <c r="SQQ196" s="264"/>
      <c r="SQR196" s="264"/>
      <c r="SQS196" s="264"/>
      <c r="SQT196" s="264"/>
      <c r="SQU196" s="264"/>
      <c r="SQV196" s="264"/>
      <c r="SQW196" s="264"/>
      <c r="SQX196" s="264"/>
      <c r="SQY196" s="264"/>
      <c r="SQZ196" s="264"/>
      <c r="SRA196" s="264"/>
      <c r="SRB196" s="264"/>
      <c r="SRC196" s="264"/>
      <c r="SRD196" s="264"/>
      <c r="SRE196" s="264"/>
      <c r="SRF196" s="264"/>
      <c r="SRG196" s="264"/>
      <c r="SRH196" s="264"/>
      <c r="SRI196" s="264"/>
      <c r="SRJ196" s="264"/>
      <c r="SRK196" s="264"/>
      <c r="SRL196" s="264"/>
      <c r="SRM196" s="264"/>
      <c r="SRN196" s="264"/>
      <c r="SRO196" s="264"/>
      <c r="SRP196" s="264"/>
      <c r="SRQ196" s="264"/>
      <c r="SRR196" s="264"/>
      <c r="SRS196" s="264"/>
      <c r="SRT196" s="264"/>
      <c r="SRU196" s="264"/>
      <c r="SRV196" s="264"/>
      <c r="SRW196" s="264"/>
      <c r="SRX196" s="264"/>
      <c r="SRY196" s="264"/>
      <c r="SRZ196" s="264"/>
      <c r="SSA196" s="264"/>
      <c r="SSB196" s="264"/>
      <c r="SSC196" s="264"/>
      <c r="SSD196" s="264"/>
      <c r="SSE196" s="264"/>
      <c r="SSF196" s="264"/>
      <c r="SSG196" s="264"/>
      <c r="SSH196" s="264"/>
      <c r="SSI196" s="264"/>
      <c r="SSJ196" s="264"/>
      <c r="SSK196" s="264"/>
      <c r="SSL196" s="264"/>
      <c r="SSM196" s="264"/>
      <c r="SSN196" s="264"/>
      <c r="SSO196" s="264"/>
      <c r="SSP196" s="264"/>
      <c r="SSQ196" s="264"/>
      <c r="SSR196" s="264"/>
      <c r="SSS196" s="264"/>
      <c r="SST196" s="264"/>
      <c r="SSU196" s="264"/>
      <c r="SSV196" s="264"/>
      <c r="SSW196" s="264"/>
      <c r="SSX196" s="264"/>
      <c r="SSY196" s="264"/>
      <c r="SSZ196" s="264"/>
      <c r="STA196" s="264"/>
      <c r="STB196" s="264"/>
      <c r="STC196" s="264"/>
      <c r="STD196" s="264"/>
      <c r="STE196" s="264"/>
      <c r="STF196" s="264"/>
      <c r="STG196" s="264"/>
      <c r="STH196" s="264"/>
      <c r="STI196" s="264"/>
      <c r="STJ196" s="264"/>
      <c r="STK196" s="264"/>
      <c r="STL196" s="264"/>
      <c r="STM196" s="264"/>
      <c r="STN196" s="264"/>
      <c r="STO196" s="264"/>
      <c r="STP196" s="264"/>
      <c r="STQ196" s="264"/>
      <c r="STR196" s="264"/>
      <c r="STS196" s="264"/>
      <c r="STT196" s="264"/>
      <c r="STU196" s="264"/>
      <c r="STV196" s="264"/>
      <c r="STW196" s="264"/>
      <c r="STX196" s="264"/>
      <c r="STY196" s="264"/>
      <c r="STZ196" s="264"/>
      <c r="SUA196" s="264"/>
      <c r="SUB196" s="264"/>
      <c r="SUC196" s="264"/>
      <c r="SUD196" s="264"/>
      <c r="SUE196" s="264"/>
      <c r="SUF196" s="264"/>
      <c r="SUG196" s="264"/>
      <c r="SUH196" s="264"/>
      <c r="SUI196" s="264"/>
      <c r="SUJ196" s="264"/>
      <c r="SUK196" s="264"/>
      <c r="SUL196" s="264"/>
      <c r="SUM196" s="264"/>
      <c r="SUN196" s="264"/>
      <c r="SUO196" s="264"/>
      <c r="SUP196" s="264"/>
      <c r="SUQ196" s="264"/>
      <c r="SUR196" s="264"/>
      <c r="SUS196" s="264"/>
      <c r="SUT196" s="264"/>
      <c r="SUU196" s="264"/>
      <c r="SUV196" s="264"/>
      <c r="SUW196" s="264"/>
      <c r="SUX196" s="264"/>
      <c r="SUY196" s="264"/>
      <c r="SUZ196" s="264"/>
      <c r="SVA196" s="264"/>
      <c r="SVB196" s="264"/>
      <c r="SVC196" s="264"/>
      <c r="SVD196" s="264"/>
      <c r="SVE196" s="264"/>
      <c r="SVF196" s="264"/>
      <c r="SVG196" s="264"/>
      <c r="SVH196" s="264"/>
      <c r="SVI196" s="264"/>
      <c r="SVJ196" s="264"/>
      <c r="SVK196" s="264"/>
      <c r="SVL196" s="264"/>
      <c r="SVM196" s="264"/>
      <c r="SVN196" s="264"/>
      <c r="SVO196" s="264"/>
      <c r="SVP196" s="264"/>
      <c r="SVQ196" s="264"/>
      <c r="SVR196" s="264"/>
      <c r="SVS196" s="264"/>
      <c r="SVT196" s="264"/>
      <c r="SVU196" s="264"/>
      <c r="SVV196" s="264"/>
      <c r="SVW196" s="264"/>
      <c r="SVX196" s="264"/>
      <c r="SVY196" s="264"/>
      <c r="SVZ196" s="264"/>
      <c r="SWA196" s="264"/>
      <c r="SWB196" s="264"/>
      <c r="SWC196" s="264"/>
      <c r="SWD196" s="264"/>
      <c r="SWE196" s="264"/>
      <c r="SWF196" s="264"/>
      <c r="SWG196" s="264"/>
      <c r="SWH196" s="264"/>
      <c r="SWI196" s="264"/>
      <c r="SWJ196" s="264"/>
      <c r="SWK196" s="264"/>
      <c r="SWL196" s="264"/>
      <c r="SWM196" s="264"/>
      <c r="SWN196" s="264"/>
      <c r="SWO196" s="264"/>
      <c r="SWP196" s="264"/>
      <c r="SWQ196" s="264"/>
      <c r="SWR196" s="264"/>
      <c r="SWS196" s="264"/>
      <c r="SWT196" s="264"/>
      <c r="SWU196" s="264"/>
      <c r="SWV196" s="264"/>
      <c r="SWW196" s="264"/>
      <c r="SWX196" s="264"/>
      <c r="SWY196" s="264"/>
      <c r="SWZ196" s="264"/>
      <c r="SXA196" s="264"/>
      <c r="SXB196" s="264"/>
      <c r="SXC196" s="264"/>
      <c r="SXD196" s="264"/>
      <c r="SXE196" s="264"/>
      <c r="SXF196" s="264"/>
      <c r="SXG196" s="264"/>
      <c r="SXH196" s="264"/>
      <c r="SXI196" s="264"/>
      <c r="SXJ196" s="264"/>
      <c r="SXK196" s="264"/>
      <c r="SXL196" s="264"/>
      <c r="SXM196" s="264"/>
      <c r="SXN196" s="264"/>
      <c r="SXO196" s="264"/>
      <c r="SXP196" s="264"/>
      <c r="SXQ196" s="264"/>
      <c r="SXR196" s="264"/>
      <c r="SXS196" s="264"/>
      <c r="SXT196" s="264"/>
      <c r="SXU196" s="264"/>
      <c r="SXV196" s="264"/>
      <c r="SXW196" s="264"/>
      <c r="SXX196" s="264"/>
      <c r="SXY196" s="264"/>
      <c r="SXZ196" s="264"/>
      <c r="SYA196" s="264"/>
      <c r="SYB196" s="264"/>
      <c r="SYC196" s="264"/>
      <c r="SYD196" s="264"/>
      <c r="SYE196" s="264"/>
      <c r="SYF196" s="264"/>
      <c r="SYG196" s="264"/>
      <c r="SYH196" s="264"/>
      <c r="SYI196" s="264"/>
      <c r="SYJ196" s="264"/>
      <c r="SYK196" s="264"/>
      <c r="SYL196" s="264"/>
      <c r="SYM196" s="264"/>
      <c r="SYN196" s="264"/>
      <c r="SYO196" s="264"/>
      <c r="SYP196" s="264"/>
      <c r="SYQ196" s="264"/>
      <c r="SYR196" s="264"/>
      <c r="SYS196" s="264"/>
      <c r="SYT196" s="264"/>
      <c r="SYU196" s="264"/>
      <c r="SYV196" s="264"/>
      <c r="SYW196" s="264"/>
      <c r="SYX196" s="264"/>
      <c r="SYY196" s="264"/>
      <c r="SYZ196" s="264"/>
      <c r="SZA196" s="264"/>
      <c r="SZB196" s="264"/>
      <c r="SZC196" s="264"/>
      <c r="SZD196" s="264"/>
      <c r="SZE196" s="264"/>
      <c r="SZF196" s="264"/>
      <c r="SZG196" s="264"/>
      <c r="SZH196" s="264"/>
      <c r="SZI196" s="264"/>
      <c r="SZJ196" s="264"/>
      <c r="SZK196" s="264"/>
      <c r="SZL196" s="264"/>
      <c r="SZM196" s="264"/>
      <c r="SZN196" s="264"/>
      <c r="SZO196" s="264"/>
      <c r="SZP196" s="264"/>
      <c r="SZQ196" s="264"/>
      <c r="SZR196" s="264"/>
      <c r="SZS196" s="264"/>
      <c r="SZT196" s="264"/>
      <c r="SZU196" s="264"/>
      <c r="SZV196" s="264"/>
      <c r="SZW196" s="264"/>
      <c r="SZX196" s="264"/>
      <c r="SZY196" s="264"/>
      <c r="SZZ196" s="264"/>
      <c r="TAA196" s="264"/>
      <c r="TAB196" s="264"/>
      <c r="TAC196" s="264"/>
      <c r="TAD196" s="264"/>
      <c r="TAE196" s="264"/>
      <c r="TAF196" s="264"/>
      <c r="TAG196" s="264"/>
      <c r="TAH196" s="264"/>
      <c r="TAI196" s="264"/>
      <c r="TAJ196" s="264"/>
      <c r="TAK196" s="264"/>
      <c r="TAL196" s="264"/>
      <c r="TAM196" s="264"/>
      <c r="TAN196" s="264"/>
      <c r="TAO196" s="264"/>
      <c r="TAP196" s="264"/>
      <c r="TAQ196" s="264"/>
      <c r="TAR196" s="264"/>
      <c r="TAS196" s="264"/>
      <c r="TAT196" s="264"/>
      <c r="TAU196" s="264"/>
      <c r="TAV196" s="264"/>
      <c r="TAW196" s="264"/>
      <c r="TAX196" s="264"/>
      <c r="TAY196" s="264"/>
      <c r="TAZ196" s="264"/>
      <c r="TBA196" s="264"/>
      <c r="TBB196" s="264"/>
      <c r="TBC196" s="264"/>
      <c r="TBD196" s="264"/>
      <c r="TBE196" s="264"/>
      <c r="TBF196" s="264"/>
      <c r="TBG196" s="264"/>
      <c r="TBH196" s="264"/>
      <c r="TBI196" s="264"/>
      <c r="TBJ196" s="264"/>
      <c r="TBK196" s="264"/>
      <c r="TBL196" s="264"/>
      <c r="TBM196" s="264"/>
      <c r="TBN196" s="264"/>
      <c r="TBO196" s="264"/>
      <c r="TBP196" s="264"/>
      <c r="TBQ196" s="264"/>
      <c r="TBR196" s="264"/>
      <c r="TBS196" s="264"/>
      <c r="TBT196" s="264"/>
      <c r="TBU196" s="264"/>
      <c r="TBV196" s="264"/>
      <c r="TBW196" s="264"/>
      <c r="TBX196" s="264"/>
      <c r="TBY196" s="264"/>
      <c r="TBZ196" s="264"/>
      <c r="TCA196" s="264"/>
      <c r="TCB196" s="264"/>
      <c r="TCC196" s="264"/>
      <c r="TCD196" s="264"/>
      <c r="TCE196" s="264"/>
      <c r="TCF196" s="264"/>
      <c r="TCG196" s="264"/>
      <c r="TCH196" s="264"/>
      <c r="TCI196" s="264"/>
      <c r="TCJ196" s="264"/>
      <c r="TCK196" s="264"/>
      <c r="TCL196" s="264"/>
      <c r="TCM196" s="264"/>
      <c r="TCN196" s="264"/>
      <c r="TCO196" s="264"/>
      <c r="TCP196" s="264"/>
      <c r="TCQ196" s="264"/>
      <c r="TCR196" s="264"/>
      <c r="TCS196" s="264"/>
      <c r="TCT196" s="264"/>
      <c r="TCU196" s="264"/>
      <c r="TCV196" s="264"/>
      <c r="TCW196" s="264"/>
      <c r="TCX196" s="264"/>
      <c r="TCY196" s="264"/>
      <c r="TCZ196" s="264"/>
      <c r="TDA196" s="264"/>
      <c r="TDB196" s="264"/>
      <c r="TDC196" s="264"/>
      <c r="TDD196" s="264"/>
      <c r="TDE196" s="264"/>
      <c r="TDF196" s="264"/>
      <c r="TDG196" s="264"/>
      <c r="TDH196" s="264"/>
      <c r="TDI196" s="264"/>
      <c r="TDJ196" s="264"/>
      <c r="TDK196" s="264"/>
      <c r="TDL196" s="264"/>
      <c r="TDM196" s="264"/>
      <c r="TDN196" s="264"/>
      <c r="TDO196" s="264"/>
      <c r="TDP196" s="264"/>
      <c r="TDQ196" s="264"/>
      <c r="TDR196" s="264"/>
      <c r="TDS196" s="264"/>
      <c r="TDT196" s="264"/>
      <c r="TDU196" s="264"/>
      <c r="TDV196" s="264"/>
      <c r="TDW196" s="264"/>
      <c r="TDX196" s="264"/>
      <c r="TDY196" s="264"/>
      <c r="TDZ196" s="264"/>
      <c r="TEA196" s="264"/>
      <c r="TEB196" s="264"/>
      <c r="TEC196" s="264"/>
      <c r="TED196" s="264"/>
      <c r="TEE196" s="264"/>
      <c r="TEF196" s="264"/>
      <c r="TEG196" s="264"/>
      <c r="TEH196" s="264"/>
      <c r="TEI196" s="264"/>
      <c r="TEJ196" s="264"/>
      <c r="TEK196" s="264"/>
      <c r="TEL196" s="264"/>
      <c r="TEM196" s="264"/>
      <c r="TEN196" s="264"/>
      <c r="TEO196" s="264"/>
      <c r="TEP196" s="264"/>
      <c r="TEQ196" s="264"/>
      <c r="TER196" s="264"/>
      <c r="TES196" s="264"/>
      <c r="TET196" s="264"/>
      <c r="TEU196" s="264"/>
      <c r="TEV196" s="264"/>
      <c r="TEW196" s="264"/>
      <c r="TEX196" s="264"/>
      <c r="TEY196" s="264"/>
      <c r="TEZ196" s="264"/>
      <c r="TFA196" s="264"/>
      <c r="TFB196" s="264"/>
      <c r="TFC196" s="264"/>
      <c r="TFD196" s="264"/>
      <c r="TFE196" s="264"/>
      <c r="TFF196" s="264"/>
      <c r="TFG196" s="264"/>
      <c r="TFH196" s="264"/>
      <c r="TFI196" s="264"/>
      <c r="TFJ196" s="264"/>
      <c r="TFK196" s="264"/>
      <c r="TFL196" s="264"/>
      <c r="TFM196" s="264"/>
      <c r="TFN196" s="264"/>
      <c r="TFO196" s="264"/>
      <c r="TFP196" s="264"/>
      <c r="TFQ196" s="264"/>
      <c r="TFR196" s="264"/>
      <c r="TFS196" s="264"/>
      <c r="TFT196" s="264"/>
      <c r="TFU196" s="264"/>
      <c r="TFV196" s="264"/>
      <c r="TFW196" s="264"/>
      <c r="TFX196" s="264"/>
      <c r="TFY196" s="264"/>
      <c r="TFZ196" s="264"/>
      <c r="TGA196" s="264"/>
      <c r="TGB196" s="264"/>
      <c r="TGC196" s="264"/>
      <c r="TGD196" s="264"/>
      <c r="TGE196" s="264"/>
      <c r="TGF196" s="264"/>
      <c r="TGG196" s="264"/>
      <c r="TGH196" s="264"/>
      <c r="TGI196" s="264"/>
      <c r="TGJ196" s="264"/>
      <c r="TGK196" s="264"/>
      <c r="TGL196" s="264"/>
      <c r="TGM196" s="264"/>
      <c r="TGN196" s="264"/>
      <c r="TGO196" s="264"/>
      <c r="TGP196" s="264"/>
      <c r="TGQ196" s="264"/>
      <c r="TGR196" s="264"/>
      <c r="TGS196" s="264"/>
      <c r="TGT196" s="264"/>
      <c r="TGU196" s="264"/>
      <c r="TGV196" s="264"/>
      <c r="TGW196" s="264"/>
      <c r="TGX196" s="264"/>
      <c r="TGY196" s="264"/>
      <c r="TGZ196" s="264"/>
      <c r="THA196" s="264"/>
      <c r="THB196" s="264"/>
      <c r="THC196" s="264"/>
      <c r="THD196" s="264"/>
      <c r="THE196" s="264"/>
      <c r="THF196" s="264"/>
      <c r="THG196" s="264"/>
      <c r="THH196" s="264"/>
      <c r="THI196" s="264"/>
      <c r="THJ196" s="264"/>
      <c r="THK196" s="264"/>
      <c r="THL196" s="264"/>
      <c r="THM196" s="264"/>
      <c r="THN196" s="264"/>
      <c r="THO196" s="264"/>
      <c r="THP196" s="264"/>
      <c r="THQ196" s="264"/>
      <c r="THR196" s="264"/>
      <c r="THS196" s="264"/>
      <c r="THT196" s="264"/>
      <c r="THU196" s="264"/>
      <c r="THV196" s="264"/>
      <c r="THW196" s="264"/>
      <c r="THX196" s="264"/>
      <c r="THY196" s="264"/>
      <c r="THZ196" s="264"/>
      <c r="TIA196" s="264"/>
      <c r="TIB196" s="264"/>
      <c r="TIC196" s="264"/>
      <c r="TID196" s="264"/>
      <c r="TIE196" s="264"/>
      <c r="TIF196" s="264"/>
      <c r="TIG196" s="264"/>
      <c r="TIH196" s="264"/>
      <c r="TII196" s="264"/>
      <c r="TIJ196" s="264"/>
      <c r="TIK196" s="264"/>
      <c r="TIL196" s="264"/>
      <c r="TIM196" s="264"/>
      <c r="TIN196" s="264"/>
      <c r="TIO196" s="264"/>
      <c r="TIP196" s="264"/>
      <c r="TIQ196" s="264"/>
      <c r="TIR196" s="264"/>
      <c r="TIS196" s="264"/>
      <c r="TIT196" s="264"/>
      <c r="TIU196" s="264"/>
      <c r="TIV196" s="264"/>
      <c r="TIW196" s="264"/>
      <c r="TIX196" s="264"/>
      <c r="TIY196" s="264"/>
      <c r="TIZ196" s="264"/>
      <c r="TJA196" s="264"/>
      <c r="TJB196" s="264"/>
      <c r="TJC196" s="264"/>
      <c r="TJD196" s="264"/>
      <c r="TJE196" s="264"/>
      <c r="TJF196" s="264"/>
      <c r="TJG196" s="264"/>
      <c r="TJH196" s="264"/>
      <c r="TJI196" s="264"/>
      <c r="TJJ196" s="264"/>
      <c r="TJK196" s="264"/>
      <c r="TJL196" s="264"/>
      <c r="TJM196" s="264"/>
      <c r="TJN196" s="264"/>
      <c r="TJO196" s="264"/>
      <c r="TJP196" s="264"/>
      <c r="TJQ196" s="264"/>
      <c r="TJR196" s="264"/>
      <c r="TJS196" s="264"/>
      <c r="TJT196" s="264"/>
      <c r="TJU196" s="264"/>
      <c r="TJV196" s="264"/>
      <c r="TJW196" s="264"/>
      <c r="TJX196" s="264"/>
      <c r="TJY196" s="264"/>
      <c r="TJZ196" s="264"/>
      <c r="TKA196" s="264"/>
      <c r="TKB196" s="264"/>
      <c r="TKC196" s="264"/>
      <c r="TKD196" s="264"/>
      <c r="TKE196" s="264"/>
      <c r="TKF196" s="264"/>
      <c r="TKG196" s="264"/>
      <c r="TKH196" s="264"/>
      <c r="TKI196" s="264"/>
      <c r="TKJ196" s="264"/>
      <c r="TKK196" s="264"/>
      <c r="TKL196" s="264"/>
      <c r="TKM196" s="264"/>
      <c r="TKN196" s="264"/>
      <c r="TKO196" s="264"/>
      <c r="TKP196" s="264"/>
      <c r="TKQ196" s="264"/>
      <c r="TKR196" s="264"/>
      <c r="TKS196" s="264"/>
      <c r="TKT196" s="264"/>
      <c r="TKU196" s="264"/>
      <c r="TKV196" s="264"/>
      <c r="TKW196" s="264"/>
      <c r="TKX196" s="264"/>
      <c r="TKY196" s="264"/>
      <c r="TKZ196" s="264"/>
      <c r="TLA196" s="264"/>
      <c r="TLB196" s="264"/>
      <c r="TLC196" s="264"/>
      <c r="TLD196" s="264"/>
      <c r="TLE196" s="264"/>
      <c r="TLF196" s="264"/>
      <c r="TLG196" s="264"/>
      <c r="TLH196" s="264"/>
      <c r="TLI196" s="264"/>
      <c r="TLJ196" s="264"/>
      <c r="TLK196" s="264"/>
      <c r="TLL196" s="264"/>
      <c r="TLM196" s="264"/>
      <c r="TLN196" s="264"/>
      <c r="TLO196" s="264"/>
      <c r="TLP196" s="264"/>
      <c r="TLQ196" s="264"/>
      <c r="TLR196" s="264"/>
      <c r="TLS196" s="264"/>
      <c r="TLT196" s="264"/>
      <c r="TLU196" s="264"/>
      <c r="TLV196" s="264"/>
      <c r="TLW196" s="264"/>
      <c r="TLX196" s="264"/>
      <c r="TLY196" s="264"/>
      <c r="TLZ196" s="264"/>
      <c r="TMA196" s="264"/>
      <c r="TMB196" s="264"/>
      <c r="TMC196" s="264"/>
      <c r="TMD196" s="264"/>
      <c r="TME196" s="264"/>
      <c r="TMF196" s="264"/>
      <c r="TMG196" s="264"/>
      <c r="TMH196" s="264"/>
      <c r="TMI196" s="264"/>
      <c r="TMJ196" s="264"/>
      <c r="TMK196" s="264"/>
      <c r="TML196" s="264"/>
      <c r="TMM196" s="264"/>
      <c r="TMN196" s="264"/>
      <c r="TMO196" s="264"/>
      <c r="TMP196" s="264"/>
      <c r="TMQ196" s="264"/>
      <c r="TMR196" s="264"/>
      <c r="TMS196" s="264"/>
      <c r="TMT196" s="264"/>
      <c r="TMU196" s="264"/>
      <c r="TMV196" s="264"/>
      <c r="TMW196" s="264"/>
      <c r="TMX196" s="264"/>
      <c r="TMY196" s="264"/>
      <c r="TMZ196" s="264"/>
      <c r="TNA196" s="264"/>
      <c r="TNB196" s="264"/>
      <c r="TNC196" s="264"/>
      <c r="TND196" s="264"/>
      <c r="TNE196" s="264"/>
      <c r="TNF196" s="264"/>
      <c r="TNG196" s="264"/>
      <c r="TNH196" s="264"/>
      <c r="TNI196" s="264"/>
      <c r="TNJ196" s="264"/>
      <c r="TNK196" s="264"/>
      <c r="TNL196" s="264"/>
      <c r="TNM196" s="264"/>
      <c r="TNN196" s="264"/>
      <c r="TNO196" s="264"/>
      <c r="TNP196" s="264"/>
      <c r="TNQ196" s="264"/>
      <c r="TNR196" s="264"/>
      <c r="TNS196" s="264"/>
      <c r="TNT196" s="264"/>
      <c r="TNU196" s="264"/>
      <c r="TNV196" s="264"/>
      <c r="TNW196" s="264"/>
      <c r="TNX196" s="264"/>
      <c r="TNY196" s="264"/>
      <c r="TNZ196" s="264"/>
      <c r="TOA196" s="264"/>
      <c r="TOB196" s="264"/>
      <c r="TOC196" s="264"/>
      <c r="TOD196" s="264"/>
      <c r="TOE196" s="264"/>
      <c r="TOF196" s="264"/>
      <c r="TOG196" s="264"/>
      <c r="TOH196" s="264"/>
      <c r="TOI196" s="264"/>
      <c r="TOJ196" s="264"/>
      <c r="TOK196" s="264"/>
      <c r="TOL196" s="264"/>
      <c r="TOM196" s="264"/>
      <c r="TON196" s="264"/>
      <c r="TOO196" s="264"/>
      <c r="TOP196" s="264"/>
      <c r="TOQ196" s="264"/>
      <c r="TOR196" s="264"/>
      <c r="TOS196" s="264"/>
      <c r="TOT196" s="264"/>
      <c r="TOU196" s="264"/>
      <c r="TOV196" s="264"/>
      <c r="TOW196" s="264"/>
      <c r="TOX196" s="264"/>
      <c r="TOY196" s="264"/>
      <c r="TOZ196" s="264"/>
      <c r="TPA196" s="264"/>
      <c r="TPB196" s="264"/>
      <c r="TPC196" s="264"/>
      <c r="TPD196" s="264"/>
      <c r="TPE196" s="264"/>
      <c r="TPF196" s="264"/>
      <c r="TPG196" s="264"/>
      <c r="TPH196" s="264"/>
      <c r="TPI196" s="264"/>
      <c r="TPJ196" s="264"/>
      <c r="TPK196" s="264"/>
      <c r="TPL196" s="264"/>
      <c r="TPM196" s="264"/>
      <c r="TPN196" s="264"/>
      <c r="TPO196" s="264"/>
      <c r="TPP196" s="264"/>
      <c r="TPQ196" s="264"/>
      <c r="TPR196" s="264"/>
      <c r="TPS196" s="264"/>
      <c r="TPT196" s="264"/>
      <c r="TPU196" s="264"/>
      <c r="TPV196" s="264"/>
      <c r="TPW196" s="264"/>
      <c r="TPX196" s="264"/>
      <c r="TPY196" s="264"/>
      <c r="TPZ196" s="264"/>
      <c r="TQA196" s="264"/>
      <c r="TQB196" s="264"/>
      <c r="TQC196" s="264"/>
      <c r="TQD196" s="264"/>
      <c r="TQE196" s="264"/>
      <c r="TQF196" s="264"/>
      <c r="TQG196" s="264"/>
      <c r="TQH196" s="264"/>
      <c r="TQI196" s="264"/>
      <c r="TQJ196" s="264"/>
      <c r="TQK196" s="264"/>
      <c r="TQL196" s="264"/>
      <c r="TQM196" s="264"/>
      <c r="TQN196" s="264"/>
      <c r="TQO196" s="264"/>
      <c r="TQP196" s="264"/>
      <c r="TQQ196" s="264"/>
      <c r="TQR196" s="264"/>
      <c r="TQS196" s="264"/>
      <c r="TQT196" s="264"/>
      <c r="TQU196" s="264"/>
      <c r="TQV196" s="264"/>
      <c r="TQW196" s="264"/>
      <c r="TQX196" s="264"/>
      <c r="TQY196" s="264"/>
      <c r="TQZ196" s="264"/>
      <c r="TRA196" s="264"/>
      <c r="TRB196" s="264"/>
      <c r="TRC196" s="264"/>
      <c r="TRD196" s="264"/>
      <c r="TRE196" s="264"/>
      <c r="TRF196" s="264"/>
      <c r="TRG196" s="264"/>
      <c r="TRH196" s="264"/>
      <c r="TRI196" s="264"/>
      <c r="TRJ196" s="264"/>
      <c r="TRK196" s="264"/>
      <c r="TRL196" s="264"/>
      <c r="TRM196" s="264"/>
      <c r="TRN196" s="264"/>
      <c r="TRO196" s="264"/>
      <c r="TRP196" s="264"/>
      <c r="TRQ196" s="264"/>
      <c r="TRR196" s="264"/>
      <c r="TRS196" s="264"/>
      <c r="TRT196" s="264"/>
      <c r="TRU196" s="264"/>
      <c r="TRV196" s="264"/>
      <c r="TRW196" s="264"/>
      <c r="TRX196" s="264"/>
      <c r="TRY196" s="264"/>
      <c r="TRZ196" s="264"/>
      <c r="TSA196" s="264"/>
      <c r="TSB196" s="264"/>
      <c r="TSC196" s="264"/>
      <c r="TSD196" s="264"/>
      <c r="TSE196" s="264"/>
      <c r="TSF196" s="264"/>
      <c r="TSG196" s="264"/>
      <c r="TSH196" s="264"/>
      <c r="TSI196" s="264"/>
      <c r="TSJ196" s="264"/>
      <c r="TSK196" s="264"/>
      <c r="TSL196" s="264"/>
      <c r="TSM196" s="264"/>
      <c r="TSN196" s="264"/>
      <c r="TSO196" s="264"/>
      <c r="TSP196" s="264"/>
      <c r="TSQ196" s="264"/>
      <c r="TSR196" s="264"/>
      <c r="TSS196" s="264"/>
      <c r="TST196" s="264"/>
      <c r="TSU196" s="264"/>
      <c r="TSV196" s="264"/>
      <c r="TSW196" s="264"/>
      <c r="TSX196" s="264"/>
      <c r="TSY196" s="264"/>
      <c r="TSZ196" s="264"/>
      <c r="TTA196" s="264"/>
      <c r="TTB196" s="264"/>
      <c r="TTC196" s="264"/>
      <c r="TTD196" s="264"/>
      <c r="TTE196" s="264"/>
      <c r="TTF196" s="264"/>
      <c r="TTG196" s="264"/>
      <c r="TTH196" s="264"/>
      <c r="TTI196" s="264"/>
      <c r="TTJ196" s="264"/>
      <c r="TTK196" s="264"/>
      <c r="TTL196" s="264"/>
      <c r="TTM196" s="264"/>
      <c r="TTN196" s="264"/>
      <c r="TTO196" s="264"/>
      <c r="TTP196" s="264"/>
      <c r="TTQ196" s="264"/>
      <c r="TTR196" s="264"/>
      <c r="TTS196" s="264"/>
      <c r="TTT196" s="264"/>
      <c r="TTU196" s="264"/>
      <c r="TTV196" s="264"/>
      <c r="TTW196" s="264"/>
      <c r="TTX196" s="264"/>
      <c r="TTY196" s="264"/>
      <c r="TTZ196" s="264"/>
      <c r="TUA196" s="264"/>
      <c r="TUB196" s="264"/>
      <c r="TUC196" s="264"/>
      <c r="TUD196" s="264"/>
      <c r="TUE196" s="264"/>
      <c r="TUF196" s="264"/>
      <c r="TUG196" s="264"/>
      <c r="TUH196" s="264"/>
      <c r="TUI196" s="264"/>
      <c r="TUJ196" s="264"/>
      <c r="TUK196" s="264"/>
      <c r="TUL196" s="264"/>
      <c r="TUM196" s="264"/>
      <c r="TUN196" s="264"/>
      <c r="TUO196" s="264"/>
      <c r="TUP196" s="264"/>
      <c r="TUQ196" s="264"/>
      <c r="TUR196" s="264"/>
      <c r="TUS196" s="264"/>
      <c r="TUT196" s="264"/>
      <c r="TUU196" s="264"/>
      <c r="TUV196" s="264"/>
      <c r="TUW196" s="264"/>
      <c r="TUX196" s="264"/>
      <c r="TUY196" s="264"/>
      <c r="TUZ196" s="264"/>
      <c r="TVA196" s="264"/>
      <c r="TVB196" s="264"/>
      <c r="TVC196" s="264"/>
      <c r="TVD196" s="264"/>
      <c r="TVE196" s="264"/>
      <c r="TVF196" s="264"/>
      <c r="TVG196" s="264"/>
      <c r="TVH196" s="264"/>
      <c r="TVI196" s="264"/>
      <c r="TVJ196" s="264"/>
      <c r="TVK196" s="264"/>
      <c r="TVL196" s="264"/>
      <c r="TVM196" s="264"/>
      <c r="TVN196" s="264"/>
      <c r="TVO196" s="264"/>
      <c r="TVP196" s="264"/>
      <c r="TVQ196" s="264"/>
      <c r="TVR196" s="264"/>
      <c r="TVS196" s="264"/>
      <c r="TVT196" s="264"/>
      <c r="TVU196" s="264"/>
      <c r="TVV196" s="264"/>
      <c r="TVW196" s="264"/>
      <c r="TVX196" s="264"/>
      <c r="TVY196" s="264"/>
      <c r="TVZ196" s="264"/>
      <c r="TWA196" s="264"/>
      <c r="TWB196" s="264"/>
      <c r="TWC196" s="264"/>
      <c r="TWD196" s="264"/>
      <c r="TWE196" s="264"/>
      <c r="TWF196" s="264"/>
      <c r="TWG196" s="264"/>
      <c r="TWH196" s="264"/>
      <c r="TWI196" s="264"/>
      <c r="TWJ196" s="264"/>
      <c r="TWK196" s="264"/>
      <c r="TWL196" s="264"/>
      <c r="TWM196" s="264"/>
      <c r="TWN196" s="264"/>
      <c r="TWO196" s="264"/>
      <c r="TWP196" s="264"/>
      <c r="TWQ196" s="264"/>
      <c r="TWR196" s="264"/>
      <c r="TWS196" s="264"/>
      <c r="TWT196" s="264"/>
      <c r="TWU196" s="264"/>
      <c r="TWV196" s="264"/>
      <c r="TWW196" s="264"/>
      <c r="TWX196" s="264"/>
      <c r="TWY196" s="264"/>
      <c r="TWZ196" s="264"/>
      <c r="TXA196" s="264"/>
      <c r="TXB196" s="264"/>
      <c r="TXC196" s="264"/>
      <c r="TXD196" s="264"/>
      <c r="TXE196" s="264"/>
      <c r="TXF196" s="264"/>
      <c r="TXG196" s="264"/>
      <c r="TXH196" s="264"/>
      <c r="TXI196" s="264"/>
      <c r="TXJ196" s="264"/>
      <c r="TXK196" s="264"/>
      <c r="TXL196" s="264"/>
      <c r="TXM196" s="264"/>
      <c r="TXN196" s="264"/>
      <c r="TXO196" s="264"/>
      <c r="TXP196" s="264"/>
      <c r="TXQ196" s="264"/>
      <c r="TXR196" s="264"/>
      <c r="TXS196" s="264"/>
      <c r="TXT196" s="264"/>
      <c r="TXU196" s="264"/>
      <c r="TXV196" s="264"/>
      <c r="TXW196" s="264"/>
      <c r="TXX196" s="264"/>
      <c r="TXY196" s="264"/>
      <c r="TXZ196" s="264"/>
      <c r="TYA196" s="264"/>
      <c r="TYB196" s="264"/>
      <c r="TYC196" s="264"/>
      <c r="TYD196" s="264"/>
      <c r="TYE196" s="264"/>
      <c r="TYF196" s="264"/>
      <c r="TYG196" s="264"/>
      <c r="TYH196" s="264"/>
      <c r="TYI196" s="264"/>
      <c r="TYJ196" s="264"/>
      <c r="TYK196" s="264"/>
      <c r="TYL196" s="264"/>
      <c r="TYM196" s="264"/>
      <c r="TYN196" s="264"/>
      <c r="TYO196" s="264"/>
      <c r="TYP196" s="264"/>
      <c r="TYQ196" s="264"/>
      <c r="TYR196" s="264"/>
      <c r="TYS196" s="264"/>
      <c r="TYT196" s="264"/>
      <c r="TYU196" s="264"/>
      <c r="TYV196" s="264"/>
      <c r="TYW196" s="264"/>
      <c r="TYX196" s="264"/>
      <c r="TYY196" s="264"/>
      <c r="TYZ196" s="264"/>
      <c r="TZA196" s="264"/>
      <c r="TZB196" s="264"/>
      <c r="TZC196" s="264"/>
      <c r="TZD196" s="264"/>
      <c r="TZE196" s="264"/>
      <c r="TZF196" s="264"/>
      <c r="TZG196" s="264"/>
      <c r="TZH196" s="264"/>
      <c r="TZI196" s="264"/>
      <c r="TZJ196" s="264"/>
      <c r="TZK196" s="264"/>
      <c r="TZL196" s="264"/>
      <c r="TZM196" s="264"/>
      <c r="TZN196" s="264"/>
      <c r="TZO196" s="264"/>
      <c r="TZP196" s="264"/>
      <c r="TZQ196" s="264"/>
      <c r="TZR196" s="264"/>
      <c r="TZS196" s="264"/>
      <c r="TZT196" s="264"/>
      <c r="TZU196" s="264"/>
      <c r="TZV196" s="264"/>
      <c r="TZW196" s="264"/>
      <c r="TZX196" s="264"/>
      <c r="TZY196" s="264"/>
      <c r="TZZ196" s="264"/>
      <c r="UAA196" s="264"/>
      <c r="UAB196" s="264"/>
      <c r="UAC196" s="264"/>
      <c r="UAD196" s="264"/>
      <c r="UAE196" s="264"/>
      <c r="UAF196" s="264"/>
      <c r="UAG196" s="264"/>
      <c r="UAH196" s="264"/>
      <c r="UAI196" s="264"/>
      <c r="UAJ196" s="264"/>
      <c r="UAK196" s="264"/>
      <c r="UAL196" s="264"/>
      <c r="UAM196" s="264"/>
      <c r="UAN196" s="264"/>
      <c r="UAO196" s="264"/>
      <c r="UAP196" s="264"/>
      <c r="UAQ196" s="264"/>
      <c r="UAR196" s="264"/>
      <c r="UAS196" s="264"/>
      <c r="UAT196" s="264"/>
      <c r="UAU196" s="264"/>
      <c r="UAV196" s="264"/>
      <c r="UAW196" s="264"/>
      <c r="UAX196" s="264"/>
      <c r="UAY196" s="264"/>
      <c r="UAZ196" s="264"/>
      <c r="UBA196" s="264"/>
      <c r="UBB196" s="264"/>
      <c r="UBC196" s="264"/>
      <c r="UBD196" s="264"/>
      <c r="UBE196" s="264"/>
      <c r="UBF196" s="264"/>
      <c r="UBG196" s="264"/>
      <c r="UBH196" s="264"/>
      <c r="UBI196" s="264"/>
      <c r="UBJ196" s="264"/>
      <c r="UBK196" s="264"/>
      <c r="UBL196" s="264"/>
      <c r="UBM196" s="264"/>
      <c r="UBN196" s="264"/>
      <c r="UBO196" s="264"/>
      <c r="UBP196" s="264"/>
      <c r="UBQ196" s="264"/>
      <c r="UBR196" s="264"/>
      <c r="UBS196" s="264"/>
      <c r="UBT196" s="264"/>
      <c r="UBU196" s="264"/>
      <c r="UBV196" s="264"/>
      <c r="UBW196" s="264"/>
      <c r="UBX196" s="264"/>
      <c r="UBY196" s="264"/>
      <c r="UBZ196" s="264"/>
      <c r="UCA196" s="264"/>
      <c r="UCB196" s="264"/>
      <c r="UCC196" s="264"/>
      <c r="UCD196" s="264"/>
      <c r="UCE196" s="264"/>
      <c r="UCF196" s="264"/>
      <c r="UCG196" s="264"/>
      <c r="UCH196" s="264"/>
      <c r="UCI196" s="264"/>
      <c r="UCJ196" s="264"/>
      <c r="UCK196" s="264"/>
      <c r="UCL196" s="264"/>
      <c r="UCM196" s="264"/>
      <c r="UCN196" s="264"/>
      <c r="UCO196" s="264"/>
      <c r="UCP196" s="264"/>
      <c r="UCQ196" s="264"/>
      <c r="UCR196" s="264"/>
      <c r="UCS196" s="264"/>
      <c r="UCT196" s="264"/>
      <c r="UCU196" s="264"/>
      <c r="UCV196" s="264"/>
      <c r="UCW196" s="264"/>
      <c r="UCX196" s="264"/>
      <c r="UCY196" s="264"/>
      <c r="UCZ196" s="264"/>
      <c r="UDA196" s="264"/>
      <c r="UDB196" s="264"/>
      <c r="UDC196" s="264"/>
      <c r="UDD196" s="264"/>
      <c r="UDE196" s="264"/>
      <c r="UDF196" s="264"/>
      <c r="UDG196" s="264"/>
      <c r="UDH196" s="264"/>
      <c r="UDI196" s="264"/>
      <c r="UDJ196" s="264"/>
      <c r="UDK196" s="264"/>
      <c r="UDL196" s="264"/>
      <c r="UDM196" s="264"/>
      <c r="UDN196" s="264"/>
      <c r="UDO196" s="264"/>
      <c r="UDP196" s="264"/>
      <c r="UDQ196" s="264"/>
      <c r="UDR196" s="264"/>
      <c r="UDS196" s="264"/>
      <c r="UDT196" s="264"/>
      <c r="UDU196" s="264"/>
      <c r="UDV196" s="264"/>
      <c r="UDW196" s="264"/>
      <c r="UDX196" s="264"/>
      <c r="UDY196" s="264"/>
      <c r="UDZ196" s="264"/>
      <c r="UEA196" s="264"/>
      <c r="UEB196" s="264"/>
      <c r="UEC196" s="264"/>
      <c r="UED196" s="264"/>
      <c r="UEE196" s="264"/>
      <c r="UEF196" s="264"/>
      <c r="UEG196" s="264"/>
      <c r="UEH196" s="264"/>
      <c r="UEI196" s="264"/>
      <c r="UEJ196" s="264"/>
      <c r="UEK196" s="264"/>
      <c r="UEL196" s="264"/>
      <c r="UEM196" s="264"/>
      <c r="UEN196" s="264"/>
      <c r="UEO196" s="264"/>
      <c r="UEP196" s="264"/>
      <c r="UEQ196" s="264"/>
      <c r="UER196" s="264"/>
      <c r="UES196" s="264"/>
      <c r="UET196" s="264"/>
      <c r="UEU196" s="264"/>
      <c r="UEV196" s="264"/>
      <c r="UEW196" s="264"/>
      <c r="UEX196" s="264"/>
      <c r="UEY196" s="264"/>
      <c r="UEZ196" s="264"/>
      <c r="UFA196" s="264"/>
      <c r="UFB196" s="264"/>
      <c r="UFC196" s="264"/>
      <c r="UFD196" s="264"/>
      <c r="UFE196" s="264"/>
      <c r="UFF196" s="264"/>
      <c r="UFG196" s="264"/>
      <c r="UFH196" s="264"/>
      <c r="UFI196" s="264"/>
      <c r="UFJ196" s="264"/>
      <c r="UFK196" s="264"/>
      <c r="UFL196" s="264"/>
      <c r="UFM196" s="264"/>
      <c r="UFN196" s="264"/>
      <c r="UFO196" s="264"/>
      <c r="UFP196" s="264"/>
      <c r="UFQ196" s="264"/>
      <c r="UFR196" s="264"/>
      <c r="UFS196" s="264"/>
      <c r="UFT196" s="264"/>
      <c r="UFU196" s="264"/>
      <c r="UFV196" s="264"/>
      <c r="UFW196" s="264"/>
      <c r="UFX196" s="264"/>
      <c r="UFY196" s="264"/>
      <c r="UFZ196" s="264"/>
      <c r="UGA196" s="264"/>
      <c r="UGB196" s="264"/>
      <c r="UGC196" s="264"/>
      <c r="UGD196" s="264"/>
      <c r="UGE196" s="264"/>
      <c r="UGF196" s="264"/>
      <c r="UGG196" s="264"/>
      <c r="UGH196" s="264"/>
      <c r="UGI196" s="264"/>
      <c r="UGJ196" s="264"/>
      <c r="UGK196" s="264"/>
      <c r="UGL196" s="264"/>
      <c r="UGM196" s="264"/>
      <c r="UGN196" s="264"/>
      <c r="UGO196" s="264"/>
      <c r="UGP196" s="264"/>
      <c r="UGQ196" s="264"/>
      <c r="UGR196" s="264"/>
      <c r="UGS196" s="264"/>
      <c r="UGT196" s="264"/>
      <c r="UGU196" s="264"/>
      <c r="UGV196" s="264"/>
      <c r="UGW196" s="264"/>
      <c r="UGX196" s="264"/>
      <c r="UGY196" s="264"/>
      <c r="UGZ196" s="264"/>
      <c r="UHA196" s="264"/>
      <c r="UHB196" s="264"/>
      <c r="UHC196" s="264"/>
      <c r="UHD196" s="264"/>
      <c r="UHE196" s="264"/>
      <c r="UHF196" s="264"/>
      <c r="UHG196" s="264"/>
      <c r="UHH196" s="264"/>
      <c r="UHI196" s="264"/>
      <c r="UHJ196" s="264"/>
      <c r="UHK196" s="264"/>
      <c r="UHL196" s="264"/>
      <c r="UHM196" s="264"/>
      <c r="UHN196" s="264"/>
      <c r="UHO196" s="264"/>
      <c r="UHP196" s="264"/>
      <c r="UHQ196" s="264"/>
      <c r="UHR196" s="264"/>
      <c r="UHS196" s="264"/>
      <c r="UHT196" s="264"/>
      <c r="UHU196" s="264"/>
      <c r="UHV196" s="264"/>
      <c r="UHW196" s="264"/>
      <c r="UHX196" s="264"/>
      <c r="UHY196" s="264"/>
      <c r="UHZ196" s="264"/>
      <c r="UIA196" s="264"/>
      <c r="UIB196" s="264"/>
      <c r="UIC196" s="264"/>
      <c r="UID196" s="264"/>
      <c r="UIE196" s="264"/>
      <c r="UIF196" s="264"/>
      <c r="UIG196" s="264"/>
      <c r="UIH196" s="264"/>
      <c r="UII196" s="264"/>
      <c r="UIJ196" s="264"/>
      <c r="UIK196" s="264"/>
      <c r="UIL196" s="264"/>
      <c r="UIM196" s="264"/>
      <c r="UIN196" s="264"/>
      <c r="UIO196" s="264"/>
      <c r="UIP196" s="264"/>
      <c r="UIQ196" s="264"/>
      <c r="UIR196" s="264"/>
      <c r="UIS196" s="264"/>
      <c r="UIT196" s="264"/>
      <c r="UIU196" s="264"/>
      <c r="UIV196" s="264"/>
      <c r="UIW196" s="264"/>
      <c r="UIX196" s="264"/>
      <c r="UIY196" s="264"/>
      <c r="UIZ196" s="264"/>
      <c r="UJA196" s="264"/>
      <c r="UJB196" s="264"/>
      <c r="UJC196" s="264"/>
      <c r="UJD196" s="264"/>
      <c r="UJE196" s="264"/>
      <c r="UJF196" s="264"/>
      <c r="UJG196" s="264"/>
      <c r="UJH196" s="264"/>
      <c r="UJI196" s="264"/>
      <c r="UJJ196" s="264"/>
      <c r="UJK196" s="264"/>
      <c r="UJL196" s="264"/>
      <c r="UJM196" s="264"/>
      <c r="UJN196" s="264"/>
      <c r="UJO196" s="264"/>
      <c r="UJP196" s="264"/>
      <c r="UJQ196" s="264"/>
      <c r="UJR196" s="264"/>
      <c r="UJS196" s="264"/>
      <c r="UJT196" s="264"/>
      <c r="UJU196" s="264"/>
      <c r="UJV196" s="264"/>
      <c r="UJW196" s="264"/>
      <c r="UJX196" s="264"/>
      <c r="UJY196" s="264"/>
      <c r="UJZ196" s="264"/>
      <c r="UKA196" s="264"/>
      <c r="UKB196" s="264"/>
      <c r="UKC196" s="264"/>
      <c r="UKD196" s="264"/>
      <c r="UKE196" s="264"/>
      <c r="UKF196" s="264"/>
      <c r="UKG196" s="264"/>
      <c r="UKH196" s="264"/>
      <c r="UKI196" s="264"/>
      <c r="UKJ196" s="264"/>
      <c r="UKK196" s="264"/>
      <c r="UKL196" s="264"/>
      <c r="UKM196" s="264"/>
      <c r="UKN196" s="264"/>
      <c r="UKO196" s="264"/>
      <c r="UKP196" s="264"/>
      <c r="UKQ196" s="264"/>
      <c r="UKR196" s="264"/>
      <c r="UKS196" s="264"/>
      <c r="UKT196" s="264"/>
      <c r="UKU196" s="264"/>
      <c r="UKV196" s="264"/>
      <c r="UKW196" s="264"/>
      <c r="UKX196" s="264"/>
      <c r="UKY196" s="264"/>
      <c r="UKZ196" s="264"/>
      <c r="ULA196" s="264"/>
      <c r="ULB196" s="264"/>
      <c r="ULC196" s="264"/>
      <c r="ULD196" s="264"/>
      <c r="ULE196" s="264"/>
      <c r="ULF196" s="264"/>
      <c r="ULG196" s="264"/>
      <c r="ULH196" s="264"/>
      <c r="ULI196" s="264"/>
      <c r="ULJ196" s="264"/>
      <c r="ULK196" s="264"/>
      <c r="ULL196" s="264"/>
      <c r="ULM196" s="264"/>
      <c r="ULN196" s="264"/>
      <c r="ULO196" s="264"/>
      <c r="ULP196" s="264"/>
      <c r="ULQ196" s="264"/>
      <c r="ULR196" s="264"/>
      <c r="ULS196" s="264"/>
      <c r="ULT196" s="264"/>
      <c r="ULU196" s="264"/>
      <c r="ULV196" s="264"/>
      <c r="ULW196" s="264"/>
      <c r="ULX196" s="264"/>
      <c r="ULY196" s="264"/>
      <c r="ULZ196" s="264"/>
      <c r="UMA196" s="264"/>
      <c r="UMB196" s="264"/>
      <c r="UMC196" s="264"/>
      <c r="UMD196" s="264"/>
      <c r="UME196" s="264"/>
      <c r="UMF196" s="264"/>
      <c r="UMG196" s="264"/>
      <c r="UMH196" s="264"/>
      <c r="UMI196" s="264"/>
      <c r="UMJ196" s="264"/>
      <c r="UMK196" s="264"/>
      <c r="UML196" s="264"/>
      <c r="UMM196" s="264"/>
      <c r="UMN196" s="264"/>
      <c r="UMO196" s="264"/>
      <c r="UMP196" s="264"/>
      <c r="UMQ196" s="264"/>
      <c r="UMR196" s="264"/>
      <c r="UMS196" s="264"/>
      <c r="UMT196" s="264"/>
      <c r="UMU196" s="264"/>
      <c r="UMV196" s="264"/>
      <c r="UMW196" s="264"/>
      <c r="UMX196" s="264"/>
      <c r="UMY196" s="264"/>
      <c r="UMZ196" s="264"/>
      <c r="UNA196" s="264"/>
      <c r="UNB196" s="264"/>
      <c r="UNC196" s="264"/>
      <c r="UND196" s="264"/>
      <c r="UNE196" s="264"/>
      <c r="UNF196" s="264"/>
      <c r="UNG196" s="264"/>
      <c r="UNH196" s="264"/>
      <c r="UNI196" s="264"/>
      <c r="UNJ196" s="264"/>
      <c r="UNK196" s="264"/>
      <c r="UNL196" s="264"/>
      <c r="UNM196" s="264"/>
      <c r="UNN196" s="264"/>
      <c r="UNO196" s="264"/>
      <c r="UNP196" s="264"/>
      <c r="UNQ196" s="264"/>
      <c r="UNR196" s="264"/>
      <c r="UNS196" s="264"/>
      <c r="UNT196" s="264"/>
      <c r="UNU196" s="264"/>
      <c r="UNV196" s="264"/>
      <c r="UNW196" s="264"/>
      <c r="UNX196" s="264"/>
      <c r="UNY196" s="264"/>
      <c r="UNZ196" s="264"/>
      <c r="UOA196" s="264"/>
      <c r="UOB196" s="264"/>
      <c r="UOC196" s="264"/>
      <c r="UOD196" s="264"/>
      <c r="UOE196" s="264"/>
      <c r="UOF196" s="264"/>
      <c r="UOG196" s="264"/>
      <c r="UOH196" s="264"/>
      <c r="UOI196" s="264"/>
      <c r="UOJ196" s="264"/>
      <c r="UOK196" s="264"/>
      <c r="UOL196" s="264"/>
      <c r="UOM196" s="264"/>
      <c r="UON196" s="264"/>
      <c r="UOO196" s="264"/>
      <c r="UOP196" s="264"/>
      <c r="UOQ196" s="264"/>
      <c r="UOR196" s="264"/>
      <c r="UOS196" s="264"/>
      <c r="UOT196" s="264"/>
      <c r="UOU196" s="264"/>
      <c r="UOV196" s="264"/>
      <c r="UOW196" s="264"/>
      <c r="UOX196" s="264"/>
      <c r="UOY196" s="264"/>
      <c r="UOZ196" s="264"/>
      <c r="UPA196" s="264"/>
      <c r="UPB196" s="264"/>
      <c r="UPC196" s="264"/>
      <c r="UPD196" s="264"/>
      <c r="UPE196" s="264"/>
      <c r="UPF196" s="264"/>
      <c r="UPG196" s="264"/>
      <c r="UPH196" s="264"/>
      <c r="UPI196" s="264"/>
      <c r="UPJ196" s="264"/>
      <c r="UPK196" s="264"/>
      <c r="UPL196" s="264"/>
      <c r="UPM196" s="264"/>
      <c r="UPN196" s="264"/>
      <c r="UPO196" s="264"/>
      <c r="UPP196" s="264"/>
      <c r="UPQ196" s="264"/>
      <c r="UPR196" s="264"/>
      <c r="UPS196" s="264"/>
      <c r="UPT196" s="264"/>
      <c r="UPU196" s="264"/>
      <c r="UPV196" s="264"/>
      <c r="UPW196" s="264"/>
      <c r="UPX196" s="264"/>
      <c r="UPY196" s="264"/>
      <c r="UPZ196" s="264"/>
      <c r="UQA196" s="264"/>
      <c r="UQB196" s="264"/>
      <c r="UQC196" s="264"/>
      <c r="UQD196" s="264"/>
      <c r="UQE196" s="264"/>
      <c r="UQF196" s="264"/>
      <c r="UQG196" s="264"/>
      <c r="UQH196" s="264"/>
      <c r="UQI196" s="264"/>
      <c r="UQJ196" s="264"/>
      <c r="UQK196" s="264"/>
      <c r="UQL196" s="264"/>
      <c r="UQM196" s="264"/>
      <c r="UQN196" s="264"/>
      <c r="UQO196" s="264"/>
      <c r="UQP196" s="264"/>
      <c r="UQQ196" s="264"/>
      <c r="UQR196" s="264"/>
      <c r="UQS196" s="264"/>
      <c r="UQT196" s="264"/>
      <c r="UQU196" s="264"/>
      <c r="UQV196" s="264"/>
      <c r="UQW196" s="264"/>
      <c r="UQX196" s="264"/>
      <c r="UQY196" s="264"/>
      <c r="UQZ196" s="264"/>
      <c r="URA196" s="264"/>
      <c r="URB196" s="264"/>
      <c r="URC196" s="264"/>
      <c r="URD196" s="264"/>
      <c r="URE196" s="264"/>
      <c r="URF196" s="264"/>
      <c r="URG196" s="264"/>
      <c r="URH196" s="264"/>
      <c r="URI196" s="264"/>
      <c r="URJ196" s="264"/>
      <c r="URK196" s="264"/>
      <c r="URL196" s="264"/>
      <c r="URM196" s="264"/>
      <c r="URN196" s="264"/>
      <c r="URO196" s="264"/>
      <c r="URP196" s="264"/>
      <c r="URQ196" s="264"/>
      <c r="URR196" s="264"/>
      <c r="URS196" s="264"/>
      <c r="URT196" s="264"/>
      <c r="URU196" s="264"/>
      <c r="URV196" s="264"/>
      <c r="URW196" s="264"/>
      <c r="URX196" s="264"/>
      <c r="URY196" s="264"/>
      <c r="URZ196" s="264"/>
      <c r="USA196" s="264"/>
      <c r="USB196" s="264"/>
      <c r="USC196" s="264"/>
      <c r="USD196" s="264"/>
      <c r="USE196" s="264"/>
      <c r="USF196" s="264"/>
      <c r="USG196" s="264"/>
      <c r="USH196" s="264"/>
      <c r="USI196" s="264"/>
      <c r="USJ196" s="264"/>
      <c r="USK196" s="264"/>
      <c r="USL196" s="264"/>
      <c r="USM196" s="264"/>
      <c r="USN196" s="264"/>
      <c r="USO196" s="264"/>
      <c r="USP196" s="264"/>
      <c r="USQ196" s="264"/>
      <c r="USR196" s="264"/>
      <c r="USS196" s="264"/>
      <c r="UST196" s="264"/>
      <c r="USU196" s="264"/>
      <c r="USV196" s="264"/>
      <c r="USW196" s="264"/>
      <c r="USX196" s="264"/>
      <c r="USY196" s="264"/>
      <c r="USZ196" s="264"/>
      <c r="UTA196" s="264"/>
      <c r="UTB196" s="264"/>
      <c r="UTC196" s="264"/>
      <c r="UTD196" s="264"/>
      <c r="UTE196" s="264"/>
      <c r="UTF196" s="264"/>
      <c r="UTG196" s="264"/>
      <c r="UTH196" s="264"/>
      <c r="UTI196" s="264"/>
      <c r="UTJ196" s="264"/>
      <c r="UTK196" s="264"/>
      <c r="UTL196" s="264"/>
      <c r="UTM196" s="264"/>
      <c r="UTN196" s="264"/>
      <c r="UTO196" s="264"/>
      <c r="UTP196" s="264"/>
      <c r="UTQ196" s="264"/>
      <c r="UTR196" s="264"/>
      <c r="UTS196" s="264"/>
      <c r="UTT196" s="264"/>
      <c r="UTU196" s="264"/>
      <c r="UTV196" s="264"/>
      <c r="UTW196" s="264"/>
      <c r="UTX196" s="264"/>
      <c r="UTY196" s="264"/>
      <c r="UTZ196" s="264"/>
      <c r="UUA196" s="264"/>
      <c r="UUB196" s="264"/>
      <c r="UUC196" s="264"/>
      <c r="UUD196" s="264"/>
      <c r="UUE196" s="264"/>
      <c r="UUF196" s="264"/>
      <c r="UUG196" s="264"/>
      <c r="UUH196" s="264"/>
      <c r="UUI196" s="264"/>
      <c r="UUJ196" s="264"/>
      <c r="UUK196" s="264"/>
      <c r="UUL196" s="264"/>
      <c r="UUM196" s="264"/>
      <c r="UUN196" s="264"/>
      <c r="UUO196" s="264"/>
      <c r="UUP196" s="264"/>
      <c r="UUQ196" s="264"/>
      <c r="UUR196" s="264"/>
      <c r="UUS196" s="264"/>
      <c r="UUT196" s="264"/>
      <c r="UUU196" s="264"/>
      <c r="UUV196" s="264"/>
      <c r="UUW196" s="264"/>
      <c r="UUX196" s="264"/>
      <c r="UUY196" s="264"/>
      <c r="UUZ196" s="264"/>
      <c r="UVA196" s="264"/>
      <c r="UVB196" s="264"/>
      <c r="UVC196" s="264"/>
      <c r="UVD196" s="264"/>
      <c r="UVE196" s="264"/>
      <c r="UVF196" s="264"/>
      <c r="UVG196" s="264"/>
      <c r="UVH196" s="264"/>
      <c r="UVI196" s="264"/>
      <c r="UVJ196" s="264"/>
      <c r="UVK196" s="264"/>
      <c r="UVL196" s="264"/>
      <c r="UVM196" s="264"/>
      <c r="UVN196" s="264"/>
      <c r="UVO196" s="264"/>
      <c r="UVP196" s="264"/>
      <c r="UVQ196" s="264"/>
      <c r="UVR196" s="264"/>
      <c r="UVS196" s="264"/>
      <c r="UVT196" s="264"/>
      <c r="UVU196" s="264"/>
      <c r="UVV196" s="264"/>
      <c r="UVW196" s="264"/>
      <c r="UVX196" s="264"/>
      <c r="UVY196" s="264"/>
      <c r="UVZ196" s="264"/>
      <c r="UWA196" s="264"/>
      <c r="UWB196" s="264"/>
      <c r="UWC196" s="264"/>
      <c r="UWD196" s="264"/>
      <c r="UWE196" s="264"/>
      <c r="UWF196" s="264"/>
      <c r="UWG196" s="264"/>
      <c r="UWH196" s="264"/>
      <c r="UWI196" s="264"/>
      <c r="UWJ196" s="264"/>
      <c r="UWK196" s="264"/>
      <c r="UWL196" s="264"/>
      <c r="UWM196" s="264"/>
      <c r="UWN196" s="264"/>
      <c r="UWO196" s="264"/>
      <c r="UWP196" s="264"/>
      <c r="UWQ196" s="264"/>
      <c r="UWR196" s="264"/>
      <c r="UWS196" s="264"/>
      <c r="UWT196" s="264"/>
      <c r="UWU196" s="264"/>
      <c r="UWV196" s="264"/>
      <c r="UWW196" s="264"/>
      <c r="UWX196" s="264"/>
      <c r="UWY196" s="264"/>
      <c r="UWZ196" s="264"/>
      <c r="UXA196" s="264"/>
      <c r="UXB196" s="264"/>
      <c r="UXC196" s="264"/>
      <c r="UXD196" s="264"/>
      <c r="UXE196" s="264"/>
      <c r="UXF196" s="264"/>
      <c r="UXG196" s="264"/>
      <c r="UXH196" s="264"/>
      <c r="UXI196" s="264"/>
      <c r="UXJ196" s="264"/>
      <c r="UXK196" s="264"/>
      <c r="UXL196" s="264"/>
      <c r="UXM196" s="264"/>
      <c r="UXN196" s="264"/>
      <c r="UXO196" s="264"/>
      <c r="UXP196" s="264"/>
      <c r="UXQ196" s="264"/>
      <c r="UXR196" s="264"/>
      <c r="UXS196" s="264"/>
      <c r="UXT196" s="264"/>
      <c r="UXU196" s="264"/>
      <c r="UXV196" s="264"/>
      <c r="UXW196" s="264"/>
      <c r="UXX196" s="264"/>
      <c r="UXY196" s="264"/>
      <c r="UXZ196" s="264"/>
      <c r="UYA196" s="264"/>
      <c r="UYB196" s="264"/>
      <c r="UYC196" s="264"/>
      <c r="UYD196" s="264"/>
      <c r="UYE196" s="264"/>
      <c r="UYF196" s="264"/>
      <c r="UYG196" s="264"/>
      <c r="UYH196" s="264"/>
      <c r="UYI196" s="264"/>
      <c r="UYJ196" s="264"/>
      <c r="UYK196" s="264"/>
      <c r="UYL196" s="264"/>
      <c r="UYM196" s="264"/>
      <c r="UYN196" s="264"/>
      <c r="UYO196" s="264"/>
      <c r="UYP196" s="264"/>
      <c r="UYQ196" s="264"/>
      <c r="UYR196" s="264"/>
      <c r="UYS196" s="264"/>
      <c r="UYT196" s="264"/>
      <c r="UYU196" s="264"/>
      <c r="UYV196" s="264"/>
      <c r="UYW196" s="264"/>
      <c r="UYX196" s="264"/>
      <c r="UYY196" s="264"/>
      <c r="UYZ196" s="264"/>
      <c r="UZA196" s="264"/>
      <c r="UZB196" s="264"/>
      <c r="UZC196" s="264"/>
      <c r="UZD196" s="264"/>
      <c r="UZE196" s="264"/>
      <c r="UZF196" s="264"/>
      <c r="UZG196" s="264"/>
      <c r="UZH196" s="264"/>
      <c r="UZI196" s="264"/>
      <c r="UZJ196" s="264"/>
      <c r="UZK196" s="264"/>
      <c r="UZL196" s="264"/>
      <c r="UZM196" s="264"/>
      <c r="UZN196" s="264"/>
      <c r="UZO196" s="264"/>
      <c r="UZP196" s="264"/>
      <c r="UZQ196" s="264"/>
      <c r="UZR196" s="264"/>
      <c r="UZS196" s="264"/>
      <c r="UZT196" s="264"/>
      <c r="UZU196" s="264"/>
      <c r="UZV196" s="264"/>
      <c r="UZW196" s="264"/>
      <c r="UZX196" s="264"/>
      <c r="UZY196" s="264"/>
      <c r="UZZ196" s="264"/>
      <c r="VAA196" s="264"/>
      <c r="VAB196" s="264"/>
      <c r="VAC196" s="264"/>
      <c r="VAD196" s="264"/>
      <c r="VAE196" s="264"/>
      <c r="VAF196" s="264"/>
      <c r="VAG196" s="264"/>
      <c r="VAH196" s="264"/>
      <c r="VAI196" s="264"/>
      <c r="VAJ196" s="264"/>
      <c r="VAK196" s="264"/>
      <c r="VAL196" s="264"/>
      <c r="VAM196" s="264"/>
      <c r="VAN196" s="264"/>
      <c r="VAO196" s="264"/>
      <c r="VAP196" s="264"/>
      <c r="VAQ196" s="264"/>
      <c r="VAR196" s="264"/>
      <c r="VAS196" s="264"/>
      <c r="VAT196" s="264"/>
      <c r="VAU196" s="264"/>
      <c r="VAV196" s="264"/>
      <c r="VAW196" s="264"/>
      <c r="VAX196" s="264"/>
      <c r="VAY196" s="264"/>
      <c r="VAZ196" s="264"/>
      <c r="VBA196" s="264"/>
      <c r="VBB196" s="264"/>
      <c r="VBC196" s="264"/>
      <c r="VBD196" s="264"/>
      <c r="VBE196" s="264"/>
      <c r="VBF196" s="264"/>
      <c r="VBG196" s="264"/>
      <c r="VBH196" s="264"/>
      <c r="VBI196" s="264"/>
      <c r="VBJ196" s="264"/>
      <c r="VBK196" s="264"/>
      <c r="VBL196" s="264"/>
      <c r="VBM196" s="264"/>
      <c r="VBN196" s="264"/>
      <c r="VBO196" s="264"/>
      <c r="VBP196" s="264"/>
      <c r="VBQ196" s="264"/>
      <c r="VBR196" s="264"/>
      <c r="VBS196" s="264"/>
      <c r="VBT196" s="264"/>
      <c r="VBU196" s="264"/>
      <c r="VBV196" s="264"/>
      <c r="VBW196" s="264"/>
      <c r="VBX196" s="264"/>
      <c r="VBY196" s="264"/>
      <c r="VBZ196" s="264"/>
      <c r="VCA196" s="264"/>
      <c r="VCB196" s="264"/>
      <c r="VCC196" s="264"/>
      <c r="VCD196" s="264"/>
      <c r="VCE196" s="264"/>
      <c r="VCF196" s="264"/>
      <c r="VCG196" s="264"/>
      <c r="VCH196" s="264"/>
      <c r="VCI196" s="264"/>
      <c r="VCJ196" s="264"/>
      <c r="VCK196" s="264"/>
      <c r="VCL196" s="264"/>
      <c r="VCM196" s="264"/>
      <c r="VCN196" s="264"/>
      <c r="VCO196" s="264"/>
      <c r="VCP196" s="264"/>
      <c r="VCQ196" s="264"/>
      <c r="VCR196" s="264"/>
      <c r="VCS196" s="264"/>
      <c r="VCT196" s="264"/>
      <c r="VCU196" s="264"/>
      <c r="VCV196" s="264"/>
      <c r="VCW196" s="264"/>
      <c r="VCX196" s="264"/>
      <c r="VCY196" s="264"/>
      <c r="VCZ196" s="264"/>
      <c r="VDA196" s="264"/>
      <c r="VDB196" s="264"/>
      <c r="VDC196" s="264"/>
      <c r="VDD196" s="264"/>
      <c r="VDE196" s="264"/>
      <c r="VDF196" s="264"/>
      <c r="VDG196" s="264"/>
      <c r="VDH196" s="264"/>
      <c r="VDI196" s="264"/>
      <c r="VDJ196" s="264"/>
      <c r="VDK196" s="264"/>
      <c r="VDL196" s="264"/>
      <c r="VDM196" s="264"/>
      <c r="VDN196" s="264"/>
      <c r="VDO196" s="264"/>
      <c r="VDP196" s="264"/>
      <c r="VDQ196" s="264"/>
      <c r="VDR196" s="264"/>
      <c r="VDS196" s="264"/>
      <c r="VDT196" s="264"/>
      <c r="VDU196" s="264"/>
      <c r="VDV196" s="264"/>
      <c r="VDW196" s="264"/>
      <c r="VDX196" s="264"/>
      <c r="VDY196" s="264"/>
      <c r="VDZ196" s="264"/>
      <c r="VEA196" s="264"/>
      <c r="VEB196" s="264"/>
      <c r="VEC196" s="264"/>
      <c r="VED196" s="264"/>
      <c r="VEE196" s="264"/>
      <c r="VEF196" s="264"/>
      <c r="VEG196" s="264"/>
      <c r="VEH196" s="264"/>
      <c r="VEI196" s="264"/>
      <c r="VEJ196" s="264"/>
      <c r="VEK196" s="264"/>
      <c r="VEL196" s="264"/>
      <c r="VEM196" s="264"/>
      <c r="VEN196" s="264"/>
      <c r="VEO196" s="264"/>
      <c r="VEP196" s="264"/>
      <c r="VEQ196" s="264"/>
      <c r="VER196" s="264"/>
      <c r="VES196" s="264"/>
      <c r="VET196" s="264"/>
      <c r="VEU196" s="264"/>
      <c r="VEV196" s="264"/>
      <c r="VEW196" s="264"/>
      <c r="VEX196" s="264"/>
      <c r="VEY196" s="264"/>
      <c r="VEZ196" s="264"/>
      <c r="VFA196" s="264"/>
      <c r="VFB196" s="264"/>
      <c r="VFC196" s="264"/>
      <c r="VFD196" s="264"/>
      <c r="VFE196" s="264"/>
      <c r="VFF196" s="264"/>
      <c r="VFG196" s="264"/>
      <c r="VFH196" s="264"/>
      <c r="VFI196" s="264"/>
      <c r="VFJ196" s="264"/>
      <c r="VFK196" s="264"/>
      <c r="VFL196" s="264"/>
      <c r="VFM196" s="264"/>
      <c r="VFN196" s="264"/>
      <c r="VFO196" s="264"/>
      <c r="VFP196" s="264"/>
      <c r="VFQ196" s="264"/>
      <c r="VFR196" s="264"/>
      <c r="VFS196" s="264"/>
      <c r="VFT196" s="264"/>
      <c r="VFU196" s="264"/>
      <c r="VFV196" s="264"/>
      <c r="VFW196" s="264"/>
      <c r="VFX196" s="264"/>
      <c r="VFY196" s="264"/>
      <c r="VFZ196" s="264"/>
      <c r="VGA196" s="264"/>
      <c r="VGB196" s="264"/>
      <c r="VGC196" s="264"/>
      <c r="VGD196" s="264"/>
      <c r="VGE196" s="264"/>
      <c r="VGF196" s="264"/>
      <c r="VGG196" s="264"/>
      <c r="VGH196" s="264"/>
      <c r="VGI196" s="264"/>
      <c r="VGJ196" s="264"/>
      <c r="VGK196" s="264"/>
      <c r="VGL196" s="264"/>
      <c r="VGM196" s="264"/>
      <c r="VGN196" s="264"/>
      <c r="VGO196" s="264"/>
      <c r="VGP196" s="264"/>
      <c r="VGQ196" s="264"/>
      <c r="VGR196" s="264"/>
      <c r="VGS196" s="264"/>
      <c r="VGT196" s="264"/>
      <c r="VGU196" s="264"/>
      <c r="VGV196" s="264"/>
      <c r="VGW196" s="264"/>
      <c r="VGX196" s="264"/>
      <c r="VGY196" s="264"/>
      <c r="VGZ196" s="264"/>
      <c r="VHA196" s="264"/>
      <c r="VHB196" s="264"/>
      <c r="VHC196" s="264"/>
      <c r="VHD196" s="264"/>
      <c r="VHE196" s="264"/>
      <c r="VHF196" s="264"/>
      <c r="VHG196" s="264"/>
      <c r="VHH196" s="264"/>
      <c r="VHI196" s="264"/>
      <c r="VHJ196" s="264"/>
      <c r="VHK196" s="264"/>
      <c r="VHL196" s="264"/>
      <c r="VHM196" s="264"/>
      <c r="VHN196" s="264"/>
      <c r="VHO196" s="264"/>
      <c r="VHP196" s="264"/>
      <c r="VHQ196" s="264"/>
      <c r="VHR196" s="264"/>
      <c r="VHS196" s="264"/>
      <c r="VHT196" s="264"/>
      <c r="VHU196" s="264"/>
      <c r="VHV196" s="264"/>
      <c r="VHW196" s="264"/>
      <c r="VHX196" s="264"/>
      <c r="VHY196" s="264"/>
      <c r="VHZ196" s="264"/>
      <c r="VIA196" s="264"/>
      <c r="VIB196" s="264"/>
      <c r="VIC196" s="264"/>
      <c r="VID196" s="264"/>
      <c r="VIE196" s="264"/>
      <c r="VIF196" s="264"/>
      <c r="VIG196" s="264"/>
      <c r="VIH196" s="264"/>
      <c r="VII196" s="264"/>
      <c r="VIJ196" s="264"/>
      <c r="VIK196" s="264"/>
      <c r="VIL196" s="264"/>
      <c r="VIM196" s="264"/>
      <c r="VIN196" s="264"/>
      <c r="VIO196" s="264"/>
      <c r="VIP196" s="264"/>
      <c r="VIQ196" s="264"/>
      <c r="VIR196" s="264"/>
      <c r="VIS196" s="264"/>
      <c r="VIT196" s="264"/>
      <c r="VIU196" s="264"/>
      <c r="VIV196" s="264"/>
      <c r="VIW196" s="264"/>
      <c r="VIX196" s="264"/>
      <c r="VIY196" s="264"/>
      <c r="VIZ196" s="264"/>
      <c r="VJA196" s="264"/>
      <c r="VJB196" s="264"/>
      <c r="VJC196" s="264"/>
      <c r="VJD196" s="264"/>
      <c r="VJE196" s="264"/>
      <c r="VJF196" s="264"/>
      <c r="VJG196" s="264"/>
      <c r="VJH196" s="264"/>
      <c r="VJI196" s="264"/>
      <c r="VJJ196" s="264"/>
      <c r="VJK196" s="264"/>
      <c r="VJL196" s="264"/>
      <c r="VJM196" s="264"/>
      <c r="VJN196" s="264"/>
      <c r="VJO196" s="264"/>
      <c r="VJP196" s="264"/>
      <c r="VJQ196" s="264"/>
      <c r="VJR196" s="264"/>
      <c r="VJS196" s="264"/>
      <c r="VJT196" s="264"/>
      <c r="VJU196" s="264"/>
      <c r="VJV196" s="264"/>
      <c r="VJW196" s="264"/>
      <c r="VJX196" s="264"/>
      <c r="VJY196" s="264"/>
      <c r="VJZ196" s="264"/>
      <c r="VKA196" s="264"/>
      <c r="VKB196" s="264"/>
      <c r="VKC196" s="264"/>
      <c r="VKD196" s="264"/>
      <c r="VKE196" s="264"/>
      <c r="VKF196" s="264"/>
      <c r="VKG196" s="264"/>
      <c r="VKH196" s="264"/>
      <c r="VKI196" s="264"/>
      <c r="VKJ196" s="264"/>
      <c r="VKK196" s="264"/>
      <c r="VKL196" s="264"/>
      <c r="VKM196" s="264"/>
      <c r="VKN196" s="264"/>
      <c r="VKO196" s="264"/>
      <c r="VKP196" s="264"/>
      <c r="VKQ196" s="264"/>
      <c r="VKR196" s="264"/>
      <c r="VKS196" s="264"/>
      <c r="VKT196" s="264"/>
      <c r="VKU196" s="264"/>
      <c r="VKV196" s="264"/>
      <c r="VKW196" s="264"/>
      <c r="VKX196" s="264"/>
      <c r="VKY196" s="264"/>
      <c r="VKZ196" s="264"/>
      <c r="VLA196" s="264"/>
      <c r="VLB196" s="264"/>
      <c r="VLC196" s="264"/>
      <c r="VLD196" s="264"/>
      <c r="VLE196" s="264"/>
      <c r="VLF196" s="264"/>
      <c r="VLG196" s="264"/>
      <c r="VLH196" s="264"/>
      <c r="VLI196" s="264"/>
      <c r="VLJ196" s="264"/>
      <c r="VLK196" s="264"/>
      <c r="VLL196" s="264"/>
      <c r="VLM196" s="264"/>
      <c r="VLN196" s="264"/>
      <c r="VLO196" s="264"/>
      <c r="VLP196" s="264"/>
      <c r="VLQ196" s="264"/>
      <c r="VLR196" s="264"/>
      <c r="VLS196" s="264"/>
      <c r="VLT196" s="264"/>
      <c r="VLU196" s="264"/>
      <c r="VLV196" s="264"/>
      <c r="VLW196" s="264"/>
      <c r="VLX196" s="264"/>
      <c r="VLY196" s="264"/>
      <c r="VLZ196" s="264"/>
      <c r="VMA196" s="264"/>
      <c r="VMB196" s="264"/>
      <c r="VMC196" s="264"/>
      <c r="VMD196" s="264"/>
      <c r="VME196" s="264"/>
      <c r="VMF196" s="264"/>
      <c r="VMG196" s="264"/>
      <c r="VMH196" s="264"/>
      <c r="VMI196" s="264"/>
      <c r="VMJ196" s="264"/>
      <c r="VMK196" s="264"/>
      <c r="VML196" s="264"/>
      <c r="VMM196" s="264"/>
      <c r="VMN196" s="264"/>
      <c r="VMO196" s="264"/>
      <c r="VMP196" s="264"/>
      <c r="VMQ196" s="264"/>
      <c r="VMR196" s="264"/>
      <c r="VMS196" s="264"/>
      <c r="VMT196" s="264"/>
      <c r="VMU196" s="264"/>
      <c r="VMV196" s="264"/>
      <c r="VMW196" s="264"/>
      <c r="VMX196" s="264"/>
      <c r="VMY196" s="264"/>
      <c r="VMZ196" s="264"/>
      <c r="VNA196" s="264"/>
      <c r="VNB196" s="264"/>
      <c r="VNC196" s="264"/>
      <c r="VND196" s="264"/>
      <c r="VNE196" s="264"/>
      <c r="VNF196" s="264"/>
      <c r="VNG196" s="264"/>
      <c r="VNH196" s="264"/>
      <c r="VNI196" s="264"/>
      <c r="VNJ196" s="264"/>
      <c r="VNK196" s="264"/>
      <c r="VNL196" s="264"/>
      <c r="VNM196" s="264"/>
      <c r="VNN196" s="264"/>
      <c r="VNO196" s="264"/>
      <c r="VNP196" s="264"/>
      <c r="VNQ196" s="264"/>
      <c r="VNR196" s="264"/>
      <c r="VNS196" s="264"/>
      <c r="VNT196" s="264"/>
      <c r="VNU196" s="264"/>
      <c r="VNV196" s="264"/>
      <c r="VNW196" s="264"/>
      <c r="VNX196" s="264"/>
      <c r="VNY196" s="264"/>
      <c r="VNZ196" s="264"/>
      <c r="VOA196" s="264"/>
      <c r="VOB196" s="264"/>
      <c r="VOC196" s="264"/>
      <c r="VOD196" s="264"/>
      <c r="VOE196" s="264"/>
      <c r="VOF196" s="264"/>
      <c r="VOG196" s="264"/>
      <c r="VOH196" s="264"/>
      <c r="VOI196" s="264"/>
      <c r="VOJ196" s="264"/>
      <c r="VOK196" s="264"/>
      <c r="VOL196" s="264"/>
      <c r="VOM196" s="264"/>
      <c r="VON196" s="264"/>
      <c r="VOO196" s="264"/>
      <c r="VOP196" s="264"/>
      <c r="VOQ196" s="264"/>
      <c r="VOR196" s="264"/>
      <c r="VOS196" s="264"/>
      <c r="VOT196" s="264"/>
      <c r="VOU196" s="264"/>
      <c r="VOV196" s="264"/>
      <c r="VOW196" s="264"/>
      <c r="VOX196" s="264"/>
      <c r="VOY196" s="264"/>
      <c r="VOZ196" s="264"/>
      <c r="VPA196" s="264"/>
      <c r="VPB196" s="264"/>
      <c r="VPC196" s="264"/>
      <c r="VPD196" s="264"/>
      <c r="VPE196" s="264"/>
      <c r="VPF196" s="264"/>
      <c r="VPG196" s="264"/>
      <c r="VPH196" s="264"/>
      <c r="VPI196" s="264"/>
      <c r="VPJ196" s="264"/>
      <c r="VPK196" s="264"/>
      <c r="VPL196" s="264"/>
      <c r="VPM196" s="264"/>
      <c r="VPN196" s="264"/>
      <c r="VPO196" s="264"/>
      <c r="VPP196" s="264"/>
      <c r="VPQ196" s="264"/>
      <c r="VPR196" s="264"/>
      <c r="VPS196" s="264"/>
      <c r="VPT196" s="264"/>
      <c r="VPU196" s="264"/>
      <c r="VPV196" s="264"/>
      <c r="VPW196" s="264"/>
      <c r="VPX196" s="264"/>
      <c r="VPY196" s="264"/>
      <c r="VPZ196" s="264"/>
      <c r="VQA196" s="264"/>
      <c r="VQB196" s="264"/>
      <c r="VQC196" s="264"/>
      <c r="VQD196" s="264"/>
      <c r="VQE196" s="264"/>
      <c r="VQF196" s="264"/>
      <c r="VQG196" s="264"/>
      <c r="VQH196" s="264"/>
      <c r="VQI196" s="264"/>
      <c r="VQJ196" s="264"/>
      <c r="VQK196" s="264"/>
      <c r="VQL196" s="264"/>
      <c r="VQM196" s="264"/>
      <c r="VQN196" s="264"/>
      <c r="VQO196" s="264"/>
      <c r="VQP196" s="264"/>
      <c r="VQQ196" s="264"/>
      <c r="VQR196" s="264"/>
      <c r="VQS196" s="264"/>
      <c r="VQT196" s="264"/>
      <c r="VQU196" s="264"/>
      <c r="VQV196" s="264"/>
      <c r="VQW196" s="264"/>
      <c r="VQX196" s="264"/>
      <c r="VQY196" s="264"/>
      <c r="VQZ196" s="264"/>
      <c r="VRA196" s="264"/>
      <c r="VRB196" s="264"/>
      <c r="VRC196" s="264"/>
      <c r="VRD196" s="264"/>
      <c r="VRE196" s="264"/>
      <c r="VRF196" s="264"/>
      <c r="VRG196" s="264"/>
      <c r="VRH196" s="264"/>
      <c r="VRI196" s="264"/>
      <c r="VRJ196" s="264"/>
      <c r="VRK196" s="264"/>
      <c r="VRL196" s="264"/>
      <c r="VRM196" s="264"/>
      <c r="VRN196" s="264"/>
      <c r="VRO196" s="264"/>
      <c r="VRP196" s="264"/>
      <c r="VRQ196" s="264"/>
      <c r="VRR196" s="264"/>
      <c r="VRS196" s="264"/>
      <c r="VRT196" s="264"/>
      <c r="VRU196" s="264"/>
      <c r="VRV196" s="264"/>
      <c r="VRW196" s="264"/>
      <c r="VRX196" s="264"/>
      <c r="VRY196" s="264"/>
      <c r="VRZ196" s="264"/>
      <c r="VSA196" s="264"/>
      <c r="VSB196" s="264"/>
      <c r="VSC196" s="264"/>
      <c r="VSD196" s="264"/>
      <c r="VSE196" s="264"/>
      <c r="VSF196" s="264"/>
      <c r="VSG196" s="264"/>
      <c r="VSH196" s="264"/>
      <c r="VSI196" s="264"/>
      <c r="VSJ196" s="264"/>
      <c r="VSK196" s="264"/>
      <c r="VSL196" s="264"/>
      <c r="VSM196" s="264"/>
      <c r="VSN196" s="264"/>
      <c r="VSO196" s="264"/>
      <c r="VSP196" s="264"/>
      <c r="VSQ196" s="264"/>
      <c r="VSR196" s="264"/>
      <c r="VSS196" s="264"/>
      <c r="VST196" s="264"/>
      <c r="VSU196" s="264"/>
      <c r="VSV196" s="264"/>
      <c r="VSW196" s="264"/>
      <c r="VSX196" s="264"/>
      <c r="VSY196" s="264"/>
      <c r="VSZ196" s="264"/>
      <c r="VTA196" s="264"/>
      <c r="VTB196" s="264"/>
      <c r="VTC196" s="264"/>
      <c r="VTD196" s="264"/>
      <c r="VTE196" s="264"/>
      <c r="VTF196" s="264"/>
      <c r="VTG196" s="264"/>
      <c r="VTH196" s="264"/>
      <c r="VTI196" s="264"/>
      <c r="VTJ196" s="264"/>
      <c r="VTK196" s="264"/>
      <c r="VTL196" s="264"/>
      <c r="VTM196" s="264"/>
      <c r="VTN196" s="264"/>
      <c r="VTO196" s="264"/>
      <c r="VTP196" s="264"/>
      <c r="VTQ196" s="264"/>
      <c r="VTR196" s="264"/>
      <c r="VTS196" s="264"/>
      <c r="VTT196" s="264"/>
      <c r="VTU196" s="264"/>
      <c r="VTV196" s="264"/>
      <c r="VTW196" s="264"/>
      <c r="VTX196" s="264"/>
      <c r="VTY196" s="264"/>
      <c r="VTZ196" s="264"/>
      <c r="VUA196" s="264"/>
      <c r="VUB196" s="264"/>
      <c r="VUC196" s="264"/>
      <c r="VUD196" s="264"/>
      <c r="VUE196" s="264"/>
      <c r="VUF196" s="264"/>
      <c r="VUG196" s="264"/>
      <c r="VUH196" s="264"/>
      <c r="VUI196" s="264"/>
      <c r="VUJ196" s="264"/>
      <c r="VUK196" s="264"/>
      <c r="VUL196" s="264"/>
      <c r="VUM196" s="264"/>
      <c r="VUN196" s="264"/>
      <c r="VUO196" s="264"/>
      <c r="VUP196" s="264"/>
      <c r="VUQ196" s="264"/>
      <c r="VUR196" s="264"/>
      <c r="VUS196" s="264"/>
      <c r="VUT196" s="264"/>
      <c r="VUU196" s="264"/>
      <c r="VUV196" s="264"/>
      <c r="VUW196" s="264"/>
      <c r="VUX196" s="264"/>
      <c r="VUY196" s="264"/>
      <c r="VUZ196" s="264"/>
      <c r="VVA196" s="264"/>
      <c r="VVB196" s="264"/>
      <c r="VVC196" s="264"/>
      <c r="VVD196" s="264"/>
      <c r="VVE196" s="264"/>
      <c r="VVF196" s="264"/>
      <c r="VVG196" s="264"/>
      <c r="VVH196" s="264"/>
      <c r="VVI196" s="264"/>
      <c r="VVJ196" s="264"/>
      <c r="VVK196" s="264"/>
      <c r="VVL196" s="264"/>
      <c r="VVM196" s="264"/>
      <c r="VVN196" s="264"/>
      <c r="VVO196" s="264"/>
      <c r="VVP196" s="264"/>
      <c r="VVQ196" s="264"/>
      <c r="VVR196" s="264"/>
      <c r="VVS196" s="264"/>
      <c r="VVT196" s="264"/>
      <c r="VVU196" s="264"/>
      <c r="VVV196" s="264"/>
      <c r="VVW196" s="264"/>
      <c r="VVX196" s="264"/>
      <c r="VVY196" s="264"/>
      <c r="VVZ196" s="264"/>
      <c r="VWA196" s="264"/>
      <c r="VWB196" s="264"/>
      <c r="VWC196" s="264"/>
      <c r="VWD196" s="264"/>
      <c r="VWE196" s="264"/>
      <c r="VWF196" s="264"/>
      <c r="VWG196" s="264"/>
      <c r="VWH196" s="264"/>
      <c r="VWI196" s="264"/>
      <c r="VWJ196" s="264"/>
      <c r="VWK196" s="264"/>
      <c r="VWL196" s="264"/>
      <c r="VWM196" s="264"/>
      <c r="VWN196" s="264"/>
      <c r="VWO196" s="264"/>
      <c r="VWP196" s="264"/>
      <c r="VWQ196" s="264"/>
      <c r="VWR196" s="264"/>
      <c r="VWS196" s="264"/>
      <c r="VWT196" s="264"/>
      <c r="VWU196" s="264"/>
      <c r="VWV196" s="264"/>
      <c r="VWW196" s="264"/>
      <c r="VWX196" s="264"/>
      <c r="VWY196" s="264"/>
      <c r="VWZ196" s="264"/>
      <c r="VXA196" s="264"/>
      <c r="VXB196" s="264"/>
      <c r="VXC196" s="264"/>
      <c r="VXD196" s="264"/>
      <c r="VXE196" s="264"/>
      <c r="VXF196" s="264"/>
      <c r="VXG196" s="264"/>
      <c r="VXH196" s="264"/>
      <c r="VXI196" s="264"/>
      <c r="VXJ196" s="264"/>
      <c r="VXK196" s="264"/>
      <c r="VXL196" s="264"/>
      <c r="VXM196" s="264"/>
      <c r="VXN196" s="264"/>
      <c r="VXO196" s="264"/>
      <c r="VXP196" s="264"/>
      <c r="VXQ196" s="264"/>
      <c r="VXR196" s="264"/>
      <c r="VXS196" s="264"/>
      <c r="VXT196" s="264"/>
      <c r="VXU196" s="264"/>
      <c r="VXV196" s="264"/>
      <c r="VXW196" s="264"/>
      <c r="VXX196" s="264"/>
      <c r="VXY196" s="264"/>
      <c r="VXZ196" s="264"/>
      <c r="VYA196" s="264"/>
      <c r="VYB196" s="264"/>
      <c r="VYC196" s="264"/>
      <c r="VYD196" s="264"/>
      <c r="VYE196" s="264"/>
      <c r="VYF196" s="264"/>
      <c r="VYG196" s="264"/>
      <c r="VYH196" s="264"/>
      <c r="VYI196" s="264"/>
      <c r="VYJ196" s="264"/>
      <c r="VYK196" s="264"/>
      <c r="VYL196" s="264"/>
      <c r="VYM196" s="264"/>
      <c r="VYN196" s="264"/>
      <c r="VYO196" s="264"/>
      <c r="VYP196" s="264"/>
      <c r="VYQ196" s="264"/>
      <c r="VYR196" s="264"/>
      <c r="VYS196" s="264"/>
      <c r="VYT196" s="264"/>
      <c r="VYU196" s="264"/>
      <c r="VYV196" s="264"/>
      <c r="VYW196" s="264"/>
      <c r="VYX196" s="264"/>
      <c r="VYY196" s="264"/>
      <c r="VYZ196" s="264"/>
      <c r="VZA196" s="264"/>
      <c r="VZB196" s="264"/>
      <c r="VZC196" s="264"/>
      <c r="VZD196" s="264"/>
      <c r="VZE196" s="264"/>
      <c r="VZF196" s="264"/>
      <c r="VZG196" s="264"/>
      <c r="VZH196" s="264"/>
      <c r="VZI196" s="264"/>
      <c r="VZJ196" s="264"/>
      <c r="VZK196" s="264"/>
      <c r="VZL196" s="264"/>
      <c r="VZM196" s="264"/>
      <c r="VZN196" s="264"/>
      <c r="VZO196" s="264"/>
      <c r="VZP196" s="264"/>
      <c r="VZQ196" s="264"/>
      <c r="VZR196" s="264"/>
      <c r="VZS196" s="264"/>
      <c r="VZT196" s="264"/>
      <c r="VZU196" s="264"/>
      <c r="VZV196" s="264"/>
      <c r="VZW196" s="264"/>
      <c r="VZX196" s="264"/>
      <c r="VZY196" s="264"/>
      <c r="VZZ196" s="264"/>
      <c r="WAA196" s="264"/>
      <c r="WAB196" s="264"/>
      <c r="WAC196" s="264"/>
      <c r="WAD196" s="264"/>
      <c r="WAE196" s="264"/>
      <c r="WAF196" s="264"/>
      <c r="WAG196" s="264"/>
      <c r="WAH196" s="264"/>
      <c r="WAI196" s="264"/>
      <c r="WAJ196" s="264"/>
      <c r="WAK196" s="264"/>
      <c r="WAL196" s="264"/>
      <c r="WAM196" s="264"/>
      <c r="WAN196" s="264"/>
      <c r="WAO196" s="264"/>
      <c r="WAP196" s="264"/>
      <c r="WAQ196" s="264"/>
      <c r="WAR196" s="264"/>
      <c r="WAS196" s="264"/>
      <c r="WAT196" s="264"/>
      <c r="WAU196" s="264"/>
      <c r="WAV196" s="264"/>
      <c r="WAW196" s="264"/>
      <c r="WAX196" s="264"/>
      <c r="WAY196" s="264"/>
      <c r="WAZ196" s="264"/>
      <c r="WBA196" s="264"/>
      <c r="WBB196" s="264"/>
      <c r="WBC196" s="264"/>
      <c r="WBD196" s="264"/>
      <c r="WBE196" s="264"/>
      <c r="WBF196" s="264"/>
      <c r="WBG196" s="264"/>
      <c r="WBH196" s="264"/>
      <c r="WBI196" s="264"/>
      <c r="WBJ196" s="264"/>
      <c r="WBK196" s="264"/>
      <c r="WBL196" s="264"/>
      <c r="WBM196" s="264"/>
      <c r="WBN196" s="264"/>
      <c r="WBO196" s="264"/>
      <c r="WBP196" s="264"/>
      <c r="WBQ196" s="264"/>
      <c r="WBR196" s="264"/>
      <c r="WBS196" s="264"/>
      <c r="WBT196" s="264"/>
      <c r="WBU196" s="264"/>
      <c r="WBV196" s="264"/>
      <c r="WBW196" s="264"/>
      <c r="WBX196" s="264"/>
      <c r="WBY196" s="264"/>
      <c r="WBZ196" s="264"/>
      <c r="WCA196" s="264"/>
      <c r="WCB196" s="264"/>
      <c r="WCC196" s="264"/>
      <c r="WCD196" s="264"/>
      <c r="WCE196" s="264"/>
      <c r="WCF196" s="264"/>
      <c r="WCG196" s="264"/>
      <c r="WCH196" s="264"/>
      <c r="WCI196" s="264"/>
      <c r="WCJ196" s="264"/>
      <c r="WCK196" s="264"/>
      <c r="WCL196" s="264"/>
      <c r="WCM196" s="264"/>
      <c r="WCN196" s="264"/>
      <c r="WCO196" s="264"/>
      <c r="WCP196" s="264"/>
      <c r="WCQ196" s="264"/>
      <c r="WCR196" s="264"/>
      <c r="WCS196" s="264"/>
      <c r="WCT196" s="264"/>
      <c r="WCU196" s="264"/>
      <c r="WCV196" s="264"/>
      <c r="WCW196" s="264"/>
      <c r="WCX196" s="264"/>
      <c r="WCY196" s="264"/>
      <c r="WCZ196" s="264"/>
      <c r="WDA196" s="264"/>
      <c r="WDB196" s="264"/>
      <c r="WDC196" s="264"/>
      <c r="WDD196" s="264"/>
      <c r="WDE196" s="264"/>
      <c r="WDF196" s="264"/>
      <c r="WDG196" s="264"/>
      <c r="WDH196" s="264"/>
      <c r="WDI196" s="264"/>
      <c r="WDJ196" s="264"/>
      <c r="WDK196" s="264"/>
      <c r="WDL196" s="264"/>
      <c r="WDM196" s="264"/>
      <c r="WDN196" s="264"/>
      <c r="WDO196" s="264"/>
      <c r="WDP196" s="264"/>
      <c r="WDQ196" s="264"/>
      <c r="WDR196" s="264"/>
      <c r="WDS196" s="264"/>
      <c r="WDT196" s="264"/>
      <c r="WDU196" s="264"/>
      <c r="WDV196" s="264"/>
      <c r="WDW196" s="264"/>
      <c r="WDX196" s="264"/>
      <c r="WDY196" s="264"/>
      <c r="WDZ196" s="264"/>
      <c r="WEA196" s="264"/>
      <c r="WEB196" s="264"/>
      <c r="WEC196" s="264"/>
      <c r="WED196" s="264"/>
      <c r="WEE196" s="264"/>
      <c r="WEF196" s="264"/>
      <c r="WEG196" s="264"/>
      <c r="WEH196" s="264"/>
      <c r="WEI196" s="264"/>
      <c r="WEJ196" s="264"/>
      <c r="WEK196" s="264"/>
      <c r="WEL196" s="264"/>
      <c r="WEM196" s="264"/>
      <c r="WEN196" s="264"/>
      <c r="WEO196" s="264"/>
      <c r="WEP196" s="264"/>
      <c r="WEQ196" s="264"/>
      <c r="WER196" s="264"/>
      <c r="WES196" s="264"/>
      <c r="WET196" s="264"/>
      <c r="WEU196" s="264"/>
      <c r="WEV196" s="264"/>
      <c r="WEW196" s="264"/>
      <c r="WEX196" s="264"/>
      <c r="WEY196" s="264"/>
      <c r="WEZ196" s="264"/>
      <c r="WFA196" s="264"/>
      <c r="WFB196" s="264"/>
      <c r="WFC196" s="264"/>
      <c r="WFD196" s="264"/>
      <c r="WFE196" s="264"/>
      <c r="WFF196" s="264"/>
      <c r="WFG196" s="264"/>
      <c r="WFH196" s="264"/>
      <c r="WFI196" s="264"/>
      <c r="WFJ196" s="264"/>
      <c r="WFK196" s="264"/>
      <c r="WFL196" s="264"/>
      <c r="WFM196" s="264"/>
      <c r="WFN196" s="264"/>
      <c r="WFO196" s="264"/>
      <c r="WFP196" s="264"/>
      <c r="WFQ196" s="264"/>
      <c r="WFR196" s="264"/>
      <c r="WFS196" s="264"/>
      <c r="WFT196" s="264"/>
      <c r="WFU196" s="264"/>
      <c r="WFV196" s="264"/>
      <c r="WFW196" s="264"/>
      <c r="WFX196" s="264"/>
      <c r="WFY196" s="264"/>
      <c r="WFZ196" s="264"/>
      <c r="WGA196" s="264"/>
      <c r="WGB196" s="264"/>
      <c r="WGC196" s="264"/>
      <c r="WGD196" s="264"/>
      <c r="WGE196" s="264"/>
      <c r="WGF196" s="264"/>
      <c r="WGG196" s="264"/>
      <c r="WGH196" s="264"/>
      <c r="WGI196" s="264"/>
      <c r="WGJ196" s="264"/>
      <c r="WGK196" s="264"/>
      <c r="WGL196" s="264"/>
      <c r="WGM196" s="264"/>
      <c r="WGN196" s="264"/>
      <c r="WGO196" s="264"/>
      <c r="WGP196" s="264"/>
      <c r="WGQ196" s="264"/>
      <c r="WGR196" s="264"/>
      <c r="WGS196" s="264"/>
      <c r="WGT196" s="264"/>
      <c r="WGU196" s="264"/>
      <c r="WGV196" s="264"/>
      <c r="WGW196" s="264"/>
      <c r="WGX196" s="264"/>
      <c r="WGY196" s="264"/>
      <c r="WGZ196" s="264"/>
      <c r="WHA196" s="264"/>
      <c r="WHB196" s="264"/>
      <c r="WHC196" s="264"/>
      <c r="WHD196" s="264"/>
      <c r="WHE196" s="264"/>
      <c r="WHF196" s="264"/>
      <c r="WHG196" s="264"/>
      <c r="WHH196" s="264"/>
      <c r="WHI196" s="264"/>
      <c r="WHJ196" s="264"/>
      <c r="WHK196" s="264"/>
      <c r="WHL196" s="264"/>
      <c r="WHM196" s="264"/>
      <c r="WHN196" s="264"/>
      <c r="WHO196" s="264"/>
      <c r="WHP196" s="264"/>
      <c r="WHQ196" s="264"/>
      <c r="WHR196" s="264"/>
      <c r="WHS196" s="264"/>
      <c r="WHT196" s="264"/>
      <c r="WHU196" s="264"/>
      <c r="WHV196" s="264"/>
      <c r="WHW196" s="264"/>
      <c r="WHX196" s="264"/>
      <c r="WHY196" s="264"/>
      <c r="WHZ196" s="264"/>
      <c r="WIA196" s="264"/>
      <c r="WIB196" s="264"/>
      <c r="WIC196" s="264"/>
      <c r="WID196" s="264"/>
      <c r="WIE196" s="264"/>
      <c r="WIF196" s="264"/>
      <c r="WIG196" s="264"/>
      <c r="WIH196" s="264"/>
      <c r="WII196" s="264"/>
      <c r="WIJ196" s="264"/>
      <c r="WIK196" s="264"/>
      <c r="WIL196" s="264"/>
      <c r="WIM196" s="264"/>
      <c r="WIN196" s="264"/>
      <c r="WIO196" s="264"/>
      <c r="WIP196" s="264"/>
      <c r="WIQ196" s="264"/>
      <c r="WIR196" s="264"/>
      <c r="WIS196" s="264"/>
      <c r="WIT196" s="264"/>
      <c r="WIU196" s="264"/>
      <c r="WIV196" s="264"/>
      <c r="WIW196" s="264"/>
      <c r="WIX196" s="264"/>
      <c r="WIY196" s="264"/>
      <c r="WIZ196" s="264"/>
      <c r="WJA196" s="264"/>
      <c r="WJB196" s="264"/>
      <c r="WJC196" s="264"/>
      <c r="WJD196" s="264"/>
      <c r="WJE196" s="264"/>
      <c r="WJF196" s="264"/>
      <c r="WJG196" s="264"/>
      <c r="WJH196" s="264"/>
      <c r="WJI196" s="264"/>
      <c r="WJJ196" s="264"/>
      <c r="WJK196" s="264"/>
      <c r="WJL196" s="264"/>
      <c r="WJM196" s="264"/>
      <c r="WJN196" s="264"/>
      <c r="WJO196" s="264"/>
      <c r="WJP196" s="264"/>
      <c r="WJQ196" s="264"/>
      <c r="WJR196" s="264"/>
      <c r="WJS196" s="264"/>
      <c r="WJT196" s="264"/>
      <c r="WJU196" s="264"/>
      <c r="WJV196" s="264"/>
      <c r="WJW196" s="264"/>
      <c r="WJX196" s="264"/>
      <c r="WJY196" s="264"/>
      <c r="WJZ196" s="264"/>
      <c r="WKA196" s="264"/>
      <c r="WKB196" s="264"/>
      <c r="WKC196" s="264"/>
      <c r="WKD196" s="264"/>
      <c r="WKE196" s="264"/>
      <c r="WKF196" s="264"/>
      <c r="WKG196" s="264"/>
      <c r="WKH196" s="264"/>
      <c r="WKI196" s="264"/>
      <c r="WKJ196" s="264"/>
      <c r="WKK196" s="264"/>
      <c r="WKL196" s="264"/>
      <c r="WKM196" s="264"/>
      <c r="WKN196" s="264"/>
      <c r="WKO196" s="264"/>
      <c r="WKP196" s="264"/>
      <c r="WKQ196" s="264"/>
      <c r="WKR196" s="264"/>
      <c r="WKS196" s="264"/>
      <c r="WKT196" s="264"/>
      <c r="WKU196" s="264"/>
      <c r="WKV196" s="264"/>
      <c r="WKW196" s="264"/>
      <c r="WKX196" s="264"/>
      <c r="WKY196" s="264"/>
      <c r="WKZ196" s="264"/>
      <c r="WLA196" s="264"/>
      <c r="WLB196" s="264"/>
      <c r="WLC196" s="264"/>
      <c r="WLD196" s="264"/>
      <c r="WLE196" s="264"/>
      <c r="WLF196" s="264"/>
      <c r="WLG196" s="264"/>
      <c r="WLH196" s="264"/>
      <c r="WLI196" s="264"/>
      <c r="WLJ196" s="264"/>
      <c r="WLK196" s="264"/>
      <c r="WLL196" s="264"/>
      <c r="WLM196" s="264"/>
      <c r="WLN196" s="264"/>
      <c r="WLO196" s="264"/>
      <c r="WLP196" s="264"/>
      <c r="WLQ196" s="264"/>
      <c r="WLR196" s="264"/>
      <c r="WLS196" s="264"/>
      <c r="WLT196" s="264"/>
      <c r="WLU196" s="264"/>
      <c r="WLV196" s="264"/>
      <c r="WLW196" s="264"/>
      <c r="WLX196" s="264"/>
      <c r="WLY196" s="264"/>
      <c r="WLZ196" s="264"/>
      <c r="WMA196" s="264"/>
      <c r="WMB196" s="264"/>
      <c r="WMC196" s="264"/>
      <c r="WMD196" s="264"/>
      <c r="WME196" s="264"/>
      <c r="WMF196" s="264"/>
      <c r="WMG196" s="264"/>
      <c r="WMH196" s="264"/>
      <c r="WMI196" s="264"/>
      <c r="WMJ196" s="264"/>
      <c r="WMK196" s="264"/>
      <c r="WML196" s="264"/>
      <c r="WMM196" s="264"/>
      <c r="WMN196" s="264"/>
      <c r="WMO196" s="264"/>
      <c r="WMP196" s="264"/>
      <c r="WMQ196" s="264"/>
      <c r="WMR196" s="264"/>
      <c r="WMS196" s="264"/>
      <c r="WMT196" s="264"/>
      <c r="WMU196" s="264"/>
      <c r="WMV196" s="264"/>
      <c r="WMW196" s="264"/>
      <c r="WMX196" s="264"/>
      <c r="WMY196" s="264"/>
      <c r="WMZ196" s="264"/>
      <c r="WNA196" s="264"/>
      <c r="WNB196" s="264"/>
      <c r="WNC196" s="264"/>
      <c r="WND196" s="264"/>
      <c r="WNE196" s="264"/>
      <c r="WNF196" s="264"/>
      <c r="WNG196" s="264"/>
      <c r="WNH196" s="264"/>
      <c r="WNI196" s="264"/>
      <c r="WNJ196" s="264"/>
      <c r="WNK196" s="264"/>
      <c r="WNL196" s="264"/>
      <c r="WNM196" s="264"/>
      <c r="WNN196" s="264"/>
      <c r="WNO196" s="264"/>
      <c r="WNP196" s="264"/>
      <c r="WNQ196" s="264"/>
      <c r="WNR196" s="264"/>
      <c r="WNS196" s="264"/>
      <c r="WNT196" s="264"/>
      <c r="WNU196" s="264"/>
      <c r="WNV196" s="264"/>
      <c r="WNW196" s="264"/>
      <c r="WNX196" s="264"/>
      <c r="WNY196" s="264"/>
      <c r="WNZ196" s="264"/>
      <c r="WOA196" s="264"/>
      <c r="WOB196" s="264"/>
      <c r="WOC196" s="264"/>
      <c r="WOD196" s="264"/>
      <c r="WOE196" s="264"/>
      <c r="WOF196" s="264"/>
      <c r="WOG196" s="264"/>
      <c r="WOH196" s="264"/>
      <c r="WOI196" s="264"/>
      <c r="WOJ196" s="264"/>
      <c r="WOK196" s="264"/>
      <c r="WOL196" s="264"/>
      <c r="WOM196" s="264"/>
      <c r="WON196" s="264"/>
      <c r="WOO196" s="264"/>
      <c r="WOP196" s="264"/>
      <c r="WOQ196" s="264"/>
      <c r="WOR196" s="264"/>
      <c r="WOS196" s="264"/>
      <c r="WOT196" s="264"/>
      <c r="WOU196" s="264"/>
      <c r="WOV196" s="264"/>
      <c r="WOW196" s="264"/>
      <c r="WOX196" s="264"/>
      <c r="WOY196" s="264"/>
      <c r="WOZ196" s="264"/>
      <c r="WPA196" s="264"/>
      <c r="WPB196" s="264"/>
      <c r="WPC196" s="264"/>
      <c r="WPD196" s="264"/>
      <c r="WPE196" s="264"/>
      <c r="WPF196" s="264"/>
      <c r="WPG196" s="264"/>
      <c r="WPH196" s="264"/>
      <c r="WPI196" s="264"/>
      <c r="WPJ196" s="264"/>
      <c r="WPK196" s="264"/>
      <c r="WPL196" s="264"/>
      <c r="WPM196" s="264"/>
      <c r="WPN196" s="264"/>
      <c r="WPO196" s="264"/>
      <c r="WPP196" s="264"/>
      <c r="WPQ196" s="264"/>
      <c r="WPR196" s="264"/>
      <c r="WPS196" s="264"/>
      <c r="WPT196" s="264"/>
      <c r="WPU196" s="264"/>
      <c r="WPV196" s="264"/>
      <c r="WPW196" s="264"/>
      <c r="WPX196" s="264"/>
      <c r="WPY196" s="264"/>
      <c r="WPZ196" s="264"/>
      <c r="WQA196" s="264"/>
      <c r="WQB196" s="264"/>
      <c r="WQC196" s="264"/>
      <c r="WQD196" s="264"/>
      <c r="WQE196" s="264"/>
      <c r="WQF196" s="264"/>
      <c r="WQG196" s="264"/>
      <c r="WQH196" s="264"/>
      <c r="WQI196" s="264"/>
      <c r="WQJ196" s="264"/>
      <c r="WQK196" s="264"/>
      <c r="WQL196" s="264"/>
      <c r="WQM196" s="264"/>
      <c r="WQN196" s="264"/>
      <c r="WQO196" s="264"/>
      <c r="WQP196" s="264"/>
      <c r="WQQ196" s="264"/>
      <c r="WQR196" s="264"/>
      <c r="WQS196" s="264"/>
      <c r="WQT196" s="264"/>
      <c r="WQU196" s="264"/>
      <c r="WQV196" s="264"/>
      <c r="WQW196" s="264"/>
      <c r="WQX196" s="264"/>
      <c r="WQY196" s="264"/>
      <c r="WQZ196" s="264"/>
      <c r="WRA196" s="264"/>
      <c r="WRB196" s="264"/>
      <c r="WRC196" s="264"/>
      <c r="WRD196" s="264"/>
      <c r="WRE196" s="264"/>
      <c r="WRF196" s="264"/>
      <c r="WRG196" s="264"/>
      <c r="WRH196" s="264"/>
      <c r="WRI196" s="264"/>
      <c r="WRJ196" s="264"/>
      <c r="WRK196" s="264"/>
      <c r="WRL196" s="264"/>
      <c r="WRM196" s="264"/>
      <c r="WRN196" s="264"/>
      <c r="WRO196" s="264"/>
      <c r="WRP196" s="264"/>
      <c r="WRQ196" s="264"/>
      <c r="WRR196" s="264"/>
      <c r="WRS196" s="264"/>
      <c r="WRT196" s="264"/>
      <c r="WRU196" s="264"/>
      <c r="WRV196" s="264"/>
      <c r="WRW196" s="264"/>
      <c r="WRX196" s="264"/>
      <c r="WRY196" s="264"/>
      <c r="WRZ196" s="264"/>
      <c r="WSA196" s="264"/>
      <c r="WSB196" s="264"/>
      <c r="WSC196" s="264"/>
      <c r="WSD196" s="264"/>
      <c r="WSE196" s="264"/>
      <c r="WSF196" s="264"/>
      <c r="WSG196" s="264"/>
      <c r="WSH196" s="264"/>
      <c r="WSI196" s="264"/>
      <c r="WSJ196" s="264"/>
      <c r="WSK196" s="264"/>
      <c r="WSL196" s="264"/>
      <c r="WSM196" s="264"/>
      <c r="WSN196" s="264"/>
      <c r="WSO196" s="264"/>
      <c r="WSP196" s="264"/>
      <c r="WSQ196" s="264"/>
      <c r="WSR196" s="264"/>
      <c r="WSS196" s="264"/>
      <c r="WST196" s="264"/>
      <c r="WSU196" s="264"/>
      <c r="WSV196" s="264"/>
      <c r="WSW196" s="264"/>
      <c r="WSX196" s="264"/>
      <c r="WSY196" s="264"/>
      <c r="WSZ196" s="264"/>
      <c r="WTA196" s="264"/>
      <c r="WTB196" s="264"/>
      <c r="WTC196" s="264"/>
      <c r="WTD196" s="264"/>
      <c r="WTE196" s="264"/>
      <c r="WTF196" s="264"/>
      <c r="WTG196" s="264"/>
      <c r="WTH196" s="264"/>
      <c r="WTI196" s="264"/>
      <c r="WTJ196" s="264"/>
      <c r="WTK196" s="264"/>
      <c r="WTL196" s="264"/>
      <c r="WTM196" s="264"/>
      <c r="WTN196" s="264"/>
      <c r="WTO196" s="264"/>
      <c r="WTP196" s="264"/>
      <c r="WTQ196" s="264"/>
      <c r="WTR196" s="264"/>
      <c r="WTS196" s="264"/>
      <c r="WTT196" s="264"/>
      <c r="WTU196" s="264"/>
      <c r="WTV196" s="264"/>
      <c r="WTW196" s="264"/>
      <c r="WTX196" s="264"/>
      <c r="WTY196" s="264"/>
      <c r="WTZ196" s="264"/>
      <c r="WUA196" s="264"/>
      <c r="WUB196" s="264"/>
      <c r="WUC196" s="264"/>
      <c r="WUD196" s="264"/>
      <c r="WUE196" s="264"/>
      <c r="WUF196" s="264"/>
      <c r="WUG196" s="264"/>
      <c r="WUH196" s="264"/>
      <c r="WUI196" s="264"/>
      <c r="WUJ196" s="264"/>
      <c r="WUK196" s="264"/>
      <c r="WUL196" s="264"/>
      <c r="WUM196" s="264"/>
      <c r="WUN196" s="264"/>
      <c r="WUO196" s="264"/>
      <c r="WUP196" s="264"/>
      <c r="WUQ196" s="264"/>
      <c r="WUR196" s="264"/>
      <c r="WUS196" s="264"/>
      <c r="WUT196" s="264"/>
      <c r="WUU196" s="264"/>
      <c r="WUV196" s="264"/>
      <c r="WUW196" s="264"/>
      <c r="WUX196" s="264"/>
      <c r="WUY196" s="264"/>
      <c r="WUZ196" s="264"/>
      <c r="WVA196" s="264"/>
      <c r="WVB196" s="264"/>
      <c r="WVC196" s="264"/>
      <c r="WVD196" s="264"/>
      <c r="WVE196" s="264"/>
      <c r="WVF196" s="264"/>
      <c r="WVG196" s="264"/>
      <c r="WVH196" s="264"/>
      <c r="WVI196" s="264"/>
      <c r="WVJ196" s="264"/>
      <c r="WVK196" s="264"/>
      <c r="WVL196" s="264"/>
      <c r="WVM196" s="264"/>
      <c r="WVN196" s="264"/>
      <c r="WVO196" s="264"/>
      <c r="WVP196" s="264"/>
      <c r="WVQ196" s="264"/>
      <c r="WVR196" s="264"/>
      <c r="WVS196" s="264"/>
      <c r="WVT196" s="264"/>
      <c r="WVU196" s="264"/>
      <c r="WVV196" s="264"/>
      <c r="WVW196" s="264"/>
      <c r="WVX196" s="264"/>
      <c r="WVY196" s="264"/>
      <c r="WVZ196" s="264"/>
      <c r="WWA196" s="264"/>
      <c r="WWB196" s="264"/>
      <c r="WWC196" s="264"/>
      <c r="WWD196" s="264"/>
      <c r="WWE196" s="264"/>
      <c r="WWF196" s="264"/>
      <c r="WWG196" s="264"/>
      <c r="WWH196" s="264"/>
      <c r="WWI196" s="264"/>
      <c r="WWJ196" s="264"/>
      <c r="WWK196" s="264"/>
      <c r="WWL196" s="264"/>
      <c r="WWM196" s="264"/>
      <c r="WWN196" s="264"/>
      <c r="WWO196" s="264"/>
      <c r="WWP196" s="264"/>
      <c r="WWQ196" s="264"/>
      <c r="WWR196" s="264"/>
      <c r="WWS196" s="264"/>
      <c r="WWT196" s="264"/>
      <c r="WWU196" s="264"/>
      <c r="WWV196" s="264"/>
      <c r="WWW196" s="264"/>
      <c r="WWX196" s="264"/>
      <c r="WWY196" s="264"/>
      <c r="WWZ196" s="264"/>
      <c r="WXA196" s="264"/>
      <c r="WXB196" s="264"/>
      <c r="WXC196" s="264"/>
      <c r="WXD196" s="264"/>
      <c r="WXE196" s="264"/>
      <c r="WXF196" s="264"/>
      <c r="WXG196" s="264"/>
      <c r="WXH196" s="264"/>
      <c r="WXI196" s="264"/>
      <c r="WXJ196" s="264"/>
      <c r="WXK196" s="264"/>
      <c r="WXL196" s="264"/>
      <c r="WXM196" s="264"/>
      <c r="WXN196" s="264"/>
      <c r="WXO196" s="264"/>
      <c r="WXP196" s="264"/>
      <c r="WXQ196" s="264"/>
      <c r="WXR196" s="264"/>
      <c r="WXS196" s="264"/>
      <c r="WXT196" s="264"/>
      <c r="WXU196" s="264"/>
      <c r="WXV196" s="264"/>
      <c r="WXW196" s="264"/>
      <c r="WXX196" s="264"/>
      <c r="WXY196" s="264"/>
      <c r="WXZ196" s="264"/>
      <c r="WYA196" s="264"/>
      <c r="WYB196" s="264"/>
      <c r="WYC196" s="264"/>
      <c r="WYD196" s="264"/>
      <c r="WYE196" s="264"/>
      <c r="WYF196" s="264"/>
      <c r="WYG196" s="264"/>
      <c r="WYH196" s="264"/>
      <c r="WYI196" s="264"/>
      <c r="WYJ196" s="264"/>
      <c r="WYK196" s="264"/>
      <c r="WYL196" s="264"/>
      <c r="WYM196" s="264"/>
      <c r="WYN196" s="264"/>
      <c r="WYO196" s="264"/>
      <c r="WYP196" s="264"/>
      <c r="WYQ196" s="264"/>
      <c r="WYR196" s="264"/>
      <c r="WYS196" s="264"/>
      <c r="WYT196" s="264"/>
      <c r="WYU196" s="264"/>
      <c r="WYV196" s="264"/>
      <c r="WYW196" s="264"/>
      <c r="WYX196" s="264"/>
      <c r="WYY196" s="264"/>
      <c r="WYZ196" s="264"/>
      <c r="WZA196" s="264"/>
      <c r="WZB196" s="264"/>
      <c r="WZC196" s="264"/>
      <c r="WZD196" s="264"/>
      <c r="WZE196" s="264"/>
      <c r="WZF196" s="264"/>
      <c r="WZG196" s="264"/>
      <c r="WZH196" s="264"/>
      <c r="WZI196" s="264"/>
      <c r="WZJ196" s="264"/>
      <c r="WZK196" s="264"/>
      <c r="WZL196" s="264"/>
      <c r="WZM196" s="264"/>
      <c r="WZN196" s="264"/>
      <c r="WZO196" s="264"/>
      <c r="WZP196" s="264"/>
      <c r="WZQ196" s="264"/>
      <c r="WZR196" s="264"/>
      <c r="WZS196" s="264"/>
      <c r="WZT196" s="264"/>
      <c r="WZU196" s="264"/>
      <c r="WZV196" s="264"/>
      <c r="WZW196" s="264"/>
      <c r="WZX196" s="264"/>
      <c r="WZY196" s="264"/>
      <c r="WZZ196" s="264"/>
      <c r="XAA196" s="264"/>
      <c r="XAB196" s="264"/>
      <c r="XAC196" s="264"/>
      <c r="XAD196" s="264"/>
      <c r="XAE196" s="264"/>
      <c r="XAF196" s="264"/>
      <c r="XAG196" s="264"/>
      <c r="XAH196" s="264"/>
      <c r="XAI196" s="264"/>
      <c r="XAJ196" s="264"/>
      <c r="XAK196" s="264"/>
      <c r="XAL196" s="264"/>
      <c r="XAM196" s="264"/>
      <c r="XAN196" s="264"/>
      <c r="XAO196" s="264"/>
      <c r="XAP196" s="264"/>
      <c r="XAQ196" s="264"/>
      <c r="XAR196" s="264"/>
      <c r="XAS196" s="264"/>
      <c r="XAT196" s="264"/>
      <c r="XAU196" s="264"/>
      <c r="XAV196" s="264"/>
      <c r="XAW196" s="264"/>
      <c r="XAX196" s="264"/>
      <c r="XAY196" s="264"/>
      <c r="XAZ196" s="264"/>
      <c r="XBA196" s="264"/>
      <c r="XBB196" s="264"/>
      <c r="XBC196" s="264"/>
      <c r="XBD196" s="264"/>
      <c r="XBE196" s="264"/>
      <c r="XBF196" s="264"/>
      <c r="XBG196" s="264"/>
      <c r="XBH196" s="264"/>
      <c r="XBI196" s="264"/>
      <c r="XBJ196" s="264"/>
      <c r="XBK196" s="264"/>
      <c r="XBL196" s="264"/>
      <c r="XBM196" s="264"/>
      <c r="XBN196" s="264"/>
      <c r="XBO196" s="264"/>
      <c r="XBP196" s="264"/>
      <c r="XBQ196" s="264"/>
      <c r="XBR196" s="264"/>
      <c r="XBS196" s="264"/>
      <c r="XBT196" s="264"/>
      <c r="XBU196" s="264"/>
      <c r="XBV196" s="264"/>
      <c r="XBW196" s="264"/>
      <c r="XBX196" s="264"/>
      <c r="XBY196" s="264"/>
      <c r="XBZ196" s="264"/>
      <c r="XCA196" s="264"/>
      <c r="XCB196" s="264"/>
      <c r="XCC196" s="264"/>
      <c r="XCD196" s="264"/>
      <c r="XCE196" s="264"/>
      <c r="XCF196" s="264"/>
      <c r="XCG196" s="264"/>
      <c r="XCH196" s="264"/>
      <c r="XCI196" s="264"/>
      <c r="XCJ196" s="264"/>
      <c r="XCK196" s="264"/>
      <c r="XCL196" s="264"/>
      <c r="XCM196" s="264"/>
      <c r="XCN196" s="264"/>
      <c r="XCO196" s="264"/>
      <c r="XCP196" s="264"/>
      <c r="XCQ196" s="264"/>
      <c r="XCR196" s="264"/>
      <c r="XCS196" s="264"/>
      <c r="XCT196" s="264"/>
      <c r="XCU196" s="264"/>
      <c r="XCV196" s="264"/>
      <c r="XCW196" s="264"/>
      <c r="XCX196" s="264"/>
      <c r="XCY196" s="264"/>
      <c r="XCZ196" s="264"/>
      <c r="XDA196" s="264"/>
      <c r="XDB196" s="264"/>
      <c r="XDC196" s="264"/>
      <c r="XDD196" s="264"/>
      <c r="XDE196" s="264"/>
      <c r="XDF196" s="264"/>
      <c r="XDG196" s="264"/>
      <c r="XDH196" s="264"/>
      <c r="XDI196" s="264"/>
      <c r="XDJ196" s="264"/>
      <c r="XDK196" s="264"/>
      <c r="XDL196" s="264"/>
      <c r="XDM196" s="264"/>
      <c r="XDN196" s="264"/>
      <c r="XDO196" s="264"/>
      <c r="XDP196" s="264"/>
      <c r="XDQ196" s="264"/>
      <c r="XDR196" s="264"/>
      <c r="XDS196" s="264"/>
      <c r="XDT196" s="264"/>
      <c r="XDU196" s="264"/>
      <c r="XDV196" s="264"/>
      <c r="XDW196" s="264"/>
      <c r="XDX196" s="264"/>
      <c r="XDY196" s="264"/>
      <c r="XDZ196" s="264"/>
      <c r="XEA196" s="264"/>
      <c r="XEB196" s="264"/>
      <c r="XEC196" s="264"/>
      <c r="XED196" s="264"/>
      <c r="XEE196" s="264"/>
      <c r="XEF196" s="264"/>
      <c r="XEG196" s="264"/>
      <c r="XEH196" s="264"/>
      <c r="XEI196" s="264"/>
      <c r="XEJ196" s="264"/>
      <c r="XEK196" s="264"/>
      <c r="XEL196" s="264"/>
      <c r="XEM196" s="264"/>
      <c r="XEN196" s="264"/>
      <c r="XEO196" s="264"/>
      <c r="XEP196" s="264"/>
      <c r="XEQ196" s="264"/>
      <c r="XER196" s="264"/>
      <c r="XES196" s="264"/>
      <c r="XET196" s="264"/>
      <c r="XEU196" s="264"/>
      <c r="XEV196" s="264"/>
      <c r="XEW196" s="264"/>
      <c r="XEX196" s="264"/>
      <c r="XEY196" s="264"/>
      <c r="XEZ196" s="264"/>
      <c r="XFA196" s="264"/>
      <c r="XFB196" s="264"/>
      <c r="XFC196" s="264"/>
      <c r="XFD196" s="264"/>
    </row>
    <row r="197" spans="1:16384" ht="179.25" customHeight="1" x14ac:dyDescent="0.2">
      <c r="A197" s="239" t="str">
        <f>Абакан_юр!A195</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7" s="239"/>
      <c r="C197" s="239"/>
      <c r="D197" s="239"/>
      <c r="E197" s="239"/>
      <c r="F197" s="239"/>
      <c r="G197" s="239"/>
      <c r="H197" s="239"/>
    </row>
    <row r="198" spans="1:16384" ht="82.5" customHeight="1" x14ac:dyDescent="0.2">
      <c r="A198" s="239" t="s">
        <v>167</v>
      </c>
      <c r="B198" s="239"/>
      <c r="C198" s="239"/>
      <c r="D198" s="239"/>
      <c r="E198" s="239"/>
      <c r="F198" s="239"/>
      <c r="G198" s="239"/>
      <c r="H198" s="239"/>
    </row>
    <row r="199" spans="1:16384" ht="23.25" x14ac:dyDescent="0.2">
      <c r="A199" s="264" t="s">
        <v>168</v>
      </c>
      <c r="B199" s="264"/>
      <c r="C199" s="264"/>
      <c r="D199" s="264"/>
      <c r="E199" s="264"/>
      <c r="F199" s="264"/>
      <c r="G199" s="264"/>
      <c r="H199" s="264"/>
    </row>
    <row r="200" spans="1:16384" s="266" customFormat="1" ht="114.75" customHeight="1" x14ac:dyDescent="0.2">
      <c r="A200" s="239" t="s">
        <v>169</v>
      </c>
      <c r="B200" s="239"/>
      <c r="C200" s="239"/>
      <c r="D200" s="239"/>
      <c r="E200" s="239"/>
      <c r="F200" s="239"/>
      <c r="G200" s="239"/>
      <c r="H200" s="239"/>
    </row>
  </sheetData>
  <sheetProtection selectLockedCells="1" selectUnlockedCells="1"/>
  <mergeCells count="2372">
    <mergeCell ref="A198:H198"/>
    <mergeCell ref="A199:H199"/>
    <mergeCell ref="A200:E200"/>
    <mergeCell ref="F200:H200"/>
    <mergeCell ref="XDQ196:XDX196"/>
    <mergeCell ref="XDY196:XEF196"/>
    <mergeCell ref="XEG196:XEN196"/>
    <mergeCell ref="XEO196:XEV196"/>
    <mergeCell ref="XEW196:XFD196"/>
    <mergeCell ref="A197:H197"/>
    <mergeCell ref="XBU196:XCB196"/>
    <mergeCell ref="XCC196:XCJ196"/>
    <mergeCell ref="XCK196:XCR196"/>
    <mergeCell ref="XCS196:XCZ196"/>
    <mergeCell ref="XDA196:XDH196"/>
    <mergeCell ref="XDI196:XDP196"/>
    <mergeCell ref="WZY196:XAF196"/>
    <mergeCell ref="XAG196:XAN196"/>
    <mergeCell ref="XAO196:XAV196"/>
    <mergeCell ref="XAW196:XBD196"/>
    <mergeCell ref="XBE196:XBL196"/>
    <mergeCell ref="XBM196:XBT196"/>
    <mergeCell ref="WYC196:WYJ196"/>
    <mergeCell ref="WYK196:WYR196"/>
    <mergeCell ref="WYS196:WYZ196"/>
    <mergeCell ref="WZA196:WZH196"/>
    <mergeCell ref="WZI196:WZP196"/>
    <mergeCell ref="WZQ196:WZX196"/>
    <mergeCell ref="WWG196:WWN196"/>
    <mergeCell ref="WWO196:WWV196"/>
    <mergeCell ref="WWW196:WXD196"/>
    <mergeCell ref="WXE196:WXL196"/>
    <mergeCell ref="WXM196:WXT196"/>
    <mergeCell ref="WXU196:WYB196"/>
    <mergeCell ref="WUK196:WUR196"/>
    <mergeCell ref="WUS196:WUZ196"/>
    <mergeCell ref="WVA196:WVH196"/>
    <mergeCell ref="WVI196:WVP196"/>
    <mergeCell ref="WVQ196:WVX196"/>
    <mergeCell ref="WVY196:WWF196"/>
    <mergeCell ref="WSO196:WSV196"/>
    <mergeCell ref="WSW196:WTD196"/>
    <mergeCell ref="WTE196:WTL196"/>
    <mergeCell ref="WTM196:WTT196"/>
    <mergeCell ref="WTU196:WUB196"/>
    <mergeCell ref="WUC196:WUJ196"/>
    <mergeCell ref="WQS196:WQZ196"/>
    <mergeCell ref="WRA196:WRH196"/>
    <mergeCell ref="WRI196:WRP196"/>
    <mergeCell ref="WRQ196:WRX196"/>
    <mergeCell ref="WRY196:WSF196"/>
    <mergeCell ref="WSG196:WSN196"/>
    <mergeCell ref="WOW196:WPD196"/>
    <mergeCell ref="WPE196:WPL196"/>
    <mergeCell ref="WPM196:WPT196"/>
    <mergeCell ref="WPU196:WQB196"/>
    <mergeCell ref="WQC196:WQJ196"/>
    <mergeCell ref="WQK196:WQR196"/>
    <mergeCell ref="WNA196:WNH196"/>
    <mergeCell ref="WNI196:WNP196"/>
    <mergeCell ref="WNQ196:WNX196"/>
    <mergeCell ref="WNY196:WOF196"/>
    <mergeCell ref="WOG196:WON196"/>
    <mergeCell ref="WOO196:WOV196"/>
    <mergeCell ref="WLE196:WLL196"/>
    <mergeCell ref="WLM196:WLT196"/>
    <mergeCell ref="WLU196:WMB196"/>
    <mergeCell ref="WMC196:WMJ196"/>
    <mergeCell ref="WMK196:WMR196"/>
    <mergeCell ref="WMS196:WMZ196"/>
    <mergeCell ref="WJI196:WJP196"/>
    <mergeCell ref="WJQ196:WJX196"/>
    <mergeCell ref="WJY196:WKF196"/>
    <mergeCell ref="WKG196:WKN196"/>
    <mergeCell ref="WKO196:WKV196"/>
    <mergeCell ref="WKW196:WLD196"/>
    <mergeCell ref="WHM196:WHT196"/>
    <mergeCell ref="WHU196:WIB196"/>
    <mergeCell ref="WIC196:WIJ196"/>
    <mergeCell ref="WIK196:WIR196"/>
    <mergeCell ref="WIS196:WIZ196"/>
    <mergeCell ref="WJA196:WJH196"/>
    <mergeCell ref="WFQ196:WFX196"/>
    <mergeCell ref="WFY196:WGF196"/>
    <mergeCell ref="WGG196:WGN196"/>
    <mergeCell ref="WGO196:WGV196"/>
    <mergeCell ref="WGW196:WHD196"/>
    <mergeCell ref="WHE196:WHL196"/>
    <mergeCell ref="WDU196:WEB196"/>
    <mergeCell ref="WEC196:WEJ196"/>
    <mergeCell ref="WEK196:WER196"/>
    <mergeCell ref="WES196:WEZ196"/>
    <mergeCell ref="WFA196:WFH196"/>
    <mergeCell ref="WFI196:WFP196"/>
    <mergeCell ref="WBY196:WCF196"/>
    <mergeCell ref="WCG196:WCN196"/>
    <mergeCell ref="WCO196:WCV196"/>
    <mergeCell ref="WCW196:WDD196"/>
    <mergeCell ref="WDE196:WDL196"/>
    <mergeCell ref="WDM196:WDT196"/>
    <mergeCell ref="WAC196:WAJ196"/>
    <mergeCell ref="WAK196:WAR196"/>
    <mergeCell ref="WAS196:WAZ196"/>
    <mergeCell ref="WBA196:WBH196"/>
    <mergeCell ref="WBI196:WBP196"/>
    <mergeCell ref="WBQ196:WBX196"/>
    <mergeCell ref="VYG196:VYN196"/>
    <mergeCell ref="VYO196:VYV196"/>
    <mergeCell ref="VYW196:VZD196"/>
    <mergeCell ref="VZE196:VZL196"/>
    <mergeCell ref="VZM196:VZT196"/>
    <mergeCell ref="VZU196:WAB196"/>
    <mergeCell ref="VWK196:VWR196"/>
    <mergeCell ref="VWS196:VWZ196"/>
    <mergeCell ref="VXA196:VXH196"/>
    <mergeCell ref="VXI196:VXP196"/>
    <mergeCell ref="VXQ196:VXX196"/>
    <mergeCell ref="VXY196:VYF196"/>
    <mergeCell ref="VUO196:VUV196"/>
    <mergeCell ref="VUW196:VVD196"/>
    <mergeCell ref="VVE196:VVL196"/>
    <mergeCell ref="VVM196:VVT196"/>
    <mergeCell ref="VVU196:VWB196"/>
    <mergeCell ref="VWC196:VWJ196"/>
    <mergeCell ref="VSS196:VSZ196"/>
    <mergeCell ref="VTA196:VTH196"/>
    <mergeCell ref="VTI196:VTP196"/>
    <mergeCell ref="VTQ196:VTX196"/>
    <mergeCell ref="VTY196:VUF196"/>
    <mergeCell ref="VUG196:VUN196"/>
    <mergeCell ref="VQW196:VRD196"/>
    <mergeCell ref="VRE196:VRL196"/>
    <mergeCell ref="VRM196:VRT196"/>
    <mergeCell ref="VRU196:VSB196"/>
    <mergeCell ref="VSC196:VSJ196"/>
    <mergeCell ref="VSK196:VSR196"/>
    <mergeCell ref="VPA196:VPH196"/>
    <mergeCell ref="VPI196:VPP196"/>
    <mergeCell ref="VPQ196:VPX196"/>
    <mergeCell ref="VPY196:VQF196"/>
    <mergeCell ref="VQG196:VQN196"/>
    <mergeCell ref="VQO196:VQV196"/>
    <mergeCell ref="VNE196:VNL196"/>
    <mergeCell ref="VNM196:VNT196"/>
    <mergeCell ref="VNU196:VOB196"/>
    <mergeCell ref="VOC196:VOJ196"/>
    <mergeCell ref="VOK196:VOR196"/>
    <mergeCell ref="VOS196:VOZ196"/>
    <mergeCell ref="VLI196:VLP196"/>
    <mergeCell ref="VLQ196:VLX196"/>
    <mergeCell ref="VLY196:VMF196"/>
    <mergeCell ref="VMG196:VMN196"/>
    <mergeCell ref="VMO196:VMV196"/>
    <mergeCell ref="VMW196:VND196"/>
    <mergeCell ref="VJM196:VJT196"/>
    <mergeCell ref="VJU196:VKB196"/>
    <mergeCell ref="VKC196:VKJ196"/>
    <mergeCell ref="VKK196:VKR196"/>
    <mergeCell ref="VKS196:VKZ196"/>
    <mergeCell ref="VLA196:VLH196"/>
    <mergeCell ref="VHQ196:VHX196"/>
    <mergeCell ref="VHY196:VIF196"/>
    <mergeCell ref="VIG196:VIN196"/>
    <mergeCell ref="VIO196:VIV196"/>
    <mergeCell ref="VIW196:VJD196"/>
    <mergeCell ref="VJE196:VJL196"/>
    <mergeCell ref="VFU196:VGB196"/>
    <mergeCell ref="VGC196:VGJ196"/>
    <mergeCell ref="VGK196:VGR196"/>
    <mergeCell ref="VGS196:VGZ196"/>
    <mergeCell ref="VHA196:VHH196"/>
    <mergeCell ref="VHI196:VHP196"/>
    <mergeCell ref="VDY196:VEF196"/>
    <mergeCell ref="VEG196:VEN196"/>
    <mergeCell ref="VEO196:VEV196"/>
    <mergeCell ref="VEW196:VFD196"/>
    <mergeCell ref="VFE196:VFL196"/>
    <mergeCell ref="VFM196:VFT196"/>
    <mergeCell ref="VCC196:VCJ196"/>
    <mergeCell ref="VCK196:VCR196"/>
    <mergeCell ref="VCS196:VCZ196"/>
    <mergeCell ref="VDA196:VDH196"/>
    <mergeCell ref="VDI196:VDP196"/>
    <mergeCell ref="VDQ196:VDX196"/>
    <mergeCell ref="VAG196:VAN196"/>
    <mergeCell ref="VAO196:VAV196"/>
    <mergeCell ref="VAW196:VBD196"/>
    <mergeCell ref="VBE196:VBL196"/>
    <mergeCell ref="VBM196:VBT196"/>
    <mergeCell ref="VBU196:VCB196"/>
    <mergeCell ref="UYK196:UYR196"/>
    <mergeCell ref="UYS196:UYZ196"/>
    <mergeCell ref="UZA196:UZH196"/>
    <mergeCell ref="UZI196:UZP196"/>
    <mergeCell ref="UZQ196:UZX196"/>
    <mergeCell ref="UZY196:VAF196"/>
    <mergeCell ref="UWO196:UWV196"/>
    <mergeCell ref="UWW196:UXD196"/>
    <mergeCell ref="UXE196:UXL196"/>
    <mergeCell ref="UXM196:UXT196"/>
    <mergeCell ref="UXU196:UYB196"/>
    <mergeCell ref="UYC196:UYJ196"/>
    <mergeCell ref="UUS196:UUZ196"/>
    <mergeCell ref="UVA196:UVH196"/>
    <mergeCell ref="UVI196:UVP196"/>
    <mergeCell ref="UVQ196:UVX196"/>
    <mergeCell ref="UVY196:UWF196"/>
    <mergeCell ref="UWG196:UWN196"/>
    <mergeCell ref="USW196:UTD196"/>
    <mergeCell ref="UTE196:UTL196"/>
    <mergeCell ref="UTM196:UTT196"/>
    <mergeCell ref="UTU196:UUB196"/>
    <mergeCell ref="UUC196:UUJ196"/>
    <mergeCell ref="UUK196:UUR196"/>
    <mergeCell ref="URA196:URH196"/>
    <mergeCell ref="URI196:URP196"/>
    <mergeCell ref="URQ196:URX196"/>
    <mergeCell ref="URY196:USF196"/>
    <mergeCell ref="USG196:USN196"/>
    <mergeCell ref="USO196:USV196"/>
    <mergeCell ref="UPE196:UPL196"/>
    <mergeCell ref="UPM196:UPT196"/>
    <mergeCell ref="UPU196:UQB196"/>
    <mergeCell ref="UQC196:UQJ196"/>
    <mergeCell ref="UQK196:UQR196"/>
    <mergeCell ref="UQS196:UQZ196"/>
    <mergeCell ref="UNI196:UNP196"/>
    <mergeCell ref="UNQ196:UNX196"/>
    <mergeCell ref="UNY196:UOF196"/>
    <mergeCell ref="UOG196:UON196"/>
    <mergeCell ref="UOO196:UOV196"/>
    <mergeCell ref="UOW196:UPD196"/>
    <mergeCell ref="ULM196:ULT196"/>
    <mergeCell ref="ULU196:UMB196"/>
    <mergeCell ref="UMC196:UMJ196"/>
    <mergeCell ref="UMK196:UMR196"/>
    <mergeCell ref="UMS196:UMZ196"/>
    <mergeCell ref="UNA196:UNH196"/>
    <mergeCell ref="UJQ196:UJX196"/>
    <mergeCell ref="UJY196:UKF196"/>
    <mergeCell ref="UKG196:UKN196"/>
    <mergeCell ref="UKO196:UKV196"/>
    <mergeCell ref="UKW196:ULD196"/>
    <mergeCell ref="ULE196:ULL196"/>
    <mergeCell ref="UHU196:UIB196"/>
    <mergeCell ref="UIC196:UIJ196"/>
    <mergeCell ref="UIK196:UIR196"/>
    <mergeCell ref="UIS196:UIZ196"/>
    <mergeCell ref="UJA196:UJH196"/>
    <mergeCell ref="UJI196:UJP196"/>
    <mergeCell ref="UFY196:UGF196"/>
    <mergeCell ref="UGG196:UGN196"/>
    <mergeCell ref="UGO196:UGV196"/>
    <mergeCell ref="UGW196:UHD196"/>
    <mergeCell ref="UHE196:UHL196"/>
    <mergeCell ref="UHM196:UHT196"/>
    <mergeCell ref="UEC196:UEJ196"/>
    <mergeCell ref="UEK196:UER196"/>
    <mergeCell ref="UES196:UEZ196"/>
    <mergeCell ref="UFA196:UFH196"/>
    <mergeCell ref="UFI196:UFP196"/>
    <mergeCell ref="UFQ196:UFX196"/>
    <mergeCell ref="UCG196:UCN196"/>
    <mergeCell ref="UCO196:UCV196"/>
    <mergeCell ref="UCW196:UDD196"/>
    <mergeCell ref="UDE196:UDL196"/>
    <mergeCell ref="UDM196:UDT196"/>
    <mergeCell ref="UDU196:UEB196"/>
    <mergeCell ref="UAK196:UAR196"/>
    <mergeCell ref="UAS196:UAZ196"/>
    <mergeCell ref="UBA196:UBH196"/>
    <mergeCell ref="UBI196:UBP196"/>
    <mergeCell ref="UBQ196:UBX196"/>
    <mergeCell ref="UBY196:UCF196"/>
    <mergeCell ref="TYO196:TYV196"/>
    <mergeCell ref="TYW196:TZD196"/>
    <mergeCell ref="TZE196:TZL196"/>
    <mergeCell ref="TZM196:TZT196"/>
    <mergeCell ref="TZU196:UAB196"/>
    <mergeCell ref="UAC196:UAJ196"/>
    <mergeCell ref="TWS196:TWZ196"/>
    <mergeCell ref="TXA196:TXH196"/>
    <mergeCell ref="TXI196:TXP196"/>
    <mergeCell ref="TXQ196:TXX196"/>
    <mergeCell ref="TXY196:TYF196"/>
    <mergeCell ref="TYG196:TYN196"/>
    <mergeCell ref="TUW196:TVD196"/>
    <mergeCell ref="TVE196:TVL196"/>
    <mergeCell ref="TVM196:TVT196"/>
    <mergeCell ref="TVU196:TWB196"/>
    <mergeCell ref="TWC196:TWJ196"/>
    <mergeCell ref="TWK196:TWR196"/>
    <mergeCell ref="TTA196:TTH196"/>
    <mergeCell ref="TTI196:TTP196"/>
    <mergeCell ref="TTQ196:TTX196"/>
    <mergeCell ref="TTY196:TUF196"/>
    <mergeCell ref="TUG196:TUN196"/>
    <mergeCell ref="TUO196:TUV196"/>
    <mergeCell ref="TRE196:TRL196"/>
    <mergeCell ref="TRM196:TRT196"/>
    <mergeCell ref="TRU196:TSB196"/>
    <mergeCell ref="TSC196:TSJ196"/>
    <mergeCell ref="TSK196:TSR196"/>
    <mergeCell ref="TSS196:TSZ196"/>
    <mergeCell ref="TPI196:TPP196"/>
    <mergeCell ref="TPQ196:TPX196"/>
    <mergeCell ref="TPY196:TQF196"/>
    <mergeCell ref="TQG196:TQN196"/>
    <mergeCell ref="TQO196:TQV196"/>
    <mergeCell ref="TQW196:TRD196"/>
    <mergeCell ref="TNM196:TNT196"/>
    <mergeCell ref="TNU196:TOB196"/>
    <mergeCell ref="TOC196:TOJ196"/>
    <mergeCell ref="TOK196:TOR196"/>
    <mergeCell ref="TOS196:TOZ196"/>
    <mergeCell ref="TPA196:TPH196"/>
    <mergeCell ref="TLQ196:TLX196"/>
    <mergeCell ref="TLY196:TMF196"/>
    <mergeCell ref="TMG196:TMN196"/>
    <mergeCell ref="TMO196:TMV196"/>
    <mergeCell ref="TMW196:TND196"/>
    <mergeCell ref="TNE196:TNL196"/>
    <mergeCell ref="TJU196:TKB196"/>
    <mergeCell ref="TKC196:TKJ196"/>
    <mergeCell ref="TKK196:TKR196"/>
    <mergeCell ref="TKS196:TKZ196"/>
    <mergeCell ref="TLA196:TLH196"/>
    <mergeCell ref="TLI196:TLP196"/>
    <mergeCell ref="THY196:TIF196"/>
    <mergeCell ref="TIG196:TIN196"/>
    <mergeCell ref="TIO196:TIV196"/>
    <mergeCell ref="TIW196:TJD196"/>
    <mergeCell ref="TJE196:TJL196"/>
    <mergeCell ref="TJM196:TJT196"/>
    <mergeCell ref="TGC196:TGJ196"/>
    <mergeCell ref="TGK196:TGR196"/>
    <mergeCell ref="TGS196:TGZ196"/>
    <mergeCell ref="THA196:THH196"/>
    <mergeCell ref="THI196:THP196"/>
    <mergeCell ref="THQ196:THX196"/>
    <mergeCell ref="TEG196:TEN196"/>
    <mergeCell ref="TEO196:TEV196"/>
    <mergeCell ref="TEW196:TFD196"/>
    <mergeCell ref="TFE196:TFL196"/>
    <mergeCell ref="TFM196:TFT196"/>
    <mergeCell ref="TFU196:TGB196"/>
    <mergeCell ref="TCK196:TCR196"/>
    <mergeCell ref="TCS196:TCZ196"/>
    <mergeCell ref="TDA196:TDH196"/>
    <mergeCell ref="TDI196:TDP196"/>
    <mergeCell ref="TDQ196:TDX196"/>
    <mergeCell ref="TDY196:TEF196"/>
    <mergeCell ref="TAO196:TAV196"/>
    <mergeCell ref="TAW196:TBD196"/>
    <mergeCell ref="TBE196:TBL196"/>
    <mergeCell ref="TBM196:TBT196"/>
    <mergeCell ref="TBU196:TCB196"/>
    <mergeCell ref="TCC196:TCJ196"/>
    <mergeCell ref="SYS196:SYZ196"/>
    <mergeCell ref="SZA196:SZH196"/>
    <mergeCell ref="SZI196:SZP196"/>
    <mergeCell ref="SZQ196:SZX196"/>
    <mergeCell ref="SZY196:TAF196"/>
    <mergeCell ref="TAG196:TAN196"/>
    <mergeCell ref="SWW196:SXD196"/>
    <mergeCell ref="SXE196:SXL196"/>
    <mergeCell ref="SXM196:SXT196"/>
    <mergeCell ref="SXU196:SYB196"/>
    <mergeCell ref="SYC196:SYJ196"/>
    <mergeCell ref="SYK196:SYR196"/>
    <mergeCell ref="SVA196:SVH196"/>
    <mergeCell ref="SVI196:SVP196"/>
    <mergeCell ref="SVQ196:SVX196"/>
    <mergeCell ref="SVY196:SWF196"/>
    <mergeCell ref="SWG196:SWN196"/>
    <mergeCell ref="SWO196:SWV196"/>
    <mergeCell ref="STE196:STL196"/>
    <mergeCell ref="STM196:STT196"/>
    <mergeCell ref="STU196:SUB196"/>
    <mergeCell ref="SUC196:SUJ196"/>
    <mergeCell ref="SUK196:SUR196"/>
    <mergeCell ref="SUS196:SUZ196"/>
    <mergeCell ref="SRI196:SRP196"/>
    <mergeCell ref="SRQ196:SRX196"/>
    <mergeCell ref="SRY196:SSF196"/>
    <mergeCell ref="SSG196:SSN196"/>
    <mergeCell ref="SSO196:SSV196"/>
    <mergeCell ref="SSW196:STD196"/>
    <mergeCell ref="SPM196:SPT196"/>
    <mergeCell ref="SPU196:SQB196"/>
    <mergeCell ref="SQC196:SQJ196"/>
    <mergeCell ref="SQK196:SQR196"/>
    <mergeCell ref="SQS196:SQZ196"/>
    <mergeCell ref="SRA196:SRH196"/>
    <mergeCell ref="SNQ196:SNX196"/>
    <mergeCell ref="SNY196:SOF196"/>
    <mergeCell ref="SOG196:SON196"/>
    <mergeCell ref="SOO196:SOV196"/>
    <mergeCell ref="SOW196:SPD196"/>
    <mergeCell ref="SPE196:SPL196"/>
    <mergeCell ref="SLU196:SMB196"/>
    <mergeCell ref="SMC196:SMJ196"/>
    <mergeCell ref="SMK196:SMR196"/>
    <mergeCell ref="SMS196:SMZ196"/>
    <mergeCell ref="SNA196:SNH196"/>
    <mergeCell ref="SNI196:SNP196"/>
    <mergeCell ref="SJY196:SKF196"/>
    <mergeCell ref="SKG196:SKN196"/>
    <mergeCell ref="SKO196:SKV196"/>
    <mergeCell ref="SKW196:SLD196"/>
    <mergeCell ref="SLE196:SLL196"/>
    <mergeCell ref="SLM196:SLT196"/>
    <mergeCell ref="SIC196:SIJ196"/>
    <mergeCell ref="SIK196:SIR196"/>
    <mergeCell ref="SIS196:SIZ196"/>
    <mergeCell ref="SJA196:SJH196"/>
    <mergeCell ref="SJI196:SJP196"/>
    <mergeCell ref="SJQ196:SJX196"/>
    <mergeCell ref="SGG196:SGN196"/>
    <mergeCell ref="SGO196:SGV196"/>
    <mergeCell ref="SGW196:SHD196"/>
    <mergeCell ref="SHE196:SHL196"/>
    <mergeCell ref="SHM196:SHT196"/>
    <mergeCell ref="SHU196:SIB196"/>
    <mergeCell ref="SEK196:SER196"/>
    <mergeCell ref="SES196:SEZ196"/>
    <mergeCell ref="SFA196:SFH196"/>
    <mergeCell ref="SFI196:SFP196"/>
    <mergeCell ref="SFQ196:SFX196"/>
    <mergeCell ref="SFY196:SGF196"/>
    <mergeCell ref="SCO196:SCV196"/>
    <mergeCell ref="SCW196:SDD196"/>
    <mergeCell ref="SDE196:SDL196"/>
    <mergeCell ref="SDM196:SDT196"/>
    <mergeCell ref="SDU196:SEB196"/>
    <mergeCell ref="SEC196:SEJ196"/>
    <mergeCell ref="SAS196:SAZ196"/>
    <mergeCell ref="SBA196:SBH196"/>
    <mergeCell ref="SBI196:SBP196"/>
    <mergeCell ref="SBQ196:SBX196"/>
    <mergeCell ref="SBY196:SCF196"/>
    <mergeCell ref="SCG196:SCN196"/>
    <mergeCell ref="RYW196:RZD196"/>
    <mergeCell ref="RZE196:RZL196"/>
    <mergeCell ref="RZM196:RZT196"/>
    <mergeCell ref="RZU196:SAB196"/>
    <mergeCell ref="SAC196:SAJ196"/>
    <mergeCell ref="SAK196:SAR196"/>
    <mergeCell ref="RXA196:RXH196"/>
    <mergeCell ref="RXI196:RXP196"/>
    <mergeCell ref="RXQ196:RXX196"/>
    <mergeCell ref="RXY196:RYF196"/>
    <mergeCell ref="RYG196:RYN196"/>
    <mergeCell ref="RYO196:RYV196"/>
    <mergeCell ref="RVE196:RVL196"/>
    <mergeCell ref="RVM196:RVT196"/>
    <mergeCell ref="RVU196:RWB196"/>
    <mergeCell ref="RWC196:RWJ196"/>
    <mergeCell ref="RWK196:RWR196"/>
    <mergeCell ref="RWS196:RWZ196"/>
    <mergeCell ref="RTI196:RTP196"/>
    <mergeCell ref="RTQ196:RTX196"/>
    <mergeCell ref="RTY196:RUF196"/>
    <mergeCell ref="RUG196:RUN196"/>
    <mergeCell ref="RUO196:RUV196"/>
    <mergeCell ref="RUW196:RVD196"/>
    <mergeCell ref="RRM196:RRT196"/>
    <mergeCell ref="RRU196:RSB196"/>
    <mergeCell ref="RSC196:RSJ196"/>
    <mergeCell ref="RSK196:RSR196"/>
    <mergeCell ref="RSS196:RSZ196"/>
    <mergeCell ref="RTA196:RTH196"/>
    <mergeCell ref="RPQ196:RPX196"/>
    <mergeCell ref="RPY196:RQF196"/>
    <mergeCell ref="RQG196:RQN196"/>
    <mergeCell ref="RQO196:RQV196"/>
    <mergeCell ref="RQW196:RRD196"/>
    <mergeCell ref="RRE196:RRL196"/>
    <mergeCell ref="RNU196:ROB196"/>
    <mergeCell ref="ROC196:ROJ196"/>
    <mergeCell ref="ROK196:ROR196"/>
    <mergeCell ref="ROS196:ROZ196"/>
    <mergeCell ref="RPA196:RPH196"/>
    <mergeCell ref="RPI196:RPP196"/>
    <mergeCell ref="RLY196:RMF196"/>
    <mergeCell ref="RMG196:RMN196"/>
    <mergeCell ref="RMO196:RMV196"/>
    <mergeCell ref="RMW196:RND196"/>
    <mergeCell ref="RNE196:RNL196"/>
    <mergeCell ref="RNM196:RNT196"/>
    <mergeCell ref="RKC196:RKJ196"/>
    <mergeCell ref="RKK196:RKR196"/>
    <mergeCell ref="RKS196:RKZ196"/>
    <mergeCell ref="RLA196:RLH196"/>
    <mergeCell ref="RLI196:RLP196"/>
    <mergeCell ref="RLQ196:RLX196"/>
    <mergeCell ref="RIG196:RIN196"/>
    <mergeCell ref="RIO196:RIV196"/>
    <mergeCell ref="RIW196:RJD196"/>
    <mergeCell ref="RJE196:RJL196"/>
    <mergeCell ref="RJM196:RJT196"/>
    <mergeCell ref="RJU196:RKB196"/>
    <mergeCell ref="RGK196:RGR196"/>
    <mergeCell ref="RGS196:RGZ196"/>
    <mergeCell ref="RHA196:RHH196"/>
    <mergeCell ref="RHI196:RHP196"/>
    <mergeCell ref="RHQ196:RHX196"/>
    <mergeCell ref="RHY196:RIF196"/>
    <mergeCell ref="REO196:REV196"/>
    <mergeCell ref="REW196:RFD196"/>
    <mergeCell ref="RFE196:RFL196"/>
    <mergeCell ref="RFM196:RFT196"/>
    <mergeCell ref="RFU196:RGB196"/>
    <mergeCell ref="RGC196:RGJ196"/>
    <mergeCell ref="RCS196:RCZ196"/>
    <mergeCell ref="RDA196:RDH196"/>
    <mergeCell ref="RDI196:RDP196"/>
    <mergeCell ref="RDQ196:RDX196"/>
    <mergeCell ref="RDY196:REF196"/>
    <mergeCell ref="REG196:REN196"/>
    <mergeCell ref="RAW196:RBD196"/>
    <mergeCell ref="RBE196:RBL196"/>
    <mergeCell ref="RBM196:RBT196"/>
    <mergeCell ref="RBU196:RCB196"/>
    <mergeCell ref="RCC196:RCJ196"/>
    <mergeCell ref="RCK196:RCR196"/>
    <mergeCell ref="QZA196:QZH196"/>
    <mergeCell ref="QZI196:QZP196"/>
    <mergeCell ref="QZQ196:QZX196"/>
    <mergeCell ref="QZY196:RAF196"/>
    <mergeCell ref="RAG196:RAN196"/>
    <mergeCell ref="RAO196:RAV196"/>
    <mergeCell ref="QXE196:QXL196"/>
    <mergeCell ref="QXM196:QXT196"/>
    <mergeCell ref="QXU196:QYB196"/>
    <mergeCell ref="QYC196:QYJ196"/>
    <mergeCell ref="QYK196:QYR196"/>
    <mergeCell ref="QYS196:QYZ196"/>
    <mergeCell ref="QVI196:QVP196"/>
    <mergeCell ref="QVQ196:QVX196"/>
    <mergeCell ref="QVY196:QWF196"/>
    <mergeCell ref="QWG196:QWN196"/>
    <mergeCell ref="QWO196:QWV196"/>
    <mergeCell ref="QWW196:QXD196"/>
    <mergeCell ref="QTM196:QTT196"/>
    <mergeCell ref="QTU196:QUB196"/>
    <mergeCell ref="QUC196:QUJ196"/>
    <mergeCell ref="QUK196:QUR196"/>
    <mergeCell ref="QUS196:QUZ196"/>
    <mergeCell ref="QVA196:QVH196"/>
    <mergeCell ref="QRQ196:QRX196"/>
    <mergeCell ref="QRY196:QSF196"/>
    <mergeCell ref="QSG196:QSN196"/>
    <mergeCell ref="QSO196:QSV196"/>
    <mergeCell ref="QSW196:QTD196"/>
    <mergeCell ref="QTE196:QTL196"/>
    <mergeCell ref="QPU196:QQB196"/>
    <mergeCell ref="QQC196:QQJ196"/>
    <mergeCell ref="QQK196:QQR196"/>
    <mergeCell ref="QQS196:QQZ196"/>
    <mergeCell ref="QRA196:QRH196"/>
    <mergeCell ref="QRI196:QRP196"/>
    <mergeCell ref="QNY196:QOF196"/>
    <mergeCell ref="QOG196:QON196"/>
    <mergeCell ref="QOO196:QOV196"/>
    <mergeCell ref="QOW196:QPD196"/>
    <mergeCell ref="QPE196:QPL196"/>
    <mergeCell ref="QPM196:QPT196"/>
    <mergeCell ref="QMC196:QMJ196"/>
    <mergeCell ref="QMK196:QMR196"/>
    <mergeCell ref="QMS196:QMZ196"/>
    <mergeCell ref="QNA196:QNH196"/>
    <mergeCell ref="QNI196:QNP196"/>
    <mergeCell ref="QNQ196:QNX196"/>
    <mergeCell ref="QKG196:QKN196"/>
    <mergeCell ref="QKO196:QKV196"/>
    <mergeCell ref="QKW196:QLD196"/>
    <mergeCell ref="QLE196:QLL196"/>
    <mergeCell ref="QLM196:QLT196"/>
    <mergeCell ref="QLU196:QMB196"/>
    <mergeCell ref="QIK196:QIR196"/>
    <mergeCell ref="QIS196:QIZ196"/>
    <mergeCell ref="QJA196:QJH196"/>
    <mergeCell ref="QJI196:QJP196"/>
    <mergeCell ref="QJQ196:QJX196"/>
    <mergeCell ref="QJY196:QKF196"/>
    <mergeCell ref="QGO196:QGV196"/>
    <mergeCell ref="QGW196:QHD196"/>
    <mergeCell ref="QHE196:QHL196"/>
    <mergeCell ref="QHM196:QHT196"/>
    <mergeCell ref="QHU196:QIB196"/>
    <mergeCell ref="QIC196:QIJ196"/>
    <mergeCell ref="QES196:QEZ196"/>
    <mergeCell ref="QFA196:QFH196"/>
    <mergeCell ref="QFI196:QFP196"/>
    <mergeCell ref="QFQ196:QFX196"/>
    <mergeCell ref="QFY196:QGF196"/>
    <mergeCell ref="QGG196:QGN196"/>
    <mergeCell ref="QCW196:QDD196"/>
    <mergeCell ref="QDE196:QDL196"/>
    <mergeCell ref="QDM196:QDT196"/>
    <mergeCell ref="QDU196:QEB196"/>
    <mergeCell ref="QEC196:QEJ196"/>
    <mergeCell ref="QEK196:QER196"/>
    <mergeCell ref="QBA196:QBH196"/>
    <mergeCell ref="QBI196:QBP196"/>
    <mergeCell ref="QBQ196:QBX196"/>
    <mergeCell ref="QBY196:QCF196"/>
    <mergeCell ref="QCG196:QCN196"/>
    <mergeCell ref="QCO196:QCV196"/>
    <mergeCell ref="PZE196:PZL196"/>
    <mergeCell ref="PZM196:PZT196"/>
    <mergeCell ref="PZU196:QAB196"/>
    <mergeCell ref="QAC196:QAJ196"/>
    <mergeCell ref="QAK196:QAR196"/>
    <mergeCell ref="QAS196:QAZ196"/>
    <mergeCell ref="PXI196:PXP196"/>
    <mergeCell ref="PXQ196:PXX196"/>
    <mergeCell ref="PXY196:PYF196"/>
    <mergeCell ref="PYG196:PYN196"/>
    <mergeCell ref="PYO196:PYV196"/>
    <mergeCell ref="PYW196:PZD196"/>
    <mergeCell ref="PVM196:PVT196"/>
    <mergeCell ref="PVU196:PWB196"/>
    <mergeCell ref="PWC196:PWJ196"/>
    <mergeCell ref="PWK196:PWR196"/>
    <mergeCell ref="PWS196:PWZ196"/>
    <mergeCell ref="PXA196:PXH196"/>
    <mergeCell ref="PTQ196:PTX196"/>
    <mergeCell ref="PTY196:PUF196"/>
    <mergeCell ref="PUG196:PUN196"/>
    <mergeCell ref="PUO196:PUV196"/>
    <mergeCell ref="PUW196:PVD196"/>
    <mergeCell ref="PVE196:PVL196"/>
    <mergeCell ref="PRU196:PSB196"/>
    <mergeCell ref="PSC196:PSJ196"/>
    <mergeCell ref="PSK196:PSR196"/>
    <mergeCell ref="PSS196:PSZ196"/>
    <mergeCell ref="PTA196:PTH196"/>
    <mergeCell ref="PTI196:PTP196"/>
    <mergeCell ref="PPY196:PQF196"/>
    <mergeCell ref="PQG196:PQN196"/>
    <mergeCell ref="PQO196:PQV196"/>
    <mergeCell ref="PQW196:PRD196"/>
    <mergeCell ref="PRE196:PRL196"/>
    <mergeCell ref="PRM196:PRT196"/>
    <mergeCell ref="POC196:POJ196"/>
    <mergeCell ref="POK196:POR196"/>
    <mergeCell ref="POS196:POZ196"/>
    <mergeCell ref="PPA196:PPH196"/>
    <mergeCell ref="PPI196:PPP196"/>
    <mergeCell ref="PPQ196:PPX196"/>
    <mergeCell ref="PMG196:PMN196"/>
    <mergeCell ref="PMO196:PMV196"/>
    <mergeCell ref="PMW196:PND196"/>
    <mergeCell ref="PNE196:PNL196"/>
    <mergeCell ref="PNM196:PNT196"/>
    <mergeCell ref="PNU196:POB196"/>
    <mergeCell ref="PKK196:PKR196"/>
    <mergeCell ref="PKS196:PKZ196"/>
    <mergeCell ref="PLA196:PLH196"/>
    <mergeCell ref="PLI196:PLP196"/>
    <mergeCell ref="PLQ196:PLX196"/>
    <mergeCell ref="PLY196:PMF196"/>
    <mergeCell ref="PIO196:PIV196"/>
    <mergeCell ref="PIW196:PJD196"/>
    <mergeCell ref="PJE196:PJL196"/>
    <mergeCell ref="PJM196:PJT196"/>
    <mergeCell ref="PJU196:PKB196"/>
    <mergeCell ref="PKC196:PKJ196"/>
    <mergeCell ref="PGS196:PGZ196"/>
    <mergeCell ref="PHA196:PHH196"/>
    <mergeCell ref="PHI196:PHP196"/>
    <mergeCell ref="PHQ196:PHX196"/>
    <mergeCell ref="PHY196:PIF196"/>
    <mergeCell ref="PIG196:PIN196"/>
    <mergeCell ref="PEW196:PFD196"/>
    <mergeCell ref="PFE196:PFL196"/>
    <mergeCell ref="PFM196:PFT196"/>
    <mergeCell ref="PFU196:PGB196"/>
    <mergeCell ref="PGC196:PGJ196"/>
    <mergeCell ref="PGK196:PGR196"/>
    <mergeCell ref="PDA196:PDH196"/>
    <mergeCell ref="PDI196:PDP196"/>
    <mergeCell ref="PDQ196:PDX196"/>
    <mergeCell ref="PDY196:PEF196"/>
    <mergeCell ref="PEG196:PEN196"/>
    <mergeCell ref="PEO196:PEV196"/>
    <mergeCell ref="PBE196:PBL196"/>
    <mergeCell ref="PBM196:PBT196"/>
    <mergeCell ref="PBU196:PCB196"/>
    <mergeCell ref="PCC196:PCJ196"/>
    <mergeCell ref="PCK196:PCR196"/>
    <mergeCell ref="PCS196:PCZ196"/>
    <mergeCell ref="OZI196:OZP196"/>
    <mergeCell ref="OZQ196:OZX196"/>
    <mergeCell ref="OZY196:PAF196"/>
    <mergeCell ref="PAG196:PAN196"/>
    <mergeCell ref="PAO196:PAV196"/>
    <mergeCell ref="PAW196:PBD196"/>
    <mergeCell ref="OXM196:OXT196"/>
    <mergeCell ref="OXU196:OYB196"/>
    <mergeCell ref="OYC196:OYJ196"/>
    <mergeCell ref="OYK196:OYR196"/>
    <mergeCell ref="OYS196:OYZ196"/>
    <mergeCell ref="OZA196:OZH196"/>
    <mergeCell ref="OVQ196:OVX196"/>
    <mergeCell ref="OVY196:OWF196"/>
    <mergeCell ref="OWG196:OWN196"/>
    <mergeCell ref="OWO196:OWV196"/>
    <mergeCell ref="OWW196:OXD196"/>
    <mergeCell ref="OXE196:OXL196"/>
    <mergeCell ref="OTU196:OUB196"/>
    <mergeCell ref="OUC196:OUJ196"/>
    <mergeCell ref="OUK196:OUR196"/>
    <mergeCell ref="OUS196:OUZ196"/>
    <mergeCell ref="OVA196:OVH196"/>
    <mergeCell ref="OVI196:OVP196"/>
    <mergeCell ref="ORY196:OSF196"/>
    <mergeCell ref="OSG196:OSN196"/>
    <mergeCell ref="OSO196:OSV196"/>
    <mergeCell ref="OSW196:OTD196"/>
    <mergeCell ref="OTE196:OTL196"/>
    <mergeCell ref="OTM196:OTT196"/>
    <mergeCell ref="OQC196:OQJ196"/>
    <mergeCell ref="OQK196:OQR196"/>
    <mergeCell ref="OQS196:OQZ196"/>
    <mergeCell ref="ORA196:ORH196"/>
    <mergeCell ref="ORI196:ORP196"/>
    <mergeCell ref="ORQ196:ORX196"/>
    <mergeCell ref="OOG196:OON196"/>
    <mergeCell ref="OOO196:OOV196"/>
    <mergeCell ref="OOW196:OPD196"/>
    <mergeCell ref="OPE196:OPL196"/>
    <mergeCell ref="OPM196:OPT196"/>
    <mergeCell ref="OPU196:OQB196"/>
    <mergeCell ref="OMK196:OMR196"/>
    <mergeCell ref="OMS196:OMZ196"/>
    <mergeCell ref="ONA196:ONH196"/>
    <mergeCell ref="ONI196:ONP196"/>
    <mergeCell ref="ONQ196:ONX196"/>
    <mergeCell ref="ONY196:OOF196"/>
    <mergeCell ref="OKO196:OKV196"/>
    <mergeCell ref="OKW196:OLD196"/>
    <mergeCell ref="OLE196:OLL196"/>
    <mergeCell ref="OLM196:OLT196"/>
    <mergeCell ref="OLU196:OMB196"/>
    <mergeCell ref="OMC196:OMJ196"/>
    <mergeCell ref="OIS196:OIZ196"/>
    <mergeCell ref="OJA196:OJH196"/>
    <mergeCell ref="OJI196:OJP196"/>
    <mergeCell ref="OJQ196:OJX196"/>
    <mergeCell ref="OJY196:OKF196"/>
    <mergeCell ref="OKG196:OKN196"/>
    <mergeCell ref="OGW196:OHD196"/>
    <mergeCell ref="OHE196:OHL196"/>
    <mergeCell ref="OHM196:OHT196"/>
    <mergeCell ref="OHU196:OIB196"/>
    <mergeCell ref="OIC196:OIJ196"/>
    <mergeCell ref="OIK196:OIR196"/>
    <mergeCell ref="OFA196:OFH196"/>
    <mergeCell ref="OFI196:OFP196"/>
    <mergeCell ref="OFQ196:OFX196"/>
    <mergeCell ref="OFY196:OGF196"/>
    <mergeCell ref="OGG196:OGN196"/>
    <mergeCell ref="OGO196:OGV196"/>
    <mergeCell ref="ODE196:ODL196"/>
    <mergeCell ref="ODM196:ODT196"/>
    <mergeCell ref="ODU196:OEB196"/>
    <mergeCell ref="OEC196:OEJ196"/>
    <mergeCell ref="OEK196:OER196"/>
    <mergeCell ref="OES196:OEZ196"/>
    <mergeCell ref="OBI196:OBP196"/>
    <mergeCell ref="OBQ196:OBX196"/>
    <mergeCell ref="OBY196:OCF196"/>
    <mergeCell ref="OCG196:OCN196"/>
    <mergeCell ref="OCO196:OCV196"/>
    <mergeCell ref="OCW196:ODD196"/>
    <mergeCell ref="NZM196:NZT196"/>
    <mergeCell ref="NZU196:OAB196"/>
    <mergeCell ref="OAC196:OAJ196"/>
    <mergeCell ref="OAK196:OAR196"/>
    <mergeCell ref="OAS196:OAZ196"/>
    <mergeCell ref="OBA196:OBH196"/>
    <mergeCell ref="NXQ196:NXX196"/>
    <mergeCell ref="NXY196:NYF196"/>
    <mergeCell ref="NYG196:NYN196"/>
    <mergeCell ref="NYO196:NYV196"/>
    <mergeCell ref="NYW196:NZD196"/>
    <mergeCell ref="NZE196:NZL196"/>
    <mergeCell ref="NVU196:NWB196"/>
    <mergeCell ref="NWC196:NWJ196"/>
    <mergeCell ref="NWK196:NWR196"/>
    <mergeCell ref="NWS196:NWZ196"/>
    <mergeCell ref="NXA196:NXH196"/>
    <mergeCell ref="NXI196:NXP196"/>
    <mergeCell ref="NTY196:NUF196"/>
    <mergeCell ref="NUG196:NUN196"/>
    <mergeCell ref="NUO196:NUV196"/>
    <mergeCell ref="NUW196:NVD196"/>
    <mergeCell ref="NVE196:NVL196"/>
    <mergeCell ref="NVM196:NVT196"/>
    <mergeCell ref="NSC196:NSJ196"/>
    <mergeCell ref="NSK196:NSR196"/>
    <mergeCell ref="NSS196:NSZ196"/>
    <mergeCell ref="NTA196:NTH196"/>
    <mergeCell ref="NTI196:NTP196"/>
    <mergeCell ref="NTQ196:NTX196"/>
    <mergeCell ref="NQG196:NQN196"/>
    <mergeCell ref="NQO196:NQV196"/>
    <mergeCell ref="NQW196:NRD196"/>
    <mergeCell ref="NRE196:NRL196"/>
    <mergeCell ref="NRM196:NRT196"/>
    <mergeCell ref="NRU196:NSB196"/>
    <mergeCell ref="NOK196:NOR196"/>
    <mergeCell ref="NOS196:NOZ196"/>
    <mergeCell ref="NPA196:NPH196"/>
    <mergeCell ref="NPI196:NPP196"/>
    <mergeCell ref="NPQ196:NPX196"/>
    <mergeCell ref="NPY196:NQF196"/>
    <mergeCell ref="NMO196:NMV196"/>
    <mergeCell ref="NMW196:NND196"/>
    <mergeCell ref="NNE196:NNL196"/>
    <mergeCell ref="NNM196:NNT196"/>
    <mergeCell ref="NNU196:NOB196"/>
    <mergeCell ref="NOC196:NOJ196"/>
    <mergeCell ref="NKS196:NKZ196"/>
    <mergeCell ref="NLA196:NLH196"/>
    <mergeCell ref="NLI196:NLP196"/>
    <mergeCell ref="NLQ196:NLX196"/>
    <mergeCell ref="NLY196:NMF196"/>
    <mergeCell ref="NMG196:NMN196"/>
    <mergeCell ref="NIW196:NJD196"/>
    <mergeCell ref="NJE196:NJL196"/>
    <mergeCell ref="NJM196:NJT196"/>
    <mergeCell ref="NJU196:NKB196"/>
    <mergeCell ref="NKC196:NKJ196"/>
    <mergeCell ref="NKK196:NKR196"/>
    <mergeCell ref="NHA196:NHH196"/>
    <mergeCell ref="NHI196:NHP196"/>
    <mergeCell ref="NHQ196:NHX196"/>
    <mergeCell ref="NHY196:NIF196"/>
    <mergeCell ref="NIG196:NIN196"/>
    <mergeCell ref="NIO196:NIV196"/>
    <mergeCell ref="NFE196:NFL196"/>
    <mergeCell ref="NFM196:NFT196"/>
    <mergeCell ref="NFU196:NGB196"/>
    <mergeCell ref="NGC196:NGJ196"/>
    <mergeCell ref="NGK196:NGR196"/>
    <mergeCell ref="NGS196:NGZ196"/>
    <mergeCell ref="NDI196:NDP196"/>
    <mergeCell ref="NDQ196:NDX196"/>
    <mergeCell ref="NDY196:NEF196"/>
    <mergeCell ref="NEG196:NEN196"/>
    <mergeCell ref="NEO196:NEV196"/>
    <mergeCell ref="NEW196:NFD196"/>
    <mergeCell ref="NBM196:NBT196"/>
    <mergeCell ref="NBU196:NCB196"/>
    <mergeCell ref="NCC196:NCJ196"/>
    <mergeCell ref="NCK196:NCR196"/>
    <mergeCell ref="NCS196:NCZ196"/>
    <mergeCell ref="NDA196:NDH196"/>
    <mergeCell ref="MZQ196:MZX196"/>
    <mergeCell ref="MZY196:NAF196"/>
    <mergeCell ref="NAG196:NAN196"/>
    <mergeCell ref="NAO196:NAV196"/>
    <mergeCell ref="NAW196:NBD196"/>
    <mergeCell ref="NBE196:NBL196"/>
    <mergeCell ref="MXU196:MYB196"/>
    <mergeCell ref="MYC196:MYJ196"/>
    <mergeCell ref="MYK196:MYR196"/>
    <mergeCell ref="MYS196:MYZ196"/>
    <mergeCell ref="MZA196:MZH196"/>
    <mergeCell ref="MZI196:MZP196"/>
    <mergeCell ref="MVY196:MWF196"/>
    <mergeCell ref="MWG196:MWN196"/>
    <mergeCell ref="MWO196:MWV196"/>
    <mergeCell ref="MWW196:MXD196"/>
    <mergeCell ref="MXE196:MXL196"/>
    <mergeCell ref="MXM196:MXT196"/>
    <mergeCell ref="MUC196:MUJ196"/>
    <mergeCell ref="MUK196:MUR196"/>
    <mergeCell ref="MUS196:MUZ196"/>
    <mergeCell ref="MVA196:MVH196"/>
    <mergeCell ref="MVI196:MVP196"/>
    <mergeCell ref="MVQ196:MVX196"/>
    <mergeCell ref="MSG196:MSN196"/>
    <mergeCell ref="MSO196:MSV196"/>
    <mergeCell ref="MSW196:MTD196"/>
    <mergeCell ref="MTE196:MTL196"/>
    <mergeCell ref="MTM196:MTT196"/>
    <mergeCell ref="MTU196:MUB196"/>
    <mergeCell ref="MQK196:MQR196"/>
    <mergeCell ref="MQS196:MQZ196"/>
    <mergeCell ref="MRA196:MRH196"/>
    <mergeCell ref="MRI196:MRP196"/>
    <mergeCell ref="MRQ196:MRX196"/>
    <mergeCell ref="MRY196:MSF196"/>
    <mergeCell ref="MOO196:MOV196"/>
    <mergeCell ref="MOW196:MPD196"/>
    <mergeCell ref="MPE196:MPL196"/>
    <mergeCell ref="MPM196:MPT196"/>
    <mergeCell ref="MPU196:MQB196"/>
    <mergeCell ref="MQC196:MQJ196"/>
    <mergeCell ref="MMS196:MMZ196"/>
    <mergeCell ref="MNA196:MNH196"/>
    <mergeCell ref="MNI196:MNP196"/>
    <mergeCell ref="MNQ196:MNX196"/>
    <mergeCell ref="MNY196:MOF196"/>
    <mergeCell ref="MOG196:MON196"/>
    <mergeCell ref="MKW196:MLD196"/>
    <mergeCell ref="MLE196:MLL196"/>
    <mergeCell ref="MLM196:MLT196"/>
    <mergeCell ref="MLU196:MMB196"/>
    <mergeCell ref="MMC196:MMJ196"/>
    <mergeCell ref="MMK196:MMR196"/>
    <mergeCell ref="MJA196:MJH196"/>
    <mergeCell ref="MJI196:MJP196"/>
    <mergeCell ref="MJQ196:MJX196"/>
    <mergeCell ref="MJY196:MKF196"/>
    <mergeCell ref="MKG196:MKN196"/>
    <mergeCell ref="MKO196:MKV196"/>
    <mergeCell ref="MHE196:MHL196"/>
    <mergeCell ref="MHM196:MHT196"/>
    <mergeCell ref="MHU196:MIB196"/>
    <mergeCell ref="MIC196:MIJ196"/>
    <mergeCell ref="MIK196:MIR196"/>
    <mergeCell ref="MIS196:MIZ196"/>
    <mergeCell ref="MFI196:MFP196"/>
    <mergeCell ref="MFQ196:MFX196"/>
    <mergeCell ref="MFY196:MGF196"/>
    <mergeCell ref="MGG196:MGN196"/>
    <mergeCell ref="MGO196:MGV196"/>
    <mergeCell ref="MGW196:MHD196"/>
    <mergeCell ref="MDM196:MDT196"/>
    <mergeCell ref="MDU196:MEB196"/>
    <mergeCell ref="MEC196:MEJ196"/>
    <mergeCell ref="MEK196:MER196"/>
    <mergeCell ref="MES196:MEZ196"/>
    <mergeCell ref="MFA196:MFH196"/>
    <mergeCell ref="MBQ196:MBX196"/>
    <mergeCell ref="MBY196:MCF196"/>
    <mergeCell ref="MCG196:MCN196"/>
    <mergeCell ref="MCO196:MCV196"/>
    <mergeCell ref="MCW196:MDD196"/>
    <mergeCell ref="MDE196:MDL196"/>
    <mergeCell ref="LZU196:MAB196"/>
    <mergeCell ref="MAC196:MAJ196"/>
    <mergeCell ref="MAK196:MAR196"/>
    <mergeCell ref="MAS196:MAZ196"/>
    <mergeCell ref="MBA196:MBH196"/>
    <mergeCell ref="MBI196:MBP196"/>
    <mergeCell ref="LXY196:LYF196"/>
    <mergeCell ref="LYG196:LYN196"/>
    <mergeCell ref="LYO196:LYV196"/>
    <mergeCell ref="LYW196:LZD196"/>
    <mergeCell ref="LZE196:LZL196"/>
    <mergeCell ref="LZM196:LZT196"/>
    <mergeCell ref="LWC196:LWJ196"/>
    <mergeCell ref="LWK196:LWR196"/>
    <mergeCell ref="LWS196:LWZ196"/>
    <mergeCell ref="LXA196:LXH196"/>
    <mergeCell ref="LXI196:LXP196"/>
    <mergeCell ref="LXQ196:LXX196"/>
    <mergeCell ref="LUG196:LUN196"/>
    <mergeCell ref="LUO196:LUV196"/>
    <mergeCell ref="LUW196:LVD196"/>
    <mergeCell ref="LVE196:LVL196"/>
    <mergeCell ref="LVM196:LVT196"/>
    <mergeCell ref="LVU196:LWB196"/>
    <mergeCell ref="LSK196:LSR196"/>
    <mergeCell ref="LSS196:LSZ196"/>
    <mergeCell ref="LTA196:LTH196"/>
    <mergeCell ref="LTI196:LTP196"/>
    <mergeCell ref="LTQ196:LTX196"/>
    <mergeCell ref="LTY196:LUF196"/>
    <mergeCell ref="LQO196:LQV196"/>
    <mergeCell ref="LQW196:LRD196"/>
    <mergeCell ref="LRE196:LRL196"/>
    <mergeCell ref="LRM196:LRT196"/>
    <mergeCell ref="LRU196:LSB196"/>
    <mergeCell ref="LSC196:LSJ196"/>
    <mergeCell ref="LOS196:LOZ196"/>
    <mergeCell ref="LPA196:LPH196"/>
    <mergeCell ref="LPI196:LPP196"/>
    <mergeCell ref="LPQ196:LPX196"/>
    <mergeCell ref="LPY196:LQF196"/>
    <mergeCell ref="LQG196:LQN196"/>
    <mergeCell ref="LMW196:LND196"/>
    <mergeCell ref="LNE196:LNL196"/>
    <mergeCell ref="LNM196:LNT196"/>
    <mergeCell ref="LNU196:LOB196"/>
    <mergeCell ref="LOC196:LOJ196"/>
    <mergeCell ref="LOK196:LOR196"/>
    <mergeCell ref="LLA196:LLH196"/>
    <mergeCell ref="LLI196:LLP196"/>
    <mergeCell ref="LLQ196:LLX196"/>
    <mergeCell ref="LLY196:LMF196"/>
    <mergeCell ref="LMG196:LMN196"/>
    <mergeCell ref="LMO196:LMV196"/>
    <mergeCell ref="LJE196:LJL196"/>
    <mergeCell ref="LJM196:LJT196"/>
    <mergeCell ref="LJU196:LKB196"/>
    <mergeCell ref="LKC196:LKJ196"/>
    <mergeCell ref="LKK196:LKR196"/>
    <mergeCell ref="LKS196:LKZ196"/>
    <mergeCell ref="LHI196:LHP196"/>
    <mergeCell ref="LHQ196:LHX196"/>
    <mergeCell ref="LHY196:LIF196"/>
    <mergeCell ref="LIG196:LIN196"/>
    <mergeCell ref="LIO196:LIV196"/>
    <mergeCell ref="LIW196:LJD196"/>
    <mergeCell ref="LFM196:LFT196"/>
    <mergeCell ref="LFU196:LGB196"/>
    <mergeCell ref="LGC196:LGJ196"/>
    <mergeCell ref="LGK196:LGR196"/>
    <mergeCell ref="LGS196:LGZ196"/>
    <mergeCell ref="LHA196:LHH196"/>
    <mergeCell ref="LDQ196:LDX196"/>
    <mergeCell ref="LDY196:LEF196"/>
    <mergeCell ref="LEG196:LEN196"/>
    <mergeCell ref="LEO196:LEV196"/>
    <mergeCell ref="LEW196:LFD196"/>
    <mergeCell ref="LFE196:LFL196"/>
    <mergeCell ref="LBU196:LCB196"/>
    <mergeCell ref="LCC196:LCJ196"/>
    <mergeCell ref="LCK196:LCR196"/>
    <mergeCell ref="LCS196:LCZ196"/>
    <mergeCell ref="LDA196:LDH196"/>
    <mergeCell ref="LDI196:LDP196"/>
    <mergeCell ref="KZY196:LAF196"/>
    <mergeCell ref="LAG196:LAN196"/>
    <mergeCell ref="LAO196:LAV196"/>
    <mergeCell ref="LAW196:LBD196"/>
    <mergeCell ref="LBE196:LBL196"/>
    <mergeCell ref="LBM196:LBT196"/>
    <mergeCell ref="KYC196:KYJ196"/>
    <mergeCell ref="KYK196:KYR196"/>
    <mergeCell ref="KYS196:KYZ196"/>
    <mergeCell ref="KZA196:KZH196"/>
    <mergeCell ref="KZI196:KZP196"/>
    <mergeCell ref="KZQ196:KZX196"/>
    <mergeCell ref="KWG196:KWN196"/>
    <mergeCell ref="KWO196:KWV196"/>
    <mergeCell ref="KWW196:KXD196"/>
    <mergeCell ref="KXE196:KXL196"/>
    <mergeCell ref="KXM196:KXT196"/>
    <mergeCell ref="KXU196:KYB196"/>
    <mergeCell ref="KUK196:KUR196"/>
    <mergeCell ref="KUS196:KUZ196"/>
    <mergeCell ref="KVA196:KVH196"/>
    <mergeCell ref="KVI196:KVP196"/>
    <mergeCell ref="KVQ196:KVX196"/>
    <mergeCell ref="KVY196:KWF196"/>
    <mergeCell ref="KSO196:KSV196"/>
    <mergeCell ref="KSW196:KTD196"/>
    <mergeCell ref="KTE196:KTL196"/>
    <mergeCell ref="KTM196:KTT196"/>
    <mergeCell ref="KTU196:KUB196"/>
    <mergeCell ref="KUC196:KUJ196"/>
    <mergeCell ref="KQS196:KQZ196"/>
    <mergeCell ref="KRA196:KRH196"/>
    <mergeCell ref="KRI196:KRP196"/>
    <mergeCell ref="KRQ196:KRX196"/>
    <mergeCell ref="KRY196:KSF196"/>
    <mergeCell ref="KSG196:KSN196"/>
    <mergeCell ref="KOW196:KPD196"/>
    <mergeCell ref="KPE196:KPL196"/>
    <mergeCell ref="KPM196:KPT196"/>
    <mergeCell ref="KPU196:KQB196"/>
    <mergeCell ref="KQC196:KQJ196"/>
    <mergeCell ref="KQK196:KQR196"/>
    <mergeCell ref="KNA196:KNH196"/>
    <mergeCell ref="KNI196:KNP196"/>
    <mergeCell ref="KNQ196:KNX196"/>
    <mergeCell ref="KNY196:KOF196"/>
    <mergeCell ref="KOG196:KON196"/>
    <mergeCell ref="KOO196:KOV196"/>
    <mergeCell ref="KLE196:KLL196"/>
    <mergeCell ref="KLM196:KLT196"/>
    <mergeCell ref="KLU196:KMB196"/>
    <mergeCell ref="KMC196:KMJ196"/>
    <mergeCell ref="KMK196:KMR196"/>
    <mergeCell ref="KMS196:KMZ196"/>
    <mergeCell ref="KJI196:KJP196"/>
    <mergeCell ref="KJQ196:KJX196"/>
    <mergeCell ref="KJY196:KKF196"/>
    <mergeCell ref="KKG196:KKN196"/>
    <mergeCell ref="KKO196:KKV196"/>
    <mergeCell ref="KKW196:KLD196"/>
    <mergeCell ref="KHM196:KHT196"/>
    <mergeCell ref="KHU196:KIB196"/>
    <mergeCell ref="KIC196:KIJ196"/>
    <mergeCell ref="KIK196:KIR196"/>
    <mergeCell ref="KIS196:KIZ196"/>
    <mergeCell ref="KJA196:KJH196"/>
    <mergeCell ref="KFQ196:KFX196"/>
    <mergeCell ref="KFY196:KGF196"/>
    <mergeCell ref="KGG196:KGN196"/>
    <mergeCell ref="KGO196:KGV196"/>
    <mergeCell ref="KGW196:KHD196"/>
    <mergeCell ref="KHE196:KHL196"/>
    <mergeCell ref="KDU196:KEB196"/>
    <mergeCell ref="KEC196:KEJ196"/>
    <mergeCell ref="KEK196:KER196"/>
    <mergeCell ref="KES196:KEZ196"/>
    <mergeCell ref="KFA196:KFH196"/>
    <mergeCell ref="KFI196:KFP196"/>
    <mergeCell ref="KBY196:KCF196"/>
    <mergeCell ref="KCG196:KCN196"/>
    <mergeCell ref="KCO196:KCV196"/>
    <mergeCell ref="KCW196:KDD196"/>
    <mergeCell ref="KDE196:KDL196"/>
    <mergeCell ref="KDM196:KDT196"/>
    <mergeCell ref="KAC196:KAJ196"/>
    <mergeCell ref="KAK196:KAR196"/>
    <mergeCell ref="KAS196:KAZ196"/>
    <mergeCell ref="KBA196:KBH196"/>
    <mergeCell ref="KBI196:KBP196"/>
    <mergeCell ref="KBQ196:KBX196"/>
    <mergeCell ref="JYG196:JYN196"/>
    <mergeCell ref="JYO196:JYV196"/>
    <mergeCell ref="JYW196:JZD196"/>
    <mergeCell ref="JZE196:JZL196"/>
    <mergeCell ref="JZM196:JZT196"/>
    <mergeCell ref="JZU196:KAB196"/>
    <mergeCell ref="JWK196:JWR196"/>
    <mergeCell ref="JWS196:JWZ196"/>
    <mergeCell ref="JXA196:JXH196"/>
    <mergeCell ref="JXI196:JXP196"/>
    <mergeCell ref="JXQ196:JXX196"/>
    <mergeCell ref="JXY196:JYF196"/>
    <mergeCell ref="JUO196:JUV196"/>
    <mergeCell ref="JUW196:JVD196"/>
    <mergeCell ref="JVE196:JVL196"/>
    <mergeCell ref="JVM196:JVT196"/>
    <mergeCell ref="JVU196:JWB196"/>
    <mergeCell ref="JWC196:JWJ196"/>
    <mergeCell ref="JSS196:JSZ196"/>
    <mergeCell ref="JTA196:JTH196"/>
    <mergeCell ref="JTI196:JTP196"/>
    <mergeCell ref="JTQ196:JTX196"/>
    <mergeCell ref="JTY196:JUF196"/>
    <mergeCell ref="JUG196:JUN196"/>
    <mergeCell ref="JQW196:JRD196"/>
    <mergeCell ref="JRE196:JRL196"/>
    <mergeCell ref="JRM196:JRT196"/>
    <mergeCell ref="JRU196:JSB196"/>
    <mergeCell ref="JSC196:JSJ196"/>
    <mergeCell ref="JSK196:JSR196"/>
    <mergeCell ref="JPA196:JPH196"/>
    <mergeCell ref="JPI196:JPP196"/>
    <mergeCell ref="JPQ196:JPX196"/>
    <mergeCell ref="JPY196:JQF196"/>
    <mergeCell ref="JQG196:JQN196"/>
    <mergeCell ref="JQO196:JQV196"/>
    <mergeCell ref="JNE196:JNL196"/>
    <mergeCell ref="JNM196:JNT196"/>
    <mergeCell ref="JNU196:JOB196"/>
    <mergeCell ref="JOC196:JOJ196"/>
    <mergeCell ref="JOK196:JOR196"/>
    <mergeCell ref="JOS196:JOZ196"/>
    <mergeCell ref="JLI196:JLP196"/>
    <mergeCell ref="JLQ196:JLX196"/>
    <mergeCell ref="JLY196:JMF196"/>
    <mergeCell ref="JMG196:JMN196"/>
    <mergeCell ref="JMO196:JMV196"/>
    <mergeCell ref="JMW196:JND196"/>
    <mergeCell ref="JJM196:JJT196"/>
    <mergeCell ref="JJU196:JKB196"/>
    <mergeCell ref="JKC196:JKJ196"/>
    <mergeCell ref="JKK196:JKR196"/>
    <mergeCell ref="JKS196:JKZ196"/>
    <mergeCell ref="JLA196:JLH196"/>
    <mergeCell ref="JHQ196:JHX196"/>
    <mergeCell ref="JHY196:JIF196"/>
    <mergeCell ref="JIG196:JIN196"/>
    <mergeCell ref="JIO196:JIV196"/>
    <mergeCell ref="JIW196:JJD196"/>
    <mergeCell ref="JJE196:JJL196"/>
    <mergeCell ref="JFU196:JGB196"/>
    <mergeCell ref="JGC196:JGJ196"/>
    <mergeCell ref="JGK196:JGR196"/>
    <mergeCell ref="JGS196:JGZ196"/>
    <mergeCell ref="JHA196:JHH196"/>
    <mergeCell ref="JHI196:JHP196"/>
    <mergeCell ref="JDY196:JEF196"/>
    <mergeCell ref="JEG196:JEN196"/>
    <mergeCell ref="JEO196:JEV196"/>
    <mergeCell ref="JEW196:JFD196"/>
    <mergeCell ref="JFE196:JFL196"/>
    <mergeCell ref="JFM196:JFT196"/>
    <mergeCell ref="JCC196:JCJ196"/>
    <mergeCell ref="JCK196:JCR196"/>
    <mergeCell ref="JCS196:JCZ196"/>
    <mergeCell ref="JDA196:JDH196"/>
    <mergeCell ref="JDI196:JDP196"/>
    <mergeCell ref="JDQ196:JDX196"/>
    <mergeCell ref="JAG196:JAN196"/>
    <mergeCell ref="JAO196:JAV196"/>
    <mergeCell ref="JAW196:JBD196"/>
    <mergeCell ref="JBE196:JBL196"/>
    <mergeCell ref="JBM196:JBT196"/>
    <mergeCell ref="JBU196:JCB196"/>
    <mergeCell ref="IYK196:IYR196"/>
    <mergeCell ref="IYS196:IYZ196"/>
    <mergeCell ref="IZA196:IZH196"/>
    <mergeCell ref="IZI196:IZP196"/>
    <mergeCell ref="IZQ196:IZX196"/>
    <mergeCell ref="IZY196:JAF196"/>
    <mergeCell ref="IWO196:IWV196"/>
    <mergeCell ref="IWW196:IXD196"/>
    <mergeCell ref="IXE196:IXL196"/>
    <mergeCell ref="IXM196:IXT196"/>
    <mergeCell ref="IXU196:IYB196"/>
    <mergeCell ref="IYC196:IYJ196"/>
    <mergeCell ref="IUS196:IUZ196"/>
    <mergeCell ref="IVA196:IVH196"/>
    <mergeCell ref="IVI196:IVP196"/>
    <mergeCell ref="IVQ196:IVX196"/>
    <mergeCell ref="IVY196:IWF196"/>
    <mergeCell ref="IWG196:IWN196"/>
    <mergeCell ref="ISW196:ITD196"/>
    <mergeCell ref="ITE196:ITL196"/>
    <mergeCell ref="ITM196:ITT196"/>
    <mergeCell ref="ITU196:IUB196"/>
    <mergeCell ref="IUC196:IUJ196"/>
    <mergeCell ref="IUK196:IUR196"/>
    <mergeCell ref="IRA196:IRH196"/>
    <mergeCell ref="IRI196:IRP196"/>
    <mergeCell ref="IRQ196:IRX196"/>
    <mergeCell ref="IRY196:ISF196"/>
    <mergeCell ref="ISG196:ISN196"/>
    <mergeCell ref="ISO196:ISV196"/>
    <mergeCell ref="IPE196:IPL196"/>
    <mergeCell ref="IPM196:IPT196"/>
    <mergeCell ref="IPU196:IQB196"/>
    <mergeCell ref="IQC196:IQJ196"/>
    <mergeCell ref="IQK196:IQR196"/>
    <mergeCell ref="IQS196:IQZ196"/>
    <mergeCell ref="INI196:INP196"/>
    <mergeCell ref="INQ196:INX196"/>
    <mergeCell ref="INY196:IOF196"/>
    <mergeCell ref="IOG196:ION196"/>
    <mergeCell ref="IOO196:IOV196"/>
    <mergeCell ref="IOW196:IPD196"/>
    <mergeCell ref="ILM196:ILT196"/>
    <mergeCell ref="ILU196:IMB196"/>
    <mergeCell ref="IMC196:IMJ196"/>
    <mergeCell ref="IMK196:IMR196"/>
    <mergeCell ref="IMS196:IMZ196"/>
    <mergeCell ref="INA196:INH196"/>
    <mergeCell ref="IJQ196:IJX196"/>
    <mergeCell ref="IJY196:IKF196"/>
    <mergeCell ref="IKG196:IKN196"/>
    <mergeCell ref="IKO196:IKV196"/>
    <mergeCell ref="IKW196:ILD196"/>
    <mergeCell ref="ILE196:ILL196"/>
    <mergeCell ref="IHU196:IIB196"/>
    <mergeCell ref="IIC196:IIJ196"/>
    <mergeCell ref="IIK196:IIR196"/>
    <mergeCell ref="IIS196:IIZ196"/>
    <mergeCell ref="IJA196:IJH196"/>
    <mergeCell ref="IJI196:IJP196"/>
    <mergeCell ref="IFY196:IGF196"/>
    <mergeCell ref="IGG196:IGN196"/>
    <mergeCell ref="IGO196:IGV196"/>
    <mergeCell ref="IGW196:IHD196"/>
    <mergeCell ref="IHE196:IHL196"/>
    <mergeCell ref="IHM196:IHT196"/>
    <mergeCell ref="IEC196:IEJ196"/>
    <mergeCell ref="IEK196:IER196"/>
    <mergeCell ref="IES196:IEZ196"/>
    <mergeCell ref="IFA196:IFH196"/>
    <mergeCell ref="IFI196:IFP196"/>
    <mergeCell ref="IFQ196:IFX196"/>
    <mergeCell ref="ICG196:ICN196"/>
    <mergeCell ref="ICO196:ICV196"/>
    <mergeCell ref="ICW196:IDD196"/>
    <mergeCell ref="IDE196:IDL196"/>
    <mergeCell ref="IDM196:IDT196"/>
    <mergeCell ref="IDU196:IEB196"/>
    <mergeCell ref="IAK196:IAR196"/>
    <mergeCell ref="IAS196:IAZ196"/>
    <mergeCell ref="IBA196:IBH196"/>
    <mergeCell ref="IBI196:IBP196"/>
    <mergeCell ref="IBQ196:IBX196"/>
    <mergeCell ref="IBY196:ICF196"/>
    <mergeCell ref="HYO196:HYV196"/>
    <mergeCell ref="HYW196:HZD196"/>
    <mergeCell ref="HZE196:HZL196"/>
    <mergeCell ref="HZM196:HZT196"/>
    <mergeCell ref="HZU196:IAB196"/>
    <mergeCell ref="IAC196:IAJ196"/>
    <mergeCell ref="HWS196:HWZ196"/>
    <mergeCell ref="HXA196:HXH196"/>
    <mergeCell ref="HXI196:HXP196"/>
    <mergeCell ref="HXQ196:HXX196"/>
    <mergeCell ref="HXY196:HYF196"/>
    <mergeCell ref="HYG196:HYN196"/>
    <mergeCell ref="HUW196:HVD196"/>
    <mergeCell ref="HVE196:HVL196"/>
    <mergeCell ref="HVM196:HVT196"/>
    <mergeCell ref="HVU196:HWB196"/>
    <mergeCell ref="HWC196:HWJ196"/>
    <mergeCell ref="HWK196:HWR196"/>
    <mergeCell ref="HTA196:HTH196"/>
    <mergeCell ref="HTI196:HTP196"/>
    <mergeCell ref="HTQ196:HTX196"/>
    <mergeCell ref="HTY196:HUF196"/>
    <mergeCell ref="HUG196:HUN196"/>
    <mergeCell ref="HUO196:HUV196"/>
    <mergeCell ref="HRE196:HRL196"/>
    <mergeCell ref="HRM196:HRT196"/>
    <mergeCell ref="HRU196:HSB196"/>
    <mergeCell ref="HSC196:HSJ196"/>
    <mergeCell ref="HSK196:HSR196"/>
    <mergeCell ref="HSS196:HSZ196"/>
    <mergeCell ref="HPI196:HPP196"/>
    <mergeCell ref="HPQ196:HPX196"/>
    <mergeCell ref="HPY196:HQF196"/>
    <mergeCell ref="HQG196:HQN196"/>
    <mergeCell ref="HQO196:HQV196"/>
    <mergeCell ref="HQW196:HRD196"/>
    <mergeCell ref="HNM196:HNT196"/>
    <mergeCell ref="HNU196:HOB196"/>
    <mergeCell ref="HOC196:HOJ196"/>
    <mergeCell ref="HOK196:HOR196"/>
    <mergeCell ref="HOS196:HOZ196"/>
    <mergeCell ref="HPA196:HPH196"/>
    <mergeCell ref="HLQ196:HLX196"/>
    <mergeCell ref="HLY196:HMF196"/>
    <mergeCell ref="HMG196:HMN196"/>
    <mergeCell ref="HMO196:HMV196"/>
    <mergeCell ref="HMW196:HND196"/>
    <mergeCell ref="HNE196:HNL196"/>
    <mergeCell ref="HJU196:HKB196"/>
    <mergeCell ref="HKC196:HKJ196"/>
    <mergeCell ref="HKK196:HKR196"/>
    <mergeCell ref="HKS196:HKZ196"/>
    <mergeCell ref="HLA196:HLH196"/>
    <mergeCell ref="HLI196:HLP196"/>
    <mergeCell ref="HHY196:HIF196"/>
    <mergeCell ref="HIG196:HIN196"/>
    <mergeCell ref="HIO196:HIV196"/>
    <mergeCell ref="HIW196:HJD196"/>
    <mergeCell ref="HJE196:HJL196"/>
    <mergeCell ref="HJM196:HJT196"/>
    <mergeCell ref="HGC196:HGJ196"/>
    <mergeCell ref="HGK196:HGR196"/>
    <mergeCell ref="HGS196:HGZ196"/>
    <mergeCell ref="HHA196:HHH196"/>
    <mergeCell ref="HHI196:HHP196"/>
    <mergeCell ref="HHQ196:HHX196"/>
    <mergeCell ref="HEG196:HEN196"/>
    <mergeCell ref="HEO196:HEV196"/>
    <mergeCell ref="HEW196:HFD196"/>
    <mergeCell ref="HFE196:HFL196"/>
    <mergeCell ref="HFM196:HFT196"/>
    <mergeCell ref="HFU196:HGB196"/>
    <mergeCell ref="HCK196:HCR196"/>
    <mergeCell ref="HCS196:HCZ196"/>
    <mergeCell ref="HDA196:HDH196"/>
    <mergeCell ref="HDI196:HDP196"/>
    <mergeCell ref="HDQ196:HDX196"/>
    <mergeCell ref="HDY196:HEF196"/>
    <mergeCell ref="HAO196:HAV196"/>
    <mergeCell ref="HAW196:HBD196"/>
    <mergeCell ref="HBE196:HBL196"/>
    <mergeCell ref="HBM196:HBT196"/>
    <mergeCell ref="HBU196:HCB196"/>
    <mergeCell ref="HCC196:HCJ196"/>
    <mergeCell ref="GYS196:GYZ196"/>
    <mergeCell ref="GZA196:GZH196"/>
    <mergeCell ref="GZI196:GZP196"/>
    <mergeCell ref="GZQ196:GZX196"/>
    <mergeCell ref="GZY196:HAF196"/>
    <mergeCell ref="HAG196:HAN196"/>
    <mergeCell ref="GWW196:GXD196"/>
    <mergeCell ref="GXE196:GXL196"/>
    <mergeCell ref="GXM196:GXT196"/>
    <mergeCell ref="GXU196:GYB196"/>
    <mergeCell ref="GYC196:GYJ196"/>
    <mergeCell ref="GYK196:GYR196"/>
    <mergeCell ref="GVA196:GVH196"/>
    <mergeCell ref="GVI196:GVP196"/>
    <mergeCell ref="GVQ196:GVX196"/>
    <mergeCell ref="GVY196:GWF196"/>
    <mergeCell ref="GWG196:GWN196"/>
    <mergeCell ref="GWO196:GWV196"/>
    <mergeCell ref="GTE196:GTL196"/>
    <mergeCell ref="GTM196:GTT196"/>
    <mergeCell ref="GTU196:GUB196"/>
    <mergeCell ref="GUC196:GUJ196"/>
    <mergeCell ref="GUK196:GUR196"/>
    <mergeCell ref="GUS196:GUZ196"/>
    <mergeCell ref="GRI196:GRP196"/>
    <mergeCell ref="GRQ196:GRX196"/>
    <mergeCell ref="GRY196:GSF196"/>
    <mergeCell ref="GSG196:GSN196"/>
    <mergeCell ref="GSO196:GSV196"/>
    <mergeCell ref="GSW196:GTD196"/>
    <mergeCell ref="GPM196:GPT196"/>
    <mergeCell ref="GPU196:GQB196"/>
    <mergeCell ref="GQC196:GQJ196"/>
    <mergeCell ref="GQK196:GQR196"/>
    <mergeCell ref="GQS196:GQZ196"/>
    <mergeCell ref="GRA196:GRH196"/>
    <mergeCell ref="GNQ196:GNX196"/>
    <mergeCell ref="GNY196:GOF196"/>
    <mergeCell ref="GOG196:GON196"/>
    <mergeCell ref="GOO196:GOV196"/>
    <mergeCell ref="GOW196:GPD196"/>
    <mergeCell ref="GPE196:GPL196"/>
    <mergeCell ref="GLU196:GMB196"/>
    <mergeCell ref="GMC196:GMJ196"/>
    <mergeCell ref="GMK196:GMR196"/>
    <mergeCell ref="GMS196:GMZ196"/>
    <mergeCell ref="GNA196:GNH196"/>
    <mergeCell ref="GNI196:GNP196"/>
    <mergeCell ref="GJY196:GKF196"/>
    <mergeCell ref="GKG196:GKN196"/>
    <mergeCell ref="GKO196:GKV196"/>
    <mergeCell ref="GKW196:GLD196"/>
    <mergeCell ref="GLE196:GLL196"/>
    <mergeCell ref="GLM196:GLT196"/>
    <mergeCell ref="GIC196:GIJ196"/>
    <mergeCell ref="GIK196:GIR196"/>
    <mergeCell ref="GIS196:GIZ196"/>
    <mergeCell ref="GJA196:GJH196"/>
    <mergeCell ref="GJI196:GJP196"/>
    <mergeCell ref="GJQ196:GJX196"/>
    <mergeCell ref="GGG196:GGN196"/>
    <mergeCell ref="GGO196:GGV196"/>
    <mergeCell ref="GGW196:GHD196"/>
    <mergeCell ref="GHE196:GHL196"/>
    <mergeCell ref="GHM196:GHT196"/>
    <mergeCell ref="GHU196:GIB196"/>
    <mergeCell ref="GEK196:GER196"/>
    <mergeCell ref="GES196:GEZ196"/>
    <mergeCell ref="GFA196:GFH196"/>
    <mergeCell ref="GFI196:GFP196"/>
    <mergeCell ref="GFQ196:GFX196"/>
    <mergeCell ref="GFY196:GGF196"/>
    <mergeCell ref="GCO196:GCV196"/>
    <mergeCell ref="GCW196:GDD196"/>
    <mergeCell ref="GDE196:GDL196"/>
    <mergeCell ref="GDM196:GDT196"/>
    <mergeCell ref="GDU196:GEB196"/>
    <mergeCell ref="GEC196:GEJ196"/>
    <mergeCell ref="GAS196:GAZ196"/>
    <mergeCell ref="GBA196:GBH196"/>
    <mergeCell ref="GBI196:GBP196"/>
    <mergeCell ref="GBQ196:GBX196"/>
    <mergeCell ref="GBY196:GCF196"/>
    <mergeCell ref="GCG196:GCN196"/>
    <mergeCell ref="FYW196:FZD196"/>
    <mergeCell ref="FZE196:FZL196"/>
    <mergeCell ref="FZM196:FZT196"/>
    <mergeCell ref="FZU196:GAB196"/>
    <mergeCell ref="GAC196:GAJ196"/>
    <mergeCell ref="GAK196:GAR196"/>
    <mergeCell ref="FXA196:FXH196"/>
    <mergeCell ref="FXI196:FXP196"/>
    <mergeCell ref="FXQ196:FXX196"/>
    <mergeCell ref="FXY196:FYF196"/>
    <mergeCell ref="FYG196:FYN196"/>
    <mergeCell ref="FYO196:FYV196"/>
    <mergeCell ref="FVE196:FVL196"/>
    <mergeCell ref="FVM196:FVT196"/>
    <mergeCell ref="FVU196:FWB196"/>
    <mergeCell ref="FWC196:FWJ196"/>
    <mergeCell ref="FWK196:FWR196"/>
    <mergeCell ref="FWS196:FWZ196"/>
    <mergeCell ref="FTI196:FTP196"/>
    <mergeCell ref="FTQ196:FTX196"/>
    <mergeCell ref="FTY196:FUF196"/>
    <mergeCell ref="FUG196:FUN196"/>
    <mergeCell ref="FUO196:FUV196"/>
    <mergeCell ref="FUW196:FVD196"/>
    <mergeCell ref="FRM196:FRT196"/>
    <mergeCell ref="FRU196:FSB196"/>
    <mergeCell ref="FSC196:FSJ196"/>
    <mergeCell ref="FSK196:FSR196"/>
    <mergeCell ref="FSS196:FSZ196"/>
    <mergeCell ref="FTA196:FTH196"/>
    <mergeCell ref="FPQ196:FPX196"/>
    <mergeCell ref="FPY196:FQF196"/>
    <mergeCell ref="FQG196:FQN196"/>
    <mergeCell ref="FQO196:FQV196"/>
    <mergeCell ref="FQW196:FRD196"/>
    <mergeCell ref="FRE196:FRL196"/>
    <mergeCell ref="FNU196:FOB196"/>
    <mergeCell ref="FOC196:FOJ196"/>
    <mergeCell ref="FOK196:FOR196"/>
    <mergeCell ref="FOS196:FOZ196"/>
    <mergeCell ref="FPA196:FPH196"/>
    <mergeCell ref="FPI196:FPP196"/>
    <mergeCell ref="FLY196:FMF196"/>
    <mergeCell ref="FMG196:FMN196"/>
    <mergeCell ref="FMO196:FMV196"/>
    <mergeCell ref="FMW196:FND196"/>
    <mergeCell ref="FNE196:FNL196"/>
    <mergeCell ref="FNM196:FNT196"/>
    <mergeCell ref="FKC196:FKJ196"/>
    <mergeCell ref="FKK196:FKR196"/>
    <mergeCell ref="FKS196:FKZ196"/>
    <mergeCell ref="FLA196:FLH196"/>
    <mergeCell ref="FLI196:FLP196"/>
    <mergeCell ref="FLQ196:FLX196"/>
    <mergeCell ref="FIG196:FIN196"/>
    <mergeCell ref="FIO196:FIV196"/>
    <mergeCell ref="FIW196:FJD196"/>
    <mergeCell ref="FJE196:FJL196"/>
    <mergeCell ref="FJM196:FJT196"/>
    <mergeCell ref="FJU196:FKB196"/>
    <mergeCell ref="FGK196:FGR196"/>
    <mergeCell ref="FGS196:FGZ196"/>
    <mergeCell ref="FHA196:FHH196"/>
    <mergeCell ref="FHI196:FHP196"/>
    <mergeCell ref="FHQ196:FHX196"/>
    <mergeCell ref="FHY196:FIF196"/>
    <mergeCell ref="FEO196:FEV196"/>
    <mergeCell ref="FEW196:FFD196"/>
    <mergeCell ref="FFE196:FFL196"/>
    <mergeCell ref="FFM196:FFT196"/>
    <mergeCell ref="FFU196:FGB196"/>
    <mergeCell ref="FGC196:FGJ196"/>
    <mergeCell ref="FCS196:FCZ196"/>
    <mergeCell ref="FDA196:FDH196"/>
    <mergeCell ref="FDI196:FDP196"/>
    <mergeCell ref="FDQ196:FDX196"/>
    <mergeCell ref="FDY196:FEF196"/>
    <mergeCell ref="FEG196:FEN196"/>
    <mergeCell ref="FAW196:FBD196"/>
    <mergeCell ref="FBE196:FBL196"/>
    <mergeCell ref="FBM196:FBT196"/>
    <mergeCell ref="FBU196:FCB196"/>
    <mergeCell ref="FCC196:FCJ196"/>
    <mergeCell ref="FCK196:FCR196"/>
    <mergeCell ref="EZA196:EZH196"/>
    <mergeCell ref="EZI196:EZP196"/>
    <mergeCell ref="EZQ196:EZX196"/>
    <mergeCell ref="EZY196:FAF196"/>
    <mergeCell ref="FAG196:FAN196"/>
    <mergeCell ref="FAO196:FAV196"/>
    <mergeCell ref="EXE196:EXL196"/>
    <mergeCell ref="EXM196:EXT196"/>
    <mergeCell ref="EXU196:EYB196"/>
    <mergeCell ref="EYC196:EYJ196"/>
    <mergeCell ref="EYK196:EYR196"/>
    <mergeCell ref="EYS196:EYZ196"/>
    <mergeCell ref="EVI196:EVP196"/>
    <mergeCell ref="EVQ196:EVX196"/>
    <mergeCell ref="EVY196:EWF196"/>
    <mergeCell ref="EWG196:EWN196"/>
    <mergeCell ref="EWO196:EWV196"/>
    <mergeCell ref="EWW196:EXD196"/>
    <mergeCell ref="ETM196:ETT196"/>
    <mergeCell ref="ETU196:EUB196"/>
    <mergeCell ref="EUC196:EUJ196"/>
    <mergeCell ref="EUK196:EUR196"/>
    <mergeCell ref="EUS196:EUZ196"/>
    <mergeCell ref="EVA196:EVH196"/>
    <mergeCell ref="ERQ196:ERX196"/>
    <mergeCell ref="ERY196:ESF196"/>
    <mergeCell ref="ESG196:ESN196"/>
    <mergeCell ref="ESO196:ESV196"/>
    <mergeCell ref="ESW196:ETD196"/>
    <mergeCell ref="ETE196:ETL196"/>
    <mergeCell ref="EPU196:EQB196"/>
    <mergeCell ref="EQC196:EQJ196"/>
    <mergeCell ref="EQK196:EQR196"/>
    <mergeCell ref="EQS196:EQZ196"/>
    <mergeCell ref="ERA196:ERH196"/>
    <mergeCell ref="ERI196:ERP196"/>
    <mergeCell ref="ENY196:EOF196"/>
    <mergeCell ref="EOG196:EON196"/>
    <mergeCell ref="EOO196:EOV196"/>
    <mergeCell ref="EOW196:EPD196"/>
    <mergeCell ref="EPE196:EPL196"/>
    <mergeCell ref="EPM196:EPT196"/>
    <mergeCell ref="EMC196:EMJ196"/>
    <mergeCell ref="EMK196:EMR196"/>
    <mergeCell ref="EMS196:EMZ196"/>
    <mergeCell ref="ENA196:ENH196"/>
    <mergeCell ref="ENI196:ENP196"/>
    <mergeCell ref="ENQ196:ENX196"/>
    <mergeCell ref="EKG196:EKN196"/>
    <mergeCell ref="EKO196:EKV196"/>
    <mergeCell ref="EKW196:ELD196"/>
    <mergeCell ref="ELE196:ELL196"/>
    <mergeCell ref="ELM196:ELT196"/>
    <mergeCell ref="ELU196:EMB196"/>
    <mergeCell ref="EIK196:EIR196"/>
    <mergeCell ref="EIS196:EIZ196"/>
    <mergeCell ref="EJA196:EJH196"/>
    <mergeCell ref="EJI196:EJP196"/>
    <mergeCell ref="EJQ196:EJX196"/>
    <mergeCell ref="EJY196:EKF196"/>
    <mergeCell ref="EGO196:EGV196"/>
    <mergeCell ref="EGW196:EHD196"/>
    <mergeCell ref="EHE196:EHL196"/>
    <mergeCell ref="EHM196:EHT196"/>
    <mergeCell ref="EHU196:EIB196"/>
    <mergeCell ref="EIC196:EIJ196"/>
    <mergeCell ref="EES196:EEZ196"/>
    <mergeCell ref="EFA196:EFH196"/>
    <mergeCell ref="EFI196:EFP196"/>
    <mergeCell ref="EFQ196:EFX196"/>
    <mergeCell ref="EFY196:EGF196"/>
    <mergeCell ref="EGG196:EGN196"/>
    <mergeCell ref="ECW196:EDD196"/>
    <mergeCell ref="EDE196:EDL196"/>
    <mergeCell ref="EDM196:EDT196"/>
    <mergeCell ref="EDU196:EEB196"/>
    <mergeCell ref="EEC196:EEJ196"/>
    <mergeCell ref="EEK196:EER196"/>
    <mergeCell ref="EBA196:EBH196"/>
    <mergeCell ref="EBI196:EBP196"/>
    <mergeCell ref="EBQ196:EBX196"/>
    <mergeCell ref="EBY196:ECF196"/>
    <mergeCell ref="ECG196:ECN196"/>
    <mergeCell ref="ECO196:ECV196"/>
    <mergeCell ref="DZE196:DZL196"/>
    <mergeCell ref="DZM196:DZT196"/>
    <mergeCell ref="DZU196:EAB196"/>
    <mergeCell ref="EAC196:EAJ196"/>
    <mergeCell ref="EAK196:EAR196"/>
    <mergeCell ref="EAS196:EAZ196"/>
    <mergeCell ref="DXI196:DXP196"/>
    <mergeCell ref="DXQ196:DXX196"/>
    <mergeCell ref="DXY196:DYF196"/>
    <mergeCell ref="DYG196:DYN196"/>
    <mergeCell ref="DYO196:DYV196"/>
    <mergeCell ref="DYW196:DZD196"/>
    <mergeCell ref="DVM196:DVT196"/>
    <mergeCell ref="DVU196:DWB196"/>
    <mergeCell ref="DWC196:DWJ196"/>
    <mergeCell ref="DWK196:DWR196"/>
    <mergeCell ref="DWS196:DWZ196"/>
    <mergeCell ref="DXA196:DXH196"/>
    <mergeCell ref="DTQ196:DTX196"/>
    <mergeCell ref="DTY196:DUF196"/>
    <mergeCell ref="DUG196:DUN196"/>
    <mergeCell ref="DUO196:DUV196"/>
    <mergeCell ref="DUW196:DVD196"/>
    <mergeCell ref="DVE196:DVL196"/>
    <mergeCell ref="DRU196:DSB196"/>
    <mergeCell ref="DSC196:DSJ196"/>
    <mergeCell ref="DSK196:DSR196"/>
    <mergeCell ref="DSS196:DSZ196"/>
    <mergeCell ref="DTA196:DTH196"/>
    <mergeCell ref="DTI196:DTP196"/>
    <mergeCell ref="DPY196:DQF196"/>
    <mergeCell ref="DQG196:DQN196"/>
    <mergeCell ref="DQO196:DQV196"/>
    <mergeCell ref="DQW196:DRD196"/>
    <mergeCell ref="DRE196:DRL196"/>
    <mergeCell ref="DRM196:DRT196"/>
    <mergeCell ref="DOC196:DOJ196"/>
    <mergeCell ref="DOK196:DOR196"/>
    <mergeCell ref="DOS196:DOZ196"/>
    <mergeCell ref="DPA196:DPH196"/>
    <mergeCell ref="DPI196:DPP196"/>
    <mergeCell ref="DPQ196:DPX196"/>
    <mergeCell ref="DMG196:DMN196"/>
    <mergeCell ref="DMO196:DMV196"/>
    <mergeCell ref="DMW196:DND196"/>
    <mergeCell ref="DNE196:DNL196"/>
    <mergeCell ref="DNM196:DNT196"/>
    <mergeCell ref="DNU196:DOB196"/>
    <mergeCell ref="DKK196:DKR196"/>
    <mergeCell ref="DKS196:DKZ196"/>
    <mergeCell ref="DLA196:DLH196"/>
    <mergeCell ref="DLI196:DLP196"/>
    <mergeCell ref="DLQ196:DLX196"/>
    <mergeCell ref="DLY196:DMF196"/>
    <mergeCell ref="DIO196:DIV196"/>
    <mergeCell ref="DIW196:DJD196"/>
    <mergeCell ref="DJE196:DJL196"/>
    <mergeCell ref="DJM196:DJT196"/>
    <mergeCell ref="DJU196:DKB196"/>
    <mergeCell ref="DKC196:DKJ196"/>
    <mergeCell ref="DGS196:DGZ196"/>
    <mergeCell ref="DHA196:DHH196"/>
    <mergeCell ref="DHI196:DHP196"/>
    <mergeCell ref="DHQ196:DHX196"/>
    <mergeCell ref="DHY196:DIF196"/>
    <mergeCell ref="DIG196:DIN196"/>
    <mergeCell ref="DEW196:DFD196"/>
    <mergeCell ref="DFE196:DFL196"/>
    <mergeCell ref="DFM196:DFT196"/>
    <mergeCell ref="DFU196:DGB196"/>
    <mergeCell ref="DGC196:DGJ196"/>
    <mergeCell ref="DGK196:DGR196"/>
    <mergeCell ref="DDA196:DDH196"/>
    <mergeCell ref="DDI196:DDP196"/>
    <mergeCell ref="DDQ196:DDX196"/>
    <mergeCell ref="DDY196:DEF196"/>
    <mergeCell ref="DEG196:DEN196"/>
    <mergeCell ref="DEO196:DEV196"/>
    <mergeCell ref="DBE196:DBL196"/>
    <mergeCell ref="DBM196:DBT196"/>
    <mergeCell ref="DBU196:DCB196"/>
    <mergeCell ref="DCC196:DCJ196"/>
    <mergeCell ref="DCK196:DCR196"/>
    <mergeCell ref="DCS196:DCZ196"/>
    <mergeCell ref="CZI196:CZP196"/>
    <mergeCell ref="CZQ196:CZX196"/>
    <mergeCell ref="CZY196:DAF196"/>
    <mergeCell ref="DAG196:DAN196"/>
    <mergeCell ref="DAO196:DAV196"/>
    <mergeCell ref="DAW196:DBD196"/>
    <mergeCell ref="CXM196:CXT196"/>
    <mergeCell ref="CXU196:CYB196"/>
    <mergeCell ref="CYC196:CYJ196"/>
    <mergeCell ref="CYK196:CYR196"/>
    <mergeCell ref="CYS196:CYZ196"/>
    <mergeCell ref="CZA196:CZH196"/>
    <mergeCell ref="CVQ196:CVX196"/>
    <mergeCell ref="CVY196:CWF196"/>
    <mergeCell ref="CWG196:CWN196"/>
    <mergeCell ref="CWO196:CWV196"/>
    <mergeCell ref="CWW196:CXD196"/>
    <mergeCell ref="CXE196:CXL196"/>
    <mergeCell ref="CTU196:CUB196"/>
    <mergeCell ref="CUC196:CUJ196"/>
    <mergeCell ref="CUK196:CUR196"/>
    <mergeCell ref="CUS196:CUZ196"/>
    <mergeCell ref="CVA196:CVH196"/>
    <mergeCell ref="CVI196:CVP196"/>
    <mergeCell ref="CRY196:CSF196"/>
    <mergeCell ref="CSG196:CSN196"/>
    <mergeCell ref="CSO196:CSV196"/>
    <mergeCell ref="CSW196:CTD196"/>
    <mergeCell ref="CTE196:CTL196"/>
    <mergeCell ref="CTM196:CTT196"/>
    <mergeCell ref="CQC196:CQJ196"/>
    <mergeCell ref="CQK196:CQR196"/>
    <mergeCell ref="CQS196:CQZ196"/>
    <mergeCell ref="CRA196:CRH196"/>
    <mergeCell ref="CRI196:CRP196"/>
    <mergeCell ref="CRQ196:CRX196"/>
    <mergeCell ref="COG196:CON196"/>
    <mergeCell ref="COO196:COV196"/>
    <mergeCell ref="COW196:CPD196"/>
    <mergeCell ref="CPE196:CPL196"/>
    <mergeCell ref="CPM196:CPT196"/>
    <mergeCell ref="CPU196:CQB196"/>
    <mergeCell ref="CMK196:CMR196"/>
    <mergeCell ref="CMS196:CMZ196"/>
    <mergeCell ref="CNA196:CNH196"/>
    <mergeCell ref="CNI196:CNP196"/>
    <mergeCell ref="CNQ196:CNX196"/>
    <mergeCell ref="CNY196:COF196"/>
    <mergeCell ref="CKO196:CKV196"/>
    <mergeCell ref="CKW196:CLD196"/>
    <mergeCell ref="CLE196:CLL196"/>
    <mergeCell ref="CLM196:CLT196"/>
    <mergeCell ref="CLU196:CMB196"/>
    <mergeCell ref="CMC196:CMJ196"/>
    <mergeCell ref="CIS196:CIZ196"/>
    <mergeCell ref="CJA196:CJH196"/>
    <mergeCell ref="CJI196:CJP196"/>
    <mergeCell ref="CJQ196:CJX196"/>
    <mergeCell ref="CJY196:CKF196"/>
    <mergeCell ref="CKG196:CKN196"/>
    <mergeCell ref="CGW196:CHD196"/>
    <mergeCell ref="CHE196:CHL196"/>
    <mergeCell ref="CHM196:CHT196"/>
    <mergeCell ref="CHU196:CIB196"/>
    <mergeCell ref="CIC196:CIJ196"/>
    <mergeCell ref="CIK196:CIR196"/>
    <mergeCell ref="CFA196:CFH196"/>
    <mergeCell ref="CFI196:CFP196"/>
    <mergeCell ref="CFQ196:CFX196"/>
    <mergeCell ref="CFY196:CGF196"/>
    <mergeCell ref="CGG196:CGN196"/>
    <mergeCell ref="CGO196:CGV196"/>
    <mergeCell ref="CDE196:CDL196"/>
    <mergeCell ref="CDM196:CDT196"/>
    <mergeCell ref="CDU196:CEB196"/>
    <mergeCell ref="CEC196:CEJ196"/>
    <mergeCell ref="CEK196:CER196"/>
    <mergeCell ref="CES196:CEZ196"/>
    <mergeCell ref="CBI196:CBP196"/>
    <mergeCell ref="CBQ196:CBX196"/>
    <mergeCell ref="CBY196:CCF196"/>
    <mergeCell ref="CCG196:CCN196"/>
    <mergeCell ref="CCO196:CCV196"/>
    <mergeCell ref="CCW196:CDD196"/>
    <mergeCell ref="BZM196:BZT196"/>
    <mergeCell ref="BZU196:CAB196"/>
    <mergeCell ref="CAC196:CAJ196"/>
    <mergeCell ref="CAK196:CAR196"/>
    <mergeCell ref="CAS196:CAZ196"/>
    <mergeCell ref="CBA196:CBH196"/>
    <mergeCell ref="BXQ196:BXX196"/>
    <mergeCell ref="BXY196:BYF196"/>
    <mergeCell ref="BYG196:BYN196"/>
    <mergeCell ref="BYO196:BYV196"/>
    <mergeCell ref="BYW196:BZD196"/>
    <mergeCell ref="BZE196:BZL196"/>
    <mergeCell ref="BVU196:BWB196"/>
    <mergeCell ref="BWC196:BWJ196"/>
    <mergeCell ref="BWK196:BWR196"/>
    <mergeCell ref="BWS196:BWZ196"/>
    <mergeCell ref="BXA196:BXH196"/>
    <mergeCell ref="BXI196:BXP196"/>
    <mergeCell ref="BTY196:BUF196"/>
    <mergeCell ref="BUG196:BUN196"/>
    <mergeCell ref="BUO196:BUV196"/>
    <mergeCell ref="BUW196:BVD196"/>
    <mergeCell ref="BVE196:BVL196"/>
    <mergeCell ref="BVM196:BVT196"/>
    <mergeCell ref="BSC196:BSJ196"/>
    <mergeCell ref="BSK196:BSR196"/>
    <mergeCell ref="BSS196:BSZ196"/>
    <mergeCell ref="BTA196:BTH196"/>
    <mergeCell ref="BTI196:BTP196"/>
    <mergeCell ref="BTQ196:BTX196"/>
    <mergeCell ref="BQG196:BQN196"/>
    <mergeCell ref="BQO196:BQV196"/>
    <mergeCell ref="BQW196:BRD196"/>
    <mergeCell ref="BRE196:BRL196"/>
    <mergeCell ref="BRM196:BRT196"/>
    <mergeCell ref="BRU196:BSB196"/>
    <mergeCell ref="BOK196:BOR196"/>
    <mergeCell ref="BOS196:BOZ196"/>
    <mergeCell ref="BPA196:BPH196"/>
    <mergeCell ref="BPI196:BPP196"/>
    <mergeCell ref="BPQ196:BPX196"/>
    <mergeCell ref="BPY196:BQF196"/>
    <mergeCell ref="BMO196:BMV196"/>
    <mergeCell ref="BMW196:BND196"/>
    <mergeCell ref="BNE196:BNL196"/>
    <mergeCell ref="BNM196:BNT196"/>
    <mergeCell ref="BNU196:BOB196"/>
    <mergeCell ref="BOC196:BOJ196"/>
    <mergeCell ref="BKS196:BKZ196"/>
    <mergeCell ref="BLA196:BLH196"/>
    <mergeCell ref="BLI196:BLP196"/>
    <mergeCell ref="BLQ196:BLX196"/>
    <mergeCell ref="BLY196:BMF196"/>
    <mergeCell ref="BMG196:BMN196"/>
    <mergeCell ref="BIW196:BJD196"/>
    <mergeCell ref="BJE196:BJL196"/>
    <mergeCell ref="BJM196:BJT196"/>
    <mergeCell ref="BJU196:BKB196"/>
    <mergeCell ref="BKC196:BKJ196"/>
    <mergeCell ref="BKK196:BKR196"/>
    <mergeCell ref="BHA196:BHH196"/>
    <mergeCell ref="BHI196:BHP196"/>
    <mergeCell ref="BHQ196:BHX196"/>
    <mergeCell ref="BHY196:BIF196"/>
    <mergeCell ref="BIG196:BIN196"/>
    <mergeCell ref="BIO196:BIV196"/>
    <mergeCell ref="BFE196:BFL196"/>
    <mergeCell ref="BFM196:BFT196"/>
    <mergeCell ref="BFU196:BGB196"/>
    <mergeCell ref="BGC196:BGJ196"/>
    <mergeCell ref="BGK196:BGR196"/>
    <mergeCell ref="BGS196:BGZ196"/>
    <mergeCell ref="BDI196:BDP196"/>
    <mergeCell ref="BDQ196:BDX196"/>
    <mergeCell ref="BDY196:BEF196"/>
    <mergeCell ref="BEG196:BEN196"/>
    <mergeCell ref="BEO196:BEV196"/>
    <mergeCell ref="BEW196:BFD196"/>
    <mergeCell ref="BBM196:BBT196"/>
    <mergeCell ref="BBU196:BCB196"/>
    <mergeCell ref="BCC196:BCJ196"/>
    <mergeCell ref="BCK196:BCR196"/>
    <mergeCell ref="BCS196:BCZ196"/>
    <mergeCell ref="BDA196:BDH196"/>
    <mergeCell ref="AZQ196:AZX196"/>
    <mergeCell ref="AZY196:BAF196"/>
    <mergeCell ref="BAG196:BAN196"/>
    <mergeCell ref="BAO196:BAV196"/>
    <mergeCell ref="BAW196:BBD196"/>
    <mergeCell ref="BBE196:BBL196"/>
    <mergeCell ref="AXU196:AYB196"/>
    <mergeCell ref="AYC196:AYJ196"/>
    <mergeCell ref="AYK196:AYR196"/>
    <mergeCell ref="AYS196:AYZ196"/>
    <mergeCell ref="AZA196:AZH196"/>
    <mergeCell ref="AZI196:AZP196"/>
    <mergeCell ref="AVY196:AWF196"/>
    <mergeCell ref="AWG196:AWN196"/>
    <mergeCell ref="AWO196:AWV196"/>
    <mergeCell ref="AWW196:AXD196"/>
    <mergeCell ref="AXE196:AXL196"/>
    <mergeCell ref="AXM196:AXT196"/>
    <mergeCell ref="AUC196:AUJ196"/>
    <mergeCell ref="AUK196:AUR196"/>
    <mergeCell ref="AUS196:AUZ196"/>
    <mergeCell ref="AVA196:AVH196"/>
    <mergeCell ref="AVI196:AVP196"/>
    <mergeCell ref="AVQ196:AVX196"/>
    <mergeCell ref="ASG196:ASN196"/>
    <mergeCell ref="ASO196:ASV196"/>
    <mergeCell ref="ASW196:ATD196"/>
    <mergeCell ref="ATE196:ATL196"/>
    <mergeCell ref="ATM196:ATT196"/>
    <mergeCell ref="ATU196:AUB196"/>
    <mergeCell ref="AQK196:AQR196"/>
    <mergeCell ref="AQS196:AQZ196"/>
    <mergeCell ref="ARA196:ARH196"/>
    <mergeCell ref="ARI196:ARP196"/>
    <mergeCell ref="ARQ196:ARX196"/>
    <mergeCell ref="ARY196:ASF196"/>
    <mergeCell ref="AOO196:AOV196"/>
    <mergeCell ref="AOW196:APD196"/>
    <mergeCell ref="APE196:APL196"/>
    <mergeCell ref="APM196:APT196"/>
    <mergeCell ref="APU196:AQB196"/>
    <mergeCell ref="AQC196:AQJ196"/>
    <mergeCell ref="AMS196:AMZ196"/>
    <mergeCell ref="ANA196:ANH196"/>
    <mergeCell ref="ANI196:ANP196"/>
    <mergeCell ref="ANQ196:ANX196"/>
    <mergeCell ref="ANY196:AOF196"/>
    <mergeCell ref="AOG196:AON196"/>
    <mergeCell ref="AKW196:ALD196"/>
    <mergeCell ref="ALE196:ALL196"/>
    <mergeCell ref="ALM196:ALT196"/>
    <mergeCell ref="ALU196:AMB196"/>
    <mergeCell ref="AMC196:AMJ196"/>
    <mergeCell ref="AMK196:AMR196"/>
    <mergeCell ref="AJA196:AJH196"/>
    <mergeCell ref="AJI196:AJP196"/>
    <mergeCell ref="AJQ196:AJX196"/>
    <mergeCell ref="AJY196:AKF196"/>
    <mergeCell ref="AKG196:AKN196"/>
    <mergeCell ref="AKO196:AKV196"/>
    <mergeCell ref="AHE196:AHL196"/>
    <mergeCell ref="AHM196:AHT196"/>
    <mergeCell ref="AHU196:AIB196"/>
    <mergeCell ref="AIC196:AIJ196"/>
    <mergeCell ref="AIK196:AIR196"/>
    <mergeCell ref="AIS196:AIZ196"/>
    <mergeCell ref="AFI196:AFP196"/>
    <mergeCell ref="AFQ196:AFX196"/>
    <mergeCell ref="AFY196:AGF196"/>
    <mergeCell ref="AGG196:AGN196"/>
    <mergeCell ref="AGO196:AGV196"/>
    <mergeCell ref="AGW196:AHD196"/>
    <mergeCell ref="ADM196:ADT196"/>
    <mergeCell ref="ADU196:AEB196"/>
    <mergeCell ref="AEC196:AEJ196"/>
    <mergeCell ref="AEK196:AER196"/>
    <mergeCell ref="AES196:AEZ196"/>
    <mergeCell ref="AFA196:AFH196"/>
    <mergeCell ref="ABQ196:ABX196"/>
    <mergeCell ref="ABY196:ACF196"/>
    <mergeCell ref="ACG196:ACN196"/>
    <mergeCell ref="ACO196:ACV196"/>
    <mergeCell ref="ACW196:ADD196"/>
    <mergeCell ref="ADE196:ADL196"/>
    <mergeCell ref="ZU196:AAB196"/>
    <mergeCell ref="AAC196:AAJ196"/>
    <mergeCell ref="AAK196:AAR196"/>
    <mergeCell ref="AAS196:AAZ196"/>
    <mergeCell ref="ABA196:ABH196"/>
    <mergeCell ref="ABI196:ABP196"/>
    <mergeCell ref="XY196:YF196"/>
    <mergeCell ref="YG196:YN196"/>
    <mergeCell ref="YO196:YV196"/>
    <mergeCell ref="YW196:ZD196"/>
    <mergeCell ref="ZE196:ZL196"/>
    <mergeCell ref="ZM196:ZT196"/>
    <mergeCell ref="WC196:WJ196"/>
    <mergeCell ref="WK196:WR196"/>
    <mergeCell ref="WS196:WZ196"/>
    <mergeCell ref="XA196:XH196"/>
    <mergeCell ref="XI196:XP196"/>
    <mergeCell ref="XQ196:XX196"/>
    <mergeCell ref="UG196:UN196"/>
    <mergeCell ref="UO196:UV196"/>
    <mergeCell ref="UW196:VD196"/>
    <mergeCell ref="VE196:VL196"/>
    <mergeCell ref="VM196:VT196"/>
    <mergeCell ref="VU196:WB196"/>
    <mergeCell ref="SK196:SR196"/>
    <mergeCell ref="SS196:SZ196"/>
    <mergeCell ref="TA196:TH196"/>
    <mergeCell ref="TI196:TP196"/>
    <mergeCell ref="TQ196:TX196"/>
    <mergeCell ref="TY196:UF196"/>
    <mergeCell ref="QO196:QV196"/>
    <mergeCell ref="QW196:RD196"/>
    <mergeCell ref="RE196:RL196"/>
    <mergeCell ref="RM196:RT196"/>
    <mergeCell ref="RU196:SB196"/>
    <mergeCell ref="SC196:SJ196"/>
    <mergeCell ref="OS196:OZ196"/>
    <mergeCell ref="PA196:PH196"/>
    <mergeCell ref="PI196:PP196"/>
    <mergeCell ref="PQ196:PX196"/>
    <mergeCell ref="PY196:QF196"/>
    <mergeCell ref="QG196:QN196"/>
    <mergeCell ref="MW196:ND196"/>
    <mergeCell ref="NE196:NL196"/>
    <mergeCell ref="NM196:NT196"/>
    <mergeCell ref="NU196:OB196"/>
    <mergeCell ref="OC196:OJ196"/>
    <mergeCell ref="OK196:OR196"/>
    <mergeCell ref="LA196:LH196"/>
    <mergeCell ref="LI196:LP196"/>
    <mergeCell ref="LQ196:LX196"/>
    <mergeCell ref="LY196:MF196"/>
    <mergeCell ref="MG196:MN196"/>
    <mergeCell ref="MO196:MV196"/>
    <mergeCell ref="JE196:JL196"/>
    <mergeCell ref="JM196:JT196"/>
    <mergeCell ref="JU196:KB196"/>
    <mergeCell ref="KC196:KJ196"/>
    <mergeCell ref="KK196:KR196"/>
    <mergeCell ref="KS196:KZ196"/>
    <mergeCell ref="HI196:HP196"/>
    <mergeCell ref="HQ196:HX196"/>
    <mergeCell ref="HY196:IF196"/>
    <mergeCell ref="IG196:IN196"/>
    <mergeCell ref="IO196:IV196"/>
    <mergeCell ref="IW196:JD196"/>
    <mergeCell ref="FM196:FT196"/>
    <mergeCell ref="FU196:GB196"/>
    <mergeCell ref="GC196:GJ196"/>
    <mergeCell ref="GK196:GR196"/>
    <mergeCell ref="GS196:GZ196"/>
    <mergeCell ref="HA196:HH196"/>
    <mergeCell ref="DQ196:DX196"/>
    <mergeCell ref="DY196:EF196"/>
    <mergeCell ref="EG196:EN196"/>
    <mergeCell ref="EO196:EV196"/>
    <mergeCell ref="EW196:FD196"/>
    <mergeCell ref="FE196:FL196"/>
    <mergeCell ref="BU196:CB196"/>
    <mergeCell ref="CC196:CJ196"/>
    <mergeCell ref="CK196:CR196"/>
    <mergeCell ref="CS196:CZ196"/>
    <mergeCell ref="DA196:DH196"/>
    <mergeCell ref="DI196:DP196"/>
    <mergeCell ref="Y196:AF196"/>
    <mergeCell ref="AG196:AN196"/>
    <mergeCell ref="AO196:AV196"/>
    <mergeCell ref="AW196:BD196"/>
    <mergeCell ref="BE196:BL196"/>
    <mergeCell ref="BM196:BT196"/>
    <mergeCell ref="A194:B194"/>
    <mergeCell ref="D194:E194"/>
    <mergeCell ref="A195:H195"/>
    <mergeCell ref="A196:H196"/>
    <mergeCell ref="I196:P196"/>
    <mergeCell ref="Q196:X196"/>
    <mergeCell ref="A191:B191"/>
    <mergeCell ref="D191:E191"/>
    <mergeCell ref="A192:B192"/>
    <mergeCell ref="D192:E192"/>
    <mergeCell ref="A193:B193"/>
    <mergeCell ref="D193:E193"/>
    <mergeCell ref="A185:H185"/>
    <mergeCell ref="A187:E187"/>
    <mergeCell ref="A188:E188"/>
    <mergeCell ref="A189:B189"/>
    <mergeCell ref="D189:E189"/>
    <mergeCell ref="A190:B190"/>
    <mergeCell ref="D190:E190"/>
    <mergeCell ref="A178:C178"/>
    <mergeCell ref="A179:C179"/>
    <mergeCell ref="A180:C180"/>
    <mergeCell ref="A181:C181"/>
    <mergeCell ref="A182:C182"/>
    <mergeCell ref="A184:H184"/>
    <mergeCell ref="A170:B170"/>
    <mergeCell ref="D170:H170"/>
    <mergeCell ref="C175:D175"/>
    <mergeCell ref="A176:C176"/>
    <mergeCell ref="G176:H176"/>
    <mergeCell ref="A177:C177"/>
    <mergeCell ref="A166:B166"/>
    <mergeCell ref="D166:H166"/>
    <mergeCell ref="A167:C167"/>
    <mergeCell ref="D167:H167"/>
    <mergeCell ref="A168:B168"/>
    <mergeCell ref="C168:C169"/>
    <mergeCell ref="D168:H168"/>
    <mergeCell ref="A169:B169"/>
    <mergeCell ref="D169:H169"/>
    <mergeCell ref="A163:B163"/>
    <mergeCell ref="D163:H163"/>
    <mergeCell ref="A164:B164"/>
    <mergeCell ref="D164:H164"/>
    <mergeCell ref="A165:B165"/>
    <mergeCell ref="D165:H165"/>
    <mergeCell ref="A159:B159"/>
    <mergeCell ref="A160:B160"/>
    <mergeCell ref="D160:H160"/>
    <mergeCell ref="A161:B161"/>
    <mergeCell ref="D161:H161"/>
    <mergeCell ref="A162:B162"/>
    <mergeCell ref="D155:H155"/>
    <mergeCell ref="A156:B156"/>
    <mergeCell ref="D156:H156"/>
    <mergeCell ref="A157:B157"/>
    <mergeCell ref="D157:H157"/>
    <mergeCell ref="A158:B158"/>
    <mergeCell ref="D158:H158"/>
    <mergeCell ref="A151:B151"/>
    <mergeCell ref="D151:H151"/>
    <mergeCell ref="A152:B152"/>
    <mergeCell ref="D152:H152"/>
    <mergeCell ref="A153:B153"/>
    <mergeCell ref="C153:C157"/>
    <mergeCell ref="D153:H153"/>
    <mergeCell ref="A154:B154"/>
    <mergeCell ref="D154:H154"/>
    <mergeCell ref="A155:B155"/>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06:B106"/>
    <mergeCell ref="D106:H106"/>
    <mergeCell ref="A107:B107"/>
    <mergeCell ref="D107:H107"/>
    <mergeCell ref="A108:B108"/>
    <mergeCell ref="D108:H108"/>
    <mergeCell ref="D102:H102"/>
    <mergeCell ref="A103:B103"/>
    <mergeCell ref="D103:H103"/>
    <mergeCell ref="A104:B104"/>
    <mergeCell ref="D104:H104"/>
    <mergeCell ref="A105:B105"/>
    <mergeCell ref="D105:H105"/>
    <mergeCell ref="A98:B98"/>
    <mergeCell ref="D98:H98"/>
    <mergeCell ref="A99:B99"/>
    <mergeCell ref="C99:C116"/>
    <mergeCell ref="D99:H99"/>
    <mergeCell ref="A100:B100"/>
    <mergeCell ref="D100:H100"/>
    <mergeCell ref="A101:B101"/>
    <mergeCell ref="D101:H101"/>
    <mergeCell ref="A102:B102"/>
    <mergeCell ref="A95:B95"/>
    <mergeCell ref="D95:H95"/>
    <mergeCell ref="A96:B96"/>
    <mergeCell ref="D96:H96"/>
    <mergeCell ref="A97:B97"/>
    <mergeCell ref="D97:H97"/>
    <mergeCell ref="A92:B92"/>
    <mergeCell ref="D92:H92"/>
    <mergeCell ref="A93:B93"/>
    <mergeCell ref="D93:H93"/>
    <mergeCell ref="A94:B94"/>
    <mergeCell ref="D94:H94"/>
    <mergeCell ref="A89:B89"/>
    <mergeCell ref="D89:H89"/>
    <mergeCell ref="A90:B90"/>
    <mergeCell ref="D90:H90"/>
    <mergeCell ref="A91:B91"/>
    <mergeCell ref="D91:H91"/>
    <mergeCell ref="A84:B84"/>
    <mergeCell ref="D84:H84"/>
    <mergeCell ref="A85:C85"/>
    <mergeCell ref="D85:H85"/>
    <mergeCell ref="D86:H86"/>
    <mergeCell ref="A87:B87"/>
    <mergeCell ref="C87:C95"/>
    <mergeCell ref="D87:H87"/>
    <mergeCell ref="A88:B88"/>
    <mergeCell ref="D88:H88"/>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A72:B72"/>
    <mergeCell ref="D72:H72"/>
    <mergeCell ref="A73:B73"/>
    <mergeCell ref="D73:H73"/>
    <mergeCell ref="A74:B74"/>
    <mergeCell ref="D74:H74"/>
    <mergeCell ref="D68:H68"/>
    <mergeCell ref="A69:B69"/>
    <mergeCell ref="D69:H69"/>
    <mergeCell ref="A70:B70"/>
    <mergeCell ref="D70:H70"/>
    <mergeCell ref="A71:B71"/>
    <mergeCell ref="D71:H71"/>
    <mergeCell ref="A64:C64"/>
    <mergeCell ref="D64:H64"/>
    <mergeCell ref="A65:B65"/>
    <mergeCell ref="C65:C84"/>
    <mergeCell ref="D65:H65"/>
    <mergeCell ref="A66:B66"/>
    <mergeCell ref="D66:H66"/>
    <mergeCell ref="A67:B67"/>
    <mergeCell ref="D67:H67"/>
    <mergeCell ref="A68:B68"/>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47:H47"/>
    <mergeCell ref="A48:A52"/>
    <mergeCell ref="B48:B49"/>
    <mergeCell ref="C48:C49"/>
    <mergeCell ref="D48:D52"/>
    <mergeCell ref="E48:E52"/>
    <mergeCell ref="F48:F52"/>
    <mergeCell ref="G48:G52"/>
    <mergeCell ref="H48:H52"/>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10" firstPageNumber="0" fitToHeight="50" orientation="portrait" horizontalDpi="300" verticalDpi="30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XFD208"/>
  <sheetViews>
    <sheetView view="pageBreakPreview" zoomScale="40" zoomScaleNormal="60" zoomScaleSheetLayoutView="40" workbookViewId="0">
      <pane ySplit="4" topLeftCell="A53" activePane="bottomLeft" state="frozen"/>
      <selection activeCell="A181" sqref="A181:B181"/>
      <selection pane="bottomLeft" activeCell="A181" sqref="A181:B181"/>
    </sheetView>
  </sheetViews>
  <sheetFormatPr defaultColWidth="9.140625" defaultRowHeight="12.75" x14ac:dyDescent="0.2"/>
  <cols>
    <col min="1" max="1" width="45.7109375" style="216" customWidth="1"/>
    <col min="2" max="2" width="80.7109375" style="217" customWidth="1"/>
    <col min="3" max="3" width="120.7109375" style="218" customWidth="1"/>
    <col min="4" max="7" width="30.7109375" style="217" customWidth="1"/>
    <col min="8" max="8" width="30.7109375" style="219" customWidth="1"/>
    <col min="9" max="16384" width="9.140625" style="219"/>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июня 2024 г.</v>
      </c>
      <c r="B2" s="6" t="s">
        <v>2</v>
      </c>
      <c r="C2" s="7" t="s">
        <v>547</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37.5" customHeight="1" thickBot="1" x14ac:dyDescent="0.25">
      <c r="A6" s="436"/>
      <c r="B6" s="437"/>
      <c r="C6" s="438"/>
      <c r="D6" s="337" t="s">
        <v>171</v>
      </c>
      <c r="E6" s="268" t="s">
        <v>172</v>
      </c>
      <c r="F6" s="337" t="s">
        <v>173</v>
      </c>
      <c r="G6" s="268" t="s">
        <v>174</v>
      </c>
      <c r="H6" s="338" t="s">
        <v>175</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"2ГИС.МАГНИТОГОРСК" (версия для ПК); 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Интернет-площадки и Веб-приложения на основе Cправочника организаций "2ГИС.МАГНИТОГОРСК", http://api.2gis.ru/</v>
      </c>
      <c r="D7" s="31">
        <f>F7*1.2</f>
        <v>11484</v>
      </c>
      <c r="E7" s="32">
        <f>F7*1.1</f>
        <v>10527</v>
      </c>
      <c r="F7" s="32">
        <v>9570</v>
      </c>
      <c r="G7" s="32">
        <f>F7*0.75</f>
        <v>7177.5</v>
      </c>
      <c r="H7" s="33">
        <f>F7*0.5</f>
        <v>4785</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"2ГИС.МАГНИТОГОРСК" (версия для ПК); 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Интернет-площадки и Веб-приложения на основе Cправочника организаций "2ГИС.МАГНИТОГОРСК",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"2ГИС.МАГНИТОГОРСК" (версия для ПК); 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Интернет-площадки и Веб-приложения на основе Cправочника организаций "2ГИС.МАГНИТОГОРСК", http://api.2gis.ru/</v>
      </c>
      <c r="D12" s="54">
        <f>F12*1.2</f>
        <v>12276</v>
      </c>
      <c r="E12" s="32">
        <f>F12*1.1</f>
        <v>11253</v>
      </c>
      <c r="F12" s="32">
        <v>10230</v>
      </c>
      <c r="G12" s="32">
        <f>F12*0.75</f>
        <v>7672.5</v>
      </c>
      <c r="H12" s="33">
        <f>F12*0.5</f>
        <v>5115</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"2ГИС.МАГНИТОГОРСК" (версия для ПК); 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Интернет-площадки и Веб-приложения на основе Cправочника организаций "2ГИС.МАГНИТОГОРСК",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1350</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"2ГИС.МАГНИТОГОРСК"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"2ГИС.МАГНИТОГОРСК"; Электронный справочник "2ГИС.МАГНИТОГОРСК"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Интернет-площадки и Веб-приложения на основе Cправочника организаций "2ГИС.МАГНИТОГОРСК", http://api.2gis.ru/</v>
      </c>
      <c r="D23" s="271">
        <v>300</v>
      </c>
      <c r="E23" s="272"/>
      <c r="F23" s="272"/>
      <c r="G23" s="272"/>
      <c r="H23" s="273"/>
    </row>
    <row r="24" spans="1:8" s="16" customFormat="1" ht="94.5" customHeight="1" x14ac:dyDescent="0.2">
      <c r="A24" s="71"/>
      <c r="B24" s="92"/>
      <c r="C24" s="93"/>
      <c r="D24" s="94"/>
      <c r="E24" s="95"/>
      <c r="F24" s="95"/>
      <c r="G24" s="95"/>
      <c r="H24" s="274"/>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2ГИС 4.0 и выше)</v>
      </c>
      <c r="D25" s="275"/>
      <c r="E25" s="276"/>
      <c r="F25" s="276"/>
      <c r="G25" s="276"/>
      <c r="H25" s="277"/>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"2ГИС.МАГНИТОГОРСК" (версия для ПК); 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v>
      </c>
      <c r="D27" s="31">
        <f>F27*1.2</f>
        <v>16084.8</v>
      </c>
      <c r="E27" s="32">
        <f>F27*1.1</f>
        <v>14744.400000000001</v>
      </c>
      <c r="F27" s="32">
        <v>13404</v>
      </c>
      <c r="G27" s="32">
        <f>F27*0.75</f>
        <v>10053</v>
      </c>
      <c r="H27" s="33">
        <f>F27*0.5</f>
        <v>6702</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"2ГИС.МАГНИТОГОРСК" (версия для ПК); 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v>
      </c>
      <c r="D32" s="54">
        <f>F32*1.2</f>
        <v>17193.599999999999</v>
      </c>
      <c r="E32" s="32">
        <f>F32*1.1</f>
        <v>15760.800000000001</v>
      </c>
      <c r="F32" s="32">
        <v>14328</v>
      </c>
      <c r="G32" s="32">
        <f>F32*0.75</f>
        <v>10746</v>
      </c>
      <c r="H32" s="33">
        <f>F32*0.5</f>
        <v>7164</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1920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"2ГИС.МАГНИТОГОРСК"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"2ГИС.МАГНИТОГОРСК"; Электронный справочник "2ГИС.МАГНИТОГОРСК"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v>
      </c>
      <c r="D43" s="90">
        <v>420</v>
      </c>
      <c r="E43" s="90"/>
      <c r="F43" s="90"/>
      <c r="G43" s="90"/>
      <c r="H43" s="91"/>
    </row>
    <row r="44" spans="1:8" s="16" customFormat="1" ht="69.75" customHeight="1" x14ac:dyDescent="0.2">
      <c r="A44" s="71"/>
      <c r="B44" s="92"/>
      <c r="C44" s="93"/>
      <c r="D44" s="95"/>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2ГИС 4.0 и выше)</v>
      </c>
      <c r="D45" s="95"/>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2ГИС 4.0 и выше)</v>
      </c>
      <c r="D46" s="100"/>
      <c r="E46" s="100"/>
      <c r="F46" s="100"/>
      <c r="G46" s="100"/>
      <c r="H46" s="101"/>
    </row>
    <row r="47" spans="1:8" ht="21.75" thickBot="1" x14ac:dyDescent="0.25">
      <c r="A47" s="81"/>
      <c r="B47" s="129"/>
      <c r="C47" s="130"/>
      <c r="D47" s="113"/>
      <c r="E47" s="114"/>
      <c r="F47" s="114"/>
      <c r="G47" s="114"/>
      <c r="H47" s="115"/>
    </row>
    <row r="48" spans="1:8" s="16" customFormat="1" ht="50.1" customHeight="1" thickBot="1" x14ac:dyDescent="0.25">
      <c r="A48" s="278" t="s">
        <v>176</v>
      </c>
      <c r="B48" s="66" t="s">
        <v>177</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"2ГИС.МАГНИТОГОРСК" (версия для ПК)</v>
      </c>
      <c r="D48" s="279">
        <f>F48*1.2</f>
        <v>5328</v>
      </c>
      <c r="E48" s="279">
        <f>F48*1.1</f>
        <v>4884</v>
      </c>
      <c r="F48" s="279">
        <v>4440</v>
      </c>
      <c r="G48" s="279">
        <f>F48*0.75</f>
        <v>3330</v>
      </c>
      <c r="H48" s="279">
        <f>F48*0.5</f>
        <v>2220</v>
      </c>
    </row>
    <row r="49" spans="1:8" s="16" customFormat="1" ht="99.95" customHeight="1" thickBot="1" x14ac:dyDescent="0.25">
      <c r="A49" s="278"/>
      <c r="B49" s="72" t="s">
        <v>178</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"2ГИС.МАГНИТОГОРСК" (версия для ПК); 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v>
      </c>
      <c r="D49" s="280"/>
      <c r="E49" s="280"/>
      <c r="F49" s="280"/>
      <c r="G49" s="280"/>
      <c r="H49" s="280"/>
    </row>
    <row r="50" spans="1:8" s="16" customFormat="1" ht="99.95" customHeight="1" thickBot="1" x14ac:dyDescent="0.25">
      <c r="A50" s="71"/>
      <c r="B50" s="629" t="s">
        <v>12</v>
      </c>
      <c r="C50" s="63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v>
      </c>
      <c r="D50" s="280"/>
      <c r="E50" s="280"/>
      <c r="F50" s="280"/>
      <c r="G50" s="280"/>
      <c r="H50" s="280"/>
    </row>
    <row r="51" spans="1:8" ht="21" x14ac:dyDescent="0.2">
      <c r="A51" s="112"/>
      <c r="B51" s="112"/>
      <c r="C51" s="112"/>
      <c r="D51" s="112"/>
      <c r="E51" s="112"/>
      <c r="F51" s="112"/>
      <c r="G51" s="112"/>
      <c r="H51" s="631"/>
    </row>
    <row r="52" spans="1:8" ht="21.75" thickBot="1" x14ac:dyDescent="0.25">
      <c r="A52" s="465"/>
      <c r="B52" s="465"/>
      <c r="C52" s="465"/>
      <c r="D52" s="465"/>
      <c r="E52" s="465"/>
      <c r="F52" s="465"/>
      <c r="G52" s="465"/>
      <c r="H52" s="632"/>
    </row>
    <row r="53" spans="1:8" ht="42" x14ac:dyDescent="0.2">
      <c r="A53" s="71" t="s">
        <v>179</v>
      </c>
      <c r="B53" s="352" t="s">
        <v>180</v>
      </c>
      <c r="C53" s="300" t="str">
        <f>"Электронный справочник на основе Справочника организаций "&amp;$C$2&amp;" (версия для ПК)"</f>
        <v>Электронный справочник на основе Справочника организаций "2ГИС.МАГНИТОГОРСК" (версия для ПК)</v>
      </c>
      <c r="D53" s="94">
        <v>210</v>
      </c>
      <c r="E53" s="95"/>
      <c r="F53" s="95"/>
      <c r="G53" s="95"/>
      <c r="H53" s="96"/>
    </row>
    <row r="54" spans="1:8" ht="63.75" thickBot="1" x14ac:dyDescent="0.25">
      <c r="A54" s="71"/>
      <c r="B54" s="72" t="s">
        <v>23</v>
      </c>
      <c r="C54"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v>
      </c>
      <c r="D54" s="99"/>
      <c r="E54" s="100"/>
      <c r="F54" s="100"/>
      <c r="G54" s="100"/>
      <c r="H54" s="101"/>
    </row>
    <row r="55" spans="1:8" s="16" customFormat="1" ht="24.95" customHeight="1" thickBot="1" x14ac:dyDescent="0.25">
      <c r="A55" s="81"/>
      <c r="B55" s="82"/>
      <c r="C55" s="83"/>
      <c r="D55" s="113"/>
      <c r="E55" s="114"/>
      <c r="F55" s="114"/>
      <c r="G55" s="114"/>
      <c r="H55" s="115"/>
    </row>
    <row r="56" spans="1:8" s="16" customFormat="1" ht="48" customHeight="1" x14ac:dyDescent="0.2">
      <c r="A56" s="29" t="s">
        <v>31</v>
      </c>
      <c r="B56" s="30" t="s">
        <v>27</v>
      </c>
      <c r="C56"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"2ГИС.МАГНИТОГОРСК" (версия для ПК); 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Интернет-площадки и Веб-приложения на основе Cправочника организаций "2ГИС.МАГНИТОГОРСК", http://api.2gis.ru/</v>
      </c>
      <c r="D56" s="31">
        <f>F56*1.2</f>
        <v>13780.8</v>
      </c>
      <c r="E56" s="32">
        <f>F56*1.1</f>
        <v>12632.400000000001</v>
      </c>
      <c r="F56" s="32">
        <v>11484</v>
      </c>
      <c r="G56" s="32">
        <f>F56*0.75</f>
        <v>8613</v>
      </c>
      <c r="H56" s="33">
        <f>F56*0.5</f>
        <v>5742</v>
      </c>
    </row>
    <row r="57" spans="1:8" s="16" customFormat="1" ht="132" customHeight="1" x14ac:dyDescent="0.2">
      <c r="A57" s="34"/>
      <c r="B57" s="35"/>
      <c r="C57" s="35"/>
      <c r="D57" s="36"/>
      <c r="E57" s="37"/>
      <c r="F57" s="37"/>
      <c r="G57" s="37"/>
      <c r="H57" s="38"/>
    </row>
    <row r="58" spans="1:8" s="16" customFormat="1" ht="127.5" customHeight="1" x14ac:dyDescent="0.2">
      <c r="A58" s="34"/>
      <c r="B58" s="39" t="s">
        <v>12</v>
      </c>
      <c r="C58"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"2ГИС.МАГНИТОГОРСК" (версия для ПК); 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Интернет-площадки и Веб-приложения на основе Cправочника организаций "2ГИС.МАГНИТОГОРСК", http://api.2gis.ru/</v>
      </c>
      <c r="D58" s="36"/>
      <c r="E58" s="37"/>
      <c r="F58" s="37"/>
      <c r="G58" s="37"/>
      <c r="H58" s="38"/>
    </row>
    <row r="59" spans="1:8" s="16" customFormat="1" ht="127.5" customHeight="1" thickBot="1" x14ac:dyDescent="0.25">
      <c r="A59" s="119"/>
      <c r="B59" s="120" t="s">
        <v>33</v>
      </c>
      <c r="C59"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2ГИС 4.0 и выше)</v>
      </c>
      <c r="D59" s="121"/>
      <c r="E59" s="122"/>
      <c r="F59" s="122"/>
      <c r="G59" s="122"/>
      <c r="H59" s="123"/>
    </row>
    <row r="60" spans="1:8" s="16" customFormat="1" ht="166.5" customHeight="1" thickBot="1" x14ac:dyDescent="0.25">
      <c r="A60" s="41"/>
      <c r="B60" s="42" t="s">
        <v>13</v>
      </c>
      <c r="C6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2ГИС 4.0 и выше)</v>
      </c>
      <c r="D60" s="44"/>
      <c r="E60" s="45"/>
      <c r="F60" s="45"/>
      <c r="G60" s="45"/>
      <c r="H60" s="46"/>
    </row>
    <row r="61" spans="1:8" s="16" customFormat="1" ht="24.95" customHeight="1" thickBot="1" x14ac:dyDescent="0.25">
      <c r="A61" s="47"/>
      <c r="B61" s="48"/>
      <c r="C61" s="49"/>
      <c r="D61" s="50"/>
      <c r="E61" s="51"/>
      <c r="F61" s="51"/>
      <c r="G61" s="51"/>
      <c r="H61" s="52"/>
    </row>
    <row r="62" spans="1:8" s="16" customFormat="1" ht="48" customHeight="1" x14ac:dyDescent="0.2">
      <c r="A62" s="53" t="s">
        <v>35</v>
      </c>
      <c r="B62" s="30" t="s">
        <v>27</v>
      </c>
      <c r="C6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"2ГИС.МАГНИТОГОРСК" (версия для ПК); 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Интернет-площадки и Веб-приложения на основе Cправочника организаций "2ГИС.МАГНИТОГОРСК", http://api.2gis.ru/</v>
      </c>
      <c r="D62" s="54">
        <f>F62*1.2</f>
        <v>14731.199999999999</v>
      </c>
      <c r="E62" s="32">
        <f>F62*1.1</f>
        <v>13503.6</v>
      </c>
      <c r="F62" s="32">
        <v>12276</v>
      </c>
      <c r="G62" s="32">
        <f>F62*0.75</f>
        <v>9207</v>
      </c>
      <c r="H62" s="33">
        <f>F62*0.5</f>
        <v>6138</v>
      </c>
    </row>
    <row r="63" spans="1:8" s="16" customFormat="1" ht="132" customHeight="1" x14ac:dyDescent="0.2">
      <c r="A63" s="55"/>
      <c r="B63" s="35"/>
      <c r="C63" s="35"/>
      <c r="D63" s="56"/>
      <c r="E63" s="37"/>
      <c r="F63" s="37"/>
      <c r="G63" s="37"/>
      <c r="H63" s="38"/>
    </row>
    <row r="64" spans="1:8" s="16" customFormat="1" ht="138.94999999999999" customHeight="1" x14ac:dyDescent="0.2">
      <c r="A64" s="55"/>
      <c r="B64" s="39" t="s">
        <v>12</v>
      </c>
      <c r="C6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"2ГИС.МАГНИТОГОРСК" (версия для ПК); 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Интернет-площадки и Веб-приложения на основе Cправочника организаций "2ГИС.МАГНИТОГОРСК", http://api.2gis.ru/</v>
      </c>
      <c r="D64" s="56"/>
      <c r="E64" s="37"/>
      <c r="F64" s="37"/>
      <c r="G64" s="37"/>
      <c r="H64" s="38"/>
    </row>
    <row r="65" spans="1:8" s="16" customFormat="1" ht="166.5" customHeight="1" x14ac:dyDescent="0.2">
      <c r="A65" s="55"/>
      <c r="B65" s="57" t="s">
        <v>13</v>
      </c>
      <c r="C6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2ГИС 4.0 и выше)</v>
      </c>
      <c r="D65" s="56"/>
      <c r="E65" s="37"/>
      <c r="F65" s="37"/>
      <c r="G65" s="37"/>
      <c r="H65" s="38"/>
    </row>
    <row r="66" spans="1:8" s="16" customFormat="1" ht="92.25" customHeight="1" thickBot="1" x14ac:dyDescent="0.25">
      <c r="A66" s="59"/>
      <c r="B66" s="42" t="s">
        <v>36</v>
      </c>
      <c r="C6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2ГИС 4.0 и выше)</v>
      </c>
      <c r="D66" s="61"/>
      <c r="E66" s="45"/>
      <c r="F66" s="45"/>
      <c r="G66" s="45"/>
      <c r="H66" s="46"/>
    </row>
    <row r="67" spans="1:8" s="16" customFormat="1" ht="24.95" customHeight="1" thickBot="1" x14ac:dyDescent="0.25">
      <c r="A67" s="81"/>
      <c r="B67" s="82"/>
      <c r="C67" s="83"/>
      <c r="D67" s="84"/>
      <c r="E67" s="85"/>
      <c r="F67" s="85"/>
      <c r="G67" s="85"/>
      <c r="H67" s="86"/>
    </row>
    <row r="68" spans="1:8" s="16" customFormat="1" ht="50.1" customHeight="1" x14ac:dyDescent="0.2">
      <c r="A68" s="65" t="s">
        <v>37</v>
      </c>
      <c r="B68" s="87" t="s">
        <v>23</v>
      </c>
      <c r="C68"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Интернет-площадки и Веб-приложения на основе Cправочника организаций "2ГИС.МАГНИТОГОРСК", http://api.2gis.ru/</v>
      </c>
      <c r="D68" s="271">
        <v>300</v>
      </c>
      <c r="E68" s="272"/>
      <c r="F68" s="272"/>
      <c r="G68" s="272"/>
      <c r="H68" s="273"/>
    </row>
    <row r="69" spans="1:8" s="16" customFormat="1" ht="94.5" customHeight="1" x14ac:dyDescent="0.2">
      <c r="A69" s="71"/>
      <c r="B69" s="92"/>
      <c r="C69" s="93"/>
      <c r="D69" s="94"/>
      <c r="E69" s="95"/>
      <c r="F69" s="95"/>
      <c r="G69" s="95"/>
      <c r="H69" s="274"/>
    </row>
    <row r="70" spans="1:8" s="16" customFormat="1" ht="163.5" customHeight="1" thickBot="1" x14ac:dyDescent="0.25">
      <c r="A70" s="77"/>
      <c r="B70" s="97" t="s">
        <v>13</v>
      </c>
      <c r="C70"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2ГИС 4.0 и выше)</v>
      </c>
      <c r="D70" s="275"/>
      <c r="E70" s="276"/>
      <c r="F70" s="276"/>
      <c r="G70" s="276"/>
      <c r="H70" s="277"/>
    </row>
    <row r="71" spans="1:8" ht="21.75" thickBot="1" x14ac:dyDescent="0.25">
      <c r="A71" s="81"/>
      <c r="B71" s="129"/>
      <c r="C71" s="130"/>
      <c r="D71" s="113"/>
      <c r="E71" s="114"/>
      <c r="F71" s="114"/>
      <c r="G71" s="114"/>
      <c r="H71" s="115"/>
    </row>
    <row r="72" spans="1:8" ht="50.1" customHeight="1" thickBot="1" x14ac:dyDescent="0.25">
      <c r="A72" s="136" t="s">
        <v>38</v>
      </c>
      <c r="B72" s="137"/>
      <c r="C72" s="137"/>
      <c r="D72" s="138" t="str">
        <f>"от "&amp;MIN(D73:D92)&amp;" до "&amp;MAX(D73:D92)</f>
        <v>от 1350 до 27000</v>
      </c>
      <c r="E72" s="139"/>
      <c r="F72" s="139"/>
      <c r="G72" s="139"/>
      <c r="H72" s="140"/>
    </row>
    <row r="73" spans="1:8" ht="37.5" customHeight="1" x14ac:dyDescent="0.2">
      <c r="A73" s="141" t="s">
        <v>39</v>
      </c>
      <c r="B73" s="142"/>
      <c r="C73" s="143" t="str">
        <f>"Электронный справочник на основе Справочника организаций "&amp;$C$2&amp;" (версия для ПК)"</f>
        <v>Электронный справочник на основе Справочника организаций "2ГИС.МАГНИТОГОРСК" (версия для ПК)</v>
      </c>
      <c r="D73" s="144">
        <v>1350</v>
      </c>
      <c r="E73" s="145"/>
      <c r="F73" s="145"/>
      <c r="G73" s="145"/>
      <c r="H73" s="146"/>
    </row>
    <row r="74" spans="1:8" ht="37.5" customHeight="1" x14ac:dyDescent="0.2">
      <c r="A74" s="147" t="s">
        <v>40</v>
      </c>
      <c r="B74" s="148"/>
      <c r="C74" s="143"/>
      <c r="D74" s="36">
        <v>2700</v>
      </c>
      <c r="E74" s="37"/>
      <c r="F74" s="37"/>
      <c r="G74" s="37"/>
      <c r="H74" s="38"/>
    </row>
    <row r="75" spans="1:8" ht="37.5" customHeight="1" x14ac:dyDescent="0.2">
      <c r="A75" s="147" t="s">
        <v>41</v>
      </c>
      <c r="B75" s="148"/>
      <c r="C75" s="143"/>
      <c r="D75" s="36">
        <v>4050</v>
      </c>
      <c r="E75" s="37"/>
      <c r="F75" s="37"/>
      <c r="G75" s="37"/>
      <c r="H75" s="38"/>
    </row>
    <row r="76" spans="1:8" ht="37.5" customHeight="1" x14ac:dyDescent="0.2">
      <c r="A76" s="147" t="s">
        <v>42</v>
      </c>
      <c r="B76" s="148"/>
      <c r="C76" s="143"/>
      <c r="D76" s="36">
        <v>5400</v>
      </c>
      <c r="E76" s="37"/>
      <c r="F76" s="37"/>
      <c r="G76" s="37"/>
      <c r="H76" s="38"/>
    </row>
    <row r="77" spans="1:8" ht="37.5" customHeight="1" x14ac:dyDescent="0.2">
      <c r="A77" s="147" t="s">
        <v>43</v>
      </c>
      <c r="B77" s="148"/>
      <c r="C77" s="143"/>
      <c r="D77" s="36">
        <v>6750</v>
      </c>
      <c r="E77" s="37"/>
      <c r="F77" s="37"/>
      <c r="G77" s="37"/>
      <c r="H77" s="38"/>
    </row>
    <row r="78" spans="1:8" ht="37.5" customHeight="1" x14ac:dyDescent="0.2">
      <c r="A78" s="147" t="s">
        <v>44</v>
      </c>
      <c r="B78" s="148"/>
      <c r="C78" s="143"/>
      <c r="D78" s="36">
        <v>8100</v>
      </c>
      <c r="E78" s="37"/>
      <c r="F78" s="37"/>
      <c r="G78" s="37"/>
      <c r="H78" s="38"/>
    </row>
    <row r="79" spans="1:8" ht="37.5" customHeight="1" x14ac:dyDescent="0.2">
      <c r="A79" s="147" t="s">
        <v>45</v>
      </c>
      <c r="B79" s="148"/>
      <c r="C79" s="143"/>
      <c r="D79" s="36">
        <v>9450</v>
      </c>
      <c r="E79" s="37"/>
      <c r="F79" s="37"/>
      <c r="G79" s="37"/>
      <c r="H79" s="38"/>
    </row>
    <row r="80" spans="1:8" ht="37.5" customHeight="1" x14ac:dyDescent="0.2">
      <c r="A80" s="147" t="s">
        <v>46</v>
      </c>
      <c r="B80" s="148"/>
      <c r="C80" s="143"/>
      <c r="D80" s="36">
        <v>10800</v>
      </c>
      <c r="E80" s="37"/>
      <c r="F80" s="37"/>
      <c r="G80" s="37"/>
      <c r="H80" s="38"/>
    </row>
    <row r="81" spans="1:8" ht="37.5" customHeight="1" x14ac:dyDescent="0.2">
      <c r="A81" s="147" t="s">
        <v>47</v>
      </c>
      <c r="B81" s="148"/>
      <c r="C81" s="143"/>
      <c r="D81" s="36">
        <v>12150</v>
      </c>
      <c r="E81" s="37"/>
      <c r="F81" s="37"/>
      <c r="G81" s="37"/>
      <c r="H81" s="38"/>
    </row>
    <row r="82" spans="1:8" ht="37.5" customHeight="1" x14ac:dyDescent="0.2">
      <c r="A82" s="147" t="s">
        <v>48</v>
      </c>
      <c r="B82" s="148"/>
      <c r="C82" s="143"/>
      <c r="D82" s="36">
        <v>13500</v>
      </c>
      <c r="E82" s="37"/>
      <c r="F82" s="37"/>
      <c r="G82" s="37"/>
      <c r="H82" s="38"/>
    </row>
    <row r="83" spans="1:8" ht="37.5" customHeight="1" x14ac:dyDescent="0.2">
      <c r="A83" s="147" t="s">
        <v>49</v>
      </c>
      <c r="B83" s="148"/>
      <c r="C83" s="143"/>
      <c r="D83" s="36">
        <v>14850</v>
      </c>
      <c r="E83" s="37"/>
      <c r="F83" s="37"/>
      <c r="G83" s="37"/>
      <c r="H83" s="38"/>
    </row>
    <row r="84" spans="1:8" ht="37.5" customHeight="1" x14ac:dyDescent="0.2">
      <c r="A84" s="147" t="s">
        <v>50</v>
      </c>
      <c r="B84" s="148"/>
      <c r="C84" s="143"/>
      <c r="D84" s="36">
        <v>16200</v>
      </c>
      <c r="E84" s="37"/>
      <c r="F84" s="37"/>
      <c r="G84" s="37"/>
      <c r="H84" s="38"/>
    </row>
    <row r="85" spans="1:8" ht="37.5" customHeight="1" x14ac:dyDescent="0.2">
      <c r="A85" s="147" t="s">
        <v>51</v>
      </c>
      <c r="B85" s="148"/>
      <c r="C85" s="143"/>
      <c r="D85" s="36">
        <v>17550</v>
      </c>
      <c r="E85" s="37"/>
      <c r="F85" s="37"/>
      <c r="G85" s="37"/>
      <c r="H85" s="38"/>
    </row>
    <row r="86" spans="1:8" ht="37.5" customHeight="1" x14ac:dyDescent="0.2">
      <c r="A86" s="147" t="s">
        <v>52</v>
      </c>
      <c r="B86" s="148"/>
      <c r="C86" s="143"/>
      <c r="D86" s="36">
        <v>18900</v>
      </c>
      <c r="E86" s="37"/>
      <c r="F86" s="37"/>
      <c r="G86" s="37"/>
      <c r="H86" s="38"/>
    </row>
    <row r="87" spans="1:8" ht="37.5" customHeight="1" x14ac:dyDescent="0.2">
      <c r="A87" s="147" t="s">
        <v>53</v>
      </c>
      <c r="B87" s="148"/>
      <c r="C87" s="143"/>
      <c r="D87" s="36">
        <v>20250</v>
      </c>
      <c r="E87" s="37"/>
      <c r="F87" s="37"/>
      <c r="G87" s="37"/>
      <c r="H87" s="38"/>
    </row>
    <row r="88" spans="1:8" ht="37.5" customHeight="1" x14ac:dyDescent="0.2">
      <c r="A88" s="147" t="s">
        <v>54</v>
      </c>
      <c r="B88" s="148"/>
      <c r="C88" s="143"/>
      <c r="D88" s="36">
        <v>21600</v>
      </c>
      <c r="E88" s="37"/>
      <c r="F88" s="37"/>
      <c r="G88" s="37"/>
      <c r="H88" s="38"/>
    </row>
    <row r="89" spans="1:8" ht="37.5" customHeight="1" x14ac:dyDescent="0.2">
      <c r="A89" s="147" t="s">
        <v>55</v>
      </c>
      <c r="B89" s="148"/>
      <c r="C89" s="143"/>
      <c r="D89" s="36">
        <v>22950</v>
      </c>
      <c r="E89" s="37"/>
      <c r="F89" s="37"/>
      <c r="G89" s="37"/>
      <c r="H89" s="38"/>
    </row>
    <row r="90" spans="1:8" ht="37.5" customHeight="1" x14ac:dyDescent="0.2">
      <c r="A90" s="147" t="s">
        <v>56</v>
      </c>
      <c r="B90" s="148"/>
      <c r="C90" s="143"/>
      <c r="D90" s="36">
        <v>24300</v>
      </c>
      <c r="E90" s="37"/>
      <c r="F90" s="37"/>
      <c r="G90" s="37"/>
      <c r="H90" s="38"/>
    </row>
    <row r="91" spans="1:8" ht="37.5" customHeight="1" x14ac:dyDescent="0.2">
      <c r="A91" s="147" t="s">
        <v>57</v>
      </c>
      <c r="B91" s="148"/>
      <c r="C91" s="143"/>
      <c r="D91" s="36">
        <v>25650</v>
      </c>
      <c r="E91" s="37"/>
      <c r="F91" s="37"/>
      <c r="G91" s="37"/>
      <c r="H91" s="38"/>
    </row>
    <row r="92" spans="1:8" ht="37.5" customHeight="1" thickBot="1" x14ac:dyDescent="0.25">
      <c r="A92" s="147" t="s">
        <v>58</v>
      </c>
      <c r="B92" s="148"/>
      <c r="C92" s="143"/>
      <c r="D92" s="36">
        <v>27000</v>
      </c>
      <c r="E92" s="37"/>
      <c r="F92" s="37"/>
      <c r="G92" s="37"/>
      <c r="H92" s="38"/>
    </row>
    <row r="93" spans="1:8" ht="50.1" customHeight="1" thickBot="1" x14ac:dyDescent="0.25">
      <c r="A93" s="136" t="s">
        <v>59</v>
      </c>
      <c r="B93" s="137"/>
      <c r="C93" s="137"/>
      <c r="D93" s="138" t="str">
        <f>"от "&amp;MIN(D94:D103)&amp;" до "&amp;MAX(D94:D103)</f>
        <v>от 510 до 2550</v>
      </c>
      <c r="E93" s="139"/>
      <c r="F93" s="139"/>
      <c r="G93" s="139"/>
      <c r="H93" s="140"/>
    </row>
    <row r="94" spans="1:8" ht="151.5" x14ac:dyDescent="0.2">
      <c r="A94" s="149" t="s">
        <v>60</v>
      </c>
      <c r="B94" s="150" t="s">
        <v>13</v>
      </c>
      <c r="C94" s="300"/>
      <c r="D94" s="152">
        <v>1320</v>
      </c>
      <c r="E94" s="152"/>
      <c r="F94" s="152"/>
      <c r="G94" s="152"/>
      <c r="H94" s="153"/>
    </row>
    <row r="95" spans="1:8" ht="37.5" customHeight="1" x14ac:dyDescent="0.2">
      <c r="A95" s="154" t="s">
        <v>61</v>
      </c>
      <c r="B95" s="155"/>
      <c r="C95" s="156" t="str">
        <f>"Электронный справочник на основе Справочника организаций "&amp;$C$2&amp;" (версия для ПК)"</f>
        <v>Электронный справочник на основе Справочника организаций "2ГИС.МАГНИТОГОРСК" (версия для ПК)</v>
      </c>
      <c r="D95" s="157">
        <v>630</v>
      </c>
      <c r="E95" s="157"/>
      <c r="F95" s="157"/>
      <c r="G95" s="157"/>
      <c r="H95" s="158"/>
    </row>
    <row r="96" spans="1:8" ht="37.5" customHeight="1" x14ac:dyDescent="0.2">
      <c r="A96" s="154" t="s">
        <v>62</v>
      </c>
      <c r="B96" s="155"/>
      <c r="C96" s="159"/>
      <c r="D96" s="157">
        <v>1306.8000000000002</v>
      </c>
      <c r="E96" s="157"/>
      <c r="F96" s="157"/>
      <c r="G96" s="157"/>
      <c r="H96" s="158"/>
    </row>
    <row r="97" spans="1:8" ht="37.5" customHeight="1" x14ac:dyDescent="0.2">
      <c r="A97" s="154" t="s">
        <v>63</v>
      </c>
      <c r="B97" s="155"/>
      <c r="C97" s="159"/>
      <c r="D97" s="157">
        <v>858.00000000000011</v>
      </c>
      <c r="E97" s="157"/>
      <c r="F97" s="157"/>
      <c r="G97" s="157"/>
      <c r="H97" s="158"/>
    </row>
    <row r="98" spans="1:8" ht="37.5" customHeight="1" x14ac:dyDescent="0.2">
      <c r="A98" s="160" t="s">
        <v>64</v>
      </c>
      <c r="B98" s="161"/>
      <c r="C98" s="159"/>
      <c r="D98" s="157">
        <v>858.00000000000011</v>
      </c>
      <c r="E98" s="157"/>
      <c r="F98" s="157"/>
      <c r="G98" s="157"/>
      <c r="H98" s="158"/>
    </row>
    <row r="99" spans="1:8" ht="37.5" customHeight="1" x14ac:dyDescent="0.2">
      <c r="A99" s="154" t="s">
        <v>65</v>
      </c>
      <c r="B99" s="155"/>
      <c r="C99" s="159"/>
      <c r="D99" s="157">
        <v>510</v>
      </c>
      <c r="E99" s="157"/>
      <c r="F99" s="157"/>
      <c r="G99" s="157"/>
      <c r="H99" s="158"/>
    </row>
    <row r="100" spans="1:8" ht="37.5" customHeight="1" x14ac:dyDescent="0.2">
      <c r="A100" s="154" t="s">
        <v>66</v>
      </c>
      <c r="B100" s="155"/>
      <c r="C100" s="159"/>
      <c r="D100" s="157">
        <v>510</v>
      </c>
      <c r="E100" s="157"/>
      <c r="F100" s="157"/>
      <c r="G100" s="157"/>
      <c r="H100" s="158"/>
    </row>
    <row r="101" spans="1:8" ht="37.5" customHeight="1" x14ac:dyDescent="0.2">
      <c r="A101" s="154" t="s">
        <v>67</v>
      </c>
      <c r="B101" s="155"/>
      <c r="C101" s="159"/>
      <c r="D101" s="157">
        <v>858.00000000000011</v>
      </c>
      <c r="E101" s="157"/>
      <c r="F101" s="157"/>
      <c r="G101" s="157"/>
      <c r="H101" s="158"/>
    </row>
    <row r="102" spans="1:8" ht="37.5" customHeight="1" x14ac:dyDescent="0.2">
      <c r="A102" s="154" t="s">
        <v>68</v>
      </c>
      <c r="B102" s="155"/>
      <c r="C102" s="159"/>
      <c r="D102" s="157">
        <v>1230</v>
      </c>
      <c r="E102" s="157"/>
      <c r="F102" s="157"/>
      <c r="G102" s="157"/>
      <c r="H102" s="158"/>
    </row>
    <row r="103" spans="1:8" ht="37.5" customHeight="1" thickBot="1" x14ac:dyDescent="0.25">
      <c r="A103" s="162" t="s">
        <v>69</v>
      </c>
      <c r="B103" s="163"/>
      <c r="C103" s="164"/>
      <c r="D103" s="165">
        <v>2550</v>
      </c>
      <c r="E103" s="165"/>
      <c r="F103" s="165"/>
      <c r="G103" s="165"/>
      <c r="H103" s="166"/>
    </row>
    <row r="104" spans="1:8" s="16" customFormat="1" ht="117.75" customHeight="1" thickBot="1" x14ac:dyDescent="0.25">
      <c r="A104" s="287" t="s">
        <v>71</v>
      </c>
      <c r="B104" s="288"/>
      <c r="C104" s="28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"2ГИС.МАГНИТОГОРСК" (версия для ПК); 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Интернет-площадки и Веб-приложения на основе Cправочника организаций "2ГИС.МАГНИТОГОРСК", http://api.2gis.ru/</v>
      </c>
      <c r="D104" s="45">
        <v>72</v>
      </c>
      <c r="E104" s="45"/>
      <c r="F104" s="45"/>
      <c r="G104" s="45"/>
      <c r="H104" s="46"/>
    </row>
    <row r="105" spans="1:8" ht="50.1" customHeight="1" thickBot="1" x14ac:dyDescent="0.25">
      <c r="A105" s="24" t="s">
        <v>72</v>
      </c>
      <c r="B105" s="25"/>
      <c r="C105" s="26"/>
      <c r="D105" s="173" t="str">
        <f>"от "&amp;MIN(D107,D127:H128,F167,D129:H143)&amp;" до "&amp;MAX(D107,D127:H128,F167,D129:H143)</f>
        <v>от 1500 до 11820</v>
      </c>
      <c r="E105" s="173"/>
      <c r="F105" s="173"/>
      <c r="G105" s="173"/>
      <c r="H105" s="174"/>
    </row>
    <row r="106" spans="1:8" ht="21.75" thickBot="1" x14ac:dyDescent="0.25">
      <c r="A106" s="290"/>
      <c r="B106" s="291"/>
      <c r="C106" s="130"/>
      <c r="D106" s="292"/>
      <c r="E106" s="292"/>
      <c r="F106" s="292"/>
      <c r="G106" s="292"/>
      <c r="H106" s="293"/>
    </row>
    <row r="107" spans="1:8" ht="62.25" customHeight="1" thickBot="1" x14ac:dyDescent="0.25">
      <c r="A107" s="179" t="s">
        <v>73</v>
      </c>
      <c r="B107" s="180"/>
      <c r="C107"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"2ГИС.МАГНИТОГОРСК" (версия для ПК); Интернет-площадка 2gis.kz на основе Cправочника организаций "2ГИС.МАГНИТОГОРСК"; Электронный справочник на основе Справочника организаций "2ГИС.МАГНИТОГОРСК" (мобильная версия); Интернет-площадки и Веб-приложения на основе Cправочника организаций "2ГИС.МАГНИТОГОРСК", http://api.2gis.kz/</v>
      </c>
      <c r="D107" s="182">
        <v>3816</v>
      </c>
      <c r="E107" s="182"/>
      <c r="F107" s="182"/>
      <c r="G107" s="182"/>
      <c r="H107" s="183"/>
    </row>
    <row r="108" spans="1:8" ht="62.25" customHeight="1" thickBot="1" x14ac:dyDescent="0.25">
      <c r="A108" s="184" t="s">
        <v>74</v>
      </c>
      <c r="B108" s="185"/>
      <c r="C108" s="186"/>
      <c r="D108" s="187" t="s">
        <v>75</v>
      </c>
      <c r="E108" s="188"/>
      <c r="F108" s="188"/>
      <c r="G108" s="188"/>
      <c r="H108" s="189"/>
    </row>
    <row r="109" spans="1:8" ht="62.25" customHeight="1" x14ac:dyDescent="0.2">
      <c r="A109" s="190" t="s">
        <v>76</v>
      </c>
      <c r="B109" s="191"/>
      <c r="C109" s="186"/>
      <c r="D109" s="157">
        <f>D107/4</f>
        <v>954</v>
      </c>
      <c r="E109" s="157"/>
      <c r="F109" s="157"/>
      <c r="G109" s="157"/>
      <c r="H109" s="158"/>
    </row>
    <row r="110" spans="1:8" ht="62.25" customHeight="1" x14ac:dyDescent="0.2">
      <c r="A110" s="190" t="s">
        <v>77</v>
      </c>
      <c r="B110" s="191"/>
      <c r="C110" s="186"/>
      <c r="D110" s="157">
        <f>D107/5</f>
        <v>763.2</v>
      </c>
      <c r="E110" s="157"/>
      <c r="F110" s="157"/>
      <c r="G110" s="157"/>
      <c r="H110" s="158"/>
    </row>
    <row r="111" spans="1:8" ht="62.25" customHeight="1" x14ac:dyDescent="0.2">
      <c r="A111" s="190" t="s">
        <v>78</v>
      </c>
      <c r="B111" s="191"/>
      <c r="C111" s="186"/>
      <c r="D111" s="157">
        <f>D107/6</f>
        <v>636</v>
      </c>
      <c r="E111" s="157"/>
      <c r="F111" s="157"/>
      <c r="G111" s="157"/>
      <c r="H111" s="158"/>
    </row>
    <row r="112" spans="1:8" ht="62.25" customHeight="1" x14ac:dyDescent="0.2">
      <c r="A112" s="190" t="s">
        <v>79</v>
      </c>
      <c r="B112" s="191"/>
      <c r="C112" s="186"/>
      <c r="D112" s="157">
        <f>D107/7</f>
        <v>545.14285714285711</v>
      </c>
      <c r="E112" s="157"/>
      <c r="F112" s="157"/>
      <c r="G112" s="157"/>
      <c r="H112" s="158"/>
    </row>
    <row r="113" spans="1:8" ht="62.25" customHeight="1" x14ac:dyDescent="0.2">
      <c r="A113" s="190" t="s">
        <v>80</v>
      </c>
      <c r="B113" s="191"/>
      <c r="C113" s="186"/>
      <c r="D113" s="157">
        <f>D107/8</f>
        <v>477</v>
      </c>
      <c r="E113" s="157"/>
      <c r="F113" s="157"/>
      <c r="G113" s="157"/>
      <c r="H113" s="158"/>
    </row>
    <row r="114" spans="1:8" ht="62.25" customHeight="1" x14ac:dyDescent="0.2">
      <c r="A114" s="190" t="s">
        <v>81</v>
      </c>
      <c r="B114" s="191"/>
      <c r="C114" s="186"/>
      <c r="D114" s="157">
        <f>D107/9</f>
        <v>424</v>
      </c>
      <c r="E114" s="157"/>
      <c r="F114" s="157"/>
      <c r="G114" s="157"/>
      <c r="H114" s="158"/>
    </row>
    <row r="115" spans="1:8" ht="62.25" customHeight="1" x14ac:dyDescent="0.2">
      <c r="A115" s="190" t="s">
        <v>82</v>
      </c>
      <c r="B115" s="191"/>
      <c r="C115" s="186"/>
      <c r="D115" s="157">
        <f>D107/10</f>
        <v>381.6</v>
      </c>
      <c r="E115" s="157"/>
      <c r="F115" s="157"/>
      <c r="G115" s="157"/>
      <c r="H115" s="158"/>
    </row>
    <row r="116" spans="1:8" ht="62.25" customHeight="1" thickBot="1" x14ac:dyDescent="0.25">
      <c r="A116" s="179" t="s">
        <v>83</v>
      </c>
      <c r="B116" s="180"/>
      <c r="C116" s="186"/>
      <c r="D116" s="182">
        <v>5760</v>
      </c>
      <c r="E116" s="182"/>
      <c r="F116" s="182"/>
      <c r="G116" s="182"/>
      <c r="H116" s="183"/>
    </row>
    <row r="117" spans="1:8" ht="62.25" customHeight="1" thickBot="1" x14ac:dyDescent="0.25">
      <c r="A117" s="184" t="s">
        <v>74</v>
      </c>
      <c r="B117" s="185"/>
      <c r="C117" s="186"/>
      <c r="D117" s="187" t="s">
        <v>75</v>
      </c>
      <c r="E117" s="188"/>
      <c r="F117" s="188"/>
      <c r="G117" s="188"/>
      <c r="H117" s="189"/>
    </row>
    <row r="118" spans="1:8" ht="62.25" customHeight="1" x14ac:dyDescent="0.2">
      <c r="A118" s="190" t="s">
        <v>76</v>
      </c>
      <c r="B118" s="191"/>
      <c r="C118" s="186"/>
      <c r="D118" s="157">
        <v>1440</v>
      </c>
      <c r="E118" s="157"/>
      <c r="F118" s="157"/>
      <c r="G118" s="157"/>
      <c r="H118" s="158"/>
    </row>
    <row r="119" spans="1:8" ht="62.25" customHeight="1" x14ac:dyDescent="0.2">
      <c r="A119" s="190" t="s">
        <v>77</v>
      </c>
      <c r="B119" s="191"/>
      <c r="C119" s="186"/>
      <c r="D119" s="157">
        <v>1152</v>
      </c>
      <c r="E119" s="157"/>
      <c r="F119" s="157"/>
      <c r="G119" s="157"/>
      <c r="H119" s="158"/>
    </row>
    <row r="120" spans="1:8" ht="62.25" customHeight="1" x14ac:dyDescent="0.2">
      <c r="A120" s="190" t="s">
        <v>78</v>
      </c>
      <c r="B120" s="191"/>
      <c r="C120" s="186"/>
      <c r="D120" s="157">
        <v>960</v>
      </c>
      <c r="E120" s="157"/>
      <c r="F120" s="157"/>
      <c r="G120" s="157"/>
      <c r="H120" s="158"/>
    </row>
    <row r="121" spans="1:8" ht="62.25" customHeight="1" x14ac:dyDescent="0.2">
      <c r="A121" s="190" t="s">
        <v>79</v>
      </c>
      <c r="B121" s="191"/>
      <c r="C121" s="186"/>
      <c r="D121" s="157">
        <v>822.85714285714278</v>
      </c>
      <c r="E121" s="157"/>
      <c r="F121" s="157"/>
      <c r="G121" s="157"/>
      <c r="H121" s="158"/>
    </row>
    <row r="122" spans="1:8" ht="62.25" customHeight="1" x14ac:dyDescent="0.2">
      <c r="A122" s="190" t="s">
        <v>80</v>
      </c>
      <c r="B122" s="191"/>
      <c r="C122" s="186"/>
      <c r="D122" s="157">
        <v>720</v>
      </c>
      <c r="E122" s="157"/>
      <c r="F122" s="157"/>
      <c r="G122" s="157"/>
      <c r="H122" s="158"/>
    </row>
    <row r="123" spans="1:8" ht="62.25" customHeight="1" x14ac:dyDescent="0.2">
      <c r="A123" s="190" t="s">
        <v>81</v>
      </c>
      <c r="B123" s="191"/>
      <c r="C123" s="186"/>
      <c r="D123" s="157">
        <v>640</v>
      </c>
      <c r="E123" s="157"/>
      <c r="F123" s="157"/>
      <c r="G123" s="157"/>
      <c r="H123" s="158"/>
    </row>
    <row r="124" spans="1:8" ht="62.25" customHeight="1" thickBot="1" x14ac:dyDescent="0.25">
      <c r="A124" s="190" t="s">
        <v>82</v>
      </c>
      <c r="B124" s="191"/>
      <c r="C124" s="194"/>
      <c r="D124" s="157">
        <v>576</v>
      </c>
      <c r="E124" s="157"/>
      <c r="F124" s="157"/>
      <c r="G124" s="157"/>
      <c r="H124" s="158"/>
    </row>
    <row r="125" spans="1:8" s="16" customFormat="1" ht="62.45" customHeight="1" thickBot="1" x14ac:dyDescent="0.25">
      <c r="A125" s="195" t="s">
        <v>84</v>
      </c>
      <c r="B125" s="196"/>
      <c r="C125"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2ГИС 4.0 и выше)</v>
      </c>
      <c r="D125" s="44">
        <v>11820</v>
      </c>
      <c r="E125" s="45"/>
      <c r="F125" s="45"/>
      <c r="G125" s="45"/>
      <c r="H125" s="46"/>
    </row>
    <row r="126" spans="1:8" ht="21.75" thickBot="1" x14ac:dyDescent="0.25">
      <c r="A126" s="290"/>
      <c r="B126" s="291"/>
      <c r="C126" s="125"/>
      <c r="D126" s="292"/>
      <c r="E126" s="292"/>
      <c r="F126" s="292"/>
      <c r="G126" s="292"/>
      <c r="H126" s="293"/>
    </row>
    <row r="127" spans="1:8" ht="50.1" customHeight="1" x14ac:dyDescent="0.2">
      <c r="A127" s="160" t="s">
        <v>85</v>
      </c>
      <c r="B127" s="161"/>
      <c r="C127" s="201" t="str">
        <f>"Интернет-площадка 2gis.ru на основе Cправочника организаций "&amp;$C$2&amp;""</f>
        <v>Интернет-площадка 2gis.ru на основе Cправочника организаций "2ГИС.МАГНИТОГОРСК"</v>
      </c>
      <c r="D127" s="31">
        <v>9510</v>
      </c>
      <c r="E127" s="32"/>
      <c r="F127" s="32"/>
      <c r="G127" s="32"/>
      <c r="H127" s="33"/>
    </row>
    <row r="128" spans="1:8" ht="50.1" customHeight="1" x14ac:dyDescent="0.2">
      <c r="A128" s="160" t="s">
        <v>86</v>
      </c>
      <c r="B128" s="161"/>
      <c r="C128" s="202" t="str">
        <f>"Электронный справочник на основе Справочника организаций "&amp;$C$2&amp;" (версия для ПК)"</f>
        <v>Электронный справочник на основе Справочника организаций "2ГИС.МАГНИТОГОРСК" (версия для ПК)</v>
      </c>
      <c r="D128" s="121">
        <v>2520</v>
      </c>
      <c r="E128" s="122"/>
      <c r="F128" s="122"/>
      <c r="G128" s="122"/>
      <c r="H128" s="123"/>
    </row>
    <row r="129" spans="1:8" ht="50.1" customHeight="1" x14ac:dyDescent="0.2">
      <c r="A129" s="160" t="s">
        <v>87</v>
      </c>
      <c r="B129" s="161"/>
      <c r="C129" s="202" t="str">
        <f>"Электронный справочник на основе Справочника организаций "&amp;$C$2&amp;" (версия для ПК)"</f>
        <v>Электронный справочник на основе Справочника организаций "2ГИС.МАГНИТОГОРСК" (версия для ПК)</v>
      </c>
      <c r="D129" s="36">
        <v>5820</v>
      </c>
      <c r="E129" s="37"/>
      <c r="F129" s="37"/>
      <c r="G129" s="37"/>
      <c r="H129" s="38"/>
    </row>
    <row r="130" spans="1:8" ht="50.1" customHeight="1" x14ac:dyDescent="0.2">
      <c r="A130" s="160" t="s">
        <v>88</v>
      </c>
      <c r="B130" s="161"/>
      <c r="C130" s="202" t="str">
        <f>"Интернет-площадка 2gis.ru на основе Cправочника организаций "&amp;$C$2&amp;""</f>
        <v>Интернет-площадка 2gis.ru на основе Cправочника организаций "2ГИС.МАГНИТОГОРСК"</v>
      </c>
      <c r="D130" s="36">
        <v>5970</v>
      </c>
      <c r="E130" s="37"/>
      <c r="F130" s="37"/>
      <c r="G130" s="37"/>
      <c r="H130" s="38"/>
    </row>
    <row r="131" spans="1:8" ht="50.1" customHeight="1" x14ac:dyDescent="0.2">
      <c r="A131" s="160" t="s">
        <v>89</v>
      </c>
      <c r="B131" s="161"/>
      <c r="C131" s="202" t="str">
        <f>"Интернет-площадка 2gis.ru на основе Cправочника организаций "&amp;$C$2&amp;""</f>
        <v>Интернет-площадка 2gis.ru на основе Cправочника организаций "2ГИС.МАГНИТОГОРСК"</v>
      </c>
      <c r="D131" s="36">
        <v>7200</v>
      </c>
      <c r="E131" s="37"/>
      <c r="F131" s="37"/>
      <c r="G131" s="37"/>
      <c r="H131" s="38"/>
    </row>
    <row r="132" spans="1:8" ht="50.1" customHeight="1" x14ac:dyDescent="0.2">
      <c r="A132" s="160" t="s">
        <v>90</v>
      </c>
      <c r="B132" s="161"/>
      <c r="C132" s="202" t="str">
        <f>"Электронный справочник на основе Справочника организаций "&amp;$C$2&amp;" (версия для ПК)"</f>
        <v>Электронный справочник на основе Справочника организаций "2ГИС.МАГНИТОГОРСК" (версия для ПК)</v>
      </c>
      <c r="D132" s="36">
        <v>4800</v>
      </c>
      <c r="E132" s="37"/>
      <c r="F132" s="37"/>
      <c r="G132" s="37"/>
      <c r="H132" s="38"/>
    </row>
    <row r="133" spans="1:8" ht="50.1" customHeight="1" x14ac:dyDescent="0.2">
      <c r="A133" s="160" t="s">
        <v>91</v>
      </c>
      <c r="B133" s="161"/>
      <c r="C133" s="202" t="str">
        <f>"Электронный справочник на основе Справочника организаций "&amp;$C$2&amp;" (версия для ПК)"</f>
        <v>Электронный справочник на основе Справочника организаций "2ГИС.МАГНИТОГОРСК" (версия для ПК)</v>
      </c>
      <c r="D133" s="36">
        <v>1830</v>
      </c>
      <c r="E133" s="37"/>
      <c r="F133" s="37"/>
      <c r="G133" s="37"/>
      <c r="H133" s="38"/>
    </row>
    <row r="134" spans="1:8" ht="50.1" customHeight="1" x14ac:dyDescent="0.2">
      <c r="A134" s="160" t="s">
        <v>92</v>
      </c>
      <c r="B134" s="161"/>
      <c r="C134" s="202" t="str">
        <f>"Электронный справочник на основе Справочника организаций "&amp;$C$2&amp;" (версия для ПК)"</f>
        <v>Электронный справочник на основе Справочника организаций "2ГИС.МАГНИТОГОРСК" (версия для ПК)</v>
      </c>
      <c r="D134" s="36">
        <v>5010</v>
      </c>
      <c r="E134" s="37"/>
      <c r="F134" s="37"/>
      <c r="G134" s="37"/>
      <c r="H134" s="38"/>
    </row>
    <row r="135" spans="1:8" ht="50.1" customHeight="1" x14ac:dyDescent="0.2">
      <c r="A135" s="160" t="s">
        <v>93</v>
      </c>
      <c r="B135" s="161"/>
      <c r="C135" s="203" t="str">
        <f>C128</f>
        <v>Электронный справочник на основе Справочника организаций "2ГИС.МАГНИТОГОРСК" (версия для ПК)</v>
      </c>
      <c r="D135" s="36">
        <v>8850</v>
      </c>
      <c r="E135" s="37"/>
      <c r="F135" s="37"/>
      <c r="G135" s="37"/>
      <c r="H135" s="38"/>
    </row>
    <row r="136" spans="1:8" ht="50.1" customHeight="1" x14ac:dyDescent="0.2">
      <c r="A136" s="160" t="s">
        <v>94</v>
      </c>
      <c r="B136" s="161"/>
      <c r="C136" s="202" t="s">
        <v>95</v>
      </c>
      <c r="D136" s="36">
        <v>1500</v>
      </c>
      <c r="E136" s="37"/>
      <c r="F136" s="37"/>
      <c r="G136" s="37"/>
      <c r="H136" s="38"/>
    </row>
    <row r="137" spans="1:8" ht="64.5" customHeight="1" x14ac:dyDescent="0.2">
      <c r="A137" s="160" t="s">
        <v>96</v>
      </c>
      <c r="B137" s="161"/>
      <c r="C137"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"2ГИС.МАГНИТОГОРСК" (мобильная версия 2ГИС 4.0 и выше); Интернет-площадка 2gis.ru на основе Cправочника организаций "2ГИС.МАГНИТОГОРСК"</v>
      </c>
      <c r="D137" s="36">
        <v>5544</v>
      </c>
      <c r="E137" s="37"/>
      <c r="F137" s="37"/>
      <c r="G137" s="37"/>
      <c r="H137" s="38"/>
    </row>
    <row r="138" spans="1:8" ht="64.5" customHeight="1" x14ac:dyDescent="0.2">
      <c r="A138" s="160" t="s">
        <v>97</v>
      </c>
      <c r="B138" s="161"/>
      <c r="C138" s="202" t="str">
        <f t="shared" ref="C138:C140"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"2ГИС.МАГНИТОГОРСК" (мобильная версия 2ГИС 4.0 и выше); Интернет-площадка 2gis.ru на основе Cправочника организаций "2ГИС.МАГНИТОГОРСК"</v>
      </c>
      <c r="D138" s="36">
        <v>4435.2000000000007</v>
      </c>
      <c r="E138" s="37"/>
      <c r="F138" s="37"/>
      <c r="G138" s="37"/>
      <c r="H138" s="38"/>
    </row>
    <row r="139" spans="1:8" ht="64.5" customHeight="1" x14ac:dyDescent="0.2">
      <c r="A139" s="160" t="s">
        <v>98</v>
      </c>
      <c r="B139" s="161"/>
      <c r="C139" s="202" t="str">
        <f t="shared" si="0"/>
        <v>электронный справочник на основе Справочника организаций "2ГИС.МАГНИТОГОРСК" (мобильная версия 2ГИС 4.0 и выше); Интернет-площадка 2gis.ru на основе Cправочника организаций "2ГИС.МАГНИТОГОРСК"</v>
      </c>
      <c r="D139" s="36">
        <v>4290</v>
      </c>
      <c r="E139" s="37"/>
      <c r="F139" s="37"/>
      <c r="G139" s="37"/>
      <c r="H139" s="38"/>
    </row>
    <row r="140" spans="1:8" ht="64.5" customHeight="1" x14ac:dyDescent="0.2">
      <c r="A140" s="160" t="s">
        <v>99</v>
      </c>
      <c r="B140" s="161"/>
      <c r="C140" s="202" t="str">
        <f t="shared" si="0"/>
        <v>электронный справочник на основе Справочника организаций "2ГИС.МАГНИТОГОРСК" (мобильная версия 2ГИС 4.0 и выше); Интернет-площадка 2gis.ru на основе Cправочника организаций "2ГИС.МАГНИТОГОРСК"</v>
      </c>
      <c r="D140" s="36">
        <v>2217.6000000000004</v>
      </c>
      <c r="E140" s="37"/>
      <c r="F140" s="37"/>
      <c r="G140" s="37"/>
      <c r="H140" s="38"/>
    </row>
    <row r="141" spans="1:8" ht="64.5" customHeight="1" x14ac:dyDescent="0.2">
      <c r="A141" s="160" t="s">
        <v>100</v>
      </c>
      <c r="B141" s="161" t="s">
        <v>100</v>
      </c>
      <c r="C141"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"2ГИС.МАГНИТОГОРСК" (мобильная версия 2ГИС 4.0 и выше); Интернет-площадка 2gis.ru на основе Cправочника организаций "2ГИС.МАГНИТОГОРСК"</v>
      </c>
      <c r="D141" s="36">
        <v>11820</v>
      </c>
      <c r="E141" s="37"/>
      <c r="F141" s="37"/>
      <c r="G141" s="37"/>
      <c r="H141" s="38"/>
    </row>
    <row r="142" spans="1:8" ht="64.5" customHeight="1" x14ac:dyDescent="0.2">
      <c r="A142" s="160" t="s">
        <v>101</v>
      </c>
      <c r="B142" s="161" t="s">
        <v>101</v>
      </c>
      <c r="C142"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"2ГИС.МАГНИТОГОРСК" (мобильная версия 2ГИС 4.0 и выше); Интернет-площадка 2gis.ru на основе Cправочника организаций "2ГИС.МАГНИТОГОРСК"</v>
      </c>
      <c r="D142" s="36">
        <v>5880</v>
      </c>
      <c r="E142" s="37"/>
      <c r="F142" s="37"/>
      <c r="G142" s="37"/>
      <c r="H142" s="38"/>
    </row>
    <row r="143" spans="1:8" ht="50.1" customHeight="1" thickBot="1" x14ac:dyDescent="0.25">
      <c r="A143" s="160" t="s">
        <v>102</v>
      </c>
      <c r="B143" s="161"/>
      <c r="C143" s="202" t="str">
        <f>"Электронный справочник на основе Справочника организаций "&amp;$C$2&amp;" (версия для ПК)"</f>
        <v>Электронный справочник на основе Справочника организаций "2ГИС.МАГНИТОГОРСК" (версия для ПК)</v>
      </c>
      <c r="D143" s="36">
        <v>3870</v>
      </c>
      <c r="E143" s="37"/>
      <c r="F143" s="37"/>
      <c r="G143" s="37"/>
      <c r="H143" s="38"/>
    </row>
    <row r="144" spans="1:8" s="16" customFormat="1" ht="102" customHeight="1" thickBot="1" x14ac:dyDescent="0.25">
      <c r="A144" s="160" t="s">
        <v>16</v>
      </c>
      <c r="B144" s="161"/>
      <c r="C144"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2ГИС 4.0 и выше)</v>
      </c>
      <c r="D144" s="36">
        <v>462.00000000000006</v>
      </c>
      <c r="E144" s="37"/>
      <c r="F144" s="37"/>
      <c r="G144" s="37"/>
      <c r="H144" s="38"/>
    </row>
    <row r="145" spans="1:8" s="16" customFormat="1" ht="102" customHeight="1" thickBot="1" x14ac:dyDescent="0.25">
      <c r="A145" s="160" t="s">
        <v>103</v>
      </c>
      <c r="B145" s="161"/>
      <c r="C145"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2ГИС 4.0 и выше)</v>
      </c>
      <c r="D145" s="36">
        <v>100002</v>
      </c>
      <c r="E145" s="37"/>
      <c r="F145" s="37"/>
      <c r="G145" s="37"/>
      <c r="H145" s="38"/>
    </row>
    <row r="146" spans="1:8" s="16" customFormat="1" ht="126" customHeight="1" x14ac:dyDescent="0.2">
      <c r="A146" s="160" t="s">
        <v>104</v>
      </c>
      <c r="B146" s="161"/>
      <c r="C146" s="30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"2ГИС.МАГНИТОГОРСК" (версия для ПК); 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Интернет-площадки и Веб-приложения на основе Cправочника организаций "2ГИС.МАГНИТОГОРСК", http://api.2gis.ru/</v>
      </c>
      <c r="D146" s="36">
        <v>7980</v>
      </c>
      <c r="E146" s="37"/>
      <c r="F146" s="37"/>
      <c r="G146" s="37"/>
      <c r="H146" s="38"/>
    </row>
    <row r="147" spans="1:8" s="16" customFormat="1" ht="96" customHeight="1" x14ac:dyDescent="0.2">
      <c r="A147" s="154" t="s">
        <v>105</v>
      </c>
      <c r="B147" s="204"/>
      <c r="C147"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Интернет-площадки и Веб-приложения на основе Cправочника организаций "2ГИС.МАГНИТОГОРСК", http://api.2gis.ru/</v>
      </c>
      <c r="D147" s="36">
        <v>6570</v>
      </c>
      <c r="E147" s="37"/>
      <c r="F147" s="37"/>
      <c r="G147" s="37"/>
      <c r="H147" s="38"/>
    </row>
    <row r="148" spans="1:8" s="16" customFormat="1" ht="96" customHeight="1" x14ac:dyDescent="0.2">
      <c r="A148" s="154" t="s">
        <v>106</v>
      </c>
      <c r="B148" s="204"/>
      <c r="C148"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"2ГИС.МАГНИТОГОРСК" (мобильная версия 2ГИС 4.0 и выше)</v>
      </c>
      <c r="D148" s="36">
        <v>5880</v>
      </c>
      <c r="E148" s="37"/>
      <c r="F148" s="37"/>
      <c r="G148" s="37"/>
      <c r="H148" s="38"/>
    </row>
    <row r="149" spans="1:8" ht="50.1" customHeight="1" x14ac:dyDescent="0.2">
      <c r="A149" s="160" t="s">
        <v>107</v>
      </c>
      <c r="B149" s="161"/>
      <c r="C149" s="202" t="str">
        <f>"Интернет-площадка 2gis.ru на основе Cправочника организаций "&amp;$C$2&amp;""</f>
        <v>Интернет-площадка 2gis.ru на основе Cправочника организаций "2ГИС.МАГНИТОГОРСК"</v>
      </c>
      <c r="D149" s="36">
        <v>13320</v>
      </c>
      <c r="E149" s="37"/>
      <c r="F149" s="37"/>
      <c r="G149" s="37"/>
      <c r="H149" s="38"/>
    </row>
    <row r="150" spans="1:8" ht="50.1" customHeight="1" x14ac:dyDescent="0.2">
      <c r="A150" s="160" t="s">
        <v>108</v>
      </c>
      <c r="B150" s="161"/>
      <c r="C150" s="202" t="str">
        <f t="shared" ref="C150:C159" si="1">"Электронный справочник на основе Справочника организаций "&amp;$C$2&amp;" (версия для ПК)"</f>
        <v>Электронный справочник на основе Справочника организаций "2ГИС.МАГНИТОГОРСК" (версия для ПК)</v>
      </c>
      <c r="D150" s="36">
        <v>3600</v>
      </c>
      <c r="E150" s="37"/>
      <c r="F150" s="37"/>
      <c r="G150" s="37"/>
      <c r="H150" s="38"/>
    </row>
    <row r="151" spans="1:8" ht="50.1" customHeight="1" x14ac:dyDescent="0.2">
      <c r="A151" s="160" t="s">
        <v>109</v>
      </c>
      <c r="B151" s="161"/>
      <c r="C151" s="202" t="str">
        <f t="shared" si="1"/>
        <v>Электронный справочник на основе Справочника организаций "2ГИС.МАГНИТОГОРСК" (версия для ПК)</v>
      </c>
      <c r="D151" s="36">
        <v>8160</v>
      </c>
      <c r="E151" s="37"/>
      <c r="F151" s="37"/>
      <c r="G151" s="37"/>
      <c r="H151" s="38"/>
    </row>
    <row r="152" spans="1:8" ht="50.1" customHeight="1" x14ac:dyDescent="0.2">
      <c r="A152" s="160" t="s">
        <v>110</v>
      </c>
      <c r="B152" s="161"/>
      <c r="C152" s="202" t="str">
        <f>"Интернет-площадка 2gis.ru на основе Cправочника организаций "&amp;$C$2&amp;""</f>
        <v>Интернет-площадка 2gis.ru на основе Cправочника организаций "2ГИС.МАГНИТОГОРСК"</v>
      </c>
      <c r="D152" s="36">
        <v>8400</v>
      </c>
      <c r="E152" s="37"/>
      <c r="F152" s="37"/>
      <c r="G152" s="37"/>
      <c r="H152" s="38"/>
    </row>
    <row r="153" spans="1:8" ht="50.1" customHeight="1" x14ac:dyDescent="0.2">
      <c r="A153" s="160" t="s">
        <v>111</v>
      </c>
      <c r="B153" s="161"/>
      <c r="C153" s="202" t="str">
        <f>"Интернет-площадка 2gis.ru на основе Cправочника организаций "&amp;$C$2&amp;""</f>
        <v>Интернет-площадка 2gis.ru на основе Cправочника организаций "2ГИС.МАГНИТОГОРСК"</v>
      </c>
      <c r="D153" s="36">
        <v>10080</v>
      </c>
      <c r="E153" s="37"/>
      <c r="F153" s="37"/>
      <c r="G153" s="37"/>
      <c r="H153" s="38"/>
    </row>
    <row r="154" spans="1:8" ht="50.1" customHeight="1" x14ac:dyDescent="0.2">
      <c r="A154" s="160" t="s">
        <v>112</v>
      </c>
      <c r="B154" s="161"/>
      <c r="C154" s="202" t="str">
        <f t="shared" si="1"/>
        <v>Электронный справочник на основе Справочника организаций "2ГИС.МАГНИТОГОРСК" (версия для ПК)</v>
      </c>
      <c r="D154" s="36">
        <v>6720</v>
      </c>
      <c r="E154" s="37"/>
      <c r="F154" s="37"/>
      <c r="G154" s="37"/>
      <c r="H154" s="38"/>
    </row>
    <row r="155" spans="1:8" ht="50.1" customHeight="1" x14ac:dyDescent="0.2">
      <c r="A155" s="160" t="s">
        <v>113</v>
      </c>
      <c r="B155" s="161"/>
      <c r="C155" s="202" t="str">
        <f t="shared" si="1"/>
        <v>Электронный справочник на основе Справочника организаций "2ГИС.МАГНИТОГОРСК" (версия для ПК)</v>
      </c>
      <c r="D155" s="36">
        <v>2640</v>
      </c>
      <c r="E155" s="37"/>
      <c r="F155" s="37"/>
      <c r="G155" s="37"/>
      <c r="H155" s="38"/>
    </row>
    <row r="156" spans="1:8" ht="50.1" customHeight="1" x14ac:dyDescent="0.2">
      <c r="A156" s="160" t="s">
        <v>114</v>
      </c>
      <c r="B156" s="161"/>
      <c r="C156" s="202" t="str">
        <f t="shared" si="1"/>
        <v>Электронный справочник на основе Справочника организаций "2ГИС.МАГНИТОГОРСК" (версия для ПК)</v>
      </c>
      <c r="D156" s="36">
        <v>7080</v>
      </c>
      <c r="E156" s="37"/>
      <c r="F156" s="37"/>
      <c r="G156" s="37"/>
      <c r="H156" s="38"/>
    </row>
    <row r="157" spans="1:8" ht="50.1" customHeight="1" x14ac:dyDescent="0.2">
      <c r="A157" s="160" t="s">
        <v>115</v>
      </c>
      <c r="B157" s="161"/>
      <c r="C157" s="202" t="s">
        <v>95</v>
      </c>
      <c r="D157" s="36">
        <v>2160</v>
      </c>
      <c r="E157" s="37"/>
      <c r="F157" s="37"/>
      <c r="G157" s="37"/>
      <c r="H157" s="38"/>
    </row>
    <row r="158" spans="1:8" ht="66.75" customHeight="1" x14ac:dyDescent="0.2">
      <c r="A158" s="160" t="s">
        <v>116</v>
      </c>
      <c r="B158" s="161"/>
      <c r="C158"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"2ГИС.МАГНИТОГОРСК" (мобильная версия 2ГИС 4.0 и выше); Интернет-площадка 2gis.ru на основе Cправочника организаций "2ГИС.МАГНИТОГОРСК"</v>
      </c>
      <c r="D158" s="36">
        <v>16560</v>
      </c>
      <c r="E158" s="37"/>
      <c r="F158" s="37"/>
      <c r="G158" s="37"/>
      <c r="H158" s="38"/>
    </row>
    <row r="159" spans="1:8" ht="50.1" customHeight="1" thickBot="1" x14ac:dyDescent="0.25">
      <c r="A159" s="160" t="s">
        <v>117</v>
      </c>
      <c r="B159" s="161"/>
      <c r="C159" s="202" t="str">
        <f t="shared" si="1"/>
        <v>Электронный справочник на основе Справочника организаций "2ГИС.МАГНИТОГОРСК" (версия для ПК)</v>
      </c>
      <c r="D159" s="44">
        <v>5520</v>
      </c>
      <c r="E159" s="45"/>
      <c r="F159" s="45"/>
      <c r="G159" s="45"/>
      <c r="H159" s="46"/>
    </row>
    <row r="160" spans="1:8" s="28" customFormat="1" ht="50.1" customHeight="1" thickBot="1" x14ac:dyDescent="0.25">
      <c r="A160" s="24" t="s">
        <v>118</v>
      </c>
      <c r="B160" s="25"/>
      <c r="C160" s="26"/>
      <c r="D160" s="173"/>
      <c r="E160" s="173"/>
      <c r="F160" s="173"/>
      <c r="G160" s="173"/>
      <c r="H160" s="174"/>
    </row>
    <row r="161" spans="1:8" s="16" customFormat="1" ht="50.1" customHeight="1" x14ac:dyDescent="0.2">
      <c r="A161" s="160" t="s">
        <v>119</v>
      </c>
      <c r="B161" s="161"/>
      <c r="C161" s="206" t="str">
        <f>"Электронный справочник на основе Справочника организаций "&amp;$C$2&amp;" (мобильная версия)"</f>
        <v>Электронный справочник на основе Справочника организаций "2ГИС.МАГНИТОГОРСК" (мобильная версия)</v>
      </c>
      <c r="D161" s="31">
        <v>11820</v>
      </c>
      <c r="E161" s="32"/>
      <c r="F161" s="32"/>
      <c r="G161" s="32"/>
      <c r="H161" s="33"/>
    </row>
    <row r="162" spans="1:8" s="16" customFormat="1" ht="50.1" customHeight="1" x14ac:dyDescent="0.2">
      <c r="A162" s="160" t="s">
        <v>120</v>
      </c>
      <c r="B162" s="161"/>
      <c r="C162" s="209"/>
      <c r="D162" s="36">
        <v>11820</v>
      </c>
      <c r="E162" s="37"/>
      <c r="F162" s="37"/>
      <c r="G162" s="37"/>
      <c r="H162" s="38"/>
    </row>
    <row r="163" spans="1:8" s="16" customFormat="1" ht="50.1" customHeight="1" x14ac:dyDescent="0.2">
      <c r="A163" s="207" t="s">
        <v>121</v>
      </c>
      <c r="B163" s="208"/>
      <c r="C163" s="209"/>
      <c r="D163" s="297">
        <v>2100</v>
      </c>
      <c r="E163" s="157"/>
      <c r="F163" s="157"/>
      <c r="G163" s="157"/>
      <c r="H163" s="158"/>
    </row>
    <row r="164" spans="1:8" s="16" customFormat="1" ht="50.1" customHeight="1" x14ac:dyDescent="0.2">
      <c r="A164" s="207" t="s">
        <v>122</v>
      </c>
      <c r="B164" s="208"/>
      <c r="C164" s="209"/>
      <c r="D164" s="297">
        <v>210</v>
      </c>
      <c r="E164" s="157"/>
      <c r="F164" s="157"/>
      <c r="G164" s="157"/>
      <c r="H164" s="158"/>
    </row>
    <row r="165" spans="1:8" s="16" customFormat="1" ht="50.1" customHeight="1" thickBot="1" x14ac:dyDescent="0.25">
      <c r="A165" s="207" t="s">
        <v>123</v>
      </c>
      <c r="B165" s="208"/>
      <c r="C165" s="210"/>
      <c r="D165" s="78">
        <v>900</v>
      </c>
      <c r="E165" s="79"/>
      <c r="F165" s="79"/>
      <c r="G165" s="79"/>
      <c r="H165" s="80"/>
    </row>
    <row r="166" spans="1:8" s="16" customFormat="1" ht="50.1" customHeight="1" thickBot="1" x14ac:dyDescent="0.25">
      <c r="A166" s="24" t="s">
        <v>124</v>
      </c>
      <c r="B166" s="25"/>
      <c r="C166" s="26"/>
      <c r="D166" s="173"/>
      <c r="E166" s="173"/>
      <c r="F166" s="173"/>
      <c r="G166" s="173"/>
      <c r="H166" s="174"/>
    </row>
    <row r="167" spans="1:8" ht="50.1" customHeight="1" x14ac:dyDescent="0.2">
      <c r="A167" s="160" t="s">
        <v>125</v>
      </c>
      <c r="B167" s="161"/>
      <c r="C167"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"2ГИС.МАГНИТОГОРСК" (мобильная версия 2ГИС 4.0 и выше)</v>
      </c>
      <c r="D167" s="212">
        <f>F167*1.2</f>
        <v>6840</v>
      </c>
      <c r="E167" s="213">
        <f>F167*1.1</f>
        <v>6270.0000000000009</v>
      </c>
      <c r="F167" s="213">
        <v>5700</v>
      </c>
      <c r="G167" s="213">
        <f>F167*0.75</f>
        <v>4275</v>
      </c>
      <c r="H167" s="214">
        <f>F167*0.5</f>
        <v>2850</v>
      </c>
    </row>
    <row r="168" spans="1:8" ht="50.1" customHeight="1" x14ac:dyDescent="0.2">
      <c r="A168" s="160" t="s">
        <v>126</v>
      </c>
      <c r="B168" s="161"/>
      <c r="C168" s="202" t="str">
        <f>"Интернет-площадка 2gis.ru на основе Cправочника организаций "&amp;$C$2&amp;""</f>
        <v>Интернет-площадка 2gis.ru на основе Cправочника организаций "2ГИС.МАГНИТОГОРСК"</v>
      </c>
      <c r="D168" s="36">
        <v>4800</v>
      </c>
      <c r="E168" s="37"/>
      <c r="F168" s="37"/>
      <c r="G168" s="37"/>
      <c r="H168" s="38"/>
    </row>
    <row r="169" spans="1:8" ht="50.1" customHeight="1" x14ac:dyDescent="0.2">
      <c r="A169" s="160" t="s">
        <v>127</v>
      </c>
      <c r="B169" s="161"/>
      <c r="C169" s="202" t="str">
        <f>"Электронный справочник на основе Справочника организаций "&amp;$C$2&amp;" (версия для ПК)"</f>
        <v>Электронный справочник на основе Справочника организаций "2ГИС.МАГНИТОГОРСК" (версия для ПК)</v>
      </c>
      <c r="D169" s="36">
        <v>5010</v>
      </c>
      <c r="E169" s="37"/>
      <c r="F169" s="37"/>
      <c r="G169" s="37"/>
      <c r="H169" s="38"/>
    </row>
    <row r="170" spans="1:8" ht="50.1" customHeight="1" x14ac:dyDescent="0.2">
      <c r="A170" s="160" t="s">
        <v>128</v>
      </c>
      <c r="B170" s="161"/>
      <c r="C170"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"2ГИС.МАГНИТОГОРСК" (мобильная версия 2ГИС 4.0 и выше)</v>
      </c>
      <c r="D170" s="212">
        <f>F170*1.2</f>
        <v>9648</v>
      </c>
      <c r="E170" s="213">
        <f>F170*1.1</f>
        <v>8844</v>
      </c>
      <c r="F170" s="213">
        <v>8040</v>
      </c>
      <c r="G170" s="213">
        <f>F170*0.75</f>
        <v>6030</v>
      </c>
      <c r="H170" s="214">
        <f>F170*0.5</f>
        <v>4020</v>
      </c>
    </row>
    <row r="171" spans="1:8" ht="50.1" customHeight="1" x14ac:dyDescent="0.2">
      <c r="A171" s="160" t="s">
        <v>199</v>
      </c>
      <c r="B171" s="161"/>
      <c r="C171" s="202" t="str">
        <f>"Интернет-площадка 2gis.ru на основе Cправочника организаций "&amp;$C$2&amp;""</f>
        <v>Интернет-площадка 2gis.ru на основе Cправочника организаций "2ГИС.МАГНИТОГОРСК"</v>
      </c>
      <c r="D171" s="36">
        <v>6720</v>
      </c>
      <c r="E171" s="37"/>
      <c r="F171" s="37"/>
      <c r="G171" s="37"/>
      <c r="H171" s="38"/>
    </row>
    <row r="172" spans="1:8" ht="50.1" customHeight="1" x14ac:dyDescent="0.2">
      <c r="A172" s="160" t="s">
        <v>130</v>
      </c>
      <c r="B172" s="161"/>
      <c r="C172" s="202" t="str">
        <f>"Электронный справочник на основе Справочника организаций "&amp;$C$2&amp;" (версия для ПК)"</f>
        <v>Электронный справочник на основе Справочника организаций "2ГИС.МАГНИТОГОРСК" (версия для ПК)</v>
      </c>
      <c r="D172" s="36">
        <v>7080</v>
      </c>
      <c r="E172" s="37"/>
      <c r="F172" s="37"/>
      <c r="G172" s="37"/>
      <c r="H172" s="38"/>
    </row>
    <row r="173" spans="1:8" s="16" customFormat="1" ht="126" customHeight="1" thickBot="1" x14ac:dyDescent="0.25">
      <c r="A173" s="160" t="s">
        <v>131</v>
      </c>
      <c r="B173" s="161"/>
      <c r="C173" s="301" t="str">
        <f>C168</f>
        <v>Интернет-площадка 2gis.ru на основе Cправочника организаций "2ГИС.МАГНИТОГОРСК"</v>
      </c>
      <c r="D173" s="36">
        <v>4800</v>
      </c>
      <c r="E173" s="37"/>
      <c r="F173" s="37"/>
      <c r="G173" s="37"/>
      <c r="H173" s="38"/>
    </row>
    <row r="174" spans="1:8" ht="49.5" customHeight="1" thickBot="1" x14ac:dyDescent="0.25">
      <c r="A174" s="24" t="s">
        <v>200</v>
      </c>
      <c r="B174" s="25"/>
      <c r="C174" s="26"/>
      <c r="D174" s="173"/>
      <c r="E174" s="173"/>
      <c r="F174" s="173"/>
      <c r="G174" s="173"/>
      <c r="H174" s="174"/>
    </row>
    <row r="175" spans="1:8" s="23" customFormat="1" ht="30" customHeight="1" thickBot="1" x14ac:dyDescent="0.25">
      <c r="A175" s="302"/>
      <c r="B175" s="303"/>
      <c r="C175" s="460"/>
      <c r="D175" s="303"/>
      <c r="E175" s="303"/>
      <c r="F175" s="303"/>
      <c r="G175" s="303"/>
      <c r="H175" s="304"/>
    </row>
    <row r="176" spans="1:8" s="16" customFormat="1" ht="185.25" customHeight="1" x14ac:dyDescent="0.2">
      <c r="A176" s="160" t="s">
        <v>201</v>
      </c>
      <c r="B176" s="161"/>
      <c r="C176"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"2ГИС.МАГНИТОГОРСК" (версия для ПК); 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2ГИС 4.0 и выше)</v>
      </c>
      <c r="D176" s="31">
        <v>19860</v>
      </c>
      <c r="E176" s="32"/>
      <c r="F176" s="32"/>
      <c r="G176" s="32"/>
      <c r="H176" s="33"/>
    </row>
    <row r="177" spans="1:8" s="16" customFormat="1" ht="83.25" customHeight="1" thickBot="1" x14ac:dyDescent="0.25">
      <c r="A177" s="160" t="s">
        <v>202</v>
      </c>
      <c r="B177" s="161"/>
      <c r="C177" s="209"/>
      <c r="D177" s="36">
        <v>19860</v>
      </c>
      <c r="E177" s="37"/>
      <c r="F177" s="37"/>
      <c r="G177" s="37"/>
      <c r="H177" s="38"/>
    </row>
    <row r="178" spans="1:8" ht="21.75" thickBot="1" x14ac:dyDescent="0.25">
      <c r="A178" s="290"/>
      <c r="B178" s="291"/>
      <c r="C178" s="130"/>
      <c r="D178" s="292"/>
      <c r="E178" s="292"/>
      <c r="F178" s="292"/>
      <c r="G178" s="292"/>
      <c r="H178" s="293"/>
    </row>
    <row r="180" spans="1:8" ht="21" x14ac:dyDescent="0.2">
      <c r="A180" s="220"/>
      <c r="B180" s="221" t="s">
        <v>133</v>
      </c>
      <c r="C180" s="222" t="s">
        <v>548</v>
      </c>
      <c r="D180" s="222"/>
      <c r="E180" s="223"/>
      <c r="F180" s="223"/>
      <c r="G180" s="223"/>
      <c r="H180" s="223"/>
    </row>
    <row r="181" spans="1:8" ht="21" x14ac:dyDescent="0.2">
      <c r="A181" s="220"/>
      <c r="B181" s="223"/>
      <c r="C181" s="224" t="s">
        <v>549</v>
      </c>
      <c r="D181" s="224"/>
      <c r="E181" s="223"/>
      <c r="F181" s="223"/>
      <c r="G181" s="223"/>
      <c r="H181" s="223"/>
    </row>
    <row r="182" spans="1:8" ht="21" x14ac:dyDescent="0.2">
      <c r="A182" s="220"/>
      <c r="B182" s="223"/>
      <c r="C182" s="224" t="s">
        <v>550</v>
      </c>
      <c r="D182" s="224"/>
      <c r="E182" s="223"/>
      <c r="F182" s="223"/>
      <c r="G182" s="223"/>
      <c r="H182" s="223"/>
    </row>
    <row r="183" spans="1:8" ht="21" x14ac:dyDescent="0.2">
      <c r="C183" s="224"/>
      <c r="D183" s="224"/>
      <c r="E183" s="223"/>
      <c r="F183" s="223"/>
      <c r="G183" s="223"/>
      <c r="H183" s="217"/>
    </row>
    <row r="184" spans="1:8" ht="26.25" customHeight="1" x14ac:dyDescent="0.2">
      <c r="A184" s="227" t="str">
        <f>Абакан_юр!A174</f>
        <v>По соглашению сторон в качестве валюты платежа могут выступать украинские гривны, в этом случае курс следующий: 1 руб. = 0,4408 гривен</v>
      </c>
      <c r="B184" s="227"/>
      <c r="C184" s="227"/>
      <c r="D184" s="228"/>
      <c r="E184" s="228"/>
      <c r="F184" s="229"/>
      <c r="G184" s="230"/>
      <c r="H184" s="230"/>
    </row>
    <row r="185" spans="1:8" ht="26.25" customHeight="1" x14ac:dyDescent="0.2">
      <c r="A185" s="227" t="str">
        <f>Абакан_юр!A175</f>
        <v>По соглашению сторон в качестве валюты платежа могут выступать дирхамы ОАЭ, в этом случае курс следующий: 1 руб. = 0,0420 дирхам</v>
      </c>
      <c r="B185" s="227"/>
      <c r="C185" s="227"/>
      <c r="D185" s="228"/>
      <c r="E185" s="228"/>
      <c r="F185" s="229"/>
      <c r="G185" s="232"/>
      <c r="H185" s="232"/>
    </row>
    <row r="186" spans="1:8" ht="26.25" customHeight="1" x14ac:dyDescent="0.2">
      <c r="A186" s="227" t="str">
        <f>Абакан_юр!A176</f>
        <v>По соглашению сторон в качестве валюты платежа могут выступать доллары США, в этом случае курс следующий: 1 руб. = 0,0114 доллара</v>
      </c>
      <c r="B186" s="227"/>
      <c r="C186" s="227"/>
      <c r="D186" s="228"/>
      <c r="E186" s="228"/>
      <c r="F186" s="229"/>
      <c r="G186" s="232"/>
      <c r="H186" s="232"/>
    </row>
    <row r="187" spans="1:8" ht="26.25" customHeight="1" x14ac:dyDescent="0.2">
      <c r="A187" s="227" t="str">
        <f>Абакан_юр!A177</f>
        <v>По соглашению сторон в качестве валюты платежа могут выступать евро, в этом случае курс следующий: 1 руб. = 0,0105 евро</v>
      </c>
      <c r="B187" s="227"/>
      <c r="C187" s="227"/>
      <c r="D187" s="228"/>
      <c r="E187" s="229"/>
      <c r="F187" s="229"/>
      <c r="G187" s="232"/>
      <c r="H187" s="232"/>
    </row>
    <row r="188" spans="1:8" ht="26.25" customHeight="1" x14ac:dyDescent="0.2">
      <c r="A188" s="227" t="str">
        <f>Абакан_юр!A178</f>
        <v>По соглашению сторон в качестве валюты платежа могут выступать чешские кроны, в этом случае курс следующий: 1 руб. = 0,2605 крона</v>
      </c>
      <c r="B188" s="227"/>
      <c r="C188" s="227"/>
      <c r="D188" s="228"/>
      <c r="E188" s="229"/>
      <c r="F188" s="229"/>
      <c r="G188" s="232"/>
      <c r="H188" s="232"/>
    </row>
    <row r="189" spans="1:8" ht="26.25" customHeight="1" x14ac:dyDescent="0.2">
      <c r="A189" s="227" t="str">
        <f>Абакан_юр!A179</f>
        <v>По соглашению сторон в качестве валюты платежа могут выступать киргизские сомы, в этом случае курс следующий: 1 руб. = 1,0083 сом</v>
      </c>
      <c r="B189" s="227"/>
      <c r="C189" s="227"/>
      <c r="D189" s="228"/>
      <c r="E189" s="228"/>
      <c r="F189" s="229"/>
      <c r="G189" s="232"/>
      <c r="H189" s="232"/>
    </row>
    <row r="190" spans="1:8" ht="26.25" customHeight="1" x14ac:dyDescent="0.2">
      <c r="A190" s="227" t="str">
        <f>Абакан_юр!A180</f>
        <v>По соглашению сторон в качестве валюты платежа могут выступать казахстанские тенге, в этом случае курс следующий: 1 руб. = 5,0473 тенге</v>
      </c>
      <c r="B190" s="227"/>
      <c r="C190" s="227"/>
      <c r="D190" s="228"/>
      <c r="E190" s="228"/>
      <c r="F190" s="229"/>
      <c r="G190" s="232"/>
      <c r="H190" s="232"/>
    </row>
    <row r="191" spans="1:8" ht="26.25" x14ac:dyDescent="0.2">
      <c r="A191" s="233"/>
      <c r="B191" s="233"/>
      <c r="C191" s="234"/>
      <c r="D191" s="235"/>
      <c r="E191" s="235"/>
      <c r="F191" s="236"/>
      <c r="G191" s="237"/>
      <c r="H191" s="237"/>
    </row>
    <row r="192" spans="1:8" ht="21" x14ac:dyDescent="0.2">
      <c r="A192" s="239" t="s">
        <v>144</v>
      </c>
      <c r="B192" s="239"/>
      <c r="C192" s="239"/>
      <c r="D192" s="239"/>
      <c r="E192" s="239"/>
      <c r="F192" s="239"/>
      <c r="G192" s="239"/>
      <c r="H192" s="239"/>
    </row>
    <row r="193" spans="1:16384" ht="21" x14ac:dyDescent="0.2">
      <c r="A193" s="239" t="s">
        <v>145</v>
      </c>
      <c r="B193" s="239"/>
      <c r="C193" s="239"/>
      <c r="D193" s="239"/>
      <c r="E193" s="239"/>
      <c r="F193" s="239"/>
      <c r="G193" s="239"/>
      <c r="H193" s="239"/>
    </row>
    <row r="194" spans="1:16384" ht="26.25" x14ac:dyDescent="0.2">
      <c r="A194" s="233"/>
      <c r="B194" s="233"/>
      <c r="C194" s="234"/>
      <c r="D194" s="235"/>
      <c r="E194" s="235"/>
      <c r="F194" s="236"/>
      <c r="G194" s="237"/>
      <c r="H194" s="237"/>
    </row>
    <row r="195" spans="1:16384" ht="50.1" customHeight="1" thickBot="1" x14ac:dyDescent="0.25">
      <c r="A195" s="240" t="s">
        <v>146</v>
      </c>
      <c r="B195" s="240"/>
      <c r="C195" s="240"/>
      <c r="D195" s="240"/>
      <c r="E195" s="240"/>
      <c r="F195" s="241"/>
      <c r="G195" s="231"/>
      <c r="H195" s="242"/>
    </row>
    <row r="196" spans="1:16384" ht="50.1" customHeight="1" thickBot="1" x14ac:dyDescent="0.25">
      <c r="A196" s="243" t="s">
        <v>147</v>
      </c>
      <c r="B196" s="244"/>
      <c r="C196" s="244"/>
      <c r="D196" s="244"/>
      <c r="E196" s="245"/>
      <c r="F196" s="246"/>
      <c r="H196" s="247"/>
    </row>
    <row r="197" spans="1:16384" ht="84" customHeight="1" thickBot="1" x14ac:dyDescent="0.25">
      <c r="A197" s="426" t="s">
        <v>148</v>
      </c>
      <c r="B197" s="427"/>
      <c r="C197" s="250" t="s">
        <v>149</v>
      </c>
      <c r="D197" s="440" t="s">
        <v>150</v>
      </c>
      <c r="E197" s="441"/>
      <c r="F197" s="252"/>
      <c r="G197" s="252"/>
      <c r="H197" s="252"/>
    </row>
    <row r="198" spans="1:16384" ht="93.75" customHeight="1" x14ac:dyDescent="0.2">
      <c r="A198" s="253" t="s">
        <v>151</v>
      </c>
      <c r="B198" s="254"/>
      <c r="C198" s="255" t="s">
        <v>152</v>
      </c>
      <c r="D198" s="256" t="s">
        <v>153</v>
      </c>
      <c r="E198" s="257"/>
      <c r="F198" s="252"/>
      <c r="G198" s="252"/>
      <c r="H198" s="252"/>
    </row>
    <row r="199" spans="1:16384" ht="94.5" customHeight="1" x14ac:dyDescent="0.2">
      <c r="A199" s="258" t="s">
        <v>154</v>
      </c>
      <c r="B199" s="259"/>
      <c r="C199" s="260" t="s">
        <v>155</v>
      </c>
      <c r="D199" s="261" t="s">
        <v>156</v>
      </c>
      <c r="E199" s="262"/>
      <c r="F199" s="252"/>
      <c r="G199" s="252"/>
      <c r="H199" s="252"/>
    </row>
    <row r="200" spans="1:16384" ht="178.5" customHeight="1" thickBot="1" x14ac:dyDescent="0.25">
      <c r="A200" s="321" t="s">
        <v>157</v>
      </c>
      <c r="B200" s="322"/>
      <c r="C200" s="323" t="s">
        <v>158</v>
      </c>
      <c r="D200" s="324" t="s">
        <v>156</v>
      </c>
      <c r="E200" s="325"/>
      <c r="F200" s="252"/>
      <c r="G200" s="252"/>
      <c r="H200" s="252"/>
    </row>
    <row r="201" spans="1:16384" s="217" customFormat="1" ht="125.25" customHeight="1" x14ac:dyDescent="0.2">
      <c r="A201" s="258" t="s">
        <v>160</v>
      </c>
      <c r="B201" s="259"/>
      <c r="C201" s="319" t="s">
        <v>161</v>
      </c>
      <c r="D201" s="259" t="s">
        <v>156</v>
      </c>
      <c r="E201" s="320"/>
      <c r="F201" s="246"/>
      <c r="G201" s="246"/>
      <c r="H201" s="246"/>
    </row>
    <row r="202" spans="1:16384" s="238" customFormat="1" ht="222.75" customHeight="1" thickBot="1" x14ac:dyDescent="0.25">
      <c r="A202" s="442" t="s">
        <v>162</v>
      </c>
      <c r="B202" s="443"/>
      <c r="C202" s="323" t="s">
        <v>163</v>
      </c>
      <c r="D202" s="444" t="s">
        <v>156</v>
      </c>
      <c r="E202" s="445"/>
      <c r="F202" s="236"/>
      <c r="G202" s="237"/>
      <c r="H202" s="237"/>
    </row>
    <row r="203" spans="1:16384" ht="23.25" x14ac:dyDescent="0.2">
      <c r="A203" s="264" t="s">
        <v>164</v>
      </c>
      <c r="B203" s="264"/>
      <c r="C203" s="264"/>
      <c r="D203" s="264"/>
      <c r="E203" s="264"/>
      <c r="F203" s="264"/>
      <c r="G203" s="264"/>
      <c r="H203" s="264"/>
    </row>
    <row r="204" spans="1:16384" ht="23.25" x14ac:dyDescent="0.2">
      <c r="A204" s="264" t="s">
        <v>165</v>
      </c>
      <c r="B204" s="264"/>
      <c r="C204" s="264"/>
      <c r="D204" s="264"/>
      <c r="E204" s="264"/>
      <c r="F204" s="264"/>
      <c r="G204" s="264"/>
      <c r="H204" s="264"/>
      <c r="I204" s="264"/>
      <c r="J204" s="264"/>
      <c r="K204" s="264"/>
      <c r="L204" s="264"/>
      <c r="M204" s="264"/>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T204" s="264"/>
      <c r="BU204" s="264"/>
      <c r="BV204" s="264"/>
      <c r="BW204" s="264"/>
      <c r="BX204" s="264"/>
      <c r="BY204" s="264"/>
      <c r="BZ204" s="264"/>
      <c r="CA204" s="264"/>
      <c r="CB204" s="264"/>
      <c r="CC204" s="264"/>
      <c r="CD204" s="264"/>
      <c r="CE204" s="264"/>
      <c r="CF204" s="264"/>
      <c r="CG204" s="264"/>
      <c r="CH204" s="264"/>
      <c r="CI204" s="264"/>
      <c r="CJ204" s="264"/>
      <c r="CK204" s="264"/>
      <c r="CL204" s="264"/>
      <c r="CM204" s="264"/>
      <c r="CN204" s="264"/>
      <c r="CO204" s="264"/>
      <c r="CP204" s="264"/>
      <c r="CQ204" s="264"/>
      <c r="CR204" s="264"/>
      <c r="CS204" s="264"/>
      <c r="CT204" s="264"/>
      <c r="CU204" s="264"/>
      <c r="CV204" s="264"/>
      <c r="CW204" s="264"/>
      <c r="CX204" s="264"/>
      <c r="CY204" s="264"/>
      <c r="CZ204" s="264"/>
      <c r="DA204" s="264"/>
      <c r="DB204" s="264"/>
      <c r="DC204" s="264"/>
      <c r="DD204" s="264"/>
      <c r="DE204" s="264"/>
      <c r="DF204" s="264"/>
      <c r="DG204" s="264"/>
      <c r="DH204" s="264"/>
      <c r="DI204" s="264"/>
      <c r="DJ204" s="264"/>
      <c r="DK204" s="264"/>
      <c r="DL204" s="264"/>
      <c r="DM204" s="264"/>
      <c r="DN204" s="264"/>
      <c r="DO204" s="264"/>
      <c r="DP204" s="264"/>
      <c r="DQ204" s="264"/>
      <c r="DR204" s="264"/>
      <c r="DS204" s="264"/>
      <c r="DT204" s="264"/>
      <c r="DU204" s="264"/>
      <c r="DV204" s="264"/>
      <c r="DW204" s="264"/>
      <c r="DX204" s="264"/>
      <c r="DY204" s="264"/>
      <c r="DZ204" s="264"/>
      <c r="EA204" s="264"/>
      <c r="EB204" s="264"/>
      <c r="EC204" s="264"/>
      <c r="ED204" s="264"/>
      <c r="EE204" s="264"/>
      <c r="EF204" s="264"/>
      <c r="EG204" s="264"/>
      <c r="EH204" s="264"/>
      <c r="EI204" s="264"/>
      <c r="EJ204" s="264"/>
      <c r="EK204" s="264"/>
      <c r="EL204" s="264"/>
      <c r="EM204" s="264"/>
      <c r="EN204" s="264"/>
      <c r="EO204" s="264"/>
      <c r="EP204" s="264"/>
      <c r="EQ204" s="264"/>
      <c r="ER204" s="264"/>
      <c r="ES204" s="264"/>
      <c r="ET204" s="264"/>
      <c r="EU204" s="264"/>
      <c r="EV204" s="264"/>
      <c r="EW204" s="264"/>
      <c r="EX204" s="264"/>
      <c r="EY204" s="264"/>
      <c r="EZ204" s="264"/>
      <c r="FA204" s="264"/>
      <c r="FB204" s="264"/>
      <c r="FC204" s="264"/>
      <c r="FD204" s="264"/>
      <c r="FE204" s="264"/>
      <c r="FF204" s="264"/>
      <c r="FG204" s="264"/>
      <c r="FH204" s="264"/>
      <c r="FI204" s="264"/>
      <c r="FJ204" s="264"/>
      <c r="FK204" s="264"/>
      <c r="FL204" s="264"/>
      <c r="FM204" s="264"/>
      <c r="FN204" s="264"/>
      <c r="FO204" s="264"/>
      <c r="FP204" s="264"/>
      <c r="FQ204" s="264"/>
      <c r="FR204" s="264"/>
      <c r="FS204" s="264"/>
      <c r="FT204" s="264"/>
      <c r="FU204" s="264"/>
      <c r="FV204" s="264"/>
      <c r="FW204" s="264"/>
      <c r="FX204" s="264"/>
      <c r="FY204" s="264"/>
      <c r="FZ204" s="264"/>
      <c r="GA204" s="264"/>
      <c r="GB204" s="264"/>
      <c r="GC204" s="264"/>
      <c r="GD204" s="264"/>
      <c r="GE204" s="264"/>
      <c r="GF204" s="264"/>
      <c r="GG204" s="264"/>
      <c r="GH204" s="264"/>
      <c r="GI204" s="264"/>
      <c r="GJ204" s="264"/>
      <c r="GK204" s="264"/>
      <c r="GL204" s="264"/>
      <c r="GM204" s="264"/>
      <c r="GN204" s="264"/>
      <c r="GO204" s="264"/>
      <c r="GP204" s="264"/>
      <c r="GQ204" s="264"/>
      <c r="GR204" s="264"/>
      <c r="GS204" s="264"/>
      <c r="GT204" s="264"/>
      <c r="GU204" s="264"/>
      <c r="GV204" s="264"/>
      <c r="GW204" s="264"/>
      <c r="GX204" s="264"/>
      <c r="GY204" s="264"/>
      <c r="GZ204" s="264"/>
      <c r="HA204" s="264"/>
      <c r="HB204" s="264"/>
      <c r="HC204" s="264"/>
      <c r="HD204" s="264"/>
      <c r="HE204" s="264"/>
      <c r="HF204" s="264"/>
      <c r="HG204" s="264"/>
      <c r="HH204" s="264"/>
      <c r="HI204" s="264"/>
      <c r="HJ204" s="264"/>
      <c r="HK204" s="264"/>
      <c r="HL204" s="264"/>
      <c r="HM204" s="264"/>
      <c r="HN204" s="264"/>
      <c r="HO204" s="264"/>
      <c r="HP204" s="264"/>
      <c r="HQ204" s="264"/>
      <c r="HR204" s="264"/>
      <c r="HS204" s="264"/>
      <c r="HT204" s="264"/>
      <c r="HU204" s="264"/>
      <c r="HV204" s="264"/>
      <c r="HW204" s="264"/>
      <c r="HX204" s="264"/>
      <c r="HY204" s="264"/>
      <c r="HZ204" s="264"/>
      <c r="IA204" s="264"/>
      <c r="IB204" s="264"/>
      <c r="IC204" s="264"/>
      <c r="ID204" s="264"/>
      <c r="IE204" s="264"/>
      <c r="IF204" s="264"/>
      <c r="IG204" s="264"/>
      <c r="IH204" s="264"/>
      <c r="II204" s="264"/>
      <c r="IJ204" s="264"/>
      <c r="IK204" s="264"/>
      <c r="IL204" s="264"/>
      <c r="IM204" s="264"/>
      <c r="IN204" s="264"/>
      <c r="IO204" s="264"/>
      <c r="IP204" s="264"/>
      <c r="IQ204" s="264"/>
      <c r="IR204" s="264"/>
      <c r="IS204" s="264"/>
      <c r="IT204" s="264"/>
      <c r="IU204" s="264"/>
      <c r="IV204" s="264"/>
      <c r="IW204" s="264"/>
      <c r="IX204" s="264"/>
      <c r="IY204" s="264"/>
      <c r="IZ204" s="264"/>
      <c r="JA204" s="264"/>
      <c r="JB204" s="264"/>
      <c r="JC204" s="264"/>
      <c r="JD204" s="264"/>
      <c r="JE204" s="264"/>
      <c r="JF204" s="264"/>
      <c r="JG204" s="264"/>
      <c r="JH204" s="264"/>
      <c r="JI204" s="264"/>
      <c r="JJ204" s="264"/>
      <c r="JK204" s="264"/>
      <c r="JL204" s="264"/>
      <c r="JM204" s="264"/>
      <c r="JN204" s="264"/>
      <c r="JO204" s="264"/>
      <c r="JP204" s="264"/>
      <c r="JQ204" s="264"/>
      <c r="JR204" s="264"/>
      <c r="JS204" s="264"/>
      <c r="JT204" s="264"/>
      <c r="JU204" s="264"/>
      <c r="JV204" s="264"/>
      <c r="JW204" s="264"/>
      <c r="JX204" s="264"/>
      <c r="JY204" s="264"/>
      <c r="JZ204" s="264"/>
      <c r="KA204" s="264"/>
      <c r="KB204" s="264"/>
      <c r="KC204" s="264"/>
      <c r="KD204" s="264"/>
      <c r="KE204" s="264"/>
      <c r="KF204" s="264"/>
      <c r="KG204" s="264"/>
      <c r="KH204" s="264"/>
      <c r="KI204" s="264"/>
      <c r="KJ204" s="264"/>
      <c r="KK204" s="264"/>
      <c r="KL204" s="264"/>
      <c r="KM204" s="264"/>
      <c r="KN204" s="264"/>
      <c r="KO204" s="264"/>
      <c r="KP204" s="264"/>
      <c r="KQ204" s="264"/>
      <c r="KR204" s="264"/>
      <c r="KS204" s="264"/>
      <c r="KT204" s="264"/>
      <c r="KU204" s="264"/>
      <c r="KV204" s="264"/>
      <c r="KW204" s="264"/>
      <c r="KX204" s="264"/>
      <c r="KY204" s="264"/>
      <c r="KZ204" s="264"/>
      <c r="LA204" s="264"/>
      <c r="LB204" s="264"/>
      <c r="LC204" s="264"/>
      <c r="LD204" s="264"/>
      <c r="LE204" s="264"/>
      <c r="LF204" s="264"/>
      <c r="LG204" s="264"/>
      <c r="LH204" s="264"/>
      <c r="LI204" s="264"/>
      <c r="LJ204" s="264"/>
      <c r="LK204" s="264"/>
      <c r="LL204" s="264"/>
      <c r="LM204" s="264"/>
      <c r="LN204" s="264"/>
      <c r="LO204" s="264"/>
      <c r="LP204" s="264"/>
      <c r="LQ204" s="264"/>
      <c r="LR204" s="264"/>
      <c r="LS204" s="264"/>
      <c r="LT204" s="264"/>
      <c r="LU204" s="264"/>
      <c r="LV204" s="264"/>
      <c r="LW204" s="264"/>
      <c r="LX204" s="264"/>
      <c r="LY204" s="264"/>
      <c r="LZ204" s="264"/>
      <c r="MA204" s="264"/>
      <c r="MB204" s="264"/>
      <c r="MC204" s="264"/>
      <c r="MD204" s="264"/>
      <c r="ME204" s="264"/>
      <c r="MF204" s="264"/>
      <c r="MG204" s="264"/>
      <c r="MH204" s="264"/>
      <c r="MI204" s="264"/>
      <c r="MJ204" s="264"/>
      <c r="MK204" s="264"/>
      <c r="ML204" s="264"/>
      <c r="MM204" s="264"/>
      <c r="MN204" s="264"/>
      <c r="MO204" s="264"/>
      <c r="MP204" s="264"/>
      <c r="MQ204" s="264"/>
      <c r="MR204" s="264"/>
      <c r="MS204" s="264"/>
      <c r="MT204" s="264"/>
      <c r="MU204" s="264"/>
      <c r="MV204" s="264"/>
      <c r="MW204" s="264"/>
      <c r="MX204" s="264"/>
      <c r="MY204" s="264"/>
      <c r="MZ204" s="264"/>
      <c r="NA204" s="264"/>
      <c r="NB204" s="264"/>
      <c r="NC204" s="264"/>
      <c r="ND204" s="264"/>
      <c r="NE204" s="264"/>
      <c r="NF204" s="264"/>
      <c r="NG204" s="264"/>
      <c r="NH204" s="264"/>
      <c r="NI204" s="264"/>
      <c r="NJ204" s="264"/>
      <c r="NK204" s="264"/>
      <c r="NL204" s="264"/>
      <c r="NM204" s="264"/>
      <c r="NN204" s="264"/>
      <c r="NO204" s="264"/>
      <c r="NP204" s="264"/>
      <c r="NQ204" s="264"/>
      <c r="NR204" s="264"/>
      <c r="NS204" s="264"/>
      <c r="NT204" s="264"/>
      <c r="NU204" s="264"/>
      <c r="NV204" s="264"/>
      <c r="NW204" s="264"/>
      <c r="NX204" s="264"/>
      <c r="NY204" s="264"/>
      <c r="NZ204" s="264"/>
      <c r="OA204" s="264"/>
      <c r="OB204" s="264"/>
      <c r="OC204" s="264"/>
      <c r="OD204" s="264"/>
      <c r="OE204" s="264"/>
      <c r="OF204" s="264"/>
      <c r="OG204" s="264"/>
      <c r="OH204" s="264"/>
      <c r="OI204" s="264"/>
      <c r="OJ204" s="264"/>
      <c r="OK204" s="264"/>
      <c r="OL204" s="264"/>
      <c r="OM204" s="264"/>
      <c r="ON204" s="264"/>
      <c r="OO204" s="264"/>
      <c r="OP204" s="264"/>
      <c r="OQ204" s="264"/>
      <c r="OR204" s="264"/>
      <c r="OS204" s="264"/>
      <c r="OT204" s="264"/>
      <c r="OU204" s="264"/>
      <c r="OV204" s="264"/>
      <c r="OW204" s="264"/>
      <c r="OX204" s="264"/>
      <c r="OY204" s="264"/>
      <c r="OZ204" s="264"/>
      <c r="PA204" s="264"/>
      <c r="PB204" s="264"/>
      <c r="PC204" s="264"/>
      <c r="PD204" s="264"/>
      <c r="PE204" s="264"/>
      <c r="PF204" s="264"/>
      <c r="PG204" s="264"/>
      <c r="PH204" s="264"/>
      <c r="PI204" s="264"/>
      <c r="PJ204" s="264"/>
      <c r="PK204" s="264"/>
      <c r="PL204" s="264"/>
      <c r="PM204" s="264"/>
      <c r="PN204" s="264"/>
      <c r="PO204" s="264"/>
      <c r="PP204" s="264"/>
      <c r="PQ204" s="264"/>
      <c r="PR204" s="264"/>
      <c r="PS204" s="264"/>
      <c r="PT204" s="264"/>
      <c r="PU204" s="264"/>
      <c r="PV204" s="264"/>
      <c r="PW204" s="264"/>
      <c r="PX204" s="264"/>
      <c r="PY204" s="264"/>
      <c r="PZ204" s="264"/>
      <c r="QA204" s="264"/>
      <c r="QB204" s="264"/>
      <c r="QC204" s="264"/>
      <c r="QD204" s="264"/>
      <c r="QE204" s="264"/>
      <c r="QF204" s="264"/>
      <c r="QG204" s="264"/>
      <c r="QH204" s="264"/>
      <c r="QI204" s="264"/>
      <c r="QJ204" s="264"/>
      <c r="QK204" s="264"/>
      <c r="QL204" s="264"/>
      <c r="QM204" s="264"/>
      <c r="QN204" s="264"/>
      <c r="QO204" s="264"/>
      <c r="QP204" s="264"/>
      <c r="QQ204" s="264"/>
      <c r="QR204" s="264"/>
      <c r="QS204" s="264"/>
      <c r="QT204" s="264"/>
      <c r="QU204" s="264"/>
      <c r="QV204" s="264"/>
      <c r="QW204" s="264"/>
      <c r="QX204" s="264"/>
      <c r="QY204" s="264"/>
      <c r="QZ204" s="264"/>
      <c r="RA204" s="264"/>
      <c r="RB204" s="264"/>
      <c r="RC204" s="264"/>
      <c r="RD204" s="264"/>
      <c r="RE204" s="264"/>
      <c r="RF204" s="264"/>
      <c r="RG204" s="264"/>
      <c r="RH204" s="264"/>
      <c r="RI204" s="264"/>
      <c r="RJ204" s="264"/>
      <c r="RK204" s="264"/>
      <c r="RL204" s="264"/>
      <c r="RM204" s="264"/>
      <c r="RN204" s="264"/>
      <c r="RO204" s="264"/>
      <c r="RP204" s="264"/>
      <c r="RQ204" s="264"/>
      <c r="RR204" s="264"/>
      <c r="RS204" s="264"/>
      <c r="RT204" s="264"/>
      <c r="RU204" s="264"/>
      <c r="RV204" s="264"/>
      <c r="RW204" s="264"/>
      <c r="RX204" s="264"/>
      <c r="RY204" s="264"/>
      <c r="RZ204" s="264"/>
      <c r="SA204" s="264"/>
      <c r="SB204" s="264"/>
      <c r="SC204" s="264"/>
      <c r="SD204" s="264"/>
      <c r="SE204" s="264"/>
      <c r="SF204" s="264"/>
      <c r="SG204" s="264"/>
      <c r="SH204" s="264"/>
      <c r="SI204" s="264"/>
      <c r="SJ204" s="264"/>
      <c r="SK204" s="264"/>
      <c r="SL204" s="264"/>
      <c r="SM204" s="264"/>
      <c r="SN204" s="264"/>
      <c r="SO204" s="264"/>
      <c r="SP204" s="264"/>
      <c r="SQ204" s="264"/>
      <c r="SR204" s="264"/>
      <c r="SS204" s="264"/>
      <c r="ST204" s="264"/>
      <c r="SU204" s="264"/>
      <c r="SV204" s="264"/>
      <c r="SW204" s="264"/>
      <c r="SX204" s="264"/>
      <c r="SY204" s="264"/>
      <c r="SZ204" s="264"/>
      <c r="TA204" s="264"/>
      <c r="TB204" s="264"/>
      <c r="TC204" s="264"/>
      <c r="TD204" s="264"/>
      <c r="TE204" s="264"/>
      <c r="TF204" s="264"/>
      <c r="TG204" s="264"/>
      <c r="TH204" s="264"/>
      <c r="TI204" s="264"/>
      <c r="TJ204" s="264"/>
      <c r="TK204" s="264"/>
      <c r="TL204" s="264"/>
      <c r="TM204" s="264"/>
      <c r="TN204" s="264"/>
      <c r="TO204" s="264"/>
      <c r="TP204" s="264"/>
      <c r="TQ204" s="264"/>
      <c r="TR204" s="264"/>
      <c r="TS204" s="264"/>
      <c r="TT204" s="264"/>
      <c r="TU204" s="264"/>
      <c r="TV204" s="264"/>
      <c r="TW204" s="264"/>
      <c r="TX204" s="264"/>
      <c r="TY204" s="264"/>
      <c r="TZ204" s="264"/>
      <c r="UA204" s="264"/>
      <c r="UB204" s="264"/>
      <c r="UC204" s="264"/>
      <c r="UD204" s="264"/>
      <c r="UE204" s="264"/>
      <c r="UF204" s="264"/>
      <c r="UG204" s="264"/>
      <c r="UH204" s="264"/>
      <c r="UI204" s="264"/>
      <c r="UJ204" s="264"/>
      <c r="UK204" s="264"/>
      <c r="UL204" s="264"/>
      <c r="UM204" s="264"/>
      <c r="UN204" s="264"/>
      <c r="UO204" s="264"/>
      <c r="UP204" s="264"/>
      <c r="UQ204" s="264"/>
      <c r="UR204" s="264"/>
      <c r="US204" s="264"/>
      <c r="UT204" s="264"/>
      <c r="UU204" s="264"/>
      <c r="UV204" s="264"/>
      <c r="UW204" s="264"/>
      <c r="UX204" s="264"/>
      <c r="UY204" s="264"/>
      <c r="UZ204" s="264"/>
      <c r="VA204" s="264"/>
      <c r="VB204" s="264"/>
      <c r="VC204" s="264"/>
      <c r="VD204" s="264"/>
      <c r="VE204" s="264"/>
      <c r="VF204" s="264"/>
      <c r="VG204" s="264"/>
      <c r="VH204" s="264"/>
      <c r="VI204" s="264"/>
      <c r="VJ204" s="264"/>
      <c r="VK204" s="264"/>
      <c r="VL204" s="264"/>
      <c r="VM204" s="264"/>
      <c r="VN204" s="264"/>
      <c r="VO204" s="264"/>
      <c r="VP204" s="264"/>
      <c r="VQ204" s="264"/>
      <c r="VR204" s="264"/>
      <c r="VS204" s="264"/>
      <c r="VT204" s="264"/>
      <c r="VU204" s="264"/>
      <c r="VV204" s="264"/>
      <c r="VW204" s="264"/>
      <c r="VX204" s="264"/>
      <c r="VY204" s="264"/>
      <c r="VZ204" s="264"/>
      <c r="WA204" s="264"/>
      <c r="WB204" s="264"/>
      <c r="WC204" s="264"/>
      <c r="WD204" s="264"/>
      <c r="WE204" s="264"/>
      <c r="WF204" s="264"/>
      <c r="WG204" s="264"/>
      <c r="WH204" s="264"/>
      <c r="WI204" s="264"/>
      <c r="WJ204" s="264"/>
      <c r="WK204" s="264"/>
      <c r="WL204" s="264"/>
      <c r="WM204" s="264"/>
      <c r="WN204" s="264"/>
      <c r="WO204" s="264"/>
      <c r="WP204" s="264"/>
      <c r="WQ204" s="264"/>
      <c r="WR204" s="264"/>
      <c r="WS204" s="264"/>
      <c r="WT204" s="264"/>
      <c r="WU204" s="264"/>
      <c r="WV204" s="264"/>
      <c r="WW204" s="264"/>
      <c r="WX204" s="264"/>
      <c r="WY204" s="264"/>
      <c r="WZ204" s="264"/>
      <c r="XA204" s="264"/>
      <c r="XB204" s="264"/>
      <c r="XC204" s="264"/>
      <c r="XD204" s="264"/>
      <c r="XE204" s="264"/>
      <c r="XF204" s="264"/>
      <c r="XG204" s="264"/>
      <c r="XH204" s="264"/>
      <c r="XI204" s="264"/>
      <c r="XJ204" s="264"/>
      <c r="XK204" s="264"/>
      <c r="XL204" s="264"/>
      <c r="XM204" s="264"/>
      <c r="XN204" s="264"/>
      <c r="XO204" s="264"/>
      <c r="XP204" s="264"/>
      <c r="XQ204" s="264"/>
      <c r="XR204" s="264"/>
      <c r="XS204" s="264"/>
      <c r="XT204" s="264"/>
      <c r="XU204" s="264"/>
      <c r="XV204" s="264"/>
      <c r="XW204" s="264"/>
      <c r="XX204" s="264"/>
      <c r="XY204" s="264"/>
      <c r="XZ204" s="264"/>
      <c r="YA204" s="264"/>
      <c r="YB204" s="264"/>
      <c r="YC204" s="264"/>
      <c r="YD204" s="264"/>
      <c r="YE204" s="264"/>
      <c r="YF204" s="264"/>
      <c r="YG204" s="264"/>
      <c r="YH204" s="264"/>
      <c r="YI204" s="264"/>
      <c r="YJ204" s="264"/>
      <c r="YK204" s="264"/>
      <c r="YL204" s="264"/>
      <c r="YM204" s="264"/>
      <c r="YN204" s="264"/>
      <c r="YO204" s="264"/>
      <c r="YP204" s="264"/>
      <c r="YQ204" s="264"/>
      <c r="YR204" s="264"/>
      <c r="YS204" s="264"/>
      <c r="YT204" s="264"/>
      <c r="YU204" s="264"/>
      <c r="YV204" s="264"/>
      <c r="YW204" s="264"/>
      <c r="YX204" s="264"/>
      <c r="YY204" s="264"/>
      <c r="YZ204" s="264"/>
      <c r="ZA204" s="264"/>
      <c r="ZB204" s="264"/>
      <c r="ZC204" s="264"/>
      <c r="ZD204" s="264"/>
      <c r="ZE204" s="264"/>
      <c r="ZF204" s="264"/>
      <c r="ZG204" s="264"/>
      <c r="ZH204" s="264"/>
      <c r="ZI204" s="264"/>
      <c r="ZJ204" s="264"/>
      <c r="ZK204" s="264"/>
      <c r="ZL204" s="264"/>
      <c r="ZM204" s="264"/>
      <c r="ZN204" s="264"/>
      <c r="ZO204" s="264"/>
      <c r="ZP204" s="264"/>
      <c r="ZQ204" s="264"/>
      <c r="ZR204" s="264"/>
      <c r="ZS204" s="264"/>
      <c r="ZT204" s="264"/>
      <c r="ZU204" s="264"/>
      <c r="ZV204" s="264"/>
      <c r="ZW204" s="264"/>
      <c r="ZX204" s="264"/>
      <c r="ZY204" s="264"/>
      <c r="ZZ204" s="264"/>
      <c r="AAA204" s="264"/>
      <c r="AAB204" s="264"/>
      <c r="AAC204" s="264"/>
      <c r="AAD204" s="264"/>
      <c r="AAE204" s="264"/>
      <c r="AAF204" s="264"/>
      <c r="AAG204" s="264"/>
      <c r="AAH204" s="264"/>
      <c r="AAI204" s="264"/>
      <c r="AAJ204" s="264"/>
      <c r="AAK204" s="264"/>
      <c r="AAL204" s="264"/>
      <c r="AAM204" s="264"/>
      <c r="AAN204" s="264"/>
      <c r="AAO204" s="264"/>
      <c r="AAP204" s="264"/>
      <c r="AAQ204" s="264"/>
      <c r="AAR204" s="264"/>
      <c r="AAS204" s="264"/>
      <c r="AAT204" s="264"/>
      <c r="AAU204" s="264"/>
      <c r="AAV204" s="264"/>
      <c r="AAW204" s="264"/>
      <c r="AAX204" s="264"/>
      <c r="AAY204" s="264"/>
      <c r="AAZ204" s="264"/>
      <c r="ABA204" s="264"/>
      <c r="ABB204" s="264"/>
      <c r="ABC204" s="264"/>
      <c r="ABD204" s="264"/>
      <c r="ABE204" s="264"/>
      <c r="ABF204" s="264"/>
      <c r="ABG204" s="264"/>
      <c r="ABH204" s="264"/>
      <c r="ABI204" s="264"/>
      <c r="ABJ204" s="264"/>
      <c r="ABK204" s="264"/>
      <c r="ABL204" s="264"/>
      <c r="ABM204" s="264"/>
      <c r="ABN204" s="264"/>
      <c r="ABO204" s="264"/>
      <c r="ABP204" s="264"/>
      <c r="ABQ204" s="264"/>
      <c r="ABR204" s="264"/>
      <c r="ABS204" s="264"/>
      <c r="ABT204" s="264"/>
      <c r="ABU204" s="264"/>
      <c r="ABV204" s="264"/>
      <c r="ABW204" s="264"/>
      <c r="ABX204" s="264"/>
      <c r="ABY204" s="264"/>
      <c r="ABZ204" s="264"/>
      <c r="ACA204" s="264"/>
      <c r="ACB204" s="264"/>
      <c r="ACC204" s="264"/>
      <c r="ACD204" s="264"/>
      <c r="ACE204" s="264"/>
      <c r="ACF204" s="264"/>
      <c r="ACG204" s="264"/>
      <c r="ACH204" s="264"/>
      <c r="ACI204" s="264"/>
      <c r="ACJ204" s="264"/>
      <c r="ACK204" s="264"/>
      <c r="ACL204" s="264"/>
      <c r="ACM204" s="264"/>
      <c r="ACN204" s="264"/>
      <c r="ACO204" s="264"/>
      <c r="ACP204" s="264"/>
      <c r="ACQ204" s="264"/>
      <c r="ACR204" s="264"/>
      <c r="ACS204" s="264"/>
      <c r="ACT204" s="264"/>
      <c r="ACU204" s="264"/>
      <c r="ACV204" s="264"/>
      <c r="ACW204" s="264"/>
      <c r="ACX204" s="264"/>
      <c r="ACY204" s="264"/>
      <c r="ACZ204" s="264"/>
      <c r="ADA204" s="264"/>
      <c r="ADB204" s="264"/>
      <c r="ADC204" s="264"/>
      <c r="ADD204" s="264"/>
      <c r="ADE204" s="264"/>
      <c r="ADF204" s="264"/>
      <c r="ADG204" s="264"/>
      <c r="ADH204" s="264"/>
      <c r="ADI204" s="264"/>
      <c r="ADJ204" s="264"/>
      <c r="ADK204" s="264"/>
      <c r="ADL204" s="264"/>
      <c r="ADM204" s="264"/>
      <c r="ADN204" s="264"/>
      <c r="ADO204" s="264"/>
      <c r="ADP204" s="264"/>
      <c r="ADQ204" s="264"/>
      <c r="ADR204" s="264"/>
      <c r="ADS204" s="264"/>
      <c r="ADT204" s="264"/>
      <c r="ADU204" s="264"/>
      <c r="ADV204" s="264"/>
      <c r="ADW204" s="264"/>
      <c r="ADX204" s="264"/>
      <c r="ADY204" s="264"/>
      <c r="ADZ204" s="264"/>
      <c r="AEA204" s="264"/>
      <c r="AEB204" s="264"/>
      <c r="AEC204" s="264"/>
      <c r="AED204" s="264"/>
      <c r="AEE204" s="264"/>
      <c r="AEF204" s="264"/>
      <c r="AEG204" s="264"/>
      <c r="AEH204" s="264"/>
      <c r="AEI204" s="264"/>
      <c r="AEJ204" s="264"/>
      <c r="AEK204" s="264"/>
      <c r="AEL204" s="264"/>
      <c r="AEM204" s="264"/>
      <c r="AEN204" s="264"/>
      <c r="AEO204" s="264"/>
      <c r="AEP204" s="264"/>
      <c r="AEQ204" s="264"/>
      <c r="AER204" s="264"/>
      <c r="AES204" s="264"/>
      <c r="AET204" s="264"/>
      <c r="AEU204" s="264"/>
      <c r="AEV204" s="264"/>
      <c r="AEW204" s="264"/>
      <c r="AEX204" s="264"/>
      <c r="AEY204" s="264"/>
      <c r="AEZ204" s="264"/>
      <c r="AFA204" s="264"/>
      <c r="AFB204" s="264"/>
      <c r="AFC204" s="264"/>
      <c r="AFD204" s="264"/>
      <c r="AFE204" s="264"/>
      <c r="AFF204" s="264"/>
      <c r="AFG204" s="264"/>
      <c r="AFH204" s="264"/>
      <c r="AFI204" s="264"/>
      <c r="AFJ204" s="264"/>
      <c r="AFK204" s="264"/>
      <c r="AFL204" s="264"/>
      <c r="AFM204" s="264"/>
      <c r="AFN204" s="264"/>
      <c r="AFO204" s="264"/>
      <c r="AFP204" s="264"/>
      <c r="AFQ204" s="264"/>
      <c r="AFR204" s="264"/>
      <c r="AFS204" s="264"/>
      <c r="AFT204" s="264"/>
      <c r="AFU204" s="264"/>
      <c r="AFV204" s="264"/>
      <c r="AFW204" s="264"/>
      <c r="AFX204" s="264"/>
      <c r="AFY204" s="264"/>
      <c r="AFZ204" s="264"/>
      <c r="AGA204" s="264"/>
      <c r="AGB204" s="264"/>
      <c r="AGC204" s="264"/>
      <c r="AGD204" s="264"/>
      <c r="AGE204" s="264"/>
      <c r="AGF204" s="264"/>
      <c r="AGG204" s="264"/>
      <c r="AGH204" s="264"/>
      <c r="AGI204" s="264"/>
      <c r="AGJ204" s="264"/>
      <c r="AGK204" s="264"/>
      <c r="AGL204" s="264"/>
      <c r="AGM204" s="264"/>
      <c r="AGN204" s="264"/>
      <c r="AGO204" s="264"/>
      <c r="AGP204" s="264"/>
      <c r="AGQ204" s="264"/>
      <c r="AGR204" s="264"/>
      <c r="AGS204" s="264"/>
      <c r="AGT204" s="264"/>
      <c r="AGU204" s="264"/>
      <c r="AGV204" s="264"/>
      <c r="AGW204" s="264"/>
      <c r="AGX204" s="264"/>
      <c r="AGY204" s="264"/>
      <c r="AGZ204" s="264"/>
      <c r="AHA204" s="264"/>
      <c r="AHB204" s="264"/>
      <c r="AHC204" s="264"/>
      <c r="AHD204" s="264"/>
      <c r="AHE204" s="264"/>
      <c r="AHF204" s="264"/>
      <c r="AHG204" s="264"/>
      <c r="AHH204" s="264"/>
      <c r="AHI204" s="264"/>
      <c r="AHJ204" s="264"/>
      <c r="AHK204" s="264"/>
      <c r="AHL204" s="264"/>
      <c r="AHM204" s="264"/>
      <c r="AHN204" s="264"/>
      <c r="AHO204" s="264"/>
      <c r="AHP204" s="264"/>
      <c r="AHQ204" s="264"/>
      <c r="AHR204" s="264"/>
      <c r="AHS204" s="264"/>
      <c r="AHT204" s="264"/>
      <c r="AHU204" s="264"/>
      <c r="AHV204" s="264"/>
      <c r="AHW204" s="264"/>
      <c r="AHX204" s="264"/>
      <c r="AHY204" s="264"/>
      <c r="AHZ204" s="264"/>
      <c r="AIA204" s="264"/>
      <c r="AIB204" s="264"/>
      <c r="AIC204" s="264"/>
      <c r="AID204" s="264"/>
      <c r="AIE204" s="264"/>
      <c r="AIF204" s="264"/>
      <c r="AIG204" s="264"/>
      <c r="AIH204" s="264"/>
      <c r="AII204" s="264"/>
      <c r="AIJ204" s="264"/>
      <c r="AIK204" s="264"/>
      <c r="AIL204" s="264"/>
      <c r="AIM204" s="264"/>
      <c r="AIN204" s="264"/>
      <c r="AIO204" s="264"/>
      <c r="AIP204" s="264"/>
      <c r="AIQ204" s="264"/>
      <c r="AIR204" s="264"/>
      <c r="AIS204" s="264"/>
      <c r="AIT204" s="264"/>
      <c r="AIU204" s="264"/>
      <c r="AIV204" s="264"/>
      <c r="AIW204" s="264"/>
      <c r="AIX204" s="264"/>
      <c r="AIY204" s="264"/>
      <c r="AIZ204" s="264"/>
      <c r="AJA204" s="264"/>
      <c r="AJB204" s="264"/>
      <c r="AJC204" s="264"/>
      <c r="AJD204" s="264"/>
      <c r="AJE204" s="264"/>
      <c r="AJF204" s="264"/>
      <c r="AJG204" s="264"/>
      <c r="AJH204" s="264"/>
      <c r="AJI204" s="264"/>
      <c r="AJJ204" s="264"/>
      <c r="AJK204" s="264"/>
      <c r="AJL204" s="264"/>
      <c r="AJM204" s="264"/>
      <c r="AJN204" s="264"/>
      <c r="AJO204" s="264"/>
      <c r="AJP204" s="264"/>
      <c r="AJQ204" s="264"/>
      <c r="AJR204" s="264"/>
      <c r="AJS204" s="264"/>
      <c r="AJT204" s="264"/>
      <c r="AJU204" s="264"/>
      <c r="AJV204" s="264"/>
      <c r="AJW204" s="264"/>
      <c r="AJX204" s="264"/>
      <c r="AJY204" s="264"/>
      <c r="AJZ204" s="264"/>
      <c r="AKA204" s="264"/>
      <c r="AKB204" s="264"/>
      <c r="AKC204" s="264"/>
      <c r="AKD204" s="264"/>
      <c r="AKE204" s="264"/>
      <c r="AKF204" s="264"/>
      <c r="AKG204" s="264"/>
      <c r="AKH204" s="264"/>
      <c r="AKI204" s="264"/>
      <c r="AKJ204" s="264"/>
      <c r="AKK204" s="264"/>
      <c r="AKL204" s="264"/>
      <c r="AKM204" s="264"/>
      <c r="AKN204" s="264"/>
      <c r="AKO204" s="264"/>
      <c r="AKP204" s="264"/>
      <c r="AKQ204" s="264"/>
      <c r="AKR204" s="264"/>
      <c r="AKS204" s="264"/>
      <c r="AKT204" s="264"/>
      <c r="AKU204" s="264"/>
      <c r="AKV204" s="264"/>
      <c r="AKW204" s="264"/>
      <c r="AKX204" s="264"/>
      <c r="AKY204" s="264"/>
      <c r="AKZ204" s="264"/>
      <c r="ALA204" s="264"/>
      <c r="ALB204" s="264"/>
      <c r="ALC204" s="264"/>
      <c r="ALD204" s="264"/>
      <c r="ALE204" s="264"/>
      <c r="ALF204" s="264"/>
      <c r="ALG204" s="264"/>
      <c r="ALH204" s="264"/>
      <c r="ALI204" s="264"/>
      <c r="ALJ204" s="264"/>
      <c r="ALK204" s="264"/>
      <c r="ALL204" s="264"/>
      <c r="ALM204" s="264"/>
      <c r="ALN204" s="264"/>
      <c r="ALO204" s="264"/>
      <c r="ALP204" s="264"/>
      <c r="ALQ204" s="264"/>
      <c r="ALR204" s="264"/>
      <c r="ALS204" s="264"/>
      <c r="ALT204" s="264"/>
      <c r="ALU204" s="264"/>
      <c r="ALV204" s="264"/>
      <c r="ALW204" s="264"/>
      <c r="ALX204" s="264"/>
      <c r="ALY204" s="264"/>
      <c r="ALZ204" s="264"/>
      <c r="AMA204" s="264"/>
      <c r="AMB204" s="264"/>
      <c r="AMC204" s="264"/>
      <c r="AMD204" s="264"/>
      <c r="AME204" s="264"/>
      <c r="AMF204" s="264"/>
      <c r="AMG204" s="264"/>
      <c r="AMH204" s="264"/>
      <c r="AMI204" s="264"/>
      <c r="AMJ204" s="264"/>
      <c r="AMK204" s="264"/>
      <c r="AML204" s="264"/>
      <c r="AMM204" s="264"/>
      <c r="AMN204" s="264"/>
      <c r="AMO204" s="264"/>
      <c r="AMP204" s="264"/>
      <c r="AMQ204" s="264"/>
      <c r="AMR204" s="264"/>
      <c r="AMS204" s="264"/>
      <c r="AMT204" s="264"/>
      <c r="AMU204" s="264"/>
      <c r="AMV204" s="264"/>
      <c r="AMW204" s="264"/>
      <c r="AMX204" s="264"/>
      <c r="AMY204" s="264"/>
      <c r="AMZ204" s="264"/>
      <c r="ANA204" s="264"/>
      <c r="ANB204" s="264"/>
      <c r="ANC204" s="264"/>
      <c r="AND204" s="264"/>
      <c r="ANE204" s="264"/>
      <c r="ANF204" s="264"/>
      <c r="ANG204" s="264"/>
      <c r="ANH204" s="264"/>
      <c r="ANI204" s="264"/>
      <c r="ANJ204" s="264"/>
      <c r="ANK204" s="264"/>
      <c r="ANL204" s="264"/>
      <c r="ANM204" s="264"/>
      <c r="ANN204" s="264"/>
      <c r="ANO204" s="264"/>
      <c r="ANP204" s="264"/>
      <c r="ANQ204" s="264"/>
      <c r="ANR204" s="264"/>
      <c r="ANS204" s="264"/>
      <c r="ANT204" s="264"/>
      <c r="ANU204" s="264"/>
      <c r="ANV204" s="264"/>
      <c r="ANW204" s="264"/>
      <c r="ANX204" s="264"/>
      <c r="ANY204" s="264"/>
      <c r="ANZ204" s="264"/>
      <c r="AOA204" s="264"/>
      <c r="AOB204" s="264"/>
      <c r="AOC204" s="264"/>
      <c r="AOD204" s="264"/>
      <c r="AOE204" s="264"/>
      <c r="AOF204" s="264"/>
      <c r="AOG204" s="264"/>
      <c r="AOH204" s="264"/>
      <c r="AOI204" s="264"/>
      <c r="AOJ204" s="264"/>
      <c r="AOK204" s="264"/>
      <c r="AOL204" s="264"/>
      <c r="AOM204" s="264"/>
      <c r="AON204" s="264"/>
      <c r="AOO204" s="264"/>
      <c r="AOP204" s="264"/>
      <c r="AOQ204" s="264"/>
      <c r="AOR204" s="264"/>
      <c r="AOS204" s="264"/>
      <c r="AOT204" s="264"/>
      <c r="AOU204" s="264"/>
      <c r="AOV204" s="264"/>
      <c r="AOW204" s="264"/>
      <c r="AOX204" s="264"/>
      <c r="AOY204" s="264"/>
      <c r="AOZ204" s="264"/>
      <c r="APA204" s="264"/>
      <c r="APB204" s="264"/>
      <c r="APC204" s="264"/>
      <c r="APD204" s="264"/>
      <c r="APE204" s="264"/>
      <c r="APF204" s="264"/>
      <c r="APG204" s="264"/>
      <c r="APH204" s="264"/>
      <c r="API204" s="264"/>
      <c r="APJ204" s="264"/>
      <c r="APK204" s="264"/>
      <c r="APL204" s="264"/>
      <c r="APM204" s="264"/>
      <c r="APN204" s="264"/>
      <c r="APO204" s="264"/>
      <c r="APP204" s="264"/>
      <c r="APQ204" s="264"/>
      <c r="APR204" s="264"/>
      <c r="APS204" s="264"/>
      <c r="APT204" s="264"/>
      <c r="APU204" s="264"/>
      <c r="APV204" s="264"/>
      <c r="APW204" s="264"/>
      <c r="APX204" s="264"/>
      <c r="APY204" s="264"/>
      <c r="APZ204" s="264"/>
      <c r="AQA204" s="264"/>
      <c r="AQB204" s="264"/>
      <c r="AQC204" s="264"/>
      <c r="AQD204" s="264"/>
      <c r="AQE204" s="264"/>
      <c r="AQF204" s="264"/>
      <c r="AQG204" s="264"/>
      <c r="AQH204" s="264"/>
      <c r="AQI204" s="264"/>
      <c r="AQJ204" s="264"/>
      <c r="AQK204" s="264"/>
      <c r="AQL204" s="264"/>
      <c r="AQM204" s="264"/>
      <c r="AQN204" s="264"/>
      <c r="AQO204" s="264"/>
      <c r="AQP204" s="264"/>
      <c r="AQQ204" s="264"/>
      <c r="AQR204" s="264"/>
      <c r="AQS204" s="264"/>
      <c r="AQT204" s="264"/>
      <c r="AQU204" s="264"/>
      <c r="AQV204" s="264"/>
      <c r="AQW204" s="264"/>
      <c r="AQX204" s="264"/>
      <c r="AQY204" s="264"/>
      <c r="AQZ204" s="264"/>
      <c r="ARA204" s="264"/>
      <c r="ARB204" s="264"/>
      <c r="ARC204" s="264"/>
      <c r="ARD204" s="264"/>
      <c r="ARE204" s="264"/>
      <c r="ARF204" s="264"/>
      <c r="ARG204" s="264"/>
      <c r="ARH204" s="264"/>
      <c r="ARI204" s="264"/>
      <c r="ARJ204" s="264"/>
      <c r="ARK204" s="264"/>
      <c r="ARL204" s="264"/>
      <c r="ARM204" s="264"/>
      <c r="ARN204" s="264"/>
      <c r="ARO204" s="264"/>
      <c r="ARP204" s="264"/>
      <c r="ARQ204" s="264"/>
      <c r="ARR204" s="264"/>
      <c r="ARS204" s="264"/>
      <c r="ART204" s="264"/>
      <c r="ARU204" s="264"/>
      <c r="ARV204" s="264"/>
      <c r="ARW204" s="264"/>
      <c r="ARX204" s="264"/>
      <c r="ARY204" s="264"/>
      <c r="ARZ204" s="264"/>
      <c r="ASA204" s="264"/>
      <c r="ASB204" s="264"/>
      <c r="ASC204" s="264"/>
      <c r="ASD204" s="264"/>
      <c r="ASE204" s="264"/>
      <c r="ASF204" s="264"/>
      <c r="ASG204" s="264"/>
      <c r="ASH204" s="264"/>
      <c r="ASI204" s="264"/>
      <c r="ASJ204" s="264"/>
      <c r="ASK204" s="264"/>
      <c r="ASL204" s="264"/>
      <c r="ASM204" s="264"/>
      <c r="ASN204" s="264"/>
      <c r="ASO204" s="264"/>
      <c r="ASP204" s="264"/>
      <c r="ASQ204" s="264"/>
      <c r="ASR204" s="264"/>
      <c r="ASS204" s="264"/>
      <c r="AST204" s="264"/>
      <c r="ASU204" s="264"/>
      <c r="ASV204" s="264"/>
      <c r="ASW204" s="264"/>
      <c r="ASX204" s="264"/>
      <c r="ASY204" s="264"/>
      <c r="ASZ204" s="264"/>
      <c r="ATA204" s="264"/>
      <c r="ATB204" s="264"/>
      <c r="ATC204" s="264"/>
      <c r="ATD204" s="264"/>
      <c r="ATE204" s="264"/>
      <c r="ATF204" s="264"/>
      <c r="ATG204" s="264"/>
      <c r="ATH204" s="264"/>
      <c r="ATI204" s="264"/>
      <c r="ATJ204" s="264"/>
      <c r="ATK204" s="264"/>
      <c r="ATL204" s="264"/>
      <c r="ATM204" s="264"/>
      <c r="ATN204" s="264"/>
      <c r="ATO204" s="264"/>
      <c r="ATP204" s="264"/>
      <c r="ATQ204" s="264"/>
      <c r="ATR204" s="264"/>
      <c r="ATS204" s="264"/>
      <c r="ATT204" s="264"/>
      <c r="ATU204" s="264"/>
      <c r="ATV204" s="264"/>
      <c r="ATW204" s="264"/>
      <c r="ATX204" s="264"/>
      <c r="ATY204" s="264"/>
      <c r="ATZ204" s="264"/>
      <c r="AUA204" s="264"/>
      <c r="AUB204" s="264"/>
      <c r="AUC204" s="264"/>
      <c r="AUD204" s="264"/>
      <c r="AUE204" s="264"/>
      <c r="AUF204" s="264"/>
      <c r="AUG204" s="264"/>
      <c r="AUH204" s="264"/>
      <c r="AUI204" s="264"/>
      <c r="AUJ204" s="264"/>
      <c r="AUK204" s="264"/>
      <c r="AUL204" s="264"/>
      <c r="AUM204" s="264"/>
      <c r="AUN204" s="264"/>
      <c r="AUO204" s="264"/>
      <c r="AUP204" s="264"/>
      <c r="AUQ204" s="264"/>
      <c r="AUR204" s="264"/>
      <c r="AUS204" s="264"/>
      <c r="AUT204" s="264"/>
      <c r="AUU204" s="264"/>
      <c r="AUV204" s="264"/>
      <c r="AUW204" s="264"/>
      <c r="AUX204" s="264"/>
      <c r="AUY204" s="264"/>
      <c r="AUZ204" s="264"/>
      <c r="AVA204" s="264"/>
      <c r="AVB204" s="264"/>
      <c r="AVC204" s="264"/>
      <c r="AVD204" s="264"/>
      <c r="AVE204" s="264"/>
      <c r="AVF204" s="264"/>
      <c r="AVG204" s="264"/>
      <c r="AVH204" s="264"/>
      <c r="AVI204" s="264"/>
      <c r="AVJ204" s="264"/>
      <c r="AVK204" s="264"/>
      <c r="AVL204" s="264"/>
      <c r="AVM204" s="264"/>
      <c r="AVN204" s="264"/>
      <c r="AVO204" s="264"/>
      <c r="AVP204" s="264"/>
      <c r="AVQ204" s="264"/>
      <c r="AVR204" s="264"/>
      <c r="AVS204" s="264"/>
      <c r="AVT204" s="264"/>
      <c r="AVU204" s="264"/>
      <c r="AVV204" s="264"/>
      <c r="AVW204" s="264"/>
      <c r="AVX204" s="264"/>
      <c r="AVY204" s="264"/>
      <c r="AVZ204" s="264"/>
      <c r="AWA204" s="264"/>
      <c r="AWB204" s="264"/>
      <c r="AWC204" s="264"/>
      <c r="AWD204" s="264"/>
      <c r="AWE204" s="264"/>
      <c r="AWF204" s="264"/>
      <c r="AWG204" s="264"/>
      <c r="AWH204" s="264"/>
      <c r="AWI204" s="264"/>
      <c r="AWJ204" s="264"/>
      <c r="AWK204" s="264"/>
      <c r="AWL204" s="264"/>
      <c r="AWM204" s="264"/>
      <c r="AWN204" s="264"/>
      <c r="AWO204" s="264"/>
      <c r="AWP204" s="264"/>
      <c r="AWQ204" s="264"/>
      <c r="AWR204" s="264"/>
      <c r="AWS204" s="264"/>
      <c r="AWT204" s="264"/>
      <c r="AWU204" s="264"/>
      <c r="AWV204" s="264"/>
      <c r="AWW204" s="264"/>
      <c r="AWX204" s="264"/>
      <c r="AWY204" s="264"/>
      <c r="AWZ204" s="264"/>
      <c r="AXA204" s="264"/>
      <c r="AXB204" s="264"/>
      <c r="AXC204" s="264"/>
      <c r="AXD204" s="264"/>
      <c r="AXE204" s="264"/>
      <c r="AXF204" s="264"/>
      <c r="AXG204" s="264"/>
      <c r="AXH204" s="264"/>
      <c r="AXI204" s="264"/>
      <c r="AXJ204" s="264"/>
      <c r="AXK204" s="264"/>
      <c r="AXL204" s="264"/>
      <c r="AXM204" s="264"/>
      <c r="AXN204" s="264"/>
      <c r="AXO204" s="264"/>
      <c r="AXP204" s="264"/>
      <c r="AXQ204" s="264"/>
      <c r="AXR204" s="264"/>
      <c r="AXS204" s="264"/>
      <c r="AXT204" s="264"/>
      <c r="AXU204" s="264"/>
      <c r="AXV204" s="264"/>
      <c r="AXW204" s="264"/>
      <c r="AXX204" s="264"/>
      <c r="AXY204" s="264"/>
      <c r="AXZ204" s="264"/>
      <c r="AYA204" s="264"/>
      <c r="AYB204" s="264"/>
      <c r="AYC204" s="264"/>
      <c r="AYD204" s="264"/>
      <c r="AYE204" s="264"/>
      <c r="AYF204" s="264"/>
      <c r="AYG204" s="264"/>
      <c r="AYH204" s="264"/>
      <c r="AYI204" s="264"/>
      <c r="AYJ204" s="264"/>
      <c r="AYK204" s="264"/>
      <c r="AYL204" s="264"/>
      <c r="AYM204" s="264"/>
      <c r="AYN204" s="264"/>
      <c r="AYO204" s="264"/>
      <c r="AYP204" s="264"/>
      <c r="AYQ204" s="264"/>
      <c r="AYR204" s="264"/>
      <c r="AYS204" s="264"/>
      <c r="AYT204" s="264"/>
      <c r="AYU204" s="264"/>
      <c r="AYV204" s="264"/>
      <c r="AYW204" s="264"/>
      <c r="AYX204" s="264"/>
      <c r="AYY204" s="264"/>
      <c r="AYZ204" s="264"/>
      <c r="AZA204" s="264"/>
      <c r="AZB204" s="264"/>
      <c r="AZC204" s="264"/>
      <c r="AZD204" s="264"/>
      <c r="AZE204" s="264"/>
      <c r="AZF204" s="264"/>
      <c r="AZG204" s="264"/>
      <c r="AZH204" s="264"/>
      <c r="AZI204" s="264"/>
      <c r="AZJ204" s="264"/>
      <c r="AZK204" s="264"/>
      <c r="AZL204" s="264"/>
      <c r="AZM204" s="264"/>
      <c r="AZN204" s="264"/>
      <c r="AZO204" s="264"/>
      <c r="AZP204" s="264"/>
      <c r="AZQ204" s="264"/>
      <c r="AZR204" s="264"/>
      <c r="AZS204" s="264"/>
      <c r="AZT204" s="264"/>
      <c r="AZU204" s="264"/>
      <c r="AZV204" s="264"/>
      <c r="AZW204" s="264"/>
      <c r="AZX204" s="264"/>
      <c r="AZY204" s="264"/>
      <c r="AZZ204" s="264"/>
      <c r="BAA204" s="264"/>
      <c r="BAB204" s="264"/>
      <c r="BAC204" s="264"/>
      <c r="BAD204" s="264"/>
      <c r="BAE204" s="264"/>
      <c r="BAF204" s="264"/>
      <c r="BAG204" s="264"/>
      <c r="BAH204" s="264"/>
      <c r="BAI204" s="264"/>
      <c r="BAJ204" s="264"/>
      <c r="BAK204" s="264"/>
      <c r="BAL204" s="264"/>
      <c r="BAM204" s="264"/>
      <c r="BAN204" s="264"/>
      <c r="BAO204" s="264"/>
      <c r="BAP204" s="264"/>
      <c r="BAQ204" s="264"/>
      <c r="BAR204" s="264"/>
      <c r="BAS204" s="264"/>
      <c r="BAT204" s="264"/>
      <c r="BAU204" s="264"/>
      <c r="BAV204" s="264"/>
      <c r="BAW204" s="264"/>
      <c r="BAX204" s="264"/>
      <c r="BAY204" s="264"/>
      <c r="BAZ204" s="264"/>
      <c r="BBA204" s="264"/>
      <c r="BBB204" s="264"/>
      <c r="BBC204" s="264"/>
      <c r="BBD204" s="264"/>
      <c r="BBE204" s="264"/>
      <c r="BBF204" s="264"/>
      <c r="BBG204" s="264"/>
      <c r="BBH204" s="264"/>
      <c r="BBI204" s="264"/>
      <c r="BBJ204" s="264"/>
      <c r="BBK204" s="264"/>
      <c r="BBL204" s="264"/>
      <c r="BBM204" s="264"/>
      <c r="BBN204" s="264"/>
      <c r="BBO204" s="264"/>
      <c r="BBP204" s="264"/>
      <c r="BBQ204" s="264"/>
      <c r="BBR204" s="264"/>
      <c r="BBS204" s="264"/>
      <c r="BBT204" s="264"/>
      <c r="BBU204" s="264"/>
      <c r="BBV204" s="264"/>
      <c r="BBW204" s="264"/>
      <c r="BBX204" s="264"/>
      <c r="BBY204" s="264"/>
      <c r="BBZ204" s="264"/>
      <c r="BCA204" s="264"/>
      <c r="BCB204" s="264"/>
      <c r="BCC204" s="264"/>
      <c r="BCD204" s="264"/>
      <c r="BCE204" s="264"/>
      <c r="BCF204" s="264"/>
      <c r="BCG204" s="264"/>
      <c r="BCH204" s="264"/>
      <c r="BCI204" s="264"/>
      <c r="BCJ204" s="264"/>
      <c r="BCK204" s="264"/>
      <c r="BCL204" s="264"/>
      <c r="BCM204" s="264"/>
      <c r="BCN204" s="264"/>
      <c r="BCO204" s="264"/>
      <c r="BCP204" s="264"/>
      <c r="BCQ204" s="264"/>
      <c r="BCR204" s="264"/>
      <c r="BCS204" s="264"/>
      <c r="BCT204" s="264"/>
      <c r="BCU204" s="264"/>
      <c r="BCV204" s="264"/>
      <c r="BCW204" s="264"/>
      <c r="BCX204" s="264"/>
      <c r="BCY204" s="264"/>
      <c r="BCZ204" s="264"/>
      <c r="BDA204" s="264"/>
      <c r="BDB204" s="264"/>
      <c r="BDC204" s="264"/>
      <c r="BDD204" s="264"/>
      <c r="BDE204" s="264"/>
      <c r="BDF204" s="264"/>
      <c r="BDG204" s="264"/>
      <c r="BDH204" s="264"/>
      <c r="BDI204" s="264"/>
      <c r="BDJ204" s="264"/>
      <c r="BDK204" s="264"/>
      <c r="BDL204" s="264"/>
      <c r="BDM204" s="264"/>
      <c r="BDN204" s="264"/>
      <c r="BDO204" s="264"/>
      <c r="BDP204" s="264"/>
      <c r="BDQ204" s="264"/>
      <c r="BDR204" s="264"/>
      <c r="BDS204" s="264"/>
      <c r="BDT204" s="264"/>
      <c r="BDU204" s="264"/>
      <c r="BDV204" s="264"/>
      <c r="BDW204" s="264"/>
      <c r="BDX204" s="264"/>
      <c r="BDY204" s="264"/>
      <c r="BDZ204" s="264"/>
      <c r="BEA204" s="264"/>
      <c r="BEB204" s="264"/>
      <c r="BEC204" s="264"/>
      <c r="BED204" s="264"/>
      <c r="BEE204" s="264"/>
      <c r="BEF204" s="264"/>
      <c r="BEG204" s="264"/>
      <c r="BEH204" s="264"/>
      <c r="BEI204" s="264"/>
      <c r="BEJ204" s="264"/>
      <c r="BEK204" s="264"/>
      <c r="BEL204" s="264"/>
      <c r="BEM204" s="264"/>
      <c r="BEN204" s="264"/>
      <c r="BEO204" s="264"/>
      <c r="BEP204" s="264"/>
      <c r="BEQ204" s="264"/>
      <c r="BER204" s="264"/>
      <c r="BES204" s="264"/>
      <c r="BET204" s="264"/>
      <c r="BEU204" s="264"/>
      <c r="BEV204" s="264"/>
      <c r="BEW204" s="264"/>
      <c r="BEX204" s="264"/>
      <c r="BEY204" s="264"/>
      <c r="BEZ204" s="264"/>
      <c r="BFA204" s="264"/>
      <c r="BFB204" s="264"/>
      <c r="BFC204" s="264"/>
      <c r="BFD204" s="264"/>
      <c r="BFE204" s="264"/>
      <c r="BFF204" s="264"/>
      <c r="BFG204" s="264"/>
      <c r="BFH204" s="264"/>
      <c r="BFI204" s="264"/>
      <c r="BFJ204" s="264"/>
      <c r="BFK204" s="264"/>
      <c r="BFL204" s="264"/>
      <c r="BFM204" s="264"/>
      <c r="BFN204" s="264"/>
      <c r="BFO204" s="264"/>
      <c r="BFP204" s="264"/>
      <c r="BFQ204" s="264"/>
      <c r="BFR204" s="264"/>
      <c r="BFS204" s="264"/>
      <c r="BFT204" s="264"/>
      <c r="BFU204" s="264"/>
      <c r="BFV204" s="264"/>
      <c r="BFW204" s="264"/>
      <c r="BFX204" s="264"/>
      <c r="BFY204" s="264"/>
      <c r="BFZ204" s="264"/>
      <c r="BGA204" s="264"/>
      <c r="BGB204" s="264"/>
      <c r="BGC204" s="264"/>
      <c r="BGD204" s="264"/>
      <c r="BGE204" s="264"/>
      <c r="BGF204" s="264"/>
      <c r="BGG204" s="264"/>
      <c r="BGH204" s="264"/>
      <c r="BGI204" s="264"/>
      <c r="BGJ204" s="264"/>
      <c r="BGK204" s="264"/>
      <c r="BGL204" s="264"/>
      <c r="BGM204" s="264"/>
      <c r="BGN204" s="264"/>
      <c r="BGO204" s="264"/>
      <c r="BGP204" s="264"/>
      <c r="BGQ204" s="264"/>
      <c r="BGR204" s="264"/>
      <c r="BGS204" s="264"/>
      <c r="BGT204" s="264"/>
      <c r="BGU204" s="264"/>
      <c r="BGV204" s="264"/>
      <c r="BGW204" s="264"/>
      <c r="BGX204" s="264"/>
      <c r="BGY204" s="264"/>
      <c r="BGZ204" s="264"/>
      <c r="BHA204" s="264"/>
      <c r="BHB204" s="264"/>
      <c r="BHC204" s="264"/>
      <c r="BHD204" s="264"/>
      <c r="BHE204" s="264"/>
      <c r="BHF204" s="264"/>
      <c r="BHG204" s="264"/>
      <c r="BHH204" s="264"/>
      <c r="BHI204" s="264"/>
      <c r="BHJ204" s="264"/>
      <c r="BHK204" s="264"/>
      <c r="BHL204" s="264"/>
      <c r="BHM204" s="264"/>
      <c r="BHN204" s="264"/>
      <c r="BHO204" s="264"/>
      <c r="BHP204" s="264"/>
      <c r="BHQ204" s="264"/>
      <c r="BHR204" s="264"/>
      <c r="BHS204" s="264"/>
      <c r="BHT204" s="264"/>
      <c r="BHU204" s="264"/>
      <c r="BHV204" s="264"/>
      <c r="BHW204" s="264"/>
      <c r="BHX204" s="264"/>
      <c r="BHY204" s="264"/>
      <c r="BHZ204" s="264"/>
      <c r="BIA204" s="264"/>
      <c r="BIB204" s="264"/>
      <c r="BIC204" s="264"/>
      <c r="BID204" s="264"/>
      <c r="BIE204" s="264"/>
      <c r="BIF204" s="264"/>
      <c r="BIG204" s="264"/>
      <c r="BIH204" s="264"/>
      <c r="BII204" s="264"/>
      <c r="BIJ204" s="264"/>
      <c r="BIK204" s="264"/>
      <c r="BIL204" s="264"/>
      <c r="BIM204" s="264"/>
      <c r="BIN204" s="264"/>
      <c r="BIO204" s="264"/>
      <c r="BIP204" s="264"/>
      <c r="BIQ204" s="264"/>
      <c r="BIR204" s="264"/>
      <c r="BIS204" s="264"/>
      <c r="BIT204" s="264"/>
      <c r="BIU204" s="264"/>
      <c r="BIV204" s="264"/>
      <c r="BIW204" s="264"/>
      <c r="BIX204" s="264"/>
      <c r="BIY204" s="264"/>
      <c r="BIZ204" s="264"/>
      <c r="BJA204" s="264"/>
      <c r="BJB204" s="264"/>
      <c r="BJC204" s="264"/>
      <c r="BJD204" s="264"/>
      <c r="BJE204" s="264"/>
      <c r="BJF204" s="264"/>
      <c r="BJG204" s="264"/>
      <c r="BJH204" s="264"/>
      <c r="BJI204" s="264"/>
      <c r="BJJ204" s="264"/>
      <c r="BJK204" s="264"/>
      <c r="BJL204" s="264"/>
      <c r="BJM204" s="264"/>
      <c r="BJN204" s="264"/>
      <c r="BJO204" s="264"/>
      <c r="BJP204" s="264"/>
      <c r="BJQ204" s="264"/>
      <c r="BJR204" s="264"/>
      <c r="BJS204" s="264"/>
      <c r="BJT204" s="264"/>
      <c r="BJU204" s="264"/>
      <c r="BJV204" s="264"/>
      <c r="BJW204" s="264"/>
      <c r="BJX204" s="264"/>
      <c r="BJY204" s="264"/>
      <c r="BJZ204" s="264"/>
      <c r="BKA204" s="264"/>
      <c r="BKB204" s="264"/>
      <c r="BKC204" s="264"/>
      <c r="BKD204" s="264"/>
      <c r="BKE204" s="264"/>
      <c r="BKF204" s="264"/>
      <c r="BKG204" s="264"/>
      <c r="BKH204" s="264"/>
      <c r="BKI204" s="264"/>
      <c r="BKJ204" s="264"/>
      <c r="BKK204" s="264"/>
      <c r="BKL204" s="264"/>
      <c r="BKM204" s="264"/>
      <c r="BKN204" s="264"/>
      <c r="BKO204" s="264"/>
      <c r="BKP204" s="264"/>
      <c r="BKQ204" s="264"/>
      <c r="BKR204" s="264"/>
      <c r="BKS204" s="264"/>
      <c r="BKT204" s="264"/>
      <c r="BKU204" s="264"/>
      <c r="BKV204" s="264"/>
      <c r="BKW204" s="264"/>
      <c r="BKX204" s="264"/>
      <c r="BKY204" s="264"/>
      <c r="BKZ204" s="264"/>
      <c r="BLA204" s="264"/>
      <c r="BLB204" s="264"/>
      <c r="BLC204" s="264"/>
      <c r="BLD204" s="264"/>
      <c r="BLE204" s="264"/>
      <c r="BLF204" s="264"/>
      <c r="BLG204" s="264"/>
      <c r="BLH204" s="264"/>
      <c r="BLI204" s="264"/>
      <c r="BLJ204" s="264"/>
      <c r="BLK204" s="264"/>
      <c r="BLL204" s="264"/>
      <c r="BLM204" s="264"/>
      <c r="BLN204" s="264"/>
      <c r="BLO204" s="264"/>
      <c r="BLP204" s="264"/>
      <c r="BLQ204" s="264"/>
      <c r="BLR204" s="264"/>
      <c r="BLS204" s="264"/>
      <c r="BLT204" s="264"/>
      <c r="BLU204" s="264"/>
      <c r="BLV204" s="264"/>
      <c r="BLW204" s="264"/>
      <c r="BLX204" s="264"/>
      <c r="BLY204" s="264"/>
      <c r="BLZ204" s="264"/>
      <c r="BMA204" s="264"/>
      <c r="BMB204" s="264"/>
      <c r="BMC204" s="264"/>
      <c r="BMD204" s="264"/>
      <c r="BME204" s="264"/>
      <c r="BMF204" s="264"/>
      <c r="BMG204" s="264"/>
      <c r="BMH204" s="264"/>
      <c r="BMI204" s="264"/>
      <c r="BMJ204" s="264"/>
      <c r="BMK204" s="264"/>
      <c r="BML204" s="264"/>
      <c r="BMM204" s="264"/>
      <c r="BMN204" s="264"/>
      <c r="BMO204" s="264"/>
      <c r="BMP204" s="264"/>
      <c r="BMQ204" s="264"/>
      <c r="BMR204" s="264"/>
      <c r="BMS204" s="264"/>
      <c r="BMT204" s="264"/>
      <c r="BMU204" s="264"/>
      <c r="BMV204" s="264"/>
      <c r="BMW204" s="264"/>
      <c r="BMX204" s="264"/>
      <c r="BMY204" s="264"/>
      <c r="BMZ204" s="264"/>
      <c r="BNA204" s="264"/>
      <c r="BNB204" s="264"/>
      <c r="BNC204" s="264"/>
      <c r="BND204" s="264"/>
      <c r="BNE204" s="264"/>
      <c r="BNF204" s="264"/>
      <c r="BNG204" s="264"/>
      <c r="BNH204" s="264"/>
      <c r="BNI204" s="264"/>
      <c r="BNJ204" s="264"/>
      <c r="BNK204" s="264"/>
      <c r="BNL204" s="264"/>
      <c r="BNM204" s="264"/>
      <c r="BNN204" s="264"/>
      <c r="BNO204" s="264"/>
      <c r="BNP204" s="264"/>
      <c r="BNQ204" s="264"/>
      <c r="BNR204" s="264"/>
      <c r="BNS204" s="264"/>
      <c r="BNT204" s="264"/>
      <c r="BNU204" s="264"/>
      <c r="BNV204" s="264"/>
      <c r="BNW204" s="264"/>
      <c r="BNX204" s="264"/>
      <c r="BNY204" s="264"/>
      <c r="BNZ204" s="264"/>
      <c r="BOA204" s="264"/>
      <c r="BOB204" s="264"/>
      <c r="BOC204" s="264"/>
      <c r="BOD204" s="264"/>
      <c r="BOE204" s="264"/>
      <c r="BOF204" s="264"/>
      <c r="BOG204" s="264"/>
      <c r="BOH204" s="264"/>
      <c r="BOI204" s="264"/>
      <c r="BOJ204" s="264"/>
      <c r="BOK204" s="264"/>
      <c r="BOL204" s="264"/>
      <c r="BOM204" s="264"/>
      <c r="BON204" s="264"/>
      <c r="BOO204" s="264"/>
      <c r="BOP204" s="264"/>
      <c r="BOQ204" s="264"/>
      <c r="BOR204" s="264"/>
      <c r="BOS204" s="264"/>
      <c r="BOT204" s="264"/>
      <c r="BOU204" s="264"/>
      <c r="BOV204" s="264"/>
      <c r="BOW204" s="264"/>
      <c r="BOX204" s="264"/>
      <c r="BOY204" s="264"/>
      <c r="BOZ204" s="264"/>
      <c r="BPA204" s="264"/>
      <c r="BPB204" s="264"/>
      <c r="BPC204" s="264"/>
      <c r="BPD204" s="264"/>
      <c r="BPE204" s="264"/>
      <c r="BPF204" s="264"/>
      <c r="BPG204" s="264"/>
      <c r="BPH204" s="264"/>
      <c r="BPI204" s="264"/>
      <c r="BPJ204" s="264"/>
      <c r="BPK204" s="264"/>
      <c r="BPL204" s="264"/>
      <c r="BPM204" s="264"/>
      <c r="BPN204" s="264"/>
      <c r="BPO204" s="264"/>
      <c r="BPP204" s="264"/>
      <c r="BPQ204" s="264"/>
      <c r="BPR204" s="264"/>
      <c r="BPS204" s="264"/>
      <c r="BPT204" s="264"/>
      <c r="BPU204" s="264"/>
      <c r="BPV204" s="264"/>
      <c r="BPW204" s="264"/>
      <c r="BPX204" s="264"/>
      <c r="BPY204" s="264"/>
      <c r="BPZ204" s="264"/>
      <c r="BQA204" s="264"/>
      <c r="BQB204" s="264"/>
      <c r="BQC204" s="264"/>
      <c r="BQD204" s="264"/>
      <c r="BQE204" s="264"/>
      <c r="BQF204" s="264"/>
      <c r="BQG204" s="264"/>
      <c r="BQH204" s="264"/>
      <c r="BQI204" s="264"/>
      <c r="BQJ204" s="264"/>
      <c r="BQK204" s="264"/>
      <c r="BQL204" s="264"/>
      <c r="BQM204" s="264"/>
      <c r="BQN204" s="264"/>
      <c r="BQO204" s="264"/>
      <c r="BQP204" s="264"/>
      <c r="BQQ204" s="264"/>
      <c r="BQR204" s="264"/>
      <c r="BQS204" s="264"/>
      <c r="BQT204" s="264"/>
      <c r="BQU204" s="264"/>
      <c r="BQV204" s="264"/>
      <c r="BQW204" s="264"/>
      <c r="BQX204" s="264"/>
      <c r="BQY204" s="264"/>
      <c r="BQZ204" s="264"/>
      <c r="BRA204" s="264"/>
      <c r="BRB204" s="264"/>
      <c r="BRC204" s="264"/>
      <c r="BRD204" s="264"/>
      <c r="BRE204" s="264"/>
      <c r="BRF204" s="264"/>
      <c r="BRG204" s="264"/>
      <c r="BRH204" s="264"/>
      <c r="BRI204" s="264"/>
      <c r="BRJ204" s="264"/>
      <c r="BRK204" s="264"/>
      <c r="BRL204" s="264"/>
      <c r="BRM204" s="264"/>
      <c r="BRN204" s="264"/>
      <c r="BRO204" s="264"/>
      <c r="BRP204" s="264"/>
      <c r="BRQ204" s="264"/>
      <c r="BRR204" s="264"/>
      <c r="BRS204" s="264"/>
      <c r="BRT204" s="264"/>
      <c r="BRU204" s="264"/>
      <c r="BRV204" s="264"/>
      <c r="BRW204" s="264"/>
      <c r="BRX204" s="264"/>
      <c r="BRY204" s="264"/>
      <c r="BRZ204" s="264"/>
      <c r="BSA204" s="264"/>
      <c r="BSB204" s="264"/>
      <c r="BSC204" s="264"/>
      <c r="BSD204" s="264"/>
      <c r="BSE204" s="264"/>
      <c r="BSF204" s="264"/>
      <c r="BSG204" s="264"/>
      <c r="BSH204" s="264"/>
      <c r="BSI204" s="264"/>
      <c r="BSJ204" s="264"/>
      <c r="BSK204" s="264"/>
      <c r="BSL204" s="264"/>
      <c r="BSM204" s="264"/>
      <c r="BSN204" s="264"/>
      <c r="BSO204" s="264"/>
      <c r="BSP204" s="264"/>
      <c r="BSQ204" s="264"/>
      <c r="BSR204" s="264"/>
      <c r="BSS204" s="264"/>
      <c r="BST204" s="264"/>
      <c r="BSU204" s="264"/>
      <c r="BSV204" s="264"/>
      <c r="BSW204" s="264"/>
      <c r="BSX204" s="264"/>
      <c r="BSY204" s="264"/>
      <c r="BSZ204" s="264"/>
      <c r="BTA204" s="264"/>
      <c r="BTB204" s="264"/>
      <c r="BTC204" s="264"/>
      <c r="BTD204" s="264"/>
      <c r="BTE204" s="264"/>
      <c r="BTF204" s="264"/>
      <c r="BTG204" s="264"/>
      <c r="BTH204" s="264"/>
      <c r="BTI204" s="264"/>
      <c r="BTJ204" s="264"/>
      <c r="BTK204" s="264"/>
      <c r="BTL204" s="264"/>
      <c r="BTM204" s="264"/>
      <c r="BTN204" s="264"/>
      <c r="BTO204" s="264"/>
      <c r="BTP204" s="264"/>
      <c r="BTQ204" s="264"/>
      <c r="BTR204" s="264"/>
      <c r="BTS204" s="264"/>
      <c r="BTT204" s="264"/>
      <c r="BTU204" s="264"/>
      <c r="BTV204" s="264"/>
      <c r="BTW204" s="264"/>
      <c r="BTX204" s="264"/>
      <c r="BTY204" s="264"/>
      <c r="BTZ204" s="264"/>
      <c r="BUA204" s="264"/>
      <c r="BUB204" s="264"/>
      <c r="BUC204" s="264"/>
      <c r="BUD204" s="264"/>
      <c r="BUE204" s="264"/>
      <c r="BUF204" s="264"/>
      <c r="BUG204" s="264"/>
      <c r="BUH204" s="264"/>
      <c r="BUI204" s="264"/>
      <c r="BUJ204" s="264"/>
      <c r="BUK204" s="264"/>
      <c r="BUL204" s="264"/>
      <c r="BUM204" s="264"/>
      <c r="BUN204" s="264"/>
      <c r="BUO204" s="264"/>
      <c r="BUP204" s="264"/>
      <c r="BUQ204" s="264"/>
      <c r="BUR204" s="264"/>
      <c r="BUS204" s="264"/>
      <c r="BUT204" s="264"/>
      <c r="BUU204" s="264"/>
      <c r="BUV204" s="264"/>
      <c r="BUW204" s="264"/>
      <c r="BUX204" s="264"/>
      <c r="BUY204" s="264"/>
      <c r="BUZ204" s="264"/>
      <c r="BVA204" s="264"/>
      <c r="BVB204" s="264"/>
      <c r="BVC204" s="264"/>
      <c r="BVD204" s="264"/>
      <c r="BVE204" s="264"/>
      <c r="BVF204" s="264"/>
      <c r="BVG204" s="264"/>
      <c r="BVH204" s="264"/>
      <c r="BVI204" s="264"/>
      <c r="BVJ204" s="264"/>
      <c r="BVK204" s="264"/>
      <c r="BVL204" s="264"/>
      <c r="BVM204" s="264"/>
      <c r="BVN204" s="264"/>
      <c r="BVO204" s="264"/>
      <c r="BVP204" s="264"/>
      <c r="BVQ204" s="264"/>
      <c r="BVR204" s="264"/>
      <c r="BVS204" s="264"/>
      <c r="BVT204" s="264"/>
      <c r="BVU204" s="264"/>
      <c r="BVV204" s="264"/>
      <c r="BVW204" s="264"/>
      <c r="BVX204" s="264"/>
      <c r="BVY204" s="264"/>
      <c r="BVZ204" s="264"/>
      <c r="BWA204" s="264"/>
      <c r="BWB204" s="264"/>
      <c r="BWC204" s="264"/>
      <c r="BWD204" s="264"/>
      <c r="BWE204" s="264"/>
      <c r="BWF204" s="264"/>
      <c r="BWG204" s="264"/>
      <c r="BWH204" s="264"/>
      <c r="BWI204" s="264"/>
      <c r="BWJ204" s="264"/>
      <c r="BWK204" s="264"/>
      <c r="BWL204" s="264"/>
      <c r="BWM204" s="264"/>
      <c r="BWN204" s="264"/>
      <c r="BWO204" s="264"/>
      <c r="BWP204" s="264"/>
      <c r="BWQ204" s="264"/>
      <c r="BWR204" s="264"/>
      <c r="BWS204" s="264"/>
      <c r="BWT204" s="264"/>
      <c r="BWU204" s="264"/>
      <c r="BWV204" s="264"/>
      <c r="BWW204" s="264"/>
      <c r="BWX204" s="264"/>
      <c r="BWY204" s="264"/>
      <c r="BWZ204" s="264"/>
      <c r="BXA204" s="264"/>
      <c r="BXB204" s="264"/>
      <c r="BXC204" s="264"/>
      <c r="BXD204" s="264"/>
      <c r="BXE204" s="264"/>
      <c r="BXF204" s="264"/>
      <c r="BXG204" s="264"/>
      <c r="BXH204" s="264"/>
      <c r="BXI204" s="264"/>
      <c r="BXJ204" s="264"/>
      <c r="BXK204" s="264"/>
      <c r="BXL204" s="264"/>
      <c r="BXM204" s="264"/>
      <c r="BXN204" s="264"/>
      <c r="BXO204" s="264"/>
      <c r="BXP204" s="264"/>
      <c r="BXQ204" s="264"/>
      <c r="BXR204" s="264"/>
      <c r="BXS204" s="264"/>
      <c r="BXT204" s="264"/>
      <c r="BXU204" s="264"/>
      <c r="BXV204" s="264"/>
      <c r="BXW204" s="264"/>
      <c r="BXX204" s="264"/>
      <c r="BXY204" s="264"/>
      <c r="BXZ204" s="264"/>
      <c r="BYA204" s="264"/>
      <c r="BYB204" s="264"/>
      <c r="BYC204" s="264"/>
      <c r="BYD204" s="264"/>
      <c r="BYE204" s="264"/>
      <c r="BYF204" s="264"/>
      <c r="BYG204" s="264"/>
      <c r="BYH204" s="264"/>
      <c r="BYI204" s="264"/>
      <c r="BYJ204" s="264"/>
      <c r="BYK204" s="264"/>
      <c r="BYL204" s="264"/>
      <c r="BYM204" s="264"/>
      <c r="BYN204" s="264"/>
      <c r="BYO204" s="264"/>
      <c r="BYP204" s="264"/>
      <c r="BYQ204" s="264"/>
      <c r="BYR204" s="264"/>
      <c r="BYS204" s="264"/>
      <c r="BYT204" s="264"/>
      <c r="BYU204" s="264"/>
      <c r="BYV204" s="264"/>
      <c r="BYW204" s="264"/>
      <c r="BYX204" s="264"/>
      <c r="BYY204" s="264"/>
      <c r="BYZ204" s="264"/>
      <c r="BZA204" s="264"/>
      <c r="BZB204" s="264"/>
      <c r="BZC204" s="264"/>
      <c r="BZD204" s="264"/>
      <c r="BZE204" s="264"/>
      <c r="BZF204" s="264"/>
      <c r="BZG204" s="264"/>
      <c r="BZH204" s="264"/>
      <c r="BZI204" s="264"/>
      <c r="BZJ204" s="264"/>
      <c r="BZK204" s="264"/>
      <c r="BZL204" s="264"/>
      <c r="BZM204" s="264"/>
      <c r="BZN204" s="264"/>
      <c r="BZO204" s="264"/>
      <c r="BZP204" s="264"/>
      <c r="BZQ204" s="264"/>
      <c r="BZR204" s="264"/>
      <c r="BZS204" s="264"/>
      <c r="BZT204" s="264"/>
      <c r="BZU204" s="264"/>
      <c r="BZV204" s="264"/>
      <c r="BZW204" s="264"/>
      <c r="BZX204" s="264"/>
      <c r="BZY204" s="264"/>
      <c r="BZZ204" s="264"/>
      <c r="CAA204" s="264"/>
      <c r="CAB204" s="264"/>
      <c r="CAC204" s="264"/>
      <c r="CAD204" s="264"/>
      <c r="CAE204" s="264"/>
      <c r="CAF204" s="264"/>
      <c r="CAG204" s="264"/>
      <c r="CAH204" s="264"/>
      <c r="CAI204" s="264"/>
      <c r="CAJ204" s="264"/>
      <c r="CAK204" s="264"/>
      <c r="CAL204" s="264"/>
      <c r="CAM204" s="264"/>
      <c r="CAN204" s="264"/>
      <c r="CAO204" s="264"/>
      <c r="CAP204" s="264"/>
      <c r="CAQ204" s="264"/>
      <c r="CAR204" s="264"/>
      <c r="CAS204" s="264"/>
      <c r="CAT204" s="264"/>
      <c r="CAU204" s="264"/>
      <c r="CAV204" s="264"/>
      <c r="CAW204" s="264"/>
      <c r="CAX204" s="264"/>
      <c r="CAY204" s="264"/>
      <c r="CAZ204" s="264"/>
      <c r="CBA204" s="264"/>
      <c r="CBB204" s="264"/>
      <c r="CBC204" s="264"/>
      <c r="CBD204" s="264"/>
      <c r="CBE204" s="264"/>
      <c r="CBF204" s="264"/>
      <c r="CBG204" s="264"/>
      <c r="CBH204" s="264"/>
      <c r="CBI204" s="264"/>
      <c r="CBJ204" s="264"/>
      <c r="CBK204" s="264"/>
      <c r="CBL204" s="264"/>
      <c r="CBM204" s="264"/>
      <c r="CBN204" s="264"/>
      <c r="CBO204" s="264"/>
      <c r="CBP204" s="264"/>
      <c r="CBQ204" s="264"/>
      <c r="CBR204" s="264"/>
      <c r="CBS204" s="264"/>
      <c r="CBT204" s="264"/>
      <c r="CBU204" s="264"/>
      <c r="CBV204" s="264"/>
      <c r="CBW204" s="264"/>
      <c r="CBX204" s="264"/>
      <c r="CBY204" s="264"/>
      <c r="CBZ204" s="264"/>
      <c r="CCA204" s="264"/>
      <c r="CCB204" s="264"/>
      <c r="CCC204" s="264"/>
      <c r="CCD204" s="264"/>
      <c r="CCE204" s="264"/>
      <c r="CCF204" s="264"/>
      <c r="CCG204" s="264"/>
      <c r="CCH204" s="264"/>
      <c r="CCI204" s="264"/>
      <c r="CCJ204" s="264"/>
      <c r="CCK204" s="264"/>
      <c r="CCL204" s="264"/>
      <c r="CCM204" s="264"/>
      <c r="CCN204" s="264"/>
      <c r="CCO204" s="264"/>
      <c r="CCP204" s="264"/>
      <c r="CCQ204" s="264"/>
      <c r="CCR204" s="264"/>
      <c r="CCS204" s="264"/>
      <c r="CCT204" s="264"/>
      <c r="CCU204" s="264"/>
      <c r="CCV204" s="264"/>
      <c r="CCW204" s="264"/>
      <c r="CCX204" s="264"/>
      <c r="CCY204" s="264"/>
      <c r="CCZ204" s="264"/>
      <c r="CDA204" s="264"/>
      <c r="CDB204" s="264"/>
      <c r="CDC204" s="264"/>
      <c r="CDD204" s="264"/>
      <c r="CDE204" s="264"/>
      <c r="CDF204" s="264"/>
      <c r="CDG204" s="264"/>
      <c r="CDH204" s="264"/>
      <c r="CDI204" s="264"/>
      <c r="CDJ204" s="264"/>
      <c r="CDK204" s="264"/>
      <c r="CDL204" s="264"/>
      <c r="CDM204" s="264"/>
      <c r="CDN204" s="264"/>
      <c r="CDO204" s="264"/>
      <c r="CDP204" s="264"/>
      <c r="CDQ204" s="264"/>
      <c r="CDR204" s="264"/>
      <c r="CDS204" s="264"/>
      <c r="CDT204" s="264"/>
      <c r="CDU204" s="264"/>
      <c r="CDV204" s="264"/>
      <c r="CDW204" s="264"/>
      <c r="CDX204" s="264"/>
      <c r="CDY204" s="264"/>
      <c r="CDZ204" s="264"/>
      <c r="CEA204" s="264"/>
      <c r="CEB204" s="264"/>
      <c r="CEC204" s="264"/>
      <c r="CED204" s="264"/>
      <c r="CEE204" s="264"/>
      <c r="CEF204" s="264"/>
      <c r="CEG204" s="264"/>
      <c r="CEH204" s="264"/>
      <c r="CEI204" s="264"/>
      <c r="CEJ204" s="264"/>
      <c r="CEK204" s="264"/>
      <c r="CEL204" s="264"/>
      <c r="CEM204" s="264"/>
      <c r="CEN204" s="264"/>
      <c r="CEO204" s="264"/>
      <c r="CEP204" s="264"/>
      <c r="CEQ204" s="264"/>
      <c r="CER204" s="264"/>
      <c r="CES204" s="264"/>
      <c r="CET204" s="264"/>
      <c r="CEU204" s="264"/>
      <c r="CEV204" s="264"/>
      <c r="CEW204" s="264"/>
      <c r="CEX204" s="264"/>
      <c r="CEY204" s="264"/>
      <c r="CEZ204" s="264"/>
      <c r="CFA204" s="264"/>
      <c r="CFB204" s="264"/>
      <c r="CFC204" s="264"/>
      <c r="CFD204" s="264"/>
      <c r="CFE204" s="264"/>
      <c r="CFF204" s="264"/>
      <c r="CFG204" s="264"/>
      <c r="CFH204" s="264"/>
      <c r="CFI204" s="264"/>
      <c r="CFJ204" s="264"/>
      <c r="CFK204" s="264"/>
      <c r="CFL204" s="264"/>
      <c r="CFM204" s="264"/>
      <c r="CFN204" s="264"/>
      <c r="CFO204" s="264"/>
      <c r="CFP204" s="264"/>
      <c r="CFQ204" s="264"/>
      <c r="CFR204" s="264"/>
      <c r="CFS204" s="264"/>
      <c r="CFT204" s="264"/>
      <c r="CFU204" s="264"/>
      <c r="CFV204" s="264"/>
      <c r="CFW204" s="264"/>
      <c r="CFX204" s="264"/>
      <c r="CFY204" s="264"/>
      <c r="CFZ204" s="264"/>
      <c r="CGA204" s="264"/>
      <c r="CGB204" s="264"/>
      <c r="CGC204" s="264"/>
      <c r="CGD204" s="264"/>
      <c r="CGE204" s="264"/>
      <c r="CGF204" s="264"/>
      <c r="CGG204" s="264"/>
      <c r="CGH204" s="264"/>
      <c r="CGI204" s="264"/>
      <c r="CGJ204" s="264"/>
      <c r="CGK204" s="264"/>
      <c r="CGL204" s="264"/>
      <c r="CGM204" s="264"/>
      <c r="CGN204" s="264"/>
      <c r="CGO204" s="264"/>
      <c r="CGP204" s="264"/>
      <c r="CGQ204" s="264"/>
      <c r="CGR204" s="264"/>
      <c r="CGS204" s="264"/>
      <c r="CGT204" s="264"/>
      <c r="CGU204" s="264"/>
      <c r="CGV204" s="264"/>
      <c r="CGW204" s="264"/>
      <c r="CGX204" s="264"/>
      <c r="CGY204" s="264"/>
      <c r="CGZ204" s="264"/>
      <c r="CHA204" s="264"/>
      <c r="CHB204" s="264"/>
      <c r="CHC204" s="264"/>
      <c r="CHD204" s="264"/>
      <c r="CHE204" s="264"/>
      <c r="CHF204" s="264"/>
      <c r="CHG204" s="264"/>
      <c r="CHH204" s="264"/>
      <c r="CHI204" s="264"/>
      <c r="CHJ204" s="264"/>
      <c r="CHK204" s="264"/>
      <c r="CHL204" s="264"/>
      <c r="CHM204" s="264"/>
      <c r="CHN204" s="264"/>
      <c r="CHO204" s="264"/>
      <c r="CHP204" s="264"/>
      <c r="CHQ204" s="264"/>
      <c r="CHR204" s="264"/>
      <c r="CHS204" s="264"/>
      <c r="CHT204" s="264"/>
      <c r="CHU204" s="264"/>
      <c r="CHV204" s="264"/>
      <c r="CHW204" s="264"/>
      <c r="CHX204" s="264"/>
      <c r="CHY204" s="264"/>
      <c r="CHZ204" s="264"/>
      <c r="CIA204" s="264"/>
      <c r="CIB204" s="264"/>
      <c r="CIC204" s="264"/>
      <c r="CID204" s="264"/>
      <c r="CIE204" s="264"/>
      <c r="CIF204" s="264"/>
      <c r="CIG204" s="264"/>
      <c r="CIH204" s="264"/>
      <c r="CII204" s="264"/>
      <c r="CIJ204" s="264"/>
      <c r="CIK204" s="264"/>
      <c r="CIL204" s="264"/>
      <c r="CIM204" s="264"/>
      <c r="CIN204" s="264"/>
      <c r="CIO204" s="264"/>
      <c r="CIP204" s="264"/>
      <c r="CIQ204" s="264"/>
      <c r="CIR204" s="264"/>
      <c r="CIS204" s="264"/>
      <c r="CIT204" s="264"/>
      <c r="CIU204" s="264"/>
      <c r="CIV204" s="264"/>
      <c r="CIW204" s="264"/>
      <c r="CIX204" s="264"/>
      <c r="CIY204" s="264"/>
      <c r="CIZ204" s="264"/>
      <c r="CJA204" s="264"/>
      <c r="CJB204" s="264"/>
      <c r="CJC204" s="264"/>
      <c r="CJD204" s="264"/>
      <c r="CJE204" s="264"/>
      <c r="CJF204" s="264"/>
      <c r="CJG204" s="264"/>
      <c r="CJH204" s="264"/>
      <c r="CJI204" s="264"/>
      <c r="CJJ204" s="264"/>
      <c r="CJK204" s="264"/>
      <c r="CJL204" s="264"/>
      <c r="CJM204" s="264"/>
      <c r="CJN204" s="264"/>
      <c r="CJO204" s="264"/>
      <c r="CJP204" s="264"/>
      <c r="CJQ204" s="264"/>
      <c r="CJR204" s="264"/>
      <c r="CJS204" s="264"/>
      <c r="CJT204" s="264"/>
      <c r="CJU204" s="264"/>
      <c r="CJV204" s="264"/>
      <c r="CJW204" s="264"/>
      <c r="CJX204" s="264"/>
      <c r="CJY204" s="264"/>
      <c r="CJZ204" s="264"/>
      <c r="CKA204" s="264"/>
      <c r="CKB204" s="264"/>
      <c r="CKC204" s="264"/>
      <c r="CKD204" s="264"/>
      <c r="CKE204" s="264"/>
      <c r="CKF204" s="264"/>
      <c r="CKG204" s="264"/>
      <c r="CKH204" s="264"/>
      <c r="CKI204" s="264"/>
      <c r="CKJ204" s="264"/>
      <c r="CKK204" s="264"/>
      <c r="CKL204" s="264"/>
      <c r="CKM204" s="264"/>
      <c r="CKN204" s="264"/>
      <c r="CKO204" s="264"/>
      <c r="CKP204" s="264"/>
      <c r="CKQ204" s="264"/>
      <c r="CKR204" s="264"/>
      <c r="CKS204" s="264"/>
      <c r="CKT204" s="264"/>
      <c r="CKU204" s="264"/>
      <c r="CKV204" s="264"/>
      <c r="CKW204" s="264"/>
      <c r="CKX204" s="264"/>
      <c r="CKY204" s="264"/>
      <c r="CKZ204" s="264"/>
      <c r="CLA204" s="264"/>
      <c r="CLB204" s="264"/>
      <c r="CLC204" s="264"/>
      <c r="CLD204" s="264"/>
      <c r="CLE204" s="264"/>
      <c r="CLF204" s="264"/>
      <c r="CLG204" s="264"/>
      <c r="CLH204" s="264"/>
      <c r="CLI204" s="264"/>
      <c r="CLJ204" s="264"/>
      <c r="CLK204" s="264"/>
      <c r="CLL204" s="264"/>
      <c r="CLM204" s="264"/>
      <c r="CLN204" s="264"/>
      <c r="CLO204" s="264"/>
      <c r="CLP204" s="264"/>
      <c r="CLQ204" s="264"/>
      <c r="CLR204" s="264"/>
      <c r="CLS204" s="264"/>
      <c r="CLT204" s="264"/>
      <c r="CLU204" s="264"/>
      <c r="CLV204" s="264"/>
      <c r="CLW204" s="264"/>
      <c r="CLX204" s="264"/>
      <c r="CLY204" s="264"/>
      <c r="CLZ204" s="264"/>
      <c r="CMA204" s="264"/>
      <c r="CMB204" s="264"/>
      <c r="CMC204" s="264"/>
      <c r="CMD204" s="264"/>
      <c r="CME204" s="264"/>
      <c r="CMF204" s="264"/>
      <c r="CMG204" s="264"/>
      <c r="CMH204" s="264"/>
      <c r="CMI204" s="264"/>
      <c r="CMJ204" s="264"/>
      <c r="CMK204" s="264"/>
      <c r="CML204" s="264"/>
      <c r="CMM204" s="264"/>
      <c r="CMN204" s="264"/>
      <c r="CMO204" s="264"/>
      <c r="CMP204" s="264"/>
      <c r="CMQ204" s="264"/>
      <c r="CMR204" s="264"/>
      <c r="CMS204" s="264"/>
      <c r="CMT204" s="264"/>
      <c r="CMU204" s="264"/>
      <c r="CMV204" s="264"/>
      <c r="CMW204" s="264"/>
      <c r="CMX204" s="264"/>
      <c r="CMY204" s="264"/>
      <c r="CMZ204" s="264"/>
      <c r="CNA204" s="264"/>
      <c r="CNB204" s="264"/>
      <c r="CNC204" s="264"/>
      <c r="CND204" s="264"/>
      <c r="CNE204" s="264"/>
      <c r="CNF204" s="264"/>
      <c r="CNG204" s="264"/>
      <c r="CNH204" s="264"/>
      <c r="CNI204" s="264"/>
      <c r="CNJ204" s="264"/>
      <c r="CNK204" s="264"/>
      <c r="CNL204" s="264"/>
      <c r="CNM204" s="264"/>
      <c r="CNN204" s="264"/>
      <c r="CNO204" s="264"/>
      <c r="CNP204" s="264"/>
      <c r="CNQ204" s="264"/>
      <c r="CNR204" s="264"/>
      <c r="CNS204" s="264"/>
      <c r="CNT204" s="264"/>
      <c r="CNU204" s="264"/>
      <c r="CNV204" s="264"/>
      <c r="CNW204" s="264"/>
      <c r="CNX204" s="264"/>
      <c r="CNY204" s="264"/>
      <c r="CNZ204" s="264"/>
      <c r="COA204" s="264"/>
      <c r="COB204" s="264"/>
      <c r="COC204" s="264"/>
      <c r="COD204" s="264"/>
      <c r="COE204" s="264"/>
      <c r="COF204" s="264"/>
      <c r="COG204" s="264"/>
      <c r="COH204" s="264"/>
      <c r="COI204" s="264"/>
      <c r="COJ204" s="264"/>
      <c r="COK204" s="264"/>
      <c r="COL204" s="264"/>
      <c r="COM204" s="264"/>
      <c r="CON204" s="264"/>
      <c r="COO204" s="264"/>
      <c r="COP204" s="264"/>
      <c r="COQ204" s="264"/>
      <c r="COR204" s="264"/>
      <c r="COS204" s="264"/>
      <c r="COT204" s="264"/>
      <c r="COU204" s="264"/>
      <c r="COV204" s="264"/>
      <c r="COW204" s="264"/>
      <c r="COX204" s="264"/>
      <c r="COY204" s="264"/>
      <c r="COZ204" s="264"/>
      <c r="CPA204" s="264"/>
      <c r="CPB204" s="264"/>
      <c r="CPC204" s="264"/>
      <c r="CPD204" s="264"/>
      <c r="CPE204" s="264"/>
      <c r="CPF204" s="264"/>
      <c r="CPG204" s="264"/>
      <c r="CPH204" s="264"/>
      <c r="CPI204" s="264"/>
      <c r="CPJ204" s="264"/>
      <c r="CPK204" s="264"/>
      <c r="CPL204" s="264"/>
      <c r="CPM204" s="264"/>
      <c r="CPN204" s="264"/>
      <c r="CPO204" s="264"/>
      <c r="CPP204" s="264"/>
      <c r="CPQ204" s="264"/>
      <c r="CPR204" s="264"/>
      <c r="CPS204" s="264"/>
      <c r="CPT204" s="264"/>
      <c r="CPU204" s="264"/>
      <c r="CPV204" s="264"/>
      <c r="CPW204" s="264"/>
      <c r="CPX204" s="264"/>
      <c r="CPY204" s="264"/>
      <c r="CPZ204" s="264"/>
      <c r="CQA204" s="264"/>
      <c r="CQB204" s="264"/>
      <c r="CQC204" s="264"/>
      <c r="CQD204" s="264"/>
      <c r="CQE204" s="264"/>
      <c r="CQF204" s="264"/>
      <c r="CQG204" s="264"/>
      <c r="CQH204" s="264"/>
      <c r="CQI204" s="264"/>
      <c r="CQJ204" s="264"/>
      <c r="CQK204" s="264"/>
      <c r="CQL204" s="264"/>
      <c r="CQM204" s="264"/>
      <c r="CQN204" s="264"/>
      <c r="CQO204" s="264"/>
      <c r="CQP204" s="264"/>
      <c r="CQQ204" s="264"/>
      <c r="CQR204" s="264"/>
      <c r="CQS204" s="264"/>
      <c r="CQT204" s="264"/>
      <c r="CQU204" s="264"/>
      <c r="CQV204" s="264"/>
      <c r="CQW204" s="264"/>
      <c r="CQX204" s="264"/>
      <c r="CQY204" s="264"/>
      <c r="CQZ204" s="264"/>
      <c r="CRA204" s="264"/>
      <c r="CRB204" s="264"/>
      <c r="CRC204" s="264"/>
      <c r="CRD204" s="264"/>
      <c r="CRE204" s="264"/>
      <c r="CRF204" s="264"/>
      <c r="CRG204" s="264"/>
      <c r="CRH204" s="264"/>
      <c r="CRI204" s="264"/>
      <c r="CRJ204" s="264"/>
      <c r="CRK204" s="264"/>
      <c r="CRL204" s="264"/>
      <c r="CRM204" s="264"/>
      <c r="CRN204" s="264"/>
      <c r="CRO204" s="264"/>
      <c r="CRP204" s="264"/>
      <c r="CRQ204" s="264"/>
      <c r="CRR204" s="264"/>
      <c r="CRS204" s="264"/>
      <c r="CRT204" s="264"/>
      <c r="CRU204" s="264"/>
      <c r="CRV204" s="264"/>
      <c r="CRW204" s="264"/>
      <c r="CRX204" s="264"/>
      <c r="CRY204" s="264"/>
      <c r="CRZ204" s="264"/>
      <c r="CSA204" s="264"/>
      <c r="CSB204" s="264"/>
      <c r="CSC204" s="264"/>
      <c r="CSD204" s="264"/>
      <c r="CSE204" s="264"/>
      <c r="CSF204" s="264"/>
      <c r="CSG204" s="264"/>
      <c r="CSH204" s="264"/>
      <c r="CSI204" s="264"/>
      <c r="CSJ204" s="264"/>
      <c r="CSK204" s="264"/>
      <c r="CSL204" s="264"/>
      <c r="CSM204" s="264"/>
      <c r="CSN204" s="264"/>
      <c r="CSO204" s="264"/>
      <c r="CSP204" s="264"/>
      <c r="CSQ204" s="264"/>
      <c r="CSR204" s="264"/>
      <c r="CSS204" s="264"/>
      <c r="CST204" s="264"/>
      <c r="CSU204" s="264"/>
      <c r="CSV204" s="264"/>
      <c r="CSW204" s="264"/>
      <c r="CSX204" s="264"/>
      <c r="CSY204" s="264"/>
      <c r="CSZ204" s="264"/>
      <c r="CTA204" s="264"/>
      <c r="CTB204" s="264"/>
      <c r="CTC204" s="264"/>
      <c r="CTD204" s="264"/>
      <c r="CTE204" s="264"/>
      <c r="CTF204" s="264"/>
      <c r="CTG204" s="264"/>
      <c r="CTH204" s="264"/>
      <c r="CTI204" s="264"/>
      <c r="CTJ204" s="264"/>
      <c r="CTK204" s="264"/>
      <c r="CTL204" s="264"/>
      <c r="CTM204" s="264"/>
      <c r="CTN204" s="264"/>
      <c r="CTO204" s="264"/>
      <c r="CTP204" s="264"/>
      <c r="CTQ204" s="264"/>
      <c r="CTR204" s="264"/>
      <c r="CTS204" s="264"/>
      <c r="CTT204" s="264"/>
      <c r="CTU204" s="264"/>
      <c r="CTV204" s="264"/>
      <c r="CTW204" s="264"/>
      <c r="CTX204" s="264"/>
      <c r="CTY204" s="264"/>
      <c r="CTZ204" s="264"/>
      <c r="CUA204" s="264"/>
      <c r="CUB204" s="264"/>
      <c r="CUC204" s="264"/>
      <c r="CUD204" s="264"/>
      <c r="CUE204" s="264"/>
      <c r="CUF204" s="264"/>
      <c r="CUG204" s="264"/>
      <c r="CUH204" s="264"/>
      <c r="CUI204" s="264"/>
      <c r="CUJ204" s="264"/>
      <c r="CUK204" s="264"/>
      <c r="CUL204" s="264"/>
      <c r="CUM204" s="264"/>
      <c r="CUN204" s="264"/>
      <c r="CUO204" s="264"/>
      <c r="CUP204" s="264"/>
      <c r="CUQ204" s="264"/>
      <c r="CUR204" s="264"/>
      <c r="CUS204" s="264"/>
      <c r="CUT204" s="264"/>
      <c r="CUU204" s="264"/>
      <c r="CUV204" s="264"/>
      <c r="CUW204" s="264"/>
      <c r="CUX204" s="264"/>
      <c r="CUY204" s="264"/>
      <c r="CUZ204" s="264"/>
      <c r="CVA204" s="264"/>
      <c r="CVB204" s="264"/>
      <c r="CVC204" s="264"/>
      <c r="CVD204" s="264"/>
      <c r="CVE204" s="264"/>
      <c r="CVF204" s="264"/>
      <c r="CVG204" s="264"/>
      <c r="CVH204" s="264"/>
      <c r="CVI204" s="264"/>
      <c r="CVJ204" s="264"/>
      <c r="CVK204" s="264"/>
      <c r="CVL204" s="264"/>
      <c r="CVM204" s="264"/>
      <c r="CVN204" s="264"/>
      <c r="CVO204" s="264"/>
      <c r="CVP204" s="264"/>
      <c r="CVQ204" s="264"/>
      <c r="CVR204" s="264"/>
      <c r="CVS204" s="264"/>
      <c r="CVT204" s="264"/>
      <c r="CVU204" s="264"/>
      <c r="CVV204" s="264"/>
      <c r="CVW204" s="264"/>
      <c r="CVX204" s="264"/>
      <c r="CVY204" s="264"/>
      <c r="CVZ204" s="264"/>
      <c r="CWA204" s="264"/>
      <c r="CWB204" s="264"/>
      <c r="CWC204" s="264"/>
      <c r="CWD204" s="264"/>
      <c r="CWE204" s="264"/>
      <c r="CWF204" s="264"/>
      <c r="CWG204" s="264"/>
      <c r="CWH204" s="264"/>
      <c r="CWI204" s="264"/>
      <c r="CWJ204" s="264"/>
      <c r="CWK204" s="264"/>
      <c r="CWL204" s="264"/>
      <c r="CWM204" s="264"/>
      <c r="CWN204" s="264"/>
      <c r="CWO204" s="264"/>
      <c r="CWP204" s="264"/>
      <c r="CWQ204" s="264"/>
      <c r="CWR204" s="264"/>
      <c r="CWS204" s="264"/>
      <c r="CWT204" s="264"/>
      <c r="CWU204" s="264"/>
      <c r="CWV204" s="264"/>
      <c r="CWW204" s="264"/>
      <c r="CWX204" s="264"/>
      <c r="CWY204" s="264"/>
      <c r="CWZ204" s="264"/>
      <c r="CXA204" s="264"/>
      <c r="CXB204" s="264"/>
      <c r="CXC204" s="264"/>
      <c r="CXD204" s="264"/>
      <c r="CXE204" s="264"/>
      <c r="CXF204" s="264"/>
      <c r="CXG204" s="264"/>
      <c r="CXH204" s="264"/>
      <c r="CXI204" s="264"/>
      <c r="CXJ204" s="264"/>
      <c r="CXK204" s="264"/>
      <c r="CXL204" s="264"/>
      <c r="CXM204" s="264"/>
      <c r="CXN204" s="264"/>
      <c r="CXO204" s="264"/>
      <c r="CXP204" s="264"/>
      <c r="CXQ204" s="264"/>
      <c r="CXR204" s="264"/>
      <c r="CXS204" s="264"/>
      <c r="CXT204" s="264"/>
      <c r="CXU204" s="264"/>
      <c r="CXV204" s="264"/>
      <c r="CXW204" s="264"/>
      <c r="CXX204" s="264"/>
      <c r="CXY204" s="264"/>
      <c r="CXZ204" s="264"/>
      <c r="CYA204" s="264"/>
      <c r="CYB204" s="264"/>
      <c r="CYC204" s="264"/>
      <c r="CYD204" s="264"/>
      <c r="CYE204" s="264"/>
      <c r="CYF204" s="264"/>
      <c r="CYG204" s="264"/>
      <c r="CYH204" s="264"/>
      <c r="CYI204" s="264"/>
      <c r="CYJ204" s="264"/>
      <c r="CYK204" s="264"/>
      <c r="CYL204" s="264"/>
      <c r="CYM204" s="264"/>
      <c r="CYN204" s="264"/>
      <c r="CYO204" s="264"/>
      <c r="CYP204" s="264"/>
      <c r="CYQ204" s="264"/>
      <c r="CYR204" s="264"/>
      <c r="CYS204" s="264"/>
      <c r="CYT204" s="264"/>
      <c r="CYU204" s="264"/>
      <c r="CYV204" s="264"/>
      <c r="CYW204" s="264"/>
      <c r="CYX204" s="264"/>
      <c r="CYY204" s="264"/>
      <c r="CYZ204" s="264"/>
      <c r="CZA204" s="264"/>
      <c r="CZB204" s="264"/>
      <c r="CZC204" s="264"/>
      <c r="CZD204" s="264"/>
      <c r="CZE204" s="264"/>
      <c r="CZF204" s="264"/>
      <c r="CZG204" s="264"/>
      <c r="CZH204" s="264"/>
      <c r="CZI204" s="264"/>
      <c r="CZJ204" s="264"/>
      <c r="CZK204" s="264"/>
      <c r="CZL204" s="264"/>
      <c r="CZM204" s="264"/>
      <c r="CZN204" s="264"/>
      <c r="CZO204" s="264"/>
      <c r="CZP204" s="264"/>
      <c r="CZQ204" s="264"/>
      <c r="CZR204" s="264"/>
      <c r="CZS204" s="264"/>
      <c r="CZT204" s="264"/>
      <c r="CZU204" s="264"/>
      <c r="CZV204" s="264"/>
      <c r="CZW204" s="264"/>
      <c r="CZX204" s="264"/>
      <c r="CZY204" s="264"/>
      <c r="CZZ204" s="264"/>
      <c r="DAA204" s="264"/>
      <c r="DAB204" s="264"/>
      <c r="DAC204" s="264"/>
      <c r="DAD204" s="264"/>
      <c r="DAE204" s="264"/>
      <c r="DAF204" s="264"/>
      <c r="DAG204" s="264"/>
      <c r="DAH204" s="264"/>
      <c r="DAI204" s="264"/>
      <c r="DAJ204" s="264"/>
      <c r="DAK204" s="264"/>
      <c r="DAL204" s="264"/>
      <c r="DAM204" s="264"/>
      <c r="DAN204" s="264"/>
      <c r="DAO204" s="264"/>
      <c r="DAP204" s="264"/>
      <c r="DAQ204" s="264"/>
      <c r="DAR204" s="264"/>
      <c r="DAS204" s="264"/>
      <c r="DAT204" s="264"/>
      <c r="DAU204" s="264"/>
      <c r="DAV204" s="264"/>
      <c r="DAW204" s="264"/>
      <c r="DAX204" s="264"/>
      <c r="DAY204" s="264"/>
      <c r="DAZ204" s="264"/>
      <c r="DBA204" s="264"/>
      <c r="DBB204" s="264"/>
      <c r="DBC204" s="264"/>
      <c r="DBD204" s="264"/>
      <c r="DBE204" s="264"/>
      <c r="DBF204" s="264"/>
      <c r="DBG204" s="264"/>
      <c r="DBH204" s="264"/>
      <c r="DBI204" s="264"/>
      <c r="DBJ204" s="264"/>
      <c r="DBK204" s="264"/>
      <c r="DBL204" s="264"/>
      <c r="DBM204" s="264"/>
      <c r="DBN204" s="264"/>
      <c r="DBO204" s="264"/>
      <c r="DBP204" s="264"/>
      <c r="DBQ204" s="264"/>
      <c r="DBR204" s="264"/>
      <c r="DBS204" s="264"/>
      <c r="DBT204" s="264"/>
      <c r="DBU204" s="264"/>
      <c r="DBV204" s="264"/>
      <c r="DBW204" s="264"/>
      <c r="DBX204" s="264"/>
      <c r="DBY204" s="264"/>
      <c r="DBZ204" s="264"/>
      <c r="DCA204" s="264"/>
      <c r="DCB204" s="264"/>
      <c r="DCC204" s="264"/>
      <c r="DCD204" s="264"/>
      <c r="DCE204" s="264"/>
      <c r="DCF204" s="264"/>
      <c r="DCG204" s="264"/>
      <c r="DCH204" s="264"/>
      <c r="DCI204" s="264"/>
      <c r="DCJ204" s="264"/>
      <c r="DCK204" s="264"/>
      <c r="DCL204" s="264"/>
      <c r="DCM204" s="264"/>
      <c r="DCN204" s="264"/>
      <c r="DCO204" s="264"/>
      <c r="DCP204" s="264"/>
      <c r="DCQ204" s="264"/>
      <c r="DCR204" s="264"/>
      <c r="DCS204" s="264"/>
      <c r="DCT204" s="264"/>
      <c r="DCU204" s="264"/>
      <c r="DCV204" s="264"/>
      <c r="DCW204" s="264"/>
      <c r="DCX204" s="264"/>
      <c r="DCY204" s="264"/>
      <c r="DCZ204" s="264"/>
      <c r="DDA204" s="264"/>
      <c r="DDB204" s="264"/>
      <c r="DDC204" s="264"/>
      <c r="DDD204" s="264"/>
      <c r="DDE204" s="264"/>
      <c r="DDF204" s="264"/>
      <c r="DDG204" s="264"/>
      <c r="DDH204" s="264"/>
      <c r="DDI204" s="264"/>
      <c r="DDJ204" s="264"/>
      <c r="DDK204" s="264"/>
      <c r="DDL204" s="264"/>
      <c r="DDM204" s="264"/>
      <c r="DDN204" s="264"/>
      <c r="DDO204" s="264"/>
      <c r="DDP204" s="264"/>
      <c r="DDQ204" s="264"/>
      <c r="DDR204" s="264"/>
      <c r="DDS204" s="264"/>
      <c r="DDT204" s="264"/>
      <c r="DDU204" s="264"/>
      <c r="DDV204" s="264"/>
      <c r="DDW204" s="264"/>
      <c r="DDX204" s="264"/>
      <c r="DDY204" s="264"/>
      <c r="DDZ204" s="264"/>
      <c r="DEA204" s="264"/>
      <c r="DEB204" s="264"/>
      <c r="DEC204" s="264"/>
      <c r="DED204" s="264"/>
      <c r="DEE204" s="264"/>
      <c r="DEF204" s="264"/>
      <c r="DEG204" s="264"/>
      <c r="DEH204" s="264"/>
      <c r="DEI204" s="264"/>
      <c r="DEJ204" s="264"/>
      <c r="DEK204" s="264"/>
      <c r="DEL204" s="264"/>
      <c r="DEM204" s="264"/>
      <c r="DEN204" s="264"/>
      <c r="DEO204" s="264"/>
      <c r="DEP204" s="264"/>
      <c r="DEQ204" s="264"/>
      <c r="DER204" s="264"/>
      <c r="DES204" s="264"/>
      <c r="DET204" s="264"/>
      <c r="DEU204" s="264"/>
      <c r="DEV204" s="264"/>
      <c r="DEW204" s="264"/>
      <c r="DEX204" s="264"/>
      <c r="DEY204" s="264"/>
      <c r="DEZ204" s="264"/>
      <c r="DFA204" s="264"/>
      <c r="DFB204" s="264"/>
      <c r="DFC204" s="264"/>
      <c r="DFD204" s="264"/>
      <c r="DFE204" s="264"/>
      <c r="DFF204" s="264"/>
      <c r="DFG204" s="264"/>
      <c r="DFH204" s="264"/>
      <c r="DFI204" s="264"/>
      <c r="DFJ204" s="264"/>
      <c r="DFK204" s="264"/>
      <c r="DFL204" s="264"/>
      <c r="DFM204" s="264"/>
      <c r="DFN204" s="264"/>
      <c r="DFO204" s="264"/>
      <c r="DFP204" s="264"/>
      <c r="DFQ204" s="264"/>
      <c r="DFR204" s="264"/>
      <c r="DFS204" s="264"/>
      <c r="DFT204" s="264"/>
      <c r="DFU204" s="264"/>
      <c r="DFV204" s="264"/>
      <c r="DFW204" s="264"/>
      <c r="DFX204" s="264"/>
      <c r="DFY204" s="264"/>
      <c r="DFZ204" s="264"/>
      <c r="DGA204" s="264"/>
      <c r="DGB204" s="264"/>
      <c r="DGC204" s="264"/>
      <c r="DGD204" s="264"/>
      <c r="DGE204" s="264"/>
      <c r="DGF204" s="264"/>
      <c r="DGG204" s="264"/>
      <c r="DGH204" s="264"/>
      <c r="DGI204" s="264"/>
      <c r="DGJ204" s="264"/>
      <c r="DGK204" s="264"/>
      <c r="DGL204" s="264"/>
      <c r="DGM204" s="264"/>
      <c r="DGN204" s="264"/>
      <c r="DGO204" s="264"/>
      <c r="DGP204" s="264"/>
      <c r="DGQ204" s="264"/>
      <c r="DGR204" s="264"/>
      <c r="DGS204" s="264"/>
      <c r="DGT204" s="264"/>
      <c r="DGU204" s="264"/>
      <c r="DGV204" s="264"/>
      <c r="DGW204" s="264"/>
      <c r="DGX204" s="264"/>
      <c r="DGY204" s="264"/>
      <c r="DGZ204" s="264"/>
      <c r="DHA204" s="264"/>
      <c r="DHB204" s="264"/>
      <c r="DHC204" s="264"/>
      <c r="DHD204" s="264"/>
      <c r="DHE204" s="264"/>
      <c r="DHF204" s="264"/>
      <c r="DHG204" s="264"/>
      <c r="DHH204" s="264"/>
      <c r="DHI204" s="264"/>
      <c r="DHJ204" s="264"/>
      <c r="DHK204" s="264"/>
      <c r="DHL204" s="264"/>
      <c r="DHM204" s="264"/>
      <c r="DHN204" s="264"/>
      <c r="DHO204" s="264"/>
      <c r="DHP204" s="264"/>
      <c r="DHQ204" s="264"/>
      <c r="DHR204" s="264"/>
      <c r="DHS204" s="264"/>
      <c r="DHT204" s="264"/>
      <c r="DHU204" s="264"/>
      <c r="DHV204" s="264"/>
      <c r="DHW204" s="264"/>
      <c r="DHX204" s="264"/>
      <c r="DHY204" s="264"/>
      <c r="DHZ204" s="264"/>
      <c r="DIA204" s="264"/>
      <c r="DIB204" s="264"/>
      <c r="DIC204" s="264"/>
      <c r="DID204" s="264"/>
      <c r="DIE204" s="264"/>
      <c r="DIF204" s="264"/>
      <c r="DIG204" s="264"/>
      <c r="DIH204" s="264"/>
      <c r="DII204" s="264"/>
      <c r="DIJ204" s="264"/>
      <c r="DIK204" s="264"/>
      <c r="DIL204" s="264"/>
      <c r="DIM204" s="264"/>
      <c r="DIN204" s="264"/>
      <c r="DIO204" s="264"/>
      <c r="DIP204" s="264"/>
      <c r="DIQ204" s="264"/>
      <c r="DIR204" s="264"/>
      <c r="DIS204" s="264"/>
      <c r="DIT204" s="264"/>
      <c r="DIU204" s="264"/>
      <c r="DIV204" s="264"/>
      <c r="DIW204" s="264"/>
      <c r="DIX204" s="264"/>
      <c r="DIY204" s="264"/>
      <c r="DIZ204" s="264"/>
      <c r="DJA204" s="264"/>
      <c r="DJB204" s="264"/>
      <c r="DJC204" s="264"/>
      <c r="DJD204" s="264"/>
      <c r="DJE204" s="264"/>
      <c r="DJF204" s="264"/>
      <c r="DJG204" s="264"/>
      <c r="DJH204" s="264"/>
      <c r="DJI204" s="264"/>
      <c r="DJJ204" s="264"/>
      <c r="DJK204" s="264"/>
      <c r="DJL204" s="264"/>
      <c r="DJM204" s="264"/>
      <c r="DJN204" s="264"/>
      <c r="DJO204" s="264"/>
      <c r="DJP204" s="264"/>
      <c r="DJQ204" s="264"/>
      <c r="DJR204" s="264"/>
      <c r="DJS204" s="264"/>
      <c r="DJT204" s="264"/>
      <c r="DJU204" s="264"/>
      <c r="DJV204" s="264"/>
      <c r="DJW204" s="264"/>
      <c r="DJX204" s="264"/>
      <c r="DJY204" s="264"/>
      <c r="DJZ204" s="264"/>
      <c r="DKA204" s="264"/>
      <c r="DKB204" s="264"/>
      <c r="DKC204" s="264"/>
      <c r="DKD204" s="264"/>
      <c r="DKE204" s="264"/>
      <c r="DKF204" s="264"/>
      <c r="DKG204" s="264"/>
      <c r="DKH204" s="264"/>
      <c r="DKI204" s="264"/>
      <c r="DKJ204" s="264"/>
      <c r="DKK204" s="264"/>
      <c r="DKL204" s="264"/>
      <c r="DKM204" s="264"/>
      <c r="DKN204" s="264"/>
      <c r="DKO204" s="264"/>
      <c r="DKP204" s="264"/>
      <c r="DKQ204" s="264"/>
      <c r="DKR204" s="264"/>
      <c r="DKS204" s="264"/>
      <c r="DKT204" s="264"/>
      <c r="DKU204" s="264"/>
      <c r="DKV204" s="264"/>
      <c r="DKW204" s="264"/>
      <c r="DKX204" s="264"/>
      <c r="DKY204" s="264"/>
      <c r="DKZ204" s="264"/>
      <c r="DLA204" s="264"/>
      <c r="DLB204" s="264"/>
      <c r="DLC204" s="264"/>
      <c r="DLD204" s="264"/>
      <c r="DLE204" s="264"/>
      <c r="DLF204" s="264"/>
      <c r="DLG204" s="264"/>
      <c r="DLH204" s="264"/>
      <c r="DLI204" s="264"/>
      <c r="DLJ204" s="264"/>
      <c r="DLK204" s="264"/>
      <c r="DLL204" s="264"/>
      <c r="DLM204" s="264"/>
      <c r="DLN204" s="264"/>
      <c r="DLO204" s="264"/>
      <c r="DLP204" s="264"/>
      <c r="DLQ204" s="264"/>
      <c r="DLR204" s="264"/>
      <c r="DLS204" s="264"/>
      <c r="DLT204" s="264"/>
      <c r="DLU204" s="264"/>
      <c r="DLV204" s="264"/>
      <c r="DLW204" s="264"/>
      <c r="DLX204" s="264"/>
      <c r="DLY204" s="264"/>
      <c r="DLZ204" s="264"/>
      <c r="DMA204" s="264"/>
      <c r="DMB204" s="264"/>
      <c r="DMC204" s="264"/>
      <c r="DMD204" s="264"/>
      <c r="DME204" s="264"/>
      <c r="DMF204" s="264"/>
      <c r="DMG204" s="264"/>
      <c r="DMH204" s="264"/>
      <c r="DMI204" s="264"/>
      <c r="DMJ204" s="264"/>
      <c r="DMK204" s="264"/>
      <c r="DML204" s="264"/>
      <c r="DMM204" s="264"/>
      <c r="DMN204" s="264"/>
      <c r="DMO204" s="264"/>
      <c r="DMP204" s="264"/>
      <c r="DMQ204" s="264"/>
      <c r="DMR204" s="264"/>
      <c r="DMS204" s="264"/>
      <c r="DMT204" s="264"/>
      <c r="DMU204" s="264"/>
      <c r="DMV204" s="264"/>
      <c r="DMW204" s="264"/>
      <c r="DMX204" s="264"/>
      <c r="DMY204" s="264"/>
      <c r="DMZ204" s="264"/>
      <c r="DNA204" s="264"/>
      <c r="DNB204" s="264"/>
      <c r="DNC204" s="264"/>
      <c r="DND204" s="264"/>
      <c r="DNE204" s="264"/>
      <c r="DNF204" s="264"/>
      <c r="DNG204" s="264"/>
      <c r="DNH204" s="264"/>
      <c r="DNI204" s="264"/>
      <c r="DNJ204" s="264"/>
      <c r="DNK204" s="264"/>
      <c r="DNL204" s="264"/>
      <c r="DNM204" s="264"/>
      <c r="DNN204" s="264"/>
      <c r="DNO204" s="264"/>
      <c r="DNP204" s="264"/>
      <c r="DNQ204" s="264"/>
      <c r="DNR204" s="264"/>
      <c r="DNS204" s="264"/>
      <c r="DNT204" s="264"/>
      <c r="DNU204" s="264"/>
      <c r="DNV204" s="264"/>
      <c r="DNW204" s="264"/>
      <c r="DNX204" s="264"/>
      <c r="DNY204" s="264"/>
      <c r="DNZ204" s="264"/>
      <c r="DOA204" s="264"/>
      <c r="DOB204" s="264"/>
      <c r="DOC204" s="264"/>
      <c r="DOD204" s="264"/>
      <c r="DOE204" s="264"/>
      <c r="DOF204" s="264"/>
      <c r="DOG204" s="264"/>
      <c r="DOH204" s="264"/>
      <c r="DOI204" s="264"/>
      <c r="DOJ204" s="264"/>
      <c r="DOK204" s="264"/>
      <c r="DOL204" s="264"/>
      <c r="DOM204" s="264"/>
      <c r="DON204" s="264"/>
      <c r="DOO204" s="264"/>
      <c r="DOP204" s="264"/>
      <c r="DOQ204" s="264"/>
      <c r="DOR204" s="264"/>
      <c r="DOS204" s="264"/>
      <c r="DOT204" s="264"/>
      <c r="DOU204" s="264"/>
      <c r="DOV204" s="264"/>
      <c r="DOW204" s="264"/>
      <c r="DOX204" s="264"/>
      <c r="DOY204" s="264"/>
      <c r="DOZ204" s="264"/>
      <c r="DPA204" s="264"/>
      <c r="DPB204" s="264"/>
      <c r="DPC204" s="264"/>
      <c r="DPD204" s="264"/>
      <c r="DPE204" s="264"/>
      <c r="DPF204" s="264"/>
      <c r="DPG204" s="264"/>
      <c r="DPH204" s="264"/>
      <c r="DPI204" s="264"/>
      <c r="DPJ204" s="264"/>
      <c r="DPK204" s="264"/>
      <c r="DPL204" s="264"/>
      <c r="DPM204" s="264"/>
      <c r="DPN204" s="264"/>
      <c r="DPO204" s="264"/>
      <c r="DPP204" s="264"/>
      <c r="DPQ204" s="264"/>
      <c r="DPR204" s="264"/>
      <c r="DPS204" s="264"/>
      <c r="DPT204" s="264"/>
      <c r="DPU204" s="264"/>
      <c r="DPV204" s="264"/>
      <c r="DPW204" s="264"/>
      <c r="DPX204" s="264"/>
      <c r="DPY204" s="264"/>
      <c r="DPZ204" s="264"/>
      <c r="DQA204" s="264"/>
      <c r="DQB204" s="264"/>
      <c r="DQC204" s="264"/>
      <c r="DQD204" s="264"/>
      <c r="DQE204" s="264"/>
      <c r="DQF204" s="264"/>
      <c r="DQG204" s="264"/>
      <c r="DQH204" s="264"/>
      <c r="DQI204" s="264"/>
      <c r="DQJ204" s="264"/>
      <c r="DQK204" s="264"/>
      <c r="DQL204" s="264"/>
      <c r="DQM204" s="264"/>
      <c r="DQN204" s="264"/>
      <c r="DQO204" s="264"/>
      <c r="DQP204" s="264"/>
      <c r="DQQ204" s="264"/>
      <c r="DQR204" s="264"/>
      <c r="DQS204" s="264"/>
      <c r="DQT204" s="264"/>
      <c r="DQU204" s="264"/>
      <c r="DQV204" s="264"/>
      <c r="DQW204" s="264"/>
      <c r="DQX204" s="264"/>
      <c r="DQY204" s="264"/>
      <c r="DQZ204" s="264"/>
      <c r="DRA204" s="264"/>
      <c r="DRB204" s="264"/>
      <c r="DRC204" s="264"/>
      <c r="DRD204" s="264"/>
      <c r="DRE204" s="264"/>
      <c r="DRF204" s="264"/>
      <c r="DRG204" s="264"/>
      <c r="DRH204" s="264"/>
      <c r="DRI204" s="264"/>
      <c r="DRJ204" s="264"/>
      <c r="DRK204" s="264"/>
      <c r="DRL204" s="264"/>
      <c r="DRM204" s="264"/>
      <c r="DRN204" s="264"/>
      <c r="DRO204" s="264"/>
      <c r="DRP204" s="264"/>
      <c r="DRQ204" s="264"/>
      <c r="DRR204" s="264"/>
      <c r="DRS204" s="264"/>
      <c r="DRT204" s="264"/>
      <c r="DRU204" s="264"/>
      <c r="DRV204" s="264"/>
      <c r="DRW204" s="264"/>
      <c r="DRX204" s="264"/>
      <c r="DRY204" s="264"/>
      <c r="DRZ204" s="264"/>
      <c r="DSA204" s="264"/>
      <c r="DSB204" s="264"/>
      <c r="DSC204" s="264"/>
      <c r="DSD204" s="264"/>
      <c r="DSE204" s="264"/>
      <c r="DSF204" s="264"/>
      <c r="DSG204" s="264"/>
      <c r="DSH204" s="264"/>
      <c r="DSI204" s="264"/>
      <c r="DSJ204" s="264"/>
      <c r="DSK204" s="264"/>
      <c r="DSL204" s="264"/>
      <c r="DSM204" s="264"/>
      <c r="DSN204" s="264"/>
      <c r="DSO204" s="264"/>
      <c r="DSP204" s="264"/>
      <c r="DSQ204" s="264"/>
      <c r="DSR204" s="264"/>
      <c r="DSS204" s="264"/>
      <c r="DST204" s="264"/>
      <c r="DSU204" s="264"/>
      <c r="DSV204" s="264"/>
      <c r="DSW204" s="264"/>
      <c r="DSX204" s="264"/>
      <c r="DSY204" s="264"/>
      <c r="DSZ204" s="264"/>
      <c r="DTA204" s="264"/>
      <c r="DTB204" s="264"/>
      <c r="DTC204" s="264"/>
      <c r="DTD204" s="264"/>
      <c r="DTE204" s="264"/>
      <c r="DTF204" s="264"/>
      <c r="DTG204" s="264"/>
      <c r="DTH204" s="264"/>
      <c r="DTI204" s="264"/>
      <c r="DTJ204" s="264"/>
      <c r="DTK204" s="264"/>
      <c r="DTL204" s="264"/>
      <c r="DTM204" s="264"/>
      <c r="DTN204" s="264"/>
      <c r="DTO204" s="264"/>
      <c r="DTP204" s="264"/>
      <c r="DTQ204" s="264"/>
      <c r="DTR204" s="264"/>
      <c r="DTS204" s="264"/>
      <c r="DTT204" s="264"/>
      <c r="DTU204" s="264"/>
      <c r="DTV204" s="264"/>
      <c r="DTW204" s="264"/>
      <c r="DTX204" s="264"/>
      <c r="DTY204" s="264"/>
      <c r="DTZ204" s="264"/>
      <c r="DUA204" s="264"/>
      <c r="DUB204" s="264"/>
      <c r="DUC204" s="264"/>
      <c r="DUD204" s="264"/>
      <c r="DUE204" s="264"/>
      <c r="DUF204" s="264"/>
      <c r="DUG204" s="264"/>
      <c r="DUH204" s="264"/>
      <c r="DUI204" s="264"/>
      <c r="DUJ204" s="264"/>
      <c r="DUK204" s="264"/>
      <c r="DUL204" s="264"/>
      <c r="DUM204" s="264"/>
      <c r="DUN204" s="264"/>
      <c r="DUO204" s="264"/>
      <c r="DUP204" s="264"/>
      <c r="DUQ204" s="264"/>
      <c r="DUR204" s="264"/>
      <c r="DUS204" s="264"/>
      <c r="DUT204" s="264"/>
      <c r="DUU204" s="264"/>
      <c r="DUV204" s="264"/>
      <c r="DUW204" s="264"/>
      <c r="DUX204" s="264"/>
      <c r="DUY204" s="264"/>
      <c r="DUZ204" s="264"/>
      <c r="DVA204" s="264"/>
      <c r="DVB204" s="264"/>
      <c r="DVC204" s="264"/>
      <c r="DVD204" s="264"/>
      <c r="DVE204" s="264"/>
      <c r="DVF204" s="264"/>
      <c r="DVG204" s="264"/>
      <c r="DVH204" s="264"/>
      <c r="DVI204" s="264"/>
      <c r="DVJ204" s="264"/>
      <c r="DVK204" s="264"/>
      <c r="DVL204" s="264"/>
      <c r="DVM204" s="264"/>
      <c r="DVN204" s="264"/>
      <c r="DVO204" s="264"/>
      <c r="DVP204" s="264"/>
      <c r="DVQ204" s="264"/>
      <c r="DVR204" s="264"/>
      <c r="DVS204" s="264"/>
      <c r="DVT204" s="264"/>
      <c r="DVU204" s="264"/>
      <c r="DVV204" s="264"/>
      <c r="DVW204" s="264"/>
      <c r="DVX204" s="264"/>
      <c r="DVY204" s="264"/>
      <c r="DVZ204" s="264"/>
      <c r="DWA204" s="264"/>
      <c r="DWB204" s="264"/>
      <c r="DWC204" s="264"/>
      <c r="DWD204" s="264"/>
      <c r="DWE204" s="264"/>
      <c r="DWF204" s="264"/>
      <c r="DWG204" s="264"/>
      <c r="DWH204" s="264"/>
      <c r="DWI204" s="264"/>
      <c r="DWJ204" s="264"/>
      <c r="DWK204" s="264"/>
      <c r="DWL204" s="264"/>
      <c r="DWM204" s="264"/>
      <c r="DWN204" s="264"/>
      <c r="DWO204" s="264"/>
      <c r="DWP204" s="264"/>
      <c r="DWQ204" s="264"/>
      <c r="DWR204" s="264"/>
      <c r="DWS204" s="264"/>
      <c r="DWT204" s="264"/>
      <c r="DWU204" s="264"/>
      <c r="DWV204" s="264"/>
      <c r="DWW204" s="264"/>
      <c r="DWX204" s="264"/>
      <c r="DWY204" s="264"/>
      <c r="DWZ204" s="264"/>
      <c r="DXA204" s="264"/>
      <c r="DXB204" s="264"/>
      <c r="DXC204" s="264"/>
      <c r="DXD204" s="264"/>
      <c r="DXE204" s="264"/>
      <c r="DXF204" s="264"/>
      <c r="DXG204" s="264"/>
      <c r="DXH204" s="264"/>
      <c r="DXI204" s="264"/>
      <c r="DXJ204" s="264"/>
      <c r="DXK204" s="264"/>
      <c r="DXL204" s="264"/>
      <c r="DXM204" s="264"/>
      <c r="DXN204" s="264"/>
      <c r="DXO204" s="264"/>
      <c r="DXP204" s="264"/>
      <c r="DXQ204" s="264"/>
      <c r="DXR204" s="264"/>
      <c r="DXS204" s="264"/>
      <c r="DXT204" s="264"/>
      <c r="DXU204" s="264"/>
      <c r="DXV204" s="264"/>
      <c r="DXW204" s="264"/>
      <c r="DXX204" s="264"/>
      <c r="DXY204" s="264"/>
      <c r="DXZ204" s="264"/>
      <c r="DYA204" s="264"/>
      <c r="DYB204" s="264"/>
      <c r="DYC204" s="264"/>
      <c r="DYD204" s="264"/>
      <c r="DYE204" s="264"/>
      <c r="DYF204" s="264"/>
      <c r="DYG204" s="264"/>
      <c r="DYH204" s="264"/>
      <c r="DYI204" s="264"/>
      <c r="DYJ204" s="264"/>
      <c r="DYK204" s="264"/>
      <c r="DYL204" s="264"/>
      <c r="DYM204" s="264"/>
      <c r="DYN204" s="264"/>
      <c r="DYO204" s="264"/>
      <c r="DYP204" s="264"/>
      <c r="DYQ204" s="264"/>
      <c r="DYR204" s="264"/>
      <c r="DYS204" s="264"/>
      <c r="DYT204" s="264"/>
      <c r="DYU204" s="264"/>
      <c r="DYV204" s="264"/>
      <c r="DYW204" s="264"/>
      <c r="DYX204" s="264"/>
      <c r="DYY204" s="264"/>
      <c r="DYZ204" s="264"/>
      <c r="DZA204" s="264"/>
      <c r="DZB204" s="264"/>
      <c r="DZC204" s="264"/>
      <c r="DZD204" s="264"/>
      <c r="DZE204" s="264"/>
      <c r="DZF204" s="264"/>
      <c r="DZG204" s="264"/>
      <c r="DZH204" s="264"/>
      <c r="DZI204" s="264"/>
      <c r="DZJ204" s="264"/>
      <c r="DZK204" s="264"/>
      <c r="DZL204" s="264"/>
      <c r="DZM204" s="264"/>
      <c r="DZN204" s="264"/>
      <c r="DZO204" s="264"/>
      <c r="DZP204" s="264"/>
      <c r="DZQ204" s="264"/>
      <c r="DZR204" s="264"/>
      <c r="DZS204" s="264"/>
      <c r="DZT204" s="264"/>
      <c r="DZU204" s="264"/>
      <c r="DZV204" s="264"/>
      <c r="DZW204" s="264"/>
      <c r="DZX204" s="264"/>
      <c r="DZY204" s="264"/>
      <c r="DZZ204" s="264"/>
      <c r="EAA204" s="264"/>
      <c r="EAB204" s="264"/>
      <c r="EAC204" s="264"/>
      <c r="EAD204" s="264"/>
      <c r="EAE204" s="264"/>
      <c r="EAF204" s="264"/>
      <c r="EAG204" s="264"/>
      <c r="EAH204" s="264"/>
      <c r="EAI204" s="264"/>
      <c r="EAJ204" s="264"/>
      <c r="EAK204" s="264"/>
      <c r="EAL204" s="264"/>
      <c r="EAM204" s="264"/>
      <c r="EAN204" s="264"/>
      <c r="EAO204" s="264"/>
      <c r="EAP204" s="264"/>
      <c r="EAQ204" s="264"/>
      <c r="EAR204" s="264"/>
      <c r="EAS204" s="264"/>
      <c r="EAT204" s="264"/>
      <c r="EAU204" s="264"/>
      <c r="EAV204" s="264"/>
      <c r="EAW204" s="264"/>
      <c r="EAX204" s="264"/>
      <c r="EAY204" s="264"/>
      <c r="EAZ204" s="264"/>
      <c r="EBA204" s="264"/>
      <c r="EBB204" s="264"/>
      <c r="EBC204" s="264"/>
      <c r="EBD204" s="264"/>
      <c r="EBE204" s="264"/>
      <c r="EBF204" s="264"/>
      <c r="EBG204" s="264"/>
      <c r="EBH204" s="264"/>
      <c r="EBI204" s="264"/>
      <c r="EBJ204" s="264"/>
      <c r="EBK204" s="264"/>
      <c r="EBL204" s="264"/>
      <c r="EBM204" s="264"/>
      <c r="EBN204" s="264"/>
      <c r="EBO204" s="264"/>
      <c r="EBP204" s="264"/>
      <c r="EBQ204" s="264"/>
      <c r="EBR204" s="264"/>
      <c r="EBS204" s="264"/>
      <c r="EBT204" s="264"/>
      <c r="EBU204" s="264"/>
      <c r="EBV204" s="264"/>
      <c r="EBW204" s="264"/>
      <c r="EBX204" s="264"/>
      <c r="EBY204" s="264"/>
      <c r="EBZ204" s="264"/>
      <c r="ECA204" s="264"/>
      <c r="ECB204" s="264"/>
      <c r="ECC204" s="264"/>
      <c r="ECD204" s="264"/>
      <c r="ECE204" s="264"/>
      <c r="ECF204" s="264"/>
      <c r="ECG204" s="264"/>
      <c r="ECH204" s="264"/>
      <c r="ECI204" s="264"/>
      <c r="ECJ204" s="264"/>
      <c r="ECK204" s="264"/>
      <c r="ECL204" s="264"/>
      <c r="ECM204" s="264"/>
      <c r="ECN204" s="264"/>
      <c r="ECO204" s="264"/>
      <c r="ECP204" s="264"/>
      <c r="ECQ204" s="264"/>
      <c r="ECR204" s="264"/>
      <c r="ECS204" s="264"/>
      <c r="ECT204" s="264"/>
      <c r="ECU204" s="264"/>
      <c r="ECV204" s="264"/>
      <c r="ECW204" s="264"/>
      <c r="ECX204" s="264"/>
      <c r="ECY204" s="264"/>
      <c r="ECZ204" s="264"/>
      <c r="EDA204" s="264"/>
      <c r="EDB204" s="264"/>
      <c r="EDC204" s="264"/>
      <c r="EDD204" s="264"/>
      <c r="EDE204" s="264"/>
      <c r="EDF204" s="264"/>
      <c r="EDG204" s="264"/>
      <c r="EDH204" s="264"/>
      <c r="EDI204" s="264"/>
      <c r="EDJ204" s="264"/>
      <c r="EDK204" s="264"/>
      <c r="EDL204" s="264"/>
      <c r="EDM204" s="264"/>
      <c r="EDN204" s="264"/>
      <c r="EDO204" s="264"/>
      <c r="EDP204" s="264"/>
      <c r="EDQ204" s="264"/>
      <c r="EDR204" s="264"/>
      <c r="EDS204" s="264"/>
      <c r="EDT204" s="264"/>
      <c r="EDU204" s="264"/>
      <c r="EDV204" s="264"/>
      <c r="EDW204" s="264"/>
      <c r="EDX204" s="264"/>
      <c r="EDY204" s="264"/>
      <c r="EDZ204" s="264"/>
      <c r="EEA204" s="264"/>
      <c r="EEB204" s="264"/>
      <c r="EEC204" s="264"/>
      <c r="EED204" s="264"/>
      <c r="EEE204" s="264"/>
      <c r="EEF204" s="264"/>
      <c r="EEG204" s="264"/>
      <c r="EEH204" s="264"/>
      <c r="EEI204" s="264"/>
      <c r="EEJ204" s="264"/>
      <c r="EEK204" s="264"/>
      <c r="EEL204" s="264"/>
      <c r="EEM204" s="264"/>
      <c r="EEN204" s="264"/>
      <c r="EEO204" s="264"/>
      <c r="EEP204" s="264"/>
      <c r="EEQ204" s="264"/>
      <c r="EER204" s="264"/>
      <c r="EES204" s="264"/>
      <c r="EET204" s="264"/>
      <c r="EEU204" s="264"/>
      <c r="EEV204" s="264"/>
      <c r="EEW204" s="264"/>
      <c r="EEX204" s="264"/>
      <c r="EEY204" s="264"/>
      <c r="EEZ204" s="264"/>
      <c r="EFA204" s="264"/>
      <c r="EFB204" s="264"/>
      <c r="EFC204" s="264"/>
      <c r="EFD204" s="264"/>
      <c r="EFE204" s="264"/>
      <c r="EFF204" s="264"/>
      <c r="EFG204" s="264"/>
      <c r="EFH204" s="264"/>
      <c r="EFI204" s="264"/>
      <c r="EFJ204" s="264"/>
      <c r="EFK204" s="264"/>
      <c r="EFL204" s="264"/>
      <c r="EFM204" s="264"/>
      <c r="EFN204" s="264"/>
      <c r="EFO204" s="264"/>
      <c r="EFP204" s="264"/>
      <c r="EFQ204" s="264"/>
      <c r="EFR204" s="264"/>
      <c r="EFS204" s="264"/>
      <c r="EFT204" s="264"/>
      <c r="EFU204" s="264"/>
      <c r="EFV204" s="264"/>
      <c r="EFW204" s="264"/>
      <c r="EFX204" s="264"/>
      <c r="EFY204" s="264"/>
      <c r="EFZ204" s="264"/>
      <c r="EGA204" s="264"/>
      <c r="EGB204" s="264"/>
      <c r="EGC204" s="264"/>
      <c r="EGD204" s="264"/>
      <c r="EGE204" s="264"/>
      <c r="EGF204" s="264"/>
      <c r="EGG204" s="264"/>
      <c r="EGH204" s="264"/>
      <c r="EGI204" s="264"/>
      <c r="EGJ204" s="264"/>
      <c r="EGK204" s="264"/>
      <c r="EGL204" s="264"/>
      <c r="EGM204" s="264"/>
      <c r="EGN204" s="264"/>
      <c r="EGO204" s="264"/>
      <c r="EGP204" s="264"/>
      <c r="EGQ204" s="264"/>
      <c r="EGR204" s="264"/>
      <c r="EGS204" s="264"/>
      <c r="EGT204" s="264"/>
      <c r="EGU204" s="264"/>
      <c r="EGV204" s="264"/>
      <c r="EGW204" s="264"/>
      <c r="EGX204" s="264"/>
      <c r="EGY204" s="264"/>
      <c r="EGZ204" s="264"/>
      <c r="EHA204" s="264"/>
      <c r="EHB204" s="264"/>
      <c r="EHC204" s="264"/>
      <c r="EHD204" s="264"/>
      <c r="EHE204" s="264"/>
      <c r="EHF204" s="264"/>
      <c r="EHG204" s="264"/>
      <c r="EHH204" s="264"/>
      <c r="EHI204" s="264"/>
      <c r="EHJ204" s="264"/>
      <c r="EHK204" s="264"/>
      <c r="EHL204" s="264"/>
      <c r="EHM204" s="264"/>
      <c r="EHN204" s="264"/>
      <c r="EHO204" s="264"/>
      <c r="EHP204" s="264"/>
      <c r="EHQ204" s="264"/>
      <c r="EHR204" s="264"/>
      <c r="EHS204" s="264"/>
      <c r="EHT204" s="264"/>
      <c r="EHU204" s="264"/>
      <c r="EHV204" s="264"/>
      <c r="EHW204" s="264"/>
      <c r="EHX204" s="264"/>
      <c r="EHY204" s="264"/>
      <c r="EHZ204" s="264"/>
      <c r="EIA204" s="264"/>
      <c r="EIB204" s="264"/>
      <c r="EIC204" s="264"/>
      <c r="EID204" s="264"/>
      <c r="EIE204" s="264"/>
      <c r="EIF204" s="264"/>
      <c r="EIG204" s="264"/>
      <c r="EIH204" s="264"/>
      <c r="EII204" s="264"/>
      <c r="EIJ204" s="264"/>
      <c r="EIK204" s="264"/>
      <c r="EIL204" s="264"/>
      <c r="EIM204" s="264"/>
      <c r="EIN204" s="264"/>
      <c r="EIO204" s="264"/>
      <c r="EIP204" s="264"/>
      <c r="EIQ204" s="264"/>
      <c r="EIR204" s="264"/>
      <c r="EIS204" s="264"/>
      <c r="EIT204" s="264"/>
      <c r="EIU204" s="264"/>
      <c r="EIV204" s="264"/>
      <c r="EIW204" s="264"/>
      <c r="EIX204" s="264"/>
      <c r="EIY204" s="264"/>
      <c r="EIZ204" s="264"/>
      <c r="EJA204" s="264"/>
      <c r="EJB204" s="264"/>
      <c r="EJC204" s="264"/>
      <c r="EJD204" s="264"/>
      <c r="EJE204" s="264"/>
      <c r="EJF204" s="264"/>
      <c r="EJG204" s="264"/>
      <c r="EJH204" s="264"/>
      <c r="EJI204" s="264"/>
      <c r="EJJ204" s="264"/>
      <c r="EJK204" s="264"/>
      <c r="EJL204" s="264"/>
      <c r="EJM204" s="264"/>
      <c r="EJN204" s="264"/>
      <c r="EJO204" s="264"/>
      <c r="EJP204" s="264"/>
      <c r="EJQ204" s="264"/>
      <c r="EJR204" s="264"/>
      <c r="EJS204" s="264"/>
      <c r="EJT204" s="264"/>
      <c r="EJU204" s="264"/>
      <c r="EJV204" s="264"/>
      <c r="EJW204" s="264"/>
      <c r="EJX204" s="264"/>
      <c r="EJY204" s="264"/>
      <c r="EJZ204" s="264"/>
      <c r="EKA204" s="264"/>
      <c r="EKB204" s="264"/>
      <c r="EKC204" s="264"/>
      <c r="EKD204" s="264"/>
      <c r="EKE204" s="264"/>
      <c r="EKF204" s="264"/>
      <c r="EKG204" s="264"/>
      <c r="EKH204" s="264"/>
      <c r="EKI204" s="264"/>
      <c r="EKJ204" s="264"/>
      <c r="EKK204" s="264"/>
      <c r="EKL204" s="264"/>
      <c r="EKM204" s="264"/>
      <c r="EKN204" s="264"/>
      <c r="EKO204" s="264"/>
      <c r="EKP204" s="264"/>
      <c r="EKQ204" s="264"/>
      <c r="EKR204" s="264"/>
      <c r="EKS204" s="264"/>
      <c r="EKT204" s="264"/>
      <c r="EKU204" s="264"/>
      <c r="EKV204" s="264"/>
      <c r="EKW204" s="264"/>
      <c r="EKX204" s="264"/>
      <c r="EKY204" s="264"/>
      <c r="EKZ204" s="264"/>
      <c r="ELA204" s="264"/>
      <c r="ELB204" s="264"/>
      <c r="ELC204" s="264"/>
      <c r="ELD204" s="264"/>
      <c r="ELE204" s="264"/>
      <c r="ELF204" s="264"/>
      <c r="ELG204" s="264"/>
      <c r="ELH204" s="264"/>
      <c r="ELI204" s="264"/>
      <c r="ELJ204" s="264"/>
      <c r="ELK204" s="264"/>
      <c r="ELL204" s="264"/>
      <c r="ELM204" s="264"/>
      <c r="ELN204" s="264"/>
      <c r="ELO204" s="264"/>
      <c r="ELP204" s="264"/>
      <c r="ELQ204" s="264"/>
      <c r="ELR204" s="264"/>
      <c r="ELS204" s="264"/>
      <c r="ELT204" s="264"/>
      <c r="ELU204" s="264"/>
      <c r="ELV204" s="264"/>
      <c r="ELW204" s="264"/>
      <c r="ELX204" s="264"/>
      <c r="ELY204" s="264"/>
      <c r="ELZ204" s="264"/>
      <c r="EMA204" s="264"/>
      <c r="EMB204" s="264"/>
      <c r="EMC204" s="264"/>
      <c r="EMD204" s="264"/>
      <c r="EME204" s="264"/>
      <c r="EMF204" s="264"/>
      <c r="EMG204" s="264"/>
      <c r="EMH204" s="264"/>
      <c r="EMI204" s="264"/>
      <c r="EMJ204" s="264"/>
      <c r="EMK204" s="264"/>
      <c r="EML204" s="264"/>
      <c r="EMM204" s="264"/>
      <c r="EMN204" s="264"/>
      <c r="EMO204" s="264"/>
      <c r="EMP204" s="264"/>
      <c r="EMQ204" s="264"/>
      <c r="EMR204" s="264"/>
      <c r="EMS204" s="264"/>
      <c r="EMT204" s="264"/>
      <c r="EMU204" s="264"/>
      <c r="EMV204" s="264"/>
      <c r="EMW204" s="264"/>
      <c r="EMX204" s="264"/>
      <c r="EMY204" s="264"/>
      <c r="EMZ204" s="264"/>
      <c r="ENA204" s="264"/>
      <c r="ENB204" s="264"/>
      <c r="ENC204" s="264"/>
      <c r="END204" s="264"/>
      <c r="ENE204" s="264"/>
      <c r="ENF204" s="264"/>
      <c r="ENG204" s="264"/>
      <c r="ENH204" s="264"/>
      <c r="ENI204" s="264"/>
      <c r="ENJ204" s="264"/>
      <c r="ENK204" s="264"/>
      <c r="ENL204" s="264"/>
      <c r="ENM204" s="264"/>
      <c r="ENN204" s="264"/>
      <c r="ENO204" s="264"/>
      <c r="ENP204" s="264"/>
      <c r="ENQ204" s="264"/>
      <c r="ENR204" s="264"/>
      <c r="ENS204" s="264"/>
      <c r="ENT204" s="264"/>
      <c r="ENU204" s="264"/>
      <c r="ENV204" s="264"/>
      <c r="ENW204" s="264"/>
      <c r="ENX204" s="264"/>
      <c r="ENY204" s="264"/>
      <c r="ENZ204" s="264"/>
      <c r="EOA204" s="264"/>
      <c r="EOB204" s="264"/>
      <c r="EOC204" s="264"/>
      <c r="EOD204" s="264"/>
      <c r="EOE204" s="264"/>
      <c r="EOF204" s="264"/>
      <c r="EOG204" s="264"/>
      <c r="EOH204" s="264"/>
      <c r="EOI204" s="264"/>
      <c r="EOJ204" s="264"/>
      <c r="EOK204" s="264"/>
      <c r="EOL204" s="264"/>
      <c r="EOM204" s="264"/>
      <c r="EON204" s="264"/>
      <c r="EOO204" s="264"/>
      <c r="EOP204" s="264"/>
      <c r="EOQ204" s="264"/>
      <c r="EOR204" s="264"/>
      <c r="EOS204" s="264"/>
      <c r="EOT204" s="264"/>
      <c r="EOU204" s="264"/>
      <c r="EOV204" s="264"/>
      <c r="EOW204" s="264"/>
      <c r="EOX204" s="264"/>
      <c r="EOY204" s="264"/>
      <c r="EOZ204" s="264"/>
      <c r="EPA204" s="264"/>
      <c r="EPB204" s="264"/>
      <c r="EPC204" s="264"/>
      <c r="EPD204" s="264"/>
      <c r="EPE204" s="264"/>
      <c r="EPF204" s="264"/>
      <c r="EPG204" s="264"/>
      <c r="EPH204" s="264"/>
      <c r="EPI204" s="264"/>
      <c r="EPJ204" s="264"/>
      <c r="EPK204" s="264"/>
      <c r="EPL204" s="264"/>
      <c r="EPM204" s="264"/>
      <c r="EPN204" s="264"/>
      <c r="EPO204" s="264"/>
      <c r="EPP204" s="264"/>
      <c r="EPQ204" s="264"/>
      <c r="EPR204" s="264"/>
      <c r="EPS204" s="264"/>
      <c r="EPT204" s="264"/>
      <c r="EPU204" s="264"/>
      <c r="EPV204" s="264"/>
      <c r="EPW204" s="264"/>
      <c r="EPX204" s="264"/>
      <c r="EPY204" s="264"/>
      <c r="EPZ204" s="264"/>
      <c r="EQA204" s="264"/>
      <c r="EQB204" s="264"/>
      <c r="EQC204" s="264"/>
      <c r="EQD204" s="264"/>
      <c r="EQE204" s="264"/>
      <c r="EQF204" s="264"/>
      <c r="EQG204" s="264"/>
      <c r="EQH204" s="264"/>
      <c r="EQI204" s="264"/>
      <c r="EQJ204" s="264"/>
      <c r="EQK204" s="264"/>
      <c r="EQL204" s="264"/>
      <c r="EQM204" s="264"/>
      <c r="EQN204" s="264"/>
      <c r="EQO204" s="264"/>
      <c r="EQP204" s="264"/>
      <c r="EQQ204" s="264"/>
      <c r="EQR204" s="264"/>
      <c r="EQS204" s="264"/>
      <c r="EQT204" s="264"/>
      <c r="EQU204" s="264"/>
      <c r="EQV204" s="264"/>
      <c r="EQW204" s="264"/>
      <c r="EQX204" s="264"/>
      <c r="EQY204" s="264"/>
      <c r="EQZ204" s="264"/>
      <c r="ERA204" s="264"/>
      <c r="ERB204" s="264"/>
      <c r="ERC204" s="264"/>
      <c r="ERD204" s="264"/>
      <c r="ERE204" s="264"/>
      <c r="ERF204" s="264"/>
      <c r="ERG204" s="264"/>
      <c r="ERH204" s="264"/>
      <c r="ERI204" s="264"/>
      <c r="ERJ204" s="264"/>
      <c r="ERK204" s="264"/>
      <c r="ERL204" s="264"/>
      <c r="ERM204" s="264"/>
      <c r="ERN204" s="264"/>
      <c r="ERO204" s="264"/>
      <c r="ERP204" s="264"/>
      <c r="ERQ204" s="264"/>
      <c r="ERR204" s="264"/>
      <c r="ERS204" s="264"/>
      <c r="ERT204" s="264"/>
      <c r="ERU204" s="264"/>
      <c r="ERV204" s="264"/>
      <c r="ERW204" s="264"/>
      <c r="ERX204" s="264"/>
      <c r="ERY204" s="264"/>
      <c r="ERZ204" s="264"/>
      <c r="ESA204" s="264"/>
      <c r="ESB204" s="264"/>
      <c r="ESC204" s="264"/>
      <c r="ESD204" s="264"/>
      <c r="ESE204" s="264"/>
      <c r="ESF204" s="264"/>
      <c r="ESG204" s="264"/>
      <c r="ESH204" s="264"/>
      <c r="ESI204" s="264"/>
      <c r="ESJ204" s="264"/>
      <c r="ESK204" s="264"/>
      <c r="ESL204" s="264"/>
      <c r="ESM204" s="264"/>
      <c r="ESN204" s="264"/>
      <c r="ESO204" s="264"/>
      <c r="ESP204" s="264"/>
      <c r="ESQ204" s="264"/>
      <c r="ESR204" s="264"/>
      <c r="ESS204" s="264"/>
      <c r="EST204" s="264"/>
      <c r="ESU204" s="264"/>
      <c r="ESV204" s="264"/>
      <c r="ESW204" s="264"/>
      <c r="ESX204" s="264"/>
      <c r="ESY204" s="264"/>
      <c r="ESZ204" s="264"/>
      <c r="ETA204" s="264"/>
      <c r="ETB204" s="264"/>
      <c r="ETC204" s="264"/>
      <c r="ETD204" s="264"/>
      <c r="ETE204" s="264"/>
      <c r="ETF204" s="264"/>
      <c r="ETG204" s="264"/>
      <c r="ETH204" s="264"/>
      <c r="ETI204" s="264"/>
      <c r="ETJ204" s="264"/>
      <c r="ETK204" s="264"/>
      <c r="ETL204" s="264"/>
      <c r="ETM204" s="264"/>
      <c r="ETN204" s="264"/>
      <c r="ETO204" s="264"/>
      <c r="ETP204" s="264"/>
      <c r="ETQ204" s="264"/>
      <c r="ETR204" s="264"/>
      <c r="ETS204" s="264"/>
      <c r="ETT204" s="264"/>
      <c r="ETU204" s="264"/>
      <c r="ETV204" s="264"/>
      <c r="ETW204" s="264"/>
      <c r="ETX204" s="264"/>
      <c r="ETY204" s="264"/>
      <c r="ETZ204" s="264"/>
      <c r="EUA204" s="264"/>
      <c r="EUB204" s="264"/>
      <c r="EUC204" s="264"/>
      <c r="EUD204" s="264"/>
      <c r="EUE204" s="264"/>
      <c r="EUF204" s="264"/>
      <c r="EUG204" s="264"/>
      <c r="EUH204" s="264"/>
      <c r="EUI204" s="264"/>
      <c r="EUJ204" s="264"/>
      <c r="EUK204" s="264"/>
      <c r="EUL204" s="264"/>
      <c r="EUM204" s="264"/>
      <c r="EUN204" s="264"/>
      <c r="EUO204" s="264"/>
      <c r="EUP204" s="264"/>
      <c r="EUQ204" s="264"/>
      <c r="EUR204" s="264"/>
      <c r="EUS204" s="264"/>
      <c r="EUT204" s="264"/>
      <c r="EUU204" s="264"/>
      <c r="EUV204" s="264"/>
      <c r="EUW204" s="264"/>
      <c r="EUX204" s="264"/>
      <c r="EUY204" s="264"/>
      <c r="EUZ204" s="264"/>
      <c r="EVA204" s="264"/>
      <c r="EVB204" s="264"/>
      <c r="EVC204" s="264"/>
      <c r="EVD204" s="264"/>
      <c r="EVE204" s="264"/>
      <c r="EVF204" s="264"/>
      <c r="EVG204" s="264"/>
      <c r="EVH204" s="264"/>
      <c r="EVI204" s="264"/>
      <c r="EVJ204" s="264"/>
      <c r="EVK204" s="264"/>
      <c r="EVL204" s="264"/>
      <c r="EVM204" s="264"/>
      <c r="EVN204" s="264"/>
      <c r="EVO204" s="264"/>
      <c r="EVP204" s="264"/>
      <c r="EVQ204" s="264"/>
      <c r="EVR204" s="264"/>
      <c r="EVS204" s="264"/>
      <c r="EVT204" s="264"/>
      <c r="EVU204" s="264"/>
      <c r="EVV204" s="264"/>
      <c r="EVW204" s="264"/>
      <c r="EVX204" s="264"/>
      <c r="EVY204" s="264"/>
      <c r="EVZ204" s="264"/>
      <c r="EWA204" s="264"/>
      <c r="EWB204" s="264"/>
      <c r="EWC204" s="264"/>
      <c r="EWD204" s="264"/>
      <c r="EWE204" s="264"/>
      <c r="EWF204" s="264"/>
      <c r="EWG204" s="264"/>
      <c r="EWH204" s="264"/>
      <c r="EWI204" s="264"/>
      <c r="EWJ204" s="264"/>
      <c r="EWK204" s="264"/>
      <c r="EWL204" s="264"/>
      <c r="EWM204" s="264"/>
      <c r="EWN204" s="264"/>
      <c r="EWO204" s="264"/>
      <c r="EWP204" s="264"/>
      <c r="EWQ204" s="264"/>
      <c r="EWR204" s="264"/>
      <c r="EWS204" s="264"/>
      <c r="EWT204" s="264"/>
      <c r="EWU204" s="264"/>
      <c r="EWV204" s="264"/>
      <c r="EWW204" s="264"/>
      <c r="EWX204" s="264"/>
      <c r="EWY204" s="264"/>
      <c r="EWZ204" s="264"/>
      <c r="EXA204" s="264"/>
      <c r="EXB204" s="264"/>
      <c r="EXC204" s="264"/>
      <c r="EXD204" s="264"/>
      <c r="EXE204" s="264"/>
      <c r="EXF204" s="264"/>
      <c r="EXG204" s="264"/>
      <c r="EXH204" s="264"/>
      <c r="EXI204" s="264"/>
      <c r="EXJ204" s="264"/>
      <c r="EXK204" s="264"/>
      <c r="EXL204" s="264"/>
      <c r="EXM204" s="264"/>
      <c r="EXN204" s="264"/>
      <c r="EXO204" s="264"/>
      <c r="EXP204" s="264"/>
      <c r="EXQ204" s="264"/>
      <c r="EXR204" s="264"/>
      <c r="EXS204" s="264"/>
      <c r="EXT204" s="264"/>
      <c r="EXU204" s="264"/>
      <c r="EXV204" s="264"/>
      <c r="EXW204" s="264"/>
      <c r="EXX204" s="264"/>
      <c r="EXY204" s="264"/>
      <c r="EXZ204" s="264"/>
      <c r="EYA204" s="264"/>
      <c r="EYB204" s="264"/>
      <c r="EYC204" s="264"/>
      <c r="EYD204" s="264"/>
      <c r="EYE204" s="264"/>
      <c r="EYF204" s="264"/>
      <c r="EYG204" s="264"/>
      <c r="EYH204" s="264"/>
      <c r="EYI204" s="264"/>
      <c r="EYJ204" s="264"/>
      <c r="EYK204" s="264"/>
      <c r="EYL204" s="264"/>
      <c r="EYM204" s="264"/>
      <c r="EYN204" s="264"/>
      <c r="EYO204" s="264"/>
      <c r="EYP204" s="264"/>
      <c r="EYQ204" s="264"/>
      <c r="EYR204" s="264"/>
      <c r="EYS204" s="264"/>
      <c r="EYT204" s="264"/>
      <c r="EYU204" s="264"/>
      <c r="EYV204" s="264"/>
      <c r="EYW204" s="264"/>
      <c r="EYX204" s="264"/>
      <c r="EYY204" s="264"/>
      <c r="EYZ204" s="264"/>
      <c r="EZA204" s="264"/>
      <c r="EZB204" s="264"/>
      <c r="EZC204" s="264"/>
      <c r="EZD204" s="264"/>
      <c r="EZE204" s="264"/>
      <c r="EZF204" s="264"/>
      <c r="EZG204" s="264"/>
      <c r="EZH204" s="264"/>
      <c r="EZI204" s="264"/>
      <c r="EZJ204" s="264"/>
      <c r="EZK204" s="264"/>
      <c r="EZL204" s="264"/>
      <c r="EZM204" s="264"/>
      <c r="EZN204" s="264"/>
      <c r="EZO204" s="264"/>
      <c r="EZP204" s="264"/>
      <c r="EZQ204" s="264"/>
      <c r="EZR204" s="264"/>
      <c r="EZS204" s="264"/>
      <c r="EZT204" s="264"/>
      <c r="EZU204" s="264"/>
      <c r="EZV204" s="264"/>
      <c r="EZW204" s="264"/>
      <c r="EZX204" s="264"/>
      <c r="EZY204" s="264"/>
      <c r="EZZ204" s="264"/>
      <c r="FAA204" s="264"/>
      <c r="FAB204" s="264"/>
      <c r="FAC204" s="264"/>
      <c r="FAD204" s="264"/>
      <c r="FAE204" s="264"/>
      <c r="FAF204" s="264"/>
      <c r="FAG204" s="264"/>
      <c r="FAH204" s="264"/>
      <c r="FAI204" s="264"/>
      <c r="FAJ204" s="264"/>
      <c r="FAK204" s="264"/>
      <c r="FAL204" s="264"/>
      <c r="FAM204" s="264"/>
      <c r="FAN204" s="264"/>
      <c r="FAO204" s="264"/>
      <c r="FAP204" s="264"/>
      <c r="FAQ204" s="264"/>
      <c r="FAR204" s="264"/>
      <c r="FAS204" s="264"/>
      <c r="FAT204" s="264"/>
      <c r="FAU204" s="264"/>
      <c r="FAV204" s="264"/>
      <c r="FAW204" s="264"/>
      <c r="FAX204" s="264"/>
      <c r="FAY204" s="264"/>
      <c r="FAZ204" s="264"/>
      <c r="FBA204" s="264"/>
      <c r="FBB204" s="264"/>
      <c r="FBC204" s="264"/>
      <c r="FBD204" s="264"/>
      <c r="FBE204" s="264"/>
      <c r="FBF204" s="264"/>
      <c r="FBG204" s="264"/>
      <c r="FBH204" s="264"/>
      <c r="FBI204" s="264"/>
      <c r="FBJ204" s="264"/>
      <c r="FBK204" s="264"/>
      <c r="FBL204" s="264"/>
      <c r="FBM204" s="264"/>
      <c r="FBN204" s="264"/>
      <c r="FBO204" s="264"/>
      <c r="FBP204" s="264"/>
      <c r="FBQ204" s="264"/>
      <c r="FBR204" s="264"/>
      <c r="FBS204" s="264"/>
      <c r="FBT204" s="264"/>
      <c r="FBU204" s="264"/>
      <c r="FBV204" s="264"/>
      <c r="FBW204" s="264"/>
      <c r="FBX204" s="264"/>
      <c r="FBY204" s="264"/>
      <c r="FBZ204" s="264"/>
      <c r="FCA204" s="264"/>
      <c r="FCB204" s="264"/>
      <c r="FCC204" s="264"/>
      <c r="FCD204" s="264"/>
      <c r="FCE204" s="264"/>
      <c r="FCF204" s="264"/>
      <c r="FCG204" s="264"/>
      <c r="FCH204" s="264"/>
      <c r="FCI204" s="264"/>
      <c r="FCJ204" s="264"/>
      <c r="FCK204" s="264"/>
      <c r="FCL204" s="264"/>
      <c r="FCM204" s="264"/>
      <c r="FCN204" s="264"/>
      <c r="FCO204" s="264"/>
      <c r="FCP204" s="264"/>
      <c r="FCQ204" s="264"/>
      <c r="FCR204" s="264"/>
      <c r="FCS204" s="264"/>
      <c r="FCT204" s="264"/>
      <c r="FCU204" s="264"/>
      <c r="FCV204" s="264"/>
      <c r="FCW204" s="264"/>
      <c r="FCX204" s="264"/>
      <c r="FCY204" s="264"/>
      <c r="FCZ204" s="264"/>
      <c r="FDA204" s="264"/>
      <c r="FDB204" s="264"/>
      <c r="FDC204" s="264"/>
      <c r="FDD204" s="264"/>
      <c r="FDE204" s="264"/>
      <c r="FDF204" s="264"/>
      <c r="FDG204" s="264"/>
      <c r="FDH204" s="264"/>
      <c r="FDI204" s="264"/>
      <c r="FDJ204" s="264"/>
      <c r="FDK204" s="264"/>
      <c r="FDL204" s="264"/>
      <c r="FDM204" s="264"/>
      <c r="FDN204" s="264"/>
      <c r="FDO204" s="264"/>
      <c r="FDP204" s="264"/>
      <c r="FDQ204" s="264"/>
      <c r="FDR204" s="264"/>
      <c r="FDS204" s="264"/>
      <c r="FDT204" s="264"/>
      <c r="FDU204" s="264"/>
      <c r="FDV204" s="264"/>
      <c r="FDW204" s="264"/>
      <c r="FDX204" s="264"/>
      <c r="FDY204" s="264"/>
      <c r="FDZ204" s="264"/>
      <c r="FEA204" s="264"/>
      <c r="FEB204" s="264"/>
      <c r="FEC204" s="264"/>
      <c r="FED204" s="264"/>
      <c r="FEE204" s="264"/>
      <c r="FEF204" s="264"/>
      <c r="FEG204" s="264"/>
      <c r="FEH204" s="264"/>
      <c r="FEI204" s="264"/>
      <c r="FEJ204" s="264"/>
      <c r="FEK204" s="264"/>
      <c r="FEL204" s="264"/>
      <c r="FEM204" s="264"/>
      <c r="FEN204" s="264"/>
      <c r="FEO204" s="264"/>
      <c r="FEP204" s="264"/>
      <c r="FEQ204" s="264"/>
      <c r="FER204" s="264"/>
      <c r="FES204" s="264"/>
      <c r="FET204" s="264"/>
      <c r="FEU204" s="264"/>
      <c r="FEV204" s="264"/>
      <c r="FEW204" s="264"/>
      <c r="FEX204" s="264"/>
      <c r="FEY204" s="264"/>
      <c r="FEZ204" s="264"/>
      <c r="FFA204" s="264"/>
      <c r="FFB204" s="264"/>
      <c r="FFC204" s="264"/>
      <c r="FFD204" s="264"/>
      <c r="FFE204" s="264"/>
      <c r="FFF204" s="264"/>
      <c r="FFG204" s="264"/>
      <c r="FFH204" s="264"/>
      <c r="FFI204" s="264"/>
      <c r="FFJ204" s="264"/>
      <c r="FFK204" s="264"/>
      <c r="FFL204" s="264"/>
      <c r="FFM204" s="264"/>
      <c r="FFN204" s="264"/>
      <c r="FFO204" s="264"/>
      <c r="FFP204" s="264"/>
      <c r="FFQ204" s="264"/>
      <c r="FFR204" s="264"/>
      <c r="FFS204" s="264"/>
      <c r="FFT204" s="264"/>
      <c r="FFU204" s="264"/>
      <c r="FFV204" s="264"/>
      <c r="FFW204" s="264"/>
      <c r="FFX204" s="264"/>
      <c r="FFY204" s="264"/>
      <c r="FFZ204" s="264"/>
      <c r="FGA204" s="264"/>
      <c r="FGB204" s="264"/>
      <c r="FGC204" s="264"/>
      <c r="FGD204" s="264"/>
      <c r="FGE204" s="264"/>
      <c r="FGF204" s="264"/>
      <c r="FGG204" s="264"/>
      <c r="FGH204" s="264"/>
      <c r="FGI204" s="264"/>
      <c r="FGJ204" s="264"/>
      <c r="FGK204" s="264"/>
      <c r="FGL204" s="264"/>
      <c r="FGM204" s="264"/>
      <c r="FGN204" s="264"/>
      <c r="FGO204" s="264"/>
      <c r="FGP204" s="264"/>
      <c r="FGQ204" s="264"/>
      <c r="FGR204" s="264"/>
      <c r="FGS204" s="264"/>
      <c r="FGT204" s="264"/>
      <c r="FGU204" s="264"/>
      <c r="FGV204" s="264"/>
      <c r="FGW204" s="264"/>
      <c r="FGX204" s="264"/>
      <c r="FGY204" s="264"/>
      <c r="FGZ204" s="264"/>
      <c r="FHA204" s="264"/>
      <c r="FHB204" s="264"/>
      <c r="FHC204" s="264"/>
      <c r="FHD204" s="264"/>
      <c r="FHE204" s="264"/>
      <c r="FHF204" s="264"/>
      <c r="FHG204" s="264"/>
      <c r="FHH204" s="264"/>
      <c r="FHI204" s="264"/>
      <c r="FHJ204" s="264"/>
      <c r="FHK204" s="264"/>
      <c r="FHL204" s="264"/>
      <c r="FHM204" s="264"/>
      <c r="FHN204" s="264"/>
      <c r="FHO204" s="264"/>
      <c r="FHP204" s="264"/>
      <c r="FHQ204" s="264"/>
      <c r="FHR204" s="264"/>
      <c r="FHS204" s="264"/>
      <c r="FHT204" s="264"/>
      <c r="FHU204" s="264"/>
      <c r="FHV204" s="264"/>
      <c r="FHW204" s="264"/>
      <c r="FHX204" s="264"/>
      <c r="FHY204" s="264"/>
      <c r="FHZ204" s="264"/>
      <c r="FIA204" s="264"/>
      <c r="FIB204" s="264"/>
      <c r="FIC204" s="264"/>
      <c r="FID204" s="264"/>
      <c r="FIE204" s="264"/>
      <c r="FIF204" s="264"/>
      <c r="FIG204" s="264"/>
      <c r="FIH204" s="264"/>
      <c r="FII204" s="264"/>
      <c r="FIJ204" s="264"/>
      <c r="FIK204" s="264"/>
      <c r="FIL204" s="264"/>
      <c r="FIM204" s="264"/>
      <c r="FIN204" s="264"/>
      <c r="FIO204" s="264"/>
      <c r="FIP204" s="264"/>
      <c r="FIQ204" s="264"/>
      <c r="FIR204" s="264"/>
      <c r="FIS204" s="264"/>
      <c r="FIT204" s="264"/>
      <c r="FIU204" s="264"/>
      <c r="FIV204" s="264"/>
      <c r="FIW204" s="264"/>
      <c r="FIX204" s="264"/>
      <c r="FIY204" s="264"/>
      <c r="FIZ204" s="264"/>
      <c r="FJA204" s="264"/>
      <c r="FJB204" s="264"/>
      <c r="FJC204" s="264"/>
      <c r="FJD204" s="264"/>
      <c r="FJE204" s="264"/>
      <c r="FJF204" s="264"/>
      <c r="FJG204" s="264"/>
      <c r="FJH204" s="264"/>
      <c r="FJI204" s="264"/>
      <c r="FJJ204" s="264"/>
      <c r="FJK204" s="264"/>
      <c r="FJL204" s="264"/>
      <c r="FJM204" s="264"/>
      <c r="FJN204" s="264"/>
      <c r="FJO204" s="264"/>
      <c r="FJP204" s="264"/>
      <c r="FJQ204" s="264"/>
      <c r="FJR204" s="264"/>
      <c r="FJS204" s="264"/>
      <c r="FJT204" s="264"/>
      <c r="FJU204" s="264"/>
      <c r="FJV204" s="264"/>
      <c r="FJW204" s="264"/>
      <c r="FJX204" s="264"/>
      <c r="FJY204" s="264"/>
      <c r="FJZ204" s="264"/>
      <c r="FKA204" s="264"/>
      <c r="FKB204" s="264"/>
      <c r="FKC204" s="264"/>
      <c r="FKD204" s="264"/>
      <c r="FKE204" s="264"/>
      <c r="FKF204" s="264"/>
      <c r="FKG204" s="264"/>
      <c r="FKH204" s="264"/>
      <c r="FKI204" s="264"/>
      <c r="FKJ204" s="264"/>
      <c r="FKK204" s="264"/>
      <c r="FKL204" s="264"/>
      <c r="FKM204" s="264"/>
      <c r="FKN204" s="264"/>
      <c r="FKO204" s="264"/>
      <c r="FKP204" s="264"/>
      <c r="FKQ204" s="264"/>
      <c r="FKR204" s="264"/>
      <c r="FKS204" s="264"/>
      <c r="FKT204" s="264"/>
      <c r="FKU204" s="264"/>
      <c r="FKV204" s="264"/>
      <c r="FKW204" s="264"/>
      <c r="FKX204" s="264"/>
      <c r="FKY204" s="264"/>
      <c r="FKZ204" s="264"/>
      <c r="FLA204" s="264"/>
      <c r="FLB204" s="264"/>
      <c r="FLC204" s="264"/>
      <c r="FLD204" s="264"/>
      <c r="FLE204" s="264"/>
      <c r="FLF204" s="264"/>
      <c r="FLG204" s="264"/>
      <c r="FLH204" s="264"/>
      <c r="FLI204" s="264"/>
      <c r="FLJ204" s="264"/>
      <c r="FLK204" s="264"/>
      <c r="FLL204" s="264"/>
      <c r="FLM204" s="264"/>
      <c r="FLN204" s="264"/>
      <c r="FLO204" s="264"/>
      <c r="FLP204" s="264"/>
      <c r="FLQ204" s="264"/>
      <c r="FLR204" s="264"/>
      <c r="FLS204" s="264"/>
      <c r="FLT204" s="264"/>
      <c r="FLU204" s="264"/>
      <c r="FLV204" s="264"/>
      <c r="FLW204" s="264"/>
      <c r="FLX204" s="264"/>
      <c r="FLY204" s="264"/>
      <c r="FLZ204" s="264"/>
      <c r="FMA204" s="264"/>
      <c r="FMB204" s="264"/>
      <c r="FMC204" s="264"/>
      <c r="FMD204" s="264"/>
      <c r="FME204" s="264"/>
      <c r="FMF204" s="264"/>
      <c r="FMG204" s="264"/>
      <c r="FMH204" s="264"/>
      <c r="FMI204" s="264"/>
      <c r="FMJ204" s="264"/>
      <c r="FMK204" s="264"/>
      <c r="FML204" s="264"/>
      <c r="FMM204" s="264"/>
      <c r="FMN204" s="264"/>
      <c r="FMO204" s="264"/>
      <c r="FMP204" s="264"/>
      <c r="FMQ204" s="264"/>
      <c r="FMR204" s="264"/>
      <c r="FMS204" s="264"/>
      <c r="FMT204" s="264"/>
      <c r="FMU204" s="264"/>
      <c r="FMV204" s="264"/>
      <c r="FMW204" s="264"/>
      <c r="FMX204" s="264"/>
      <c r="FMY204" s="264"/>
      <c r="FMZ204" s="264"/>
      <c r="FNA204" s="264"/>
      <c r="FNB204" s="264"/>
      <c r="FNC204" s="264"/>
      <c r="FND204" s="264"/>
      <c r="FNE204" s="264"/>
      <c r="FNF204" s="264"/>
      <c r="FNG204" s="264"/>
      <c r="FNH204" s="264"/>
      <c r="FNI204" s="264"/>
      <c r="FNJ204" s="264"/>
      <c r="FNK204" s="264"/>
      <c r="FNL204" s="264"/>
      <c r="FNM204" s="264"/>
      <c r="FNN204" s="264"/>
      <c r="FNO204" s="264"/>
      <c r="FNP204" s="264"/>
      <c r="FNQ204" s="264"/>
      <c r="FNR204" s="264"/>
      <c r="FNS204" s="264"/>
      <c r="FNT204" s="264"/>
      <c r="FNU204" s="264"/>
      <c r="FNV204" s="264"/>
      <c r="FNW204" s="264"/>
      <c r="FNX204" s="264"/>
      <c r="FNY204" s="264"/>
      <c r="FNZ204" s="264"/>
      <c r="FOA204" s="264"/>
      <c r="FOB204" s="264"/>
      <c r="FOC204" s="264"/>
      <c r="FOD204" s="264"/>
      <c r="FOE204" s="264"/>
      <c r="FOF204" s="264"/>
      <c r="FOG204" s="264"/>
      <c r="FOH204" s="264"/>
      <c r="FOI204" s="264"/>
      <c r="FOJ204" s="264"/>
      <c r="FOK204" s="264"/>
      <c r="FOL204" s="264"/>
      <c r="FOM204" s="264"/>
      <c r="FON204" s="264"/>
      <c r="FOO204" s="264"/>
      <c r="FOP204" s="264"/>
      <c r="FOQ204" s="264"/>
      <c r="FOR204" s="264"/>
      <c r="FOS204" s="264"/>
      <c r="FOT204" s="264"/>
      <c r="FOU204" s="264"/>
      <c r="FOV204" s="264"/>
      <c r="FOW204" s="264"/>
      <c r="FOX204" s="264"/>
      <c r="FOY204" s="264"/>
      <c r="FOZ204" s="264"/>
      <c r="FPA204" s="264"/>
      <c r="FPB204" s="264"/>
      <c r="FPC204" s="264"/>
      <c r="FPD204" s="264"/>
      <c r="FPE204" s="264"/>
      <c r="FPF204" s="264"/>
      <c r="FPG204" s="264"/>
      <c r="FPH204" s="264"/>
      <c r="FPI204" s="264"/>
      <c r="FPJ204" s="264"/>
      <c r="FPK204" s="264"/>
      <c r="FPL204" s="264"/>
      <c r="FPM204" s="264"/>
      <c r="FPN204" s="264"/>
      <c r="FPO204" s="264"/>
      <c r="FPP204" s="264"/>
      <c r="FPQ204" s="264"/>
      <c r="FPR204" s="264"/>
      <c r="FPS204" s="264"/>
      <c r="FPT204" s="264"/>
      <c r="FPU204" s="264"/>
      <c r="FPV204" s="264"/>
      <c r="FPW204" s="264"/>
      <c r="FPX204" s="264"/>
      <c r="FPY204" s="264"/>
      <c r="FPZ204" s="264"/>
      <c r="FQA204" s="264"/>
      <c r="FQB204" s="264"/>
      <c r="FQC204" s="264"/>
      <c r="FQD204" s="264"/>
      <c r="FQE204" s="264"/>
      <c r="FQF204" s="264"/>
      <c r="FQG204" s="264"/>
      <c r="FQH204" s="264"/>
      <c r="FQI204" s="264"/>
      <c r="FQJ204" s="264"/>
      <c r="FQK204" s="264"/>
      <c r="FQL204" s="264"/>
      <c r="FQM204" s="264"/>
      <c r="FQN204" s="264"/>
      <c r="FQO204" s="264"/>
      <c r="FQP204" s="264"/>
      <c r="FQQ204" s="264"/>
      <c r="FQR204" s="264"/>
      <c r="FQS204" s="264"/>
      <c r="FQT204" s="264"/>
      <c r="FQU204" s="264"/>
      <c r="FQV204" s="264"/>
      <c r="FQW204" s="264"/>
      <c r="FQX204" s="264"/>
      <c r="FQY204" s="264"/>
      <c r="FQZ204" s="264"/>
      <c r="FRA204" s="264"/>
      <c r="FRB204" s="264"/>
      <c r="FRC204" s="264"/>
      <c r="FRD204" s="264"/>
      <c r="FRE204" s="264"/>
      <c r="FRF204" s="264"/>
      <c r="FRG204" s="264"/>
      <c r="FRH204" s="264"/>
      <c r="FRI204" s="264"/>
      <c r="FRJ204" s="264"/>
      <c r="FRK204" s="264"/>
      <c r="FRL204" s="264"/>
      <c r="FRM204" s="264"/>
      <c r="FRN204" s="264"/>
      <c r="FRO204" s="264"/>
      <c r="FRP204" s="264"/>
      <c r="FRQ204" s="264"/>
      <c r="FRR204" s="264"/>
      <c r="FRS204" s="264"/>
      <c r="FRT204" s="264"/>
      <c r="FRU204" s="264"/>
      <c r="FRV204" s="264"/>
      <c r="FRW204" s="264"/>
      <c r="FRX204" s="264"/>
      <c r="FRY204" s="264"/>
      <c r="FRZ204" s="264"/>
      <c r="FSA204" s="264"/>
      <c r="FSB204" s="264"/>
      <c r="FSC204" s="264"/>
      <c r="FSD204" s="264"/>
      <c r="FSE204" s="264"/>
      <c r="FSF204" s="264"/>
      <c r="FSG204" s="264"/>
      <c r="FSH204" s="264"/>
      <c r="FSI204" s="264"/>
      <c r="FSJ204" s="264"/>
      <c r="FSK204" s="264"/>
      <c r="FSL204" s="264"/>
      <c r="FSM204" s="264"/>
      <c r="FSN204" s="264"/>
      <c r="FSO204" s="264"/>
      <c r="FSP204" s="264"/>
      <c r="FSQ204" s="264"/>
      <c r="FSR204" s="264"/>
      <c r="FSS204" s="264"/>
      <c r="FST204" s="264"/>
      <c r="FSU204" s="264"/>
      <c r="FSV204" s="264"/>
      <c r="FSW204" s="264"/>
      <c r="FSX204" s="264"/>
      <c r="FSY204" s="264"/>
      <c r="FSZ204" s="264"/>
      <c r="FTA204" s="264"/>
      <c r="FTB204" s="264"/>
      <c r="FTC204" s="264"/>
      <c r="FTD204" s="264"/>
      <c r="FTE204" s="264"/>
      <c r="FTF204" s="264"/>
      <c r="FTG204" s="264"/>
      <c r="FTH204" s="264"/>
      <c r="FTI204" s="264"/>
      <c r="FTJ204" s="264"/>
      <c r="FTK204" s="264"/>
      <c r="FTL204" s="264"/>
      <c r="FTM204" s="264"/>
      <c r="FTN204" s="264"/>
      <c r="FTO204" s="264"/>
      <c r="FTP204" s="264"/>
      <c r="FTQ204" s="264"/>
      <c r="FTR204" s="264"/>
      <c r="FTS204" s="264"/>
      <c r="FTT204" s="264"/>
      <c r="FTU204" s="264"/>
      <c r="FTV204" s="264"/>
      <c r="FTW204" s="264"/>
      <c r="FTX204" s="264"/>
      <c r="FTY204" s="264"/>
      <c r="FTZ204" s="264"/>
      <c r="FUA204" s="264"/>
      <c r="FUB204" s="264"/>
      <c r="FUC204" s="264"/>
      <c r="FUD204" s="264"/>
      <c r="FUE204" s="264"/>
      <c r="FUF204" s="264"/>
      <c r="FUG204" s="264"/>
      <c r="FUH204" s="264"/>
      <c r="FUI204" s="264"/>
      <c r="FUJ204" s="264"/>
      <c r="FUK204" s="264"/>
      <c r="FUL204" s="264"/>
      <c r="FUM204" s="264"/>
      <c r="FUN204" s="264"/>
      <c r="FUO204" s="264"/>
      <c r="FUP204" s="264"/>
      <c r="FUQ204" s="264"/>
      <c r="FUR204" s="264"/>
      <c r="FUS204" s="264"/>
      <c r="FUT204" s="264"/>
      <c r="FUU204" s="264"/>
      <c r="FUV204" s="264"/>
      <c r="FUW204" s="264"/>
      <c r="FUX204" s="264"/>
      <c r="FUY204" s="264"/>
      <c r="FUZ204" s="264"/>
      <c r="FVA204" s="264"/>
      <c r="FVB204" s="264"/>
      <c r="FVC204" s="264"/>
      <c r="FVD204" s="264"/>
      <c r="FVE204" s="264"/>
      <c r="FVF204" s="264"/>
      <c r="FVG204" s="264"/>
      <c r="FVH204" s="264"/>
      <c r="FVI204" s="264"/>
      <c r="FVJ204" s="264"/>
      <c r="FVK204" s="264"/>
      <c r="FVL204" s="264"/>
      <c r="FVM204" s="264"/>
      <c r="FVN204" s="264"/>
      <c r="FVO204" s="264"/>
      <c r="FVP204" s="264"/>
      <c r="FVQ204" s="264"/>
      <c r="FVR204" s="264"/>
      <c r="FVS204" s="264"/>
      <c r="FVT204" s="264"/>
      <c r="FVU204" s="264"/>
      <c r="FVV204" s="264"/>
      <c r="FVW204" s="264"/>
      <c r="FVX204" s="264"/>
      <c r="FVY204" s="264"/>
      <c r="FVZ204" s="264"/>
      <c r="FWA204" s="264"/>
      <c r="FWB204" s="264"/>
      <c r="FWC204" s="264"/>
      <c r="FWD204" s="264"/>
      <c r="FWE204" s="264"/>
      <c r="FWF204" s="264"/>
      <c r="FWG204" s="264"/>
      <c r="FWH204" s="264"/>
      <c r="FWI204" s="264"/>
      <c r="FWJ204" s="264"/>
      <c r="FWK204" s="264"/>
      <c r="FWL204" s="264"/>
      <c r="FWM204" s="264"/>
      <c r="FWN204" s="264"/>
      <c r="FWO204" s="264"/>
      <c r="FWP204" s="264"/>
      <c r="FWQ204" s="264"/>
      <c r="FWR204" s="264"/>
      <c r="FWS204" s="264"/>
      <c r="FWT204" s="264"/>
      <c r="FWU204" s="264"/>
      <c r="FWV204" s="264"/>
      <c r="FWW204" s="264"/>
      <c r="FWX204" s="264"/>
      <c r="FWY204" s="264"/>
      <c r="FWZ204" s="264"/>
      <c r="FXA204" s="264"/>
      <c r="FXB204" s="264"/>
      <c r="FXC204" s="264"/>
      <c r="FXD204" s="264"/>
      <c r="FXE204" s="264"/>
      <c r="FXF204" s="264"/>
      <c r="FXG204" s="264"/>
      <c r="FXH204" s="264"/>
      <c r="FXI204" s="264"/>
      <c r="FXJ204" s="264"/>
      <c r="FXK204" s="264"/>
      <c r="FXL204" s="264"/>
      <c r="FXM204" s="264"/>
      <c r="FXN204" s="264"/>
      <c r="FXO204" s="264"/>
      <c r="FXP204" s="264"/>
      <c r="FXQ204" s="264"/>
      <c r="FXR204" s="264"/>
      <c r="FXS204" s="264"/>
      <c r="FXT204" s="264"/>
      <c r="FXU204" s="264"/>
      <c r="FXV204" s="264"/>
      <c r="FXW204" s="264"/>
      <c r="FXX204" s="264"/>
      <c r="FXY204" s="264"/>
      <c r="FXZ204" s="264"/>
      <c r="FYA204" s="264"/>
      <c r="FYB204" s="264"/>
      <c r="FYC204" s="264"/>
      <c r="FYD204" s="264"/>
      <c r="FYE204" s="264"/>
      <c r="FYF204" s="264"/>
      <c r="FYG204" s="264"/>
      <c r="FYH204" s="264"/>
      <c r="FYI204" s="264"/>
      <c r="FYJ204" s="264"/>
      <c r="FYK204" s="264"/>
      <c r="FYL204" s="264"/>
      <c r="FYM204" s="264"/>
      <c r="FYN204" s="264"/>
      <c r="FYO204" s="264"/>
      <c r="FYP204" s="264"/>
      <c r="FYQ204" s="264"/>
      <c r="FYR204" s="264"/>
      <c r="FYS204" s="264"/>
      <c r="FYT204" s="264"/>
      <c r="FYU204" s="264"/>
      <c r="FYV204" s="264"/>
      <c r="FYW204" s="264"/>
      <c r="FYX204" s="264"/>
      <c r="FYY204" s="264"/>
      <c r="FYZ204" s="264"/>
      <c r="FZA204" s="264"/>
      <c r="FZB204" s="264"/>
      <c r="FZC204" s="264"/>
      <c r="FZD204" s="264"/>
      <c r="FZE204" s="264"/>
      <c r="FZF204" s="264"/>
      <c r="FZG204" s="264"/>
      <c r="FZH204" s="264"/>
      <c r="FZI204" s="264"/>
      <c r="FZJ204" s="264"/>
      <c r="FZK204" s="264"/>
      <c r="FZL204" s="264"/>
      <c r="FZM204" s="264"/>
      <c r="FZN204" s="264"/>
      <c r="FZO204" s="264"/>
      <c r="FZP204" s="264"/>
      <c r="FZQ204" s="264"/>
      <c r="FZR204" s="264"/>
      <c r="FZS204" s="264"/>
      <c r="FZT204" s="264"/>
      <c r="FZU204" s="264"/>
      <c r="FZV204" s="264"/>
      <c r="FZW204" s="264"/>
      <c r="FZX204" s="264"/>
      <c r="FZY204" s="264"/>
      <c r="FZZ204" s="264"/>
      <c r="GAA204" s="264"/>
      <c r="GAB204" s="264"/>
      <c r="GAC204" s="264"/>
      <c r="GAD204" s="264"/>
      <c r="GAE204" s="264"/>
      <c r="GAF204" s="264"/>
      <c r="GAG204" s="264"/>
      <c r="GAH204" s="264"/>
      <c r="GAI204" s="264"/>
      <c r="GAJ204" s="264"/>
      <c r="GAK204" s="264"/>
      <c r="GAL204" s="264"/>
      <c r="GAM204" s="264"/>
      <c r="GAN204" s="264"/>
      <c r="GAO204" s="264"/>
      <c r="GAP204" s="264"/>
      <c r="GAQ204" s="264"/>
      <c r="GAR204" s="264"/>
      <c r="GAS204" s="264"/>
      <c r="GAT204" s="264"/>
      <c r="GAU204" s="264"/>
      <c r="GAV204" s="264"/>
      <c r="GAW204" s="264"/>
      <c r="GAX204" s="264"/>
      <c r="GAY204" s="264"/>
      <c r="GAZ204" s="264"/>
      <c r="GBA204" s="264"/>
      <c r="GBB204" s="264"/>
      <c r="GBC204" s="264"/>
      <c r="GBD204" s="264"/>
      <c r="GBE204" s="264"/>
      <c r="GBF204" s="264"/>
      <c r="GBG204" s="264"/>
      <c r="GBH204" s="264"/>
      <c r="GBI204" s="264"/>
      <c r="GBJ204" s="264"/>
      <c r="GBK204" s="264"/>
      <c r="GBL204" s="264"/>
      <c r="GBM204" s="264"/>
      <c r="GBN204" s="264"/>
      <c r="GBO204" s="264"/>
      <c r="GBP204" s="264"/>
      <c r="GBQ204" s="264"/>
      <c r="GBR204" s="264"/>
      <c r="GBS204" s="264"/>
      <c r="GBT204" s="264"/>
      <c r="GBU204" s="264"/>
      <c r="GBV204" s="264"/>
      <c r="GBW204" s="264"/>
      <c r="GBX204" s="264"/>
      <c r="GBY204" s="264"/>
      <c r="GBZ204" s="264"/>
      <c r="GCA204" s="264"/>
      <c r="GCB204" s="264"/>
      <c r="GCC204" s="264"/>
      <c r="GCD204" s="264"/>
      <c r="GCE204" s="264"/>
      <c r="GCF204" s="264"/>
      <c r="GCG204" s="264"/>
      <c r="GCH204" s="264"/>
      <c r="GCI204" s="264"/>
      <c r="GCJ204" s="264"/>
      <c r="GCK204" s="264"/>
      <c r="GCL204" s="264"/>
      <c r="GCM204" s="264"/>
      <c r="GCN204" s="264"/>
      <c r="GCO204" s="264"/>
      <c r="GCP204" s="264"/>
      <c r="GCQ204" s="264"/>
      <c r="GCR204" s="264"/>
      <c r="GCS204" s="264"/>
      <c r="GCT204" s="264"/>
      <c r="GCU204" s="264"/>
      <c r="GCV204" s="264"/>
      <c r="GCW204" s="264"/>
      <c r="GCX204" s="264"/>
      <c r="GCY204" s="264"/>
      <c r="GCZ204" s="264"/>
      <c r="GDA204" s="264"/>
      <c r="GDB204" s="264"/>
      <c r="GDC204" s="264"/>
      <c r="GDD204" s="264"/>
      <c r="GDE204" s="264"/>
      <c r="GDF204" s="264"/>
      <c r="GDG204" s="264"/>
      <c r="GDH204" s="264"/>
      <c r="GDI204" s="264"/>
      <c r="GDJ204" s="264"/>
      <c r="GDK204" s="264"/>
      <c r="GDL204" s="264"/>
      <c r="GDM204" s="264"/>
      <c r="GDN204" s="264"/>
      <c r="GDO204" s="264"/>
      <c r="GDP204" s="264"/>
      <c r="GDQ204" s="264"/>
      <c r="GDR204" s="264"/>
      <c r="GDS204" s="264"/>
      <c r="GDT204" s="264"/>
      <c r="GDU204" s="264"/>
      <c r="GDV204" s="264"/>
      <c r="GDW204" s="264"/>
      <c r="GDX204" s="264"/>
      <c r="GDY204" s="264"/>
      <c r="GDZ204" s="264"/>
      <c r="GEA204" s="264"/>
      <c r="GEB204" s="264"/>
      <c r="GEC204" s="264"/>
      <c r="GED204" s="264"/>
      <c r="GEE204" s="264"/>
      <c r="GEF204" s="264"/>
      <c r="GEG204" s="264"/>
      <c r="GEH204" s="264"/>
      <c r="GEI204" s="264"/>
      <c r="GEJ204" s="264"/>
      <c r="GEK204" s="264"/>
      <c r="GEL204" s="264"/>
      <c r="GEM204" s="264"/>
      <c r="GEN204" s="264"/>
      <c r="GEO204" s="264"/>
      <c r="GEP204" s="264"/>
      <c r="GEQ204" s="264"/>
      <c r="GER204" s="264"/>
      <c r="GES204" s="264"/>
      <c r="GET204" s="264"/>
      <c r="GEU204" s="264"/>
      <c r="GEV204" s="264"/>
      <c r="GEW204" s="264"/>
      <c r="GEX204" s="264"/>
      <c r="GEY204" s="264"/>
      <c r="GEZ204" s="264"/>
      <c r="GFA204" s="264"/>
      <c r="GFB204" s="264"/>
      <c r="GFC204" s="264"/>
      <c r="GFD204" s="264"/>
      <c r="GFE204" s="264"/>
      <c r="GFF204" s="264"/>
      <c r="GFG204" s="264"/>
      <c r="GFH204" s="264"/>
      <c r="GFI204" s="264"/>
      <c r="GFJ204" s="264"/>
      <c r="GFK204" s="264"/>
      <c r="GFL204" s="264"/>
      <c r="GFM204" s="264"/>
      <c r="GFN204" s="264"/>
      <c r="GFO204" s="264"/>
      <c r="GFP204" s="264"/>
      <c r="GFQ204" s="264"/>
      <c r="GFR204" s="264"/>
      <c r="GFS204" s="264"/>
      <c r="GFT204" s="264"/>
      <c r="GFU204" s="264"/>
      <c r="GFV204" s="264"/>
      <c r="GFW204" s="264"/>
      <c r="GFX204" s="264"/>
      <c r="GFY204" s="264"/>
      <c r="GFZ204" s="264"/>
      <c r="GGA204" s="264"/>
      <c r="GGB204" s="264"/>
      <c r="GGC204" s="264"/>
      <c r="GGD204" s="264"/>
      <c r="GGE204" s="264"/>
      <c r="GGF204" s="264"/>
      <c r="GGG204" s="264"/>
      <c r="GGH204" s="264"/>
      <c r="GGI204" s="264"/>
      <c r="GGJ204" s="264"/>
      <c r="GGK204" s="264"/>
      <c r="GGL204" s="264"/>
      <c r="GGM204" s="264"/>
      <c r="GGN204" s="264"/>
      <c r="GGO204" s="264"/>
      <c r="GGP204" s="264"/>
      <c r="GGQ204" s="264"/>
      <c r="GGR204" s="264"/>
      <c r="GGS204" s="264"/>
      <c r="GGT204" s="264"/>
      <c r="GGU204" s="264"/>
      <c r="GGV204" s="264"/>
      <c r="GGW204" s="264"/>
      <c r="GGX204" s="264"/>
      <c r="GGY204" s="264"/>
      <c r="GGZ204" s="264"/>
      <c r="GHA204" s="264"/>
      <c r="GHB204" s="264"/>
      <c r="GHC204" s="264"/>
      <c r="GHD204" s="264"/>
      <c r="GHE204" s="264"/>
      <c r="GHF204" s="264"/>
      <c r="GHG204" s="264"/>
      <c r="GHH204" s="264"/>
      <c r="GHI204" s="264"/>
      <c r="GHJ204" s="264"/>
      <c r="GHK204" s="264"/>
      <c r="GHL204" s="264"/>
      <c r="GHM204" s="264"/>
      <c r="GHN204" s="264"/>
      <c r="GHO204" s="264"/>
      <c r="GHP204" s="264"/>
      <c r="GHQ204" s="264"/>
      <c r="GHR204" s="264"/>
      <c r="GHS204" s="264"/>
      <c r="GHT204" s="264"/>
      <c r="GHU204" s="264"/>
      <c r="GHV204" s="264"/>
      <c r="GHW204" s="264"/>
      <c r="GHX204" s="264"/>
      <c r="GHY204" s="264"/>
      <c r="GHZ204" s="264"/>
      <c r="GIA204" s="264"/>
      <c r="GIB204" s="264"/>
      <c r="GIC204" s="264"/>
      <c r="GID204" s="264"/>
      <c r="GIE204" s="264"/>
      <c r="GIF204" s="264"/>
      <c r="GIG204" s="264"/>
      <c r="GIH204" s="264"/>
      <c r="GII204" s="264"/>
      <c r="GIJ204" s="264"/>
      <c r="GIK204" s="264"/>
      <c r="GIL204" s="264"/>
      <c r="GIM204" s="264"/>
      <c r="GIN204" s="264"/>
      <c r="GIO204" s="264"/>
      <c r="GIP204" s="264"/>
      <c r="GIQ204" s="264"/>
      <c r="GIR204" s="264"/>
      <c r="GIS204" s="264"/>
      <c r="GIT204" s="264"/>
      <c r="GIU204" s="264"/>
      <c r="GIV204" s="264"/>
      <c r="GIW204" s="264"/>
      <c r="GIX204" s="264"/>
      <c r="GIY204" s="264"/>
      <c r="GIZ204" s="264"/>
      <c r="GJA204" s="264"/>
      <c r="GJB204" s="264"/>
      <c r="GJC204" s="264"/>
      <c r="GJD204" s="264"/>
      <c r="GJE204" s="264"/>
      <c r="GJF204" s="264"/>
      <c r="GJG204" s="264"/>
      <c r="GJH204" s="264"/>
      <c r="GJI204" s="264"/>
      <c r="GJJ204" s="264"/>
      <c r="GJK204" s="264"/>
      <c r="GJL204" s="264"/>
      <c r="GJM204" s="264"/>
      <c r="GJN204" s="264"/>
      <c r="GJO204" s="264"/>
      <c r="GJP204" s="264"/>
      <c r="GJQ204" s="264"/>
      <c r="GJR204" s="264"/>
      <c r="GJS204" s="264"/>
      <c r="GJT204" s="264"/>
      <c r="GJU204" s="264"/>
      <c r="GJV204" s="264"/>
      <c r="GJW204" s="264"/>
      <c r="GJX204" s="264"/>
      <c r="GJY204" s="264"/>
      <c r="GJZ204" s="264"/>
      <c r="GKA204" s="264"/>
      <c r="GKB204" s="264"/>
      <c r="GKC204" s="264"/>
      <c r="GKD204" s="264"/>
      <c r="GKE204" s="264"/>
      <c r="GKF204" s="264"/>
      <c r="GKG204" s="264"/>
      <c r="GKH204" s="264"/>
      <c r="GKI204" s="264"/>
      <c r="GKJ204" s="264"/>
      <c r="GKK204" s="264"/>
      <c r="GKL204" s="264"/>
      <c r="GKM204" s="264"/>
      <c r="GKN204" s="264"/>
      <c r="GKO204" s="264"/>
      <c r="GKP204" s="264"/>
      <c r="GKQ204" s="264"/>
      <c r="GKR204" s="264"/>
      <c r="GKS204" s="264"/>
      <c r="GKT204" s="264"/>
      <c r="GKU204" s="264"/>
      <c r="GKV204" s="264"/>
      <c r="GKW204" s="264"/>
      <c r="GKX204" s="264"/>
      <c r="GKY204" s="264"/>
      <c r="GKZ204" s="264"/>
      <c r="GLA204" s="264"/>
      <c r="GLB204" s="264"/>
      <c r="GLC204" s="264"/>
      <c r="GLD204" s="264"/>
      <c r="GLE204" s="264"/>
      <c r="GLF204" s="264"/>
      <c r="GLG204" s="264"/>
      <c r="GLH204" s="264"/>
      <c r="GLI204" s="264"/>
      <c r="GLJ204" s="264"/>
      <c r="GLK204" s="264"/>
      <c r="GLL204" s="264"/>
      <c r="GLM204" s="264"/>
      <c r="GLN204" s="264"/>
      <c r="GLO204" s="264"/>
      <c r="GLP204" s="264"/>
      <c r="GLQ204" s="264"/>
      <c r="GLR204" s="264"/>
      <c r="GLS204" s="264"/>
      <c r="GLT204" s="264"/>
      <c r="GLU204" s="264"/>
      <c r="GLV204" s="264"/>
      <c r="GLW204" s="264"/>
      <c r="GLX204" s="264"/>
      <c r="GLY204" s="264"/>
      <c r="GLZ204" s="264"/>
      <c r="GMA204" s="264"/>
      <c r="GMB204" s="264"/>
      <c r="GMC204" s="264"/>
      <c r="GMD204" s="264"/>
      <c r="GME204" s="264"/>
      <c r="GMF204" s="264"/>
      <c r="GMG204" s="264"/>
      <c r="GMH204" s="264"/>
      <c r="GMI204" s="264"/>
      <c r="GMJ204" s="264"/>
      <c r="GMK204" s="264"/>
      <c r="GML204" s="264"/>
      <c r="GMM204" s="264"/>
      <c r="GMN204" s="264"/>
      <c r="GMO204" s="264"/>
      <c r="GMP204" s="264"/>
      <c r="GMQ204" s="264"/>
      <c r="GMR204" s="264"/>
      <c r="GMS204" s="264"/>
      <c r="GMT204" s="264"/>
      <c r="GMU204" s="264"/>
      <c r="GMV204" s="264"/>
      <c r="GMW204" s="264"/>
      <c r="GMX204" s="264"/>
      <c r="GMY204" s="264"/>
      <c r="GMZ204" s="264"/>
      <c r="GNA204" s="264"/>
      <c r="GNB204" s="264"/>
      <c r="GNC204" s="264"/>
      <c r="GND204" s="264"/>
      <c r="GNE204" s="264"/>
      <c r="GNF204" s="264"/>
      <c r="GNG204" s="264"/>
      <c r="GNH204" s="264"/>
      <c r="GNI204" s="264"/>
      <c r="GNJ204" s="264"/>
      <c r="GNK204" s="264"/>
      <c r="GNL204" s="264"/>
      <c r="GNM204" s="264"/>
      <c r="GNN204" s="264"/>
      <c r="GNO204" s="264"/>
      <c r="GNP204" s="264"/>
      <c r="GNQ204" s="264"/>
      <c r="GNR204" s="264"/>
      <c r="GNS204" s="264"/>
      <c r="GNT204" s="264"/>
      <c r="GNU204" s="264"/>
      <c r="GNV204" s="264"/>
      <c r="GNW204" s="264"/>
      <c r="GNX204" s="264"/>
      <c r="GNY204" s="264"/>
      <c r="GNZ204" s="264"/>
      <c r="GOA204" s="264"/>
      <c r="GOB204" s="264"/>
      <c r="GOC204" s="264"/>
      <c r="GOD204" s="264"/>
      <c r="GOE204" s="264"/>
      <c r="GOF204" s="264"/>
      <c r="GOG204" s="264"/>
      <c r="GOH204" s="264"/>
      <c r="GOI204" s="264"/>
      <c r="GOJ204" s="264"/>
      <c r="GOK204" s="264"/>
      <c r="GOL204" s="264"/>
      <c r="GOM204" s="264"/>
      <c r="GON204" s="264"/>
      <c r="GOO204" s="264"/>
      <c r="GOP204" s="264"/>
      <c r="GOQ204" s="264"/>
      <c r="GOR204" s="264"/>
      <c r="GOS204" s="264"/>
      <c r="GOT204" s="264"/>
      <c r="GOU204" s="264"/>
      <c r="GOV204" s="264"/>
      <c r="GOW204" s="264"/>
      <c r="GOX204" s="264"/>
      <c r="GOY204" s="264"/>
      <c r="GOZ204" s="264"/>
      <c r="GPA204" s="264"/>
      <c r="GPB204" s="264"/>
      <c r="GPC204" s="264"/>
      <c r="GPD204" s="264"/>
      <c r="GPE204" s="264"/>
      <c r="GPF204" s="264"/>
      <c r="GPG204" s="264"/>
      <c r="GPH204" s="264"/>
      <c r="GPI204" s="264"/>
      <c r="GPJ204" s="264"/>
      <c r="GPK204" s="264"/>
      <c r="GPL204" s="264"/>
      <c r="GPM204" s="264"/>
      <c r="GPN204" s="264"/>
      <c r="GPO204" s="264"/>
      <c r="GPP204" s="264"/>
      <c r="GPQ204" s="264"/>
      <c r="GPR204" s="264"/>
      <c r="GPS204" s="264"/>
      <c r="GPT204" s="264"/>
      <c r="GPU204" s="264"/>
      <c r="GPV204" s="264"/>
      <c r="GPW204" s="264"/>
      <c r="GPX204" s="264"/>
      <c r="GPY204" s="264"/>
      <c r="GPZ204" s="264"/>
      <c r="GQA204" s="264"/>
      <c r="GQB204" s="264"/>
      <c r="GQC204" s="264"/>
      <c r="GQD204" s="264"/>
      <c r="GQE204" s="264"/>
      <c r="GQF204" s="264"/>
      <c r="GQG204" s="264"/>
      <c r="GQH204" s="264"/>
      <c r="GQI204" s="264"/>
      <c r="GQJ204" s="264"/>
      <c r="GQK204" s="264"/>
      <c r="GQL204" s="264"/>
      <c r="GQM204" s="264"/>
      <c r="GQN204" s="264"/>
      <c r="GQO204" s="264"/>
      <c r="GQP204" s="264"/>
      <c r="GQQ204" s="264"/>
      <c r="GQR204" s="264"/>
      <c r="GQS204" s="264"/>
      <c r="GQT204" s="264"/>
      <c r="GQU204" s="264"/>
      <c r="GQV204" s="264"/>
      <c r="GQW204" s="264"/>
      <c r="GQX204" s="264"/>
      <c r="GQY204" s="264"/>
      <c r="GQZ204" s="264"/>
      <c r="GRA204" s="264"/>
      <c r="GRB204" s="264"/>
      <c r="GRC204" s="264"/>
      <c r="GRD204" s="264"/>
      <c r="GRE204" s="264"/>
      <c r="GRF204" s="264"/>
      <c r="GRG204" s="264"/>
      <c r="GRH204" s="264"/>
      <c r="GRI204" s="264"/>
      <c r="GRJ204" s="264"/>
      <c r="GRK204" s="264"/>
      <c r="GRL204" s="264"/>
      <c r="GRM204" s="264"/>
      <c r="GRN204" s="264"/>
      <c r="GRO204" s="264"/>
      <c r="GRP204" s="264"/>
      <c r="GRQ204" s="264"/>
      <c r="GRR204" s="264"/>
      <c r="GRS204" s="264"/>
      <c r="GRT204" s="264"/>
      <c r="GRU204" s="264"/>
      <c r="GRV204" s="264"/>
      <c r="GRW204" s="264"/>
      <c r="GRX204" s="264"/>
      <c r="GRY204" s="264"/>
      <c r="GRZ204" s="264"/>
      <c r="GSA204" s="264"/>
      <c r="GSB204" s="264"/>
      <c r="GSC204" s="264"/>
      <c r="GSD204" s="264"/>
      <c r="GSE204" s="264"/>
      <c r="GSF204" s="264"/>
      <c r="GSG204" s="264"/>
      <c r="GSH204" s="264"/>
      <c r="GSI204" s="264"/>
      <c r="GSJ204" s="264"/>
      <c r="GSK204" s="264"/>
      <c r="GSL204" s="264"/>
      <c r="GSM204" s="264"/>
      <c r="GSN204" s="264"/>
      <c r="GSO204" s="264"/>
      <c r="GSP204" s="264"/>
      <c r="GSQ204" s="264"/>
      <c r="GSR204" s="264"/>
      <c r="GSS204" s="264"/>
      <c r="GST204" s="264"/>
      <c r="GSU204" s="264"/>
      <c r="GSV204" s="264"/>
      <c r="GSW204" s="264"/>
      <c r="GSX204" s="264"/>
      <c r="GSY204" s="264"/>
      <c r="GSZ204" s="264"/>
      <c r="GTA204" s="264"/>
      <c r="GTB204" s="264"/>
      <c r="GTC204" s="264"/>
      <c r="GTD204" s="264"/>
      <c r="GTE204" s="264"/>
      <c r="GTF204" s="264"/>
      <c r="GTG204" s="264"/>
      <c r="GTH204" s="264"/>
      <c r="GTI204" s="264"/>
      <c r="GTJ204" s="264"/>
      <c r="GTK204" s="264"/>
      <c r="GTL204" s="264"/>
      <c r="GTM204" s="264"/>
      <c r="GTN204" s="264"/>
      <c r="GTO204" s="264"/>
      <c r="GTP204" s="264"/>
      <c r="GTQ204" s="264"/>
      <c r="GTR204" s="264"/>
      <c r="GTS204" s="264"/>
      <c r="GTT204" s="264"/>
      <c r="GTU204" s="264"/>
      <c r="GTV204" s="264"/>
      <c r="GTW204" s="264"/>
      <c r="GTX204" s="264"/>
      <c r="GTY204" s="264"/>
      <c r="GTZ204" s="264"/>
      <c r="GUA204" s="264"/>
      <c r="GUB204" s="264"/>
      <c r="GUC204" s="264"/>
      <c r="GUD204" s="264"/>
      <c r="GUE204" s="264"/>
      <c r="GUF204" s="264"/>
      <c r="GUG204" s="264"/>
      <c r="GUH204" s="264"/>
      <c r="GUI204" s="264"/>
      <c r="GUJ204" s="264"/>
      <c r="GUK204" s="264"/>
      <c r="GUL204" s="264"/>
      <c r="GUM204" s="264"/>
      <c r="GUN204" s="264"/>
      <c r="GUO204" s="264"/>
      <c r="GUP204" s="264"/>
      <c r="GUQ204" s="264"/>
      <c r="GUR204" s="264"/>
      <c r="GUS204" s="264"/>
      <c r="GUT204" s="264"/>
      <c r="GUU204" s="264"/>
      <c r="GUV204" s="264"/>
      <c r="GUW204" s="264"/>
      <c r="GUX204" s="264"/>
      <c r="GUY204" s="264"/>
      <c r="GUZ204" s="264"/>
      <c r="GVA204" s="264"/>
      <c r="GVB204" s="264"/>
      <c r="GVC204" s="264"/>
      <c r="GVD204" s="264"/>
      <c r="GVE204" s="264"/>
      <c r="GVF204" s="264"/>
      <c r="GVG204" s="264"/>
      <c r="GVH204" s="264"/>
      <c r="GVI204" s="264"/>
      <c r="GVJ204" s="264"/>
      <c r="GVK204" s="264"/>
      <c r="GVL204" s="264"/>
      <c r="GVM204" s="264"/>
      <c r="GVN204" s="264"/>
      <c r="GVO204" s="264"/>
      <c r="GVP204" s="264"/>
      <c r="GVQ204" s="264"/>
      <c r="GVR204" s="264"/>
      <c r="GVS204" s="264"/>
      <c r="GVT204" s="264"/>
      <c r="GVU204" s="264"/>
      <c r="GVV204" s="264"/>
      <c r="GVW204" s="264"/>
      <c r="GVX204" s="264"/>
      <c r="GVY204" s="264"/>
      <c r="GVZ204" s="264"/>
      <c r="GWA204" s="264"/>
      <c r="GWB204" s="264"/>
      <c r="GWC204" s="264"/>
      <c r="GWD204" s="264"/>
      <c r="GWE204" s="264"/>
      <c r="GWF204" s="264"/>
      <c r="GWG204" s="264"/>
      <c r="GWH204" s="264"/>
      <c r="GWI204" s="264"/>
      <c r="GWJ204" s="264"/>
      <c r="GWK204" s="264"/>
      <c r="GWL204" s="264"/>
      <c r="GWM204" s="264"/>
      <c r="GWN204" s="264"/>
      <c r="GWO204" s="264"/>
      <c r="GWP204" s="264"/>
      <c r="GWQ204" s="264"/>
      <c r="GWR204" s="264"/>
      <c r="GWS204" s="264"/>
      <c r="GWT204" s="264"/>
      <c r="GWU204" s="264"/>
      <c r="GWV204" s="264"/>
      <c r="GWW204" s="264"/>
      <c r="GWX204" s="264"/>
      <c r="GWY204" s="264"/>
      <c r="GWZ204" s="264"/>
      <c r="GXA204" s="264"/>
      <c r="GXB204" s="264"/>
      <c r="GXC204" s="264"/>
      <c r="GXD204" s="264"/>
      <c r="GXE204" s="264"/>
      <c r="GXF204" s="264"/>
      <c r="GXG204" s="264"/>
      <c r="GXH204" s="264"/>
      <c r="GXI204" s="264"/>
      <c r="GXJ204" s="264"/>
      <c r="GXK204" s="264"/>
      <c r="GXL204" s="264"/>
      <c r="GXM204" s="264"/>
      <c r="GXN204" s="264"/>
      <c r="GXO204" s="264"/>
      <c r="GXP204" s="264"/>
      <c r="GXQ204" s="264"/>
      <c r="GXR204" s="264"/>
      <c r="GXS204" s="264"/>
      <c r="GXT204" s="264"/>
      <c r="GXU204" s="264"/>
      <c r="GXV204" s="264"/>
      <c r="GXW204" s="264"/>
      <c r="GXX204" s="264"/>
      <c r="GXY204" s="264"/>
      <c r="GXZ204" s="264"/>
      <c r="GYA204" s="264"/>
      <c r="GYB204" s="264"/>
      <c r="GYC204" s="264"/>
      <c r="GYD204" s="264"/>
      <c r="GYE204" s="264"/>
      <c r="GYF204" s="264"/>
      <c r="GYG204" s="264"/>
      <c r="GYH204" s="264"/>
      <c r="GYI204" s="264"/>
      <c r="GYJ204" s="264"/>
      <c r="GYK204" s="264"/>
      <c r="GYL204" s="264"/>
      <c r="GYM204" s="264"/>
      <c r="GYN204" s="264"/>
      <c r="GYO204" s="264"/>
      <c r="GYP204" s="264"/>
      <c r="GYQ204" s="264"/>
      <c r="GYR204" s="264"/>
      <c r="GYS204" s="264"/>
      <c r="GYT204" s="264"/>
      <c r="GYU204" s="264"/>
      <c r="GYV204" s="264"/>
      <c r="GYW204" s="264"/>
      <c r="GYX204" s="264"/>
      <c r="GYY204" s="264"/>
      <c r="GYZ204" s="264"/>
      <c r="GZA204" s="264"/>
      <c r="GZB204" s="264"/>
      <c r="GZC204" s="264"/>
      <c r="GZD204" s="264"/>
      <c r="GZE204" s="264"/>
      <c r="GZF204" s="264"/>
      <c r="GZG204" s="264"/>
      <c r="GZH204" s="264"/>
      <c r="GZI204" s="264"/>
      <c r="GZJ204" s="264"/>
      <c r="GZK204" s="264"/>
      <c r="GZL204" s="264"/>
      <c r="GZM204" s="264"/>
      <c r="GZN204" s="264"/>
      <c r="GZO204" s="264"/>
      <c r="GZP204" s="264"/>
      <c r="GZQ204" s="264"/>
      <c r="GZR204" s="264"/>
      <c r="GZS204" s="264"/>
      <c r="GZT204" s="264"/>
      <c r="GZU204" s="264"/>
      <c r="GZV204" s="264"/>
      <c r="GZW204" s="264"/>
      <c r="GZX204" s="264"/>
      <c r="GZY204" s="264"/>
      <c r="GZZ204" s="264"/>
      <c r="HAA204" s="264"/>
      <c r="HAB204" s="264"/>
      <c r="HAC204" s="264"/>
      <c r="HAD204" s="264"/>
      <c r="HAE204" s="264"/>
      <c r="HAF204" s="264"/>
      <c r="HAG204" s="264"/>
      <c r="HAH204" s="264"/>
      <c r="HAI204" s="264"/>
      <c r="HAJ204" s="264"/>
      <c r="HAK204" s="264"/>
      <c r="HAL204" s="264"/>
      <c r="HAM204" s="264"/>
      <c r="HAN204" s="264"/>
      <c r="HAO204" s="264"/>
      <c r="HAP204" s="264"/>
      <c r="HAQ204" s="264"/>
      <c r="HAR204" s="264"/>
      <c r="HAS204" s="264"/>
      <c r="HAT204" s="264"/>
      <c r="HAU204" s="264"/>
      <c r="HAV204" s="264"/>
      <c r="HAW204" s="264"/>
      <c r="HAX204" s="264"/>
      <c r="HAY204" s="264"/>
      <c r="HAZ204" s="264"/>
      <c r="HBA204" s="264"/>
      <c r="HBB204" s="264"/>
      <c r="HBC204" s="264"/>
      <c r="HBD204" s="264"/>
      <c r="HBE204" s="264"/>
      <c r="HBF204" s="264"/>
      <c r="HBG204" s="264"/>
      <c r="HBH204" s="264"/>
      <c r="HBI204" s="264"/>
      <c r="HBJ204" s="264"/>
      <c r="HBK204" s="264"/>
      <c r="HBL204" s="264"/>
      <c r="HBM204" s="264"/>
      <c r="HBN204" s="264"/>
      <c r="HBO204" s="264"/>
      <c r="HBP204" s="264"/>
      <c r="HBQ204" s="264"/>
      <c r="HBR204" s="264"/>
      <c r="HBS204" s="264"/>
      <c r="HBT204" s="264"/>
      <c r="HBU204" s="264"/>
      <c r="HBV204" s="264"/>
      <c r="HBW204" s="264"/>
      <c r="HBX204" s="264"/>
      <c r="HBY204" s="264"/>
      <c r="HBZ204" s="264"/>
      <c r="HCA204" s="264"/>
      <c r="HCB204" s="264"/>
      <c r="HCC204" s="264"/>
      <c r="HCD204" s="264"/>
      <c r="HCE204" s="264"/>
      <c r="HCF204" s="264"/>
      <c r="HCG204" s="264"/>
      <c r="HCH204" s="264"/>
      <c r="HCI204" s="264"/>
      <c r="HCJ204" s="264"/>
      <c r="HCK204" s="264"/>
      <c r="HCL204" s="264"/>
      <c r="HCM204" s="264"/>
      <c r="HCN204" s="264"/>
      <c r="HCO204" s="264"/>
      <c r="HCP204" s="264"/>
      <c r="HCQ204" s="264"/>
      <c r="HCR204" s="264"/>
      <c r="HCS204" s="264"/>
      <c r="HCT204" s="264"/>
      <c r="HCU204" s="264"/>
      <c r="HCV204" s="264"/>
      <c r="HCW204" s="264"/>
      <c r="HCX204" s="264"/>
      <c r="HCY204" s="264"/>
      <c r="HCZ204" s="264"/>
      <c r="HDA204" s="264"/>
      <c r="HDB204" s="264"/>
      <c r="HDC204" s="264"/>
      <c r="HDD204" s="264"/>
      <c r="HDE204" s="264"/>
      <c r="HDF204" s="264"/>
      <c r="HDG204" s="264"/>
      <c r="HDH204" s="264"/>
      <c r="HDI204" s="264"/>
      <c r="HDJ204" s="264"/>
      <c r="HDK204" s="264"/>
      <c r="HDL204" s="264"/>
      <c r="HDM204" s="264"/>
      <c r="HDN204" s="264"/>
      <c r="HDO204" s="264"/>
      <c r="HDP204" s="264"/>
      <c r="HDQ204" s="264"/>
      <c r="HDR204" s="264"/>
      <c r="HDS204" s="264"/>
      <c r="HDT204" s="264"/>
      <c r="HDU204" s="264"/>
      <c r="HDV204" s="264"/>
      <c r="HDW204" s="264"/>
      <c r="HDX204" s="264"/>
      <c r="HDY204" s="264"/>
      <c r="HDZ204" s="264"/>
      <c r="HEA204" s="264"/>
      <c r="HEB204" s="264"/>
      <c r="HEC204" s="264"/>
      <c r="HED204" s="264"/>
      <c r="HEE204" s="264"/>
      <c r="HEF204" s="264"/>
      <c r="HEG204" s="264"/>
      <c r="HEH204" s="264"/>
      <c r="HEI204" s="264"/>
      <c r="HEJ204" s="264"/>
      <c r="HEK204" s="264"/>
      <c r="HEL204" s="264"/>
      <c r="HEM204" s="264"/>
      <c r="HEN204" s="264"/>
      <c r="HEO204" s="264"/>
      <c r="HEP204" s="264"/>
      <c r="HEQ204" s="264"/>
      <c r="HER204" s="264"/>
      <c r="HES204" s="264"/>
      <c r="HET204" s="264"/>
      <c r="HEU204" s="264"/>
      <c r="HEV204" s="264"/>
      <c r="HEW204" s="264"/>
      <c r="HEX204" s="264"/>
      <c r="HEY204" s="264"/>
      <c r="HEZ204" s="264"/>
      <c r="HFA204" s="264"/>
      <c r="HFB204" s="264"/>
      <c r="HFC204" s="264"/>
      <c r="HFD204" s="264"/>
      <c r="HFE204" s="264"/>
      <c r="HFF204" s="264"/>
      <c r="HFG204" s="264"/>
      <c r="HFH204" s="264"/>
      <c r="HFI204" s="264"/>
      <c r="HFJ204" s="264"/>
      <c r="HFK204" s="264"/>
      <c r="HFL204" s="264"/>
      <c r="HFM204" s="264"/>
      <c r="HFN204" s="264"/>
      <c r="HFO204" s="264"/>
      <c r="HFP204" s="264"/>
      <c r="HFQ204" s="264"/>
      <c r="HFR204" s="264"/>
      <c r="HFS204" s="264"/>
      <c r="HFT204" s="264"/>
      <c r="HFU204" s="264"/>
      <c r="HFV204" s="264"/>
      <c r="HFW204" s="264"/>
      <c r="HFX204" s="264"/>
      <c r="HFY204" s="264"/>
      <c r="HFZ204" s="264"/>
      <c r="HGA204" s="264"/>
      <c r="HGB204" s="264"/>
      <c r="HGC204" s="264"/>
      <c r="HGD204" s="264"/>
      <c r="HGE204" s="264"/>
      <c r="HGF204" s="264"/>
      <c r="HGG204" s="264"/>
      <c r="HGH204" s="264"/>
      <c r="HGI204" s="264"/>
      <c r="HGJ204" s="264"/>
      <c r="HGK204" s="264"/>
      <c r="HGL204" s="264"/>
      <c r="HGM204" s="264"/>
      <c r="HGN204" s="264"/>
      <c r="HGO204" s="264"/>
      <c r="HGP204" s="264"/>
      <c r="HGQ204" s="264"/>
      <c r="HGR204" s="264"/>
      <c r="HGS204" s="264"/>
      <c r="HGT204" s="264"/>
      <c r="HGU204" s="264"/>
      <c r="HGV204" s="264"/>
      <c r="HGW204" s="264"/>
      <c r="HGX204" s="264"/>
      <c r="HGY204" s="264"/>
      <c r="HGZ204" s="264"/>
      <c r="HHA204" s="264"/>
      <c r="HHB204" s="264"/>
      <c r="HHC204" s="264"/>
      <c r="HHD204" s="264"/>
      <c r="HHE204" s="264"/>
      <c r="HHF204" s="264"/>
      <c r="HHG204" s="264"/>
      <c r="HHH204" s="264"/>
      <c r="HHI204" s="264"/>
      <c r="HHJ204" s="264"/>
      <c r="HHK204" s="264"/>
      <c r="HHL204" s="264"/>
      <c r="HHM204" s="264"/>
      <c r="HHN204" s="264"/>
      <c r="HHO204" s="264"/>
      <c r="HHP204" s="264"/>
      <c r="HHQ204" s="264"/>
      <c r="HHR204" s="264"/>
      <c r="HHS204" s="264"/>
      <c r="HHT204" s="264"/>
      <c r="HHU204" s="264"/>
      <c r="HHV204" s="264"/>
      <c r="HHW204" s="264"/>
      <c r="HHX204" s="264"/>
      <c r="HHY204" s="264"/>
      <c r="HHZ204" s="264"/>
      <c r="HIA204" s="264"/>
      <c r="HIB204" s="264"/>
      <c r="HIC204" s="264"/>
      <c r="HID204" s="264"/>
      <c r="HIE204" s="264"/>
      <c r="HIF204" s="264"/>
      <c r="HIG204" s="264"/>
      <c r="HIH204" s="264"/>
      <c r="HII204" s="264"/>
      <c r="HIJ204" s="264"/>
      <c r="HIK204" s="264"/>
      <c r="HIL204" s="264"/>
      <c r="HIM204" s="264"/>
      <c r="HIN204" s="264"/>
      <c r="HIO204" s="264"/>
      <c r="HIP204" s="264"/>
      <c r="HIQ204" s="264"/>
      <c r="HIR204" s="264"/>
      <c r="HIS204" s="264"/>
      <c r="HIT204" s="264"/>
      <c r="HIU204" s="264"/>
      <c r="HIV204" s="264"/>
      <c r="HIW204" s="264"/>
      <c r="HIX204" s="264"/>
      <c r="HIY204" s="264"/>
      <c r="HIZ204" s="264"/>
      <c r="HJA204" s="264"/>
      <c r="HJB204" s="264"/>
      <c r="HJC204" s="264"/>
      <c r="HJD204" s="264"/>
      <c r="HJE204" s="264"/>
      <c r="HJF204" s="264"/>
      <c r="HJG204" s="264"/>
      <c r="HJH204" s="264"/>
      <c r="HJI204" s="264"/>
      <c r="HJJ204" s="264"/>
      <c r="HJK204" s="264"/>
      <c r="HJL204" s="264"/>
      <c r="HJM204" s="264"/>
      <c r="HJN204" s="264"/>
      <c r="HJO204" s="264"/>
      <c r="HJP204" s="264"/>
      <c r="HJQ204" s="264"/>
      <c r="HJR204" s="264"/>
      <c r="HJS204" s="264"/>
      <c r="HJT204" s="264"/>
      <c r="HJU204" s="264"/>
      <c r="HJV204" s="264"/>
      <c r="HJW204" s="264"/>
      <c r="HJX204" s="264"/>
      <c r="HJY204" s="264"/>
      <c r="HJZ204" s="264"/>
      <c r="HKA204" s="264"/>
      <c r="HKB204" s="264"/>
      <c r="HKC204" s="264"/>
      <c r="HKD204" s="264"/>
      <c r="HKE204" s="264"/>
      <c r="HKF204" s="264"/>
      <c r="HKG204" s="264"/>
      <c r="HKH204" s="264"/>
      <c r="HKI204" s="264"/>
      <c r="HKJ204" s="264"/>
      <c r="HKK204" s="264"/>
      <c r="HKL204" s="264"/>
      <c r="HKM204" s="264"/>
      <c r="HKN204" s="264"/>
      <c r="HKO204" s="264"/>
      <c r="HKP204" s="264"/>
      <c r="HKQ204" s="264"/>
      <c r="HKR204" s="264"/>
      <c r="HKS204" s="264"/>
      <c r="HKT204" s="264"/>
      <c r="HKU204" s="264"/>
      <c r="HKV204" s="264"/>
      <c r="HKW204" s="264"/>
      <c r="HKX204" s="264"/>
      <c r="HKY204" s="264"/>
      <c r="HKZ204" s="264"/>
      <c r="HLA204" s="264"/>
      <c r="HLB204" s="264"/>
      <c r="HLC204" s="264"/>
      <c r="HLD204" s="264"/>
      <c r="HLE204" s="264"/>
      <c r="HLF204" s="264"/>
      <c r="HLG204" s="264"/>
      <c r="HLH204" s="264"/>
      <c r="HLI204" s="264"/>
      <c r="HLJ204" s="264"/>
      <c r="HLK204" s="264"/>
      <c r="HLL204" s="264"/>
      <c r="HLM204" s="264"/>
      <c r="HLN204" s="264"/>
      <c r="HLO204" s="264"/>
      <c r="HLP204" s="264"/>
      <c r="HLQ204" s="264"/>
      <c r="HLR204" s="264"/>
      <c r="HLS204" s="264"/>
      <c r="HLT204" s="264"/>
      <c r="HLU204" s="264"/>
      <c r="HLV204" s="264"/>
      <c r="HLW204" s="264"/>
      <c r="HLX204" s="264"/>
      <c r="HLY204" s="264"/>
      <c r="HLZ204" s="264"/>
      <c r="HMA204" s="264"/>
      <c r="HMB204" s="264"/>
      <c r="HMC204" s="264"/>
      <c r="HMD204" s="264"/>
      <c r="HME204" s="264"/>
      <c r="HMF204" s="264"/>
      <c r="HMG204" s="264"/>
      <c r="HMH204" s="264"/>
      <c r="HMI204" s="264"/>
      <c r="HMJ204" s="264"/>
      <c r="HMK204" s="264"/>
      <c r="HML204" s="264"/>
      <c r="HMM204" s="264"/>
      <c r="HMN204" s="264"/>
      <c r="HMO204" s="264"/>
      <c r="HMP204" s="264"/>
      <c r="HMQ204" s="264"/>
      <c r="HMR204" s="264"/>
      <c r="HMS204" s="264"/>
      <c r="HMT204" s="264"/>
      <c r="HMU204" s="264"/>
      <c r="HMV204" s="264"/>
      <c r="HMW204" s="264"/>
      <c r="HMX204" s="264"/>
      <c r="HMY204" s="264"/>
      <c r="HMZ204" s="264"/>
      <c r="HNA204" s="264"/>
      <c r="HNB204" s="264"/>
      <c r="HNC204" s="264"/>
      <c r="HND204" s="264"/>
      <c r="HNE204" s="264"/>
      <c r="HNF204" s="264"/>
      <c r="HNG204" s="264"/>
      <c r="HNH204" s="264"/>
      <c r="HNI204" s="264"/>
      <c r="HNJ204" s="264"/>
      <c r="HNK204" s="264"/>
      <c r="HNL204" s="264"/>
      <c r="HNM204" s="264"/>
      <c r="HNN204" s="264"/>
      <c r="HNO204" s="264"/>
      <c r="HNP204" s="264"/>
      <c r="HNQ204" s="264"/>
      <c r="HNR204" s="264"/>
      <c r="HNS204" s="264"/>
      <c r="HNT204" s="264"/>
      <c r="HNU204" s="264"/>
      <c r="HNV204" s="264"/>
      <c r="HNW204" s="264"/>
      <c r="HNX204" s="264"/>
      <c r="HNY204" s="264"/>
      <c r="HNZ204" s="264"/>
      <c r="HOA204" s="264"/>
      <c r="HOB204" s="264"/>
      <c r="HOC204" s="264"/>
      <c r="HOD204" s="264"/>
      <c r="HOE204" s="264"/>
      <c r="HOF204" s="264"/>
      <c r="HOG204" s="264"/>
      <c r="HOH204" s="264"/>
      <c r="HOI204" s="264"/>
      <c r="HOJ204" s="264"/>
      <c r="HOK204" s="264"/>
      <c r="HOL204" s="264"/>
      <c r="HOM204" s="264"/>
      <c r="HON204" s="264"/>
      <c r="HOO204" s="264"/>
      <c r="HOP204" s="264"/>
      <c r="HOQ204" s="264"/>
      <c r="HOR204" s="264"/>
      <c r="HOS204" s="264"/>
      <c r="HOT204" s="264"/>
      <c r="HOU204" s="264"/>
      <c r="HOV204" s="264"/>
      <c r="HOW204" s="264"/>
      <c r="HOX204" s="264"/>
      <c r="HOY204" s="264"/>
      <c r="HOZ204" s="264"/>
      <c r="HPA204" s="264"/>
      <c r="HPB204" s="264"/>
      <c r="HPC204" s="264"/>
      <c r="HPD204" s="264"/>
      <c r="HPE204" s="264"/>
      <c r="HPF204" s="264"/>
      <c r="HPG204" s="264"/>
      <c r="HPH204" s="264"/>
      <c r="HPI204" s="264"/>
      <c r="HPJ204" s="264"/>
      <c r="HPK204" s="264"/>
      <c r="HPL204" s="264"/>
      <c r="HPM204" s="264"/>
      <c r="HPN204" s="264"/>
      <c r="HPO204" s="264"/>
      <c r="HPP204" s="264"/>
      <c r="HPQ204" s="264"/>
      <c r="HPR204" s="264"/>
      <c r="HPS204" s="264"/>
      <c r="HPT204" s="264"/>
      <c r="HPU204" s="264"/>
      <c r="HPV204" s="264"/>
      <c r="HPW204" s="264"/>
      <c r="HPX204" s="264"/>
      <c r="HPY204" s="264"/>
      <c r="HPZ204" s="264"/>
      <c r="HQA204" s="264"/>
      <c r="HQB204" s="264"/>
      <c r="HQC204" s="264"/>
      <c r="HQD204" s="264"/>
      <c r="HQE204" s="264"/>
      <c r="HQF204" s="264"/>
      <c r="HQG204" s="264"/>
      <c r="HQH204" s="264"/>
      <c r="HQI204" s="264"/>
      <c r="HQJ204" s="264"/>
      <c r="HQK204" s="264"/>
      <c r="HQL204" s="264"/>
      <c r="HQM204" s="264"/>
      <c r="HQN204" s="264"/>
      <c r="HQO204" s="264"/>
      <c r="HQP204" s="264"/>
      <c r="HQQ204" s="264"/>
      <c r="HQR204" s="264"/>
      <c r="HQS204" s="264"/>
      <c r="HQT204" s="264"/>
      <c r="HQU204" s="264"/>
      <c r="HQV204" s="264"/>
      <c r="HQW204" s="264"/>
      <c r="HQX204" s="264"/>
      <c r="HQY204" s="264"/>
      <c r="HQZ204" s="264"/>
      <c r="HRA204" s="264"/>
      <c r="HRB204" s="264"/>
      <c r="HRC204" s="264"/>
      <c r="HRD204" s="264"/>
      <c r="HRE204" s="264"/>
      <c r="HRF204" s="264"/>
      <c r="HRG204" s="264"/>
      <c r="HRH204" s="264"/>
      <c r="HRI204" s="264"/>
      <c r="HRJ204" s="264"/>
      <c r="HRK204" s="264"/>
      <c r="HRL204" s="264"/>
      <c r="HRM204" s="264"/>
      <c r="HRN204" s="264"/>
      <c r="HRO204" s="264"/>
      <c r="HRP204" s="264"/>
      <c r="HRQ204" s="264"/>
      <c r="HRR204" s="264"/>
      <c r="HRS204" s="264"/>
      <c r="HRT204" s="264"/>
      <c r="HRU204" s="264"/>
      <c r="HRV204" s="264"/>
      <c r="HRW204" s="264"/>
      <c r="HRX204" s="264"/>
      <c r="HRY204" s="264"/>
      <c r="HRZ204" s="264"/>
      <c r="HSA204" s="264"/>
      <c r="HSB204" s="264"/>
      <c r="HSC204" s="264"/>
      <c r="HSD204" s="264"/>
      <c r="HSE204" s="264"/>
      <c r="HSF204" s="264"/>
      <c r="HSG204" s="264"/>
      <c r="HSH204" s="264"/>
      <c r="HSI204" s="264"/>
      <c r="HSJ204" s="264"/>
      <c r="HSK204" s="264"/>
      <c r="HSL204" s="264"/>
      <c r="HSM204" s="264"/>
      <c r="HSN204" s="264"/>
      <c r="HSO204" s="264"/>
      <c r="HSP204" s="264"/>
      <c r="HSQ204" s="264"/>
      <c r="HSR204" s="264"/>
      <c r="HSS204" s="264"/>
      <c r="HST204" s="264"/>
      <c r="HSU204" s="264"/>
      <c r="HSV204" s="264"/>
      <c r="HSW204" s="264"/>
      <c r="HSX204" s="264"/>
      <c r="HSY204" s="264"/>
      <c r="HSZ204" s="264"/>
      <c r="HTA204" s="264"/>
      <c r="HTB204" s="264"/>
      <c r="HTC204" s="264"/>
      <c r="HTD204" s="264"/>
      <c r="HTE204" s="264"/>
      <c r="HTF204" s="264"/>
      <c r="HTG204" s="264"/>
      <c r="HTH204" s="264"/>
      <c r="HTI204" s="264"/>
      <c r="HTJ204" s="264"/>
      <c r="HTK204" s="264"/>
      <c r="HTL204" s="264"/>
      <c r="HTM204" s="264"/>
      <c r="HTN204" s="264"/>
      <c r="HTO204" s="264"/>
      <c r="HTP204" s="264"/>
      <c r="HTQ204" s="264"/>
      <c r="HTR204" s="264"/>
      <c r="HTS204" s="264"/>
      <c r="HTT204" s="264"/>
      <c r="HTU204" s="264"/>
      <c r="HTV204" s="264"/>
      <c r="HTW204" s="264"/>
      <c r="HTX204" s="264"/>
      <c r="HTY204" s="264"/>
      <c r="HTZ204" s="264"/>
      <c r="HUA204" s="264"/>
      <c r="HUB204" s="264"/>
      <c r="HUC204" s="264"/>
      <c r="HUD204" s="264"/>
      <c r="HUE204" s="264"/>
      <c r="HUF204" s="264"/>
      <c r="HUG204" s="264"/>
      <c r="HUH204" s="264"/>
      <c r="HUI204" s="264"/>
      <c r="HUJ204" s="264"/>
      <c r="HUK204" s="264"/>
      <c r="HUL204" s="264"/>
      <c r="HUM204" s="264"/>
      <c r="HUN204" s="264"/>
      <c r="HUO204" s="264"/>
      <c r="HUP204" s="264"/>
      <c r="HUQ204" s="264"/>
      <c r="HUR204" s="264"/>
      <c r="HUS204" s="264"/>
      <c r="HUT204" s="264"/>
      <c r="HUU204" s="264"/>
      <c r="HUV204" s="264"/>
      <c r="HUW204" s="264"/>
      <c r="HUX204" s="264"/>
      <c r="HUY204" s="264"/>
      <c r="HUZ204" s="264"/>
      <c r="HVA204" s="264"/>
      <c r="HVB204" s="264"/>
      <c r="HVC204" s="264"/>
      <c r="HVD204" s="264"/>
      <c r="HVE204" s="264"/>
      <c r="HVF204" s="264"/>
      <c r="HVG204" s="264"/>
      <c r="HVH204" s="264"/>
      <c r="HVI204" s="264"/>
      <c r="HVJ204" s="264"/>
      <c r="HVK204" s="264"/>
      <c r="HVL204" s="264"/>
      <c r="HVM204" s="264"/>
      <c r="HVN204" s="264"/>
      <c r="HVO204" s="264"/>
      <c r="HVP204" s="264"/>
      <c r="HVQ204" s="264"/>
      <c r="HVR204" s="264"/>
      <c r="HVS204" s="264"/>
      <c r="HVT204" s="264"/>
      <c r="HVU204" s="264"/>
      <c r="HVV204" s="264"/>
      <c r="HVW204" s="264"/>
      <c r="HVX204" s="264"/>
      <c r="HVY204" s="264"/>
      <c r="HVZ204" s="264"/>
      <c r="HWA204" s="264"/>
      <c r="HWB204" s="264"/>
      <c r="HWC204" s="264"/>
      <c r="HWD204" s="264"/>
      <c r="HWE204" s="264"/>
      <c r="HWF204" s="264"/>
      <c r="HWG204" s="264"/>
      <c r="HWH204" s="264"/>
      <c r="HWI204" s="264"/>
      <c r="HWJ204" s="264"/>
      <c r="HWK204" s="264"/>
      <c r="HWL204" s="264"/>
      <c r="HWM204" s="264"/>
      <c r="HWN204" s="264"/>
      <c r="HWO204" s="264"/>
      <c r="HWP204" s="264"/>
      <c r="HWQ204" s="264"/>
      <c r="HWR204" s="264"/>
      <c r="HWS204" s="264"/>
      <c r="HWT204" s="264"/>
      <c r="HWU204" s="264"/>
      <c r="HWV204" s="264"/>
      <c r="HWW204" s="264"/>
      <c r="HWX204" s="264"/>
      <c r="HWY204" s="264"/>
      <c r="HWZ204" s="264"/>
      <c r="HXA204" s="264"/>
      <c r="HXB204" s="264"/>
      <c r="HXC204" s="264"/>
      <c r="HXD204" s="264"/>
      <c r="HXE204" s="264"/>
      <c r="HXF204" s="264"/>
      <c r="HXG204" s="264"/>
      <c r="HXH204" s="264"/>
      <c r="HXI204" s="264"/>
      <c r="HXJ204" s="264"/>
      <c r="HXK204" s="264"/>
      <c r="HXL204" s="264"/>
      <c r="HXM204" s="264"/>
      <c r="HXN204" s="264"/>
      <c r="HXO204" s="264"/>
      <c r="HXP204" s="264"/>
      <c r="HXQ204" s="264"/>
      <c r="HXR204" s="264"/>
      <c r="HXS204" s="264"/>
      <c r="HXT204" s="264"/>
      <c r="HXU204" s="264"/>
      <c r="HXV204" s="264"/>
      <c r="HXW204" s="264"/>
      <c r="HXX204" s="264"/>
      <c r="HXY204" s="264"/>
      <c r="HXZ204" s="264"/>
      <c r="HYA204" s="264"/>
      <c r="HYB204" s="264"/>
      <c r="HYC204" s="264"/>
      <c r="HYD204" s="264"/>
      <c r="HYE204" s="264"/>
      <c r="HYF204" s="264"/>
      <c r="HYG204" s="264"/>
      <c r="HYH204" s="264"/>
      <c r="HYI204" s="264"/>
      <c r="HYJ204" s="264"/>
      <c r="HYK204" s="264"/>
      <c r="HYL204" s="264"/>
      <c r="HYM204" s="264"/>
      <c r="HYN204" s="264"/>
      <c r="HYO204" s="264"/>
      <c r="HYP204" s="264"/>
      <c r="HYQ204" s="264"/>
      <c r="HYR204" s="264"/>
      <c r="HYS204" s="264"/>
      <c r="HYT204" s="264"/>
      <c r="HYU204" s="264"/>
      <c r="HYV204" s="264"/>
      <c r="HYW204" s="264"/>
      <c r="HYX204" s="264"/>
      <c r="HYY204" s="264"/>
      <c r="HYZ204" s="264"/>
      <c r="HZA204" s="264"/>
      <c r="HZB204" s="264"/>
      <c r="HZC204" s="264"/>
      <c r="HZD204" s="264"/>
      <c r="HZE204" s="264"/>
      <c r="HZF204" s="264"/>
      <c r="HZG204" s="264"/>
      <c r="HZH204" s="264"/>
      <c r="HZI204" s="264"/>
      <c r="HZJ204" s="264"/>
      <c r="HZK204" s="264"/>
      <c r="HZL204" s="264"/>
      <c r="HZM204" s="264"/>
      <c r="HZN204" s="264"/>
      <c r="HZO204" s="264"/>
      <c r="HZP204" s="264"/>
      <c r="HZQ204" s="264"/>
      <c r="HZR204" s="264"/>
      <c r="HZS204" s="264"/>
      <c r="HZT204" s="264"/>
      <c r="HZU204" s="264"/>
      <c r="HZV204" s="264"/>
      <c r="HZW204" s="264"/>
      <c r="HZX204" s="264"/>
      <c r="HZY204" s="264"/>
      <c r="HZZ204" s="264"/>
      <c r="IAA204" s="264"/>
      <c r="IAB204" s="264"/>
      <c r="IAC204" s="264"/>
      <c r="IAD204" s="264"/>
      <c r="IAE204" s="264"/>
      <c r="IAF204" s="264"/>
      <c r="IAG204" s="264"/>
      <c r="IAH204" s="264"/>
      <c r="IAI204" s="264"/>
      <c r="IAJ204" s="264"/>
      <c r="IAK204" s="264"/>
      <c r="IAL204" s="264"/>
      <c r="IAM204" s="264"/>
      <c r="IAN204" s="264"/>
      <c r="IAO204" s="264"/>
      <c r="IAP204" s="264"/>
      <c r="IAQ204" s="264"/>
      <c r="IAR204" s="264"/>
      <c r="IAS204" s="264"/>
      <c r="IAT204" s="264"/>
      <c r="IAU204" s="264"/>
      <c r="IAV204" s="264"/>
      <c r="IAW204" s="264"/>
      <c r="IAX204" s="264"/>
      <c r="IAY204" s="264"/>
      <c r="IAZ204" s="264"/>
      <c r="IBA204" s="264"/>
      <c r="IBB204" s="264"/>
      <c r="IBC204" s="264"/>
      <c r="IBD204" s="264"/>
      <c r="IBE204" s="264"/>
      <c r="IBF204" s="264"/>
      <c r="IBG204" s="264"/>
      <c r="IBH204" s="264"/>
      <c r="IBI204" s="264"/>
      <c r="IBJ204" s="264"/>
      <c r="IBK204" s="264"/>
      <c r="IBL204" s="264"/>
      <c r="IBM204" s="264"/>
      <c r="IBN204" s="264"/>
      <c r="IBO204" s="264"/>
      <c r="IBP204" s="264"/>
      <c r="IBQ204" s="264"/>
      <c r="IBR204" s="264"/>
      <c r="IBS204" s="264"/>
      <c r="IBT204" s="264"/>
      <c r="IBU204" s="264"/>
      <c r="IBV204" s="264"/>
      <c r="IBW204" s="264"/>
      <c r="IBX204" s="264"/>
      <c r="IBY204" s="264"/>
      <c r="IBZ204" s="264"/>
      <c r="ICA204" s="264"/>
      <c r="ICB204" s="264"/>
      <c r="ICC204" s="264"/>
      <c r="ICD204" s="264"/>
      <c r="ICE204" s="264"/>
      <c r="ICF204" s="264"/>
      <c r="ICG204" s="264"/>
      <c r="ICH204" s="264"/>
      <c r="ICI204" s="264"/>
      <c r="ICJ204" s="264"/>
      <c r="ICK204" s="264"/>
      <c r="ICL204" s="264"/>
      <c r="ICM204" s="264"/>
      <c r="ICN204" s="264"/>
      <c r="ICO204" s="264"/>
      <c r="ICP204" s="264"/>
      <c r="ICQ204" s="264"/>
      <c r="ICR204" s="264"/>
      <c r="ICS204" s="264"/>
      <c r="ICT204" s="264"/>
      <c r="ICU204" s="264"/>
      <c r="ICV204" s="264"/>
      <c r="ICW204" s="264"/>
      <c r="ICX204" s="264"/>
      <c r="ICY204" s="264"/>
      <c r="ICZ204" s="264"/>
      <c r="IDA204" s="264"/>
      <c r="IDB204" s="264"/>
      <c r="IDC204" s="264"/>
      <c r="IDD204" s="264"/>
      <c r="IDE204" s="264"/>
      <c r="IDF204" s="264"/>
      <c r="IDG204" s="264"/>
      <c r="IDH204" s="264"/>
      <c r="IDI204" s="264"/>
      <c r="IDJ204" s="264"/>
      <c r="IDK204" s="264"/>
      <c r="IDL204" s="264"/>
      <c r="IDM204" s="264"/>
      <c r="IDN204" s="264"/>
      <c r="IDO204" s="264"/>
      <c r="IDP204" s="264"/>
      <c r="IDQ204" s="264"/>
      <c r="IDR204" s="264"/>
      <c r="IDS204" s="264"/>
      <c r="IDT204" s="264"/>
      <c r="IDU204" s="264"/>
      <c r="IDV204" s="264"/>
      <c r="IDW204" s="264"/>
      <c r="IDX204" s="264"/>
      <c r="IDY204" s="264"/>
      <c r="IDZ204" s="264"/>
      <c r="IEA204" s="264"/>
      <c r="IEB204" s="264"/>
      <c r="IEC204" s="264"/>
      <c r="IED204" s="264"/>
      <c r="IEE204" s="264"/>
      <c r="IEF204" s="264"/>
      <c r="IEG204" s="264"/>
      <c r="IEH204" s="264"/>
      <c r="IEI204" s="264"/>
      <c r="IEJ204" s="264"/>
      <c r="IEK204" s="264"/>
      <c r="IEL204" s="264"/>
      <c r="IEM204" s="264"/>
      <c r="IEN204" s="264"/>
      <c r="IEO204" s="264"/>
      <c r="IEP204" s="264"/>
      <c r="IEQ204" s="264"/>
      <c r="IER204" s="264"/>
      <c r="IES204" s="264"/>
      <c r="IET204" s="264"/>
      <c r="IEU204" s="264"/>
      <c r="IEV204" s="264"/>
      <c r="IEW204" s="264"/>
      <c r="IEX204" s="264"/>
      <c r="IEY204" s="264"/>
      <c r="IEZ204" s="264"/>
      <c r="IFA204" s="264"/>
      <c r="IFB204" s="264"/>
      <c r="IFC204" s="264"/>
      <c r="IFD204" s="264"/>
      <c r="IFE204" s="264"/>
      <c r="IFF204" s="264"/>
      <c r="IFG204" s="264"/>
      <c r="IFH204" s="264"/>
      <c r="IFI204" s="264"/>
      <c r="IFJ204" s="264"/>
      <c r="IFK204" s="264"/>
      <c r="IFL204" s="264"/>
      <c r="IFM204" s="264"/>
      <c r="IFN204" s="264"/>
      <c r="IFO204" s="264"/>
      <c r="IFP204" s="264"/>
      <c r="IFQ204" s="264"/>
      <c r="IFR204" s="264"/>
      <c r="IFS204" s="264"/>
      <c r="IFT204" s="264"/>
      <c r="IFU204" s="264"/>
      <c r="IFV204" s="264"/>
      <c r="IFW204" s="264"/>
      <c r="IFX204" s="264"/>
      <c r="IFY204" s="264"/>
      <c r="IFZ204" s="264"/>
      <c r="IGA204" s="264"/>
      <c r="IGB204" s="264"/>
      <c r="IGC204" s="264"/>
      <c r="IGD204" s="264"/>
      <c r="IGE204" s="264"/>
      <c r="IGF204" s="264"/>
      <c r="IGG204" s="264"/>
      <c r="IGH204" s="264"/>
      <c r="IGI204" s="264"/>
      <c r="IGJ204" s="264"/>
      <c r="IGK204" s="264"/>
      <c r="IGL204" s="264"/>
      <c r="IGM204" s="264"/>
      <c r="IGN204" s="264"/>
      <c r="IGO204" s="264"/>
      <c r="IGP204" s="264"/>
      <c r="IGQ204" s="264"/>
      <c r="IGR204" s="264"/>
      <c r="IGS204" s="264"/>
      <c r="IGT204" s="264"/>
      <c r="IGU204" s="264"/>
      <c r="IGV204" s="264"/>
      <c r="IGW204" s="264"/>
      <c r="IGX204" s="264"/>
      <c r="IGY204" s="264"/>
      <c r="IGZ204" s="264"/>
      <c r="IHA204" s="264"/>
      <c r="IHB204" s="264"/>
      <c r="IHC204" s="264"/>
      <c r="IHD204" s="264"/>
      <c r="IHE204" s="264"/>
      <c r="IHF204" s="264"/>
      <c r="IHG204" s="264"/>
      <c r="IHH204" s="264"/>
      <c r="IHI204" s="264"/>
      <c r="IHJ204" s="264"/>
      <c r="IHK204" s="264"/>
      <c r="IHL204" s="264"/>
      <c r="IHM204" s="264"/>
      <c r="IHN204" s="264"/>
      <c r="IHO204" s="264"/>
      <c r="IHP204" s="264"/>
      <c r="IHQ204" s="264"/>
      <c r="IHR204" s="264"/>
      <c r="IHS204" s="264"/>
      <c r="IHT204" s="264"/>
      <c r="IHU204" s="264"/>
      <c r="IHV204" s="264"/>
      <c r="IHW204" s="264"/>
      <c r="IHX204" s="264"/>
      <c r="IHY204" s="264"/>
      <c r="IHZ204" s="264"/>
      <c r="IIA204" s="264"/>
      <c r="IIB204" s="264"/>
      <c r="IIC204" s="264"/>
      <c r="IID204" s="264"/>
      <c r="IIE204" s="264"/>
      <c r="IIF204" s="264"/>
      <c r="IIG204" s="264"/>
      <c r="IIH204" s="264"/>
      <c r="III204" s="264"/>
      <c r="IIJ204" s="264"/>
      <c r="IIK204" s="264"/>
      <c r="IIL204" s="264"/>
      <c r="IIM204" s="264"/>
      <c r="IIN204" s="264"/>
      <c r="IIO204" s="264"/>
      <c r="IIP204" s="264"/>
      <c r="IIQ204" s="264"/>
      <c r="IIR204" s="264"/>
      <c r="IIS204" s="264"/>
      <c r="IIT204" s="264"/>
      <c r="IIU204" s="264"/>
      <c r="IIV204" s="264"/>
      <c r="IIW204" s="264"/>
      <c r="IIX204" s="264"/>
      <c r="IIY204" s="264"/>
      <c r="IIZ204" s="264"/>
      <c r="IJA204" s="264"/>
      <c r="IJB204" s="264"/>
      <c r="IJC204" s="264"/>
      <c r="IJD204" s="264"/>
      <c r="IJE204" s="264"/>
      <c r="IJF204" s="264"/>
      <c r="IJG204" s="264"/>
      <c r="IJH204" s="264"/>
      <c r="IJI204" s="264"/>
      <c r="IJJ204" s="264"/>
      <c r="IJK204" s="264"/>
      <c r="IJL204" s="264"/>
      <c r="IJM204" s="264"/>
      <c r="IJN204" s="264"/>
      <c r="IJO204" s="264"/>
      <c r="IJP204" s="264"/>
      <c r="IJQ204" s="264"/>
      <c r="IJR204" s="264"/>
      <c r="IJS204" s="264"/>
      <c r="IJT204" s="264"/>
      <c r="IJU204" s="264"/>
      <c r="IJV204" s="264"/>
      <c r="IJW204" s="264"/>
      <c r="IJX204" s="264"/>
      <c r="IJY204" s="264"/>
      <c r="IJZ204" s="264"/>
      <c r="IKA204" s="264"/>
      <c r="IKB204" s="264"/>
      <c r="IKC204" s="264"/>
      <c r="IKD204" s="264"/>
      <c r="IKE204" s="264"/>
      <c r="IKF204" s="264"/>
      <c r="IKG204" s="264"/>
      <c r="IKH204" s="264"/>
      <c r="IKI204" s="264"/>
      <c r="IKJ204" s="264"/>
      <c r="IKK204" s="264"/>
      <c r="IKL204" s="264"/>
      <c r="IKM204" s="264"/>
      <c r="IKN204" s="264"/>
      <c r="IKO204" s="264"/>
      <c r="IKP204" s="264"/>
      <c r="IKQ204" s="264"/>
      <c r="IKR204" s="264"/>
      <c r="IKS204" s="264"/>
      <c r="IKT204" s="264"/>
      <c r="IKU204" s="264"/>
      <c r="IKV204" s="264"/>
      <c r="IKW204" s="264"/>
      <c r="IKX204" s="264"/>
      <c r="IKY204" s="264"/>
      <c r="IKZ204" s="264"/>
      <c r="ILA204" s="264"/>
      <c r="ILB204" s="264"/>
      <c r="ILC204" s="264"/>
      <c r="ILD204" s="264"/>
      <c r="ILE204" s="264"/>
      <c r="ILF204" s="264"/>
      <c r="ILG204" s="264"/>
      <c r="ILH204" s="264"/>
      <c r="ILI204" s="264"/>
      <c r="ILJ204" s="264"/>
      <c r="ILK204" s="264"/>
      <c r="ILL204" s="264"/>
      <c r="ILM204" s="264"/>
      <c r="ILN204" s="264"/>
      <c r="ILO204" s="264"/>
      <c r="ILP204" s="264"/>
      <c r="ILQ204" s="264"/>
      <c r="ILR204" s="264"/>
      <c r="ILS204" s="264"/>
      <c r="ILT204" s="264"/>
      <c r="ILU204" s="264"/>
      <c r="ILV204" s="264"/>
      <c r="ILW204" s="264"/>
      <c r="ILX204" s="264"/>
      <c r="ILY204" s="264"/>
      <c r="ILZ204" s="264"/>
      <c r="IMA204" s="264"/>
      <c r="IMB204" s="264"/>
      <c r="IMC204" s="264"/>
      <c r="IMD204" s="264"/>
      <c r="IME204" s="264"/>
      <c r="IMF204" s="264"/>
      <c r="IMG204" s="264"/>
      <c r="IMH204" s="264"/>
      <c r="IMI204" s="264"/>
      <c r="IMJ204" s="264"/>
      <c r="IMK204" s="264"/>
      <c r="IML204" s="264"/>
      <c r="IMM204" s="264"/>
      <c r="IMN204" s="264"/>
      <c r="IMO204" s="264"/>
      <c r="IMP204" s="264"/>
      <c r="IMQ204" s="264"/>
      <c r="IMR204" s="264"/>
      <c r="IMS204" s="264"/>
      <c r="IMT204" s="264"/>
      <c r="IMU204" s="264"/>
      <c r="IMV204" s="264"/>
      <c r="IMW204" s="264"/>
      <c r="IMX204" s="264"/>
      <c r="IMY204" s="264"/>
      <c r="IMZ204" s="264"/>
      <c r="INA204" s="264"/>
      <c r="INB204" s="264"/>
      <c r="INC204" s="264"/>
      <c r="IND204" s="264"/>
      <c r="INE204" s="264"/>
      <c r="INF204" s="264"/>
      <c r="ING204" s="264"/>
      <c r="INH204" s="264"/>
      <c r="INI204" s="264"/>
      <c r="INJ204" s="264"/>
      <c r="INK204" s="264"/>
      <c r="INL204" s="264"/>
      <c r="INM204" s="264"/>
      <c r="INN204" s="264"/>
      <c r="INO204" s="264"/>
      <c r="INP204" s="264"/>
      <c r="INQ204" s="264"/>
      <c r="INR204" s="264"/>
      <c r="INS204" s="264"/>
      <c r="INT204" s="264"/>
      <c r="INU204" s="264"/>
      <c r="INV204" s="264"/>
      <c r="INW204" s="264"/>
      <c r="INX204" s="264"/>
      <c r="INY204" s="264"/>
      <c r="INZ204" s="264"/>
      <c r="IOA204" s="264"/>
      <c r="IOB204" s="264"/>
      <c r="IOC204" s="264"/>
      <c r="IOD204" s="264"/>
      <c r="IOE204" s="264"/>
      <c r="IOF204" s="264"/>
      <c r="IOG204" s="264"/>
      <c r="IOH204" s="264"/>
      <c r="IOI204" s="264"/>
      <c r="IOJ204" s="264"/>
      <c r="IOK204" s="264"/>
      <c r="IOL204" s="264"/>
      <c r="IOM204" s="264"/>
      <c r="ION204" s="264"/>
      <c r="IOO204" s="264"/>
      <c r="IOP204" s="264"/>
      <c r="IOQ204" s="264"/>
      <c r="IOR204" s="264"/>
      <c r="IOS204" s="264"/>
      <c r="IOT204" s="264"/>
      <c r="IOU204" s="264"/>
      <c r="IOV204" s="264"/>
      <c r="IOW204" s="264"/>
      <c r="IOX204" s="264"/>
      <c r="IOY204" s="264"/>
      <c r="IOZ204" s="264"/>
      <c r="IPA204" s="264"/>
      <c r="IPB204" s="264"/>
      <c r="IPC204" s="264"/>
      <c r="IPD204" s="264"/>
      <c r="IPE204" s="264"/>
      <c r="IPF204" s="264"/>
      <c r="IPG204" s="264"/>
      <c r="IPH204" s="264"/>
      <c r="IPI204" s="264"/>
      <c r="IPJ204" s="264"/>
      <c r="IPK204" s="264"/>
      <c r="IPL204" s="264"/>
      <c r="IPM204" s="264"/>
      <c r="IPN204" s="264"/>
      <c r="IPO204" s="264"/>
      <c r="IPP204" s="264"/>
      <c r="IPQ204" s="264"/>
      <c r="IPR204" s="264"/>
      <c r="IPS204" s="264"/>
      <c r="IPT204" s="264"/>
      <c r="IPU204" s="264"/>
      <c r="IPV204" s="264"/>
      <c r="IPW204" s="264"/>
      <c r="IPX204" s="264"/>
      <c r="IPY204" s="264"/>
      <c r="IPZ204" s="264"/>
      <c r="IQA204" s="264"/>
      <c r="IQB204" s="264"/>
      <c r="IQC204" s="264"/>
      <c r="IQD204" s="264"/>
      <c r="IQE204" s="264"/>
      <c r="IQF204" s="264"/>
      <c r="IQG204" s="264"/>
      <c r="IQH204" s="264"/>
      <c r="IQI204" s="264"/>
      <c r="IQJ204" s="264"/>
      <c r="IQK204" s="264"/>
      <c r="IQL204" s="264"/>
      <c r="IQM204" s="264"/>
      <c r="IQN204" s="264"/>
      <c r="IQO204" s="264"/>
      <c r="IQP204" s="264"/>
      <c r="IQQ204" s="264"/>
      <c r="IQR204" s="264"/>
      <c r="IQS204" s="264"/>
      <c r="IQT204" s="264"/>
      <c r="IQU204" s="264"/>
      <c r="IQV204" s="264"/>
      <c r="IQW204" s="264"/>
      <c r="IQX204" s="264"/>
      <c r="IQY204" s="264"/>
      <c r="IQZ204" s="264"/>
      <c r="IRA204" s="264"/>
      <c r="IRB204" s="264"/>
      <c r="IRC204" s="264"/>
      <c r="IRD204" s="264"/>
      <c r="IRE204" s="264"/>
      <c r="IRF204" s="264"/>
      <c r="IRG204" s="264"/>
      <c r="IRH204" s="264"/>
      <c r="IRI204" s="264"/>
      <c r="IRJ204" s="264"/>
      <c r="IRK204" s="264"/>
      <c r="IRL204" s="264"/>
      <c r="IRM204" s="264"/>
      <c r="IRN204" s="264"/>
      <c r="IRO204" s="264"/>
      <c r="IRP204" s="264"/>
      <c r="IRQ204" s="264"/>
      <c r="IRR204" s="264"/>
      <c r="IRS204" s="264"/>
      <c r="IRT204" s="264"/>
      <c r="IRU204" s="264"/>
      <c r="IRV204" s="264"/>
      <c r="IRW204" s="264"/>
      <c r="IRX204" s="264"/>
      <c r="IRY204" s="264"/>
      <c r="IRZ204" s="264"/>
      <c r="ISA204" s="264"/>
      <c r="ISB204" s="264"/>
      <c r="ISC204" s="264"/>
      <c r="ISD204" s="264"/>
      <c r="ISE204" s="264"/>
      <c r="ISF204" s="264"/>
      <c r="ISG204" s="264"/>
      <c r="ISH204" s="264"/>
      <c r="ISI204" s="264"/>
      <c r="ISJ204" s="264"/>
      <c r="ISK204" s="264"/>
      <c r="ISL204" s="264"/>
      <c r="ISM204" s="264"/>
      <c r="ISN204" s="264"/>
      <c r="ISO204" s="264"/>
      <c r="ISP204" s="264"/>
      <c r="ISQ204" s="264"/>
      <c r="ISR204" s="264"/>
      <c r="ISS204" s="264"/>
      <c r="IST204" s="264"/>
      <c r="ISU204" s="264"/>
      <c r="ISV204" s="264"/>
      <c r="ISW204" s="264"/>
      <c r="ISX204" s="264"/>
      <c r="ISY204" s="264"/>
      <c r="ISZ204" s="264"/>
      <c r="ITA204" s="264"/>
      <c r="ITB204" s="264"/>
      <c r="ITC204" s="264"/>
      <c r="ITD204" s="264"/>
      <c r="ITE204" s="264"/>
      <c r="ITF204" s="264"/>
      <c r="ITG204" s="264"/>
      <c r="ITH204" s="264"/>
      <c r="ITI204" s="264"/>
      <c r="ITJ204" s="264"/>
      <c r="ITK204" s="264"/>
      <c r="ITL204" s="264"/>
      <c r="ITM204" s="264"/>
      <c r="ITN204" s="264"/>
      <c r="ITO204" s="264"/>
      <c r="ITP204" s="264"/>
      <c r="ITQ204" s="264"/>
      <c r="ITR204" s="264"/>
      <c r="ITS204" s="264"/>
      <c r="ITT204" s="264"/>
      <c r="ITU204" s="264"/>
      <c r="ITV204" s="264"/>
      <c r="ITW204" s="264"/>
      <c r="ITX204" s="264"/>
      <c r="ITY204" s="264"/>
      <c r="ITZ204" s="264"/>
      <c r="IUA204" s="264"/>
      <c r="IUB204" s="264"/>
      <c r="IUC204" s="264"/>
      <c r="IUD204" s="264"/>
      <c r="IUE204" s="264"/>
      <c r="IUF204" s="264"/>
      <c r="IUG204" s="264"/>
      <c r="IUH204" s="264"/>
      <c r="IUI204" s="264"/>
      <c r="IUJ204" s="264"/>
      <c r="IUK204" s="264"/>
      <c r="IUL204" s="264"/>
      <c r="IUM204" s="264"/>
      <c r="IUN204" s="264"/>
      <c r="IUO204" s="264"/>
      <c r="IUP204" s="264"/>
      <c r="IUQ204" s="264"/>
      <c r="IUR204" s="264"/>
      <c r="IUS204" s="264"/>
      <c r="IUT204" s="264"/>
      <c r="IUU204" s="264"/>
      <c r="IUV204" s="264"/>
      <c r="IUW204" s="264"/>
      <c r="IUX204" s="264"/>
      <c r="IUY204" s="264"/>
      <c r="IUZ204" s="264"/>
      <c r="IVA204" s="264"/>
      <c r="IVB204" s="264"/>
      <c r="IVC204" s="264"/>
      <c r="IVD204" s="264"/>
      <c r="IVE204" s="264"/>
      <c r="IVF204" s="264"/>
      <c r="IVG204" s="264"/>
      <c r="IVH204" s="264"/>
      <c r="IVI204" s="264"/>
      <c r="IVJ204" s="264"/>
      <c r="IVK204" s="264"/>
      <c r="IVL204" s="264"/>
      <c r="IVM204" s="264"/>
      <c r="IVN204" s="264"/>
      <c r="IVO204" s="264"/>
      <c r="IVP204" s="264"/>
      <c r="IVQ204" s="264"/>
      <c r="IVR204" s="264"/>
      <c r="IVS204" s="264"/>
      <c r="IVT204" s="264"/>
      <c r="IVU204" s="264"/>
      <c r="IVV204" s="264"/>
      <c r="IVW204" s="264"/>
      <c r="IVX204" s="264"/>
      <c r="IVY204" s="264"/>
      <c r="IVZ204" s="264"/>
      <c r="IWA204" s="264"/>
      <c r="IWB204" s="264"/>
      <c r="IWC204" s="264"/>
      <c r="IWD204" s="264"/>
      <c r="IWE204" s="264"/>
      <c r="IWF204" s="264"/>
      <c r="IWG204" s="264"/>
      <c r="IWH204" s="264"/>
      <c r="IWI204" s="264"/>
      <c r="IWJ204" s="264"/>
      <c r="IWK204" s="264"/>
      <c r="IWL204" s="264"/>
      <c r="IWM204" s="264"/>
      <c r="IWN204" s="264"/>
      <c r="IWO204" s="264"/>
      <c r="IWP204" s="264"/>
      <c r="IWQ204" s="264"/>
      <c r="IWR204" s="264"/>
      <c r="IWS204" s="264"/>
      <c r="IWT204" s="264"/>
      <c r="IWU204" s="264"/>
      <c r="IWV204" s="264"/>
      <c r="IWW204" s="264"/>
      <c r="IWX204" s="264"/>
      <c r="IWY204" s="264"/>
      <c r="IWZ204" s="264"/>
      <c r="IXA204" s="264"/>
      <c r="IXB204" s="264"/>
      <c r="IXC204" s="264"/>
      <c r="IXD204" s="264"/>
      <c r="IXE204" s="264"/>
      <c r="IXF204" s="264"/>
      <c r="IXG204" s="264"/>
      <c r="IXH204" s="264"/>
      <c r="IXI204" s="264"/>
      <c r="IXJ204" s="264"/>
      <c r="IXK204" s="264"/>
      <c r="IXL204" s="264"/>
      <c r="IXM204" s="264"/>
      <c r="IXN204" s="264"/>
      <c r="IXO204" s="264"/>
      <c r="IXP204" s="264"/>
      <c r="IXQ204" s="264"/>
      <c r="IXR204" s="264"/>
      <c r="IXS204" s="264"/>
      <c r="IXT204" s="264"/>
      <c r="IXU204" s="264"/>
      <c r="IXV204" s="264"/>
      <c r="IXW204" s="264"/>
      <c r="IXX204" s="264"/>
      <c r="IXY204" s="264"/>
      <c r="IXZ204" s="264"/>
      <c r="IYA204" s="264"/>
      <c r="IYB204" s="264"/>
      <c r="IYC204" s="264"/>
      <c r="IYD204" s="264"/>
      <c r="IYE204" s="264"/>
      <c r="IYF204" s="264"/>
      <c r="IYG204" s="264"/>
      <c r="IYH204" s="264"/>
      <c r="IYI204" s="264"/>
      <c r="IYJ204" s="264"/>
      <c r="IYK204" s="264"/>
      <c r="IYL204" s="264"/>
      <c r="IYM204" s="264"/>
      <c r="IYN204" s="264"/>
      <c r="IYO204" s="264"/>
      <c r="IYP204" s="264"/>
      <c r="IYQ204" s="264"/>
      <c r="IYR204" s="264"/>
      <c r="IYS204" s="264"/>
      <c r="IYT204" s="264"/>
      <c r="IYU204" s="264"/>
      <c r="IYV204" s="264"/>
      <c r="IYW204" s="264"/>
      <c r="IYX204" s="264"/>
      <c r="IYY204" s="264"/>
      <c r="IYZ204" s="264"/>
      <c r="IZA204" s="264"/>
      <c r="IZB204" s="264"/>
      <c r="IZC204" s="264"/>
      <c r="IZD204" s="264"/>
      <c r="IZE204" s="264"/>
      <c r="IZF204" s="264"/>
      <c r="IZG204" s="264"/>
      <c r="IZH204" s="264"/>
      <c r="IZI204" s="264"/>
      <c r="IZJ204" s="264"/>
      <c r="IZK204" s="264"/>
      <c r="IZL204" s="264"/>
      <c r="IZM204" s="264"/>
      <c r="IZN204" s="264"/>
      <c r="IZO204" s="264"/>
      <c r="IZP204" s="264"/>
      <c r="IZQ204" s="264"/>
      <c r="IZR204" s="264"/>
      <c r="IZS204" s="264"/>
      <c r="IZT204" s="264"/>
      <c r="IZU204" s="264"/>
      <c r="IZV204" s="264"/>
      <c r="IZW204" s="264"/>
      <c r="IZX204" s="264"/>
      <c r="IZY204" s="264"/>
      <c r="IZZ204" s="264"/>
      <c r="JAA204" s="264"/>
      <c r="JAB204" s="264"/>
      <c r="JAC204" s="264"/>
      <c r="JAD204" s="264"/>
      <c r="JAE204" s="264"/>
      <c r="JAF204" s="264"/>
      <c r="JAG204" s="264"/>
      <c r="JAH204" s="264"/>
      <c r="JAI204" s="264"/>
      <c r="JAJ204" s="264"/>
      <c r="JAK204" s="264"/>
      <c r="JAL204" s="264"/>
      <c r="JAM204" s="264"/>
      <c r="JAN204" s="264"/>
      <c r="JAO204" s="264"/>
      <c r="JAP204" s="264"/>
      <c r="JAQ204" s="264"/>
      <c r="JAR204" s="264"/>
      <c r="JAS204" s="264"/>
      <c r="JAT204" s="264"/>
      <c r="JAU204" s="264"/>
      <c r="JAV204" s="264"/>
      <c r="JAW204" s="264"/>
      <c r="JAX204" s="264"/>
      <c r="JAY204" s="264"/>
      <c r="JAZ204" s="264"/>
      <c r="JBA204" s="264"/>
      <c r="JBB204" s="264"/>
      <c r="JBC204" s="264"/>
      <c r="JBD204" s="264"/>
      <c r="JBE204" s="264"/>
      <c r="JBF204" s="264"/>
      <c r="JBG204" s="264"/>
      <c r="JBH204" s="264"/>
      <c r="JBI204" s="264"/>
      <c r="JBJ204" s="264"/>
      <c r="JBK204" s="264"/>
      <c r="JBL204" s="264"/>
      <c r="JBM204" s="264"/>
      <c r="JBN204" s="264"/>
      <c r="JBO204" s="264"/>
      <c r="JBP204" s="264"/>
      <c r="JBQ204" s="264"/>
      <c r="JBR204" s="264"/>
      <c r="JBS204" s="264"/>
      <c r="JBT204" s="264"/>
      <c r="JBU204" s="264"/>
      <c r="JBV204" s="264"/>
      <c r="JBW204" s="264"/>
      <c r="JBX204" s="264"/>
      <c r="JBY204" s="264"/>
      <c r="JBZ204" s="264"/>
      <c r="JCA204" s="264"/>
      <c r="JCB204" s="264"/>
      <c r="JCC204" s="264"/>
      <c r="JCD204" s="264"/>
      <c r="JCE204" s="264"/>
      <c r="JCF204" s="264"/>
      <c r="JCG204" s="264"/>
      <c r="JCH204" s="264"/>
      <c r="JCI204" s="264"/>
      <c r="JCJ204" s="264"/>
      <c r="JCK204" s="264"/>
      <c r="JCL204" s="264"/>
      <c r="JCM204" s="264"/>
      <c r="JCN204" s="264"/>
      <c r="JCO204" s="264"/>
      <c r="JCP204" s="264"/>
      <c r="JCQ204" s="264"/>
      <c r="JCR204" s="264"/>
      <c r="JCS204" s="264"/>
      <c r="JCT204" s="264"/>
      <c r="JCU204" s="264"/>
      <c r="JCV204" s="264"/>
      <c r="JCW204" s="264"/>
      <c r="JCX204" s="264"/>
      <c r="JCY204" s="264"/>
      <c r="JCZ204" s="264"/>
      <c r="JDA204" s="264"/>
      <c r="JDB204" s="264"/>
      <c r="JDC204" s="264"/>
      <c r="JDD204" s="264"/>
      <c r="JDE204" s="264"/>
      <c r="JDF204" s="264"/>
      <c r="JDG204" s="264"/>
      <c r="JDH204" s="264"/>
      <c r="JDI204" s="264"/>
      <c r="JDJ204" s="264"/>
      <c r="JDK204" s="264"/>
      <c r="JDL204" s="264"/>
      <c r="JDM204" s="264"/>
      <c r="JDN204" s="264"/>
      <c r="JDO204" s="264"/>
      <c r="JDP204" s="264"/>
      <c r="JDQ204" s="264"/>
      <c r="JDR204" s="264"/>
      <c r="JDS204" s="264"/>
      <c r="JDT204" s="264"/>
      <c r="JDU204" s="264"/>
      <c r="JDV204" s="264"/>
      <c r="JDW204" s="264"/>
      <c r="JDX204" s="264"/>
      <c r="JDY204" s="264"/>
      <c r="JDZ204" s="264"/>
      <c r="JEA204" s="264"/>
      <c r="JEB204" s="264"/>
      <c r="JEC204" s="264"/>
      <c r="JED204" s="264"/>
      <c r="JEE204" s="264"/>
      <c r="JEF204" s="264"/>
      <c r="JEG204" s="264"/>
      <c r="JEH204" s="264"/>
      <c r="JEI204" s="264"/>
      <c r="JEJ204" s="264"/>
      <c r="JEK204" s="264"/>
      <c r="JEL204" s="264"/>
      <c r="JEM204" s="264"/>
      <c r="JEN204" s="264"/>
      <c r="JEO204" s="264"/>
      <c r="JEP204" s="264"/>
      <c r="JEQ204" s="264"/>
      <c r="JER204" s="264"/>
      <c r="JES204" s="264"/>
      <c r="JET204" s="264"/>
      <c r="JEU204" s="264"/>
      <c r="JEV204" s="264"/>
      <c r="JEW204" s="264"/>
      <c r="JEX204" s="264"/>
      <c r="JEY204" s="264"/>
      <c r="JEZ204" s="264"/>
      <c r="JFA204" s="264"/>
      <c r="JFB204" s="264"/>
      <c r="JFC204" s="264"/>
      <c r="JFD204" s="264"/>
      <c r="JFE204" s="264"/>
      <c r="JFF204" s="264"/>
      <c r="JFG204" s="264"/>
      <c r="JFH204" s="264"/>
      <c r="JFI204" s="264"/>
      <c r="JFJ204" s="264"/>
      <c r="JFK204" s="264"/>
      <c r="JFL204" s="264"/>
      <c r="JFM204" s="264"/>
      <c r="JFN204" s="264"/>
      <c r="JFO204" s="264"/>
      <c r="JFP204" s="264"/>
      <c r="JFQ204" s="264"/>
      <c r="JFR204" s="264"/>
      <c r="JFS204" s="264"/>
      <c r="JFT204" s="264"/>
      <c r="JFU204" s="264"/>
      <c r="JFV204" s="264"/>
      <c r="JFW204" s="264"/>
      <c r="JFX204" s="264"/>
      <c r="JFY204" s="264"/>
      <c r="JFZ204" s="264"/>
      <c r="JGA204" s="264"/>
      <c r="JGB204" s="264"/>
      <c r="JGC204" s="264"/>
      <c r="JGD204" s="264"/>
      <c r="JGE204" s="264"/>
      <c r="JGF204" s="264"/>
      <c r="JGG204" s="264"/>
      <c r="JGH204" s="264"/>
      <c r="JGI204" s="264"/>
      <c r="JGJ204" s="264"/>
      <c r="JGK204" s="264"/>
      <c r="JGL204" s="264"/>
      <c r="JGM204" s="264"/>
      <c r="JGN204" s="264"/>
      <c r="JGO204" s="264"/>
      <c r="JGP204" s="264"/>
      <c r="JGQ204" s="264"/>
      <c r="JGR204" s="264"/>
      <c r="JGS204" s="264"/>
      <c r="JGT204" s="264"/>
      <c r="JGU204" s="264"/>
      <c r="JGV204" s="264"/>
      <c r="JGW204" s="264"/>
      <c r="JGX204" s="264"/>
      <c r="JGY204" s="264"/>
      <c r="JGZ204" s="264"/>
      <c r="JHA204" s="264"/>
      <c r="JHB204" s="264"/>
      <c r="JHC204" s="264"/>
      <c r="JHD204" s="264"/>
      <c r="JHE204" s="264"/>
      <c r="JHF204" s="264"/>
      <c r="JHG204" s="264"/>
      <c r="JHH204" s="264"/>
      <c r="JHI204" s="264"/>
      <c r="JHJ204" s="264"/>
      <c r="JHK204" s="264"/>
      <c r="JHL204" s="264"/>
      <c r="JHM204" s="264"/>
      <c r="JHN204" s="264"/>
      <c r="JHO204" s="264"/>
      <c r="JHP204" s="264"/>
      <c r="JHQ204" s="264"/>
      <c r="JHR204" s="264"/>
      <c r="JHS204" s="264"/>
      <c r="JHT204" s="264"/>
      <c r="JHU204" s="264"/>
      <c r="JHV204" s="264"/>
      <c r="JHW204" s="264"/>
      <c r="JHX204" s="264"/>
      <c r="JHY204" s="264"/>
      <c r="JHZ204" s="264"/>
      <c r="JIA204" s="264"/>
      <c r="JIB204" s="264"/>
      <c r="JIC204" s="264"/>
      <c r="JID204" s="264"/>
      <c r="JIE204" s="264"/>
      <c r="JIF204" s="264"/>
      <c r="JIG204" s="264"/>
      <c r="JIH204" s="264"/>
      <c r="JII204" s="264"/>
      <c r="JIJ204" s="264"/>
      <c r="JIK204" s="264"/>
      <c r="JIL204" s="264"/>
      <c r="JIM204" s="264"/>
      <c r="JIN204" s="264"/>
      <c r="JIO204" s="264"/>
      <c r="JIP204" s="264"/>
      <c r="JIQ204" s="264"/>
      <c r="JIR204" s="264"/>
      <c r="JIS204" s="264"/>
      <c r="JIT204" s="264"/>
      <c r="JIU204" s="264"/>
      <c r="JIV204" s="264"/>
      <c r="JIW204" s="264"/>
      <c r="JIX204" s="264"/>
      <c r="JIY204" s="264"/>
      <c r="JIZ204" s="264"/>
      <c r="JJA204" s="264"/>
      <c r="JJB204" s="264"/>
      <c r="JJC204" s="264"/>
      <c r="JJD204" s="264"/>
      <c r="JJE204" s="264"/>
      <c r="JJF204" s="264"/>
      <c r="JJG204" s="264"/>
      <c r="JJH204" s="264"/>
      <c r="JJI204" s="264"/>
      <c r="JJJ204" s="264"/>
      <c r="JJK204" s="264"/>
      <c r="JJL204" s="264"/>
      <c r="JJM204" s="264"/>
      <c r="JJN204" s="264"/>
      <c r="JJO204" s="264"/>
      <c r="JJP204" s="264"/>
      <c r="JJQ204" s="264"/>
      <c r="JJR204" s="264"/>
      <c r="JJS204" s="264"/>
      <c r="JJT204" s="264"/>
      <c r="JJU204" s="264"/>
      <c r="JJV204" s="264"/>
      <c r="JJW204" s="264"/>
      <c r="JJX204" s="264"/>
      <c r="JJY204" s="264"/>
      <c r="JJZ204" s="264"/>
      <c r="JKA204" s="264"/>
      <c r="JKB204" s="264"/>
      <c r="JKC204" s="264"/>
      <c r="JKD204" s="264"/>
      <c r="JKE204" s="264"/>
      <c r="JKF204" s="264"/>
      <c r="JKG204" s="264"/>
      <c r="JKH204" s="264"/>
      <c r="JKI204" s="264"/>
      <c r="JKJ204" s="264"/>
      <c r="JKK204" s="264"/>
      <c r="JKL204" s="264"/>
      <c r="JKM204" s="264"/>
      <c r="JKN204" s="264"/>
      <c r="JKO204" s="264"/>
      <c r="JKP204" s="264"/>
      <c r="JKQ204" s="264"/>
      <c r="JKR204" s="264"/>
      <c r="JKS204" s="264"/>
      <c r="JKT204" s="264"/>
      <c r="JKU204" s="264"/>
      <c r="JKV204" s="264"/>
      <c r="JKW204" s="264"/>
      <c r="JKX204" s="264"/>
      <c r="JKY204" s="264"/>
      <c r="JKZ204" s="264"/>
      <c r="JLA204" s="264"/>
      <c r="JLB204" s="264"/>
      <c r="JLC204" s="264"/>
      <c r="JLD204" s="264"/>
      <c r="JLE204" s="264"/>
      <c r="JLF204" s="264"/>
      <c r="JLG204" s="264"/>
      <c r="JLH204" s="264"/>
      <c r="JLI204" s="264"/>
      <c r="JLJ204" s="264"/>
      <c r="JLK204" s="264"/>
      <c r="JLL204" s="264"/>
      <c r="JLM204" s="264"/>
      <c r="JLN204" s="264"/>
      <c r="JLO204" s="264"/>
      <c r="JLP204" s="264"/>
      <c r="JLQ204" s="264"/>
      <c r="JLR204" s="264"/>
      <c r="JLS204" s="264"/>
      <c r="JLT204" s="264"/>
      <c r="JLU204" s="264"/>
      <c r="JLV204" s="264"/>
      <c r="JLW204" s="264"/>
      <c r="JLX204" s="264"/>
      <c r="JLY204" s="264"/>
      <c r="JLZ204" s="264"/>
      <c r="JMA204" s="264"/>
      <c r="JMB204" s="264"/>
      <c r="JMC204" s="264"/>
      <c r="JMD204" s="264"/>
      <c r="JME204" s="264"/>
      <c r="JMF204" s="264"/>
      <c r="JMG204" s="264"/>
      <c r="JMH204" s="264"/>
      <c r="JMI204" s="264"/>
      <c r="JMJ204" s="264"/>
      <c r="JMK204" s="264"/>
      <c r="JML204" s="264"/>
      <c r="JMM204" s="264"/>
      <c r="JMN204" s="264"/>
      <c r="JMO204" s="264"/>
      <c r="JMP204" s="264"/>
      <c r="JMQ204" s="264"/>
      <c r="JMR204" s="264"/>
      <c r="JMS204" s="264"/>
      <c r="JMT204" s="264"/>
      <c r="JMU204" s="264"/>
      <c r="JMV204" s="264"/>
      <c r="JMW204" s="264"/>
      <c r="JMX204" s="264"/>
      <c r="JMY204" s="264"/>
      <c r="JMZ204" s="264"/>
      <c r="JNA204" s="264"/>
      <c r="JNB204" s="264"/>
      <c r="JNC204" s="264"/>
      <c r="JND204" s="264"/>
      <c r="JNE204" s="264"/>
      <c r="JNF204" s="264"/>
      <c r="JNG204" s="264"/>
      <c r="JNH204" s="264"/>
      <c r="JNI204" s="264"/>
      <c r="JNJ204" s="264"/>
      <c r="JNK204" s="264"/>
      <c r="JNL204" s="264"/>
      <c r="JNM204" s="264"/>
      <c r="JNN204" s="264"/>
      <c r="JNO204" s="264"/>
      <c r="JNP204" s="264"/>
      <c r="JNQ204" s="264"/>
      <c r="JNR204" s="264"/>
      <c r="JNS204" s="264"/>
      <c r="JNT204" s="264"/>
      <c r="JNU204" s="264"/>
      <c r="JNV204" s="264"/>
      <c r="JNW204" s="264"/>
      <c r="JNX204" s="264"/>
      <c r="JNY204" s="264"/>
      <c r="JNZ204" s="264"/>
      <c r="JOA204" s="264"/>
      <c r="JOB204" s="264"/>
      <c r="JOC204" s="264"/>
      <c r="JOD204" s="264"/>
      <c r="JOE204" s="264"/>
      <c r="JOF204" s="264"/>
      <c r="JOG204" s="264"/>
      <c r="JOH204" s="264"/>
      <c r="JOI204" s="264"/>
      <c r="JOJ204" s="264"/>
      <c r="JOK204" s="264"/>
      <c r="JOL204" s="264"/>
      <c r="JOM204" s="264"/>
      <c r="JON204" s="264"/>
      <c r="JOO204" s="264"/>
      <c r="JOP204" s="264"/>
      <c r="JOQ204" s="264"/>
      <c r="JOR204" s="264"/>
      <c r="JOS204" s="264"/>
      <c r="JOT204" s="264"/>
      <c r="JOU204" s="264"/>
      <c r="JOV204" s="264"/>
      <c r="JOW204" s="264"/>
      <c r="JOX204" s="264"/>
      <c r="JOY204" s="264"/>
      <c r="JOZ204" s="264"/>
      <c r="JPA204" s="264"/>
      <c r="JPB204" s="264"/>
      <c r="JPC204" s="264"/>
      <c r="JPD204" s="264"/>
      <c r="JPE204" s="264"/>
      <c r="JPF204" s="264"/>
      <c r="JPG204" s="264"/>
      <c r="JPH204" s="264"/>
      <c r="JPI204" s="264"/>
      <c r="JPJ204" s="264"/>
      <c r="JPK204" s="264"/>
      <c r="JPL204" s="264"/>
      <c r="JPM204" s="264"/>
      <c r="JPN204" s="264"/>
      <c r="JPO204" s="264"/>
      <c r="JPP204" s="264"/>
      <c r="JPQ204" s="264"/>
      <c r="JPR204" s="264"/>
      <c r="JPS204" s="264"/>
      <c r="JPT204" s="264"/>
      <c r="JPU204" s="264"/>
      <c r="JPV204" s="264"/>
      <c r="JPW204" s="264"/>
      <c r="JPX204" s="264"/>
      <c r="JPY204" s="264"/>
      <c r="JPZ204" s="264"/>
      <c r="JQA204" s="264"/>
      <c r="JQB204" s="264"/>
      <c r="JQC204" s="264"/>
      <c r="JQD204" s="264"/>
      <c r="JQE204" s="264"/>
      <c r="JQF204" s="264"/>
      <c r="JQG204" s="264"/>
      <c r="JQH204" s="264"/>
      <c r="JQI204" s="264"/>
      <c r="JQJ204" s="264"/>
      <c r="JQK204" s="264"/>
      <c r="JQL204" s="264"/>
      <c r="JQM204" s="264"/>
      <c r="JQN204" s="264"/>
      <c r="JQO204" s="264"/>
      <c r="JQP204" s="264"/>
      <c r="JQQ204" s="264"/>
      <c r="JQR204" s="264"/>
      <c r="JQS204" s="264"/>
      <c r="JQT204" s="264"/>
      <c r="JQU204" s="264"/>
      <c r="JQV204" s="264"/>
      <c r="JQW204" s="264"/>
      <c r="JQX204" s="264"/>
      <c r="JQY204" s="264"/>
      <c r="JQZ204" s="264"/>
      <c r="JRA204" s="264"/>
      <c r="JRB204" s="264"/>
      <c r="JRC204" s="264"/>
      <c r="JRD204" s="264"/>
      <c r="JRE204" s="264"/>
      <c r="JRF204" s="264"/>
      <c r="JRG204" s="264"/>
      <c r="JRH204" s="264"/>
      <c r="JRI204" s="264"/>
      <c r="JRJ204" s="264"/>
      <c r="JRK204" s="264"/>
      <c r="JRL204" s="264"/>
      <c r="JRM204" s="264"/>
      <c r="JRN204" s="264"/>
      <c r="JRO204" s="264"/>
      <c r="JRP204" s="264"/>
      <c r="JRQ204" s="264"/>
      <c r="JRR204" s="264"/>
      <c r="JRS204" s="264"/>
      <c r="JRT204" s="264"/>
      <c r="JRU204" s="264"/>
      <c r="JRV204" s="264"/>
      <c r="JRW204" s="264"/>
      <c r="JRX204" s="264"/>
      <c r="JRY204" s="264"/>
      <c r="JRZ204" s="264"/>
      <c r="JSA204" s="264"/>
      <c r="JSB204" s="264"/>
      <c r="JSC204" s="264"/>
      <c r="JSD204" s="264"/>
      <c r="JSE204" s="264"/>
      <c r="JSF204" s="264"/>
      <c r="JSG204" s="264"/>
      <c r="JSH204" s="264"/>
      <c r="JSI204" s="264"/>
      <c r="JSJ204" s="264"/>
      <c r="JSK204" s="264"/>
      <c r="JSL204" s="264"/>
      <c r="JSM204" s="264"/>
      <c r="JSN204" s="264"/>
      <c r="JSO204" s="264"/>
      <c r="JSP204" s="264"/>
      <c r="JSQ204" s="264"/>
      <c r="JSR204" s="264"/>
      <c r="JSS204" s="264"/>
      <c r="JST204" s="264"/>
      <c r="JSU204" s="264"/>
      <c r="JSV204" s="264"/>
      <c r="JSW204" s="264"/>
      <c r="JSX204" s="264"/>
      <c r="JSY204" s="264"/>
      <c r="JSZ204" s="264"/>
      <c r="JTA204" s="264"/>
      <c r="JTB204" s="264"/>
      <c r="JTC204" s="264"/>
      <c r="JTD204" s="264"/>
      <c r="JTE204" s="264"/>
      <c r="JTF204" s="264"/>
      <c r="JTG204" s="264"/>
      <c r="JTH204" s="264"/>
      <c r="JTI204" s="264"/>
      <c r="JTJ204" s="264"/>
      <c r="JTK204" s="264"/>
      <c r="JTL204" s="264"/>
      <c r="JTM204" s="264"/>
      <c r="JTN204" s="264"/>
      <c r="JTO204" s="264"/>
      <c r="JTP204" s="264"/>
      <c r="JTQ204" s="264"/>
      <c r="JTR204" s="264"/>
      <c r="JTS204" s="264"/>
      <c r="JTT204" s="264"/>
      <c r="JTU204" s="264"/>
      <c r="JTV204" s="264"/>
      <c r="JTW204" s="264"/>
      <c r="JTX204" s="264"/>
      <c r="JTY204" s="264"/>
      <c r="JTZ204" s="264"/>
      <c r="JUA204" s="264"/>
      <c r="JUB204" s="264"/>
      <c r="JUC204" s="264"/>
      <c r="JUD204" s="264"/>
      <c r="JUE204" s="264"/>
      <c r="JUF204" s="264"/>
      <c r="JUG204" s="264"/>
      <c r="JUH204" s="264"/>
      <c r="JUI204" s="264"/>
      <c r="JUJ204" s="264"/>
      <c r="JUK204" s="264"/>
      <c r="JUL204" s="264"/>
      <c r="JUM204" s="264"/>
      <c r="JUN204" s="264"/>
      <c r="JUO204" s="264"/>
      <c r="JUP204" s="264"/>
      <c r="JUQ204" s="264"/>
      <c r="JUR204" s="264"/>
      <c r="JUS204" s="264"/>
      <c r="JUT204" s="264"/>
      <c r="JUU204" s="264"/>
      <c r="JUV204" s="264"/>
      <c r="JUW204" s="264"/>
      <c r="JUX204" s="264"/>
      <c r="JUY204" s="264"/>
      <c r="JUZ204" s="264"/>
      <c r="JVA204" s="264"/>
      <c r="JVB204" s="264"/>
      <c r="JVC204" s="264"/>
      <c r="JVD204" s="264"/>
      <c r="JVE204" s="264"/>
      <c r="JVF204" s="264"/>
      <c r="JVG204" s="264"/>
      <c r="JVH204" s="264"/>
      <c r="JVI204" s="264"/>
      <c r="JVJ204" s="264"/>
      <c r="JVK204" s="264"/>
      <c r="JVL204" s="264"/>
      <c r="JVM204" s="264"/>
      <c r="JVN204" s="264"/>
      <c r="JVO204" s="264"/>
      <c r="JVP204" s="264"/>
      <c r="JVQ204" s="264"/>
      <c r="JVR204" s="264"/>
      <c r="JVS204" s="264"/>
      <c r="JVT204" s="264"/>
      <c r="JVU204" s="264"/>
      <c r="JVV204" s="264"/>
      <c r="JVW204" s="264"/>
      <c r="JVX204" s="264"/>
      <c r="JVY204" s="264"/>
      <c r="JVZ204" s="264"/>
      <c r="JWA204" s="264"/>
      <c r="JWB204" s="264"/>
      <c r="JWC204" s="264"/>
      <c r="JWD204" s="264"/>
      <c r="JWE204" s="264"/>
      <c r="JWF204" s="264"/>
      <c r="JWG204" s="264"/>
      <c r="JWH204" s="264"/>
      <c r="JWI204" s="264"/>
      <c r="JWJ204" s="264"/>
      <c r="JWK204" s="264"/>
      <c r="JWL204" s="264"/>
      <c r="JWM204" s="264"/>
      <c r="JWN204" s="264"/>
      <c r="JWO204" s="264"/>
      <c r="JWP204" s="264"/>
      <c r="JWQ204" s="264"/>
      <c r="JWR204" s="264"/>
      <c r="JWS204" s="264"/>
      <c r="JWT204" s="264"/>
      <c r="JWU204" s="264"/>
      <c r="JWV204" s="264"/>
      <c r="JWW204" s="264"/>
      <c r="JWX204" s="264"/>
      <c r="JWY204" s="264"/>
      <c r="JWZ204" s="264"/>
      <c r="JXA204" s="264"/>
      <c r="JXB204" s="264"/>
      <c r="JXC204" s="264"/>
      <c r="JXD204" s="264"/>
      <c r="JXE204" s="264"/>
      <c r="JXF204" s="264"/>
      <c r="JXG204" s="264"/>
      <c r="JXH204" s="264"/>
      <c r="JXI204" s="264"/>
      <c r="JXJ204" s="264"/>
      <c r="JXK204" s="264"/>
      <c r="JXL204" s="264"/>
      <c r="JXM204" s="264"/>
      <c r="JXN204" s="264"/>
      <c r="JXO204" s="264"/>
      <c r="JXP204" s="264"/>
      <c r="JXQ204" s="264"/>
      <c r="JXR204" s="264"/>
      <c r="JXS204" s="264"/>
      <c r="JXT204" s="264"/>
      <c r="JXU204" s="264"/>
      <c r="JXV204" s="264"/>
      <c r="JXW204" s="264"/>
      <c r="JXX204" s="264"/>
      <c r="JXY204" s="264"/>
      <c r="JXZ204" s="264"/>
      <c r="JYA204" s="264"/>
      <c r="JYB204" s="264"/>
      <c r="JYC204" s="264"/>
      <c r="JYD204" s="264"/>
      <c r="JYE204" s="264"/>
      <c r="JYF204" s="264"/>
      <c r="JYG204" s="264"/>
      <c r="JYH204" s="264"/>
      <c r="JYI204" s="264"/>
      <c r="JYJ204" s="264"/>
      <c r="JYK204" s="264"/>
      <c r="JYL204" s="264"/>
      <c r="JYM204" s="264"/>
      <c r="JYN204" s="264"/>
      <c r="JYO204" s="264"/>
      <c r="JYP204" s="264"/>
      <c r="JYQ204" s="264"/>
      <c r="JYR204" s="264"/>
      <c r="JYS204" s="264"/>
      <c r="JYT204" s="264"/>
      <c r="JYU204" s="264"/>
      <c r="JYV204" s="264"/>
      <c r="JYW204" s="264"/>
      <c r="JYX204" s="264"/>
      <c r="JYY204" s="264"/>
      <c r="JYZ204" s="264"/>
      <c r="JZA204" s="264"/>
      <c r="JZB204" s="264"/>
      <c r="JZC204" s="264"/>
      <c r="JZD204" s="264"/>
      <c r="JZE204" s="264"/>
      <c r="JZF204" s="264"/>
      <c r="JZG204" s="264"/>
      <c r="JZH204" s="264"/>
      <c r="JZI204" s="264"/>
      <c r="JZJ204" s="264"/>
      <c r="JZK204" s="264"/>
      <c r="JZL204" s="264"/>
      <c r="JZM204" s="264"/>
      <c r="JZN204" s="264"/>
      <c r="JZO204" s="264"/>
      <c r="JZP204" s="264"/>
      <c r="JZQ204" s="264"/>
      <c r="JZR204" s="264"/>
      <c r="JZS204" s="264"/>
      <c r="JZT204" s="264"/>
      <c r="JZU204" s="264"/>
      <c r="JZV204" s="264"/>
      <c r="JZW204" s="264"/>
      <c r="JZX204" s="264"/>
      <c r="JZY204" s="264"/>
      <c r="JZZ204" s="264"/>
      <c r="KAA204" s="264"/>
      <c r="KAB204" s="264"/>
      <c r="KAC204" s="264"/>
      <c r="KAD204" s="264"/>
      <c r="KAE204" s="264"/>
      <c r="KAF204" s="264"/>
      <c r="KAG204" s="264"/>
      <c r="KAH204" s="264"/>
      <c r="KAI204" s="264"/>
      <c r="KAJ204" s="264"/>
      <c r="KAK204" s="264"/>
      <c r="KAL204" s="264"/>
      <c r="KAM204" s="264"/>
      <c r="KAN204" s="264"/>
      <c r="KAO204" s="264"/>
      <c r="KAP204" s="264"/>
      <c r="KAQ204" s="264"/>
      <c r="KAR204" s="264"/>
      <c r="KAS204" s="264"/>
      <c r="KAT204" s="264"/>
      <c r="KAU204" s="264"/>
      <c r="KAV204" s="264"/>
      <c r="KAW204" s="264"/>
      <c r="KAX204" s="264"/>
      <c r="KAY204" s="264"/>
      <c r="KAZ204" s="264"/>
      <c r="KBA204" s="264"/>
      <c r="KBB204" s="264"/>
      <c r="KBC204" s="264"/>
      <c r="KBD204" s="264"/>
      <c r="KBE204" s="264"/>
      <c r="KBF204" s="264"/>
      <c r="KBG204" s="264"/>
      <c r="KBH204" s="264"/>
      <c r="KBI204" s="264"/>
      <c r="KBJ204" s="264"/>
      <c r="KBK204" s="264"/>
      <c r="KBL204" s="264"/>
      <c r="KBM204" s="264"/>
      <c r="KBN204" s="264"/>
      <c r="KBO204" s="264"/>
      <c r="KBP204" s="264"/>
      <c r="KBQ204" s="264"/>
      <c r="KBR204" s="264"/>
      <c r="KBS204" s="264"/>
      <c r="KBT204" s="264"/>
      <c r="KBU204" s="264"/>
      <c r="KBV204" s="264"/>
      <c r="KBW204" s="264"/>
      <c r="KBX204" s="264"/>
      <c r="KBY204" s="264"/>
      <c r="KBZ204" s="264"/>
      <c r="KCA204" s="264"/>
      <c r="KCB204" s="264"/>
      <c r="KCC204" s="264"/>
      <c r="KCD204" s="264"/>
      <c r="KCE204" s="264"/>
      <c r="KCF204" s="264"/>
      <c r="KCG204" s="264"/>
      <c r="KCH204" s="264"/>
      <c r="KCI204" s="264"/>
      <c r="KCJ204" s="264"/>
      <c r="KCK204" s="264"/>
      <c r="KCL204" s="264"/>
      <c r="KCM204" s="264"/>
      <c r="KCN204" s="264"/>
      <c r="KCO204" s="264"/>
      <c r="KCP204" s="264"/>
      <c r="KCQ204" s="264"/>
      <c r="KCR204" s="264"/>
      <c r="KCS204" s="264"/>
      <c r="KCT204" s="264"/>
      <c r="KCU204" s="264"/>
      <c r="KCV204" s="264"/>
      <c r="KCW204" s="264"/>
      <c r="KCX204" s="264"/>
      <c r="KCY204" s="264"/>
      <c r="KCZ204" s="264"/>
      <c r="KDA204" s="264"/>
      <c r="KDB204" s="264"/>
      <c r="KDC204" s="264"/>
      <c r="KDD204" s="264"/>
      <c r="KDE204" s="264"/>
      <c r="KDF204" s="264"/>
      <c r="KDG204" s="264"/>
      <c r="KDH204" s="264"/>
      <c r="KDI204" s="264"/>
      <c r="KDJ204" s="264"/>
      <c r="KDK204" s="264"/>
      <c r="KDL204" s="264"/>
      <c r="KDM204" s="264"/>
      <c r="KDN204" s="264"/>
      <c r="KDO204" s="264"/>
      <c r="KDP204" s="264"/>
      <c r="KDQ204" s="264"/>
      <c r="KDR204" s="264"/>
      <c r="KDS204" s="264"/>
      <c r="KDT204" s="264"/>
      <c r="KDU204" s="264"/>
      <c r="KDV204" s="264"/>
      <c r="KDW204" s="264"/>
      <c r="KDX204" s="264"/>
      <c r="KDY204" s="264"/>
      <c r="KDZ204" s="264"/>
      <c r="KEA204" s="264"/>
      <c r="KEB204" s="264"/>
      <c r="KEC204" s="264"/>
      <c r="KED204" s="264"/>
      <c r="KEE204" s="264"/>
      <c r="KEF204" s="264"/>
      <c r="KEG204" s="264"/>
      <c r="KEH204" s="264"/>
      <c r="KEI204" s="264"/>
      <c r="KEJ204" s="264"/>
      <c r="KEK204" s="264"/>
      <c r="KEL204" s="264"/>
      <c r="KEM204" s="264"/>
      <c r="KEN204" s="264"/>
      <c r="KEO204" s="264"/>
      <c r="KEP204" s="264"/>
      <c r="KEQ204" s="264"/>
      <c r="KER204" s="264"/>
      <c r="KES204" s="264"/>
      <c r="KET204" s="264"/>
      <c r="KEU204" s="264"/>
      <c r="KEV204" s="264"/>
      <c r="KEW204" s="264"/>
      <c r="KEX204" s="264"/>
      <c r="KEY204" s="264"/>
      <c r="KEZ204" s="264"/>
      <c r="KFA204" s="264"/>
      <c r="KFB204" s="264"/>
      <c r="KFC204" s="264"/>
      <c r="KFD204" s="264"/>
      <c r="KFE204" s="264"/>
      <c r="KFF204" s="264"/>
      <c r="KFG204" s="264"/>
      <c r="KFH204" s="264"/>
      <c r="KFI204" s="264"/>
      <c r="KFJ204" s="264"/>
      <c r="KFK204" s="264"/>
      <c r="KFL204" s="264"/>
      <c r="KFM204" s="264"/>
      <c r="KFN204" s="264"/>
      <c r="KFO204" s="264"/>
      <c r="KFP204" s="264"/>
      <c r="KFQ204" s="264"/>
      <c r="KFR204" s="264"/>
      <c r="KFS204" s="264"/>
      <c r="KFT204" s="264"/>
      <c r="KFU204" s="264"/>
      <c r="KFV204" s="264"/>
      <c r="KFW204" s="264"/>
      <c r="KFX204" s="264"/>
      <c r="KFY204" s="264"/>
      <c r="KFZ204" s="264"/>
      <c r="KGA204" s="264"/>
      <c r="KGB204" s="264"/>
      <c r="KGC204" s="264"/>
      <c r="KGD204" s="264"/>
      <c r="KGE204" s="264"/>
      <c r="KGF204" s="264"/>
      <c r="KGG204" s="264"/>
      <c r="KGH204" s="264"/>
      <c r="KGI204" s="264"/>
      <c r="KGJ204" s="264"/>
      <c r="KGK204" s="264"/>
      <c r="KGL204" s="264"/>
      <c r="KGM204" s="264"/>
      <c r="KGN204" s="264"/>
      <c r="KGO204" s="264"/>
      <c r="KGP204" s="264"/>
      <c r="KGQ204" s="264"/>
      <c r="KGR204" s="264"/>
      <c r="KGS204" s="264"/>
      <c r="KGT204" s="264"/>
      <c r="KGU204" s="264"/>
      <c r="KGV204" s="264"/>
      <c r="KGW204" s="264"/>
      <c r="KGX204" s="264"/>
      <c r="KGY204" s="264"/>
      <c r="KGZ204" s="264"/>
      <c r="KHA204" s="264"/>
      <c r="KHB204" s="264"/>
      <c r="KHC204" s="264"/>
      <c r="KHD204" s="264"/>
      <c r="KHE204" s="264"/>
      <c r="KHF204" s="264"/>
      <c r="KHG204" s="264"/>
      <c r="KHH204" s="264"/>
      <c r="KHI204" s="264"/>
      <c r="KHJ204" s="264"/>
      <c r="KHK204" s="264"/>
      <c r="KHL204" s="264"/>
      <c r="KHM204" s="264"/>
      <c r="KHN204" s="264"/>
      <c r="KHO204" s="264"/>
      <c r="KHP204" s="264"/>
      <c r="KHQ204" s="264"/>
      <c r="KHR204" s="264"/>
      <c r="KHS204" s="264"/>
      <c r="KHT204" s="264"/>
      <c r="KHU204" s="264"/>
      <c r="KHV204" s="264"/>
      <c r="KHW204" s="264"/>
      <c r="KHX204" s="264"/>
      <c r="KHY204" s="264"/>
      <c r="KHZ204" s="264"/>
      <c r="KIA204" s="264"/>
      <c r="KIB204" s="264"/>
      <c r="KIC204" s="264"/>
      <c r="KID204" s="264"/>
      <c r="KIE204" s="264"/>
      <c r="KIF204" s="264"/>
      <c r="KIG204" s="264"/>
      <c r="KIH204" s="264"/>
      <c r="KII204" s="264"/>
      <c r="KIJ204" s="264"/>
      <c r="KIK204" s="264"/>
      <c r="KIL204" s="264"/>
      <c r="KIM204" s="264"/>
      <c r="KIN204" s="264"/>
      <c r="KIO204" s="264"/>
      <c r="KIP204" s="264"/>
      <c r="KIQ204" s="264"/>
      <c r="KIR204" s="264"/>
      <c r="KIS204" s="264"/>
      <c r="KIT204" s="264"/>
      <c r="KIU204" s="264"/>
      <c r="KIV204" s="264"/>
      <c r="KIW204" s="264"/>
      <c r="KIX204" s="264"/>
      <c r="KIY204" s="264"/>
      <c r="KIZ204" s="264"/>
      <c r="KJA204" s="264"/>
      <c r="KJB204" s="264"/>
      <c r="KJC204" s="264"/>
      <c r="KJD204" s="264"/>
      <c r="KJE204" s="264"/>
      <c r="KJF204" s="264"/>
      <c r="KJG204" s="264"/>
      <c r="KJH204" s="264"/>
      <c r="KJI204" s="264"/>
      <c r="KJJ204" s="264"/>
      <c r="KJK204" s="264"/>
      <c r="KJL204" s="264"/>
      <c r="KJM204" s="264"/>
      <c r="KJN204" s="264"/>
      <c r="KJO204" s="264"/>
      <c r="KJP204" s="264"/>
      <c r="KJQ204" s="264"/>
      <c r="KJR204" s="264"/>
      <c r="KJS204" s="264"/>
      <c r="KJT204" s="264"/>
      <c r="KJU204" s="264"/>
      <c r="KJV204" s="264"/>
      <c r="KJW204" s="264"/>
      <c r="KJX204" s="264"/>
      <c r="KJY204" s="264"/>
      <c r="KJZ204" s="264"/>
      <c r="KKA204" s="264"/>
      <c r="KKB204" s="264"/>
      <c r="KKC204" s="264"/>
      <c r="KKD204" s="264"/>
      <c r="KKE204" s="264"/>
      <c r="KKF204" s="264"/>
      <c r="KKG204" s="264"/>
      <c r="KKH204" s="264"/>
      <c r="KKI204" s="264"/>
      <c r="KKJ204" s="264"/>
      <c r="KKK204" s="264"/>
      <c r="KKL204" s="264"/>
      <c r="KKM204" s="264"/>
      <c r="KKN204" s="264"/>
      <c r="KKO204" s="264"/>
      <c r="KKP204" s="264"/>
      <c r="KKQ204" s="264"/>
      <c r="KKR204" s="264"/>
      <c r="KKS204" s="264"/>
      <c r="KKT204" s="264"/>
      <c r="KKU204" s="264"/>
      <c r="KKV204" s="264"/>
      <c r="KKW204" s="264"/>
      <c r="KKX204" s="264"/>
      <c r="KKY204" s="264"/>
      <c r="KKZ204" s="264"/>
      <c r="KLA204" s="264"/>
      <c r="KLB204" s="264"/>
      <c r="KLC204" s="264"/>
      <c r="KLD204" s="264"/>
      <c r="KLE204" s="264"/>
      <c r="KLF204" s="264"/>
      <c r="KLG204" s="264"/>
      <c r="KLH204" s="264"/>
      <c r="KLI204" s="264"/>
      <c r="KLJ204" s="264"/>
      <c r="KLK204" s="264"/>
      <c r="KLL204" s="264"/>
      <c r="KLM204" s="264"/>
      <c r="KLN204" s="264"/>
      <c r="KLO204" s="264"/>
      <c r="KLP204" s="264"/>
      <c r="KLQ204" s="264"/>
      <c r="KLR204" s="264"/>
      <c r="KLS204" s="264"/>
      <c r="KLT204" s="264"/>
      <c r="KLU204" s="264"/>
      <c r="KLV204" s="264"/>
      <c r="KLW204" s="264"/>
      <c r="KLX204" s="264"/>
      <c r="KLY204" s="264"/>
      <c r="KLZ204" s="264"/>
      <c r="KMA204" s="264"/>
      <c r="KMB204" s="264"/>
      <c r="KMC204" s="264"/>
      <c r="KMD204" s="264"/>
      <c r="KME204" s="264"/>
      <c r="KMF204" s="264"/>
      <c r="KMG204" s="264"/>
      <c r="KMH204" s="264"/>
      <c r="KMI204" s="264"/>
      <c r="KMJ204" s="264"/>
      <c r="KMK204" s="264"/>
      <c r="KML204" s="264"/>
      <c r="KMM204" s="264"/>
      <c r="KMN204" s="264"/>
      <c r="KMO204" s="264"/>
      <c r="KMP204" s="264"/>
      <c r="KMQ204" s="264"/>
      <c r="KMR204" s="264"/>
      <c r="KMS204" s="264"/>
      <c r="KMT204" s="264"/>
      <c r="KMU204" s="264"/>
      <c r="KMV204" s="264"/>
      <c r="KMW204" s="264"/>
      <c r="KMX204" s="264"/>
      <c r="KMY204" s="264"/>
      <c r="KMZ204" s="264"/>
      <c r="KNA204" s="264"/>
      <c r="KNB204" s="264"/>
      <c r="KNC204" s="264"/>
      <c r="KND204" s="264"/>
      <c r="KNE204" s="264"/>
      <c r="KNF204" s="264"/>
      <c r="KNG204" s="264"/>
      <c r="KNH204" s="264"/>
      <c r="KNI204" s="264"/>
      <c r="KNJ204" s="264"/>
      <c r="KNK204" s="264"/>
      <c r="KNL204" s="264"/>
      <c r="KNM204" s="264"/>
      <c r="KNN204" s="264"/>
      <c r="KNO204" s="264"/>
      <c r="KNP204" s="264"/>
      <c r="KNQ204" s="264"/>
      <c r="KNR204" s="264"/>
      <c r="KNS204" s="264"/>
      <c r="KNT204" s="264"/>
      <c r="KNU204" s="264"/>
      <c r="KNV204" s="264"/>
      <c r="KNW204" s="264"/>
      <c r="KNX204" s="264"/>
      <c r="KNY204" s="264"/>
      <c r="KNZ204" s="264"/>
      <c r="KOA204" s="264"/>
      <c r="KOB204" s="264"/>
      <c r="KOC204" s="264"/>
      <c r="KOD204" s="264"/>
      <c r="KOE204" s="264"/>
      <c r="KOF204" s="264"/>
      <c r="KOG204" s="264"/>
      <c r="KOH204" s="264"/>
      <c r="KOI204" s="264"/>
      <c r="KOJ204" s="264"/>
      <c r="KOK204" s="264"/>
      <c r="KOL204" s="264"/>
      <c r="KOM204" s="264"/>
      <c r="KON204" s="264"/>
      <c r="KOO204" s="264"/>
      <c r="KOP204" s="264"/>
      <c r="KOQ204" s="264"/>
      <c r="KOR204" s="264"/>
      <c r="KOS204" s="264"/>
      <c r="KOT204" s="264"/>
      <c r="KOU204" s="264"/>
      <c r="KOV204" s="264"/>
      <c r="KOW204" s="264"/>
      <c r="KOX204" s="264"/>
      <c r="KOY204" s="264"/>
      <c r="KOZ204" s="264"/>
      <c r="KPA204" s="264"/>
      <c r="KPB204" s="264"/>
      <c r="KPC204" s="264"/>
      <c r="KPD204" s="264"/>
      <c r="KPE204" s="264"/>
      <c r="KPF204" s="264"/>
      <c r="KPG204" s="264"/>
      <c r="KPH204" s="264"/>
      <c r="KPI204" s="264"/>
      <c r="KPJ204" s="264"/>
      <c r="KPK204" s="264"/>
      <c r="KPL204" s="264"/>
      <c r="KPM204" s="264"/>
      <c r="KPN204" s="264"/>
      <c r="KPO204" s="264"/>
      <c r="KPP204" s="264"/>
      <c r="KPQ204" s="264"/>
      <c r="KPR204" s="264"/>
      <c r="KPS204" s="264"/>
      <c r="KPT204" s="264"/>
      <c r="KPU204" s="264"/>
      <c r="KPV204" s="264"/>
      <c r="KPW204" s="264"/>
      <c r="KPX204" s="264"/>
      <c r="KPY204" s="264"/>
      <c r="KPZ204" s="264"/>
      <c r="KQA204" s="264"/>
      <c r="KQB204" s="264"/>
      <c r="KQC204" s="264"/>
      <c r="KQD204" s="264"/>
      <c r="KQE204" s="264"/>
      <c r="KQF204" s="264"/>
      <c r="KQG204" s="264"/>
      <c r="KQH204" s="264"/>
      <c r="KQI204" s="264"/>
      <c r="KQJ204" s="264"/>
      <c r="KQK204" s="264"/>
      <c r="KQL204" s="264"/>
      <c r="KQM204" s="264"/>
      <c r="KQN204" s="264"/>
      <c r="KQO204" s="264"/>
      <c r="KQP204" s="264"/>
      <c r="KQQ204" s="264"/>
      <c r="KQR204" s="264"/>
      <c r="KQS204" s="264"/>
      <c r="KQT204" s="264"/>
      <c r="KQU204" s="264"/>
      <c r="KQV204" s="264"/>
      <c r="KQW204" s="264"/>
      <c r="KQX204" s="264"/>
      <c r="KQY204" s="264"/>
      <c r="KQZ204" s="264"/>
      <c r="KRA204" s="264"/>
      <c r="KRB204" s="264"/>
      <c r="KRC204" s="264"/>
      <c r="KRD204" s="264"/>
      <c r="KRE204" s="264"/>
      <c r="KRF204" s="264"/>
      <c r="KRG204" s="264"/>
      <c r="KRH204" s="264"/>
      <c r="KRI204" s="264"/>
      <c r="KRJ204" s="264"/>
      <c r="KRK204" s="264"/>
      <c r="KRL204" s="264"/>
      <c r="KRM204" s="264"/>
      <c r="KRN204" s="264"/>
      <c r="KRO204" s="264"/>
      <c r="KRP204" s="264"/>
      <c r="KRQ204" s="264"/>
      <c r="KRR204" s="264"/>
      <c r="KRS204" s="264"/>
      <c r="KRT204" s="264"/>
      <c r="KRU204" s="264"/>
      <c r="KRV204" s="264"/>
      <c r="KRW204" s="264"/>
      <c r="KRX204" s="264"/>
      <c r="KRY204" s="264"/>
      <c r="KRZ204" s="264"/>
      <c r="KSA204" s="264"/>
      <c r="KSB204" s="264"/>
      <c r="KSC204" s="264"/>
      <c r="KSD204" s="264"/>
      <c r="KSE204" s="264"/>
      <c r="KSF204" s="264"/>
      <c r="KSG204" s="264"/>
      <c r="KSH204" s="264"/>
      <c r="KSI204" s="264"/>
      <c r="KSJ204" s="264"/>
      <c r="KSK204" s="264"/>
      <c r="KSL204" s="264"/>
      <c r="KSM204" s="264"/>
      <c r="KSN204" s="264"/>
      <c r="KSO204" s="264"/>
      <c r="KSP204" s="264"/>
      <c r="KSQ204" s="264"/>
      <c r="KSR204" s="264"/>
      <c r="KSS204" s="264"/>
      <c r="KST204" s="264"/>
      <c r="KSU204" s="264"/>
      <c r="KSV204" s="264"/>
      <c r="KSW204" s="264"/>
      <c r="KSX204" s="264"/>
      <c r="KSY204" s="264"/>
      <c r="KSZ204" s="264"/>
      <c r="KTA204" s="264"/>
      <c r="KTB204" s="264"/>
      <c r="KTC204" s="264"/>
      <c r="KTD204" s="264"/>
      <c r="KTE204" s="264"/>
      <c r="KTF204" s="264"/>
      <c r="KTG204" s="264"/>
      <c r="KTH204" s="264"/>
      <c r="KTI204" s="264"/>
      <c r="KTJ204" s="264"/>
      <c r="KTK204" s="264"/>
      <c r="KTL204" s="264"/>
      <c r="KTM204" s="264"/>
      <c r="KTN204" s="264"/>
      <c r="KTO204" s="264"/>
      <c r="KTP204" s="264"/>
      <c r="KTQ204" s="264"/>
      <c r="KTR204" s="264"/>
      <c r="KTS204" s="264"/>
      <c r="KTT204" s="264"/>
      <c r="KTU204" s="264"/>
      <c r="KTV204" s="264"/>
      <c r="KTW204" s="264"/>
      <c r="KTX204" s="264"/>
      <c r="KTY204" s="264"/>
      <c r="KTZ204" s="264"/>
      <c r="KUA204" s="264"/>
      <c r="KUB204" s="264"/>
      <c r="KUC204" s="264"/>
      <c r="KUD204" s="264"/>
      <c r="KUE204" s="264"/>
      <c r="KUF204" s="264"/>
      <c r="KUG204" s="264"/>
      <c r="KUH204" s="264"/>
      <c r="KUI204" s="264"/>
      <c r="KUJ204" s="264"/>
      <c r="KUK204" s="264"/>
      <c r="KUL204" s="264"/>
      <c r="KUM204" s="264"/>
      <c r="KUN204" s="264"/>
      <c r="KUO204" s="264"/>
      <c r="KUP204" s="264"/>
      <c r="KUQ204" s="264"/>
      <c r="KUR204" s="264"/>
      <c r="KUS204" s="264"/>
      <c r="KUT204" s="264"/>
      <c r="KUU204" s="264"/>
      <c r="KUV204" s="264"/>
      <c r="KUW204" s="264"/>
      <c r="KUX204" s="264"/>
      <c r="KUY204" s="264"/>
      <c r="KUZ204" s="264"/>
      <c r="KVA204" s="264"/>
      <c r="KVB204" s="264"/>
      <c r="KVC204" s="264"/>
      <c r="KVD204" s="264"/>
      <c r="KVE204" s="264"/>
      <c r="KVF204" s="264"/>
      <c r="KVG204" s="264"/>
      <c r="KVH204" s="264"/>
      <c r="KVI204" s="264"/>
      <c r="KVJ204" s="264"/>
      <c r="KVK204" s="264"/>
      <c r="KVL204" s="264"/>
      <c r="KVM204" s="264"/>
      <c r="KVN204" s="264"/>
      <c r="KVO204" s="264"/>
      <c r="KVP204" s="264"/>
      <c r="KVQ204" s="264"/>
      <c r="KVR204" s="264"/>
      <c r="KVS204" s="264"/>
      <c r="KVT204" s="264"/>
      <c r="KVU204" s="264"/>
      <c r="KVV204" s="264"/>
      <c r="KVW204" s="264"/>
      <c r="KVX204" s="264"/>
      <c r="KVY204" s="264"/>
      <c r="KVZ204" s="264"/>
      <c r="KWA204" s="264"/>
      <c r="KWB204" s="264"/>
      <c r="KWC204" s="264"/>
      <c r="KWD204" s="264"/>
      <c r="KWE204" s="264"/>
      <c r="KWF204" s="264"/>
      <c r="KWG204" s="264"/>
      <c r="KWH204" s="264"/>
      <c r="KWI204" s="264"/>
      <c r="KWJ204" s="264"/>
      <c r="KWK204" s="264"/>
      <c r="KWL204" s="264"/>
      <c r="KWM204" s="264"/>
      <c r="KWN204" s="264"/>
      <c r="KWO204" s="264"/>
      <c r="KWP204" s="264"/>
      <c r="KWQ204" s="264"/>
      <c r="KWR204" s="264"/>
      <c r="KWS204" s="264"/>
      <c r="KWT204" s="264"/>
      <c r="KWU204" s="264"/>
      <c r="KWV204" s="264"/>
      <c r="KWW204" s="264"/>
      <c r="KWX204" s="264"/>
      <c r="KWY204" s="264"/>
      <c r="KWZ204" s="264"/>
      <c r="KXA204" s="264"/>
      <c r="KXB204" s="264"/>
      <c r="KXC204" s="264"/>
      <c r="KXD204" s="264"/>
      <c r="KXE204" s="264"/>
      <c r="KXF204" s="264"/>
      <c r="KXG204" s="264"/>
      <c r="KXH204" s="264"/>
      <c r="KXI204" s="264"/>
      <c r="KXJ204" s="264"/>
      <c r="KXK204" s="264"/>
      <c r="KXL204" s="264"/>
      <c r="KXM204" s="264"/>
      <c r="KXN204" s="264"/>
      <c r="KXO204" s="264"/>
      <c r="KXP204" s="264"/>
      <c r="KXQ204" s="264"/>
      <c r="KXR204" s="264"/>
      <c r="KXS204" s="264"/>
      <c r="KXT204" s="264"/>
      <c r="KXU204" s="264"/>
      <c r="KXV204" s="264"/>
      <c r="KXW204" s="264"/>
      <c r="KXX204" s="264"/>
      <c r="KXY204" s="264"/>
      <c r="KXZ204" s="264"/>
      <c r="KYA204" s="264"/>
      <c r="KYB204" s="264"/>
      <c r="KYC204" s="264"/>
      <c r="KYD204" s="264"/>
      <c r="KYE204" s="264"/>
      <c r="KYF204" s="264"/>
      <c r="KYG204" s="264"/>
      <c r="KYH204" s="264"/>
      <c r="KYI204" s="264"/>
      <c r="KYJ204" s="264"/>
      <c r="KYK204" s="264"/>
      <c r="KYL204" s="264"/>
      <c r="KYM204" s="264"/>
      <c r="KYN204" s="264"/>
      <c r="KYO204" s="264"/>
      <c r="KYP204" s="264"/>
      <c r="KYQ204" s="264"/>
      <c r="KYR204" s="264"/>
      <c r="KYS204" s="264"/>
      <c r="KYT204" s="264"/>
      <c r="KYU204" s="264"/>
      <c r="KYV204" s="264"/>
      <c r="KYW204" s="264"/>
      <c r="KYX204" s="264"/>
      <c r="KYY204" s="264"/>
      <c r="KYZ204" s="264"/>
      <c r="KZA204" s="264"/>
      <c r="KZB204" s="264"/>
      <c r="KZC204" s="264"/>
      <c r="KZD204" s="264"/>
      <c r="KZE204" s="264"/>
      <c r="KZF204" s="264"/>
      <c r="KZG204" s="264"/>
      <c r="KZH204" s="264"/>
      <c r="KZI204" s="264"/>
      <c r="KZJ204" s="264"/>
      <c r="KZK204" s="264"/>
      <c r="KZL204" s="264"/>
      <c r="KZM204" s="264"/>
      <c r="KZN204" s="264"/>
      <c r="KZO204" s="264"/>
      <c r="KZP204" s="264"/>
      <c r="KZQ204" s="264"/>
      <c r="KZR204" s="264"/>
      <c r="KZS204" s="264"/>
      <c r="KZT204" s="264"/>
      <c r="KZU204" s="264"/>
      <c r="KZV204" s="264"/>
      <c r="KZW204" s="264"/>
      <c r="KZX204" s="264"/>
      <c r="KZY204" s="264"/>
      <c r="KZZ204" s="264"/>
      <c r="LAA204" s="264"/>
      <c r="LAB204" s="264"/>
      <c r="LAC204" s="264"/>
      <c r="LAD204" s="264"/>
      <c r="LAE204" s="264"/>
      <c r="LAF204" s="264"/>
      <c r="LAG204" s="264"/>
      <c r="LAH204" s="264"/>
      <c r="LAI204" s="264"/>
      <c r="LAJ204" s="264"/>
      <c r="LAK204" s="264"/>
      <c r="LAL204" s="264"/>
      <c r="LAM204" s="264"/>
      <c r="LAN204" s="264"/>
      <c r="LAO204" s="264"/>
      <c r="LAP204" s="264"/>
      <c r="LAQ204" s="264"/>
      <c r="LAR204" s="264"/>
      <c r="LAS204" s="264"/>
      <c r="LAT204" s="264"/>
      <c r="LAU204" s="264"/>
      <c r="LAV204" s="264"/>
      <c r="LAW204" s="264"/>
      <c r="LAX204" s="264"/>
      <c r="LAY204" s="264"/>
      <c r="LAZ204" s="264"/>
      <c r="LBA204" s="264"/>
      <c r="LBB204" s="264"/>
      <c r="LBC204" s="264"/>
      <c r="LBD204" s="264"/>
      <c r="LBE204" s="264"/>
      <c r="LBF204" s="264"/>
      <c r="LBG204" s="264"/>
      <c r="LBH204" s="264"/>
      <c r="LBI204" s="264"/>
      <c r="LBJ204" s="264"/>
      <c r="LBK204" s="264"/>
      <c r="LBL204" s="264"/>
      <c r="LBM204" s="264"/>
      <c r="LBN204" s="264"/>
      <c r="LBO204" s="264"/>
      <c r="LBP204" s="264"/>
      <c r="LBQ204" s="264"/>
      <c r="LBR204" s="264"/>
      <c r="LBS204" s="264"/>
      <c r="LBT204" s="264"/>
      <c r="LBU204" s="264"/>
      <c r="LBV204" s="264"/>
      <c r="LBW204" s="264"/>
      <c r="LBX204" s="264"/>
      <c r="LBY204" s="264"/>
      <c r="LBZ204" s="264"/>
      <c r="LCA204" s="264"/>
      <c r="LCB204" s="264"/>
      <c r="LCC204" s="264"/>
      <c r="LCD204" s="264"/>
      <c r="LCE204" s="264"/>
      <c r="LCF204" s="264"/>
      <c r="LCG204" s="264"/>
      <c r="LCH204" s="264"/>
      <c r="LCI204" s="264"/>
      <c r="LCJ204" s="264"/>
      <c r="LCK204" s="264"/>
      <c r="LCL204" s="264"/>
      <c r="LCM204" s="264"/>
      <c r="LCN204" s="264"/>
      <c r="LCO204" s="264"/>
      <c r="LCP204" s="264"/>
      <c r="LCQ204" s="264"/>
      <c r="LCR204" s="264"/>
      <c r="LCS204" s="264"/>
      <c r="LCT204" s="264"/>
      <c r="LCU204" s="264"/>
      <c r="LCV204" s="264"/>
      <c r="LCW204" s="264"/>
      <c r="LCX204" s="264"/>
      <c r="LCY204" s="264"/>
      <c r="LCZ204" s="264"/>
      <c r="LDA204" s="264"/>
      <c r="LDB204" s="264"/>
      <c r="LDC204" s="264"/>
      <c r="LDD204" s="264"/>
      <c r="LDE204" s="264"/>
      <c r="LDF204" s="264"/>
      <c r="LDG204" s="264"/>
      <c r="LDH204" s="264"/>
      <c r="LDI204" s="264"/>
      <c r="LDJ204" s="264"/>
      <c r="LDK204" s="264"/>
      <c r="LDL204" s="264"/>
      <c r="LDM204" s="264"/>
      <c r="LDN204" s="264"/>
      <c r="LDO204" s="264"/>
      <c r="LDP204" s="264"/>
      <c r="LDQ204" s="264"/>
      <c r="LDR204" s="264"/>
      <c r="LDS204" s="264"/>
      <c r="LDT204" s="264"/>
      <c r="LDU204" s="264"/>
      <c r="LDV204" s="264"/>
      <c r="LDW204" s="264"/>
      <c r="LDX204" s="264"/>
      <c r="LDY204" s="264"/>
      <c r="LDZ204" s="264"/>
      <c r="LEA204" s="264"/>
      <c r="LEB204" s="264"/>
      <c r="LEC204" s="264"/>
      <c r="LED204" s="264"/>
      <c r="LEE204" s="264"/>
      <c r="LEF204" s="264"/>
      <c r="LEG204" s="264"/>
      <c r="LEH204" s="264"/>
      <c r="LEI204" s="264"/>
      <c r="LEJ204" s="264"/>
      <c r="LEK204" s="264"/>
      <c r="LEL204" s="264"/>
      <c r="LEM204" s="264"/>
      <c r="LEN204" s="264"/>
      <c r="LEO204" s="264"/>
      <c r="LEP204" s="264"/>
      <c r="LEQ204" s="264"/>
      <c r="LER204" s="264"/>
      <c r="LES204" s="264"/>
      <c r="LET204" s="264"/>
      <c r="LEU204" s="264"/>
      <c r="LEV204" s="264"/>
      <c r="LEW204" s="264"/>
      <c r="LEX204" s="264"/>
      <c r="LEY204" s="264"/>
      <c r="LEZ204" s="264"/>
      <c r="LFA204" s="264"/>
      <c r="LFB204" s="264"/>
      <c r="LFC204" s="264"/>
      <c r="LFD204" s="264"/>
      <c r="LFE204" s="264"/>
      <c r="LFF204" s="264"/>
      <c r="LFG204" s="264"/>
      <c r="LFH204" s="264"/>
      <c r="LFI204" s="264"/>
      <c r="LFJ204" s="264"/>
      <c r="LFK204" s="264"/>
      <c r="LFL204" s="264"/>
      <c r="LFM204" s="264"/>
      <c r="LFN204" s="264"/>
      <c r="LFO204" s="264"/>
      <c r="LFP204" s="264"/>
      <c r="LFQ204" s="264"/>
      <c r="LFR204" s="264"/>
      <c r="LFS204" s="264"/>
      <c r="LFT204" s="264"/>
      <c r="LFU204" s="264"/>
      <c r="LFV204" s="264"/>
      <c r="LFW204" s="264"/>
      <c r="LFX204" s="264"/>
      <c r="LFY204" s="264"/>
      <c r="LFZ204" s="264"/>
      <c r="LGA204" s="264"/>
      <c r="LGB204" s="264"/>
      <c r="LGC204" s="264"/>
      <c r="LGD204" s="264"/>
      <c r="LGE204" s="264"/>
      <c r="LGF204" s="264"/>
      <c r="LGG204" s="264"/>
      <c r="LGH204" s="264"/>
      <c r="LGI204" s="264"/>
      <c r="LGJ204" s="264"/>
      <c r="LGK204" s="264"/>
      <c r="LGL204" s="264"/>
      <c r="LGM204" s="264"/>
      <c r="LGN204" s="264"/>
      <c r="LGO204" s="264"/>
      <c r="LGP204" s="264"/>
      <c r="LGQ204" s="264"/>
      <c r="LGR204" s="264"/>
      <c r="LGS204" s="264"/>
      <c r="LGT204" s="264"/>
      <c r="LGU204" s="264"/>
      <c r="LGV204" s="264"/>
      <c r="LGW204" s="264"/>
      <c r="LGX204" s="264"/>
      <c r="LGY204" s="264"/>
      <c r="LGZ204" s="264"/>
      <c r="LHA204" s="264"/>
      <c r="LHB204" s="264"/>
      <c r="LHC204" s="264"/>
      <c r="LHD204" s="264"/>
      <c r="LHE204" s="264"/>
      <c r="LHF204" s="264"/>
      <c r="LHG204" s="264"/>
      <c r="LHH204" s="264"/>
      <c r="LHI204" s="264"/>
      <c r="LHJ204" s="264"/>
      <c r="LHK204" s="264"/>
      <c r="LHL204" s="264"/>
      <c r="LHM204" s="264"/>
      <c r="LHN204" s="264"/>
      <c r="LHO204" s="264"/>
      <c r="LHP204" s="264"/>
      <c r="LHQ204" s="264"/>
      <c r="LHR204" s="264"/>
      <c r="LHS204" s="264"/>
      <c r="LHT204" s="264"/>
      <c r="LHU204" s="264"/>
      <c r="LHV204" s="264"/>
      <c r="LHW204" s="264"/>
      <c r="LHX204" s="264"/>
      <c r="LHY204" s="264"/>
      <c r="LHZ204" s="264"/>
      <c r="LIA204" s="264"/>
      <c r="LIB204" s="264"/>
      <c r="LIC204" s="264"/>
      <c r="LID204" s="264"/>
      <c r="LIE204" s="264"/>
      <c r="LIF204" s="264"/>
      <c r="LIG204" s="264"/>
      <c r="LIH204" s="264"/>
      <c r="LII204" s="264"/>
      <c r="LIJ204" s="264"/>
      <c r="LIK204" s="264"/>
      <c r="LIL204" s="264"/>
      <c r="LIM204" s="264"/>
      <c r="LIN204" s="264"/>
      <c r="LIO204" s="264"/>
      <c r="LIP204" s="264"/>
      <c r="LIQ204" s="264"/>
      <c r="LIR204" s="264"/>
      <c r="LIS204" s="264"/>
      <c r="LIT204" s="264"/>
      <c r="LIU204" s="264"/>
      <c r="LIV204" s="264"/>
      <c r="LIW204" s="264"/>
      <c r="LIX204" s="264"/>
      <c r="LIY204" s="264"/>
      <c r="LIZ204" s="264"/>
      <c r="LJA204" s="264"/>
      <c r="LJB204" s="264"/>
      <c r="LJC204" s="264"/>
      <c r="LJD204" s="264"/>
      <c r="LJE204" s="264"/>
      <c r="LJF204" s="264"/>
      <c r="LJG204" s="264"/>
      <c r="LJH204" s="264"/>
      <c r="LJI204" s="264"/>
      <c r="LJJ204" s="264"/>
      <c r="LJK204" s="264"/>
      <c r="LJL204" s="264"/>
      <c r="LJM204" s="264"/>
      <c r="LJN204" s="264"/>
      <c r="LJO204" s="264"/>
      <c r="LJP204" s="264"/>
      <c r="LJQ204" s="264"/>
      <c r="LJR204" s="264"/>
      <c r="LJS204" s="264"/>
      <c r="LJT204" s="264"/>
      <c r="LJU204" s="264"/>
      <c r="LJV204" s="264"/>
      <c r="LJW204" s="264"/>
      <c r="LJX204" s="264"/>
      <c r="LJY204" s="264"/>
      <c r="LJZ204" s="264"/>
      <c r="LKA204" s="264"/>
      <c r="LKB204" s="264"/>
      <c r="LKC204" s="264"/>
      <c r="LKD204" s="264"/>
      <c r="LKE204" s="264"/>
      <c r="LKF204" s="264"/>
      <c r="LKG204" s="264"/>
      <c r="LKH204" s="264"/>
      <c r="LKI204" s="264"/>
      <c r="LKJ204" s="264"/>
      <c r="LKK204" s="264"/>
      <c r="LKL204" s="264"/>
      <c r="LKM204" s="264"/>
      <c r="LKN204" s="264"/>
      <c r="LKO204" s="264"/>
      <c r="LKP204" s="264"/>
      <c r="LKQ204" s="264"/>
      <c r="LKR204" s="264"/>
      <c r="LKS204" s="264"/>
      <c r="LKT204" s="264"/>
      <c r="LKU204" s="264"/>
      <c r="LKV204" s="264"/>
      <c r="LKW204" s="264"/>
      <c r="LKX204" s="264"/>
      <c r="LKY204" s="264"/>
      <c r="LKZ204" s="264"/>
      <c r="LLA204" s="264"/>
      <c r="LLB204" s="264"/>
      <c r="LLC204" s="264"/>
      <c r="LLD204" s="264"/>
      <c r="LLE204" s="264"/>
      <c r="LLF204" s="264"/>
      <c r="LLG204" s="264"/>
      <c r="LLH204" s="264"/>
      <c r="LLI204" s="264"/>
      <c r="LLJ204" s="264"/>
      <c r="LLK204" s="264"/>
      <c r="LLL204" s="264"/>
      <c r="LLM204" s="264"/>
      <c r="LLN204" s="264"/>
      <c r="LLO204" s="264"/>
      <c r="LLP204" s="264"/>
      <c r="LLQ204" s="264"/>
      <c r="LLR204" s="264"/>
      <c r="LLS204" s="264"/>
      <c r="LLT204" s="264"/>
      <c r="LLU204" s="264"/>
      <c r="LLV204" s="264"/>
      <c r="LLW204" s="264"/>
      <c r="LLX204" s="264"/>
      <c r="LLY204" s="264"/>
      <c r="LLZ204" s="264"/>
      <c r="LMA204" s="264"/>
      <c r="LMB204" s="264"/>
      <c r="LMC204" s="264"/>
      <c r="LMD204" s="264"/>
      <c r="LME204" s="264"/>
      <c r="LMF204" s="264"/>
      <c r="LMG204" s="264"/>
      <c r="LMH204" s="264"/>
      <c r="LMI204" s="264"/>
      <c r="LMJ204" s="264"/>
      <c r="LMK204" s="264"/>
      <c r="LML204" s="264"/>
      <c r="LMM204" s="264"/>
      <c r="LMN204" s="264"/>
      <c r="LMO204" s="264"/>
      <c r="LMP204" s="264"/>
      <c r="LMQ204" s="264"/>
      <c r="LMR204" s="264"/>
      <c r="LMS204" s="264"/>
      <c r="LMT204" s="264"/>
      <c r="LMU204" s="264"/>
      <c r="LMV204" s="264"/>
      <c r="LMW204" s="264"/>
      <c r="LMX204" s="264"/>
      <c r="LMY204" s="264"/>
      <c r="LMZ204" s="264"/>
      <c r="LNA204" s="264"/>
      <c r="LNB204" s="264"/>
      <c r="LNC204" s="264"/>
      <c r="LND204" s="264"/>
      <c r="LNE204" s="264"/>
      <c r="LNF204" s="264"/>
      <c r="LNG204" s="264"/>
      <c r="LNH204" s="264"/>
      <c r="LNI204" s="264"/>
      <c r="LNJ204" s="264"/>
      <c r="LNK204" s="264"/>
      <c r="LNL204" s="264"/>
      <c r="LNM204" s="264"/>
      <c r="LNN204" s="264"/>
      <c r="LNO204" s="264"/>
      <c r="LNP204" s="264"/>
      <c r="LNQ204" s="264"/>
      <c r="LNR204" s="264"/>
      <c r="LNS204" s="264"/>
      <c r="LNT204" s="264"/>
      <c r="LNU204" s="264"/>
      <c r="LNV204" s="264"/>
      <c r="LNW204" s="264"/>
      <c r="LNX204" s="264"/>
      <c r="LNY204" s="264"/>
      <c r="LNZ204" s="264"/>
      <c r="LOA204" s="264"/>
      <c r="LOB204" s="264"/>
      <c r="LOC204" s="264"/>
      <c r="LOD204" s="264"/>
      <c r="LOE204" s="264"/>
      <c r="LOF204" s="264"/>
      <c r="LOG204" s="264"/>
      <c r="LOH204" s="264"/>
      <c r="LOI204" s="264"/>
      <c r="LOJ204" s="264"/>
      <c r="LOK204" s="264"/>
      <c r="LOL204" s="264"/>
      <c r="LOM204" s="264"/>
      <c r="LON204" s="264"/>
      <c r="LOO204" s="264"/>
      <c r="LOP204" s="264"/>
      <c r="LOQ204" s="264"/>
      <c r="LOR204" s="264"/>
      <c r="LOS204" s="264"/>
      <c r="LOT204" s="264"/>
      <c r="LOU204" s="264"/>
      <c r="LOV204" s="264"/>
      <c r="LOW204" s="264"/>
      <c r="LOX204" s="264"/>
      <c r="LOY204" s="264"/>
      <c r="LOZ204" s="264"/>
      <c r="LPA204" s="264"/>
      <c r="LPB204" s="264"/>
      <c r="LPC204" s="264"/>
      <c r="LPD204" s="264"/>
      <c r="LPE204" s="264"/>
      <c r="LPF204" s="264"/>
      <c r="LPG204" s="264"/>
      <c r="LPH204" s="264"/>
      <c r="LPI204" s="264"/>
      <c r="LPJ204" s="264"/>
      <c r="LPK204" s="264"/>
      <c r="LPL204" s="264"/>
      <c r="LPM204" s="264"/>
      <c r="LPN204" s="264"/>
      <c r="LPO204" s="264"/>
      <c r="LPP204" s="264"/>
      <c r="LPQ204" s="264"/>
      <c r="LPR204" s="264"/>
      <c r="LPS204" s="264"/>
      <c r="LPT204" s="264"/>
      <c r="LPU204" s="264"/>
      <c r="LPV204" s="264"/>
      <c r="LPW204" s="264"/>
      <c r="LPX204" s="264"/>
      <c r="LPY204" s="264"/>
      <c r="LPZ204" s="264"/>
      <c r="LQA204" s="264"/>
      <c r="LQB204" s="264"/>
      <c r="LQC204" s="264"/>
      <c r="LQD204" s="264"/>
      <c r="LQE204" s="264"/>
      <c r="LQF204" s="264"/>
      <c r="LQG204" s="264"/>
      <c r="LQH204" s="264"/>
      <c r="LQI204" s="264"/>
      <c r="LQJ204" s="264"/>
      <c r="LQK204" s="264"/>
      <c r="LQL204" s="264"/>
      <c r="LQM204" s="264"/>
      <c r="LQN204" s="264"/>
      <c r="LQO204" s="264"/>
      <c r="LQP204" s="264"/>
      <c r="LQQ204" s="264"/>
      <c r="LQR204" s="264"/>
      <c r="LQS204" s="264"/>
      <c r="LQT204" s="264"/>
      <c r="LQU204" s="264"/>
      <c r="LQV204" s="264"/>
      <c r="LQW204" s="264"/>
      <c r="LQX204" s="264"/>
      <c r="LQY204" s="264"/>
      <c r="LQZ204" s="264"/>
      <c r="LRA204" s="264"/>
      <c r="LRB204" s="264"/>
      <c r="LRC204" s="264"/>
      <c r="LRD204" s="264"/>
      <c r="LRE204" s="264"/>
      <c r="LRF204" s="264"/>
      <c r="LRG204" s="264"/>
      <c r="LRH204" s="264"/>
      <c r="LRI204" s="264"/>
      <c r="LRJ204" s="264"/>
      <c r="LRK204" s="264"/>
      <c r="LRL204" s="264"/>
      <c r="LRM204" s="264"/>
      <c r="LRN204" s="264"/>
      <c r="LRO204" s="264"/>
      <c r="LRP204" s="264"/>
      <c r="LRQ204" s="264"/>
      <c r="LRR204" s="264"/>
      <c r="LRS204" s="264"/>
      <c r="LRT204" s="264"/>
      <c r="LRU204" s="264"/>
      <c r="LRV204" s="264"/>
      <c r="LRW204" s="264"/>
      <c r="LRX204" s="264"/>
      <c r="LRY204" s="264"/>
      <c r="LRZ204" s="264"/>
      <c r="LSA204" s="264"/>
      <c r="LSB204" s="264"/>
      <c r="LSC204" s="264"/>
      <c r="LSD204" s="264"/>
      <c r="LSE204" s="264"/>
      <c r="LSF204" s="264"/>
      <c r="LSG204" s="264"/>
      <c r="LSH204" s="264"/>
      <c r="LSI204" s="264"/>
      <c r="LSJ204" s="264"/>
      <c r="LSK204" s="264"/>
      <c r="LSL204" s="264"/>
      <c r="LSM204" s="264"/>
      <c r="LSN204" s="264"/>
      <c r="LSO204" s="264"/>
      <c r="LSP204" s="264"/>
      <c r="LSQ204" s="264"/>
      <c r="LSR204" s="264"/>
      <c r="LSS204" s="264"/>
      <c r="LST204" s="264"/>
      <c r="LSU204" s="264"/>
      <c r="LSV204" s="264"/>
      <c r="LSW204" s="264"/>
      <c r="LSX204" s="264"/>
      <c r="LSY204" s="264"/>
      <c r="LSZ204" s="264"/>
      <c r="LTA204" s="264"/>
      <c r="LTB204" s="264"/>
      <c r="LTC204" s="264"/>
      <c r="LTD204" s="264"/>
      <c r="LTE204" s="264"/>
      <c r="LTF204" s="264"/>
      <c r="LTG204" s="264"/>
      <c r="LTH204" s="264"/>
      <c r="LTI204" s="264"/>
      <c r="LTJ204" s="264"/>
      <c r="LTK204" s="264"/>
      <c r="LTL204" s="264"/>
      <c r="LTM204" s="264"/>
      <c r="LTN204" s="264"/>
      <c r="LTO204" s="264"/>
      <c r="LTP204" s="264"/>
      <c r="LTQ204" s="264"/>
      <c r="LTR204" s="264"/>
      <c r="LTS204" s="264"/>
      <c r="LTT204" s="264"/>
      <c r="LTU204" s="264"/>
      <c r="LTV204" s="264"/>
      <c r="LTW204" s="264"/>
      <c r="LTX204" s="264"/>
      <c r="LTY204" s="264"/>
      <c r="LTZ204" s="264"/>
      <c r="LUA204" s="264"/>
      <c r="LUB204" s="264"/>
      <c r="LUC204" s="264"/>
      <c r="LUD204" s="264"/>
      <c r="LUE204" s="264"/>
      <c r="LUF204" s="264"/>
      <c r="LUG204" s="264"/>
      <c r="LUH204" s="264"/>
      <c r="LUI204" s="264"/>
      <c r="LUJ204" s="264"/>
      <c r="LUK204" s="264"/>
      <c r="LUL204" s="264"/>
      <c r="LUM204" s="264"/>
      <c r="LUN204" s="264"/>
      <c r="LUO204" s="264"/>
      <c r="LUP204" s="264"/>
      <c r="LUQ204" s="264"/>
      <c r="LUR204" s="264"/>
      <c r="LUS204" s="264"/>
      <c r="LUT204" s="264"/>
      <c r="LUU204" s="264"/>
      <c r="LUV204" s="264"/>
      <c r="LUW204" s="264"/>
      <c r="LUX204" s="264"/>
      <c r="LUY204" s="264"/>
      <c r="LUZ204" s="264"/>
      <c r="LVA204" s="264"/>
      <c r="LVB204" s="264"/>
      <c r="LVC204" s="264"/>
      <c r="LVD204" s="264"/>
      <c r="LVE204" s="264"/>
      <c r="LVF204" s="264"/>
      <c r="LVG204" s="264"/>
      <c r="LVH204" s="264"/>
      <c r="LVI204" s="264"/>
      <c r="LVJ204" s="264"/>
      <c r="LVK204" s="264"/>
      <c r="LVL204" s="264"/>
      <c r="LVM204" s="264"/>
      <c r="LVN204" s="264"/>
      <c r="LVO204" s="264"/>
      <c r="LVP204" s="264"/>
      <c r="LVQ204" s="264"/>
      <c r="LVR204" s="264"/>
      <c r="LVS204" s="264"/>
      <c r="LVT204" s="264"/>
      <c r="LVU204" s="264"/>
      <c r="LVV204" s="264"/>
      <c r="LVW204" s="264"/>
      <c r="LVX204" s="264"/>
      <c r="LVY204" s="264"/>
      <c r="LVZ204" s="264"/>
      <c r="LWA204" s="264"/>
      <c r="LWB204" s="264"/>
      <c r="LWC204" s="264"/>
      <c r="LWD204" s="264"/>
      <c r="LWE204" s="264"/>
      <c r="LWF204" s="264"/>
      <c r="LWG204" s="264"/>
      <c r="LWH204" s="264"/>
      <c r="LWI204" s="264"/>
      <c r="LWJ204" s="264"/>
      <c r="LWK204" s="264"/>
      <c r="LWL204" s="264"/>
      <c r="LWM204" s="264"/>
      <c r="LWN204" s="264"/>
      <c r="LWO204" s="264"/>
      <c r="LWP204" s="264"/>
      <c r="LWQ204" s="264"/>
      <c r="LWR204" s="264"/>
      <c r="LWS204" s="264"/>
      <c r="LWT204" s="264"/>
      <c r="LWU204" s="264"/>
      <c r="LWV204" s="264"/>
      <c r="LWW204" s="264"/>
      <c r="LWX204" s="264"/>
      <c r="LWY204" s="264"/>
      <c r="LWZ204" s="264"/>
      <c r="LXA204" s="264"/>
      <c r="LXB204" s="264"/>
      <c r="LXC204" s="264"/>
      <c r="LXD204" s="264"/>
      <c r="LXE204" s="264"/>
      <c r="LXF204" s="264"/>
      <c r="LXG204" s="264"/>
      <c r="LXH204" s="264"/>
      <c r="LXI204" s="264"/>
      <c r="LXJ204" s="264"/>
      <c r="LXK204" s="264"/>
      <c r="LXL204" s="264"/>
      <c r="LXM204" s="264"/>
      <c r="LXN204" s="264"/>
      <c r="LXO204" s="264"/>
      <c r="LXP204" s="264"/>
      <c r="LXQ204" s="264"/>
      <c r="LXR204" s="264"/>
      <c r="LXS204" s="264"/>
      <c r="LXT204" s="264"/>
      <c r="LXU204" s="264"/>
      <c r="LXV204" s="264"/>
      <c r="LXW204" s="264"/>
      <c r="LXX204" s="264"/>
      <c r="LXY204" s="264"/>
      <c r="LXZ204" s="264"/>
      <c r="LYA204" s="264"/>
      <c r="LYB204" s="264"/>
      <c r="LYC204" s="264"/>
      <c r="LYD204" s="264"/>
      <c r="LYE204" s="264"/>
      <c r="LYF204" s="264"/>
      <c r="LYG204" s="264"/>
      <c r="LYH204" s="264"/>
      <c r="LYI204" s="264"/>
      <c r="LYJ204" s="264"/>
      <c r="LYK204" s="264"/>
      <c r="LYL204" s="264"/>
      <c r="LYM204" s="264"/>
      <c r="LYN204" s="264"/>
      <c r="LYO204" s="264"/>
      <c r="LYP204" s="264"/>
      <c r="LYQ204" s="264"/>
      <c r="LYR204" s="264"/>
      <c r="LYS204" s="264"/>
      <c r="LYT204" s="264"/>
      <c r="LYU204" s="264"/>
      <c r="LYV204" s="264"/>
      <c r="LYW204" s="264"/>
      <c r="LYX204" s="264"/>
      <c r="LYY204" s="264"/>
      <c r="LYZ204" s="264"/>
      <c r="LZA204" s="264"/>
      <c r="LZB204" s="264"/>
      <c r="LZC204" s="264"/>
      <c r="LZD204" s="264"/>
      <c r="LZE204" s="264"/>
      <c r="LZF204" s="264"/>
      <c r="LZG204" s="264"/>
      <c r="LZH204" s="264"/>
      <c r="LZI204" s="264"/>
      <c r="LZJ204" s="264"/>
      <c r="LZK204" s="264"/>
      <c r="LZL204" s="264"/>
      <c r="LZM204" s="264"/>
      <c r="LZN204" s="264"/>
      <c r="LZO204" s="264"/>
      <c r="LZP204" s="264"/>
      <c r="LZQ204" s="264"/>
      <c r="LZR204" s="264"/>
      <c r="LZS204" s="264"/>
      <c r="LZT204" s="264"/>
      <c r="LZU204" s="264"/>
      <c r="LZV204" s="264"/>
      <c r="LZW204" s="264"/>
      <c r="LZX204" s="264"/>
      <c r="LZY204" s="264"/>
      <c r="LZZ204" s="264"/>
      <c r="MAA204" s="264"/>
      <c r="MAB204" s="264"/>
      <c r="MAC204" s="264"/>
      <c r="MAD204" s="264"/>
      <c r="MAE204" s="264"/>
      <c r="MAF204" s="264"/>
      <c r="MAG204" s="264"/>
      <c r="MAH204" s="264"/>
      <c r="MAI204" s="264"/>
      <c r="MAJ204" s="264"/>
      <c r="MAK204" s="264"/>
      <c r="MAL204" s="264"/>
      <c r="MAM204" s="264"/>
      <c r="MAN204" s="264"/>
      <c r="MAO204" s="264"/>
      <c r="MAP204" s="264"/>
      <c r="MAQ204" s="264"/>
      <c r="MAR204" s="264"/>
      <c r="MAS204" s="264"/>
      <c r="MAT204" s="264"/>
      <c r="MAU204" s="264"/>
      <c r="MAV204" s="264"/>
      <c r="MAW204" s="264"/>
      <c r="MAX204" s="264"/>
      <c r="MAY204" s="264"/>
      <c r="MAZ204" s="264"/>
      <c r="MBA204" s="264"/>
      <c r="MBB204" s="264"/>
      <c r="MBC204" s="264"/>
      <c r="MBD204" s="264"/>
      <c r="MBE204" s="264"/>
      <c r="MBF204" s="264"/>
      <c r="MBG204" s="264"/>
      <c r="MBH204" s="264"/>
      <c r="MBI204" s="264"/>
      <c r="MBJ204" s="264"/>
      <c r="MBK204" s="264"/>
      <c r="MBL204" s="264"/>
      <c r="MBM204" s="264"/>
      <c r="MBN204" s="264"/>
      <c r="MBO204" s="264"/>
      <c r="MBP204" s="264"/>
      <c r="MBQ204" s="264"/>
      <c r="MBR204" s="264"/>
      <c r="MBS204" s="264"/>
      <c r="MBT204" s="264"/>
      <c r="MBU204" s="264"/>
      <c r="MBV204" s="264"/>
      <c r="MBW204" s="264"/>
      <c r="MBX204" s="264"/>
      <c r="MBY204" s="264"/>
      <c r="MBZ204" s="264"/>
      <c r="MCA204" s="264"/>
      <c r="MCB204" s="264"/>
      <c r="MCC204" s="264"/>
      <c r="MCD204" s="264"/>
      <c r="MCE204" s="264"/>
      <c r="MCF204" s="264"/>
      <c r="MCG204" s="264"/>
      <c r="MCH204" s="264"/>
      <c r="MCI204" s="264"/>
      <c r="MCJ204" s="264"/>
      <c r="MCK204" s="264"/>
      <c r="MCL204" s="264"/>
      <c r="MCM204" s="264"/>
      <c r="MCN204" s="264"/>
      <c r="MCO204" s="264"/>
      <c r="MCP204" s="264"/>
      <c r="MCQ204" s="264"/>
      <c r="MCR204" s="264"/>
      <c r="MCS204" s="264"/>
      <c r="MCT204" s="264"/>
      <c r="MCU204" s="264"/>
      <c r="MCV204" s="264"/>
      <c r="MCW204" s="264"/>
      <c r="MCX204" s="264"/>
      <c r="MCY204" s="264"/>
      <c r="MCZ204" s="264"/>
      <c r="MDA204" s="264"/>
      <c r="MDB204" s="264"/>
      <c r="MDC204" s="264"/>
      <c r="MDD204" s="264"/>
      <c r="MDE204" s="264"/>
      <c r="MDF204" s="264"/>
      <c r="MDG204" s="264"/>
      <c r="MDH204" s="264"/>
      <c r="MDI204" s="264"/>
      <c r="MDJ204" s="264"/>
      <c r="MDK204" s="264"/>
      <c r="MDL204" s="264"/>
      <c r="MDM204" s="264"/>
      <c r="MDN204" s="264"/>
      <c r="MDO204" s="264"/>
      <c r="MDP204" s="264"/>
      <c r="MDQ204" s="264"/>
      <c r="MDR204" s="264"/>
      <c r="MDS204" s="264"/>
      <c r="MDT204" s="264"/>
      <c r="MDU204" s="264"/>
      <c r="MDV204" s="264"/>
      <c r="MDW204" s="264"/>
      <c r="MDX204" s="264"/>
      <c r="MDY204" s="264"/>
      <c r="MDZ204" s="264"/>
      <c r="MEA204" s="264"/>
      <c r="MEB204" s="264"/>
      <c r="MEC204" s="264"/>
      <c r="MED204" s="264"/>
      <c r="MEE204" s="264"/>
      <c r="MEF204" s="264"/>
      <c r="MEG204" s="264"/>
      <c r="MEH204" s="264"/>
      <c r="MEI204" s="264"/>
      <c r="MEJ204" s="264"/>
      <c r="MEK204" s="264"/>
      <c r="MEL204" s="264"/>
      <c r="MEM204" s="264"/>
      <c r="MEN204" s="264"/>
      <c r="MEO204" s="264"/>
      <c r="MEP204" s="264"/>
      <c r="MEQ204" s="264"/>
      <c r="MER204" s="264"/>
      <c r="MES204" s="264"/>
      <c r="MET204" s="264"/>
      <c r="MEU204" s="264"/>
      <c r="MEV204" s="264"/>
      <c r="MEW204" s="264"/>
      <c r="MEX204" s="264"/>
      <c r="MEY204" s="264"/>
      <c r="MEZ204" s="264"/>
      <c r="MFA204" s="264"/>
      <c r="MFB204" s="264"/>
      <c r="MFC204" s="264"/>
      <c r="MFD204" s="264"/>
      <c r="MFE204" s="264"/>
      <c r="MFF204" s="264"/>
      <c r="MFG204" s="264"/>
      <c r="MFH204" s="264"/>
      <c r="MFI204" s="264"/>
      <c r="MFJ204" s="264"/>
      <c r="MFK204" s="264"/>
      <c r="MFL204" s="264"/>
      <c r="MFM204" s="264"/>
      <c r="MFN204" s="264"/>
      <c r="MFO204" s="264"/>
      <c r="MFP204" s="264"/>
      <c r="MFQ204" s="264"/>
      <c r="MFR204" s="264"/>
      <c r="MFS204" s="264"/>
      <c r="MFT204" s="264"/>
      <c r="MFU204" s="264"/>
      <c r="MFV204" s="264"/>
      <c r="MFW204" s="264"/>
      <c r="MFX204" s="264"/>
      <c r="MFY204" s="264"/>
      <c r="MFZ204" s="264"/>
      <c r="MGA204" s="264"/>
      <c r="MGB204" s="264"/>
      <c r="MGC204" s="264"/>
      <c r="MGD204" s="264"/>
      <c r="MGE204" s="264"/>
      <c r="MGF204" s="264"/>
      <c r="MGG204" s="264"/>
      <c r="MGH204" s="264"/>
      <c r="MGI204" s="264"/>
      <c r="MGJ204" s="264"/>
      <c r="MGK204" s="264"/>
      <c r="MGL204" s="264"/>
      <c r="MGM204" s="264"/>
      <c r="MGN204" s="264"/>
      <c r="MGO204" s="264"/>
      <c r="MGP204" s="264"/>
      <c r="MGQ204" s="264"/>
      <c r="MGR204" s="264"/>
      <c r="MGS204" s="264"/>
      <c r="MGT204" s="264"/>
      <c r="MGU204" s="264"/>
      <c r="MGV204" s="264"/>
      <c r="MGW204" s="264"/>
      <c r="MGX204" s="264"/>
      <c r="MGY204" s="264"/>
      <c r="MGZ204" s="264"/>
      <c r="MHA204" s="264"/>
      <c r="MHB204" s="264"/>
      <c r="MHC204" s="264"/>
      <c r="MHD204" s="264"/>
      <c r="MHE204" s="264"/>
      <c r="MHF204" s="264"/>
      <c r="MHG204" s="264"/>
      <c r="MHH204" s="264"/>
      <c r="MHI204" s="264"/>
      <c r="MHJ204" s="264"/>
      <c r="MHK204" s="264"/>
      <c r="MHL204" s="264"/>
      <c r="MHM204" s="264"/>
      <c r="MHN204" s="264"/>
      <c r="MHO204" s="264"/>
      <c r="MHP204" s="264"/>
      <c r="MHQ204" s="264"/>
      <c r="MHR204" s="264"/>
      <c r="MHS204" s="264"/>
      <c r="MHT204" s="264"/>
      <c r="MHU204" s="264"/>
      <c r="MHV204" s="264"/>
      <c r="MHW204" s="264"/>
      <c r="MHX204" s="264"/>
      <c r="MHY204" s="264"/>
      <c r="MHZ204" s="264"/>
      <c r="MIA204" s="264"/>
      <c r="MIB204" s="264"/>
      <c r="MIC204" s="264"/>
      <c r="MID204" s="264"/>
      <c r="MIE204" s="264"/>
      <c r="MIF204" s="264"/>
      <c r="MIG204" s="264"/>
      <c r="MIH204" s="264"/>
      <c r="MII204" s="264"/>
      <c r="MIJ204" s="264"/>
      <c r="MIK204" s="264"/>
      <c r="MIL204" s="264"/>
      <c r="MIM204" s="264"/>
      <c r="MIN204" s="264"/>
      <c r="MIO204" s="264"/>
      <c r="MIP204" s="264"/>
      <c r="MIQ204" s="264"/>
      <c r="MIR204" s="264"/>
      <c r="MIS204" s="264"/>
      <c r="MIT204" s="264"/>
      <c r="MIU204" s="264"/>
      <c r="MIV204" s="264"/>
      <c r="MIW204" s="264"/>
      <c r="MIX204" s="264"/>
      <c r="MIY204" s="264"/>
      <c r="MIZ204" s="264"/>
      <c r="MJA204" s="264"/>
      <c r="MJB204" s="264"/>
      <c r="MJC204" s="264"/>
      <c r="MJD204" s="264"/>
      <c r="MJE204" s="264"/>
      <c r="MJF204" s="264"/>
      <c r="MJG204" s="264"/>
      <c r="MJH204" s="264"/>
      <c r="MJI204" s="264"/>
      <c r="MJJ204" s="264"/>
      <c r="MJK204" s="264"/>
      <c r="MJL204" s="264"/>
      <c r="MJM204" s="264"/>
      <c r="MJN204" s="264"/>
      <c r="MJO204" s="264"/>
      <c r="MJP204" s="264"/>
      <c r="MJQ204" s="264"/>
      <c r="MJR204" s="264"/>
      <c r="MJS204" s="264"/>
      <c r="MJT204" s="264"/>
      <c r="MJU204" s="264"/>
      <c r="MJV204" s="264"/>
      <c r="MJW204" s="264"/>
      <c r="MJX204" s="264"/>
      <c r="MJY204" s="264"/>
      <c r="MJZ204" s="264"/>
      <c r="MKA204" s="264"/>
      <c r="MKB204" s="264"/>
      <c r="MKC204" s="264"/>
      <c r="MKD204" s="264"/>
      <c r="MKE204" s="264"/>
      <c r="MKF204" s="264"/>
      <c r="MKG204" s="264"/>
      <c r="MKH204" s="264"/>
      <c r="MKI204" s="264"/>
      <c r="MKJ204" s="264"/>
      <c r="MKK204" s="264"/>
      <c r="MKL204" s="264"/>
      <c r="MKM204" s="264"/>
      <c r="MKN204" s="264"/>
      <c r="MKO204" s="264"/>
      <c r="MKP204" s="264"/>
      <c r="MKQ204" s="264"/>
      <c r="MKR204" s="264"/>
      <c r="MKS204" s="264"/>
      <c r="MKT204" s="264"/>
      <c r="MKU204" s="264"/>
      <c r="MKV204" s="264"/>
      <c r="MKW204" s="264"/>
      <c r="MKX204" s="264"/>
      <c r="MKY204" s="264"/>
      <c r="MKZ204" s="264"/>
      <c r="MLA204" s="264"/>
      <c r="MLB204" s="264"/>
      <c r="MLC204" s="264"/>
      <c r="MLD204" s="264"/>
      <c r="MLE204" s="264"/>
      <c r="MLF204" s="264"/>
      <c r="MLG204" s="264"/>
      <c r="MLH204" s="264"/>
      <c r="MLI204" s="264"/>
      <c r="MLJ204" s="264"/>
      <c r="MLK204" s="264"/>
      <c r="MLL204" s="264"/>
      <c r="MLM204" s="264"/>
      <c r="MLN204" s="264"/>
      <c r="MLO204" s="264"/>
      <c r="MLP204" s="264"/>
      <c r="MLQ204" s="264"/>
      <c r="MLR204" s="264"/>
      <c r="MLS204" s="264"/>
      <c r="MLT204" s="264"/>
      <c r="MLU204" s="264"/>
      <c r="MLV204" s="264"/>
      <c r="MLW204" s="264"/>
      <c r="MLX204" s="264"/>
      <c r="MLY204" s="264"/>
      <c r="MLZ204" s="264"/>
      <c r="MMA204" s="264"/>
      <c r="MMB204" s="264"/>
      <c r="MMC204" s="264"/>
      <c r="MMD204" s="264"/>
      <c r="MME204" s="264"/>
      <c r="MMF204" s="264"/>
      <c r="MMG204" s="264"/>
      <c r="MMH204" s="264"/>
      <c r="MMI204" s="264"/>
      <c r="MMJ204" s="264"/>
      <c r="MMK204" s="264"/>
      <c r="MML204" s="264"/>
      <c r="MMM204" s="264"/>
      <c r="MMN204" s="264"/>
      <c r="MMO204" s="264"/>
      <c r="MMP204" s="264"/>
      <c r="MMQ204" s="264"/>
      <c r="MMR204" s="264"/>
      <c r="MMS204" s="264"/>
      <c r="MMT204" s="264"/>
      <c r="MMU204" s="264"/>
      <c r="MMV204" s="264"/>
      <c r="MMW204" s="264"/>
      <c r="MMX204" s="264"/>
      <c r="MMY204" s="264"/>
      <c r="MMZ204" s="264"/>
      <c r="MNA204" s="264"/>
      <c r="MNB204" s="264"/>
      <c r="MNC204" s="264"/>
      <c r="MND204" s="264"/>
      <c r="MNE204" s="264"/>
      <c r="MNF204" s="264"/>
      <c r="MNG204" s="264"/>
      <c r="MNH204" s="264"/>
      <c r="MNI204" s="264"/>
      <c r="MNJ204" s="264"/>
      <c r="MNK204" s="264"/>
      <c r="MNL204" s="264"/>
      <c r="MNM204" s="264"/>
      <c r="MNN204" s="264"/>
      <c r="MNO204" s="264"/>
      <c r="MNP204" s="264"/>
      <c r="MNQ204" s="264"/>
      <c r="MNR204" s="264"/>
      <c r="MNS204" s="264"/>
      <c r="MNT204" s="264"/>
      <c r="MNU204" s="264"/>
      <c r="MNV204" s="264"/>
      <c r="MNW204" s="264"/>
      <c r="MNX204" s="264"/>
      <c r="MNY204" s="264"/>
      <c r="MNZ204" s="264"/>
      <c r="MOA204" s="264"/>
      <c r="MOB204" s="264"/>
      <c r="MOC204" s="264"/>
      <c r="MOD204" s="264"/>
      <c r="MOE204" s="264"/>
      <c r="MOF204" s="264"/>
      <c r="MOG204" s="264"/>
      <c r="MOH204" s="264"/>
      <c r="MOI204" s="264"/>
      <c r="MOJ204" s="264"/>
      <c r="MOK204" s="264"/>
      <c r="MOL204" s="264"/>
      <c r="MOM204" s="264"/>
      <c r="MON204" s="264"/>
      <c r="MOO204" s="264"/>
      <c r="MOP204" s="264"/>
      <c r="MOQ204" s="264"/>
      <c r="MOR204" s="264"/>
      <c r="MOS204" s="264"/>
      <c r="MOT204" s="264"/>
      <c r="MOU204" s="264"/>
      <c r="MOV204" s="264"/>
      <c r="MOW204" s="264"/>
      <c r="MOX204" s="264"/>
      <c r="MOY204" s="264"/>
      <c r="MOZ204" s="264"/>
      <c r="MPA204" s="264"/>
      <c r="MPB204" s="264"/>
      <c r="MPC204" s="264"/>
      <c r="MPD204" s="264"/>
      <c r="MPE204" s="264"/>
      <c r="MPF204" s="264"/>
      <c r="MPG204" s="264"/>
      <c r="MPH204" s="264"/>
      <c r="MPI204" s="264"/>
      <c r="MPJ204" s="264"/>
      <c r="MPK204" s="264"/>
      <c r="MPL204" s="264"/>
      <c r="MPM204" s="264"/>
      <c r="MPN204" s="264"/>
      <c r="MPO204" s="264"/>
      <c r="MPP204" s="264"/>
      <c r="MPQ204" s="264"/>
      <c r="MPR204" s="264"/>
      <c r="MPS204" s="264"/>
      <c r="MPT204" s="264"/>
      <c r="MPU204" s="264"/>
      <c r="MPV204" s="264"/>
      <c r="MPW204" s="264"/>
      <c r="MPX204" s="264"/>
      <c r="MPY204" s="264"/>
      <c r="MPZ204" s="264"/>
      <c r="MQA204" s="264"/>
      <c r="MQB204" s="264"/>
      <c r="MQC204" s="264"/>
      <c r="MQD204" s="264"/>
      <c r="MQE204" s="264"/>
      <c r="MQF204" s="264"/>
      <c r="MQG204" s="264"/>
      <c r="MQH204" s="264"/>
      <c r="MQI204" s="264"/>
      <c r="MQJ204" s="264"/>
      <c r="MQK204" s="264"/>
      <c r="MQL204" s="264"/>
      <c r="MQM204" s="264"/>
      <c r="MQN204" s="264"/>
      <c r="MQO204" s="264"/>
      <c r="MQP204" s="264"/>
      <c r="MQQ204" s="264"/>
      <c r="MQR204" s="264"/>
      <c r="MQS204" s="264"/>
      <c r="MQT204" s="264"/>
      <c r="MQU204" s="264"/>
      <c r="MQV204" s="264"/>
      <c r="MQW204" s="264"/>
      <c r="MQX204" s="264"/>
      <c r="MQY204" s="264"/>
      <c r="MQZ204" s="264"/>
      <c r="MRA204" s="264"/>
      <c r="MRB204" s="264"/>
      <c r="MRC204" s="264"/>
      <c r="MRD204" s="264"/>
      <c r="MRE204" s="264"/>
      <c r="MRF204" s="264"/>
      <c r="MRG204" s="264"/>
      <c r="MRH204" s="264"/>
      <c r="MRI204" s="264"/>
      <c r="MRJ204" s="264"/>
      <c r="MRK204" s="264"/>
      <c r="MRL204" s="264"/>
      <c r="MRM204" s="264"/>
      <c r="MRN204" s="264"/>
      <c r="MRO204" s="264"/>
      <c r="MRP204" s="264"/>
      <c r="MRQ204" s="264"/>
      <c r="MRR204" s="264"/>
      <c r="MRS204" s="264"/>
      <c r="MRT204" s="264"/>
      <c r="MRU204" s="264"/>
      <c r="MRV204" s="264"/>
      <c r="MRW204" s="264"/>
      <c r="MRX204" s="264"/>
      <c r="MRY204" s="264"/>
      <c r="MRZ204" s="264"/>
      <c r="MSA204" s="264"/>
      <c r="MSB204" s="264"/>
      <c r="MSC204" s="264"/>
      <c r="MSD204" s="264"/>
      <c r="MSE204" s="264"/>
      <c r="MSF204" s="264"/>
      <c r="MSG204" s="264"/>
      <c r="MSH204" s="264"/>
      <c r="MSI204" s="264"/>
      <c r="MSJ204" s="264"/>
      <c r="MSK204" s="264"/>
      <c r="MSL204" s="264"/>
      <c r="MSM204" s="264"/>
      <c r="MSN204" s="264"/>
      <c r="MSO204" s="264"/>
      <c r="MSP204" s="264"/>
      <c r="MSQ204" s="264"/>
      <c r="MSR204" s="264"/>
      <c r="MSS204" s="264"/>
      <c r="MST204" s="264"/>
      <c r="MSU204" s="264"/>
      <c r="MSV204" s="264"/>
      <c r="MSW204" s="264"/>
      <c r="MSX204" s="264"/>
      <c r="MSY204" s="264"/>
      <c r="MSZ204" s="264"/>
      <c r="MTA204" s="264"/>
      <c r="MTB204" s="264"/>
      <c r="MTC204" s="264"/>
      <c r="MTD204" s="264"/>
      <c r="MTE204" s="264"/>
      <c r="MTF204" s="264"/>
      <c r="MTG204" s="264"/>
      <c r="MTH204" s="264"/>
      <c r="MTI204" s="264"/>
      <c r="MTJ204" s="264"/>
      <c r="MTK204" s="264"/>
      <c r="MTL204" s="264"/>
      <c r="MTM204" s="264"/>
      <c r="MTN204" s="264"/>
      <c r="MTO204" s="264"/>
      <c r="MTP204" s="264"/>
      <c r="MTQ204" s="264"/>
      <c r="MTR204" s="264"/>
      <c r="MTS204" s="264"/>
      <c r="MTT204" s="264"/>
      <c r="MTU204" s="264"/>
      <c r="MTV204" s="264"/>
      <c r="MTW204" s="264"/>
      <c r="MTX204" s="264"/>
      <c r="MTY204" s="264"/>
      <c r="MTZ204" s="264"/>
      <c r="MUA204" s="264"/>
      <c r="MUB204" s="264"/>
      <c r="MUC204" s="264"/>
      <c r="MUD204" s="264"/>
      <c r="MUE204" s="264"/>
      <c r="MUF204" s="264"/>
      <c r="MUG204" s="264"/>
      <c r="MUH204" s="264"/>
      <c r="MUI204" s="264"/>
      <c r="MUJ204" s="264"/>
      <c r="MUK204" s="264"/>
      <c r="MUL204" s="264"/>
      <c r="MUM204" s="264"/>
      <c r="MUN204" s="264"/>
      <c r="MUO204" s="264"/>
      <c r="MUP204" s="264"/>
      <c r="MUQ204" s="264"/>
      <c r="MUR204" s="264"/>
      <c r="MUS204" s="264"/>
      <c r="MUT204" s="264"/>
      <c r="MUU204" s="264"/>
      <c r="MUV204" s="264"/>
      <c r="MUW204" s="264"/>
      <c r="MUX204" s="264"/>
      <c r="MUY204" s="264"/>
      <c r="MUZ204" s="264"/>
      <c r="MVA204" s="264"/>
      <c r="MVB204" s="264"/>
      <c r="MVC204" s="264"/>
      <c r="MVD204" s="264"/>
      <c r="MVE204" s="264"/>
      <c r="MVF204" s="264"/>
      <c r="MVG204" s="264"/>
      <c r="MVH204" s="264"/>
      <c r="MVI204" s="264"/>
      <c r="MVJ204" s="264"/>
      <c r="MVK204" s="264"/>
      <c r="MVL204" s="264"/>
      <c r="MVM204" s="264"/>
      <c r="MVN204" s="264"/>
      <c r="MVO204" s="264"/>
      <c r="MVP204" s="264"/>
      <c r="MVQ204" s="264"/>
      <c r="MVR204" s="264"/>
      <c r="MVS204" s="264"/>
      <c r="MVT204" s="264"/>
      <c r="MVU204" s="264"/>
      <c r="MVV204" s="264"/>
      <c r="MVW204" s="264"/>
      <c r="MVX204" s="264"/>
      <c r="MVY204" s="264"/>
      <c r="MVZ204" s="264"/>
      <c r="MWA204" s="264"/>
      <c r="MWB204" s="264"/>
      <c r="MWC204" s="264"/>
      <c r="MWD204" s="264"/>
      <c r="MWE204" s="264"/>
      <c r="MWF204" s="264"/>
      <c r="MWG204" s="264"/>
      <c r="MWH204" s="264"/>
      <c r="MWI204" s="264"/>
      <c r="MWJ204" s="264"/>
      <c r="MWK204" s="264"/>
      <c r="MWL204" s="264"/>
      <c r="MWM204" s="264"/>
      <c r="MWN204" s="264"/>
      <c r="MWO204" s="264"/>
      <c r="MWP204" s="264"/>
      <c r="MWQ204" s="264"/>
      <c r="MWR204" s="264"/>
      <c r="MWS204" s="264"/>
      <c r="MWT204" s="264"/>
      <c r="MWU204" s="264"/>
      <c r="MWV204" s="264"/>
      <c r="MWW204" s="264"/>
      <c r="MWX204" s="264"/>
      <c r="MWY204" s="264"/>
      <c r="MWZ204" s="264"/>
      <c r="MXA204" s="264"/>
      <c r="MXB204" s="264"/>
      <c r="MXC204" s="264"/>
      <c r="MXD204" s="264"/>
      <c r="MXE204" s="264"/>
      <c r="MXF204" s="264"/>
      <c r="MXG204" s="264"/>
      <c r="MXH204" s="264"/>
      <c r="MXI204" s="264"/>
      <c r="MXJ204" s="264"/>
      <c r="MXK204" s="264"/>
      <c r="MXL204" s="264"/>
      <c r="MXM204" s="264"/>
      <c r="MXN204" s="264"/>
      <c r="MXO204" s="264"/>
      <c r="MXP204" s="264"/>
      <c r="MXQ204" s="264"/>
      <c r="MXR204" s="264"/>
      <c r="MXS204" s="264"/>
      <c r="MXT204" s="264"/>
      <c r="MXU204" s="264"/>
      <c r="MXV204" s="264"/>
      <c r="MXW204" s="264"/>
      <c r="MXX204" s="264"/>
      <c r="MXY204" s="264"/>
      <c r="MXZ204" s="264"/>
      <c r="MYA204" s="264"/>
      <c r="MYB204" s="264"/>
      <c r="MYC204" s="264"/>
      <c r="MYD204" s="264"/>
      <c r="MYE204" s="264"/>
      <c r="MYF204" s="264"/>
      <c r="MYG204" s="264"/>
      <c r="MYH204" s="264"/>
      <c r="MYI204" s="264"/>
      <c r="MYJ204" s="264"/>
      <c r="MYK204" s="264"/>
      <c r="MYL204" s="264"/>
      <c r="MYM204" s="264"/>
      <c r="MYN204" s="264"/>
      <c r="MYO204" s="264"/>
      <c r="MYP204" s="264"/>
      <c r="MYQ204" s="264"/>
      <c r="MYR204" s="264"/>
      <c r="MYS204" s="264"/>
      <c r="MYT204" s="264"/>
      <c r="MYU204" s="264"/>
      <c r="MYV204" s="264"/>
      <c r="MYW204" s="264"/>
      <c r="MYX204" s="264"/>
      <c r="MYY204" s="264"/>
      <c r="MYZ204" s="264"/>
      <c r="MZA204" s="264"/>
      <c r="MZB204" s="264"/>
      <c r="MZC204" s="264"/>
      <c r="MZD204" s="264"/>
      <c r="MZE204" s="264"/>
      <c r="MZF204" s="264"/>
      <c r="MZG204" s="264"/>
      <c r="MZH204" s="264"/>
      <c r="MZI204" s="264"/>
      <c r="MZJ204" s="264"/>
      <c r="MZK204" s="264"/>
      <c r="MZL204" s="264"/>
      <c r="MZM204" s="264"/>
      <c r="MZN204" s="264"/>
      <c r="MZO204" s="264"/>
      <c r="MZP204" s="264"/>
      <c r="MZQ204" s="264"/>
      <c r="MZR204" s="264"/>
      <c r="MZS204" s="264"/>
      <c r="MZT204" s="264"/>
      <c r="MZU204" s="264"/>
      <c r="MZV204" s="264"/>
      <c r="MZW204" s="264"/>
      <c r="MZX204" s="264"/>
      <c r="MZY204" s="264"/>
      <c r="MZZ204" s="264"/>
      <c r="NAA204" s="264"/>
      <c r="NAB204" s="264"/>
      <c r="NAC204" s="264"/>
      <c r="NAD204" s="264"/>
      <c r="NAE204" s="264"/>
      <c r="NAF204" s="264"/>
      <c r="NAG204" s="264"/>
      <c r="NAH204" s="264"/>
      <c r="NAI204" s="264"/>
      <c r="NAJ204" s="264"/>
      <c r="NAK204" s="264"/>
      <c r="NAL204" s="264"/>
      <c r="NAM204" s="264"/>
      <c r="NAN204" s="264"/>
      <c r="NAO204" s="264"/>
      <c r="NAP204" s="264"/>
      <c r="NAQ204" s="264"/>
      <c r="NAR204" s="264"/>
      <c r="NAS204" s="264"/>
      <c r="NAT204" s="264"/>
      <c r="NAU204" s="264"/>
      <c r="NAV204" s="264"/>
      <c r="NAW204" s="264"/>
      <c r="NAX204" s="264"/>
      <c r="NAY204" s="264"/>
      <c r="NAZ204" s="264"/>
      <c r="NBA204" s="264"/>
      <c r="NBB204" s="264"/>
      <c r="NBC204" s="264"/>
      <c r="NBD204" s="264"/>
      <c r="NBE204" s="264"/>
      <c r="NBF204" s="264"/>
      <c r="NBG204" s="264"/>
      <c r="NBH204" s="264"/>
      <c r="NBI204" s="264"/>
      <c r="NBJ204" s="264"/>
      <c r="NBK204" s="264"/>
      <c r="NBL204" s="264"/>
      <c r="NBM204" s="264"/>
      <c r="NBN204" s="264"/>
      <c r="NBO204" s="264"/>
      <c r="NBP204" s="264"/>
      <c r="NBQ204" s="264"/>
      <c r="NBR204" s="264"/>
      <c r="NBS204" s="264"/>
      <c r="NBT204" s="264"/>
      <c r="NBU204" s="264"/>
      <c r="NBV204" s="264"/>
      <c r="NBW204" s="264"/>
      <c r="NBX204" s="264"/>
      <c r="NBY204" s="264"/>
      <c r="NBZ204" s="264"/>
      <c r="NCA204" s="264"/>
      <c r="NCB204" s="264"/>
      <c r="NCC204" s="264"/>
      <c r="NCD204" s="264"/>
      <c r="NCE204" s="264"/>
      <c r="NCF204" s="264"/>
      <c r="NCG204" s="264"/>
      <c r="NCH204" s="264"/>
      <c r="NCI204" s="264"/>
      <c r="NCJ204" s="264"/>
      <c r="NCK204" s="264"/>
      <c r="NCL204" s="264"/>
      <c r="NCM204" s="264"/>
      <c r="NCN204" s="264"/>
      <c r="NCO204" s="264"/>
      <c r="NCP204" s="264"/>
      <c r="NCQ204" s="264"/>
      <c r="NCR204" s="264"/>
      <c r="NCS204" s="264"/>
      <c r="NCT204" s="264"/>
      <c r="NCU204" s="264"/>
      <c r="NCV204" s="264"/>
      <c r="NCW204" s="264"/>
      <c r="NCX204" s="264"/>
      <c r="NCY204" s="264"/>
      <c r="NCZ204" s="264"/>
      <c r="NDA204" s="264"/>
      <c r="NDB204" s="264"/>
      <c r="NDC204" s="264"/>
      <c r="NDD204" s="264"/>
      <c r="NDE204" s="264"/>
      <c r="NDF204" s="264"/>
      <c r="NDG204" s="264"/>
      <c r="NDH204" s="264"/>
      <c r="NDI204" s="264"/>
      <c r="NDJ204" s="264"/>
      <c r="NDK204" s="264"/>
      <c r="NDL204" s="264"/>
      <c r="NDM204" s="264"/>
      <c r="NDN204" s="264"/>
      <c r="NDO204" s="264"/>
      <c r="NDP204" s="264"/>
      <c r="NDQ204" s="264"/>
      <c r="NDR204" s="264"/>
      <c r="NDS204" s="264"/>
      <c r="NDT204" s="264"/>
      <c r="NDU204" s="264"/>
      <c r="NDV204" s="264"/>
      <c r="NDW204" s="264"/>
      <c r="NDX204" s="264"/>
      <c r="NDY204" s="264"/>
      <c r="NDZ204" s="264"/>
      <c r="NEA204" s="264"/>
      <c r="NEB204" s="264"/>
      <c r="NEC204" s="264"/>
      <c r="NED204" s="264"/>
      <c r="NEE204" s="264"/>
      <c r="NEF204" s="264"/>
      <c r="NEG204" s="264"/>
      <c r="NEH204" s="264"/>
      <c r="NEI204" s="264"/>
      <c r="NEJ204" s="264"/>
      <c r="NEK204" s="264"/>
      <c r="NEL204" s="264"/>
      <c r="NEM204" s="264"/>
      <c r="NEN204" s="264"/>
      <c r="NEO204" s="264"/>
      <c r="NEP204" s="264"/>
      <c r="NEQ204" s="264"/>
      <c r="NER204" s="264"/>
      <c r="NES204" s="264"/>
      <c r="NET204" s="264"/>
      <c r="NEU204" s="264"/>
      <c r="NEV204" s="264"/>
      <c r="NEW204" s="264"/>
      <c r="NEX204" s="264"/>
      <c r="NEY204" s="264"/>
      <c r="NEZ204" s="264"/>
      <c r="NFA204" s="264"/>
      <c r="NFB204" s="264"/>
      <c r="NFC204" s="264"/>
      <c r="NFD204" s="264"/>
      <c r="NFE204" s="264"/>
      <c r="NFF204" s="264"/>
      <c r="NFG204" s="264"/>
      <c r="NFH204" s="264"/>
      <c r="NFI204" s="264"/>
      <c r="NFJ204" s="264"/>
      <c r="NFK204" s="264"/>
      <c r="NFL204" s="264"/>
      <c r="NFM204" s="264"/>
      <c r="NFN204" s="264"/>
      <c r="NFO204" s="264"/>
      <c r="NFP204" s="264"/>
      <c r="NFQ204" s="264"/>
      <c r="NFR204" s="264"/>
      <c r="NFS204" s="264"/>
      <c r="NFT204" s="264"/>
      <c r="NFU204" s="264"/>
      <c r="NFV204" s="264"/>
      <c r="NFW204" s="264"/>
      <c r="NFX204" s="264"/>
      <c r="NFY204" s="264"/>
      <c r="NFZ204" s="264"/>
      <c r="NGA204" s="264"/>
      <c r="NGB204" s="264"/>
      <c r="NGC204" s="264"/>
      <c r="NGD204" s="264"/>
      <c r="NGE204" s="264"/>
      <c r="NGF204" s="264"/>
      <c r="NGG204" s="264"/>
      <c r="NGH204" s="264"/>
      <c r="NGI204" s="264"/>
      <c r="NGJ204" s="264"/>
      <c r="NGK204" s="264"/>
      <c r="NGL204" s="264"/>
      <c r="NGM204" s="264"/>
      <c r="NGN204" s="264"/>
      <c r="NGO204" s="264"/>
      <c r="NGP204" s="264"/>
      <c r="NGQ204" s="264"/>
      <c r="NGR204" s="264"/>
      <c r="NGS204" s="264"/>
      <c r="NGT204" s="264"/>
      <c r="NGU204" s="264"/>
      <c r="NGV204" s="264"/>
      <c r="NGW204" s="264"/>
      <c r="NGX204" s="264"/>
      <c r="NGY204" s="264"/>
      <c r="NGZ204" s="264"/>
      <c r="NHA204" s="264"/>
      <c r="NHB204" s="264"/>
      <c r="NHC204" s="264"/>
      <c r="NHD204" s="264"/>
      <c r="NHE204" s="264"/>
      <c r="NHF204" s="264"/>
      <c r="NHG204" s="264"/>
      <c r="NHH204" s="264"/>
      <c r="NHI204" s="264"/>
      <c r="NHJ204" s="264"/>
      <c r="NHK204" s="264"/>
      <c r="NHL204" s="264"/>
      <c r="NHM204" s="264"/>
      <c r="NHN204" s="264"/>
      <c r="NHO204" s="264"/>
      <c r="NHP204" s="264"/>
      <c r="NHQ204" s="264"/>
      <c r="NHR204" s="264"/>
      <c r="NHS204" s="264"/>
      <c r="NHT204" s="264"/>
      <c r="NHU204" s="264"/>
      <c r="NHV204" s="264"/>
      <c r="NHW204" s="264"/>
      <c r="NHX204" s="264"/>
      <c r="NHY204" s="264"/>
      <c r="NHZ204" s="264"/>
      <c r="NIA204" s="264"/>
      <c r="NIB204" s="264"/>
      <c r="NIC204" s="264"/>
      <c r="NID204" s="264"/>
      <c r="NIE204" s="264"/>
      <c r="NIF204" s="264"/>
      <c r="NIG204" s="264"/>
      <c r="NIH204" s="264"/>
      <c r="NII204" s="264"/>
      <c r="NIJ204" s="264"/>
      <c r="NIK204" s="264"/>
      <c r="NIL204" s="264"/>
      <c r="NIM204" s="264"/>
      <c r="NIN204" s="264"/>
      <c r="NIO204" s="264"/>
      <c r="NIP204" s="264"/>
      <c r="NIQ204" s="264"/>
      <c r="NIR204" s="264"/>
      <c r="NIS204" s="264"/>
      <c r="NIT204" s="264"/>
      <c r="NIU204" s="264"/>
      <c r="NIV204" s="264"/>
      <c r="NIW204" s="264"/>
      <c r="NIX204" s="264"/>
      <c r="NIY204" s="264"/>
      <c r="NIZ204" s="264"/>
      <c r="NJA204" s="264"/>
      <c r="NJB204" s="264"/>
      <c r="NJC204" s="264"/>
      <c r="NJD204" s="264"/>
      <c r="NJE204" s="264"/>
      <c r="NJF204" s="264"/>
      <c r="NJG204" s="264"/>
      <c r="NJH204" s="264"/>
      <c r="NJI204" s="264"/>
      <c r="NJJ204" s="264"/>
      <c r="NJK204" s="264"/>
      <c r="NJL204" s="264"/>
      <c r="NJM204" s="264"/>
      <c r="NJN204" s="264"/>
      <c r="NJO204" s="264"/>
      <c r="NJP204" s="264"/>
      <c r="NJQ204" s="264"/>
      <c r="NJR204" s="264"/>
      <c r="NJS204" s="264"/>
      <c r="NJT204" s="264"/>
      <c r="NJU204" s="264"/>
      <c r="NJV204" s="264"/>
      <c r="NJW204" s="264"/>
      <c r="NJX204" s="264"/>
      <c r="NJY204" s="264"/>
      <c r="NJZ204" s="264"/>
      <c r="NKA204" s="264"/>
      <c r="NKB204" s="264"/>
      <c r="NKC204" s="264"/>
      <c r="NKD204" s="264"/>
      <c r="NKE204" s="264"/>
      <c r="NKF204" s="264"/>
      <c r="NKG204" s="264"/>
      <c r="NKH204" s="264"/>
      <c r="NKI204" s="264"/>
      <c r="NKJ204" s="264"/>
      <c r="NKK204" s="264"/>
      <c r="NKL204" s="264"/>
      <c r="NKM204" s="264"/>
      <c r="NKN204" s="264"/>
      <c r="NKO204" s="264"/>
      <c r="NKP204" s="264"/>
      <c r="NKQ204" s="264"/>
      <c r="NKR204" s="264"/>
      <c r="NKS204" s="264"/>
      <c r="NKT204" s="264"/>
      <c r="NKU204" s="264"/>
      <c r="NKV204" s="264"/>
      <c r="NKW204" s="264"/>
      <c r="NKX204" s="264"/>
      <c r="NKY204" s="264"/>
      <c r="NKZ204" s="264"/>
      <c r="NLA204" s="264"/>
      <c r="NLB204" s="264"/>
      <c r="NLC204" s="264"/>
      <c r="NLD204" s="264"/>
      <c r="NLE204" s="264"/>
      <c r="NLF204" s="264"/>
      <c r="NLG204" s="264"/>
      <c r="NLH204" s="264"/>
      <c r="NLI204" s="264"/>
      <c r="NLJ204" s="264"/>
      <c r="NLK204" s="264"/>
      <c r="NLL204" s="264"/>
      <c r="NLM204" s="264"/>
      <c r="NLN204" s="264"/>
      <c r="NLO204" s="264"/>
      <c r="NLP204" s="264"/>
      <c r="NLQ204" s="264"/>
      <c r="NLR204" s="264"/>
      <c r="NLS204" s="264"/>
      <c r="NLT204" s="264"/>
      <c r="NLU204" s="264"/>
      <c r="NLV204" s="264"/>
      <c r="NLW204" s="264"/>
      <c r="NLX204" s="264"/>
      <c r="NLY204" s="264"/>
      <c r="NLZ204" s="264"/>
      <c r="NMA204" s="264"/>
      <c r="NMB204" s="264"/>
      <c r="NMC204" s="264"/>
      <c r="NMD204" s="264"/>
      <c r="NME204" s="264"/>
      <c r="NMF204" s="264"/>
      <c r="NMG204" s="264"/>
      <c r="NMH204" s="264"/>
      <c r="NMI204" s="264"/>
      <c r="NMJ204" s="264"/>
      <c r="NMK204" s="264"/>
      <c r="NML204" s="264"/>
      <c r="NMM204" s="264"/>
      <c r="NMN204" s="264"/>
      <c r="NMO204" s="264"/>
      <c r="NMP204" s="264"/>
      <c r="NMQ204" s="264"/>
      <c r="NMR204" s="264"/>
      <c r="NMS204" s="264"/>
      <c r="NMT204" s="264"/>
      <c r="NMU204" s="264"/>
      <c r="NMV204" s="264"/>
      <c r="NMW204" s="264"/>
      <c r="NMX204" s="264"/>
      <c r="NMY204" s="264"/>
      <c r="NMZ204" s="264"/>
      <c r="NNA204" s="264"/>
      <c r="NNB204" s="264"/>
      <c r="NNC204" s="264"/>
      <c r="NND204" s="264"/>
      <c r="NNE204" s="264"/>
      <c r="NNF204" s="264"/>
      <c r="NNG204" s="264"/>
      <c r="NNH204" s="264"/>
      <c r="NNI204" s="264"/>
      <c r="NNJ204" s="264"/>
      <c r="NNK204" s="264"/>
      <c r="NNL204" s="264"/>
      <c r="NNM204" s="264"/>
      <c r="NNN204" s="264"/>
      <c r="NNO204" s="264"/>
      <c r="NNP204" s="264"/>
      <c r="NNQ204" s="264"/>
      <c r="NNR204" s="264"/>
      <c r="NNS204" s="264"/>
      <c r="NNT204" s="264"/>
      <c r="NNU204" s="264"/>
      <c r="NNV204" s="264"/>
      <c r="NNW204" s="264"/>
      <c r="NNX204" s="264"/>
      <c r="NNY204" s="264"/>
      <c r="NNZ204" s="264"/>
      <c r="NOA204" s="264"/>
      <c r="NOB204" s="264"/>
      <c r="NOC204" s="264"/>
      <c r="NOD204" s="264"/>
      <c r="NOE204" s="264"/>
      <c r="NOF204" s="264"/>
      <c r="NOG204" s="264"/>
      <c r="NOH204" s="264"/>
      <c r="NOI204" s="264"/>
      <c r="NOJ204" s="264"/>
      <c r="NOK204" s="264"/>
      <c r="NOL204" s="264"/>
      <c r="NOM204" s="264"/>
      <c r="NON204" s="264"/>
      <c r="NOO204" s="264"/>
      <c r="NOP204" s="264"/>
      <c r="NOQ204" s="264"/>
      <c r="NOR204" s="264"/>
      <c r="NOS204" s="264"/>
      <c r="NOT204" s="264"/>
      <c r="NOU204" s="264"/>
      <c r="NOV204" s="264"/>
      <c r="NOW204" s="264"/>
      <c r="NOX204" s="264"/>
      <c r="NOY204" s="264"/>
      <c r="NOZ204" s="264"/>
      <c r="NPA204" s="264"/>
      <c r="NPB204" s="264"/>
      <c r="NPC204" s="264"/>
      <c r="NPD204" s="264"/>
      <c r="NPE204" s="264"/>
      <c r="NPF204" s="264"/>
      <c r="NPG204" s="264"/>
      <c r="NPH204" s="264"/>
      <c r="NPI204" s="264"/>
      <c r="NPJ204" s="264"/>
      <c r="NPK204" s="264"/>
      <c r="NPL204" s="264"/>
      <c r="NPM204" s="264"/>
      <c r="NPN204" s="264"/>
      <c r="NPO204" s="264"/>
      <c r="NPP204" s="264"/>
      <c r="NPQ204" s="264"/>
      <c r="NPR204" s="264"/>
      <c r="NPS204" s="264"/>
      <c r="NPT204" s="264"/>
      <c r="NPU204" s="264"/>
      <c r="NPV204" s="264"/>
      <c r="NPW204" s="264"/>
      <c r="NPX204" s="264"/>
      <c r="NPY204" s="264"/>
      <c r="NPZ204" s="264"/>
      <c r="NQA204" s="264"/>
      <c r="NQB204" s="264"/>
      <c r="NQC204" s="264"/>
      <c r="NQD204" s="264"/>
      <c r="NQE204" s="264"/>
      <c r="NQF204" s="264"/>
      <c r="NQG204" s="264"/>
      <c r="NQH204" s="264"/>
      <c r="NQI204" s="264"/>
      <c r="NQJ204" s="264"/>
      <c r="NQK204" s="264"/>
      <c r="NQL204" s="264"/>
      <c r="NQM204" s="264"/>
      <c r="NQN204" s="264"/>
      <c r="NQO204" s="264"/>
      <c r="NQP204" s="264"/>
      <c r="NQQ204" s="264"/>
      <c r="NQR204" s="264"/>
      <c r="NQS204" s="264"/>
      <c r="NQT204" s="264"/>
      <c r="NQU204" s="264"/>
      <c r="NQV204" s="264"/>
      <c r="NQW204" s="264"/>
      <c r="NQX204" s="264"/>
      <c r="NQY204" s="264"/>
      <c r="NQZ204" s="264"/>
      <c r="NRA204" s="264"/>
      <c r="NRB204" s="264"/>
      <c r="NRC204" s="264"/>
      <c r="NRD204" s="264"/>
      <c r="NRE204" s="264"/>
      <c r="NRF204" s="264"/>
      <c r="NRG204" s="264"/>
      <c r="NRH204" s="264"/>
      <c r="NRI204" s="264"/>
      <c r="NRJ204" s="264"/>
      <c r="NRK204" s="264"/>
      <c r="NRL204" s="264"/>
      <c r="NRM204" s="264"/>
      <c r="NRN204" s="264"/>
      <c r="NRO204" s="264"/>
      <c r="NRP204" s="264"/>
      <c r="NRQ204" s="264"/>
      <c r="NRR204" s="264"/>
      <c r="NRS204" s="264"/>
      <c r="NRT204" s="264"/>
      <c r="NRU204" s="264"/>
      <c r="NRV204" s="264"/>
      <c r="NRW204" s="264"/>
      <c r="NRX204" s="264"/>
      <c r="NRY204" s="264"/>
      <c r="NRZ204" s="264"/>
      <c r="NSA204" s="264"/>
      <c r="NSB204" s="264"/>
      <c r="NSC204" s="264"/>
      <c r="NSD204" s="264"/>
      <c r="NSE204" s="264"/>
      <c r="NSF204" s="264"/>
      <c r="NSG204" s="264"/>
      <c r="NSH204" s="264"/>
      <c r="NSI204" s="264"/>
      <c r="NSJ204" s="264"/>
      <c r="NSK204" s="264"/>
      <c r="NSL204" s="264"/>
      <c r="NSM204" s="264"/>
      <c r="NSN204" s="264"/>
      <c r="NSO204" s="264"/>
      <c r="NSP204" s="264"/>
      <c r="NSQ204" s="264"/>
      <c r="NSR204" s="264"/>
      <c r="NSS204" s="264"/>
      <c r="NST204" s="264"/>
      <c r="NSU204" s="264"/>
      <c r="NSV204" s="264"/>
      <c r="NSW204" s="264"/>
      <c r="NSX204" s="264"/>
      <c r="NSY204" s="264"/>
      <c r="NSZ204" s="264"/>
      <c r="NTA204" s="264"/>
      <c r="NTB204" s="264"/>
      <c r="NTC204" s="264"/>
      <c r="NTD204" s="264"/>
      <c r="NTE204" s="264"/>
      <c r="NTF204" s="264"/>
      <c r="NTG204" s="264"/>
      <c r="NTH204" s="264"/>
      <c r="NTI204" s="264"/>
      <c r="NTJ204" s="264"/>
      <c r="NTK204" s="264"/>
      <c r="NTL204" s="264"/>
      <c r="NTM204" s="264"/>
      <c r="NTN204" s="264"/>
      <c r="NTO204" s="264"/>
      <c r="NTP204" s="264"/>
      <c r="NTQ204" s="264"/>
      <c r="NTR204" s="264"/>
      <c r="NTS204" s="264"/>
      <c r="NTT204" s="264"/>
      <c r="NTU204" s="264"/>
      <c r="NTV204" s="264"/>
      <c r="NTW204" s="264"/>
      <c r="NTX204" s="264"/>
      <c r="NTY204" s="264"/>
      <c r="NTZ204" s="264"/>
      <c r="NUA204" s="264"/>
      <c r="NUB204" s="264"/>
      <c r="NUC204" s="264"/>
      <c r="NUD204" s="264"/>
      <c r="NUE204" s="264"/>
      <c r="NUF204" s="264"/>
      <c r="NUG204" s="264"/>
      <c r="NUH204" s="264"/>
      <c r="NUI204" s="264"/>
      <c r="NUJ204" s="264"/>
      <c r="NUK204" s="264"/>
      <c r="NUL204" s="264"/>
      <c r="NUM204" s="264"/>
      <c r="NUN204" s="264"/>
      <c r="NUO204" s="264"/>
      <c r="NUP204" s="264"/>
      <c r="NUQ204" s="264"/>
      <c r="NUR204" s="264"/>
      <c r="NUS204" s="264"/>
      <c r="NUT204" s="264"/>
      <c r="NUU204" s="264"/>
      <c r="NUV204" s="264"/>
      <c r="NUW204" s="264"/>
      <c r="NUX204" s="264"/>
      <c r="NUY204" s="264"/>
      <c r="NUZ204" s="264"/>
      <c r="NVA204" s="264"/>
      <c r="NVB204" s="264"/>
      <c r="NVC204" s="264"/>
      <c r="NVD204" s="264"/>
      <c r="NVE204" s="264"/>
      <c r="NVF204" s="264"/>
      <c r="NVG204" s="264"/>
      <c r="NVH204" s="264"/>
      <c r="NVI204" s="264"/>
      <c r="NVJ204" s="264"/>
      <c r="NVK204" s="264"/>
      <c r="NVL204" s="264"/>
      <c r="NVM204" s="264"/>
      <c r="NVN204" s="264"/>
      <c r="NVO204" s="264"/>
      <c r="NVP204" s="264"/>
      <c r="NVQ204" s="264"/>
      <c r="NVR204" s="264"/>
      <c r="NVS204" s="264"/>
      <c r="NVT204" s="264"/>
      <c r="NVU204" s="264"/>
      <c r="NVV204" s="264"/>
      <c r="NVW204" s="264"/>
      <c r="NVX204" s="264"/>
      <c r="NVY204" s="264"/>
      <c r="NVZ204" s="264"/>
      <c r="NWA204" s="264"/>
      <c r="NWB204" s="264"/>
      <c r="NWC204" s="264"/>
      <c r="NWD204" s="264"/>
      <c r="NWE204" s="264"/>
      <c r="NWF204" s="264"/>
      <c r="NWG204" s="264"/>
      <c r="NWH204" s="264"/>
      <c r="NWI204" s="264"/>
      <c r="NWJ204" s="264"/>
      <c r="NWK204" s="264"/>
      <c r="NWL204" s="264"/>
      <c r="NWM204" s="264"/>
      <c r="NWN204" s="264"/>
      <c r="NWO204" s="264"/>
      <c r="NWP204" s="264"/>
      <c r="NWQ204" s="264"/>
      <c r="NWR204" s="264"/>
      <c r="NWS204" s="264"/>
      <c r="NWT204" s="264"/>
      <c r="NWU204" s="264"/>
      <c r="NWV204" s="264"/>
      <c r="NWW204" s="264"/>
      <c r="NWX204" s="264"/>
      <c r="NWY204" s="264"/>
      <c r="NWZ204" s="264"/>
      <c r="NXA204" s="264"/>
      <c r="NXB204" s="264"/>
      <c r="NXC204" s="264"/>
      <c r="NXD204" s="264"/>
      <c r="NXE204" s="264"/>
      <c r="NXF204" s="264"/>
      <c r="NXG204" s="264"/>
      <c r="NXH204" s="264"/>
      <c r="NXI204" s="264"/>
      <c r="NXJ204" s="264"/>
      <c r="NXK204" s="264"/>
      <c r="NXL204" s="264"/>
      <c r="NXM204" s="264"/>
      <c r="NXN204" s="264"/>
      <c r="NXO204" s="264"/>
      <c r="NXP204" s="264"/>
      <c r="NXQ204" s="264"/>
      <c r="NXR204" s="264"/>
      <c r="NXS204" s="264"/>
      <c r="NXT204" s="264"/>
      <c r="NXU204" s="264"/>
      <c r="NXV204" s="264"/>
      <c r="NXW204" s="264"/>
      <c r="NXX204" s="264"/>
      <c r="NXY204" s="264"/>
      <c r="NXZ204" s="264"/>
      <c r="NYA204" s="264"/>
      <c r="NYB204" s="264"/>
      <c r="NYC204" s="264"/>
      <c r="NYD204" s="264"/>
      <c r="NYE204" s="264"/>
      <c r="NYF204" s="264"/>
      <c r="NYG204" s="264"/>
      <c r="NYH204" s="264"/>
      <c r="NYI204" s="264"/>
      <c r="NYJ204" s="264"/>
      <c r="NYK204" s="264"/>
      <c r="NYL204" s="264"/>
      <c r="NYM204" s="264"/>
      <c r="NYN204" s="264"/>
      <c r="NYO204" s="264"/>
      <c r="NYP204" s="264"/>
      <c r="NYQ204" s="264"/>
      <c r="NYR204" s="264"/>
      <c r="NYS204" s="264"/>
      <c r="NYT204" s="264"/>
      <c r="NYU204" s="264"/>
      <c r="NYV204" s="264"/>
      <c r="NYW204" s="264"/>
      <c r="NYX204" s="264"/>
      <c r="NYY204" s="264"/>
      <c r="NYZ204" s="264"/>
      <c r="NZA204" s="264"/>
      <c r="NZB204" s="264"/>
      <c r="NZC204" s="264"/>
      <c r="NZD204" s="264"/>
      <c r="NZE204" s="264"/>
      <c r="NZF204" s="264"/>
      <c r="NZG204" s="264"/>
      <c r="NZH204" s="264"/>
      <c r="NZI204" s="264"/>
      <c r="NZJ204" s="264"/>
      <c r="NZK204" s="264"/>
      <c r="NZL204" s="264"/>
      <c r="NZM204" s="264"/>
      <c r="NZN204" s="264"/>
      <c r="NZO204" s="264"/>
      <c r="NZP204" s="264"/>
      <c r="NZQ204" s="264"/>
      <c r="NZR204" s="264"/>
      <c r="NZS204" s="264"/>
      <c r="NZT204" s="264"/>
      <c r="NZU204" s="264"/>
      <c r="NZV204" s="264"/>
      <c r="NZW204" s="264"/>
      <c r="NZX204" s="264"/>
      <c r="NZY204" s="264"/>
      <c r="NZZ204" s="264"/>
      <c r="OAA204" s="264"/>
      <c r="OAB204" s="264"/>
      <c r="OAC204" s="264"/>
      <c r="OAD204" s="264"/>
      <c r="OAE204" s="264"/>
      <c r="OAF204" s="264"/>
      <c r="OAG204" s="264"/>
      <c r="OAH204" s="264"/>
      <c r="OAI204" s="264"/>
      <c r="OAJ204" s="264"/>
      <c r="OAK204" s="264"/>
      <c r="OAL204" s="264"/>
      <c r="OAM204" s="264"/>
      <c r="OAN204" s="264"/>
      <c r="OAO204" s="264"/>
      <c r="OAP204" s="264"/>
      <c r="OAQ204" s="264"/>
      <c r="OAR204" s="264"/>
      <c r="OAS204" s="264"/>
      <c r="OAT204" s="264"/>
      <c r="OAU204" s="264"/>
      <c r="OAV204" s="264"/>
      <c r="OAW204" s="264"/>
      <c r="OAX204" s="264"/>
      <c r="OAY204" s="264"/>
      <c r="OAZ204" s="264"/>
      <c r="OBA204" s="264"/>
      <c r="OBB204" s="264"/>
      <c r="OBC204" s="264"/>
      <c r="OBD204" s="264"/>
      <c r="OBE204" s="264"/>
      <c r="OBF204" s="264"/>
      <c r="OBG204" s="264"/>
      <c r="OBH204" s="264"/>
      <c r="OBI204" s="264"/>
      <c r="OBJ204" s="264"/>
      <c r="OBK204" s="264"/>
      <c r="OBL204" s="264"/>
      <c r="OBM204" s="264"/>
      <c r="OBN204" s="264"/>
      <c r="OBO204" s="264"/>
      <c r="OBP204" s="264"/>
      <c r="OBQ204" s="264"/>
      <c r="OBR204" s="264"/>
      <c r="OBS204" s="264"/>
      <c r="OBT204" s="264"/>
      <c r="OBU204" s="264"/>
      <c r="OBV204" s="264"/>
      <c r="OBW204" s="264"/>
      <c r="OBX204" s="264"/>
      <c r="OBY204" s="264"/>
      <c r="OBZ204" s="264"/>
      <c r="OCA204" s="264"/>
      <c r="OCB204" s="264"/>
      <c r="OCC204" s="264"/>
      <c r="OCD204" s="264"/>
      <c r="OCE204" s="264"/>
      <c r="OCF204" s="264"/>
      <c r="OCG204" s="264"/>
      <c r="OCH204" s="264"/>
      <c r="OCI204" s="264"/>
      <c r="OCJ204" s="264"/>
      <c r="OCK204" s="264"/>
      <c r="OCL204" s="264"/>
      <c r="OCM204" s="264"/>
      <c r="OCN204" s="264"/>
      <c r="OCO204" s="264"/>
      <c r="OCP204" s="264"/>
      <c r="OCQ204" s="264"/>
      <c r="OCR204" s="264"/>
      <c r="OCS204" s="264"/>
      <c r="OCT204" s="264"/>
      <c r="OCU204" s="264"/>
      <c r="OCV204" s="264"/>
      <c r="OCW204" s="264"/>
      <c r="OCX204" s="264"/>
      <c r="OCY204" s="264"/>
      <c r="OCZ204" s="264"/>
      <c r="ODA204" s="264"/>
      <c r="ODB204" s="264"/>
      <c r="ODC204" s="264"/>
      <c r="ODD204" s="264"/>
      <c r="ODE204" s="264"/>
      <c r="ODF204" s="264"/>
      <c r="ODG204" s="264"/>
      <c r="ODH204" s="264"/>
      <c r="ODI204" s="264"/>
      <c r="ODJ204" s="264"/>
      <c r="ODK204" s="264"/>
      <c r="ODL204" s="264"/>
      <c r="ODM204" s="264"/>
      <c r="ODN204" s="264"/>
      <c r="ODO204" s="264"/>
      <c r="ODP204" s="264"/>
      <c r="ODQ204" s="264"/>
      <c r="ODR204" s="264"/>
      <c r="ODS204" s="264"/>
      <c r="ODT204" s="264"/>
      <c r="ODU204" s="264"/>
      <c r="ODV204" s="264"/>
      <c r="ODW204" s="264"/>
      <c r="ODX204" s="264"/>
      <c r="ODY204" s="264"/>
      <c r="ODZ204" s="264"/>
      <c r="OEA204" s="264"/>
      <c r="OEB204" s="264"/>
      <c r="OEC204" s="264"/>
      <c r="OED204" s="264"/>
      <c r="OEE204" s="264"/>
      <c r="OEF204" s="264"/>
      <c r="OEG204" s="264"/>
      <c r="OEH204" s="264"/>
      <c r="OEI204" s="264"/>
      <c r="OEJ204" s="264"/>
      <c r="OEK204" s="264"/>
      <c r="OEL204" s="264"/>
      <c r="OEM204" s="264"/>
      <c r="OEN204" s="264"/>
      <c r="OEO204" s="264"/>
      <c r="OEP204" s="264"/>
      <c r="OEQ204" s="264"/>
      <c r="OER204" s="264"/>
      <c r="OES204" s="264"/>
      <c r="OET204" s="264"/>
      <c r="OEU204" s="264"/>
      <c r="OEV204" s="264"/>
      <c r="OEW204" s="264"/>
      <c r="OEX204" s="264"/>
      <c r="OEY204" s="264"/>
      <c r="OEZ204" s="264"/>
      <c r="OFA204" s="264"/>
      <c r="OFB204" s="264"/>
      <c r="OFC204" s="264"/>
      <c r="OFD204" s="264"/>
      <c r="OFE204" s="264"/>
      <c r="OFF204" s="264"/>
      <c r="OFG204" s="264"/>
      <c r="OFH204" s="264"/>
      <c r="OFI204" s="264"/>
      <c r="OFJ204" s="264"/>
      <c r="OFK204" s="264"/>
      <c r="OFL204" s="264"/>
      <c r="OFM204" s="264"/>
      <c r="OFN204" s="264"/>
      <c r="OFO204" s="264"/>
      <c r="OFP204" s="264"/>
      <c r="OFQ204" s="264"/>
      <c r="OFR204" s="264"/>
      <c r="OFS204" s="264"/>
      <c r="OFT204" s="264"/>
      <c r="OFU204" s="264"/>
      <c r="OFV204" s="264"/>
      <c r="OFW204" s="264"/>
      <c r="OFX204" s="264"/>
      <c r="OFY204" s="264"/>
      <c r="OFZ204" s="264"/>
      <c r="OGA204" s="264"/>
      <c r="OGB204" s="264"/>
      <c r="OGC204" s="264"/>
      <c r="OGD204" s="264"/>
      <c r="OGE204" s="264"/>
      <c r="OGF204" s="264"/>
      <c r="OGG204" s="264"/>
      <c r="OGH204" s="264"/>
      <c r="OGI204" s="264"/>
      <c r="OGJ204" s="264"/>
      <c r="OGK204" s="264"/>
      <c r="OGL204" s="264"/>
      <c r="OGM204" s="264"/>
      <c r="OGN204" s="264"/>
      <c r="OGO204" s="264"/>
      <c r="OGP204" s="264"/>
      <c r="OGQ204" s="264"/>
      <c r="OGR204" s="264"/>
      <c r="OGS204" s="264"/>
      <c r="OGT204" s="264"/>
      <c r="OGU204" s="264"/>
      <c r="OGV204" s="264"/>
      <c r="OGW204" s="264"/>
      <c r="OGX204" s="264"/>
      <c r="OGY204" s="264"/>
      <c r="OGZ204" s="264"/>
      <c r="OHA204" s="264"/>
      <c r="OHB204" s="264"/>
      <c r="OHC204" s="264"/>
      <c r="OHD204" s="264"/>
      <c r="OHE204" s="264"/>
      <c r="OHF204" s="264"/>
      <c r="OHG204" s="264"/>
      <c r="OHH204" s="264"/>
      <c r="OHI204" s="264"/>
      <c r="OHJ204" s="264"/>
      <c r="OHK204" s="264"/>
      <c r="OHL204" s="264"/>
      <c r="OHM204" s="264"/>
      <c r="OHN204" s="264"/>
      <c r="OHO204" s="264"/>
      <c r="OHP204" s="264"/>
      <c r="OHQ204" s="264"/>
      <c r="OHR204" s="264"/>
      <c r="OHS204" s="264"/>
      <c r="OHT204" s="264"/>
      <c r="OHU204" s="264"/>
      <c r="OHV204" s="264"/>
      <c r="OHW204" s="264"/>
      <c r="OHX204" s="264"/>
      <c r="OHY204" s="264"/>
      <c r="OHZ204" s="264"/>
      <c r="OIA204" s="264"/>
      <c r="OIB204" s="264"/>
      <c r="OIC204" s="264"/>
      <c r="OID204" s="264"/>
      <c r="OIE204" s="264"/>
      <c r="OIF204" s="264"/>
      <c r="OIG204" s="264"/>
      <c r="OIH204" s="264"/>
      <c r="OII204" s="264"/>
      <c r="OIJ204" s="264"/>
      <c r="OIK204" s="264"/>
      <c r="OIL204" s="264"/>
      <c r="OIM204" s="264"/>
      <c r="OIN204" s="264"/>
      <c r="OIO204" s="264"/>
      <c r="OIP204" s="264"/>
      <c r="OIQ204" s="264"/>
      <c r="OIR204" s="264"/>
      <c r="OIS204" s="264"/>
      <c r="OIT204" s="264"/>
      <c r="OIU204" s="264"/>
      <c r="OIV204" s="264"/>
      <c r="OIW204" s="264"/>
      <c r="OIX204" s="264"/>
      <c r="OIY204" s="264"/>
      <c r="OIZ204" s="264"/>
      <c r="OJA204" s="264"/>
      <c r="OJB204" s="264"/>
      <c r="OJC204" s="264"/>
      <c r="OJD204" s="264"/>
      <c r="OJE204" s="264"/>
      <c r="OJF204" s="264"/>
      <c r="OJG204" s="264"/>
      <c r="OJH204" s="264"/>
      <c r="OJI204" s="264"/>
      <c r="OJJ204" s="264"/>
      <c r="OJK204" s="264"/>
      <c r="OJL204" s="264"/>
      <c r="OJM204" s="264"/>
      <c r="OJN204" s="264"/>
      <c r="OJO204" s="264"/>
      <c r="OJP204" s="264"/>
      <c r="OJQ204" s="264"/>
      <c r="OJR204" s="264"/>
      <c r="OJS204" s="264"/>
      <c r="OJT204" s="264"/>
      <c r="OJU204" s="264"/>
      <c r="OJV204" s="264"/>
      <c r="OJW204" s="264"/>
      <c r="OJX204" s="264"/>
      <c r="OJY204" s="264"/>
      <c r="OJZ204" s="264"/>
      <c r="OKA204" s="264"/>
      <c r="OKB204" s="264"/>
      <c r="OKC204" s="264"/>
      <c r="OKD204" s="264"/>
      <c r="OKE204" s="264"/>
      <c r="OKF204" s="264"/>
      <c r="OKG204" s="264"/>
      <c r="OKH204" s="264"/>
      <c r="OKI204" s="264"/>
      <c r="OKJ204" s="264"/>
      <c r="OKK204" s="264"/>
      <c r="OKL204" s="264"/>
      <c r="OKM204" s="264"/>
      <c r="OKN204" s="264"/>
      <c r="OKO204" s="264"/>
      <c r="OKP204" s="264"/>
      <c r="OKQ204" s="264"/>
      <c r="OKR204" s="264"/>
      <c r="OKS204" s="264"/>
      <c r="OKT204" s="264"/>
      <c r="OKU204" s="264"/>
      <c r="OKV204" s="264"/>
      <c r="OKW204" s="264"/>
      <c r="OKX204" s="264"/>
      <c r="OKY204" s="264"/>
      <c r="OKZ204" s="264"/>
      <c r="OLA204" s="264"/>
      <c r="OLB204" s="264"/>
      <c r="OLC204" s="264"/>
      <c r="OLD204" s="264"/>
      <c r="OLE204" s="264"/>
      <c r="OLF204" s="264"/>
      <c r="OLG204" s="264"/>
      <c r="OLH204" s="264"/>
      <c r="OLI204" s="264"/>
      <c r="OLJ204" s="264"/>
      <c r="OLK204" s="264"/>
      <c r="OLL204" s="264"/>
      <c r="OLM204" s="264"/>
      <c r="OLN204" s="264"/>
      <c r="OLO204" s="264"/>
      <c r="OLP204" s="264"/>
      <c r="OLQ204" s="264"/>
      <c r="OLR204" s="264"/>
      <c r="OLS204" s="264"/>
      <c r="OLT204" s="264"/>
      <c r="OLU204" s="264"/>
      <c r="OLV204" s="264"/>
      <c r="OLW204" s="264"/>
      <c r="OLX204" s="264"/>
      <c r="OLY204" s="264"/>
      <c r="OLZ204" s="264"/>
      <c r="OMA204" s="264"/>
      <c r="OMB204" s="264"/>
      <c r="OMC204" s="264"/>
      <c r="OMD204" s="264"/>
      <c r="OME204" s="264"/>
      <c r="OMF204" s="264"/>
      <c r="OMG204" s="264"/>
      <c r="OMH204" s="264"/>
      <c r="OMI204" s="264"/>
      <c r="OMJ204" s="264"/>
      <c r="OMK204" s="264"/>
      <c r="OML204" s="264"/>
      <c r="OMM204" s="264"/>
      <c r="OMN204" s="264"/>
      <c r="OMO204" s="264"/>
      <c r="OMP204" s="264"/>
      <c r="OMQ204" s="264"/>
      <c r="OMR204" s="264"/>
      <c r="OMS204" s="264"/>
      <c r="OMT204" s="264"/>
      <c r="OMU204" s="264"/>
      <c r="OMV204" s="264"/>
      <c r="OMW204" s="264"/>
      <c r="OMX204" s="264"/>
      <c r="OMY204" s="264"/>
      <c r="OMZ204" s="264"/>
      <c r="ONA204" s="264"/>
      <c r="ONB204" s="264"/>
      <c r="ONC204" s="264"/>
      <c r="OND204" s="264"/>
      <c r="ONE204" s="264"/>
      <c r="ONF204" s="264"/>
      <c r="ONG204" s="264"/>
      <c r="ONH204" s="264"/>
      <c r="ONI204" s="264"/>
      <c r="ONJ204" s="264"/>
      <c r="ONK204" s="264"/>
      <c r="ONL204" s="264"/>
      <c r="ONM204" s="264"/>
      <c r="ONN204" s="264"/>
      <c r="ONO204" s="264"/>
      <c r="ONP204" s="264"/>
      <c r="ONQ204" s="264"/>
      <c r="ONR204" s="264"/>
      <c r="ONS204" s="264"/>
      <c r="ONT204" s="264"/>
      <c r="ONU204" s="264"/>
      <c r="ONV204" s="264"/>
      <c r="ONW204" s="264"/>
      <c r="ONX204" s="264"/>
      <c r="ONY204" s="264"/>
      <c r="ONZ204" s="264"/>
      <c r="OOA204" s="264"/>
      <c r="OOB204" s="264"/>
      <c r="OOC204" s="264"/>
      <c r="OOD204" s="264"/>
      <c r="OOE204" s="264"/>
      <c r="OOF204" s="264"/>
      <c r="OOG204" s="264"/>
      <c r="OOH204" s="264"/>
      <c r="OOI204" s="264"/>
      <c r="OOJ204" s="264"/>
      <c r="OOK204" s="264"/>
      <c r="OOL204" s="264"/>
      <c r="OOM204" s="264"/>
      <c r="OON204" s="264"/>
      <c r="OOO204" s="264"/>
      <c r="OOP204" s="264"/>
      <c r="OOQ204" s="264"/>
      <c r="OOR204" s="264"/>
      <c r="OOS204" s="264"/>
      <c r="OOT204" s="264"/>
      <c r="OOU204" s="264"/>
      <c r="OOV204" s="264"/>
      <c r="OOW204" s="264"/>
      <c r="OOX204" s="264"/>
      <c r="OOY204" s="264"/>
      <c r="OOZ204" s="264"/>
      <c r="OPA204" s="264"/>
      <c r="OPB204" s="264"/>
      <c r="OPC204" s="264"/>
      <c r="OPD204" s="264"/>
      <c r="OPE204" s="264"/>
      <c r="OPF204" s="264"/>
      <c r="OPG204" s="264"/>
      <c r="OPH204" s="264"/>
      <c r="OPI204" s="264"/>
      <c r="OPJ204" s="264"/>
      <c r="OPK204" s="264"/>
      <c r="OPL204" s="264"/>
      <c r="OPM204" s="264"/>
      <c r="OPN204" s="264"/>
      <c r="OPO204" s="264"/>
      <c r="OPP204" s="264"/>
      <c r="OPQ204" s="264"/>
      <c r="OPR204" s="264"/>
      <c r="OPS204" s="264"/>
      <c r="OPT204" s="264"/>
      <c r="OPU204" s="264"/>
      <c r="OPV204" s="264"/>
      <c r="OPW204" s="264"/>
      <c r="OPX204" s="264"/>
      <c r="OPY204" s="264"/>
      <c r="OPZ204" s="264"/>
      <c r="OQA204" s="264"/>
      <c r="OQB204" s="264"/>
      <c r="OQC204" s="264"/>
      <c r="OQD204" s="264"/>
      <c r="OQE204" s="264"/>
      <c r="OQF204" s="264"/>
      <c r="OQG204" s="264"/>
      <c r="OQH204" s="264"/>
      <c r="OQI204" s="264"/>
      <c r="OQJ204" s="264"/>
      <c r="OQK204" s="264"/>
      <c r="OQL204" s="264"/>
      <c r="OQM204" s="264"/>
      <c r="OQN204" s="264"/>
      <c r="OQO204" s="264"/>
      <c r="OQP204" s="264"/>
      <c r="OQQ204" s="264"/>
      <c r="OQR204" s="264"/>
      <c r="OQS204" s="264"/>
      <c r="OQT204" s="264"/>
      <c r="OQU204" s="264"/>
      <c r="OQV204" s="264"/>
      <c r="OQW204" s="264"/>
      <c r="OQX204" s="264"/>
      <c r="OQY204" s="264"/>
      <c r="OQZ204" s="264"/>
      <c r="ORA204" s="264"/>
      <c r="ORB204" s="264"/>
      <c r="ORC204" s="264"/>
      <c r="ORD204" s="264"/>
      <c r="ORE204" s="264"/>
      <c r="ORF204" s="264"/>
      <c r="ORG204" s="264"/>
      <c r="ORH204" s="264"/>
      <c r="ORI204" s="264"/>
      <c r="ORJ204" s="264"/>
      <c r="ORK204" s="264"/>
      <c r="ORL204" s="264"/>
      <c r="ORM204" s="264"/>
      <c r="ORN204" s="264"/>
      <c r="ORO204" s="264"/>
      <c r="ORP204" s="264"/>
      <c r="ORQ204" s="264"/>
      <c r="ORR204" s="264"/>
      <c r="ORS204" s="264"/>
      <c r="ORT204" s="264"/>
      <c r="ORU204" s="264"/>
      <c r="ORV204" s="264"/>
      <c r="ORW204" s="264"/>
      <c r="ORX204" s="264"/>
      <c r="ORY204" s="264"/>
      <c r="ORZ204" s="264"/>
      <c r="OSA204" s="264"/>
      <c r="OSB204" s="264"/>
      <c r="OSC204" s="264"/>
      <c r="OSD204" s="264"/>
      <c r="OSE204" s="264"/>
      <c r="OSF204" s="264"/>
      <c r="OSG204" s="264"/>
      <c r="OSH204" s="264"/>
      <c r="OSI204" s="264"/>
      <c r="OSJ204" s="264"/>
      <c r="OSK204" s="264"/>
      <c r="OSL204" s="264"/>
      <c r="OSM204" s="264"/>
      <c r="OSN204" s="264"/>
      <c r="OSO204" s="264"/>
      <c r="OSP204" s="264"/>
      <c r="OSQ204" s="264"/>
      <c r="OSR204" s="264"/>
      <c r="OSS204" s="264"/>
      <c r="OST204" s="264"/>
      <c r="OSU204" s="264"/>
      <c r="OSV204" s="264"/>
      <c r="OSW204" s="264"/>
      <c r="OSX204" s="264"/>
      <c r="OSY204" s="264"/>
      <c r="OSZ204" s="264"/>
      <c r="OTA204" s="264"/>
      <c r="OTB204" s="264"/>
      <c r="OTC204" s="264"/>
      <c r="OTD204" s="264"/>
      <c r="OTE204" s="264"/>
      <c r="OTF204" s="264"/>
      <c r="OTG204" s="264"/>
      <c r="OTH204" s="264"/>
      <c r="OTI204" s="264"/>
      <c r="OTJ204" s="264"/>
      <c r="OTK204" s="264"/>
      <c r="OTL204" s="264"/>
      <c r="OTM204" s="264"/>
      <c r="OTN204" s="264"/>
      <c r="OTO204" s="264"/>
      <c r="OTP204" s="264"/>
      <c r="OTQ204" s="264"/>
      <c r="OTR204" s="264"/>
      <c r="OTS204" s="264"/>
      <c r="OTT204" s="264"/>
      <c r="OTU204" s="264"/>
      <c r="OTV204" s="264"/>
      <c r="OTW204" s="264"/>
      <c r="OTX204" s="264"/>
      <c r="OTY204" s="264"/>
      <c r="OTZ204" s="264"/>
      <c r="OUA204" s="264"/>
      <c r="OUB204" s="264"/>
      <c r="OUC204" s="264"/>
      <c r="OUD204" s="264"/>
      <c r="OUE204" s="264"/>
      <c r="OUF204" s="264"/>
      <c r="OUG204" s="264"/>
      <c r="OUH204" s="264"/>
      <c r="OUI204" s="264"/>
      <c r="OUJ204" s="264"/>
      <c r="OUK204" s="264"/>
      <c r="OUL204" s="264"/>
      <c r="OUM204" s="264"/>
      <c r="OUN204" s="264"/>
      <c r="OUO204" s="264"/>
      <c r="OUP204" s="264"/>
      <c r="OUQ204" s="264"/>
      <c r="OUR204" s="264"/>
      <c r="OUS204" s="264"/>
      <c r="OUT204" s="264"/>
      <c r="OUU204" s="264"/>
      <c r="OUV204" s="264"/>
      <c r="OUW204" s="264"/>
      <c r="OUX204" s="264"/>
      <c r="OUY204" s="264"/>
      <c r="OUZ204" s="264"/>
      <c r="OVA204" s="264"/>
      <c r="OVB204" s="264"/>
      <c r="OVC204" s="264"/>
      <c r="OVD204" s="264"/>
      <c r="OVE204" s="264"/>
      <c r="OVF204" s="264"/>
      <c r="OVG204" s="264"/>
      <c r="OVH204" s="264"/>
      <c r="OVI204" s="264"/>
      <c r="OVJ204" s="264"/>
      <c r="OVK204" s="264"/>
      <c r="OVL204" s="264"/>
      <c r="OVM204" s="264"/>
      <c r="OVN204" s="264"/>
      <c r="OVO204" s="264"/>
      <c r="OVP204" s="264"/>
      <c r="OVQ204" s="264"/>
      <c r="OVR204" s="264"/>
      <c r="OVS204" s="264"/>
      <c r="OVT204" s="264"/>
      <c r="OVU204" s="264"/>
      <c r="OVV204" s="264"/>
      <c r="OVW204" s="264"/>
      <c r="OVX204" s="264"/>
      <c r="OVY204" s="264"/>
      <c r="OVZ204" s="264"/>
      <c r="OWA204" s="264"/>
      <c r="OWB204" s="264"/>
      <c r="OWC204" s="264"/>
      <c r="OWD204" s="264"/>
      <c r="OWE204" s="264"/>
      <c r="OWF204" s="264"/>
      <c r="OWG204" s="264"/>
      <c r="OWH204" s="264"/>
      <c r="OWI204" s="264"/>
      <c r="OWJ204" s="264"/>
      <c r="OWK204" s="264"/>
      <c r="OWL204" s="264"/>
      <c r="OWM204" s="264"/>
      <c r="OWN204" s="264"/>
      <c r="OWO204" s="264"/>
      <c r="OWP204" s="264"/>
      <c r="OWQ204" s="264"/>
      <c r="OWR204" s="264"/>
      <c r="OWS204" s="264"/>
      <c r="OWT204" s="264"/>
      <c r="OWU204" s="264"/>
      <c r="OWV204" s="264"/>
      <c r="OWW204" s="264"/>
      <c r="OWX204" s="264"/>
      <c r="OWY204" s="264"/>
      <c r="OWZ204" s="264"/>
      <c r="OXA204" s="264"/>
      <c r="OXB204" s="264"/>
      <c r="OXC204" s="264"/>
      <c r="OXD204" s="264"/>
      <c r="OXE204" s="264"/>
      <c r="OXF204" s="264"/>
      <c r="OXG204" s="264"/>
      <c r="OXH204" s="264"/>
      <c r="OXI204" s="264"/>
      <c r="OXJ204" s="264"/>
      <c r="OXK204" s="264"/>
      <c r="OXL204" s="264"/>
      <c r="OXM204" s="264"/>
      <c r="OXN204" s="264"/>
      <c r="OXO204" s="264"/>
      <c r="OXP204" s="264"/>
      <c r="OXQ204" s="264"/>
      <c r="OXR204" s="264"/>
      <c r="OXS204" s="264"/>
      <c r="OXT204" s="264"/>
      <c r="OXU204" s="264"/>
      <c r="OXV204" s="264"/>
      <c r="OXW204" s="264"/>
      <c r="OXX204" s="264"/>
      <c r="OXY204" s="264"/>
      <c r="OXZ204" s="264"/>
      <c r="OYA204" s="264"/>
      <c r="OYB204" s="264"/>
      <c r="OYC204" s="264"/>
      <c r="OYD204" s="264"/>
      <c r="OYE204" s="264"/>
      <c r="OYF204" s="264"/>
      <c r="OYG204" s="264"/>
      <c r="OYH204" s="264"/>
      <c r="OYI204" s="264"/>
      <c r="OYJ204" s="264"/>
      <c r="OYK204" s="264"/>
      <c r="OYL204" s="264"/>
      <c r="OYM204" s="264"/>
      <c r="OYN204" s="264"/>
      <c r="OYO204" s="264"/>
      <c r="OYP204" s="264"/>
      <c r="OYQ204" s="264"/>
      <c r="OYR204" s="264"/>
      <c r="OYS204" s="264"/>
      <c r="OYT204" s="264"/>
      <c r="OYU204" s="264"/>
      <c r="OYV204" s="264"/>
      <c r="OYW204" s="264"/>
      <c r="OYX204" s="264"/>
      <c r="OYY204" s="264"/>
      <c r="OYZ204" s="264"/>
      <c r="OZA204" s="264"/>
      <c r="OZB204" s="264"/>
      <c r="OZC204" s="264"/>
      <c r="OZD204" s="264"/>
      <c r="OZE204" s="264"/>
      <c r="OZF204" s="264"/>
      <c r="OZG204" s="264"/>
      <c r="OZH204" s="264"/>
      <c r="OZI204" s="264"/>
      <c r="OZJ204" s="264"/>
      <c r="OZK204" s="264"/>
      <c r="OZL204" s="264"/>
      <c r="OZM204" s="264"/>
      <c r="OZN204" s="264"/>
      <c r="OZO204" s="264"/>
      <c r="OZP204" s="264"/>
      <c r="OZQ204" s="264"/>
      <c r="OZR204" s="264"/>
      <c r="OZS204" s="264"/>
      <c r="OZT204" s="264"/>
      <c r="OZU204" s="264"/>
      <c r="OZV204" s="264"/>
      <c r="OZW204" s="264"/>
      <c r="OZX204" s="264"/>
      <c r="OZY204" s="264"/>
      <c r="OZZ204" s="264"/>
      <c r="PAA204" s="264"/>
      <c r="PAB204" s="264"/>
      <c r="PAC204" s="264"/>
      <c r="PAD204" s="264"/>
      <c r="PAE204" s="264"/>
      <c r="PAF204" s="264"/>
      <c r="PAG204" s="264"/>
      <c r="PAH204" s="264"/>
      <c r="PAI204" s="264"/>
      <c r="PAJ204" s="264"/>
      <c r="PAK204" s="264"/>
      <c r="PAL204" s="264"/>
      <c r="PAM204" s="264"/>
      <c r="PAN204" s="264"/>
      <c r="PAO204" s="264"/>
      <c r="PAP204" s="264"/>
      <c r="PAQ204" s="264"/>
      <c r="PAR204" s="264"/>
      <c r="PAS204" s="264"/>
      <c r="PAT204" s="264"/>
      <c r="PAU204" s="264"/>
      <c r="PAV204" s="264"/>
      <c r="PAW204" s="264"/>
      <c r="PAX204" s="264"/>
      <c r="PAY204" s="264"/>
      <c r="PAZ204" s="264"/>
      <c r="PBA204" s="264"/>
      <c r="PBB204" s="264"/>
      <c r="PBC204" s="264"/>
      <c r="PBD204" s="264"/>
      <c r="PBE204" s="264"/>
      <c r="PBF204" s="264"/>
      <c r="PBG204" s="264"/>
      <c r="PBH204" s="264"/>
      <c r="PBI204" s="264"/>
      <c r="PBJ204" s="264"/>
      <c r="PBK204" s="264"/>
      <c r="PBL204" s="264"/>
      <c r="PBM204" s="264"/>
      <c r="PBN204" s="264"/>
      <c r="PBO204" s="264"/>
      <c r="PBP204" s="264"/>
      <c r="PBQ204" s="264"/>
      <c r="PBR204" s="264"/>
      <c r="PBS204" s="264"/>
      <c r="PBT204" s="264"/>
      <c r="PBU204" s="264"/>
      <c r="PBV204" s="264"/>
      <c r="PBW204" s="264"/>
      <c r="PBX204" s="264"/>
      <c r="PBY204" s="264"/>
      <c r="PBZ204" s="264"/>
      <c r="PCA204" s="264"/>
      <c r="PCB204" s="264"/>
      <c r="PCC204" s="264"/>
      <c r="PCD204" s="264"/>
      <c r="PCE204" s="264"/>
      <c r="PCF204" s="264"/>
      <c r="PCG204" s="264"/>
      <c r="PCH204" s="264"/>
      <c r="PCI204" s="264"/>
      <c r="PCJ204" s="264"/>
      <c r="PCK204" s="264"/>
      <c r="PCL204" s="264"/>
      <c r="PCM204" s="264"/>
      <c r="PCN204" s="264"/>
      <c r="PCO204" s="264"/>
      <c r="PCP204" s="264"/>
      <c r="PCQ204" s="264"/>
      <c r="PCR204" s="264"/>
      <c r="PCS204" s="264"/>
      <c r="PCT204" s="264"/>
      <c r="PCU204" s="264"/>
      <c r="PCV204" s="264"/>
      <c r="PCW204" s="264"/>
      <c r="PCX204" s="264"/>
      <c r="PCY204" s="264"/>
      <c r="PCZ204" s="264"/>
      <c r="PDA204" s="264"/>
      <c r="PDB204" s="264"/>
      <c r="PDC204" s="264"/>
      <c r="PDD204" s="264"/>
      <c r="PDE204" s="264"/>
      <c r="PDF204" s="264"/>
      <c r="PDG204" s="264"/>
      <c r="PDH204" s="264"/>
      <c r="PDI204" s="264"/>
      <c r="PDJ204" s="264"/>
      <c r="PDK204" s="264"/>
      <c r="PDL204" s="264"/>
      <c r="PDM204" s="264"/>
      <c r="PDN204" s="264"/>
      <c r="PDO204" s="264"/>
      <c r="PDP204" s="264"/>
      <c r="PDQ204" s="264"/>
      <c r="PDR204" s="264"/>
      <c r="PDS204" s="264"/>
      <c r="PDT204" s="264"/>
      <c r="PDU204" s="264"/>
      <c r="PDV204" s="264"/>
      <c r="PDW204" s="264"/>
      <c r="PDX204" s="264"/>
      <c r="PDY204" s="264"/>
      <c r="PDZ204" s="264"/>
      <c r="PEA204" s="264"/>
      <c r="PEB204" s="264"/>
      <c r="PEC204" s="264"/>
      <c r="PED204" s="264"/>
      <c r="PEE204" s="264"/>
      <c r="PEF204" s="264"/>
      <c r="PEG204" s="264"/>
      <c r="PEH204" s="264"/>
      <c r="PEI204" s="264"/>
      <c r="PEJ204" s="264"/>
      <c r="PEK204" s="264"/>
      <c r="PEL204" s="264"/>
      <c r="PEM204" s="264"/>
      <c r="PEN204" s="264"/>
      <c r="PEO204" s="264"/>
      <c r="PEP204" s="264"/>
      <c r="PEQ204" s="264"/>
      <c r="PER204" s="264"/>
      <c r="PES204" s="264"/>
      <c r="PET204" s="264"/>
      <c r="PEU204" s="264"/>
      <c r="PEV204" s="264"/>
      <c r="PEW204" s="264"/>
      <c r="PEX204" s="264"/>
      <c r="PEY204" s="264"/>
      <c r="PEZ204" s="264"/>
      <c r="PFA204" s="264"/>
      <c r="PFB204" s="264"/>
      <c r="PFC204" s="264"/>
      <c r="PFD204" s="264"/>
      <c r="PFE204" s="264"/>
      <c r="PFF204" s="264"/>
      <c r="PFG204" s="264"/>
      <c r="PFH204" s="264"/>
      <c r="PFI204" s="264"/>
      <c r="PFJ204" s="264"/>
      <c r="PFK204" s="264"/>
      <c r="PFL204" s="264"/>
      <c r="PFM204" s="264"/>
      <c r="PFN204" s="264"/>
      <c r="PFO204" s="264"/>
      <c r="PFP204" s="264"/>
      <c r="PFQ204" s="264"/>
      <c r="PFR204" s="264"/>
      <c r="PFS204" s="264"/>
      <c r="PFT204" s="264"/>
      <c r="PFU204" s="264"/>
      <c r="PFV204" s="264"/>
      <c r="PFW204" s="264"/>
      <c r="PFX204" s="264"/>
      <c r="PFY204" s="264"/>
      <c r="PFZ204" s="264"/>
      <c r="PGA204" s="264"/>
      <c r="PGB204" s="264"/>
      <c r="PGC204" s="264"/>
      <c r="PGD204" s="264"/>
      <c r="PGE204" s="264"/>
      <c r="PGF204" s="264"/>
      <c r="PGG204" s="264"/>
      <c r="PGH204" s="264"/>
      <c r="PGI204" s="264"/>
      <c r="PGJ204" s="264"/>
      <c r="PGK204" s="264"/>
      <c r="PGL204" s="264"/>
      <c r="PGM204" s="264"/>
      <c r="PGN204" s="264"/>
      <c r="PGO204" s="264"/>
      <c r="PGP204" s="264"/>
      <c r="PGQ204" s="264"/>
      <c r="PGR204" s="264"/>
      <c r="PGS204" s="264"/>
      <c r="PGT204" s="264"/>
      <c r="PGU204" s="264"/>
      <c r="PGV204" s="264"/>
      <c r="PGW204" s="264"/>
      <c r="PGX204" s="264"/>
      <c r="PGY204" s="264"/>
      <c r="PGZ204" s="264"/>
      <c r="PHA204" s="264"/>
      <c r="PHB204" s="264"/>
      <c r="PHC204" s="264"/>
      <c r="PHD204" s="264"/>
      <c r="PHE204" s="264"/>
      <c r="PHF204" s="264"/>
      <c r="PHG204" s="264"/>
      <c r="PHH204" s="264"/>
      <c r="PHI204" s="264"/>
      <c r="PHJ204" s="264"/>
      <c r="PHK204" s="264"/>
      <c r="PHL204" s="264"/>
      <c r="PHM204" s="264"/>
      <c r="PHN204" s="264"/>
      <c r="PHO204" s="264"/>
      <c r="PHP204" s="264"/>
      <c r="PHQ204" s="264"/>
      <c r="PHR204" s="264"/>
      <c r="PHS204" s="264"/>
      <c r="PHT204" s="264"/>
      <c r="PHU204" s="264"/>
      <c r="PHV204" s="264"/>
      <c r="PHW204" s="264"/>
      <c r="PHX204" s="264"/>
      <c r="PHY204" s="264"/>
      <c r="PHZ204" s="264"/>
      <c r="PIA204" s="264"/>
      <c r="PIB204" s="264"/>
      <c r="PIC204" s="264"/>
      <c r="PID204" s="264"/>
      <c r="PIE204" s="264"/>
      <c r="PIF204" s="264"/>
      <c r="PIG204" s="264"/>
      <c r="PIH204" s="264"/>
      <c r="PII204" s="264"/>
      <c r="PIJ204" s="264"/>
      <c r="PIK204" s="264"/>
      <c r="PIL204" s="264"/>
      <c r="PIM204" s="264"/>
      <c r="PIN204" s="264"/>
      <c r="PIO204" s="264"/>
      <c r="PIP204" s="264"/>
      <c r="PIQ204" s="264"/>
      <c r="PIR204" s="264"/>
      <c r="PIS204" s="264"/>
      <c r="PIT204" s="264"/>
      <c r="PIU204" s="264"/>
      <c r="PIV204" s="264"/>
      <c r="PIW204" s="264"/>
      <c r="PIX204" s="264"/>
      <c r="PIY204" s="264"/>
      <c r="PIZ204" s="264"/>
      <c r="PJA204" s="264"/>
      <c r="PJB204" s="264"/>
      <c r="PJC204" s="264"/>
      <c r="PJD204" s="264"/>
      <c r="PJE204" s="264"/>
      <c r="PJF204" s="264"/>
      <c r="PJG204" s="264"/>
      <c r="PJH204" s="264"/>
      <c r="PJI204" s="264"/>
      <c r="PJJ204" s="264"/>
      <c r="PJK204" s="264"/>
      <c r="PJL204" s="264"/>
      <c r="PJM204" s="264"/>
      <c r="PJN204" s="264"/>
      <c r="PJO204" s="264"/>
      <c r="PJP204" s="264"/>
      <c r="PJQ204" s="264"/>
      <c r="PJR204" s="264"/>
      <c r="PJS204" s="264"/>
      <c r="PJT204" s="264"/>
      <c r="PJU204" s="264"/>
      <c r="PJV204" s="264"/>
      <c r="PJW204" s="264"/>
      <c r="PJX204" s="264"/>
      <c r="PJY204" s="264"/>
      <c r="PJZ204" s="264"/>
      <c r="PKA204" s="264"/>
      <c r="PKB204" s="264"/>
      <c r="PKC204" s="264"/>
      <c r="PKD204" s="264"/>
      <c r="PKE204" s="264"/>
      <c r="PKF204" s="264"/>
      <c r="PKG204" s="264"/>
      <c r="PKH204" s="264"/>
      <c r="PKI204" s="264"/>
      <c r="PKJ204" s="264"/>
      <c r="PKK204" s="264"/>
      <c r="PKL204" s="264"/>
      <c r="PKM204" s="264"/>
      <c r="PKN204" s="264"/>
      <c r="PKO204" s="264"/>
      <c r="PKP204" s="264"/>
      <c r="PKQ204" s="264"/>
      <c r="PKR204" s="264"/>
      <c r="PKS204" s="264"/>
      <c r="PKT204" s="264"/>
      <c r="PKU204" s="264"/>
      <c r="PKV204" s="264"/>
      <c r="PKW204" s="264"/>
      <c r="PKX204" s="264"/>
      <c r="PKY204" s="264"/>
      <c r="PKZ204" s="264"/>
      <c r="PLA204" s="264"/>
      <c r="PLB204" s="264"/>
      <c r="PLC204" s="264"/>
      <c r="PLD204" s="264"/>
      <c r="PLE204" s="264"/>
      <c r="PLF204" s="264"/>
      <c r="PLG204" s="264"/>
      <c r="PLH204" s="264"/>
      <c r="PLI204" s="264"/>
      <c r="PLJ204" s="264"/>
      <c r="PLK204" s="264"/>
      <c r="PLL204" s="264"/>
      <c r="PLM204" s="264"/>
      <c r="PLN204" s="264"/>
      <c r="PLO204" s="264"/>
      <c r="PLP204" s="264"/>
      <c r="PLQ204" s="264"/>
      <c r="PLR204" s="264"/>
      <c r="PLS204" s="264"/>
      <c r="PLT204" s="264"/>
      <c r="PLU204" s="264"/>
      <c r="PLV204" s="264"/>
      <c r="PLW204" s="264"/>
      <c r="PLX204" s="264"/>
      <c r="PLY204" s="264"/>
      <c r="PLZ204" s="264"/>
      <c r="PMA204" s="264"/>
      <c r="PMB204" s="264"/>
      <c r="PMC204" s="264"/>
      <c r="PMD204" s="264"/>
      <c r="PME204" s="264"/>
      <c r="PMF204" s="264"/>
      <c r="PMG204" s="264"/>
      <c r="PMH204" s="264"/>
      <c r="PMI204" s="264"/>
      <c r="PMJ204" s="264"/>
      <c r="PMK204" s="264"/>
      <c r="PML204" s="264"/>
      <c r="PMM204" s="264"/>
      <c r="PMN204" s="264"/>
      <c r="PMO204" s="264"/>
      <c r="PMP204" s="264"/>
      <c r="PMQ204" s="264"/>
      <c r="PMR204" s="264"/>
      <c r="PMS204" s="264"/>
      <c r="PMT204" s="264"/>
      <c r="PMU204" s="264"/>
      <c r="PMV204" s="264"/>
      <c r="PMW204" s="264"/>
      <c r="PMX204" s="264"/>
      <c r="PMY204" s="264"/>
      <c r="PMZ204" s="264"/>
      <c r="PNA204" s="264"/>
      <c r="PNB204" s="264"/>
      <c r="PNC204" s="264"/>
      <c r="PND204" s="264"/>
      <c r="PNE204" s="264"/>
      <c r="PNF204" s="264"/>
      <c r="PNG204" s="264"/>
      <c r="PNH204" s="264"/>
      <c r="PNI204" s="264"/>
      <c r="PNJ204" s="264"/>
      <c r="PNK204" s="264"/>
      <c r="PNL204" s="264"/>
      <c r="PNM204" s="264"/>
      <c r="PNN204" s="264"/>
      <c r="PNO204" s="264"/>
      <c r="PNP204" s="264"/>
      <c r="PNQ204" s="264"/>
      <c r="PNR204" s="264"/>
      <c r="PNS204" s="264"/>
      <c r="PNT204" s="264"/>
      <c r="PNU204" s="264"/>
      <c r="PNV204" s="264"/>
      <c r="PNW204" s="264"/>
      <c r="PNX204" s="264"/>
      <c r="PNY204" s="264"/>
      <c r="PNZ204" s="264"/>
      <c r="POA204" s="264"/>
      <c r="POB204" s="264"/>
      <c r="POC204" s="264"/>
      <c r="POD204" s="264"/>
      <c r="POE204" s="264"/>
      <c r="POF204" s="264"/>
      <c r="POG204" s="264"/>
      <c r="POH204" s="264"/>
      <c r="POI204" s="264"/>
      <c r="POJ204" s="264"/>
      <c r="POK204" s="264"/>
      <c r="POL204" s="264"/>
      <c r="POM204" s="264"/>
      <c r="PON204" s="264"/>
      <c r="POO204" s="264"/>
      <c r="POP204" s="264"/>
      <c r="POQ204" s="264"/>
      <c r="POR204" s="264"/>
      <c r="POS204" s="264"/>
      <c r="POT204" s="264"/>
      <c r="POU204" s="264"/>
      <c r="POV204" s="264"/>
      <c r="POW204" s="264"/>
      <c r="POX204" s="264"/>
      <c r="POY204" s="264"/>
      <c r="POZ204" s="264"/>
      <c r="PPA204" s="264"/>
      <c r="PPB204" s="264"/>
      <c r="PPC204" s="264"/>
      <c r="PPD204" s="264"/>
      <c r="PPE204" s="264"/>
      <c r="PPF204" s="264"/>
      <c r="PPG204" s="264"/>
      <c r="PPH204" s="264"/>
      <c r="PPI204" s="264"/>
      <c r="PPJ204" s="264"/>
      <c r="PPK204" s="264"/>
      <c r="PPL204" s="264"/>
      <c r="PPM204" s="264"/>
      <c r="PPN204" s="264"/>
      <c r="PPO204" s="264"/>
      <c r="PPP204" s="264"/>
      <c r="PPQ204" s="264"/>
      <c r="PPR204" s="264"/>
      <c r="PPS204" s="264"/>
      <c r="PPT204" s="264"/>
      <c r="PPU204" s="264"/>
      <c r="PPV204" s="264"/>
      <c r="PPW204" s="264"/>
      <c r="PPX204" s="264"/>
      <c r="PPY204" s="264"/>
      <c r="PPZ204" s="264"/>
      <c r="PQA204" s="264"/>
      <c r="PQB204" s="264"/>
      <c r="PQC204" s="264"/>
      <c r="PQD204" s="264"/>
      <c r="PQE204" s="264"/>
      <c r="PQF204" s="264"/>
      <c r="PQG204" s="264"/>
      <c r="PQH204" s="264"/>
      <c r="PQI204" s="264"/>
      <c r="PQJ204" s="264"/>
      <c r="PQK204" s="264"/>
      <c r="PQL204" s="264"/>
      <c r="PQM204" s="264"/>
      <c r="PQN204" s="264"/>
      <c r="PQO204" s="264"/>
      <c r="PQP204" s="264"/>
      <c r="PQQ204" s="264"/>
      <c r="PQR204" s="264"/>
      <c r="PQS204" s="264"/>
      <c r="PQT204" s="264"/>
      <c r="PQU204" s="264"/>
      <c r="PQV204" s="264"/>
      <c r="PQW204" s="264"/>
      <c r="PQX204" s="264"/>
      <c r="PQY204" s="264"/>
      <c r="PQZ204" s="264"/>
      <c r="PRA204" s="264"/>
      <c r="PRB204" s="264"/>
      <c r="PRC204" s="264"/>
      <c r="PRD204" s="264"/>
      <c r="PRE204" s="264"/>
      <c r="PRF204" s="264"/>
      <c r="PRG204" s="264"/>
      <c r="PRH204" s="264"/>
      <c r="PRI204" s="264"/>
      <c r="PRJ204" s="264"/>
      <c r="PRK204" s="264"/>
      <c r="PRL204" s="264"/>
      <c r="PRM204" s="264"/>
      <c r="PRN204" s="264"/>
      <c r="PRO204" s="264"/>
      <c r="PRP204" s="264"/>
      <c r="PRQ204" s="264"/>
      <c r="PRR204" s="264"/>
      <c r="PRS204" s="264"/>
      <c r="PRT204" s="264"/>
      <c r="PRU204" s="264"/>
      <c r="PRV204" s="264"/>
      <c r="PRW204" s="264"/>
      <c r="PRX204" s="264"/>
      <c r="PRY204" s="264"/>
      <c r="PRZ204" s="264"/>
      <c r="PSA204" s="264"/>
      <c r="PSB204" s="264"/>
      <c r="PSC204" s="264"/>
      <c r="PSD204" s="264"/>
      <c r="PSE204" s="264"/>
      <c r="PSF204" s="264"/>
      <c r="PSG204" s="264"/>
      <c r="PSH204" s="264"/>
      <c r="PSI204" s="264"/>
      <c r="PSJ204" s="264"/>
      <c r="PSK204" s="264"/>
      <c r="PSL204" s="264"/>
      <c r="PSM204" s="264"/>
      <c r="PSN204" s="264"/>
      <c r="PSO204" s="264"/>
      <c r="PSP204" s="264"/>
      <c r="PSQ204" s="264"/>
      <c r="PSR204" s="264"/>
      <c r="PSS204" s="264"/>
      <c r="PST204" s="264"/>
      <c r="PSU204" s="264"/>
      <c r="PSV204" s="264"/>
      <c r="PSW204" s="264"/>
      <c r="PSX204" s="264"/>
      <c r="PSY204" s="264"/>
      <c r="PSZ204" s="264"/>
      <c r="PTA204" s="264"/>
      <c r="PTB204" s="264"/>
      <c r="PTC204" s="264"/>
      <c r="PTD204" s="264"/>
      <c r="PTE204" s="264"/>
      <c r="PTF204" s="264"/>
      <c r="PTG204" s="264"/>
      <c r="PTH204" s="264"/>
      <c r="PTI204" s="264"/>
      <c r="PTJ204" s="264"/>
      <c r="PTK204" s="264"/>
      <c r="PTL204" s="264"/>
      <c r="PTM204" s="264"/>
      <c r="PTN204" s="264"/>
      <c r="PTO204" s="264"/>
      <c r="PTP204" s="264"/>
      <c r="PTQ204" s="264"/>
      <c r="PTR204" s="264"/>
      <c r="PTS204" s="264"/>
      <c r="PTT204" s="264"/>
      <c r="PTU204" s="264"/>
      <c r="PTV204" s="264"/>
      <c r="PTW204" s="264"/>
      <c r="PTX204" s="264"/>
      <c r="PTY204" s="264"/>
      <c r="PTZ204" s="264"/>
      <c r="PUA204" s="264"/>
      <c r="PUB204" s="264"/>
      <c r="PUC204" s="264"/>
      <c r="PUD204" s="264"/>
      <c r="PUE204" s="264"/>
      <c r="PUF204" s="264"/>
      <c r="PUG204" s="264"/>
      <c r="PUH204" s="264"/>
      <c r="PUI204" s="264"/>
      <c r="PUJ204" s="264"/>
      <c r="PUK204" s="264"/>
      <c r="PUL204" s="264"/>
      <c r="PUM204" s="264"/>
      <c r="PUN204" s="264"/>
      <c r="PUO204" s="264"/>
      <c r="PUP204" s="264"/>
      <c r="PUQ204" s="264"/>
      <c r="PUR204" s="264"/>
      <c r="PUS204" s="264"/>
      <c r="PUT204" s="264"/>
      <c r="PUU204" s="264"/>
      <c r="PUV204" s="264"/>
      <c r="PUW204" s="264"/>
      <c r="PUX204" s="264"/>
      <c r="PUY204" s="264"/>
      <c r="PUZ204" s="264"/>
      <c r="PVA204" s="264"/>
      <c r="PVB204" s="264"/>
      <c r="PVC204" s="264"/>
      <c r="PVD204" s="264"/>
      <c r="PVE204" s="264"/>
      <c r="PVF204" s="264"/>
      <c r="PVG204" s="264"/>
      <c r="PVH204" s="264"/>
      <c r="PVI204" s="264"/>
      <c r="PVJ204" s="264"/>
      <c r="PVK204" s="264"/>
      <c r="PVL204" s="264"/>
      <c r="PVM204" s="264"/>
      <c r="PVN204" s="264"/>
      <c r="PVO204" s="264"/>
      <c r="PVP204" s="264"/>
      <c r="PVQ204" s="264"/>
      <c r="PVR204" s="264"/>
      <c r="PVS204" s="264"/>
      <c r="PVT204" s="264"/>
      <c r="PVU204" s="264"/>
      <c r="PVV204" s="264"/>
      <c r="PVW204" s="264"/>
      <c r="PVX204" s="264"/>
      <c r="PVY204" s="264"/>
      <c r="PVZ204" s="264"/>
      <c r="PWA204" s="264"/>
      <c r="PWB204" s="264"/>
      <c r="PWC204" s="264"/>
      <c r="PWD204" s="264"/>
      <c r="PWE204" s="264"/>
      <c r="PWF204" s="264"/>
      <c r="PWG204" s="264"/>
      <c r="PWH204" s="264"/>
      <c r="PWI204" s="264"/>
      <c r="PWJ204" s="264"/>
      <c r="PWK204" s="264"/>
      <c r="PWL204" s="264"/>
      <c r="PWM204" s="264"/>
      <c r="PWN204" s="264"/>
      <c r="PWO204" s="264"/>
      <c r="PWP204" s="264"/>
      <c r="PWQ204" s="264"/>
      <c r="PWR204" s="264"/>
      <c r="PWS204" s="264"/>
      <c r="PWT204" s="264"/>
      <c r="PWU204" s="264"/>
      <c r="PWV204" s="264"/>
      <c r="PWW204" s="264"/>
      <c r="PWX204" s="264"/>
      <c r="PWY204" s="264"/>
      <c r="PWZ204" s="264"/>
      <c r="PXA204" s="264"/>
      <c r="PXB204" s="264"/>
      <c r="PXC204" s="264"/>
      <c r="PXD204" s="264"/>
      <c r="PXE204" s="264"/>
      <c r="PXF204" s="264"/>
      <c r="PXG204" s="264"/>
      <c r="PXH204" s="264"/>
      <c r="PXI204" s="264"/>
      <c r="PXJ204" s="264"/>
      <c r="PXK204" s="264"/>
      <c r="PXL204" s="264"/>
      <c r="PXM204" s="264"/>
      <c r="PXN204" s="264"/>
      <c r="PXO204" s="264"/>
      <c r="PXP204" s="264"/>
      <c r="PXQ204" s="264"/>
      <c r="PXR204" s="264"/>
      <c r="PXS204" s="264"/>
      <c r="PXT204" s="264"/>
      <c r="PXU204" s="264"/>
      <c r="PXV204" s="264"/>
      <c r="PXW204" s="264"/>
      <c r="PXX204" s="264"/>
      <c r="PXY204" s="264"/>
      <c r="PXZ204" s="264"/>
      <c r="PYA204" s="264"/>
      <c r="PYB204" s="264"/>
      <c r="PYC204" s="264"/>
      <c r="PYD204" s="264"/>
      <c r="PYE204" s="264"/>
      <c r="PYF204" s="264"/>
      <c r="PYG204" s="264"/>
      <c r="PYH204" s="264"/>
      <c r="PYI204" s="264"/>
      <c r="PYJ204" s="264"/>
      <c r="PYK204" s="264"/>
      <c r="PYL204" s="264"/>
      <c r="PYM204" s="264"/>
      <c r="PYN204" s="264"/>
      <c r="PYO204" s="264"/>
      <c r="PYP204" s="264"/>
      <c r="PYQ204" s="264"/>
      <c r="PYR204" s="264"/>
      <c r="PYS204" s="264"/>
      <c r="PYT204" s="264"/>
      <c r="PYU204" s="264"/>
      <c r="PYV204" s="264"/>
      <c r="PYW204" s="264"/>
      <c r="PYX204" s="264"/>
      <c r="PYY204" s="264"/>
      <c r="PYZ204" s="264"/>
      <c r="PZA204" s="264"/>
      <c r="PZB204" s="264"/>
      <c r="PZC204" s="264"/>
      <c r="PZD204" s="264"/>
      <c r="PZE204" s="264"/>
      <c r="PZF204" s="264"/>
      <c r="PZG204" s="264"/>
      <c r="PZH204" s="264"/>
      <c r="PZI204" s="264"/>
      <c r="PZJ204" s="264"/>
      <c r="PZK204" s="264"/>
      <c r="PZL204" s="264"/>
      <c r="PZM204" s="264"/>
      <c r="PZN204" s="264"/>
      <c r="PZO204" s="264"/>
      <c r="PZP204" s="264"/>
      <c r="PZQ204" s="264"/>
      <c r="PZR204" s="264"/>
      <c r="PZS204" s="264"/>
      <c r="PZT204" s="264"/>
      <c r="PZU204" s="264"/>
      <c r="PZV204" s="264"/>
      <c r="PZW204" s="264"/>
      <c r="PZX204" s="264"/>
      <c r="PZY204" s="264"/>
      <c r="PZZ204" s="264"/>
      <c r="QAA204" s="264"/>
      <c r="QAB204" s="264"/>
      <c r="QAC204" s="264"/>
      <c r="QAD204" s="264"/>
      <c r="QAE204" s="264"/>
      <c r="QAF204" s="264"/>
      <c r="QAG204" s="264"/>
      <c r="QAH204" s="264"/>
      <c r="QAI204" s="264"/>
      <c r="QAJ204" s="264"/>
      <c r="QAK204" s="264"/>
      <c r="QAL204" s="264"/>
      <c r="QAM204" s="264"/>
      <c r="QAN204" s="264"/>
      <c r="QAO204" s="264"/>
      <c r="QAP204" s="264"/>
      <c r="QAQ204" s="264"/>
      <c r="QAR204" s="264"/>
      <c r="QAS204" s="264"/>
      <c r="QAT204" s="264"/>
      <c r="QAU204" s="264"/>
      <c r="QAV204" s="264"/>
      <c r="QAW204" s="264"/>
      <c r="QAX204" s="264"/>
      <c r="QAY204" s="264"/>
      <c r="QAZ204" s="264"/>
      <c r="QBA204" s="264"/>
      <c r="QBB204" s="264"/>
      <c r="QBC204" s="264"/>
      <c r="QBD204" s="264"/>
      <c r="QBE204" s="264"/>
      <c r="QBF204" s="264"/>
      <c r="QBG204" s="264"/>
      <c r="QBH204" s="264"/>
      <c r="QBI204" s="264"/>
      <c r="QBJ204" s="264"/>
      <c r="QBK204" s="264"/>
      <c r="QBL204" s="264"/>
      <c r="QBM204" s="264"/>
      <c r="QBN204" s="264"/>
      <c r="QBO204" s="264"/>
      <c r="QBP204" s="264"/>
      <c r="QBQ204" s="264"/>
      <c r="QBR204" s="264"/>
      <c r="QBS204" s="264"/>
      <c r="QBT204" s="264"/>
      <c r="QBU204" s="264"/>
      <c r="QBV204" s="264"/>
      <c r="QBW204" s="264"/>
      <c r="QBX204" s="264"/>
      <c r="QBY204" s="264"/>
      <c r="QBZ204" s="264"/>
      <c r="QCA204" s="264"/>
      <c r="QCB204" s="264"/>
      <c r="QCC204" s="264"/>
      <c r="QCD204" s="264"/>
      <c r="QCE204" s="264"/>
      <c r="QCF204" s="264"/>
      <c r="QCG204" s="264"/>
      <c r="QCH204" s="264"/>
      <c r="QCI204" s="264"/>
      <c r="QCJ204" s="264"/>
      <c r="QCK204" s="264"/>
      <c r="QCL204" s="264"/>
      <c r="QCM204" s="264"/>
      <c r="QCN204" s="264"/>
      <c r="QCO204" s="264"/>
      <c r="QCP204" s="264"/>
      <c r="QCQ204" s="264"/>
      <c r="QCR204" s="264"/>
      <c r="QCS204" s="264"/>
      <c r="QCT204" s="264"/>
      <c r="QCU204" s="264"/>
      <c r="QCV204" s="264"/>
      <c r="QCW204" s="264"/>
      <c r="QCX204" s="264"/>
      <c r="QCY204" s="264"/>
      <c r="QCZ204" s="264"/>
      <c r="QDA204" s="264"/>
      <c r="QDB204" s="264"/>
      <c r="QDC204" s="264"/>
      <c r="QDD204" s="264"/>
      <c r="QDE204" s="264"/>
      <c r="QDF204" s="264"/>
      <c r="QDG204" s="264"/>
      <c r="QDH204" s="264"/>
      <c r="QDI204" s="264"/>
      <c r="QDJ204" s="264"/>
      <c r="QDK204" s="264"/>
      <c r="QDL204" s="264"/>
      <c r="QDM204" s="264"/>
      <c r="QDN204" s="264"/>
      <c r="QDO204" s="264"/>
      <c r="QDP204" s="264"/>
      <c r="QDQ204" s="264"/>
      <c r="QDR204" s="264"/>
      <c r="QDS204" s="264"/>
      <c r="QDT204" s="264"/>
      <c r="QDU204" s="264"/>
      <c r="QDV204" s="264"/>
      <c r="QDW204" s="264"/>
      <c r="QDX204" s="264"/>
      <c r="QDY204" s="264"/>
      <c r="QDZ204" s="264"/>
      <c r="QEA204" s="264"/>
      <c r="QEB204" s="264"/>
      <c r="QEC204" s="264"/>
      <c r="QED204" s="264"/>
      <c r="QEE204" s="264"/>
      <c r="QEF204" s="264"/>
      <c r="QEG204" s="264"/>
      <c r="QEH204" s="264"/>
      <c r="QEI204" s="264"/>
      <c r="QEJ204" s="264"/>
      <c r="QEK204" s="264"/>
      <c r="QEL204" s="264"/>
      <c r="QEM204" s="264"/>
      <c r="QEN204" s="264"/>
      <c r="QEO204" s="264"/>
      <c r="QEP204" s="264"/>
      <c r="QEQ204" s="264"/>
      <c r="QER204" s="264"/>
      <c r="QES204" s="264"/>
      <c r="QET204" s="264"/>
      <c r="QEU204" s="264"/>
      <c r="QEV204" s="264"/>
      <c r="QEW204" s="264"/>
      <c r="QEX204" s="264"/>
      <c r="QEY204" s="264"/>
      <c r="QEZ204" s="264"/>
      <c r="QFA204" s="264"/>
      <c r="QFB204" s="264"/>
      <c r="QFC204" s="264"/>
      <c r="QFD204" s="264"/>
      <c r="QFE204" s="264"/>
      <c r="QFF204" s="264"/>
      <c r="QFG204" s="264"/>
      <c r="QFH204" s="264"/>
      <c r="QFI204" s="264"/>
      <c r="QFJ204" s="264"/>
      <c r="QFK204" s="264"/>
      <c r="QFL204" s="264"/>
      <c r="QFM204" s="264"/>
      <c r="QFN204" s="264"/>
      <c r="QFO204" s="264"/>
      <c r="QFP204" s="264"/>
      <c r="QFQ204" s="264"/>
      <c r="QFR204" s="264"/>
      <c r="QFS204" s="264"/>
      <c r="QFT204" s="264"/>
      <c r="QFU204" s="264"/>
      <c r="QFV204" s="264"/>
      <c r="QFW204" s="264"/>
      <c r="QFX204" s="264"/>
      <c r="QFY204" s="264"/>
      <c r="QFZ204" s="264"/>
      <c r="QGA204" s="264"/>
      <c r="QGB204" s="264"/>
      <c r="QGC204" s="264"/>
      <c r="QGD204" s="264"/>
      <c r="QGE204" s="264"/>
      <c r="QGF204" s="264"/>
      <c r="QGG204" s="264"/>
      <c r="QGH204" s="264"/>
      <c r="QGI204" s="264"/>
      <c r="QGJ204" s="264"/>
      <c r="QGK204" s="264"/>
      <c r="QGL204" s="264"/>
      <c r="QGM204" s="264"/>
      <c r="QGN204" s="264"/>
      <c r="QGO204" s="264"/>
      <c r="QGP204" s="264"/>
      <c r="QGQ204" s="264"/>
      <c r="QGR204" s="264"/>
      <c r="QGS204" s="264"/>
      <c r="QGT204" s="264"/>
      <c r="QGU204" s="264"/>
      <c r="QGV204" s="264"/>
      <c r="QGW204" s="264"/>
      <c r="QGX204" s="264"/>
      <c r="QGY204" s="264"/>
      <c r="QGZ204" s="264"/>
      <c r="QHA204" s="264"/>
      <c r="QHB204" s="264"/>
      <c r="QHC204" s="264"/>
      <c r="QHD204" s="264"/>
      <c r="QHE204" s="264"/>
      <c r="QHF204" s="264"/>
      <c r="QHG204" s="264"/>
      <c r="QHH204" s="264"/>
      <c r="QHI204" s="264"/>
      <c r="QHJ204" s="264"/>
      <c r="QHK204" s="264"/>
      <c r="QHL204" s="264"/>
      <c r="QHM204" s="264"/>
      <c r="QHN204" s="264"/>
      <c r="QHO204" s="264"/>
      <c r="QHP204" s="264"/>
      <c r="QHQ204" s="264"/>
      <c r="QHR204" s="264"/>
      <c r="QHS204" s="264"/>
      <c r="QHT204" s="264"/>
      <c r="QHU204" s="264"/>
      <c r="QHV204" s="264"/>
      <c r="QHW204" s="264"/>
      <c r="QHX204" s="264"/>
      <c r="QHY204" s="264"/>
      <c r="QHZ204" s="264"/>
      <c r="QIA204" s="264"/>
      <c r="QIB204" s="264"/>
      <c r="QIC204" s="264"/>
      <c r="QID204" s="264"/>
      <c r="QIE204" s="264"/>
      <c r="QIF204" s="264"/>
      <c r="QIG204" s="264"/>
      <c r="QIH204" s="264"/>
      <c r="QII204" s="264"/>
      <c r="QIJ204" s="264"/>
      <c r="QIK204" s="264"/>
      <c r="QIL204" s="264"/>
      <c r="QIM204" s="264"/>
      <c r="QIN204" s="264"/>
      <c r="QIO204" s="264"/>
      <c r="QIP204" s="264"/>
      <c r="QIQ204" s="264"/>
      <c r="QIR204" s="264"/>
      <c r="QIS204" s="264"/>
      <c r="QIT204" s="264"/>
      <c r="QIU204" s="264"/>
      <c r="QIV204" s="264"/>
      <c r="QIW204" s="264"/>
      <c r="QIX204" s="264"/>
      <c r="QIY204" s="264"/>
      <c r="QIZ204" s="264"/>
      <c r="QJA204" s="264"/>
      <c r="QJB204" s="264"/>
      <c r="QJC204" s="264"/>
      <c r="QJD204" s="264"/>
      <c r="QJE204" s="264"/>
      <c r="QJF204" s="264"/>
      <c r="QJG204" s="264"/>
      <c r="QJH204" s="264"/>
      <c r="QJI204" s="264"/>
      <c r="QJJ204" s="264"/>
      <c r="QJK204" s="264"/>
      <c r="QJL204" s="264"/>
      <c r="QJM204" s="264"/>
      <c r="QJN204" s="264"/>
      <c r="QJO204" s="264"/>
      <c r="QJP204" s="264"/>
      <c r="QJQ204" s="264"/>
      <c r="QJR204" s="264"/>
      <c r="QJS204" s="264"/>
      <c r="QJT204" s="264"/>
      <c r="QJU204" s="264"/>
      <c r="QJV204" s="264"/>
      <c r="QJW204" s="264"/>
      <c r="QJX204" s="264"/>
      <c r="QJY204" s="264"/>
      <c r="QJZ204" s="264"/>
      <c r="QKA204" s="264"/>
      <c r="QKB204" s="264"/>
      <c r="QKC204" s="264"/>
      <c r="QKD204" s="264"/>
      <c r="QKE204" s="264"/>
      <c r="QKF204" s="264"/>
      <c r="QKG204" s="264"/>
      <c r="QKH204" s="264"/>
      <c r="QKI204" s="264"/>
      <c r="QKJ204" s="264"/>
      <c r="QKK204" s="264"/>
      <c r="QKL204" s="264"/>
      <c r="QKM204" s="264"/>
      <c r="QKN204" s="264"/>
      <c r="QKO204" s="264"/>
      <c r="QKP204" s="264"/>
      <c r="QKQ204" s="264"/>
      <c r="QKR204" s="264"/>
      <c r="QKS204" s="264"/>
      <c r="QKT204" s="264"/>
      <c r="QKU204" s="264"/>
      <c r="QKV204" s="264"/>
      <c r="QKW204" s="264"/>
      <c r="QKX204" s="264"/>
      <c r="QKY204" s="264"/>
      <c r="QKZ204" s="264"/>
      <c r="QLA204" s="264"/>
      <c r="QLB204" s="264"/>
      <c r="QLC204" s="264"/>
      <c r="QLD204" s="264"/>
      <c r="QLE204" s="264"/>
      <c r="QLF204" s="264"/>
      <c r="QLG204" s="264"/>
      <c r="QLH204" s="264"/>
      <c r="QLI204" s="264"/>
      <c r="QLJ204" s="264"/>
      <c r="QLK204" s="264"/>
      <c r="QLL204" s="264"/>
      <c r="QLM204" s="264"/>
      <c r="QLN204" s="264"/>
      <c r="QLO204" s="264"/>
      <c r="QLP204" s="264"/>
      <c r="QLQ204" s="264"/>
      <c r="QLR204" s="264"/>
      <c r="QLS204" s="264"/>
      <c r="QLT204" s="264"/>
      <c r="QLU204" s="264"/>
      <c r="QLV204" s="264"/>
      <c r="QLW204" s="264"/>
      <c r="QLX204" s="264"/>
      <c r="QLY204" s="264"/>
      <c r="QLZ204" s="264"/>
      <c r="QMA204" s="264"/>
      <c r="QMB204" s="264"/>
      <c r="QMC204" s="264"/>
      <c r="QMD204" s="264"/>
      <c r="QME204" s="264"/>
      <c r="QMF204" s="264"/>
      <c r="QMG204" s="264"/>
      <c r="QMH204" s="264"/>
      <c r="QMI204" s="264"/>
      <c r="QMJ204" s="264"/>
      <c r="QMK204" s="264"/>
      <c r="QML204" s="264"/>
      <c r="QMM204" s="264"/>
      <c r="QMN204" s="264"/>
      <c r="QMO204" s="264"/>
      <c r="QMP204" s="264"/>
      <c r="QMQ204" s="264"/>
      <c r="QMR204" s="264"/>
      <c r="QMS204" s="264"/>
      <c r="QMT204" s="264"/>
      <c r="QMU204" s="264"/>
      <c r="QMV204" s="264"/>
      <c r="QMW204" s="264"/>
      <c r="QMX204" s="264"/>
      <c r="QMY204" s="264"/>
      <c r="QMZ204" s="264"/>
      <c r="QNA204" s="264"/>
      <c r="QNB204" s="264"/>
      <c r="QNC204" s="264"/>
      <c r="QND204" s="264"/>
      <c r="QNE204" s="264"/>
      <c r="QNF204" s="264"/>
      <c r="QNG204" s="264"/>
      <c r="QNH204" s="264"/>
      <c r="QNI204" s="264"/>
      <c r="QNJ204" s="264"/>
      <c r="QNK204" s="264"/>
      <c r="QNL204" s="264"/>
      <c r="QNM204" s="264"/>
      <c r="QNN204" s="264"/>
      <c r="QNO204" s="264"/>
      <c r="QNP204" s="264"/>
      <c r="QNQ204" s="264"/>
      <c r="QNR204" s="264"/>
      <c r="QNS204" s="264"/>
      <c r="QNT204" s="264"/>
      <c r="QNU204" s="264"/>
      <c r="QNV204" s="264"/>
      <c r="QNW204" s="264"/>
      <c r="QNX204" s="264"/>
      <c r="QNY204" s="264"/>
      <c r="QNZ204" s="264"/>
      <c r="QOA204" s="264"/>
      <c r="QOB204" s="264"/>
      <c r="QOC204" s="264"/>
      <c r="QOD204" s="264"/>
      <c r="QOE204" s="264"/>
      <c r="QOF204" s="264"/>
      <c r="QOG204" s="264"/>
      <c r="QOH204" s="264"/>
      <c r="QOI204" s="264"/>
      <c r="QOJ204" s="264"/>
      <c r="QOK204" s="264"/>
      <c r="QOL204" s="264"/>
      <c r="QOM204" s="264"/>
      <c r="QON204" s="264"/>
      <c r="QOO204" s="264"/>
      <c r="QOP204" s="264"/>
      <c r="QOQ204" s="264"/>
      <c r="QOR204" s="264"/>
      <c r="QOS204" s="264"/>
      <c r="QOT204" s="264"/>
      <c r="QOU204" s="264"/>
      <c r="QOV204" s="264"/>
      <c r="QOW204" s="264"/>
      <c r="QOX204" s="264"/>
      <c r="QOY204" s="264"/>
      <c r="QOZ204" s="264"/>
      <c r="QPA204" s="264"/>
      <c r="QPB204" s="264"/>
      <c r="QPC204" s="264"/>
      <c r="QPD204" s="264"/>
      <c r="QPE204" s="264"/>
      <c r="QPF204" s="264"/>
      <c r="QPG204" s="264"/>
      <c r="QPH204" s="264"/>
      <c r="QPI204" s="264"/>
      <c r="QPJ204" s="264"/>
      <c r="QPK204" s="264"/>
      <c r="QPL204" s="264"/>
      <c r="QPM204" s="264"/>
      <c r="QPN204" s="264"/>
      <c r="QPO204" s="264"/>
      <c r="QPP204" s="264"/>
      <c r="QPQ204" s="264"/>
      <c r="QPR204" s="264"/>
      <c r="QPS204" s="264"/>
      <c r="QPT204" s="264"/>
      <c r="QPU204" s="264"/>
      <c r="QPV204" s="264"/>
      <c r="QPW204" s="264"/>
      <c r="QPX204" s="264"/>
      <c r="QPY204" s="264"/>
      <c r="QPZ204" s="264"/>
      <c r="QQA204" s="264"/>
      <c r="QQB204" s="264"/>
      <c r="QQC204" s="264"/>
      <c r="QQD204" s="264"/>
      <c r="QQE204" s="264"/>
      <c r="QQF204" s="264"/>
      <c r="QQG204" s="264"/>
      <c r="QQH204" s="264"/>
      <c r="QQI204" s="264"/>
      <c r="QQJ204" s="264"/>
      <c r="QQK204" s="264"/>
      <c r="QQL204" s="264"/>
      <c r="QQM204" s="264"/>
      <c r="QQN204" s="264"/>
      <c r="QQO204" s="264"/>
      <c r="QQP204" s="264"/>
      <c r="QQQ204" s="264"/>
      <c r="QQR204" s="264"/>
      <c r="QQS204" s="264"/>
      <c r="QQT204" s="264"/>
      <c r="QQU204" s="264"/>
      <c r="QQV204" s="264"/>
      <c r="QQW204" s="264"/>
      <c r="QQX204" s="264"/>
      <c r="QQY204" s="264"/>
      <c r="QQZ204" s="264"/>
      <c r="QRA204" s="264"/>
      <c r="QRB204" s="264"/>
      <c r="QRC204" s="264"/>
      <c r="QRD204" s="264"/>
      <c r="QRE204" s="264"/>
      <c r="QRF204" s="264"/>
      <c r="QRG204" s="264"/>
      <c r="QRH204" s="264"/>
      <c r="QRI204" s="264"/>
      <c r="QRJ204" s="264"/>
      <c r="QRK204" s="264"/>
      <c r="QRL204" s="264"/>
      <c r="QRM204" s="264"/>
      <c r="QRN204" s="264"/>
      <c r="QRO204" s="264"/>
      <c r="QRP204" s="264"/>
      <c r="QRQ204" s="264"/>
      <c r="QRR204" s="264"/>
      <c r="QRS204" s="264"/>
      <c r="QRT204" s="264"/>
      <c r="QRU204" s="264"/>
      <c r="QRV204" s="264"/>
      <c r="QRW204" s="264"/>
      <c r="QRX204" s="264"/>
      <c r="QRY204" s="264"/>
      <c r="QRZ204" s="264"/>
      <c r="QSA204" s="264"/>
      <c r="QSB204" s="264"/>
      <c r="QSC204" s="264"/>
      <c r="QSD204" s="264"/>
      <c r="QSE204" s="264"/>
      <c r="QSF204" s="264"/>
      <c r="QSG204" s="264"/>
      <c r="QSH204" s="264"/>
      <c r="QSI204" s="264"/>
      <c r="QSJ204" s="264"/>
      <c r="QSK204" s="264"/>
      <c r="QSL204" s="264"/>
      <c r="QSM204" s="264"/>
      <c r="QSN204" s="264"/>
      <c r="QSO204" s="264"/>
      <c r="QSP204" s="264"/>
      <c r="QSQ204" s="264"/>
      <c r="QSR204" s="264"/>
      <c r="QSS204" s="264"/>
      <c r="QST204" s="264"/>
      <c r="QSU204" s="264"/>
      <c r="QSV204" s="264"/>
      <c r="QSW204" s="264"/>
      <c r="QSX204" s="264"/>
      <c r="QSY204" s="264"/>
      <c r="QSZ204" s="264"/>
      <c r="QTA204" s="264"/>
      <c r="QTB204" s="264"/>
      <c r="QTC204" s="264"/>
      <c r="QTD204" s="264"/>
      <c r="QTE204" s="264"/>
      <c r="QTF204" s="264"/>
      <c r="QTG204" s="264"/>
      <c r="QTH204" s="264"/>
      <c r="QTI204" s="264"/>
      <c r="QTJ204" s="264"/>
      <c r="QTK204" s="264"/>
      <c r="QTL204" s="264"/>
      <c r="QTM204" s="264"/>
      <c r="QTN204" s="264"/>
      <c r="QTO204" s="264"/>
      <c r="QTP204" s="264"/>
      <c r="QTQ204" s="264"/>
      <c r="QTR204" s="264"/>
      <c r="QTS204" s="264"/>
      <c r="QTT204" s="264"/>
      <c r="QTU204" s="264"/>
      <c r="QTV204" s="264"/>
      <c r="QTW204" s="264"/>
      <c r="QTX204" s="264"/>
      <c r="QTY204" s="264"/>
      <c r="QTZ204" s="264"/>
      <c r="QUA204" s="264"/>
      <c r="QUB204" s="264"/>
      <c r="QUC204" s="264"/>
      <c r="QUD204" s="264"/>
      <c r="QUE204" s="264"/>
      <c r="QUF204" s="264"/>
      <c r="QUG204" s="264"/>
      <c r="QUH204" s="264"/>
      <c r="QUI204" s="264"/>
      <c r="QUJ204" s="264"/>
      <c r="QUK204" s="264"/>
      <c r="QUL204" s="264"/>
      <c r="QUM204" s="264"/>
      <c r="QUN204" s="264"/>
      <c r="QUO204" s="264"/>
      <c r="QUP204" s="264"/>
      <c r="QUQ204" s="264"/>
      <c r="QUR204" s="264"/>
      <c r="QUS204" s="264"/>
      <c r="QUT204" s="264"/>
      <c r="QUU204" s="264"/>
      <c r="QUV204" s="264"/>
      <c r="QUW204" s="264"/>
      <c r="QUX204" s="264"/>
      <c r="QUY204" s="264"/>
      <c r="QUZ204" s="264"/>
      <c r="QVA204" s="264"/>
      <c r="QVB204" s="264"/>
      <c r="QVC204" s="264"/>
      <c r="QVD204" s="264"/>
      <c r="QVE204" s="264"/>
      <c r="QVF204" s="264"/>
      <c r="QVG204" s="264"/>
      <c r="QVH204" s="264"/>
      <c r="QVI204" s="264"/>
      <c r="QVJ204" s="264"/>
      <c r="QVK204" s="264"/>
      <c r="QVL204" s="264"/>
      <c r="QVM204" s="264"/>
      <c r="QVN204" s="264"/>
      <c r="QVO204" s="264"/>
      <c r="QVP204" s="264"/>
      <c r="QVQ204" s="264"/>
      <c r="QVR204" s="264"/>
      <c r="QVS204" s="264"/>
      <c r="QVT204" s="264"/>
      <c r="QVU204" s="264"/>
      <c r="QVV204" s="264"/>
      <c r="QVW204" s="264"/>
      <c r="QVX204" s="264"/>
      <c r="QVY204" s="264"/>
      <c r="QVZ204" s="264"/>
      <c r="QWA204" s="264"/>
      <c r="QWB204" s="264"/>
      <c r="QWC204" s="264"/>
      <c r="QWD204" s="264"/>
      <c r="QWE204" s="264"/>
      <c r="QWF204" s="264"/>
      <c r="QWG204" s="264"/>
      <c r="QWH204" s="264"/>
      <c r="QWI204" s="264"/>
      <c r="QWJ204" s="264"/>
      <c r="QWK204" s="264"/>
      <c r="QWL204" s="264"/>
      <c r="QWM204" s="264"/>
      <c r="QWN204" s="264"/>
      <c r="QWO204" s="264"/>
      <c r="QWP204" s="264"/>
      <c r="QWQ204" s="264"/>
      <c r="QWR204" s="264"/>
      <c r="QWS204" s="264"/>
      <c r="QWT204" s="264"/>
      <c r="QWU204" s="264"/>
      <c r="QWV204" s="264"/>
      <c r="QWW204" s="264"/>
      <c r="QWX204" s="264"/>
      <c r="QWY204" s="264"/>
      <c r="QWZ204" s="264"/>
      <c r="QXA204" s="264"/>
      <c r="QXB204" s="264"/>
      <c r="QXC204" s="264"/>
      <c r="QXD204" s="264"/>
      <c r="QXE204" s="264"/>
      <c r="QXF204" s="264"/>
      <c r="QXG204" s="264"/>
      <c r="QXH204" s="264"/>
      <c r="QXI204" s="264"/>
      <c r="QXJ204" s="264"/>
      <c r="QXK204" s="264"/>
      <c r="QXL204" s="264"/>
      <c r="QXM204" s="264"/>
      <c r="QXN204" s="264"/>
      <c r="QXO204" s="264"/>
      <c r="QXP204" s="264"/>
      <c r="QXQ204" s="264"/>
      <c r="QXR204" s="264"/>
      <c r="QXS204" s="264"/>
      <c r="QXT204" s="264"/>
      <c r="QXU204" s="264"/>
      <c r="QXV204" s="264"/>
      <c r="QXW204" s="264"/>
      <c r="QXX204" s="264"/>
      <c r="QXY204" s="264"/>
      <c r="QXZ204" s="264"/>
      <c r="QYA204" s="264"/>
      <c r="QYB204" s="264"/>
      <c r="QYC204" s="264"/>
      <c r="QYD204" s="264"/>
      <c r="QYE204" s="264"/>
      <c r="QYF204" s="264"/>
      <c r="QYG204" s="264"/>
      <c r="QYH204" s="264"/>
      <c r="QYI204" s="264"/>
      <c r="QYJ204" s="264"/>
      <c r="QYK204" s="264"/>
      <c r="QYL204" s="264"/>
      <c r="QYM204" s="264"/>
      <c r="QYN204" s="264"/>
      <c r="QYO204" s="264"/>
      <c r="QYP204" s="264"/>
      <c r="QYQ204" s="264"/>
      <c r="QYR204" s="264"/>
      <c r="QYS204" s="264"/>
      <c r="QYT204" s="264"/>
      <c r="QYU204" s="264"/>
      <c r="QYV204" s="264"/>
      <c r="QYW204" s="264"/>
      <c r="QYX204" s="264"/>
      <c r="QYY204" s="264"/>
      <c r="QYZ204" s="264"/>
      <c r="QZA204" s="264"/>
      <c r="QZB204" s="264"/>
      <c r="QZC204" s="264"/>
      <c r="QZD204" s="264"/>
      <c r="QZE204" s="264"/>
      <c r="QZF204" s="264"/>
      <c r="QZG204" s="264"/>
      <c r="QZH204" s="264"/>
      <c r="QZI204" s="264"/>
      <c r="QZJ204" s="264"/>
      <c r="QZK204" s="264"/>
      <c r="QZL204" s="264"/>
      <c r="QZM204" s="264"/>
      <c r="QZN204" s="264"/>
      <c r="QZO204" s="264"/>
      <c r="QZP204" s="264"/>
      <c r="QZQ204" s="264"/>
      <c r="QZR204" s="264"/>
      <c r="QZS204" s="264"/>
      <c r="QZT204" s="264"/>
      <c r="QZU204" s="264"/>
      <c r="QZV204" s="264"/>
      <c r="QZW204" s="264"/>
      <c r="QZX204" s="264"/>
      <c r="QZY204" s="264"/>
      <c r="QZZ204" s="264"/>
      <c r="RAA204" s="264"/>
      <c r="RAB204" s="264"/>
      <c r="RAC204" s="264"/>
      <c r="RAD204" s="264"/>
      <c r="RAE204" s="264"/>
      <c r="RAF204" s="264"/>
      <c r="RAG204" s="264"/>
      <c r="RAH204" s="264"/>
      <c r="RAI204" s="264"/>
      <c r="RAJ204" s="264"/>
      <c r="RAK204" s="264"/>
      <c r="RAL204" s="264"/>
      <c r="RAM204" s="264"/>
      <c r="RAN204" s="264"/>
      <c r="RAO204" s="264"/>
      <c r="RAP204" s="264"/>
      <c r="RAQ204" s="264"/>
      <c r="RAR204" s="264"/>
      <c r="RAS204" s="264"/>
      <c r="RAT204" s="264"/>
      <c r="RAU204" s="264"/>
      <c r="RAV204" s="264"/>
      <c r="RAW204" s="264"/>
      <c r="RAX204" s="264"/>
      <c r="RAY204" s="264"/>
      <c r="RAZ204" s="264"/>
      <c r="RBA204" s="264"/>
      <c r="RBB204" s="264"/>
      <c r="RBC204" s="264"/>
      <c r="RBD204" s="264"/>
      <c r="RBE204" s="264"/>
      <c r="RBF204" s="264"/>
      <c r="RBG204" s="264"/>
      <c r="RBH204" s="264"/>
      <c r="RBI204" s="264"/>
      <c r="RBJ204" s="264"/>
      <c r="RBK204" s="264"/>
      <c r="RBL204" s="264"/>
      <c r="RBM204" s="264"/>
      <c r="RBN204" s="264"/>
      <c r="RBO204" s="264"/>
      <c r="RBP204" s="264"/>
      <c r="RBQ204" s="264"/>
      <c r="RBR204" s="264"/>
      <c r="RBS204" s="264"/>
      <c r="RBT204" s="264"/>
      <c r="RBU204" s="264"/>
      <c r="RBV204" s="264"/>
      <c r="RBW204" s="264"/>
      <c r="RBX204" s="264"/>
      <c r="RBY204" s="264"/>
      <c r="RBZ204" s="264"/>
      <c r="RCA204" s="264"/>
      <c r="RCB204" s="264"/>
      <c r="RCC204" s="264"/>
      <c r="RCD204" s="264"/>
      <c r="RCE204" s="264"/>
      <c r="RCF204" s="264"/>
      <c r="RCG204" s="264"/>
      <c r="RCH204" s="264"/>
      <c r="RCI204" s="264"/>
      <c r="RCJ204" s="264"/>
      <c r="RCK204" s="264"/>
      <c r="RCL204" s="264"/>
      <c r="RCM204" s="264"/>
      <c r="RCN204" s="264"/>
      <c r="RCO204" s="264"/>
      <c r="RCP204" s="264"/>
      <c r="RCQ204" s="264"/>
      <c r="RCR204" s="264"/>
      <c r="RCS204" s="264"/>
      <c r="RCT204" s="264"/>
      <c r="RCU204" s="264"/>
      <c r="RCV204" s="264"/>
      <c r="RCW204" s="264"/>
      <c r="RCX204" s="264"/>
      <c r="RCY204" s="264"/>
      <c r="RCZ204" s="264"/>
      <c r="RDA204" s="264"/>
      <c r="RDB204" s="264"/>
      <c r="RDC204" s="264"/>
      <c r="RDD204" s="264"/>
      <c r="RDE204" s="264"/>
      <c r="RDF204" s="264"/>
      <c r="RDG204" s="264"/>
      <c r="RDH204" s="264"/>
      <c r="RDI204" s="264"/>
      <c r="RDJ204" s="264"/>
      <c r="RDK204" s="264"/>
      <c r="RDL204" s="264"/>
      <c r="RDM204" s="264"/>
      <c r="RDN204" s="264"/>
      <c r="RDO204" s="264"/>
      <c r="RDP204" s="264"/>
      <c r="RDQ204" s="264"/>
      <c r="RDR204" s="264"/>
      <c r="RDS204" s="264"/>
      <c r="RDT204" s="264"/>
      <c r="RDU204" s="264"/>
      <c r="RDV204" s="264"/>
      <c r="RDW204" s="264"/>
      <c r="RDX204" s="264"/>
      <c r="RDY204" s="264"/>
      <c r="RDZ204" s="264"/>
      <c r="REA204" s="264"/>
      <c r="REB204" s="264"/>
      <c r="REC204" s="264"/>
      <c r="RED204" s="264"/>
      <c r="REE204" s="264"/>
      <c r="REF204" s="264"/>
      <c r="REG204" s="264"/>
      <c r="REH204" s="264"/>
      <c r="REI204" s="264"/>
      <c r="REJ204" s="264"/>
      <c r="REK204" s="264"/>
      <c r="REL204" s="264"/>
      <c r="REM204" s="264"/>
      <c r="REN204" s="264"/>
      <c r="REO204" s="264"/>
      <c r="REP204" s="264"/>
      <c r="REQ204" s="264"/>
      <c r="RER204" s="264"/>
      <c r="RES204" s="264"/>
      <c r="RET204" s="264"/>
      <c r="REU204" s="264"/>
      <c r="REV204" s="264"/>
      <c r="REW204" s="264"/>
      <c r="REX204" s="264"/>
      <c r="REY204" s="264"/>
      <c r="REZ204" s="264"/>
      <c r="RFA204" s="264"/>
      <c r="RFB204" s="264"/>
      <c r="RFC204" s="264"/>
      <c r="RFD204" s="264"/>
      <c r="RFE204" s="264"/>
      <c r="RFF204" s="264"/>
      <c r="RFG204" s="264"/>
      <c r="RFH204" s="264"/>
      <c r="RFI204" s="264"/>
      <c r="RFJ204" s="264"/>
      <c r="RFK204" s="264"/>
      <c r="RFL204" s="264"/>
      <c r="RFM204" s="264"/>
      <c r="RFN204" s="264"/>
      <c r="RFO204" s="264"/>
      <c r="RFP204" s="264"/>
      <c r="RFQ204" s="264"/>
      <c r="RFR204" s="264"/>
      <c r="RFS204" s="264"/>
      <c r="RFT204" s="264"/>
      <c r="RFU204" s="264"/>
      <c r="RFV204" s="264"/>
      <c r="RFW204" s="264"/>
      <c r="RFX204" s="264"/>
      <c r="RFY204" s="264"/>
      <c r="RFZ204" s="264"/>
      <c r="RGA204" s="264"/>
      <c r="RGB204" s="264"/>
      <c r="RGC204" s="264"/>
      <c r="RGD204" s="264"/>
      <c r="RGE204" s="264"/>
      <c r="RGF204" s="264"/>
      <c r="RGG204" s="264"/>
      <c r="RGH204" s="264"/>
      <c r="RGI204" s="264"/>
      <c r="RGJ204" s="264"/>
      <c r="RGK204" s="264"/>
      <c r="RGL204" s="264"/>
      <c r="RGM204" s="264"/>
      <c r="RGN204" s="264"/>
      <c r="RGO204" s="264"/>
      <c r="RGP204" s="264"/>
      <c r="RGQ204" s="264"/>
      <c r="RGR204" s="264"/>
      <c r="RGS204" s="264"/>
      <c r="RGT204" s="264"/>
      <c r="RGU204" s="264"/>
      <c r="RGV204" s="264"/>
      <c r="RGW204" s="264"/>
      <c r="RGX204" s="264"/>
      <c r="RGY204" s="264"/>
      <c r="RGZ204" s="264"/>
      <c r="RHA204" s="264"/>
      <c r="RHB204" s="264"/>
      <c r="RHC204" s="264"/>
      <c r="RHD204" s="264"/>
      <c r="RHE204" s="264"/>
      <c r="RHF204" s="264"/>
      <c r="RHG204" s="264"/>
      <c r="RHH204" s="264"/>
      <c r="RHI204" s="264"/>
      <c r="RHJ204" s="264"/>
      <c r="RHK204" s="264"/>
      <c r="RHL204" s="264"/>
      <c r="RHM204" s="264"/>
      <c r="RHN204" s="264"/>
      <c r="RHO204" s="264"/>
      <c r="RHP204" s="264"/>
      <c r="RHQ204" s="264"/>
      <c r="RHR204" s="264"/>
      <c r="RHS204" s="264"/>
      <c r="RHT204" s="264"/>
      <c r="RHU204" s="264"/>
      <c r="RHV204" s="264"/>
      <c r="RHW204" s="264"/>
      <c r="RHX204" s="264"/>
      <c r="RHY204" s="264"/>
      <c r="RHZ204" s="264"/>
      <c r="RIA204" s="264"/>
      <c r="RIB204" s="264"/>
      <c r="RIC204" s="264"/>
      <c r="RID204" s="264"/>
      <c r="RIE204" s="264"/>
      <c r="RIF204" s="264"/>
      <c r="RIG204" s="264"/>
      <c r="RIH204" s="264"/>
      <c r="RII204" s="264"/>
      <c r="RIJ204" s="264"/>
      <c r="RIK204" s="264"/>
      <c r="RIL204" s="264"/>
      <c r="RIM204" s="264"/>
      <c r="RIN204" s="264"/>
      <c r="RIO204" s="264"/>
      <c r="RIP204" s="264"/>
      <c r="RIQ204" s="264"/>
      <c r="RIR204" s="264"/>
      <c r="RIS204" s="264"/>
      <c r="RIT204" s="264"/>
      <c r="RIU204" s="264"/>
      <c r="RIV204" s="264"/>
      <c r="RIW204" s="264"/>
      <c r="RIX204" s="264"/>
      <c r="RIY204" s="264"/>
      <c r="RIZ204" s="264"/>
      <c r="RJA204" s="264"/>
      <c r="RJB204" s="264"/>
      <c r="RJC204" s="264"/>
      <c r="RJD204" s="264"/>
      <c r="RJE204" s="264"/>
      <c r="RJF204" s="264"/>
      <c r="RJG204" s="264"/>
      <c r="RJH204" s="264"/>
      <c r="RJI204" s="264"/>
      <c r="RJJ204" s="264"/>
      <c r="RJK204" s="264"/>
      <c r="RJL204" s="264"/>
      <c r="RJM204" s="264"/>
      <c r="RJN204" s="264"/>
      <c r="RJO204" s="264"/>
      <c r="RJP204" s="264"/>
      <c r="RJQ204" s="264"/>
      <c r="RJR204" s="264"/>
      <c r="RJS204" s="264"/>
      <c r="RJT204" s="264"/>
      <c r="RJU204" s="264"/>
      <c r="RJV204" s="264"/>
      <c r="RJW204" s="264"/>
      <c r="RJX204" s="264"/>
      <c r="RJY204" s="264"/>
      <c r="RJZ204" s="264"/>
      <c r="RKA204" s="264"/>
      <c r="RKB204" s="264"/>
      <c r="RKC204" s="264"/>
      <c r="RKD204" s="264"/>
      <c r="RKE204" s="264"/>
      <c r="RKF204" s="264"/>
      <c r="RKG204" s="264"/>
      <c r="RKH204" s="264"/>
      <c r="RKI204" s="264"/>
      <c r="RKJ204" s="264"/>
      <c r="RKK204" s="264"/>
      <c r="RKL204" s="264"/>
      <c r="RKM204" s="264"/>
      <c r="RKN204" s="264"/>
      <c r="RKO204" s="264"/>
      <c r="RKP204" s="264"/>
      <c r="RKQ204" s="264"/>
      <c r="RKR204" s="264"/>
      <c r="RKS204" s="264"/>
      <c r="RKT204" s="264"/>
      <c r="RKU204" s="264"/>
      <c r="RKV204" s="264"/>
      <c r="RKW204" s="264"/>
      <c r="RKX204" s="264"/>
      <c r="RKY204" s="264"/>
      <c r="RKZ204" s="264"/>
      <c r="RLA204" s="264"/>
      <c r="RLB204" s="264"/>
      <c r="RLC204" s="264"/>
      <c r="RLD204" s="264"/>
      <c r="RLE204" s="264"/>
      <c r="RLF204" s="264"/>
      <c r="RLG204" s="264"/>
      <c r="RLH204" s="264"/>
      <c r="RLI204" s="264"/>
      <c r="RLJ204" s="264"/>
      <c r="RLK204" s="264"/>
      <c r="RLL204" s="264"/>
      <c r="RLM204" s="264"/>
      <c r="RLN204" s="264"/>
      <c r="RLO204" s="264"/>
      <c r="RLP204" s="264"/>
      <c r="RLQ204" s="264"/>
      <c r="RLR204" s="264"/>
      <c r="RLS204" s="264"/>
      <c r="RLT204" s="264"/>
      <c r="RLU204" s="264"/>
      <c r="RLV204" s="264"/>
      <c r="RLW204" s="264"/>
      <c r="RLX204" s="264"/>
      <c r="RLY204" s="264"/>
      <c r="RLZ204" s="264"/>
      <c r="RMA204" s="264"/>
      <c r="RMB204" s="264"/>
      <c r="RMC204" s="264"/>
      <c r="RMD204" s="264"/>
      <c r="RME204" s="264"/>
      <c r="RMF204" s="264"/>
      <c r="RMG204" s="264"/>
      <c r="RMH204" s="264"/>
      <c r="RMI204" s="264"/>
      <c r="RMJ204" s="264"/>
      <c r="RMK204" s="264"/>
      <c r="RML204" s="264"/>
      <c r="RMM204" s="264"/>
      <c r="RMN204" s="264"/>
      <c r="RMO204" s="264"/>
      <c r="RMP204" s="264"/>
      <c r="RMQ204" s="264"/>
      <c r="RMR204" s="264"/>
      <c r="RMS204" s="264"/>
      <c r="RMT204" s="264"/>
      <c r="RMU204" s="264"/>
      <c r="RMV204" s="264"/>
      <c r="RMW204" s="264"/>
      <c r="RMX204" s="264"/>
      <c r="RMY204" s="264"/>
      <c r="RMZ204" s="264"/>
      <c r="RNA204" s="264"/>
      <c r="RNB204" s="264"/>
      <c r="RNC204" s="264"/>
      <c r="RND204" s="264"/>
      <c r="RNE204" s="264"/>
      <c r="RNF204" s="264"/>
      <c r="RNG204" s="264"/>
      <c r="RNH204" s="264"/>
      <c r="RNI204" s="264"/>
      <c r="RNJ204" s="264"/>
      <c r="RNK204" s="264"/>
      <c r="RNL204" s="264"/>
      <c r="RNM204" s="264"/>
      <c r="RNN204" s="264"/>
      <c r="RNO204" s="264"/>
      <c r="RNP204" s="264"/>
      <c r="RNQ204" s="264"/>
      <c r="RNR204" s="264"/>
      <c r="RNS204" s="264"/>
      <c r="RNT204" s="264"/>
      <c r="RNU204" s="264"/>
      <c r="RNV204" s="264"/>
      <c r="RNW204" s="264"/>
      <c r="RNX204" s="264"/>
      <c r="RNY204" s="264"/>
      <c r="RNZ204" s="264"/>
      <c r="ROA204" s="264"/>
      <c r="ROB204" s="264"/>
      <c r="ROC204" s="264"/>
      <c r="ROD204" s="264"/>
      <c r="ROE204" s="264"/>
      <c r="ROF204" s="264"/>
      <c r="ROG204" s="264"/>
      <c r="ROH204" s="264"/>
      <c r="ROI204" s="264"/>
      <c r="ROJ204" s="264"/>
      <c r="ROK204" s="264"/>
      <c r="ROL204" s="264"/>
      <c r="ROM204" s="264"/>
      <c r="RON204" s="264"/>
      <c r="ROO204" s="264"/>
      <c r="ROP204" s="264"/>
      <c r="ROQ204" s="264"/>
      <c r="ROR204" s="264"/>
      <c r="ROS204" s="264"/>
      <c r="ROT204" s="264"/>
      <c r="ROU204" s="264"/>
      <c r="ROV204" s="264"/>
      <c r="ROW204" s="264"/>
      <c r="ROX204" s="264"/>
      <c r="ROY204" s="264"/>
      <c r="ROZ204" s="264"/>
      <c r="RPA204" s="264"/>
      <c r="RPB204" s="264"/>
      <c r="RPC204" s="264"/>
      <c r="RPD204" s="264"/>
      <c r="RPE204" s="264"/>
      <c r="RPF204" s="264"/>
      <c r="RPG204" s="264"/>
      <c r="RPH204" s="264"/>
      <c r="RPI204" s="264"/>
      <c r="RPJ204" s="264"/>
      <c r="RPK204" s="264"/>
      <c r="RPL204" s="264"/>
      <c r="RPM204" s="264"/>
      <c r="RPN204" s="264"/>
      <c r="RPO204" s="264"/>
      <c r="RPP204" s="264"/>
      <c r="RPQ204" s="264"/>
      <c r="RPR204" s="264"/>
      <c r="RPS204" s="264"/>
      <c r="RPT204" s="264"/>
      <c r="RPU204" s="264"/>
      <c r="RPV204" s="264"/>
      <c r="RPW204" s="264"/>
      <c r="RPX204" s="264"/>
      <c r="RPY204" s="264"/>
      <c r="RPZ204" s="264"/>
      <c r="RQA204" s="264"/>
      <c r="RQB204" s="264"/>
      <c r="RQC204" s="264"/>
      <c r="RQD204" s="264"/>
      <c r="RQE204" s="264"/>
      <c r="RQF204" s="264"/>
      <c r="RQG204" s="264"/>
      <c r="RQH204" s="264"/>
      <c r="RQI204" s="264"/>
      <c r="RQJ204" s="264"/>
      <c r="RQK204" s="264"/>
      <c r="RQL204" s="264"/>
      <c r="RQM204" s="264"/>
      <c r="RQN204" s="264"/>
      <c r="RQO204" s="264"/>
      <c r="RQP204" s="264"/>
      <c r="RQQ204" s="264"/>
      <c r="RQR204" s="264"/>
      <c r="RQS204" s="264"/>
      <c r="RQT204" s="264"/>
      <c r="RQU204" s="264"/>
      <c r="RQV204" s="264"/>
      <c r="RQW204" s="264"/>
      <c r="RQX204" s="264"/>
      <c r="RQY204" s="264"/>
      <c r="RQZ204" s="264"/>
      <c r="RRA204" s="264"/>
      <c r="RRB204" s="264"/>
      <c r="RRC204" s="264"/>
      <c r="RRD204" s="264"/>
      <c r="RRE204" s="264"/>
      <c r="RRF204" s="264"/>
      <c r="RRG204" s="264"/>
      <c r="RRH204" s="264"/>
      <c r="RRI204" s="264"/>
      <c r="RRJ204" s="264"/>
      <c r="RRK204" s="264"/>
      <c r="RRL204" s="264"/>
      <c r="RRM204" s="264"/>
      <c r="RRN204" s="264"/>
      <c r="RRO204" s="264"/>
      <c r="RRP204" s="264"/>
      <c r="RRQ204" s="264"/>
      <c r="RRR204" s="264"/>
      <c r="RRS204" s="264"/>
      <c r="RRT204" s="264"/>
      <c r="RRU204" s="264"/>
      <c r="RRV204" s="264"/>
      <c r="RRW204" s="264"/>
      <c r="RRX204" s="264"/>
      <c r="RRY204" s="264"/>
      <c r="RRZ204" s="264"/>
      <c r="RSA204" s="264"/>
      <c r="RSB204" s="264"/>
      <c r="RSC204" s="264"/>
      <c r="RSD204" s="264"/>
      <c r="RSE204" s="264"/>
      <c r="RSF204" s="264"/>
      <c r="RSG204" s="264"/>
      <c r="RSH204" s="264"/>
      <c r="RSI204" s="264"/>
      <c r="RSJ204" s="264"/>
      <c r="RSK204" s="264"/>
      <c r="RSL204" s="264"/>
      <c r="RSM204" s="264"/>
      <c r="RSN204" s="264"/>
      <c r="RSO204" s="264"/>
      <c r="RSP204" s="264"/>
      <c r="RSQ204" s="264"/>
      <c r="RSR204" s="264"/>
      <c r="RSS204" s="264"/>
      <c r="RST204" s="264"/>
      <c r="RSU204" s="264"/>
      <c r="RSV204" s="264"/>
      <c r="RSW204" s="264"/>
      <c r="RSX204" s="264"/>
      <c r="RSY204" s="264"/>
      <c r="RSZ204" s="264"/>
      <c r="RTA204" s="264"/>
      <c r="RTB204" s="264"/>
      <c r="RTC204" s="264"/>
      <c r="RTD204" s="264"/>
      <c r="RTE204" s="264"/>
      <c r="RTF204" s="264"/>
      <c r="RTG204" s="264"/>
      <c r="RTH204" s="264"/>
      <c r="RTI204" s="264"/>
      <c r="RTJ204" s="264"/>
      <c r="RTK204" s="264"/>
      <c r="RTL204" s="264"/>
      <c r="RTM204" s="264"/>
      <c r="RTN204" s="264"/>
      <c r="RTO204" s="264"/>
      <c r="RTP204" s="264"/>
      <c r="RTQ204" s="264"/>
      <c r="RTR204" s="264"/>
      <c r="RTS204" s="264"/>
      <c r="RTT204" s="264"/>
      <c r="RTU204" s="264"/>
      <c r="RTV204" s="264"/>
      <c r="RTW204" s="264"/>
      <c r="RTX204" s="264"/>
      <c r="RTY204" s="264"/>
      <c r="RTZ204" s="264"/>
      <c r="RUA204" s="264"/>
      <c r="RUB204" s="264"/>
      <c r="RUC204" s="264"/>
      <c r="RUD204" s="264"/>
      <c r="RUE204" s="264"/>
      <c r="RUF204" s="264"/>
      <c r="RUG204" s="264"/>
      <c r="RUH204" s="264"/>
      <c r="RUI204" s="264"/>
      <c r="RUJ204" s="264"/>
      <c r="RUK204" s="264"/>
      <c r="RUL204" s="264"/>
      <c r="RUM204" s="264"/>
      <c r="RUN204" s="264"/>
      <c r="RUO204" s="264"/>
      <c r="RUP204" s="264"/>
      <c r="RUQ204" s="264"/>
      <c r="RUR204" s="264"/>
      <c r="RUS204" s="264"/>
      <c r="RUT204" s="264"/>
      <c r="RUU204" s="264"/>
      <c r="RUV204" s="264"/>
      <c r="RUW204" s="264"/>
      <c r="RUX204" s="264"/>
      <c r="RUY204" s="264"/>
      <c r="RUZ204" s="264"/>
      <c r="RVA204" s="264"/>
      <c r="RVB204" s="264"/>
      <c r="RVC204" s="264"/>
      <c r="RVD204" s="264"/>
      <c r="RVE204" s="264"/>
      <c r="RVF204" s="264"/>
      <c r="RVG204" s="264"/>
      <c r="RVH204" s="264"/>
      <c r="RVI204" s="264"/>
      <c r="RVJ204" s="264"/>
      <c r="RVK204" s="264"/>
      <c r="RVL204" s="264"/>
      <c r="RVM204" s="264"/>
      <c r="RVN204" s="264"/>
      <c r="RVO204" s="264"/>
      <c r="RVP204" s="264"/>
      <c r="RVQ204" s="264"/>
      <c r="RVR204" s="264"/>
      <c r="RVS204" s="264"/>
      <c r="RVT204" s="264"/>
      <c r="RVU204" s="264"/>
      <c r="RVV204" s="264"/>
      <c r="RVW204" s="264"/>
      <c r="RVX204" s="264"/>
      <c r="RVY204" s="264"/>
      <c r="RVZ204" s="264"/>
      <c r="RWA204" s="264"/>
      <c r="RWB204" s="264"/>
      <c r="RWC204" s="264"/>
      <c r="RWD204" s="264"/>
      <c r="RWE204" s="264"/>
      <c r="RWF204" s="264"/>
      <c r="RWG204" s="264"/>
      <c r="RWH204" s="264"/>
      <c r="RWI204" s="264"/>
      <c r="RWJ204" s="264"/>
      <c r="RWK204" s="264"/>
      <c r="RWL204" s="264"/>
      <c r="RWM204" s="264"/>
      <c r="RWN204" s="264"/>
      <c r="RWO204" s="264"/>
      <c r="RWP204" s="264"/>
      <c r="RWQ204" s="264"/>
      <c r="RWR204" s="264"/>
      <c r="RWS204" s="264"/>
      <c r="RWT204" s="264"/>
      <c r="RWU204" s="264"/>
      <c r="RWV204" s="264"/>
      <c r="RWW204" s="264"/>
      <c r="RWX204" s="264"/>
      <c r="RWY204" s="264"/>
      <c r="RWZ204" s="264"/>
      <c r="RXA204" s="264"/>
      <c r="RXB204" s="264"/>
      <c r="RXC204" s="264"/>
      <c r="RXD204" s="264"/>
      <c r="RXE204" s="264"/>
      <c r="RXF204" s="264"/>
      <c r="RXG204" s="264"/>
      <c r="RXH204" s="264"/>
      <c r="RXI204" s="264"/>
      <c r="RXJ204" s="264"/>
      <c r="RXK204" s="264"/>
      <c r="RXL204" s="264"/>
      <c r="RXM204" s="264"/>
      <c r="RXN204" s="264"/>
      <c r="RXO204" s="264"/>
      <c r="RXP204" s="264"/>
      <c r="RXQ204" s="264"/>
      <c r="RXR204" s="264"/>
      <c r="RXS204" s="264"/>
      <c r="RXT204" s="264"/>
      <c r="RXU204" s="264"/>
      <c r="RXV204" s="264"/>
      <c r="RXW204" s="264"/>
      <c r="RXX204" s="264"/>
      <c r="RXY204" s="264"/>
      <c r="RXZ204" s="264"/>
      <c r="RYA204" s="264"/>
      <c r="RYB204" s="264"/>
      <c r="RYC204" s="264"/>
      <c r="RYD204" s="264"/>
      <c r="RYE204" s="264"/>
      <c r="RYF204" s="264"/>
      <c r="RYG204" s="264"/>
      <c r="RYH204" s="264"/>
      <c r="RYI204" s="264"/>
      <c r="RYJ204" s="264"/>
      <c r="RYK204" s="264"/>
      <c r="RYL204" s="264"/>
      <c r="RYM204" s="264"/>
      <c r="RYN204" s="264"/>
      <c r="RYO204" s="264"/>
      <c r="RYP204" s="264"/>
      <c r="RYQ204" s="264"/>
      <c r="RYR204" s="264"/>
      <c r="RYS204" s="264"/>
      <c r="RYT204" s="264"/>
      <c r="RYU204" s="264"/>
      <c r="RYV204" s="264"/>
      <c r="RYW204" s="264"/>
      <c r="RYX204" s="264"/>
      <c r="RYY204" s="264"/>
      <c r="RYZ204" s="264"/>
      <c r="RZA204" s="264"/>
      <c r="RZB204" s="264"/>
      <c r="RZC204" s="264"/>
      <c r="RZD204" s="264"/>
      <c r="RZE204" s="264"/>
      <c r="RZF204" s="264"/>
      <c r="RZG204" s="264"/>
      <c r="RZH204" s="264"/>
      <c r="RZI204" s="264"/>
      <c r="RZJ204" s="264"/>
      <c r="RZK204" s="264"/>
      <c r="RZL204" s="264"/>
      <c r="RZM204" s="264"/>
      <c r="RZN204" s="264"/>
      <c r="RZO204" s="264"/>
      <c r="RZP204" s="264"/>
      <c r="RZQ204" s="264"/>
      <c r="RZR204" s="264"/>
      <c r="RZS204" s="264"/>
      <c r="RZT204" s="264"/>
      <c r="RZU204" s="264"/>
      <c r="RZV204" s="264"/>
      <c r="RZW204" s="264"/>
      <c r="RZX204" s="264"/>
      <c r="RZY204" s="264"/>
      <c r="RZZ204" s="264"/>
      <c r="SAA204" s="264"/>
      <c r="SAB204" s="264"/>
      <c r="SAC204" s="264"/>
      <c r="SAD204" s="264"/>
      <c r="SAE204" s="264"/>
      <c r="SAF204" s="264"/>
      <c r="SAG204" s="264"/>
      <c r="SAH204" s="264"/>
      <c r="SAI204" s="264"/>
      <c r="SAJ204" s="264"/>
      <c r="SAK204" s="264"/>
      <c r="SAL204" s="264"/>
      <c r="SAM204" s="264"/>
      <c r="SAN204" s="264"/>
      <c r="SAO204" s="264"/>
      <c r="SAP204" s="264"/>
      <c r="SAQ204" s="264"/>
      <c r="SAR204" s="264"/>
      <c r="SAS204" s="264"/>
      <c r="SAT204" s="264"/>
      <c r="SAU204" s="264"/>
      <c r="SAV204" s="264"/>
      <c r="SAW204" s="264"/>
      <c r="SAX204" s="264"/>
      <c r="SAY204" s="264"/>
      <c r="SAZ204" s="264"/>
      <c r="SBA204" s="264"/>
      <c r="SBB204" s="264"/>
      <c r="SBC204" s="264"/>
      <c r="SBD204" s="264"/>
      <c r="SBE204" s="264"/>
      <c r="SBF204" s="264"/>
      <c r="SBG204" s="264"/>
      <c r="SBH204" s="264"/>
      <c r="SBI204" s="264"/>
      <c r="SBJ204" s="264"/>
      <c r="SBK204" s="264"/>
      <c r="SBL204" s="264"/>
      <c r="SBM204" s="264"/>
      <c r="SBN204" s="264"/>
      <c r="SBO204" s="264"/>
      <c r="SBP204" s="264"/>
      <c r="SBQ204" s="264"/>
      <c r="SBR204" s="264"/>
      <c r="SBS204" s="264"/>
      <c r="SBT204" s="264"/>
      <c r="SBU204" s="264"/>
      <c r="SBV204" s="264"/>
      <c r="SBW204" s="264"/>
      <c r="SBX204" s="264"/>
      <c r="SBY204" s="264"/>
      <c r="SBZ204" s="264"/>
      <c r="SCA204" s="264"/>
      <c r="SCB204" s="264"/>
      <c r="SCC204" s="264"/>
      <c r="SCD204" s="264"/>
      <c r="SCE204" s="264"/>
      <c r="SCF204" s="264"/>
      <c r="SCG204" s="264"/>
      <c r="SCH204" s="264"/>
      <c r="SCI204" s="264"/>
      <c r="SCJ204" s="264"/>
      <c r="SCK204" s="264"/>
      <c r="SCL204" s="264"/>
      <c r="SCM204" s="264"/>
      <c r="SCN204" s="264"/>
      <c r="SCO204" s="264"/>
      <c r="SCP204" s="264"/>
      <c r="SCQ204" s="264"/>
      <c r="SCR204" s="264"/>
      <c r="SCS204" s="264"/>
      <c r="SCT204" s="264"/>
      <c r="SCU204" s="264"/>
      <c r="SCV204" s="264"/>
      <c r="SCW204" s="264"/>
      <c r="SCX204" s="264"/>
      <c r="SCY204" s="264"/>
      <c r="SCZ204" s="264"/>
      <c r="SDA204" s="264"/>
      <c r="SDB204" s="264"/>
      <c r="SDC204" s="264"/>
      <c r="SDD204" s="264"/>
      <c r="SDE204" s="264"/>
      <c r="SDF204" s="264"/>
      <c r="SDG204" s="264"/>
      <c r="SDH204" s="264"/>
      <c r="SDI204" s="264"/>
      <c r="SDJ204" s="264"/>
      <c r="SDK204" s="264"/>
      <c r="SDL204" s="264"/>
      <c r="SDM204" s="264"/>
      <c r="SDN204" s="264"/>
      <c r="SDO204" s="264"/>
      <c r="SDP204" s="264"/>
      <c r="SDQ204" s="264"/>
      <c r="SDR204" s="264"/>
      <c r="SDS204" s="264"/>
      <c r="SDT204" s="264"/>
      <c r="SDU204" s="264"/>
      <c r="SDV204" s="264"/>
      <c r="SDW204" s="264"/>
      <c r="SDX204" s="264"/>
      <c r="SDY204" s="264"/>
      <c r="SDZ204" s="264"/>
      <c r="SEA204" s="264"/>
      <c r="SEB204" s="264"/>
      <c r="SEC204" s="264"/>
      <c r="SED204" s="264"/>
      <c r="SEE204" s="264"/>
      <c r="SEF204" s="264"/>
      <c r="SEG204" s="264"/>
      <c r="SEH204" s="264"/>
      <c r="SEI204" s="264"/>
      <c r="SEJ204" s="264"/>
      <c r="SEK204" s="264"/>
      <c r="SEL204" s="264"/>
      <c r="SEM204" s="264"/>
      <c r="SEN204" s="264"/>
      <c r="SEO204" s="264"/>
      <c r="SEP204" s="264"/>
      <c r="SEQ204" s="264"/>
      <c r="SER204" s="264"/>
      <c r="SES204" s="264"/>
      <c r="SET204" s="264"/>
      <c r="SEU204" s="264"/>
      <c r="SEV204" s="264"/>
      <c r="SEW204" s="264"/>
      <c r="SEX204" s="264"/>
      <c r="SEY204" s="264"/>
      <c r="SEZ204" s="264"/>
      <c r="SFA204" s="264"/>
      <c r="SFB204" s="264"/>
      <c r="SFC204" s="264"/>
      <c r="SFD204" s="264"/>
      <c r="SFE204" s="264"/>
      <c r="SFF204" s="264"/>
      <c r="SFG204" s="264"/>
      <c r="SFH204" s="264"/>
      <c r="SFI204" s="264"/>
      <c r="SFJ204" s="264"/>
      <c r="SFK204" s="264"/>
      <c r="SFL204" s="264"/>
      <c r="SFM204" s="264"/>
      <c r="SFN204" s="264"/>
      <c r="SFO204" s="264"/>
      <c r="SFP204" s="264"/>
      <c r="SFQ204" s="264"/>
      <c r="SFR204" s="264"/>
      <c r="SFS204" s="264"/>
      <c r="SFT204" s="264"/>
      <c r="SFU204" s="264"/>
      <c r="SFV204" s="264"/>
      <c r="SFW204" s="264"/>
      <c r="SFX204" s="264"/>
      <c r="SFY204" s="264"/>
      <c r="SFZ204" s="264"/>
      <c r="SGA204" s="264"/>
      <c r="SGB204" s="264"/>
      <c r="SGC204" s="264"/>
      <c r="SGD204" s="264"/>
      <c r="SGE204" s="264"/>
      <c r="SGF204" s="264"/>
      <c r="SGG204" s="264"/>
      <c r="SGH204" s="264"/>
      <c r="SGI204" s="264"/>
      <c r="SGJ204" s="264"/>
      <c r="SGK204" s="264"/>
      <c r="SGL204" s="264"/>
      <c r="SGM204" s="264"/>
      <c r="SGN204" s="264"/>
      <c r="SGO204" s="264"/>
      <c r="SGP204" s="264"/>
      <c r="SGQ204" s="264"/>
      <c r="SGR204" s="264"/>
      <c r="SGS204" s="264"/>
      <c r="SGT204" s="264"/>
      <c r="SGU204" s="264"/>
      <c r="SGV204" s="264"/>
      <c r="SGW204" s="264"/>
      <c r="SGX204" s="264"/>
      <c r="SGY204" s="264"/>
      <c r="SGZ204" s="264"/>
      <c r="SHA204" s="264"/>
      <c r="SHB204" s="264"/>
      <c r="SHC204" s="264"/>
      <c r="SHD204" s="264"/>
      <c r="SHE204" s="264"/>
      <c r="SHF204" s="264"/>
      <c r="SHG204" s="264"/>
      <c r="SHH204" s="264"/>
      <c r="SHI204" s="264"/>
      <c r="SHJ204" s="264"/>
      <c r="SHK204" s="264"/>
      <c r="SHL204" s="264"/>
      <c r="SHM204" s="264"/>
      <c r="SHN204" s="264"/>
      <c r="SHO204" s="264"/>
      <c r="SHP204" s="264"/>
      <c r="SHQ204" s="264"/>
      <c r="SHR204" s="264"/>
      <c r="SHS204" s="264"/>
      <c r="SHT204" s="264"/>
      <c r="SHU204" s="264"/>
      <c r="SHV204" s="264"/>
      <c r="SHW204" s="264"/>
      <c r="SHX204" s="264"/>
      <c r="SHY204" s="264"/>
      <c r="SHZ204" s="264"/>
      <c r="SIA204" s="264"/>
      <c r="SIB204" s="264"/>
      <c r="SIC204" s="264"/>
      <c r="SID204" s="264"/>
      <c r="SIE204" s="264"/>
      <c r="SIF204" s="264"/>
      <c r="SIG204" s="264"/>
      <c r="SIH204" s="264"/>
      <c r="SII204" s="264"/>
      <c r="SIJ204" s="264"/>
      <c r="SIK204" s="264"/>
      <c r="SIL204" s="264"/>
      <c r="SIM204" s="264"/>
      <c r="SIN204" s="264"/>
      <c r="SIO204" s="264"/>
      <c r="SIP204" s="264"/>
      <c r="SIQ204" s="264"/>
      <c r="SIR204" s="264"/>
      <c r="SIS204" s="264"/>
      <c r="SIT204" s="264"/>
      <c r="SIU204" s="264"/>
      <c r="SIV204" s="264"/>
      <c r="SIW204" s="264"/>
      <c r="SIX204" s="264"/>
      <c r="SIY204" s="264"/>
      <c r="SIZ204" s="264"/>
      <c r="SJA204" s="264"/>
      <c r="SJB204" s="264"/>
      <c r="SJC204" s="264"/>
      <c r="SJD204" s="264"/>
      <c r="SJE204" s="264"/>
      <c r="SJF204" s="264"/>
      <c r="SJG204" s="264"/>
      <c r="SJH204" s="264"/>
      <c r="SJI204" s="264"/>
      <c r="SJJ204" s="264"/>
      <c r="SJK204" s="264"/>
      <c r="SJL204" s="264"/>
      <c r="SJM204" s="264"/>
      <c r="SJN204" s="264"/>
      <c r="SJO204" s="264"/>
      <c r="SJP204" s="264"/>
      <c r="SJQ204" s="264"/>
      <c r="SJR204" s="264"/>
      <c r="SJS204" s="264"/>
      <c r="SJT204" s="264"/>
      <c r="SJU204" s="264"/>
      <c r="SJV204" s="264"/>
      <c r="SJW204" s="264"/>
      <c r="SJX204" s="264"/>
      <c r="SJY204" s="264"/>
      <c r="SJZ204" s="264"/>
      <c r="SKA204" s="264"/>
      <c r="SKB204" s="264"/>
      <c r="SKC204" s="264"/>
      <c r="SKD204" s="264"/>
      <c r="SKE204" s="264"/>
      <c r="SKF204" s="264"/>
      <c r="SKG204" s="264"/>
      <c r="SKH204" s="264"/>
      <c r="SKI204" s="264"/>
      <c r="SKJ204" s="264"/>
      <c r="SKK204" s="264"/>
      <c r="SKL204" s="264"/>
      <c r="SKM204" s="264"/>
      <c r="SKN204" s="264"/>
      <c r="SKO204" s="264"/>
      <c r="SKP204" s="264"/>
      <c r="SKQ204" s="264"/>
      <c r="SKR204" s="264"/>
      <c r="SKS204" s="264"/>
      <c r="SKT204" s="264"/>
      <c r="SKU204" s="264"/>
      <c r="SKV204" s="264"/>
      <c r="SKW204" s="264"/>
      <c r="SKX204" s="264"/>
      <c r="SKY204" s="264"/>
      <c r="SKZ204" s="264"/>
      <c r="SLA204" s="264"/>
      <c r="SLB204" s="264"/>
      <c r="SLC204" s="264"/>
      <c r="SLD204" s="264"/>
      <c r="SLE204" s="264"/>
      <c r="SLF204" s="264"/>
      <c r="SLG204" s="264"/>
      <c r="SLH204" s="264"/>
      <c r="SLI204" s="264"/>
      <c r="SLJ204" s="264"/>
      <c r="SLK204" s="264"/>
      <c r="SLL204" s="264"/>
      <c r="SLM204" s="264"/>
      <c r="SLN204" s="264"/>
      <c r="SLO204" s="264"/>
      <c r="SLP204" s="264"/>
      <c r="SLQ204" s="264"/>
      <c r="SLR204" s="264"/>
      <c r="SLS204" s="264"/>
      <c r="SLT204" s="264"/>
      <c r="SLU204" s="264"/>
      <c r="SLV204" s="264"/>
      <c r="SLW204" s="264"/>
      <c r="SLX204" s="264"/>
      <c r="SLY204" s="264"/>
      <c r="SLZ204" s="264"/>
      <c r="SMA204" s="264"/>
      <c r="SMB204" s="264"/>
      <c r="SMC204" s="264"/>
      <c r="SMD204" s="264"/>
      <c r="SME204" s="264"/>
      <c r="SMF204" s="264"/>
      <c r="SMG204" s="264"/>
      <c r="SMH204" s="264"/>
      <c r="SMI204" s="264"/>
      <c r="SMJ204" s="264"/>
      <c r="SMK204" s="264"/>
      <c r="SML204" s="264"/>
      <c r="SMM204" s="264"/>
      <c r="SMN204" s="264"/>
      <c r="SMO204" s="264"/>
      <c r="SMP204" s="264"/>
      <c r="SMQ204" s="264"/>
      <c r="SMR204" s="264"/>
      <c r="SMS204" s="264"/>
      <c r="SMT204" s="264"/>
      <c r="SMU204" s="264"/>
      <c r="SMV204" s="264"/>
      <c r="SMW204" s="264"/>
      <c r="SMX204" s="264"/>
      <c r="SMY204" s="264"/>
      <c r="SMZ204" s="264"/>
      <c r="SNA204" s="264"/>
      <c r="SNB204" s="264"/>
      <c r="SNC204" s="264"/>
      <c r="SND204" s="264"/>
      <c r="SNE204" s="264"/>
      <c r="SNF204" s="264"/>
      <c r="SNG204" s="264"/>
      <c r="SNH204" s="264"/>
      <c r="SNI204" s="264"/>
      <c r="SNJ204" s="264"/>
      <c r="SNK204" s="264"/>
      <c r="SNL204" s="264"/>
      <c r="SNM204" s="264"/>
      <c r="SNN204" s="264"/>
      <c r="SNO204" s="264"/>
      <c r="SNP204" s="264"/>
      <c r="SNQ204" s="264"/>
      <c r="SNR204" s="264"/>
      <c r="SNS204" s="264"/>
      <c r="SNT204" s="264"/>
      <c r="SNU204" s="264"/>
      <c r="SNV204" s="264"/>
      <c r="SNW204" s="264"/>
      <c r="SNX204" s="264"/>
      <c r="SNY204" s="264"/>
      <c r="SNZ204" s="264"/>
      <c r="SOA204" s="264"/>
      <c r="SOB204" s="264"/>
      <c r="SOC204" s="264"/>
      <c r="SOD204" s="264"/>
      <c r="SOE204" s="264"/>
      <c r="SOF204" s="264"/>
      <c r="SOG204" s="264"/>
      <c r="SOH204" s="264"/>
      <c r="SOI204" s="264"/>
      <c r="SOJ204" s="264"/>
      <c r="SOK204" s="264"/>
      <c r="SOL204" s="264"/>
      <c r="SOM204" s="264"/>
      <c r="SON204" s="264"/>
      <c r="SOO204" s="264"/>
      <c r="SOP204" s="264"/>
      <c r="SOQ204" s="264"/>
      <c r="SOR204" s="264"/>
      <c r="SOS204" s="264"/>
      <c r="SOT204" s="264"/>
      <c r="SOU204" s="264"/>
      <c r="SOV204" s="264"/>
      <c r="SOW204" s="264"/>
      <c r="SOX204" s="264"/>
      <c r="SOY204" s="264"/>
      <c r="SOZ204" s="264"/>
      <c r="SPA204" s="264"/>
      <c r="SPB204" s="264"/>
      <c r="SPC204" s="264"/>
      <c r="SPD204" s="264"/>
      <c r="SPE204" s="264"/>
      <c r="SPF204" s="264"/>
      <c r="SPG204" s="264"/>
      <c r="SPH204" s="264"/>
      <c r="SPI204" s="264"/>
      <c r="SPJ204" s="264"/>
      <c r="SPK204" s="264"/>
      <c r="SPL204" s="264"/>
      <c r="SPM204" s="264"/>
      <c r="SPN204" s="264"/>
      <c r="SPO204" s="264"/>
      <c r="SPP204" s="264"/>
      <c r="SPQ204" s="264"/>
      <c r="SPR204" s="264"/>
      <c r="SPS204" s="264"/>
      <c r="SPT204" s="264"/>
      <c r="SPU204" s="264"/>
      <c r="SPV204" s="264"/>
      <c r="SPW204" s="264"/>
      <c r="SPX204" s="264"/>
      <c r="SPY204" s="264"/>
      <c r="SPZ204" s="264"/>
      <c r="SQA204" s="264"/>
      <c r="SQB204" s="264"/>
      <c r="SQC204" s="264"/>
      <c r="SQD204" s="264"/>
      <c r="SQE204" s="264"/>
      <c r="SQF204" s="264"/>
      <c r="SQG204" s="264"/>
      <c r="SQH204" s="264"/>
      <c r="SQI204" s="264"/>
      <c r="SQJ204" s="264"/>
      <c r="SQK204" s="264"/>
      <c r="SQL204" s="264"/>
      <c r="SQM204" s="264"/>
      <c r="SQN204" s="264"/>
      <c r="SQO204" s="264"/>
      <c r="SQP204" s="264"/>
      <c r="SQQ204" s="264"/>
      <c r="SQR204" s="264"/>
      <c r="SQS204" s="264"/>
      <c r="SQT204" s="264"/>
      <c r="SQU204" s="264"/>
      <c r="SQV204" s="264"/>
      <c r="SQW204" s="264"/>
      <c r="SQX204" s="264"/>
      <c r="SQY204" s="264"/>
      <c r="SQZ204" s="264"/>
      <c r="SRA204" s="264"/>
      <c r="SRB204" s="264"/>
      <c r="SRC204" s="264"/>
      <c r="SRD204" s="264"/>
      <c r="SRE204" s="264"/>
      <c r="SRF204" s="264"/>
      <c r="SRG204" s="264"/>
      <c r="SRH204" s="264"/>
      <c r="SRI204" s="264"/>
      <c r="SRJ204" s="264"/>
      <c r="SRK204" s="264"/>
      <c r="SRL204" s="264"/>
      <c r="SRM204" s="264"/>
      <c r="SRN204" s="264"/>
      <c r="SRO204" s="264"/>
      <c r="SRP204" s="264"/>
      <c r="SRQ204" s="264"/>
      <c r="SRR204" s="264"/>
      <c r="SRS204" s="264"/>
      <c r="SRT204" s="264"/>
      <c r="SRU204" s="264"/>
      <c r="SRV204" s="264"/>
      <c r="SRW204" s="264"/>
      <c r="SRX204" s="264"/>
      <c r="SRY204" s="264"/>
      <c r="SRZ204" s="264"/>
      <c r="SSA204" s="264"/>
      <c r="SSB204" s="264"/>
      <c r="SSC204" s="264"/>
      <c r="SSD204" s="264"/>
      <c r="SSE204" s="264"/>
      <c r="SSF204" s="264"/>
      <c r="SSG204" s="264"/>
      <c r="SSH204" s="264"/>
      <c r="SSI204" s="264"/>
      <c r="SSJ204" s="264"/>
      <c r="SSK204" s="264"/>
      <c r="SSL204" s="264"/>
      <c r="SSM204" s="264"/>
      <c r="SSN204" s="264"/>
      <c r="SSO204" s="264"/>
      <c r="SSP204" s="264"/>
      <c r="SSQ204" s="264"/>
      <c r="SSR204" s="264"/>
      <c r="SSS204" s="264"/>
      <c r="SST204" s="264"/>
      <c r="SSU204" s="264"/>
      <c r="SSV204" s="264"/>
      <c r="SSW204" s="264"/>
      <c r="SSX204" s="264"/>
      <c r="SSY204" s="264"/>
      <c r="SSZ204" s="264"/>
      <c r="STA204" s="264"/>
      <c r="STB204" s="264"/>
      <c r="STC204" s="264"/>
      <c r="STD204" s="264"/>
      <c r="STE204" s="264"/>
      <c r="STF204" s="264"/>
      <c r="STG204" s="264"/>
      <c r="STH204" s="264"/>
      <c r="STI204" s="264"/>
      <c r="STJ204" s="264"/>
      <c r="STK204" s="264"/>
      <c r="STL204" s="264"/>
      <c r="STM204" s="264"/>
      <c r="STN204" s="264"/>
      <c r="STO204" s="264"/>
      <c r="STP204" s="264"/>
      <c r="STQ204" s="264"/>
      <c r="STR204" s="264"/>
      <c r="STS204" s="264"/>
      <c r="STT204" s="264"/>
      <c r="STU204" s="264"/>
      <c r="STV204" s="264"/>
      <c r="STW204" s="264"/>
      <c r="STX204" s="264"/>
      <c r="STY204" s="264"/>
      <c r="STZ204" s="264"/>
      <c r="SUA204" s="264"/>
      <c r="SUB204" s="264"/>
      <c r="SUC204" s="264"/>
      <c r="SUD204" s="264"/>
      <c r="SUE204" s="264"/>
      <c r="SUF204" s="264"/>
      <c r="SUG204" s="264"/>
      <c r="SUH204" s="264"/>
      <c r="SUI204" s="264"/>
      <c r="SUJ204" s="264"/>
      <c r="SUK204" s="264"/>
      <c r="SUL204" s="264"/>
      <c r="SUM204" s="264"/>
      <c r="SUN204" s="264"/>
      <c r="SUO204" s="264"/>
      <c r="SUP204" s="264"/>
      <c r="SUQ204" s="264"/>
      <c r="SUR204" s="264"/>
      <c r="SUS204" s="264"/>
      <c r="SUT204" s="264"/>
      <c r="SUU204" s="264"/>
      <c r="SUV204" s="264"/>
      <c r="SUW204" s="264"/>
      <c r="SUX204" s="264"/>
      <c r="SUY204" s="264"/>
      <c r="SUZ204" s="264"/>
      <c r="SVA204" s="264"/>
      <c r="SVB204" s="264"/>
      <c r="SVC204" s="264"/>
      <c r="SVD204" s="264"/>
      <c r="SVE204" s="264"/>
      <c r="SVF204" s="264"/>
      <c r="SVG204" s="264"/>
      <c r="SVH204" s="264"/>
      <c r="SVI204" s="264"/>
      <c r="SVJ204" s="264"/>
      <c r="SVK204" s="264"/>
      <c r="SVL204" s="264"/>
      <c r="SVM204" s="264"/>
      <c r="SVN204" s="264"/>
      <c r="SVO204" s="264"/>
      <c r="SVP204" s="264"/>
      <c r="SVQ204" s="264"/>
      <c r="SVR204" s="264"/>
      <c r="SVS204" s="264"/>
      <c r="SVT204" s="264"/>
      <c r="SVU204" s="264"/>
      <c r="SVV204" s="264"/>
      <c r="SVW204" s="264"/>
      <c r="SVX204" s="264"/>
      <c r="SVY204" s="264"/>
      <c r="SVZ204" s="264"/>
      <c r="SWA204" s="264"/>
      <c r="SWB204" s="264"/>
      <c r="SWC204" s="264"/>
      <c r="SWD204" s="264"/>
      <c r="SWE204" s="264"/>
      <c r="SWF204" s="264"/>
      <c r="SWG204" s="264"/>
      <c r="SWH204" s="264"/>
      <c r="SWI204" s="264"/>
      <c r="SWJ204" s="264"/>
      <c r="SWK204" s="264"/>
      <c r="SWL204" s="264"/>
      <c r="SWM204" s="264"/>
      <c r="SWN204" s="264"/>
      <c r="SWO204" s="264"/>
      <c r="SWP204" s="264"/>
      <c r="SWQ204" s="264"/>
      <c r="SWR204" s="264"/>
      <c r="SWS204" s="264"/>
      <c r="SWT204" s="264"/>
      <c r="SWU204" s="264"/>
      <c r="SWV204" s="264"/>
      <c r="SWW204" s="264"/>
      <c r="SWX204" s="264"/>
      <c r="SWY204" s="264"/>
      <c r="SWZ204" s="264"/>
      <c r="SXA204" s="264"/>
      <c r="SXB204" s="264"/>
      <c r="SXC204" s="264"/>
      <c r="SXD204" s="264"/>
      <c r="SXE204" s="264"/>
      <c r="SXF204" s="264"/>
      <c r="SXG204" s="264"/>
      <c r="SXH204" s="264"/>
      <c r="SXI204" s="264"/>
      <c r="SXJ204" s="264"/>
      <c r="SXK204" s="264"/>
      <c r="SXL204" s="264"/>
      <c r="SXM204" s="264"/>
      <c r="SXN204" s="264"/>
      <c r="SXO204" s="264"/>
      <c r="SXP204" s="264"/>
      <c r="SXQ204" s="264"/>
      <c r="SXR204" s="264"/>
      <c r="SXS204" s="264"/>
      <c r="SXT204" s="264"/>
      <c r="SXU204" s="264"/>
      <c r="SXV204" s="264"/>
      <c r="SXW204" s="264"/>
      <c r="SXX204" s="264"/>
      <c r="SXY204" s="264"/>
      <c r="SXZ204" s="264"/>
      <c r="SYA204" s="264"/>
      <c r="SYB204" s="264"/>
      <c r="SYC204" s="264"/>
      <c r="SYD204" s="264"/>
      <c r="SYE204" s="264"/>
      <c r="SYF204" s="264"/>
      <c r="SYG204" s="264"/>
      <c r="SYH204" s="264"/>
      <c r="SYI204" s="264"/>
      <c r="SYJ204" s="264"/>
      <c r="SYK204" s="264"/>
      <c r="SYL204" s="264"/>
      <c r="SYM204" s="264"/>
      <c r="SYN204" s="264"/>
      <c r="SYO204" s="264"/>
      <c r="SYP204" s="264"/>
      <c r="SYQ204" s="264"/>
      <c r="SYR204" s="264"/>
      <c r="SYS204" s="264"/>
      <c r="SYT204" s="264"/>
      <c r="SYU204" s="264"/>
      <c r="SYV204" s="264"/>
      <c r="SYW204" s="264"/>
      <c r="SYX204" s="264"/>
      <c r="SYY204" s="264"/>
      <c r="SYZ204" s="264"/>
      <c r="SZA204" s="264"/>
      <c r="SZB204" s="264"/>
      <c r="SZC204" s="264"/>
      <c r="SZD204" s="264"/>
      <c r="SZE204" s="264"/>
      <c r="SZF204" s="264"/>
      <c r="SZG204" s="264"/>
      <c r="SZH204" s="264"/>
      <c r="SZI204" s="264"/>
      <c r="SZJ204" s="264"/>
      <c r="SZK204" s="264"/>
      <c r="SZL204" s="264"/>
      <c r="SZM204" s="264"/>
      <c r="SZN204" s="264"/>
      <c r="SZO204" s="264"/>
      <c r="SZP204" s="264"/>
      <c r="SZQ204" s="264"/>
      <c r="SZR204" s="264"/>
      <c r="SZS204" s="264"/>
      <c r="SZT204" s="264"/>
      <c r="SZU204" s="264"/>
      <c r="SZV204" s="264"/>
      <c r="SZW204" s="264"/>
      <c r="SZX204" s="264"/>
      <c r="SZY204" s="264"/>
      <c r="SZZ204" s="264"/>
      <c r="TAA204" s="264"/>
      <c r="TAB204" s="264"/>
      <c r="TAC204" s="264"/>
      <c r="TAD204" s="264"/>
      <c r="TAE204" s="264"/>
      <c r="TAF204" s="264"/>
      <c r="TAG204" s="264"/>
      <c r="TAH204" s="264"/>
      <c r="TAI204" s="264"/>
      <c r="TAJ204" s="264"/>
      <c r="TAK204" s="264"/>
      <c r="TAL204" s="264"/>
      <c r="TAM204" s="264"/>
      <c r="TAN204" s="264"/>
      <c r="TAO204" s="264"/>
      <c r="TAP204" s="264"/>
      <c r="TAQ204" s="264"/>
      <c r="TAR204" s="264"/>
      <c r="TAS204" s="264"/>
      <c r="TAT204" s="264"/>
      <c r="TAU204" s="264"/>
      <c r="TAV204" s="264"/>
      <c r="TAW204" s="264"/>
      <c r="TAX204" s="264"/>
      <c r="TAY204" s="264"/>
      <c r="TAZ204" s="264"/>
      <c r="TBA204" s="264"/>
      <c r="TBB204" s="264"/>
      <c r="TBC204" s="264"/>
      <c r="TBD204" s="264"/>
      <c r="TBE204" s="264"/>
      <c r="TBF204" s="264"/>
      <c r="TBG204" s="264"/>
      <c r="TBH204" s="264"/>
      <c r="TBI204" s="264"/>
      <c r="TBJ204" s="264"/>
      <c r="TBK204" s="264"/>
      <c r="TBL204" s="264"/>
      <c r="TBM204" s="264"/>
      <c r="TBN204" s="264"/>
      <c r="TBO204" s="264"/>
      <c r="TBP204" s="264"/>
      <c r="TBQ204" s="264"/>
      <c r="TBR204" s="264"/>
      <c r="TBS204" s="264"/>
      <c r="TBT204" s="264"/>
      <c r="TBU204" s="264"/>
      <c r="TBV204" s="264"/>
      <c r="TBW204" s="264"/>
      <c r="TBX204" s="264"/>
      <c r="TBY204" s="264"/>
      <c r="TBZ204" s="264"/>
      <c r="TCA204" s="264"/>
      <c r="TCB204" s="264"/>
      <c r="TCC204" s="264"/>
      <c r="TCD204" s="264"/>
      <c r="TCE204" s="264"/>
      <c r="TCF204" s="264"/>
      <c r="TCG204" s="264"/>
      <c r="TCH204" s="264"/>
      <c r="TCI204" s="264"/>
      <c r="TCJ204" s="264"/>
      <c r="TCK204" s="264"/>
      <c r="TCL204" s="264"/>
      <c r="TCM204" s="264"/>
      <c r="TCN204" s="264"/>
      <c r="TCO204" s="264"/>
      <c r="TCP204" s="264"/>
      <c r="TCQ204" s="264"/>
      <c r="TCR204" s="264"/>
      <c r="TCS204" s="264"/>
      <c r="TCT204" s="264"/>
      <c r="TCU204" s="264"/>
      <c r="TCV204" s="264"/>
      <c r="TCW204" s="264"/>
      <c r="TCX204" s="264"/>
      <c r="TCY204" s="264"/>
      <c r="TCZ204" s="264"/>
      <c r="TDA204" s="264"/>
      <c r="TDB204" s="264"/>
      <c r="TDC204" s="264"/>
      <c r="TDD204" s="264"/>
      <c r="TDE204" s="264"/>
      <c r="TDF204" s="264"/>
      <c r="TDG204" s="264"/>
      <c r="TDH204" s="264"/>
      <c r="TDI204" s="264"/>
      <c r="TDJ204" s="264"/>
      <c r="TDK204" s="264"/>
      <c r="TDL204" s="264"/>
      <c r="TDM204" s="264"/>
      <c r="TDN204" s="264"/>
      <c r="TDO204" s="264"/>
      <c r="TDP204" s="264"/>
      <c r="TDQ204" s="264"/>
      <c r="TDR204" s="264"/>
      <c r="TDS204" s="264"/>
      <c r="TDT204" s="264"/>
      <c r="TDU204" s="264"/>
      <c r="TDV204" s="264"/>
      <c r="TDW204" s="264"/>
      <c r="TDX204" s="264"/>
      <c r="TDY204" s="264"/>
      <c r="TDZ204" s="264"/>
      <c r="TEA204" s="264"/>
      <c r="TEB204" s="264"/>
      <c r="TEC204" s="264"/>
      <c r="TED204" s="264"/>
      <c r="TEE204" s="264"/>
      <c r="TEF204" s="264"/>
      <c r="TEG204" s="264"/>
      <c r="TEH204" s="264"/>
      <c r="TEI204" s="264"/>
      <c r="TEJ204" s="264"/>
      <c r="TEK204" s="264"/>
      <c r="TEL204" s="264"/>
      <c r="TEM204" s="264"/>
      <c r="TEN204" s="264"/>
      <c r="TEO204" s="264"/>
      <c r="TEP204" s="264"/>
      <c r="TEQ204" s="264"/>
      <c r="TER204" s="264"/>
      <c r="TES204" s="264"/>
      <c r="TET204" s="264"/>
      <c r="TEU204" s="264"/>
      <c r="TEV204" s="264"/>
      <c r="TEW204" s="264"/>
      <c r="TEX204" s="264"/>
      <c r="TEY204" s="264"/>
      <c r="TEZ204" s="264"/>
      <c r="TFA204" s="264"/>
      <c r="TFB204" s="264"/>
      <c r="TFC204" s="264"/>
      <c r="TFD204" s="264"/>
      <c r="TFE204" s="264"/>
      <c r="TFF204" s="264"/>
      <c r="TFG204" s="264"/>
      <c r="TFH204" s="264"/>
      <c r="TFI204" s="264"/>
      <c r="TFJ204" s="264"/>
      <c r="TFK204" s="264"/>
      <c r="TFL204" s="264"/>
      <c r="TFM204" s="264"/>
      <c r="TFN204" s="264"/>
      <c r="TFO204" s="264"/>
      <c r="TFP204" s="264"/>
      <c r="TFQ204" s="264"/>
      <c r="TFR204" s="264"/>
      <c r="TFS204" s="264"/>
      <c r="TFT204" s="264"/>
      <c r="TFU204" s="264"/>
      <c r="TFV204" s="264"/>
      <c r="TFW204" s="264"/>
      <c r="TFX204" s="264"/>
      <c r="TFY204" s="264"/>
      <c r="TFZ204" s="264"/>
      <c r="TGA204" s="264"/>
      <c r="TGB204" s="264"/>
      <c r="TGC204" s="264"/>
      <c r="TGD204" s="264"/>
      <c r="TGE204" s="264"/>
      <c r="TGF204" s="264"/>
      <c r="TGG204" s="264"/>
      <c r="TGH204" s="264"/>
      <c r="TGI204" s="264"/>
      <c r="TGJ204" s="264"/>
      <c r="TGK204" s="264"/>
      <c r="TGL204" s="264"/>
      <c r="TGM204" s="264"/>
      <c r="TGN204" s="264"/>
      <c r="TGO204" s="264"/>
      <c r="TGP204" s="264"/>
      <c r="TGQ204" s="264"/>
      <c r="TGR204" s="264"/>
      <c r="TGS204" s="264"/>
      <c r="TGT204" s="264"/>
      <c r="TGU204" s="264"/>
      <c r="TGV204" s="264"/>
      <c r="TGW204" s="264"/>
      <c r="TGX204" s="264"/>
      <c r="TGY204" s="264"/>
      <c r="TGZ204" s="264"/>
      <c r="THA204" s="264"/>
      <c r="THB204" s="264"/>
      <c r="THC204" s="264"/>
      <c r="THD204" s="264"/>
      <c r="THE204" s="264"/>
      <c r="THF204" s="264"/>
      <c r="THG204" s="264"/>
      <c r="THH204" s="264"/>
      <c r="THI204" s="264"/>
      <c r="THJ204" s="264"/>
      <c r="THK204" s="264"/>
      <c r="THL204" s="264"/>
      <c r="THM204" s="264"/>
      <c r="THN204" s="264"/>
      <c r="THO204" s="264"/>
      <c r="THP204" s="264"/>
      <c r="THQ204" s="264"/>
      <c r="THR204" s="264"/>
      <c r="THS204" s="264"/>
      <c r="THT204" s="264"/>
      <c r="THU204" s="264"/>
      <c r="THV204" s="264"/>
      <c r="THW204" s="264"/>
      <c r="THX204" s="264"/>
      <c r="THY204" s="264"/>
      <c r="THZ204" s="264"/>
      <c r="TIA204" s="264"/>
      <c r="TIB204" s="264"/>
      <c r="TIC204" s="264"/>
      <c r="TID204" s="264"/>
      <c r="TIE204" s="264"/>
      <c r="TIF204" s="264"/>
      <c r="TIG204" s="264"/>
      <c r="TIH204" s="264"/>
      <c r="TII204" s="264"/>
      <c r="TIJ204" s="264"/>
      <c r="TIK204" s="264"/>
      <c r="TIL204" s="264"/>
      <c r="TIM204" s="264"/>
      <c r="TIN204" s="264"/>
      <c r="TIO204" s="264"/>
      <c r="TIP204" s="264"/>
      <c r="TIQ204" s="264"/>
      <c r="TIR204" s="264"/>
      <c r="TIS204" s="264"/>
      <c r="TIT204" s="264"/>
      <c r="TIU204" s="264"/>
      <c r="TIV204" s="264"/>
      <c r="TIW204" s="264"/>
      <c r="TIX204" s="264"/>
      <c r="TIY204" s="264"/>
      <c r="TIZ204" s="264"/>
      <c r="TJA204" s="264"/>
      <c r="TJB204" s="264"/>
      <c r="TJC204" s="264"/>
      <c r="TJD204" s="264"/>
      <c r="TJE204" s="264"/>
      <c r="TJF204" s="264"/>
      <c r="TJG204" s="264"/>
      <c r="TJH204" s="264"/>
      <c r="TJI204" s="264"/>
      <c r="TJJ204" s="264"/>
      <c r="TJK204" s="264"/>
      <c r="TJL204" s="264"/>
      <c r="TJM204" s="264"/>
      <c r="TJN204" s="264"/>
      <c r="TJO204" s="264"/>
      <c r="TJP204" s="264"/>
      <c r="TJQ204" s="264"/>
      <c r="TJR204" s="264"/>
      <c r="TJS204" s="264"/>
      <c r="TJT204" s="264"/>
      <c r="TJU204" s="264"/>
      <c r="TJV204" s="264"/>
      <c r="TJW204" s="264"/>
      <c r="TJX204" s="264"/>
      <c r="TJY204" s="264"/>
      <c r="TJZ204" s="264"/>
      <c r="TKA204" s="264"/>
      <c r="TKB204" s="264"/>
      <c r="TKC204" s="264"/>
      <c r="TKD204" s="264"/>
      <c r="TKE204" s="264"/>
      <c r="TKF204" s="264"/>
      <c r="TKG204" s="264"/>
      <c r="TKH204" s="264"/>
      <c r="TKI204" s="264"/>
      <c r="TKJ204" s="264"/>
      <c r="TKK204" s="264"/>
      <c r="TKL204" s="264"/>
      <c r="TKM204" s="264"/>
      <c r="TKN204" s="264"/>
      <c r="TKO204" s="264"/>
      <c r="TKP204" s="264"/>
      <c r="TKQ204" s="264"/>
      <c r="TKR204" s="264"/>
      <c r="TKS204" s="264"/>
      <c r="TKT204" s="264"/>
      <c r="TKU204" s="264"/>
      <c r="TKV204" s="264"/>
      <c r="TKW204" s="264"/>
      <c r="TKX204" s="264"/>
      <c r="TKY204" s="264"/>
      <c r="TKZ204" s="264"/>
      <c r="TLA204" s="264"/>
      <c r="TLB204" s="264"/>
      <c r="TLC204" s="264"/>
      <c r="TLD204" s="264"/>
      <c r="TLE204" s="264"/>
      <c r="TLF204" s="264"/>
      <c r="TLG204" s="264"/>
      <c r="TLH204" s="264"/>
      <c r="TLI204" s="264"/>
      <c r="TLJ204" s="264"/>
      <c r="TLK204" s="264"/>
      <c r="TLL204" s="264"/>
      <c r="TLM204" s="264"/>
      <c r="TLN204" s="264"/>
      <c r="TLO204" s="264"/>
      <c r="TLP204" s="264"/>
      <c r="TLQ204" s="264"/>
      <c r="TLR204" s="264"/>
      <c r="TLS204" s="264"/>
      <c r="TLT204" s="264"/>
      <c r="TLU204" s="264"/>
      <c r="TLV204" s="264"/>
      <c r="TLW204" s="264"/>
      <c r="TLX204" s="264"/>
      <c r="TLY204" s="264"/>
      <c r="TLZ204" s="264"/>
      <c r="TMA204" s="264"/>
      <c r="TMB204" s="264"/>
      <c r="TMC204" s="264"/>
      <c r="TMD204" s="264"/>
      <c r="TME204" s="264"/>
      <c r="TMF204" s="264"/>
      <c r="TMG204" s="264"/>
      <c r="TMH204" s="264"/>
      <c r="TMI204" s="264"/>
      <c r="TMJ204" s="264"/>
      <c r="TMK204" s="264"/>
      <c r="TML204" s="264"/>
      <c r="TMM204" s="264"/>
      <c r="TMN204" s="264"/>
      <c r="TMO204" s="264"/>
      <c r="TMP204" s="264"/>
      <c r="TMQ204" s="264"/>
      <c r="TMR204" s="264"/>
      <c r="TMS204" s="264"/>
      <c r="TMT204" s="264"/>
      <c r="TMU204" s="264"/>
      <c r="TMV204" s="264"/>
      <c r="TMW204" s="264"/>
      <c r="TMX204" s="264"/>
      <c r="TMY204" s="264"/>
      <c r="TMZ204" s="264"/>
      <c r="TNA204" s="264"/>
      <c r="TNB204" s="264"/>
      <c r="TNC204" s="264"/>
      <c r="TND204" s="264"/>
      <c r="TNE204" s="264"/>
      <c r="TNF204" s="264"/>
      <c r="TNG204" s="264"/>
      <c r="TNH204" s="264"/>
      <c r="TNI204" s="264"/>
      <c r="TNJ204" s="264"/>
      <c r="TNK204" s="264"/>
      <c r="TNL204" s="264"/>
      <c r="TNM204" s="264"/>
      <c r="TNN204" s="264"/>
      <c r="TNO204" s="264"/>
      <c r="TNP204" s="264"/>
      <c r="TNQ204" s="264"/>
      <c r="TNR204" s="264"/>
      <c r="TNS204" s="264"/>
      <c r="TNT204" s="264"/>
      <c r="TNU204" s="264"/>
      <c r="TNV204" s="264"/>
      <c r="TNW204" s="264"/>
      <c r="TNX204" s="264"/>
      <c r="TNY204" s="264"/>
      <c r="TNZ204" s="264"/>
      <c r="TOA204" s="264"/>
      <c r="TOB204" s="264"/>
      <c r="TOC204" s="264"/>
      <c r="TOD204" s="264"/>
      <c r="TOE204" s="264"/>
      <c r="TOF204" s="264"/>
      <c r="TOG204" s="264"/>
      <c r="TOH204" s="264"/>
      <c r="TOI204" s="264"/>
      <c r="TOJ204" s="264"/>
      <c r="TOK204" s="264"/>
      <c r="TOL204" s="264"/>
      <c r="TOM204" s="264"/>
      <c r="TON204" s="264"/>
      <c r="TOO204" s="264"/>
      <c r="TOP204" s="264"/>
      <c r="TOQ204" s="264"/>
      <c r="TOR204" s="264"/>
      <c r="TOS204" s="264"/>
      <c r="TOT204" s="264"/>
      <c r="TOU204" s="264"/>
      <c r="TOV204" s="264"/>
      <c r="TOW204" s="264"/>
      <c r="TOX204" s="264"/>
      <c r="TOY204" s="264"/>
      <c r="TOZ204" s="264"/>
      <c r="TPA204" s="264"/>
      <c r="TPB204" s="264"/>
      <c r="TPC204" s="264"/>
      <c r="TPD204" s="264"/>
      <c r="TPE204" s="264"/>
      <c r="TPF204" s="264"/>
      <c r="TPG204" s="264"/>
      <c r="TPH204" s="264"/>
      <c r="TPI204" s="264"/>
      <c r="TPJ204" s="264"/>
      <c r="TPK204" s="264"/>
      <c r="TPL204" s="264"/>
      <c r="TPM204" s="264"/>
      <c r="TPN204" s="264"/>
      <c r="TPO204" s="264"/>
      <c r="TPP204" s="264"/>
      <c r="TPQ204" s="264"/>
      <c r="TPR204" s="264"/>
      <c r="TPS204" s="264"/>
      <c r="TPT204" s="264"/>
      <c r="TPU204" s="264"/>
      <c r="TPV204" s="264"/>
      <c r="TPW204" s="264"/>
      <c r="TPX204" s="264"/>
      <c r="TPY204" s="264"/>
      <c r="TPZ204" s="264"/>
      <c r="TQA204" s="264"/>
      <c r="TQB204" s="264"/>
      <c r="TQC204" s="264"/>
      <c r="TQD204" s="264"/>
      <c r="TQE204" s="264"/>
      <c r="TQF204" s="264"/>
      <c r="TQG204" s="264"/>
      <c r="TQH204" s="264"/>
      <c r="TQI204" s="264"/>
      <c r="TQJ204" s="264"/>
      <c r="TQK204" s="264"/>
      <c r="TQL204" s="264"/>
      <c r="TQM204" s="264"/>
      <c r="TQN204" s="264"/>
      <c r="TQO204" s="264"/>
      <c r="TQP204" s="264"/>
      <c r="TQQ204" s="264"/>
      <c r="TQR204" s="264"/>
      <c r="TQS204" s="264"/>
      <c r="TQT204" s="264"/>
      <c r="TQU204" s="264"/>
      <c r="TQV204" s="264"/>
      <c r="TQW204" s="264"/>
      <c r="TQX204" s="264"/>
      <c r="TQY204" s="264"/>
      <c r="TQZ204" s="264"/>
      <c r="TRA204" s="264"/>
      <c r="TRB204" s="264"/>
      <c r="TRC204" s="264"/>
      <c r="TRD204" s="264"/>
      <c r="TRE204" s="264"/>
      <c r="TRF204" s="264"/>
      <c r="TRG204" s="264"/>
      <c r="TRH204" s="264"/>
      <c r="TRI204" s="264"/>
      <c r="TRJ204" s="264"/>
      <c r="TRK204" s="264"/>
      <c r="TRL204" s="264"/>
      <c r="TRM204" s="264"/>
      <c r="TRN204" s="264"/>
      <c r="TRO204" s="264"/>
      <c r="TRP204" s="264"/>
      <c r="TRQ204" s="264"/>
      <c r="TRR204" s="264"/>
      <c r="TRS204" s="264"/>
      <c r="TRT204" s="264"/>
      <c r="TRU204" s="264"/>
      <c r="TRV204" s="264"/>
      <c r="TRW204" s="264"/>
      <c r="TRX204" s="264"/>
      <c r="TRY204" s="264"/>
      <c r="TRZ204" s="264"/>
      <c r="TSA204" s="264"/>
      <c r="TSB204" s="264"/>
      <c r="TSC204" s="264"/>
      <c r="TSD204" s="264"/>
      <c r="TSE204" s="264"/>
      <c r="TSF204" s="264"/>
      <c r="TSG204" s="264"/>
      <c r="TSH204" s="264"/>
      <c r="TSI204" s="264"/>
      <c r="TSJ204" s="264"/>
      <c r="TSK204" s="264"/>
      <c r="TSL204" s="264"/>
      <c r="TSM204" s="264"/>
      <c r="TSN204" s="264"/>
      <c r="TSO204" s="264"/>
      <c r="TSP204" s="264"/>
      <c r="TSQ204" s="264"/>
      <c r="TSR204" s="264"/>
      <c r="TSS204" s="264"/>
      <c r="TST204" s="264"/>
      <c r="TSU204" s="264"/>
      <c r="TSV204" s="264"/>
      <c r="TSW204" s="264"/>
      <c r="TSX204" s="264"/>
      <c r="TSY204" s="264"/>
      <c r="TSZ204" s="264"/>
      <c r="TTA204" s="264"/>
      <c r="TTB204" s="264"/>
      <c r="TTC204" s="264"/>
      <c r="TTD204" s="264"/>
      <c r="TTE204" s="264"/>
      <c r="TTF204" s="264"/>
      <c r="TTG204" s="264"/>
      <c r="TTH204" s="264"/>
      <c r="TTI204" s="264"/>
      <c r="TTJ204" s="264"/>
      <c r="TTK204" s="264"/>
      <c r="TTL204" s="264"/>
      <c r="TTM204" s="264"/>
      <c r="TTN204" s="264"/>
      <c r="TTO204" s="264"/>
      <c r="TTP204" s="264"/>
      <c r="TTQ204" s="264"/>
      <c r="TTR204" s="264"/>
      <c r="TTS204" s="264"/>
      <c r="TTT204" s="264"/>
      <c r="TTU204" s="264"/>
      <c r="TTV204" s="264"/>
      <c r="TTW204" s="264"/>
      <c r="TTX204" s="264"/>
      <c r="TTY204" s="264"/>
      <c r="TTZ204" s="264"/>
      <c r="TUA204" s="264"/>
      <c r="TUB204" s="264"/>
      <c r="TUC204" s="264"/>
      <c r="TUD204" s="264"/>
      <c r="TUE204" s="264"/>
      <c r="TUF204" s="264"/>
      <c r="TUG204" s="264"/>
      <c r="TUH204" s="264"/>
      <c r="TUI204" s="264"/>
      <c r="TUJ204" s="264"/>
      <c r="TUK204" s="264"/>
      <c r="TUL204" s="264"/>
      <c r="TUM204" s="264"/>
      <c r="TUN204" s="264"/>
      <c r="TUO204" s="264"/>
      <c r="TUP204" s="264"/>
      <c r="TUQ204" s="264"/>
      <c r="TUR204" s="264"/>
      <c r="TUS204" s="264"/>
      <c r="TUT204" s="264"/>
      <c r="TUU204" s="264"/>
      <c r="TUV204" s="264"/>
      <c r="TUW204" s="264"/>
      <c r="TUX204" s="264"/>
      <c r="TUY204" s="264"/>
      <c r="TUZ204" s="264"/>
      <c r="TVA204" s="264"/>
      <c r="TVB204" s="264"/>
      <c r="TVC204" s="264"/>
      <c r="TVD204" s="264"/>
      <c r="TVE204" s="264"/>
      <c r="TVF204" s="264"/>
      <c r="TVG204" s="264"/>
      <c r="TVH204" s="264"/>
      <c r="TVI204" s="264"/>
      <c r="TVJ204" s="264"/>
      <c r="TVK204" s="264"/>
      <c r="TVL204" s="264"/>
      <c r="TVM204" s="264"/>
      <c r="TVN204" s="264"/>
      <c r="TVO204" s="264"/>
      <c r="TVP204" s="264"/>
      <c r="TVQ204" s="264"/>
      <c r="TVR204" s="264"/>
      <c r="TVS204" s="264"/>
      <c r="TVT204" s="264"/>
      <c r="TVU204" s="264"/>
      <c r="TVV204" s="264"/>
      <c r="TVW204" s="264"/>
      <c r="TVX204" s="264"/>
      <c r="TVY204" s="264"/>
      <c r="TVZ204" s="264"/>
      <c r="TWA204" s="264"/>
      <c r="TWB204" s="264"/>
      <c r="TWC204" s="264"/>
      <c r="TWD204" s="264"/>
      <c r="TWE204" s="264"/>
      <c r="TWF204" s="264"/>
      <c r="TWG204" s="264"/>
      <c r="TWH204" s="264"/>
      <c r="TWI204" s="264"/>
      <c r="TWJ204" s="264"/>
      <c r="TWK204" s="264"/>
      <c r="TWL204" s="264"/>
      <c r="TWM204" s="264"/>
      <c r="TWN204" s="264"/>
      <c r="TWO204" s="264"/>
      <c r="TWP204" s="264"/>
      <c r="TWQ204" s="264"/>
      <c r="TWR204" s="264"/>
      <c r="TWS204" s="264"/>
      <c r="TWT204" s="264"/>
      <c r="TWU204" s="264"/>
      <c r="TWV204" s="264"/>
      <c r="TWW204" s="264"/>
      <c r="TWX204" s="264"/>
      <c r="TWY204" s="264"/>
      <c r="TWZ204" s="264"/>
      <c r="TXA204" s="264"/>
      <c r="TXB204" s="264"/>
      <c r="TXC204" s="264"/>
      <c r="TXD204" s="264"/>
      <c r="TXE204" s="264"/>
      <c r="TXF204" s="264"/>
      <c r="TXG204" s="264"/>
      <c r="TXH204" s="264"/>
      <c r="TXI204" s="264"/>
      <c r="TXJ204" s="264"/>
      <c r="TXK204" s="264"/>
      <c r="TXL204" s="264"/>
      <c r="TXM204" s="264"/>
      <c r="TXN204" s="264"/>
      <c r="TXO204" s="264"/>
      <c r="TXP204" s="264"/>
      <c r="TXQ204" s="264"/>
      <c r="TXR204" s="264"/>
      <c r="TXS204" s="264"/>
      <c r="TXT204" s="264"/>
      <c r="TXU204" s="264"/>
      <c r="TXV204" s="264"/>
      <c r="TXW204" s="264"/>
      <c r="TXX204" s="264"/>
      <c r="TXY204" s="264"/>
      <c r="TXZ204" s="264"/>
      <c r="TYA204" s="264"/>
      <c r="TYB204" s="264"/>
      <c r="TYC204" s="264"/>
      <c r="TYD204" s="264"/>
      <c r="TYE204" s="264"/>
      <c r="TYF204" s="264"/>
      <c r="TYG204" s="264"/>
      <c r="TYH204" s="264"/>
      <c r="TYI204" s="264"/>
      <c r="TYJ204" s="264"/>
      <c r="TYK204" s="264"/>
      <c r="TYL204" s="264"/>
      <c r="TYM204" s="264"/>
      <c r="TYN204" s="264"/>
      <c r="TYO204" s="264"/>
      <c r="TYP204" s="264"/>
      <c r="TYQ204" s="264"/>
      <c r="TYR204" s="264"/>
      <c r="TYS204" s="264"/>
      <c r="TYT204" s="264"/>
      <c r="TYU204" s="264"/>
      <c r="TYV204" s="264"/>
      <c r="TYW204" s="264"/>
      <c r="TYX204" s="264"/>
      <c r="TYY204" s="264"/>
      <c r="TYZ204" s="264"/>
      <c r="TZA204" s="264"/>
      <c r="TZB204" s="264"/>
      <c r="TZC204" s="264"/>
      <c r="TZD204" s="264"/>
      <c r="TZE204" s="264"/>
      <c r="TZF204" s="264"/>
      <c r="TZG204" s="264"/>
      <c r="TZH204" s="264"/>
      <c r="TZI204" s="264"/>
      <c r="TZJ204" s="264"/>
      <c r="TZK204" s="264"/>
      <c r="TZL204" s="264"/>
      <c r="TZM204" s="264"/>
      <c r="TZN204" s="264"/>
      <c r="TZO204" s="264"/>
      <c r="TZP204" s="264"/>
      <c r="TZQ204" s="264"/>
      <c r="TZR204" s="264"/>
      <c r="TZS204" s="264"/>
      <c r="TZT204" s="264"/>
      <c r="TZU204" s="264"/>
      <c r="TZV204" s="264"/>
      <c r="TZW204" s="264"/>
      <c r="TZX204" s="264"/>
      <c r="TZY204" s="264"/>
      <c r="TZZ204" s="264"/>
      <c r="UAA204" s="264"/>
      <c r="UAB204" s="264"/>
      <c r="UAC204" s="264"/>
      <c r="UAD204" s="264"/>
      <c r="UAE204" s="264"/>
      <c r="UAF204" s="264"/>
      <c r="UAG204" s="264"/>
      <c r="UAH204" s="264"/>
      <c r="UAI204" s="264"/>
      <c r="UAJ204" s="264"/>
      <c r="UAK204" s="264"/>
      <c r="UAL204" s="264"/>
      <c r="UAM204" s="264"/>
      <c r="UAN204" s="264"/>
      <c r="UAO204" s="264"/>
      <c r="UAP204" s="264"/>
      <c r="UAQ204" s="264"/>
      <c r="UAR204" s="264"/>
      <c r="UAS204" s="264"/>
      <c r="UAT204" s="264"/>
      <c r="UAU204" s="264"/>
      <c r="UAV204" s="264"/>
      <c r="UAW204" s="264"/>
      <c r="UAX204" s="264"/>
      <c r="UAY204" s="264"/>
      <c r="UAZ204" s="264"/>
      <c r="UBA204" s="264"/>
      <c r="UBB204" s="264"/>
      <c r="UBC204" s="264"/>
      <c r="UBD204" s="264"/>
      <c r="UBE204" s="264"/>
      <c r="UBF204" s="264"/>
      <c r="UBG204" s="264"/>
      <c r="UBH204" s="264"/>
      <c r="UBI204" s="264"/>
      <c r="UBJ204" s="264"/>
      <c r="UBK204" s="264"/>
      <c r="UBL204" s="264"/>
      <c r="UBM204" s="264"/>
      <c r="UBN204" s="264"/>
      <c r="UBO204" s="264"/>
      <c r="UBP204" s="264"/>
      <c r="UBQ204" s="264"/>
      <c r="UBR204" s="264"/>
      <c r="UBS204" s="264"/>
      <c r="UBT204" s="264"/>
      <c r="UBU204" s="264"/>
      <c r="UBV204" s="264"/>
      <c r="UBW204" s="264"/>
      <c r="UBX204" s="264"/>
      <c r="UBY204" s="264"/>
      <c r="UBZ204" s="264"/>
      <c r="UCA204" s="264"/>
      <c r="UCB204" s="264"/>
      <c r="UCC204" s="264"/>
      <c r="UCD204" s="264"/>
      <c r="UCE204" s="264"/>
      <c r="UCF204" s="264"/>
      <c r="UCG204" s="264"/>
      <c r="UCH204" s="264"/>
      <c r="UCI204" s="264"/>
      <c r="UCJ204" s="264"/>
      <c r="UCK204" s="264"/>
      <c r="UCL204" s="264"/>
      <c r="UCM204" s="264"/>
      <c r="UCN204" s="264"/>
      <c r="UCO204" s="264"/>
      <c r="UCP204" s="264"/>
      <c r="UCQ204" s="264"/>
      <c r="UCR204" s="264"/>
      <c r="UCS204" s="264"/>
      <c r="UCT204" s="264"/>
      <c r="UCU204" s="264"/>
      <c r="UCV204" s="264"/>
      <c r="UCW204" s="264"/>
      <c r="UCX204" s="264"/>
      <c r="UCY204" s="264"/>
      <c r="UCZ204" s="264"/>
      <c r="UDA204" s="264"/>
      <c r="UDB204" s="264"/>
      <c r="UDC204" s="264"/>
      <c r="UDD204" s="264"/>
      <c r="UDE204" s="264"/>
      <c r="UDF204" s="264"/>
      <c r="UDG204" s="264"/>
      <c r="UDH204" s="264"/>
      <c r="UDI204" s="264"/>
      <c r="UDJ204" s="264"/>
      <c r="UDK204" s="264"/>
      <c r="UDL204" s="264"/>
      <c r="UDM204" s="264"/>
      <c r="UDN204" s="264"/>
      <c r="UDO204" s="264"/>
      <c r="UDP204" s="264"/>
      <c r="UDQ204" s="264"/>
      <c r="UDR204" s="264"/>
      <c r="UDS204" s="264"/>
      <c r="UDT204" s="264"/>
      <c r="UDU204" s="264"/>
      <c r="UDV204" s="264"/>
      <c r="UDW204" s="264"/>
      <c r="UDX204" s="264"/>
      <c r="UDY204" s="264"/>
      <c r="UDZ204" s="264"/>
      <c r="UEA204" s="264"/>
      <c r="UEB204" s="264"/>
      <c r="UEC204" s="264"/>
      <c r="UED204" s="264"/>
      <c r="UEE204" s="264"/>
      <c r="UEF204" s="264"/>
      <c r="UEG204" s="264"/>
      <c r="UEH204" s="264"/>
      <c r="UEI204" s="264"/>
      <c r="UEJ204" s="264"/>
      <c r="UEK204" s="264"/>
      <c r="UEL204" s="264"/>
      <c r="UEM204" s="264"/>
      <c r="UEN204" s="264"/>
      <c r="UEO204" s="264"/>
      <c r="UEP204" s="264"/>
      <c r="UEQ204" s="264"/>
      <c r="UER204" s="264"/>
      <c r="UES204" s="264"/>
      <c r="UET204" s="264"/>
      <c r="UEU204" s="264"/>
      <c r="UEV204" s="264"/>
      <c r="UEW204" s="264"/>
      <c r="UEX204" s="264"/>
      <c r="UEY204" s="264"/>
      <c r="UEZ204" s="264"/>
      <c r="UFA204" s="264"/>
      <c r="UFB204" s="264"/>
      <c r="UFC204" s="264"/>
      <c r="UFD204" s="264"/>
      <c r="UFE204" s="264"/>
      <c r="UFF204" s="264"/>
      <c r="UFG204" s="264"/>
      <c r="UFH204" s="264"/>
      <c r="UFI204" s="264"/>
      <c r="UFJ204" s="264"/>
      <c r="UFK204" s="264"/>
      <c r="UFL204" s="264"/>
      <c r="UFM204" s="264"/>
      <c r="UFN204" s="264"/>
      <c r="UFO204" s="264"/>
      <c r="UFP204" s="264"/>
      <c r="UFQ204" s="264"/>
      <c r="UFR204" s="264"/>
      <c r="UFS204" s="264"/>
      <c r="UFT204" s="264"/>
      <c r="UFU204" s="264"/>
      <c r="UFV204" s="264"/>
      <c r="UFW204" s="264"/>
      <c r="UFX204" s="264"/>
      <c r="UFY204" s="264"/>
      <c r="UFZ204" s="264"/>
      <c r="UGA204" s="264"/>
      <c r="UGB204" s="264"/>
      <c r="UGC204" s="264"/>
      <c r="UGD204" s="264"/>
      <c r="UGE204" s="264"/>
      <c r="UGF204" s="264"/>
      <c r="UGG204" s="264"/>
      <c r="UGH204" s="264"/>
      <c r="UGI204" s="264"/>
      <c r="UGJ204" s="264"/>
      <c r="UGK204" s="264"/>
      <c r="UGL204" s="264"/>
      <c r="UGM204" s="264"/>
      <c r="UGN204" s="264"/>
      <c r="UGO204" s="264"/>
      <c r="UGP204" s="264"/>
      <c r="UGQ204" s="264"/>
      <c r="UGR204" s="264"/>
      <c r="UGS204" s="264"/>
      <c r="UGT204" s="264"/>
      <c r="UGU204" s="264"/>
      <c r="UGV204" s="264"/>
      <c r="UGW204" s="264"/>
      <c r="UGX204" s="264"/>
      <c r="UGY204" s="264"/>
      <c r="UGZ204" s="264"/>
      <c r="UHA204" s="264"/>
      <c r="UHB204" s="264"/>
      <c r="UHC204" s="264"/>
      <c r="UHD204" s="264"/>
      <c r="UHE204" s="264"/>
      <c r="UHF204" s="264"/>
      <c r="UHG204" s="264"/>
      <c r="UHH204" s="264"/>
      <c r="UHI204" s="264"/>
      <c r="UHJ204" s="264"/>
      <c r="UHK204" s="264"/>
      <c r="UHL204" s="264"/>
      <c r="UHM204" s="264"/>
      <c r="UHN204" s="264"/>
      <c r="UHO204" s="264"/>
      <c r="UHP204" s="264"/>
      <c r="UHQ204" s="264"/>
      <c r="UHR204" s="264"/>
      <c r="UHS204" s="264"/>
      <c r="UHT204" s="264"/>
      <c r="UHU204" s="264"/>
      <c r="UHV204" s="264"/>
      <c r="UHW204" s="264"/>
      <c r="UHX204" s="264"/>
      <c r="UHY204" s="264"/>
      <c r="UHZ204" s="264"/>
      <c r="UIA204" s="264"/>
      <c r="UIB204" s="264"/>
      <c r="UIC204" s="264"/>
      <c r="UID204" s="264"/>
      <c r="UIE204" s="264"/>
      <c r="UIF204" s="264"/>
      <c r="UIG204" s="264"/>
      <c r="UIH204" s="264"/>
      <c r="UII204" s="264"/>
      <c r="UIJ204" s="264"/>
      <c r="UIK204" s="264"/>
      <c r="UIL204" s="264"/>
      <c r="UIM204" s="264"/>
      <c r="UIN204" s="264"/>
      <c r="UIO204" s="264"/>
      <c r="UIP204" s="264"/>
      <c r="UIQ204" s="264"/>
      <c r="UIR204" s="264"/>
      <c r="UIS204" s="264"/>
      <c r="UIT204" s="264"/>
      <c r="UIU204" s="264"/>
      <c r="UIV204" s="264"/>
      <c r="UIW204" s="264"/>
      <c r="UIX204" s="264"/>
      <c r="UIY204" s="264"/>
      <c r="UIZ204" s="264"/>
      <c r="UJA204" s="264"/>
      <c r="UJB204" s="264"/>
      <c r="UJC204" s="264"/>
      <c r="UJD204" s="264"/>
      <c r="UJE204" s="264"/>
      <c r="UJF204" s="264"/>
      <c r="UJG204" s="264"/>
      <c r="UJH204" s="264"/>
      <c r="UJI204" s="264"/>
      <c r="UJJ204" s="264"/>
      <c r="UJK204" s="264"/>
      <c r="UJL204" s="264"/>
      <c r="UJM204" s="264"/>
      <c r="UJN204" s="264"/>
      <c r="UJO204" s="264"/>
      <c r="UJP204" s="264"/>
      <c r="UJQ204" s="264"/>
      <c r="UJR204" s="264"/>
      <c r="UJS204" s="264"/>
      <c r="UJT204" s="264"/>
      <c r="UJU204" s="264"/>
      <c r="UJV204" s="264"/>
      <c r="UJW204" s="264"/>
      <c r="UJX204" s="264"/>
      <c r="UJY204" s="264"/>
      <c r="UJZ204" s="264"/>
      <c r="UKA204" s="264"/>
      <c r="UKB204" s="264"/>
      <c r="UKC204" s="264"/>
      <c r="UKD204" s="264"/>
      <c r="UKE204" s="264"/>
      <c r="UKF204" s="264"/>
      <c r="UKG204" s="264"/>
      <c r="UKH204" s="264"/>
      <c r="UKI204" s="264"/>
      <c r="UKJ204" s="264"/>
      <c r="UKK204" s="264"/>
      <c r="UKL204" s="264"/>
      <c r="UKM204" s="264"/>
      <c r="UKN204" s="264"/>
      <c r="UKO204" s="264"/>
      <c r="UKP204" s="264"/>
      <c r="UKQ204" s="264"/>
      <c r="UKR204" s="264"/>
      <c r="UKS204" s="264"/>
      <c r="UKT204" s="264"/>
      <c r="UKU204" s="264"/>
      <c r="UKV204" s="264"/>
      <c r="UKW204" s="264"/>
      <c r="UKX204" s="264"/>
      <c r="UKY204" s="264"/>
      <c r="UKZ204" s="264"/>
      <c r="ULA204" s="264"/>
      <c r="ULB204" s="264"/>
      <c r="ULC204" s="264"/>
      <c r="ULD204" s="264"/>
      <c r="ULE204" s="264"/>
      <c r="ULF204" s="264"/>
      <c r="ULG204" s="264"/>
      <c r="ULH204" s="264"/>
      <c r="ULI204" s="264"/>
      <c r="ULJ204" s="264"/>
      <c r="ULK204" s="264"/>
      <c r="ULL204" s="264"/>
      <c r="ULM204" s="264"/>
      <c r="ULN204" s="264"/>
      <c r="ULO204" s="264"/>
      <c r="ULP204" s="264"/>
      <c r="ULQ204" s="264"/>
      <c r="ULR204" s="264"/>
      <c r="ULS204" s="264"/>
      <c r="ULT204" s="264"/>
      <c r="ULU204" s="264"/>
      <c r="ULV204" s="264"/>
      <c r="ULW204" s="264"/>
      <c r="ULX204" s="264"/>
      <c r="ULY204" s="264"/>
      <c r="ULZ204" s="264"/>
      <c r="UMA204" s="264"/>
      <c r="UMB204" s="264"/>
      <c r="UMC204" s="264"/>
      <c r="UMD204" s="264"/>
      <c r="UME204" s="264"/>
      <c r="UMF204" s="264"/>
      <c r="UMG204" s="264"/>
      <c r="UMH204" s="264"/>
      <c r="UMI204" s="264"/>
      <c r="UMJ204" s="264"/>
      <c r="UMK204" s="264"/>
      <c r="UML204" s="264"/>
      <c r="UMM204" s="264"/>
      <c r="UMN204" s="264"/>
      <c r="UMO204" s="264"/>
      <c r="UMP204" s="264"/>
      <c r="UMQ204" s="264"/>
      <c r="UMR204" s="264"/>
      <c r="UMS204" s="264"/>
      <c r="UMT204" s="264"/>
      <c r="UMU204" s="264"/>
      <c r="UMV204" s="264"/>
      <c r="UMW204" s="264"/>
      <c r="UMX204" s="264"/>
      <c r="UMY204" s="264"/>
      <c r="UMZ204" s="264"/>
      <c r="UNA204" s="264"/>
      <c r="UNB204" s="264"/>
      <c r="UNC204" s="264"/>
      <c r="UND204" s="264"/>
      <c r="UNE204" s="264"/>
      <c r="UNF204" s="264"/>
      <c r="UNG204" s="264"/>
      <c r="UNH204" s="264"/>
      <c r="UNI204" s="264"/>
      <c r="UNJ204" s="264"/>
      <c r="UNK204" s="264"/>
      <c r="UNL204" s="264"/>
      <c r="UNM204" s="264"/>
      <c r="UNN204" s="264"/>
      <c r="UNO204" s="264"/>
      <c r="UNP204" s="264"/>
      <c r="UNQ204" s="264"/>
      <c r="UNR204" s="264"/>
      <c r="UNS204" s="264"/>
      <c r="UNT204" s="264"/>
      <c r="UNU204" s="264"/>
      <c r="UNV204" s="264"/>
      <c r="UNW204" s="264"/>
      <c r="UNX204" s="264"/>
      <c r="UNY204" s="264"/>
      <c r="UNZ204" s="264"/>
      <c r="UOA204" s="264"/>
      <c r="UOB204" s="264"/>
      <c r="UOC204" s="264"/>
      <c r="UOD204" s="264"/>
      <c r="UOE204" s="264"/>
      <c r="UOF204" s="264"/>
      <c r="UOG204" s="264"/>
      <c r="UOH204" s="264"/>
      <c r="UOI204" s="264"/>
      <c r="UOJ204" s="264"/>
      <c r="UOK204" s="264"/>
      <c r="UOL204" s="264"/>
      <c r="UOM204" s="264"/>
      <c r="UON204" s="264"/>
      <c r="UOO204" s="264"/>
      <c r="UOP204" s="264"/>
      <c r="UOQ204" s="264"/>
      <c r="UOR204" s="264"/>
      <c r="UOS204" s="264"/>
      <c r="UOT204" s="264"/>
      <c r="UOU204" s="264"/>
      <c r="UOV204" s="264"/>
      <c r="UOW204" s="264"/>
      <c r="UOX204" s="264"/>
      <c r="UOY204" s="264"/>
      <c r="UOZ204" s="264"/>
      <c r="UPA204" s="264"/>
      <c r="UPB204" s="264"/>
      <c r="UPC204" s="264"/>
      <c r="UPD204" s="264"/>
      <c r="UPE204" s="264"/>
      <c r="UPF204" s="264"/>
      <c r="UPG204" s="264"/>
      <c r="UPH204" s="264"/>
      <c r="UPI204" s="264"/>
      <c r="UPJ204" s="264"/>
      <c r="UPK204" s="264"/>
      <c r="UPL204" s="264"/>
      <c r="UPM204" s="264"/>
      <c r="UPN204" s="264"/>
      <c r="UPO204" s="264"/>
      <c r="UPP204" s="264"/>
      <c r="UPQ204" s="264"/>
      <c r="UPR204" s="264"/>
      <c r="UPS204" s="264"/>
      <c r="UPT204" s="264"/>
      <c r="UPU204" s="264"/>
      <c r="UPV204" s="264"/>
      <c r="UPW204" s="264"/>
      <c r="UPX204" s="264"/>
      <c r="UPY204" s="264"/>
      <c r="UPZ204" s="264"/>
      <c r="UQA204" s="264"/>
      <c r="UQB204" s="264"/>
      <c r="UQC204" s="264"/>
      <c r="UQD204" s="264"/>
      <c r="UQE204" s="264"/>
      <c r="UQF204" s="264"/>
      <c r="UQG204" s="264"/>
      <c r="UQH204" s="264"/>
      <c r="UQI204" s="264"/>
      <c r="UQJ204" s="264"/>
      <c r="UQK204" s="264"/>
      <c r="UQL204" s="264"/>
      <c r="UQM204" s="264"/>
      <c r="UQN204" s="264"/>
      <c r="UQO204" s="264"/>
      <c r="UQP204" s="264"/>
      <c r="UQQ204" s="264"/>
      <c r="UQR204" s="264"/>
      <c r="UQS204" s="264"/>
      <c r="UQT204" s="264"/>
      <c r="UQU204" s="264"/>
      <c r="UQV204" s="264"/>
      <c r="UQW204" s="264"/>
      <c r="UQX204" s="264"/>
      <c r="UQY204" s="264"/>
      <c r="UQZ204" s="264"/>
      <c r="URA204" s="264"/>
      <c r="URB204" s="264"/>
      <c r="URC204" s="264"/>
      <c r="URD204" s="264"/>
      <c r="URE204" s="264"/>
      <c r="URF204" s="264"/>
      <c r="URG204" s="264"/>
      <c r="URH204" s="264"/>
      <c r="URI204" s="264"/>
      <c r="URJ204" s="264"/>
      <c r="URK204" s="264"/>
      <c r="URL204" s="264"/>
      <c r="URM204" s="264"/>
      <c r="URN204" s="264"/>
      <c r="URO204" s="264"/>
      <c r="URP204" s="264"/>
      <c r="URQ204" s="264"/>
      <c r="URR204" s="264"/>
      <c r="URS204" s="264"/>
      <c r="URT204" s="264"/>
      <c r="URU204" s="264"/>
      <c r="URV204" s="264"/>
      <c r="URW204" s="264"/>
      <c r="URX204" s="264"/>
      <c r="URY204" s="264"/>
      <c r="URZ204" s="264"/>
      <c r="USA204" s="264"/>
      <c r="USB204" s="264"/>
      <c r="USC204" s="264"/>
      <c r="USD204" s="264"/>
      <c r="USE204" s="264"/>
      <c r="USF204" s="264"/>
      <c r="USG204" s="264"/>
      <c r="USH204" s="264"/>
      <c r="USI204" s="264"/>
      <c r="USJ204" s="264"/>
      <c r="USK204" s="264"/>
      <c r="USL204" s="264"/>
      <c r="USM204" s="264"/>
      <c r="USN204" s="264"/>
      <c r="USO204" s="264"/>
      <c r="USP204" s="264"/>
      <c r="USQ204" s="264"/>
      <c r="USR204" s="264"/>
      <c r="USS204" s="264"/>
      <c r="UST204" s="264"/>
      <c r="USU204" s="264"/>
      <c r="USV204" s="264"/>
      <c r="USW204" s="264"/>
      <c r="USX204" s="264"/>
      <c r="USY204" s="264"/>
      <c r="USZ204" s="264"/>
      <c r="UTA204" s="264"/>
      <c r="UTB204" s="264"/>
      <c r="UTC204" s="264"/>
      <c r="UTD204" s="264"/>
      <c r="UTE204" s="264"/>
      <c r="UTF204" s="264"/>
      <c r="UTG204" s="264"/>
      <c r="UTH204" s="264"/>
      <c r="UTI204" s="264"/>
      <c r="UTJ204" s="264"/>
      <c r="UTK204" s="264"/>
      <c r="UTL204" s="264"/>
      <c r="UTM204" s="264"/>
      <c r="UTN204" s="264"/>
      <c r="UTO204" s="264"/>
      <c r="UTP204" s="264"/>
      <c r="UTQ204" s="264"/>
      <c r="UTR204" s="264"/>
      <c r="UTS204" s="264"/>
      <c r="UTT204" s="264"/>
      <c r="UTU204" s="264"/>
      <c r="UTV204" s="264"/>
      <c r="UTW204" s="264"/>
      <c r="UTX204" s="264"/>
      <c r="UTY204" s="264"/>
      <c r="UTZ204" s="264"/>
      <c r="UUA204" s="264"/>
      <c r="UUB204" s="264"/>
      <c r="UUC204" s="264"/>
      <c r="UUD204" s="264"/>
      <c r="UUE204" s="264"/>
      <c r="UUF204" s="264"/>
      <c r="UUG204" s="264"/>
      <c r="UUH204" s="264"/>
      <c r="UUI204" s="264"/>
      <c r="UUJ204" s="264"/>
      <c r="UUK204" s="264"/>
      <c r="UUL204" s="264"/>
      <c r="UUM204" s="264"/>
      <c r="UUN204" s="264"/>
      <c r="UUO204" s="264"/>
      <c r="UUP204" s="264"/>
      <c r="UUQ204" s="264"/>
      <c r="UUR204" s="264"/>
      <c r="UUS204" s="264"/>
      <c r="UUT204" s="264"/>
      <c r="UUU204" s="264"/>
      <c r="UUV204" s="264"/>
      <c r="UUW204" s="264"/>
      <c r="UUX204" s="264"/>
      <c r="UUY204" s="264"/>
      <c r="UUZ204" s="264"/>
      <c r="UVA204" s="264"/>
      <c r="UVB204" s="264"/>
      <c r="UVC204" s="264"/>
      <c r="UVD204" s="264"/>
      <c r="UVE204" s="264"/>
      <c r="UVF204" s="264"/>
      <c r="UVG204" s="264"/>
      <c r="UVH204" s="264"/>
      <c r="UVI204" s="264"/>
      <c r="UVJ204" s="264"/>
      <c r="UVK204" s="264"/>
      <c r="UVL204" s="264"/>
      <c r="UVM204" s="264"/>
      <c r="UVN204" s="264"/>
      <c r="UVO204" s="264"/>
      <c r="UVP204" s="264"/>
      <c r="UVQ204" s="264"/>
      <c r="UVR204" s="264"/>
      <c r="UVS204" s="264"/>
      <c r="UVT204" s="264"/>
      <c r="UVU204" s="264"/>
      <c r="UVV204" s="264"/>
      <c r="UVW204" s="264"/>
      <c r="UVX204" s="264"/>
      <c r="UVY204" s="264"/>
      <c r="UVZ204" s="264"/>
      <c r="UWA204" s="264"/>
      <c r="UWB204" s="264"/>
      <c r="UWC204" s="264"/>
      <c r="UWD204" s="264"/>
      <c r="UWE204" s="264"/>
      <c r="UWF204" s="264"/>
      <c r="UWG204" s="264"/>
      <c r="UWH204" s="264"/>
      <c r="UWI204" s="264"/>
      <c r="UWJ204" s="264"/>
      <c r="UWK204" s="264"/>
      <c r="UWL204" s="264"/>
      <c r="UWM204" s="264"/>
      <c r="UWN204" s="264"/>
      <c r="UWO204" s="264"/>
      <c r="UWP204" s="264"/>
      <c r="UWQ204" s="264"/>
      <c r="UWR204" s="264"/>
      <c r="UWS204" s="264"/>
      <c r="UWT204" s="264"/>
      <c r="UWU204" s="264"/>
      <c r="UWV204" s="264"/>
      <c r="UWW204" s="264"/>
      <c r="UWX204" s="264"/>
      <c r="UWY204" s="264"/>
      <c r="UWZ204" s="264"/>
      <c r="UXA204" s="264"/>
      <c r="UXB204" s="264"/>
      <c r="UXC204" s="264"/>
      <c r="UXD204" s="264"/>
      <c r="UXE204" s="264"/>
      <c r="UXF204" s="264"/>
      <c r="UXG204" s="264"/>
      <c r="UXH204" s="264"/>
      <c r="UXI204" s="264"/>
      <c r="UXJ204" s="264"/>
      <c r="UXK204" s="264"/>
      <c r="UXL204" s="264"/>
      <c r="UXM204" s="264"/>
      <c r="UXN204" s="264"/>
      <c r="UXO204" s="264"/>
      <c r="UXP204" s="264"/>
      <c r="UXQ204" s="264"/>
      <c r="UXR204" s="264"/>
      <c r="UXS204" s="264"/>
      <c r="UXT204" s="264"/>
      <c r="UXU204" s="264"/>
      <c r="UXV204" s="264"/>
      <c r="UXW204" s="264"/>
      <c r="UXX204" s="264"/>
      <c r="UXY204" s="264"/>
      <c r="UXZ204" s="264"/>
      <c r="UYA204" s="264"/>
      <c r="UYB204" s="264"/>
      <c r="UYC204" s="264"/>
      <c r="UYD204" s="264"/>
      <c r="UYE204" s="264"/>
      <c r="UYF204" s="264"/>
      <c r="UYG204" s="264"/>
      <c r="UYH204" s="264"/>
      <c r="UYI204" s="264"/>
      <c r="UYJ204" s="264"/>
      <c r="UYK204" s="264"/>
      <c r="UYL204" s="264"/>
      <c r="UYM204" s="264"/>
      <c r="UYN204" s="264"/>
      <c r="UYO204" s="264"/>
      <c r="UYP204" s="264"/>
      <c r="UYQ204" s="264"/>
      <c r="UYR204" s="264"/>
      <c r="UYS204" s="264"/>
      <c r="UYT204" s="264"/>
      <c r="UYU204" s="264"/>
      <c r="UYV204" s="264"/>
      <c r="UYW204" s="264"/>
      <c r="UYX204" s="264"/>
      <c r="UYY204" s="264"/>
      <c r="UYZ204" s="264"/>
      <c r="UZA204" s="264"/>
      <c r="UZB204" s="264"/>
      <c r="UZC204" s="264"/>
      <c r="UZD204" s="264"/>
      <c r="UZE204" s="264"/>
      <c r="UZF204" s="264"/>
      <c r="UZG204" s="264"/>
      <c r="UZH204" s="264"/>
      <c r="UZI204" s="264"/>
      <c r="UZJ204" s="264"/>
      <c r="UZK204" s="264"/>
      <c r="UZL204" s="264"/>
      <c r="UZM204" s="264"/>
      <c r="UZN204" s="264"/>
      <c r="UZO204" s="264"/>
      <c r="UZP204" s="264"/>
      <c r="UZQ204" s="264"/>
      <c r="UZR204" s="264"/>
      <c r="UZS204" s="264"/>
      <c r="UZT204" s="264"/>
      <c r="UZU204" s="264"/>
      <c r="UZV204" s="264"/>
      <c r="UZW204" s="264"/>
      <c r="UZX204" s="264"/>
      <c r="UZY204" s="264"/>
      <c r="UZZ204" s="264"/>
      <c r="VAA204" s="264"/>
      <c r="VAB204" s="264"/>
      <c r="VAC204" s="264"/>
      <c r="VAD204" s="264"/>
      <c r="VAE204" s="264"/>
      <c r="VAF204" s="264"/>
      <c r="VAG204" s="264"/>
      <c r="VAH204" s="264"/>
      <c r="VAI204" s="264"/>
      <c r="VAJ204" s="264"/>
      <c r="VAK204" s="264"/>
      <c r="VAL204" s="264"/>
      <c r="VAM204" s="264"/>
      <c r="VAN204" s="264"/>
      <c r="VAO204" s="264"/>
      <c r="VAP204" s="264"/>
      <c r="VAQ204" s="264"/>
      <c r="VAR204" s="264"/>
      <c r="VAS204" s="264"/>
      <c r="VAT204" s="264"/>
      <c r="VAU204" s="264"/>
      <c r="VAV204" s="264"/>
      <c r="VAW204" s="264"/>
      <c r="VAX204" s="264"/>
      <c r="VAY204" s="264"/>
      <c r="VAZ204" s="264"/>
      <c r="VBA204" s="264"/>
      <c r="VBB204" s="264"/>
      <c r="VBC204" s="264"/>
      <c r="VBD204" s="264"/>
      <c r="VBE204" s="264"/>
      <c r="VBF204" s="264"/>
      <c r="VBG204" s="264"/>
      <c r="VBH204" s="264"/>
      <c r="VBI204" s="264"/>
      <c r="VBJ204" s="264"/>
      <c r="VBK204" s="264"/>
      <c r="VBL204" s="264"/>
      <c r="VBM204" s="264"/>
      <c r="VBN204" s="264"/>
      <c r="VBO204" s="264"/>
      <c r="VBP204" s="264"/>
      <c r="VBQ204" s="264"/>
      <c r="VBR204" s="264"/>
      <c r="VBS204" s="264"/>
      <c r="VBT204" s="264"/>
      <c r="VBU204" s="264"/>
      <c r="VBV204" s="264"/>
      <c r="VBW204" s="264"/>
      <c r="VBX204" s="264"/>
      <c r="VBY204" s="264"/>
      <c r="VBZ204" s="264"/>
      <c r="VCA204" s="264"/>
      <c r="VCB204" s="264"/>
      <c r="VCC204" s="264"/>
      <c r="VCD204" s="264"/>
      <c r="VCE204" s="264"/>
      <c r="VCF204" s="264"/>
      <c r="VCG204" s="264"/>
      <c r="VCH204" s="264"/>
      <c r="VCI204" s="264"/>
      <c r="VCJ204" s="264"/>
      <c r="VCK204" s="264"/>
      <c r="VCL204" s="264"/>
      <c r="VCM204" s="264"/>
      <c r="VCN204" s="264"/>
      <c r="VCO204" s="264"/>
      <c r="VCP204" s="264"/>
      <c r="VCQ204" s="264"/>
      <c r="VCR204" s="264"/>
      <c r="VCS204" s="264"/>
      <c r="VCT204" s="264"/>
      <c r="VCU204" s="264"/>
      <c r="VCV204" s="264"/>
      <c r="VCW204" s="264"/>
      <c r="VCX204" s="264"/>
      <c r="VCY204" s="264"/>
      <c r="VCZ204" s="264"/>
      <c r="VDA204" s="264"/>
      <c r="VDB204" s="264"/>
      <c r="VDC204" s="264"/>
      <c r="VDD204" s="264"/>
      <c r="VDE204" s="264"/>
      <c r="VDF204" s="264"/>
      <c r="VDG204" s="264"/>
      <c r="VDH204" s="264"/>
      <c r="VDI204" s="264"/>
      <c r="VDJ204" s="264"/>
      <c r="VDK204" s="264"/>
      <c r="VDL204" s="264"/>
      <c r="VDM204" s="264"/>
      <c r="VDN204" s="264"/>
      <c r="VDO204" s="264"/>
      <c r="VDP204" s="264"/>
      <c r="VDQ204" s="264"/>
      <c r="VDR204" s="264"/>
      <c r="VDS204" s="264"/>
      <c r="VDT204" s="264"/>
      <c r="VDU204" s="264"/>
      <c r="VDV204" s="264"/>
      <c r="VDW204" s="264"/>
      <c r="VDX204" s="264"/>
      <c r="VDY204" s="264"/>
      <c r="VDZ204" s="264"/>
      <c r="VEA204" s="264"/>
      <c r="VEB204" s="264"/>
      <c r="VEC204" s="264"/>
      <c r="VED204" s="264"/>
      <c r="VEE204" s="264"/>
      <c r="VEF204" s="264"/>
      <c r="VEG204" s="264"/>
      <c r="VEH204" s="264"/>
      <c r="VEI204" s="264"/>
      <c r="VEJ204" s="264"/>
      <c r="VEK204" s="264"/>
      <c r="VEL204" s="264"/>
      <c r="VEM204" s="264"/>
      <c r="VEN204" s="264"/>
      <c r="VEO204" s="264"/>
      <c r="VEP204" s="264"/>
      <c r="VEQ204" s="264"/>
      <c r="VER204" s="264"/>
      <c r="VES204" s="264"/>
      <c r="VET204" s="264"/>
      <c r="VEU204" s="264"/>
      <c r="VEV204" s="264"/>
      <c r="VEW204" s="264"/>
      <c r="VEX204" s="264"/>
      <c r="VEY204" s="264"/>
      <c r="VEZ204" s="264"/>
      <c r="VFA204" s="264"/>
      <c r="VFB204" s="264"/>
      <c r="VFC204" s="264"/>
      <c r="VFD204" s="264"/>
      <c r="VFE204" s="264"/>
      <c r="VFF204" s="264"/>
      <c r="VFG204" s="264"/>
      <c r="VFH204" s="264"/>
      <c r="VFI204" s="264"/>
      <c r="VFJ204" s="264"/>
      <c r="VFK204" s="264"/>
      <c r="VFL204" s="264"/>
      <c r="VFM204" s="264"/>
      <c r="VFN204" s="264"/>
      <c r="VFO204" s="264"/>
      <c r="VFP204" s="264"/>
      <c r="VFQ204" s="264"/>
      <c r="VFR204" s="264"/>
      <c r="VFS204" s="264"/>
      <c r="VFT204" s="264"/>
      <c r="VFU204" s="264"/>
      <c r="VFV204" s="264"/>
      <c r="VFW204" s="264"/>
      <c r="VFX204" s="264"/>
      <c r="VFY204" s="264"/>
      <c r="VFZ204" s="264"/>
      <c r="VGA204" s="264"/>
      <c r="VGB204" s="264"/>
      <c r="VGC204" s="264"/>
      <c r="VGD204" s="264"/>
      <c r="VGE204" s="264"/>
      <c r="VGF204" s="264"/>
      <c r="VGG204" s="264"/>
      <c r="VGH204" s="264"/>
      <c r="VGI204" s="264"/>
      <c r="VGJ204" s="264"/>
      <c r="VGK204" s="264"/>
      <c r="VGL204" s="264"/>
      <c r="VGM204" s="264"/>
      <c r="VGN204" s="264"/>
      <c r="VGO204" s="264"/>
      <c r="VGP204" s="264"/>
      <c r="VGQ204" s="264"/>
      <c r="VGR204" s="264"/>
      <c r="VGS204" s="264"/>
      <c r="VGT204" s="264"/>
      <c r="VGU204" s="264"/>
      <c r="VGV204" s="264"/>
      <c r="VGW204" s="264"/>
      <c r="VGX204" s="264"/>
      <c r="VGY204" s="264"/>
      <c r="VGZ204" s="264"/>
      <c r="VHA204" s="264"/>
      <c r="VHB204" s="264"/>
      <c r="VHC204" s="264"/>
      <c r="VHD204" s="264"/>
      <c r="VHE204" s="264"/>
      <c r="VHF204" s="264"/>
      <c r="VHG204" s="264"/>
      <c r="VHH204" s="264"/>
      <c r="VHI204" s="264"/>
      <c r="VHJ204" s="264"/>
      <c r="VHK204" s="264"/>
      <c r="VHL204" s="264"/>
      <c r="VHM204" s="264"/>
      <c r="VHN204" s="264"/>
      <c r="VHO204" s="264"/>
      <c r="VHP204" s="264"/>
      <c r="VHQ204" s="264"/>
      <c r="VHR204" s="264"/>
      <c r="VHS204" s="264"/>
      <c r="VHT204" s="264"/>
      <c r="VHU204" s="264"/>
      <c r="VHV204" s="264"/>
      <c r="VHW204" s="264"/>
      <c r="VHX204" s="264"/>
      <c r="VHY204" s="264"/>
      <c r="VHZ204" s="264"/>
      <c r="VIA204" s="264"/>
      <c r="VIB204" s="264"/>
      <c r="VIC204" s="264"/>
      <c r="VID204" s="264"/>
      <c r="VIE204" s="264"/>
      <c r="VIF204" s="264"/>
      <c r="VIG204" s="264"/>
      <c r="VIH204" s="264"/>
      <c r="VII204" s="264"/>
      <c r="VIJ204" s="264"/>
      <c r="VIK204" s="264"/>
      <c r="VIL204" s="264"/>
      <c r="VIM204" s="264"/>
      <c r="VIN204" s="264"/>
      <c r="VIO204" s="264"/>
      <c r="VIP204" s="264"/>
      <c r="VIQ204" s="264"/>
      <c r="VIR204" s="264"/>
      <c r="VIS204" s="264"/>
      <c r="VIT204" s="264"/>
      <c r="VIU204" s="264"/>
      <c r="VIV204" s="264"/>
      <c r="VIW204" s="264"/>
      <c r="VIX204" s="264"/>
      <c r="VIY204" s="264"/>
      <c r="VIZ204" s="264"/>
      <c r="VJA204" s="264"/>
      <c r="VJB204" s="264"/>
      <c r="VJC204" s="264"/>
      <c r="VJD204" s="264"/>
      <c r="VJE204" s="264"/>
      <c r="VJF204" s="264"/>
      <c r="VJG204" s="264"/>
      <c r="VJH204" s="264"/>
      <c r="VJI204" s="264"/>
      <c r="VJJ204" s="264"/>
      <c r="VJK204" s="264"/>
      <c r="VJL204" s="264"/>
      <c r="VJM204" s="264"/>
      <c r="VJN204" s="264"/>
      <c r="VJO204" s="264"/>
      <c r="VJP204" s="264"/>
      <c r="VJQ204" s="264"/>
      <c r="VJR204" s="264"/>
      <c r="VJS204" s="264"/>
      <c r="VJT204" s="264"/>
      <c r="VJU204" s="264"/>
      <c r="VJV204" s="264"/>
      <c r="VJW204" s="264"/>
      <c r="VJX204" s="264"/>
      <c r="VJY204" s="264"/>
      <c r="VJZ204" s="264"/>
      <c r="VKA204" s="264"/>
      <c r="VKB204" s="264"/>
      <c r="VKC204" s="264"/>
      <c r="VKD204" s="264"/>
      <c r="VKE204" s="264"/>
      <c r="VKF204" s="264"/>
      <c r="VKG204" s="264"/>
      <c r="VKH204" s="264"/>
      <c r="VKI204" s="264"/>
      <c r="VKJ204" s="264"/>
      <c r="VKK204" s="264"/>
      <c r="VKL204" s="264"/>
      <c r="VKM204" s="264"/>
      <c r="VKN204" s="264"/>
      <c r="VKO204" s="264"/>
      <c r="VKP204" s="264"/>
      <c r="VKQ204" s="264"/>
      <c r="VKR204" s="264"/>
      <c r="VKS204" s="264"/>
      <c r="VKT204" s="264"/>
      <c r="VKU204" s="264"/>
      <c r="VKV204" s="264"/>
      <c r="VKW204" s="264"/>
      <c r="VKX204" s="264"/>
      <c r="VKY204" s="264"/>
      <c r="VKZ204" s="264"/>
      <c r="VLA204" s="264"/>
      <c r="VLB204" s="264"/>
      <c r="VLC204" s="264"/>
      <c r="VLD204" s="264"/>
      <c r="VLE204" s="264"/>
      <c r="VLF204" s="264"/>
      <c r="VLG204" s="264"/>
      <c r="VLH204" s="264"/>
      <c r="VLI204" s="264"/>
      <c r="VLJ204" s="264"/>
      <c r="VLK204" s="264"/>
      <c r="VLL204" s="264"/>
      <c r="VLM204" s="264"/>
      <c r="VLN204" s="264"/>
      <c r="VLO204" s="264"/>
      <c r="VLP204" s="264"/>
      <c r="VLQ204" s="264"/>
      <c r="VLR204" s="264"/>
      <c r="VLS204" s="264"/>
      <c r="VLT204" s="264"/>
      <c r="VLU204" s="264"/>
      <c r="VLV204" s="264"/>
      <c r="VLW204" s="264"/>
      <c r="VLX204" s="264"/>
      <c r="VLY204" s="264"/>
      <c r="VLZ204" s="264"/>
      <c r="VMA204" s="264"/>
      <c r="VMB204" s="264"/>
      <c r="VMC204" s="264"/>
      <c r="VMD204" s="264"/>
      <c r="VME204" s="264"/>
      <c r="VMF204" s="264"/>
      <c r="VMG204" s="264"/>
      <c r="VMH204" s="264"/>
      <c r="VMI204" s="264"/>
      <c r="VMJ204" s="264"/>
      <c r="VMK204" s="264"/>
      <c r="VML204" s="264"/>
      <c r="VMM204" s="264"/>
      <c r="VMN204" s="264"/>
      <c r="VMO204" s="264"/>
      <c r="VMP204" s="264"/>
      <c r="VMQ204" s="264"/>
      <c r="VMR204" s="264"/>
      <c r="VMS204" s="264"/>
      <c r="VMT204" s="264"/>
      <c r="VMU204" s="264"/>
      <c r="VMV204" s="264"/>
      <c r="VMW204" s="264"/>
      <c r="VMX204" s="264"/>
      <c r="VMY204" s="264"/>
      <c r="VMZ204" s="264"/>
      <c r="VNA204" s="264"/>
      <c r="VNB204" s="264"/>
      <c r="VNC204" s="264"/>
      <c r="VND204" s="264"/>
      <c r="VNE204" s="264"/>
      <c r="VNF204" s="264"/>
      <c r="VNG204" s="264"/>
      <c r="VNH204" s="264"/>
      <c r="VNI204" s="264"/>
      <c r="VNJ204" s="264"/>
      <c r="VNK204" s="264"/>
      <c r="VNL204" s="264"/>
      <c r="VNM204" s="264"/>
      <c r="VNN204" s="264"/>
      <c r="VNO204" s="264"/>
      <c r="VNP204" s="264"/>
      <c r="VNQ204" s="264"/>
      <c r="VNR204" s="264"/>
      <c r="VNS204" s="264"/>
      <c r="VNT204" s="264"/>
      <c r="VNU204" s="264"/>
      <c r="VNV204" s="264"/>
      <c r="VNW204" s="264"/>
      <c r="VNX204" s="264"/>
      <c r="VNY204" s="264"/>
      <c r="VNZ204" s="264"/>
      <c r="VOA204" s="264"/>
      <c r="VOB204" s="264"/>
      <c r="VOC204" s="264"/>
      <c r="VOD204" s="264"/>
      <c r="VOE204" s="264"/>
      <c r="VOF204" s="264"/>
      <c r="VOG204" s="264"/>
      <c r="VOH204" s="264"/>
      <c r="VOI204" s="264"/>
      <c r="VOJ204" s="264"/>
      <c r="VOK204" s="264"/>
      <c r="VOL204" s="264"/>
      <c r="VOM204" s="264"/>
      <c r="VON204" s="264"/>
      <c r="VOO204" s="264"/>
      <c r="VOP204" s="264"/>
      <c r="VOQ204" s="264"/>
      <c r="VOR204" s="264"/>
      <c r="VOS204" s="264"/>
      <c r="VOT204" s="264"/>
      <c r="VOU204" s="264"/>
      <c r="VOV204" s="264"/>
      <c r="VOW204" s="264"/>
      <c r="VOX204" s="264"/>
      <c r="VOY204" s="264"/>
      <c r="VOZ204" s="264"/>
      <c r="VPA204" s="264"/>
      <c r="VPB204" s="264"/>
      <c r="VPC204" s="264"/>
      <c r="VPD204" s="264"/>
      <c r="VPE204" s="264"/>
      <c r="VPF204" s="264"/>
      <c r="VPG204" s="264"/>
      <c r="VPH204" s="264"/>
      <c r="VPI204" s="264"/>
      <c r="VPJ204" s="264"/>
      <c r="VPK204" s="264"/>
      <c r="VPL204" s="264"/>
      <c r="VPM204" s="264"/>
      <c r="VPN204" s="264"/>
      <c r="VPO204" s="264"/>
      <c r="VPP204" s="264"/>
      <c r="VPQ204" s="264"/>
      <c r="VPR204" s="264"/>
      <c r="VPS204" s="264"/>
      <c r="VPT204" s="264"/>
      <c r="VPU204" s="264"/>
      <c r="VPV204" s="264"/>
      <c r="VPW204" s="264"/>
      <c r="VPX204" s="264"/>
      <c r="VPY204" s="264"/>
      <c r="VPZ204" s="264"/>
      <c r="VQA204" s="264"/>
      <c r="VQB204" s="264"/>
      <c r="VQC204" s="264"/>
      <c r="VQD204" s="264"/>
      <c r="VQE204" s="264"/>
      <c r="VQF204" s="264"/>
      <c r="VQG204" s="264"/>
      <c r="VQH204" s="264"/>
      <c r="VQI204" s="264"/>
      <c r="VQJ204" s="264"/>
      <c r="VQK204" s="264"/>
      <c r="VQL204" s="264"/>
      <c r="VQM204" s="264"/>
      <c r="VQN204" s="264"/>
      <c r="VQO204" s="264"/>
      <c r="VQP204" s="264"/>
      <c r="VQQ204" s="264"/>
      <c r="VQR204" s="264"/>
      <c r="VQS204" s="264"/>
      <c r="VQT204" s="264"/>
      <c r="VQU204" s="264"/>
      <c r="VQV204" s="264"/>
      <c r="VQW204" s="264"/>
      <c r="VQX204" s="264"/>
      <c r="VQY204" s="264"/>
      <c r="VQZ204" s="264"/>
      <c r="VRA204" s="264"/>
      <c r="VRB204" s="264"/>
      <c r="VRC204" s="264"/>
      <c r="VRD204" s="264"/>
      <c r="VRE204" s="264"/>
      <c r="VRF204" s="264"/>
      <c r="VRG204" s="264"/>
      <c r="VRH204" s="264"/>
      <c r="VRI204" s="264"/>
      <c r="VRJ204" s="264"/>
      <c r="VRK204" s="264"/>
      <c r="VRL204" s="264"/>
      <c r="VRM204" s="264"/>
      <c r="VRN204" s="264"/>
      <c r="VRO204" s="264"/>
      <c r="VRP204" s="264"/>
      <c r="VRQ204" s="264"/>
      <c r="VRR204" s="264"/>
      <c r="VRS204" s="264"/>
      <c r="VRT204" s="264"/>
      <c r="VRU204" s="264"/>
      <c r="VRV204" s="264"/>
      <c r="VRW204" s="264"/>
      <c r="VRX204" s="264"/>
      <c r="VRY204" s="264"/>
      <c r="VRZ204" s="264"/>
      <c r="VSA204" s="264"/>
      <c r="VSB204" s="264"/>
      <c r="VSC204" s="264"/>
      <c r="VSD204" s="264"/>
      <c r="VSE204" s="264"/>
      <c r="VSF204" s="264"/>
      <c r="VSG204" s="264"/>
      <c r="VSH204" s="264"/>
      <c r="VSI204" s="264"/>
      <c r="VSJ204" s="264"/>
      <c r="VSK204" s="264"/>
      <c r="VSL204" s="264"/>
      <c r="VSM204" s="264"/>
      <c r="VSN204" s="264"/>
      <c r="VSO204" s="264"/>
      <c r="VSP204" s="264"/>
      <c r="VSQ204" s="264"/>
      <c r="VSR204" s="264"/>
      <c r="VSS204" s="264"/>
      <c r="VST204" s="264"/>
      <c r="VSU204" s="264"/>
      <c r="VSV204" s="264"/>
      <c r="VSW204" s="264"/>
      <c r="VSX204" s="264"/>
      <c r="VSY204" s="264"/>
      <c r="VSZ204" s="264"/>
      <c r="VTA204" s="264"/>
      <c r="VTB204" s="264"/>
      <c r="VTC204" s="264"/>
      <c r="VTD204" s="264"/>
      <c r="VTE204" s="264"/>
      <c r="VTF204" s="264"/>
      <c r="VTG204" s="264"/>
      <c r="VTH204" s="264"/>
      <c r="VTI204" s="264"/>
      <c r="VTJ204" s="264"/>
      <c r="VTK204" s="264"/>
      <c r="VTL204" s="264"/>
      <c r="VTM204" s="264"/>
      <c r="VTN204" s="264"/>
      <c r="VTO204" s="264"/>
      <c r="VTP204" s="264"/>
      <c r="VTQ204" s="264"/>
      <c r="VTR204" s="264"/>
      <c r="VTS204" s="264"/>
      <c r="VTT204" s="264"/>
      <c r="VTU204" s="264"/>
      <c r="VTV204" s="264"/>
      <c r="VTW204" s="264"/>
      <c r="VTX204" s="264"/>
      <c r="VTY204" s="264"/>
      <c r="VTZ204" s="264"/>
      <c r="VUA204" s="264"/>
      <c r="VUB204" s="264"/>
      <c r="VUC204" s="264"/>
      <c r="VUD204" s="264"/>
      <c r="VUE204" s="264"/>
      <c r="VUF204" s="264"/>
      <c r="VUG204" s="264"/>
      <c r="VUH204" s="264"/>
      <c r="VUI204" s="264"/>
      <c r="VUJ204" s="264"/>
      <c r="VUK204" s="264"/>
      <c r="VUL204" s="264"/>
      <c r="VUM204" s="264"/>
      <c r="VUN204" s="264"/>
      <c r="VUO204" s="264"/>
      <c r="VUP204" s="264"/>
      <c r="VUQ204" s="264"/>
      <c r="VUR204" s="264"/>
      <c r="VUS204" s="264"/>
      <c r="VUT204" s="264"/>
      <c r="VUU204" s="264"/>
      <c r="VUV204" s="264"/>
      <c r="VUW204" s="264"/>
      <c r="VUX204" s="264"/>
      <c r="VUY204" s="264"/>
      <c r="VUZ204" s="264"/>
      <c r="VVA204" s="264"/>
      <c r="VVB204" s="264"/>
      <c r="VVC204" s="264"/>
      <c r="VVD204" s="264"/>
      <c r="VVE204" s="264"/>
      <c r="VVF204" s="264"/>
      <c r="VVG204" s="264"/>
      <c r="VVH204" s="264"/>
      <c r="VVI204" s="264"/>
      <c r="VVJ204" s="264"/>
      <c r="VVK204" s="264"/>
      <c r="VVL204" s="264"/>
      <c r="VVM204" s="264"/>
      <c r="VVN204" s="264"/>
      <c r="VVO204" s="264"/>
      <c r="VVP204" s="264"/>
      <c r="VVQ204" s="264"/>
      <c r="VVR204" s="264"/>
      <c r="VVS204" s="264"/>
      <c r="VVT204" s="264"/>
      <c r="VVU204" s="264"/>
      <c r="VVV204" s="264"/>
      <c r="VVW204" s="264"/>
      <c r="VVX204" s="264"/>
      <c r="VVY204" s="264"/>
      <c r="VVZ204" s="264"/>
      <c r="VWA204" s="264"/>
      <c r="VWB204" s="264"/>
      <c r="VWC204" s="264"/>
      <c r="VWD204" s="264"/>
      <c r="VWE204" s="264"/>
      <c r="VWF204" s="264"/>
      <c r="VWG204" s="264"/>
      <c r="VWH204" s="264"/>
      <c r="VWI204" s="264"/>
      <c r="VWJ204" s="264"/>
      <c r="VWK204" s="264"/>
      <c r="VWL204" s="264"/>
      <c r="VWM204" s="264"/>
      <c r="VWN204" s="264"/>
      <c r="VWO204" s="264"/>
      <c r="VWP204" s="264"/>
      <c r="VWQ204" s="264"/>
      <c r="VWR204" s="264"/>
      <c r="VWS204" s="264"/>
      <c r="VWT204" s="264"/>
      <c r="VWU204" s="264"/>
      <c r="VWV204" s="264"/>
      <c r="VWW204" s="264"/>
      <c r="VWX204" s="264"/>
      <c r="VWY204" s="264"/>
      <c r="VWZ204" s="264"/>
      <c r="VXA204" s="264"/>
      <c r="VXB204" s="264"/>
      <c r="VXC204" s="264"/>
      <c r="VXD204" s="264"/>
      <c r="VXE204" s="264"/>
      <c r="VXF204" s="264"/>
      <c r="VXG204" s="264"/>
      <c r="VXH204" s="264"/>
      <c r="VXI204" s="264"/>
      <c r="VXJ204" s="264"/>
      <c r="VXK204" s="264"/>
      <c r="VXL204" s="264"/>
      <c r="VXM204" s="264"/>
      <c r="VXN204" s="264"/>
      <c r="VXO204" s="264"/>
      <c r="VXP204" s="264"/>
      <c r="VXQ204" s="264"/>
      <c r="VXR204" s="264"/>
      <c r="VXS204" s="264"/>
      <c r="VXT204" s="264"/>
      <c r="VXU204" s="264"/>
      <c r="VXV204" s="264"/>
      <c r="VXW204" s="264"/>
      <c r="VXX204" s="264"/>
      <c r="VXY204" s="264"/>
      <c r="VXZ204" s="264"/>
      <c r="VYA204" s="264"/>
      <c r="VYB204" s="264"/>
      <c r="VYC204" s="264"/>
      <c r="VYD204" s="264"/>
      <c r="VYE204" s="264"/>
      <c r="VYF204" s="264"/>
      <c r="VYG204" s="264"/>
      <c r="VYH204" s="264"/>
      <c r="VYI204" s="264"/>
      <c r="VYJ204" s="264"/>
      <c r="VYK204" s="264"/>
      <c r="VYL204" s="264"/>
      <c r="VYM204" s="264"/>
      <c r="VYN204" s="264"/>
      <c r="VYO204" s="264"/>
      <c r="VYP204" s="264"/>
      <c r="VYQ204" s="264"/>
      <c r="VYR204" s="264"/>
      <c r="VYS204" s="264"/>
      <c r="VYT204" s="264"/>
      <c r="VYU204" s="264"/>
      <c r="VYV204" s="264"/>
      <c r="VYW204" s="264"/>
      <c r="VYX204" s="264"/>
      <c r="VYY204" s="264"/>
      <c r="VYZ204" s="264"/>
      <c r="VZA204" s="264"/>
      <c r="VZB204" s="264"/>
      <c r="VZC204" s="264"/>
      <c r="VZD204" s="264"/>
      <c r="VZE204" s="264"/>
      <c r="VZF204" s="264"/>
      <c r="VZG204" s="264"/>
      <c r="VZH204" s="264"/>
      <c r="VZI204" s="264"/>
      <c r="VZJ204" s="264"/>
      <c r="VZK204" s="264"/>
      <c r="VZL204" s="264"/>
      <c r="VZM204" s="264"/>
      <c r="VZN204" s="264"/>
      <c r="VZO204" s="264"/>
      <c r="VZP204" s="264"/>
      <c r="VZQ204" s="264"/>
      <c r="VZR204" s="264"/>
      <c r="VZS204" s="264"/>
      <c r="VZT204" s="264"/>
      <c r="VZU204" s="264"/>
      <c r="VZV204" s="264"/>
      <c r="VZW204" s="264"/>
      <c r="VZX204" s="264"/>
      <c r="VZY204" s="264"/>
      <c r="VZZ204" s="264"/>
      <c r="WAA204" s="264"/>
      <c r="WAB204" s="264"/>
      <c r="WAC204" s="264"/>
      <c r="WAD204" s="264"/>
      <c r="WAE204" s="264"/>
      <c r="WAF204" s="264"/>
      <c r="WAG204" s="264"/>
      <c r="WAH204" s="264"/>
      <c r="WAI204" s="264"/>
      <c r="WAJ204" s="264"/>
      <c r="WAK204" s="264"/>
      <c r="WAL204" s="264"/>
      <c r="WAM204" s="264"/>
      <c r="WAN204" s="264"/>
      <c r="WAO204" s="264"/>
      <c r="WAP204" s="264"/>
      <c r="WAQ204" s="264"/>
      <c r="WAR204" s="264"/>
      <c r="WAS204" s="264"/>
      <c r="WAT204" s="264"/>
      <c r="WAU204" s="264"/>
      <c r="WAV204" s="264"/>
      <c r="WAW204" s="264"/>
      <c r="WAX204" s="264"/>
      <c r="WAY204" s="264"/>
      <c r="WAZ204" s="264"/>
      <c r="WBA204" s="264"/>
      <c r="WBB204" s="264"/>
      <c r="WBC204" s="264"/>
      <c r="WBD204" s="264"/>
      <c r="WBE204" s="264"/>
      <c r="WBF204" s="264"/>
      <c r="WBG204" s="264"/>
      <c r="WBH204" s="264"/>
      <c r="WBI204" s="264"/>
      <c r="WBJ204" s="264"/>
      <c r="WBK204" s="264"/>
      <c r="WBL204" s="264"/>
      <c r="WBM204" s="264"/>
      <c r="WBN204" s="264"/>
      <c r="WBO204" s="264"/>
      <c r="WBP204" s="264"/>
      <c r="WBQ204" s="264"/>
      <c r="WBR204" s="264"/>
      <c r="WBS204" s="264"/>
      <c r="WBT204" s="264"/>
      <c r="WBU204" s="264"/>
      <c r="WBV204" s="264"/>
      <c r="WBW204" s="264"/>
      <c r="WBX204" s="264"/>
      <c r="WBY204" s="264"/>
      <c r="WBZ204" s="264"/>
      <c r="WCA204" s="264"/>
      <c r="WCB204" s="264"/>
      <c r="WCC204" s="264"/>
      <c r="WCD204" s="264"/>
      <c r="WCE204" s="264"/>
      <c r="WCF204" s="264"/>
      <c r="WCG204" s="264"/>
      <c r="WCH204" s="264"/>
      <c r="WCI204" s="264"/>
      <c r="WCJ204" s="264"/>
      <c r="WCK204" s="264"/>
      <c r="WCL204" s="264"/>
      <c r="WCM204" s="264"/>
      <c r="WCN204" s="264"/>
      <c r="WCO204" s="264"/>
      <c r="WCP204" s="264"/>
      <c r="WCQ204" s="264"/>
      <c r="WCR204" s="264"/>
      <c r="WCS204" s="264"/>
      <c r="WCT204" s="264"/>
      <c r="WCU204" s="264"/>
      <c r="WCV204" s="264"/>
      <c r="WCW204" s="264"/>
      <c r="WCX204" s="264"/>
      <c r="WCY204" s="264"/>
      <c r="WCZ204" s="264"/>
      <c r="WDA204" s="264"/>
      <c r="WDB204" s="264"/>
      <c r="WDC204" s="264"/>
      <c r="WDD204" s="264"/>
      <c r="WDE204" s="264"/>
      <c r="WDF204" s="264"/>
      <c r="WDG204" s="264"/>
      <c r="WDH204" s="264"/>
      <c r="WDI204" s="264"/>
      <c r="WDJ204" s="264"/>
      <c r="WDK204" s="264"/>
      <c r="WDL204" s="264"/>
      <c r="WDM204" s="264"/>
      <c r="WDN204" s="264"/>
      <c r="WDO204" s="264"/>
      <c r="WDP204" s="264"/>
      <c r="WDQ204" s="264"/>
      <c r="WDR204" s="264"/>
      <c r="WDS204" s="264"/>
      <c r="WDT204" s="264"/>
      <c r="WDU204" s="264"/>
      <c r="WDV204" s="264"/>
      <c r="WDW204" s="264"/>
      <c r="WDX204" s="264"/>
      <c r="WDY204" s="264"/>
      <c r="WDZ204" s="264"/>
      <c r="WEA204" s="264"/>
      <c r="WEB204" s="264"/>
      <c r="WEC204" s="264"/>
      <c r="WED204" s="264"/>
      <c r="WEE204" s="264"/>
      <c r="WEF204" s="264"/>
      <c r="WEG204" s="264"/>
      <c r="WEH204" s="264"/>
      <c r="WEI204" s="264"/>
      <c r="WEJ204" s="264"/>
      <c r="WEK204" s="264"/>
      <c r="WEL204" s="264"/>
      <c r="WEM204" s="264"/>
      <c r="WEN204" s="264"/>
      <c r="WEO204" s="264"/>
      <c r="WEP204" s="264"/>
      <c r="WEQ204" s="264"/>
      <c r="WER204" s="264"/>
      <c r="WES204" s="264"/>
      <c r="WET204" s="264"/>
      <c r="WEU204" s="264"/>
      <c r="WEV204" s="264"/>
      <c r="WEW204" s="264"/>
      <c r="WEX204" s="264"/>
      <c r="WEY204" s="264"/>
      <c r="WEZ204" s="264"/>
      <c r="WFA204" s="264"/>
      <c r="WFB204" s="264"/>
      <c r="WFC204" s="264"/>
      <c r="WFD204" s="264"/>
      <c r="WFE204" s="264"/>
      <c r="WFF204" s="264"/>
      <c r="WFG204" s="264"/>
      <c r="WFH204" s="264"/>
      <c r="WFI204" s="264"/>
      <c r="WFJ204" s="264"/>
      <c r="WFK204" s="264"/>
      <c r="WFL204" s="264"/>
      <c r="WFM204" s="264"/>
      <c r="WFN204" s="264"/>
      <c r="WFO204" s="264"/>
      <c r="WFP204" s="264"/>
      <c r="WFQ204" s="264"/>
      <c r="WFR204" s="264"/>
      <c r="WFS204" s="264"/>
      <c r="WFT204" s="264"/>
      <c r="WFU204" s="264"/>
      <c r="WFV204" s="264"/>
      <c r="WFW204" s="264"/>
      <c r="WFX204" s="264"/>
      <c r="WFY204" s="264"/>
      <c r="WFZ204" s="264"/>
      <c r="WGA204" s="264"/>
      <c r="WGB204" s="264"/>
      <c r="WGC204" s="264"/>
      <c r="WGD204" s="264"/>
      <c r="WGE204" s="264"/>
      <c r="WGF204" s="264"/>
      <c r="WGG204" s="264"/>
      <c r="WGH204" s="264"/>
      <c r="WGI204" s="264"/>
      <c r="WGJ204" s="264"/>
      <c r="WGK204" s="264"/>
      <c r="WGL204" s="264"/>
      <c r="WGM204" s="264"/>
      <c r="WGN204" s="264"/>
      <c r="WGO204" s="264"/>
      <c r="WGP204" s="264"/>
      <c r="WGQ204" s="264"/>
      <c r="WGR204" s="264"/>
      <c r="WGS204" s="264"/>
      <c r="WGT204" s="264"/>
      <c r="WGU204" s="264"/>
      <c r="WGV204" s="264"/>
      <c r="WGW204" s="264"/>
      <c r="WGX204" s="264"/>
      <c r="WGY204" s="264"/>
      <c r="WGZ204" s="264"/>
      <c r="WHA204" s="264"/>
      <c r="WHB204" s="264"/>
      <c r="WHC204" s="264"/>
      <c r="WHD204" s="264"/>
      <c r="WHE204" s="264"/>
      <c r="WHF204" s="264"/>
      <c r="WHG204" s="264"/>
      <c r="WHH204" s="264"/>
      <c r="WHI204" s="264"/>
      <c r="WHJ204" s="264"/>
      <c r="WHK204" s="264"/>
      <c r="WHL204" s="264"/>
      <c r="WHM204" s="264"/>
      <c r="WHN204" s="264"/>
      <c r="WHO204" s="264"/>
      <c r="WHP204" s="264"/>
      <c r="WHQ204" s="264"/>
      <c r="WHR204" s="264"/>
      <c r="WHS204" s="264"/>
      <c r="WHT204" s="264"/>
      <c r="WHU204" s="264"/>
      <c r="WHV204" s="264"/>
      <c r="WHW204" s="264"/>
      <c r="WHX204" s="264"/>
      <c r="WHY204" s="264"/>
      <c r="WHZ204" s="264"/>
      <c r="WIA204" s="264"/>
      <c r="WIB204" s="264"/>
      <c r="WIC204" s="264"/>
      <c r="WID204" s="264"/>
      <c r="WIE204" s="264"/>
      <c r="WIF204" s="264"/>
      <c r="WIG204" s="264"/>
      <c r="WIH204" s="264"/>
      <c r="WII204" s="264"/>
      <c r="WIJ204" s="264"/>
      <c r="WIK204" s="264"/>
      <c r="WIL204" s="264"/>
      <c r="WIM204" s="264"/>
      <c r="WIN204" s="264"/>
      <c r="WIO204" s="264"/>
      <c r="WIP204" s="264"/>
      <c r="WIQ204" s="264"/>
      <c r="WIR204" s="264"/>
      <c r="WIS204" s="264"/>
      <c r="WIT204" s="264"/>
      <c r="WIU204" s="264"/>
      <c r="WIV204" s="264"/>
      <c r="WIW204" s="264"/>
      <c r="WIX204" s="264"/>
      <c r="WIY204" s="264"/>
      <c r="WIZ204" s="264"/>
      <c r="WJA204" s="264"/>
      <c r="WJB204" s="264"/>
      <c r="WJC204" s="264"/>
      <c r="WJD204" s="264"/>
      <c r="WJE204" s="264"/>
      <c r="WJF204" s="264"/>
      <c r="WJG204" s="264"/>
      <c r="WJH204" s="264"/>
      <c r="WJI204" s="264"/>
      <c r="WJJ204" s="264"/>
      <c r="WJK204" s="264"/>
      <c r="WJL204" s="264"/>
      <c r="WJM204" s="264"/>
      <c r="WJN204" s="264"/>
      <c r="WJO204" s="264"/>
      <c r="WJP204" s="264"/>
      <c r="WJQ204" s="264"/>
      <c r="WJR204" s="264"/>
      <c r="WJS204" s="264"/>
      <c r="WJT204" s="264"/>
      <c r="WJU204" s="264"/>
      <c r="WJV204" s="264"/>
      <c r="WJW204" s="264"/>
      <c r="WJX204" s="264"/>
      <c r="WJY204" s="264"/>
      <c r="WJZ204" s="264"/>
      <c r="WKA204" s="264"/>
      <c r="WKB204" s="264"/>
      <c r="WKC204" s="264"/>
      <c r="WKD204" s="264"/>
      <c r="WKE204" s="264"/>
      <c r="WKF204" s="264"/>
      <c r="WKG204" s="264"/>
      <c r="WKH204" s="264"/>
      <c r="WKI204" s="264"/>
      <c r="WKJ204" s="264"/>
      <c r="WKK204" s="264"/>
      <c r="WKL204" s="264"/>
      <c r="WKM204" s="264"/>
      <c r="WKN204" s="264"/>
      <c r="WKO204" s="264"/>
      <c r="WKP204" s="264"/>
      <c r="WKQ204" s="264"/>
      <c r="WKR204" s="264"/>
      <c r="WKS204" s="264"/>
      <c r="WKT204" s="264"/>
      <c r="WKU204" s="264"/>
      <c r="WKV204" s="264"/>
      <c r="WKW204" s="264"/>
      <c r="WKX204" s="264"/>
      <c r="WKY204" s="264"/>
      <c r="WKZ204" s="264"/>
      <c r="WLA204" s="264"/>
      <c r="WLB204" s="264"/>
      <c r="WLC204" s="264"/>
      <c r="WLD204" s="264"/>
      <c r="WLE204" s="264"/>
      <c r="WLF204" s="264"/>
      <c r="WLG204" s="264"/>
      <c r="WLH204" s="264"/>
      <c r="WLI204" s="264"/>
      <c r="WLJ204" s="264"/>
      <c r="WLK204" s="264"/>
      <c r="WLL204" s="264"/>
      <c r="WLM204" s="264"/>
      <c r="WLN204" s="264"/>
      <c r="WLO204" s="264"/>
      <c r="WLP204" s="264"/>
      <c r="WLQ204" s="264"/>
      <c r="WLR204" s="264"/>
      <c r="WLS204" s="264"/>
      <c r="WLT204" s="264"/>
      <c r="WLU204" s="264"/>
      <c r="WLV204" s="264"/>
      <c r="WLW204" s="264"/>
      <c r="WLX204" s="264"/>
      <c r="WLY204" s="264"/>
      <c r="WLZ204" s="264"/>
      <c r="WMA204" s="264"/>
      <c r="WMB204" s="264"/>
      <c r="WMC204" s="264"/>
      <c r="WMD204" s="264"/>
      <c r="WME204" s="264"/>
      <c r="WMF204" s="264"/>
      <c r="WMG204" s="264"/>
      <c r="WMH204" s="264"/>
      <c r="WMI204" s="264"/>
      <c r="WMJ204" s="264"/>
      <c r="WMK204" s="264"/>
      <c r="WML204" s="264"/>
      <c r="WMM204" s="264"/>
      <c r="WMN204" s="264"/>
      <c r="WMO204" s="264"/>
      <c r="WMP204" s="264"/>
      <c r="WMQ204" s="264"/>
      <c r="WMR204" s="264"/>
      <c r="WMS204" s="264"/>
      <c r="WMT204" s="264"/>
      <c r="WMU204" s="264"/>
      <c r="WMV204" s="264"/>
      <c r="WMW204" s="264"/>
      <c r="WMX204" s="264"/>
      <c r="WMY204" s="264"/>
      <c r="WMZ204" s="264"/>
      <c r="WNA204" s="264"/>
      <c r="WNB204" s="264"/>
      <c r="WNC204" s="264"/>
      <c r="WND204" s="264"/>
      <c r="WNE204" s="264"/>
      <c r="WNF204" s="264"/>
      <c r="WNG204" s="264"/>
      <c r="WNH204" s="264"/>
      <c r="WNI204" s="264"/>
      <c r="WNJ204" s="264"/>
      <c r="WNK204" s="264"/>
      <c r="WNL204" s="264"/>
      <c r="WNM204" s="264"/>
      <c r="WNN204" s="264"/>
      <c r="WNO204" s="264"/>
      <c r="WNP204" s="264"/>
      <c r="WNQ204" s="264"/>
      <c r="WNR204" s="264"/>
      <c r="WNS204" s="264"/>
      <c r="WNT204" s="264"/>
      <c r="WNU204" s="264"/>
      <c r="WNV204" s="264"/>
      <c r="WNW204" s="264"/>
      <c r="WNX204" s="264"/>
      <c r="WNY204" s="264"/>
      <c r="WNZ204" s="264"/>
      <c r="WOA204" s="264"/>
      <c r="WOB204" s="264"/>
      <c r="WOC204" s="264"/>
      <c r="WOD204" s="264"/>
      <c r="WOE204" s="264"/>
      <c r="WOF204" s="264"/>
      <c r="WOG204" s="264"/>
      <c r="WOH204" s="264"/>
      <c r="WOI204" s="264"/>
      <c r="WOJ204" s="264"/>
      <c r="WOK204" s="264"/>
      <c r="WOL204" s="264"/>
      <c r="WOM204" s="264"/>
      <c r="WON204" s="264"/>
      <c r="WOO204" s="264"/>
      <c r="WOP204" s="264"/>
      <c r="WOQ204" s="264"/>
      <c r="WOR204" s="264"/>
      <c r="WOS204" s="264"/>
      <c r="WOT204" s="264"/>
      <c r="WOU204" s="264"/>
      <c r="WOV204" s="264"/>
      <c r="WOW204" s="264"/>
      <c r="WOX204" s="264"/>
      <c r="WOY204" s="264"/>
      <c r="WOZ204" s="264"/>
      <c r="WPA204" s="264"/>
      <c r="WPB204" s="264"/>
      <c r="WPC204" s="264"/>
      <c r="WPD204" s="264"/>
      <c r="WPE204" s="264"/>
      <c r="WPF204" s="264"/>
      <c r="WPG204" s="264"/>
      <c r="WPH204" s="264"/>
      <c r="WPI204" s="264"/>
      <c r="WPJ204" s="264"/>
      <c r="WPK204" s="264"/>
      <c r="WPL204" s="264"/>
      <c r="WPM204" s="264"/>
      <c r="WPN204" s="264"/>
      <c r="WPO204" s="264"/>
      <c r="WPP204" s="264"/>
      <c r="WPQ204" s="264"/>
      <c r="WPR204" s="264"/>
      <c r="WPS204" s="264"/>
      <c r="WPT204" s="264"/>
      <c r="WPU204" s="264"/>
      <c r="WPV204" s="264"/>
      <c r="WPW204" s="264"/>
      <c r="WPX204" s="264"/>
      <c r="WPY204" s="264"/>
      <c r="WPZ204" s="264"/>
      <c r="WQA204" s="264"/>
      <c r="WQB204" s="264"/>
      <c r="WQC204" s="264"/>
      <c r="WQD204" s="264"/>
      <c r="WQE204" s="264"/>
      <c r="WQF204" s="264"/>
      <c r="WQG204" s="264"/>
      <c r="WQH204" s="264"/>
      <c r="WQI204" s="264"/>
      <c r="WQJ204" s="264"/>
      <c r="WQK204" s="264"/>
      <c r="WQL204" s="264"/>
      <c r="WQM204" s="264"/>
      <c r="WQN204" s="264"/>
      <c r="WQO204" s="264"/>
      <c r="WQP204" s="264"/>
      <c r="WQQ204" s="264"/>
      <c r="WQR204" s="264"/>
      <c r="WQS204" s="264"/>
      <c r="WQT204" s="264"/>
      <c r="WQU204" s="264"/>
      <c r="WQV204" s="264"/>
      <c r="WQW204" s="264"/>
      <c r="WQX204" s="264"/>
      <c r="WQY204" s="264"/>
      <c r="WQZ204" s="264"/>
      <c r="WRA204" s="264"/>
      <c r="WRB204" s="264"/>
      <c r="WRC204" s="264"/>
      <c r="WRD204" s="264"/>
      <c r="WRE204" s="264"/>
      <c r="WRF204" s="264"/>
      <c r="WRG204" s="264"/>
      <c r="WRH204" s="264"/>
      <c r="WRI204" s="264"/>
      <c r="WRJ204" s="264"/>
      <c r="WRK204" s="264"/>
      <c r="WRL204" s="264"/>
      <c r="WRM204" s="264"/>
      <c r="WRN204" s="264"/>
      <c r="WRO204" s="264"/>
      <c r="WRP204" s="264"/>
      <c r="WRQ204" s="264"/>
      <c r="WRR204" s="264"/>
      <c r="WRS204" s="264"/>
      <c r="WRT204" s="264"/>
      <c r="WRU204" s="264"/>
      <c r="WRV204" s="264"/>
      <c r="WRW204" s="264"/>
      <c r="WRX204" s="264"/>
      <c r="WRY204" s="264"/>
      <c r="WRZ204" s="264"/>
      <c r="WSA204" s="264"/>
      <c r="WSB204" s="264"/>
      <c r="WSC204" s="264"/>
      <c r="WSD204" s="264"/>
      <c r="WSE204" s="264"/>
      <c r="WSF204" s="264"/>
      <c r="WSG204" s="264"/>
      <c r="WSH204" s="264"/>
      <c r="WSI204" s="264"/>
      <c r="WSJ204" s="264"/>
      <c r="WSK204" s="264"/>
      <c r="WSL204" s="264"/>
      <c r="WSM204" s="264"/>
      <c r="WSN204" s="264"/>
      <c r="WSO204" s="264"/>
      <c r="WSP204" s="264"/>
      <c r="WSQ204" s="264"/>
      <c r="WSR204" s="264"/>
      <c r="WSS204" s="264"/>
      <c r="WST204" s="264"/>
      <c r="WSU204" s="264"/>
      <c r="WSV204" s="264"/>
      <c r="WSW204" s="264"/>
      <c r="WSX204" s="264"/>
      <c r="WSY204" s="264"/>
      <c r="WSZ204" s="264"/>
      <c r="WTA204" s="264"/>
      <c r="WTB204" s="264"/>
      <c r="WTC204" s="264"/>
      <c r="WTD204" s="264"/>
      <c r="WTE204" s="264"/>
      <c r="WTF204" s="264"/>
      <c r="WTG204" s="264"/>
      <c r="WTH204" s="264"/>
      <c r="WTI204" s="264"/>
      <c r="WTJ204" s="264"/>
      <c r="WTK204" s="264"/>
      <c r="WTL204" s="264"/>
      <c r="WTM204" s="264"/>
      <c r="WTN204" s="264"/>
      <c r="WTO204" s="264"/>
      <c r="WTP204" s="264"/>
      <c r="WTQ204" s="264"/>
      <c r="WTR204" s="264"/>
      <c r="WTS204" s="264"/>
      <c r="WTT204" s="264"/>
      <c r="WTU204" s="264"/>
      <c r="WTV204" s="264"/>
      <c r="WTW204" s="264"/>
      <c r="WTX204" s="264"/>
      <c r="WTY204" s="264"/>
      <c r="WTZ204" s="264"/>
      <c r="WUA204" s="264"/>
      <c r="WUB204" s="264"/>
      <c r="WUC204" s="264"/>
      <c r="WUD204" s="264"/>
      <c r="WUE204" s="264"/>
      <c r="WUF204" s="264"/>
      <c r="WUG204" s="264"/>
      <c r="WUH204" s="264"/>
      <c r="WUI204" s="264"/>
      <c r="WUJ204" s="264"/>
      <c r="WUK204" s="264"/>
      <c r="WUL204" s="264"/>
      <c r="WUM204" s="264"/>
      <c r="WUN204" s="264"/>
      <c r="WUO204" s="264"/>
      <c r="WUP204" s="264"/>
      <c r="WUQ204" s="264"/>
      <c r="WUR204" s="264"/>
      <c r="WUS204" s="264"/>
      <c r="WUT204" s="264"/>
      <c r="WUU204" s="264"/>
      <c r="WUV204" s="264"/>
      <c r="WUW204" s="264"/>
      <c r="WUX204" s="264"/>
      <c r="WUY204" s="264"/>
      <c r="WUZ204" s="264"/>
      <c r="WVA204" s="264"/>
      <c r="WVB204" s="264"/>
      <c r="WVC204" s="264"/>
      <c r="WVD204" s="264"/>
      <c r="WVE204" s="264"/>
      <c r="WVF204" s="264"/>
      <c r="WVG204" s="264"/>
      <c r="WVH204" s="264"/>
      <c r="WVI204" s="264"/>
      <c r="WVJ204" s="264"/>
      <c r="WVK204" s="264"/>
      <c r="WVL204" s="264"/>
      <c r="WVM204" s="264"/>
      <c r="WVN204" s="264"/>
      <c r="WVO204" s="264"/>
      <c r="WVP204" s="264"/>
      <c r="WVQ204" s="264"/>
      <c r="WVR204" s="264"/>
      <c r="WVS204" s="264"/>
      <c r="WVT204" s="264"/>
      <c r="WVU204" s="264"/>
      <c r="WVV204" s="264"/>
      <c r="WVW204" s="264"/>
      <c r="WVX204" s="264"/>
      <c r="WVY204" s="264"/>
      <c r="WVZ204" s="264"/>
      <c r="WWA204" s="264"/>
      <c r="WWB204" s="264"/>
      <c r="WWC204" s="264"/>
      <c r="WWD204" s="264"/>
      <c r="WWE204" s="264"/>
      <c r="WWF204" s="264"/>
      <c r="WWG204" s="264"/>
      <c r="WWH204" s="264"/>
      <c r="WWI204" s="264"/>
      <c r="WWJ204" s="264"/>
      <c r="WWK204" s="264"/>
      <c r="WWL204" s="264"/>
      <c r="WWM204" s="264"/>
      <c r="WWN204" s="264"/>
      <c r="WWO204" s="264"/>
      <c r="WWP204" s="264"/>
      <c r="WWQ204" s="264"/>
      <c r="WWR204" s="264"/>
      <c r="WWS204" s="264"/>
      <c r="WWT204" s="264"/>
      <c r="WWU204" s="264"/>
      <c r="WWV204" s="264"/>
      <c r="WWW204" s="264"/>
      <c r="WWX204" s="264"/>
      <c r="WWY204" s="264"/>
      <c r="WWZ204" s="264"/>
      <c r="WXA204" s="264"/>
      <c r="WXB204" s="264"/>
      <c r="WXC204" s="264"/>
      <c r="WXD204" s="264"/>
      <c r="WXE204" s="264"/>
      <c r="WXF204" s="264"/>
      <c r="WXG204" s="264"/>
      <c r="WXH204" s="264"/>
      <c r="WXI204" s="264"/>
      <c r="WXJ204" s="264"/>
      <c r="WXK204" s="264"/>
      <c r="WXL204" s="264"/>
      <c r="WXM204" s="264"/>
      <c r="WXN204" s="264"/>
      <c r="WXO204" s="264"/>
      <c r="WXP204" s="264"/>
      <c r="WXQ204" s="264"/>
      <c r="WXR204" s="264"/>
      <c r="WXS204" s="264"/>
      <c r="WXT204" s="264"/>
      <c r="WXU204" s="264"/>
      <c r="WXV204" s="264"/>
      <c r="WXW204" s="264"/>
      <c r="WXX204" s="264"/>
      <c r="WXY204" s="264"/>
      <c r="WXZ204" s="264"/>
      <c r="WYA204" s="264"/>
      <c r="WYB204" s="264"/>
      <c r="WYC204" s="264"/>
      <c r="WYD204" s="264"/>
      <c r="WYE204" s="264"/>
      <c r="WYF204" s="264"/>
      <c r="WYG204" s="264"/>
      <c r="WYH204" s="264"/>
      <c r="WYI204" s="264"/>
      <c r="WYJ204" s="264"/>
      <c r="WYK204" s="264"/>
      <c r="WYL204" s="264"/>
      <c r="WYM204" s="264"/>
      <c r="WYN204" s="264"/>
      <c r="WYO204" s="264"/>
      <c r="WYP204" s="264"/>
      <c r="WYQ204" s="264"/>
      <c r="WYR204" s="264"/>
      <c r="WYS204" s="264"/>
      <c r="WYT204" s="264"/>
      <c r="WYU204" s="264"/>
      <c r="WYV204" s="264"/>
      <c r="WYW204" s="264"/>
      <c r="WYX204" s="264"/>
      <c r="WYY204" s="264"/>
      <c r="WYZ204" s="264"/>
      <c r="WZA204" s="264"/>
      <c r="WZB204" s="264"/>
      <c r="WZC204" s="264"/>
      <c r="WZD204" s="264"/>
      <c r="WZE204" s="264"/>
      <c r="WZF204" s="264"/>
      <c r="WZG204" s="264"/>
      <c r="WZH204" s="264"/>
      <c r="WZI204" s="264"/>
      <c r="WZJ204" s="264"/>
      <c r="WZK204" s="264"/>
      <c r="WZL204" s="264"/>
      <c r="WZM204" s="264"/>
      <c r="WZN204" s="264"/>
      <c r="WZO204" s="264"/>
      <c r="WZP204" s="264"/>
      <c r="WZQ204" s="264"/>
      <c r="WZR204" s="264"/>
      <c r="WZS204" s="264"/>
      <c r="WZT204" s="264"/>
      <c r="WZU204" s="264"/>
      <c r="WZV204" s="264"/>
      <c r="WZW204" s="264"/>
      <c r="WZX204" s="264"/>
      <c r="WZY204" s="264"/>
      <c r="WZZ204" s="264"/>
      <c r="XAA204" s="264"/>
      <c r="XAB204" s="264"/>
      <c r="XAC204" s="264"/>
      <c r="XAD204" s="264"/>
      <c r="XAE204" s="264"/>
      <c r="XAF204" s="264"/>
      <c r="XAG204" s="264"/>
      <c r="XAH204" s="264"/>
      <c r="XAI204" s="264"/>
      <c r="XAJ204" s="264"/>
      <c r="XAK204" s="264"/>
      <c r="XAL204" s="264"/>
      <c r="XAM204" s="264"/>
      <c r="XAN204" s="264"/>
      <c r="XAO204" s="264"/>
      <c r="XAP204" s="264"/>
      <c r="XAQ204" s="264"/>
      <c r="XAR204" s="264"/>
      <c r="XAS204" s="264"/>
      <c r="XAT204" s="264"/>
      <c r="XAU204" s="264"/>
      <c r="XAV204" s="264"/>
      <c r="XAW204" s="264"/>
      <c r="XAX204" s="264"/>
      <c r="XAY204" s="264"/>
      <c r="XAZ204" s="264"/>
      <c r="XBA204" s="264"/>
      <c r="XBB204" s="264"/>
      <c r="XBC204" s="264"/>
      <c r="XBD204" s="264"/>
      <c r="XBE204" s="264"/>
      <c r="XBF204" s="264"/>
      <c r="XBG204" s="264"/>
      <c r="XBH204" s="264"/>
      <c r="XBI204" s="264"/>
      <c r="XBJ204" s="264"/>
      <c r="XBK204" s="264"/>
      <c r="XBL204" s="264"/>
      <c r="XBM204" s="264"/>
      <c r="XBN204" s="264"/>
      <c r="XBO204" s="264"/>
      <c r="XBP204" s="264"/>
      <c r="XBQ204" s="264"/>
      <c r="XBR204" s="264"/>
      <c r="XBS204" s="264"/>
      <c r="XBT204" s="264"/>
      <c r="XBU204" s="264"/>
      <c r="XBV204" s="264"/>
      <c r="XBW204" s="264"/>
      <c r="XBX204" s="264"/>
      <c r="XBY204" s="264"/>
      <c r="XBZ204" s="264"/>
      <c r="XCA204" s="264"/>
      <c r="XCB204" s="264"/>
      <c r="XCC204" s="264"/>
      <c r="XCD204" s="264"/>
      <c r="XCE204" s="264"/>
      <c r="XCF204" s="264"/>
      <c r="XCG204" s="264"/>
      <c r="XCH204" s="264"/>
      <c r="XCI204" s="264"/>
      <c r="XCJ204" s="264"/>
      <c r="XCK204" s="264"/>
      <c r="XCL204" s="264"/>
      <c r="XCM204" s="264"/>
      <c r="XCN204" s="264"/>
      <c r="XCO204" s="264"/>
      <c r="XCP204" s="264"/>
      <c r="XCQ204" s="264"/>
      <c r="XCR204" s="264"/>
      <c r="XCS204" s="264"/>
      <c r="XCT204" s="264"/>
      <c r="XCU204" s="264"/>
      <c r="XCV204" s="264"/>
      <c r="XCW204" s="264"/>
      <c r="XCX204" s="264"/>
      <c r="XCY204" s="264"/>
      <c r="XCZ204" s="264"/>
      <c r="XDA204" s="264"/>
      <c r="XDB204" s="264"/>
      <c r="XDC204" s="264"/>
      <c r="XDD204" s="264"/>
      <c r="XDE204" s="264"/>
      <c r="XDF204" s="264"/>
      <c r="XDG204" s="264"/>
      <c r="XDH204" s="264"/>
      <c r="XDI204" s="264"/>
      <c r="XDJ204" s="264"/>
      <c r="XDK204" s="264"/>
      <c r="XDL204" s="264"/>
      <c r="XDM204" s="264"/>
      <c r="XDN204" s="264"/>
      <c r="XDO204" s="264"/>
      <c r="XDP204" s="264"/>
      <c r="XDQ204" s="264"/>
      <c r="XDR204" s="264"/>
      <c r="XDS204" s="264"/>
      <c r="XDT204" s="264"/>
      <c r="XDU204" s="264"/>
      <c r="XDV204" s="264"/>
      <c r="XDW204" s="264"/>
      <c r="XDX204" s="264"/>
      <c r="XDY204" s="264"/>
      <c r="XDZ204" s="264"/>
      <c r="XEA204" s="264"/>
      <c r="XEB204" s="264"/>
      <c r="XEC204" s="264"/>
      <c r="XED204" s="264"/>
      <c r="XEE204" s="264"/>
      <c r="XEF204" s="264"/>
      <c r="XEG204" s="264"/>
      <c r="XEH204" s="264"/>
      <c r="XEI204" s="264"/>
      <c r="XEJ204" s="264"/>
      <c r="XEK204" s="264"/>
      <c r="XEL204" s="264"/>
      <c r="XEM204" s="264"/>
      <c r="XEN204" s="264"/>
      <c r="XEO204" s="264"/>
      <c r="XEP204" s="264"/>
      <c r="XEQ204" s="264"/>
      <c r="XER204" s="264"/>
      <c r="XES204" s="264"/>
      <c r="XET204" s="264"/>
      <c r="XEU204" s="264"/>
      <c r="XEV204" s="264"/>
      <c r="XEW204" s="264"/>
      <c r="XEX204" s="264"/>
      <c r="XEY204" s="264"/>
      <c r="XEZ204" s="264"/>
      <c r="XFA204" s="264"/>
      <c r="XFB204" s="264"/>
      <c r="XFC204" s="264"/>
      <c r="XFD204" s="264"/>
    </row>
    <row r="205" spans="1:16384" ht="186" customHeight="1" x14ac:dyDescent="0.2">
      <c r="A205" s="239" t="str">
        <f>Абакан_юр!A195</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5" s="239"/>
      <c r="C205" s="239"/>
      <c r="D205" s="239"/>
      <c r="E205" s="239"/>
      <c r="F205" s="239"/>
      <c r="G205" s="239"/>
      <c r="H205" s="239"/>
    </row>
    <row r="206" spans="1:16384" ht="71.25" customHeight="1" x14ac:dyDescent="0.2">
      <c r="A206" s="239" t="s">
        <v>167</v>
      </c>
      <c r="B206" s="239"/>
      <c r="C206" s="239"/>
      <c r="D206" s="239"/>
      <c r="E206" s="239"/>
      <c r="F206" s="239"/>
      <c r="G206" s="239"/>
      <c r="H206" s="239"/>
    </row>
    <row r="207" spans="1:16384" ht="23.25" x14ac:dyDescent="0.2">
      <c r="A207" s="264" t="s">
        <v>168</v>
      </c>
      <c r="B207" s="264"/>
      <c r="C207" s="264"/>
      <c r="D207" s="264"/>
      <c r="E207" s="264"/>
      <c r="F207" s="264"/>
      <c r="G207" s="264"/>
      <c r="H207" s="264"/>
    </row>
    <row r="208" spans="1:16384" s="266" customFormat="1" ht="114.75" customHeight="1" x14ac:dyDescent="0.2">
      <c r="A208" s="239" t="s">
        <v>169</v>
      </c>
      <c r="B208" s="239"/>
      <c r="C208" s="239"/>
      <c r="D208" s="239"/>
      <c r="E208" s="239"/>
      <c r="F208" s="239"/>
      <c r="G208" s="239"/>
      <c r="H208" s="239"/>
    </row>
  </sheetData>
  <sheetProtection selectLockedCells="1" selectUnlockedCells="1"/>
  <mergeCells count="2384">
    <mergeCell ref="A208:E208"/>
    <mergeCell ref="F208:H208"/>
    <mergeCell ref="XEG204:XEN204"/>
    <mergeCell ref="XEO204:XEV204"/>
    <mergeCell ref="XEW204:XFD204"/>
    <mergeCell ref="A205:H205"/>
    <mergeCell ref="A206:H206"/>
    <mergeCell ref="A207:H207"/>
    <mergeCell ref="XCK204:XCR204"/>
    <mergeCell ref="XCS204:XCZ204"/>
    <mergeCell ref="XDA204:XDH204"/>
    <mergeCell ref="XDI204:XDP204"/>
    <mergeCell ref="XDQ204:XDX204"/>
    <mergeCell ref="XDY204:XEF204"/>
    <mergeCell ref="XAO204:XAV204"/>
    <mergeCell ref="XAW204:XBD204"/>
    <mergeCell ref="XBE204:XBL204"/>
    <mergeCell ref="XBM204:XBT204"/>
    <mergeCell ref="XBU204:XCB204"/>
    <mergeCell ref="XCC204:XCJ204"/>
    <mergeCell ref="WYS204:WYZ204"/>
    <mergeCell ref="WZA204:WZH204"/>
    <mergeCell ref="WZI204:WZP204"/>
    <mergeCell ref="WZQ204:WZX204"/>
    <mergeCell ref="WZY204:XAF204"/>
    <mergeCell ref="XAG204:XAN204"/>
    <mergeCell ref="WWW204:WXD204"/>
    <mergeCell ref="WXE204:WXL204"/>
    <mergeCell ref="WXM204:WXT204"/>
    <mergeCell ref="WXU204:WYB204"/>
    <mergeCell ref="WYC204:WYJ204"/>
    <mergeCell ref="WYK204:WYR204"/>
    <mergeCell ref="WVA204:WVH204"/>
    <mergeCell ref="WVI204:WVP204"/>
    <mergeCell ref="WVQ204:WVX204"/>
    <mergeCell ref="WVY204:WWF204"/>
    <mergeCell ref="WWG204:WWN204"/>
    <mergeCell ref="WWO204:WWV204"/>
    <mergeCell ref="WTE204:WTL204"/>
    <mergeCell ref="WTM204:WTT204"/>
    <mergeCell ref="WTU204:WUB204"/>
    <mergeCell ref="WUC204:WUJ204"/>
    <mergeCell ref="WUK204:WUR204"/>
    <mergeCell ref="WUS204:WUZ204"/>
    <mergeCell ref="WRI204:WRP204"/>
    <mergeCell ref="WRQ204:WRX204"/>
    <mergeCell ref="WRY204:WSF204"/>
    <mergeCell ref="WSG204:WSN204"/>
    <mergeCell ref="WSO204:WSV204"/>
    <mergeCell ref="WSW204:WTD204"/>
    <mergeCell ref="WPM204:WPT204"/>
    <mergeCell ref="WPU204:WQB204"/>
    <mergeCell ref="WQC204:WQJ204"/>
    <mergeCell ref="WQK204:WQR204"/>
    <mergeCell ref="WQS204:WQZ204"/>
    <mergeCell ref="WRA204:WRH204"/>
    <mergeCell ref="WNQ204:WNX204"/>
    <mergeCell ref="WNY204:WOF204"/>
    <mergeCell ref="WOG204:WON204"/>
    <mergeCell ref="WOO204:WOV204"/>
    <mergeCell ref="WOW204:WPD204"/>
    <mergeCell ref="WPE204:WPL204"/>
    <mergeCell ref="WLU204:WMB204"/>
    <mergeCell ref="WMC204:WMJ204"/>
    <mergeCell ref="WMK204:WMR204"/>
    <mergeCell ref="WMS204:WMZ204"/>
    <mergeCell ref="WNA204:WNH204"/>
    <mergeCell ref="WNI204:WNP204"/>
    <mergeCell ref="WJY204:WKF204"/>
    <mergeCell ref="WKG204:WKN204"/>
    <mergeCell ref="WKO204:WKV204"/>
    <mergeCell ref="WKW204:WLD204"/>
    <mergeCell ref="WLE204:WLL204"/>
    <mergeCell ref="WLM204:WLT204"/>
    <mergeCell ref="WIC204:WIJ204"/>
    <mergeCell ref="WIK204:WIR204"/>
    <mergeCell ref="WIS204:WIZ204"/>
    <mergeCell ref="WJA204:WJH204"/>
    <mergeCell ref="WJI204:WJP204"/>
    <mergeCell ref="WJQ204:WJX204"/>
    <mergeCell ref="WGG204:WGN204"/>
    <mergeCell ref="WGO204:WGV204"/>
    <mergeCell ref="WGW204:WHD204"/>
    <mergeCell ref="WHE204:WHL204"/>
    <mergeCell ref="WHM204:WHT204"/>
    <mergeCell ref="WHU204:WIB204"/>
    <mergeCell ref="WEK204:WER204"/>
    <mergeCell ref="WES204:WEZ204"/>
    <mergeCell ref="WFA204:WFH204"/>
    <mergeCell ref="WFI204:WFP204"/>
    <mergeCell ref="WFQ204:WFX204"/>
    <mergeCell ref="WFY204:WGF204"/>
    <mergeCell ref="WCO204:WCV204"/>
    <mergeCell ref="WCW204:WDD204"/>
    <mergeCell ref="WDE204:WDL204"/>
    <mergeCell ref="WDM204:WDT204"/>
    <mergeCell ref="WDU204:WEB204"/>
    <mergeCell ref="WEC204:WEJ204"/>
    <mergeCell ref="WAS204:WAZ204"/>
    <mergeCell ref="WBA204:WBH204"/>
    <mergeCell ref="WBI204:WBP204"/>
    <mergeCell ref="WBQ204:WBX204"/>
    <mergeCell ref="WBY204:WCF204"/>
    <mergeCell ref="WCG204:WCN204"/>
    <mergeCell ref="VYW204:VZD204"/>
    <mergeCell ref="VZE204:VZL204"/>
    <mergeCell ref="VZM204:VZT204"/>
    <mergeCell ref="VZU204:WAB204"/>
    <mergeCell ref="WAC204:WAJ204"/>
    <mergeCell ref="WAK204:WAR204"/>
    <mergeCell ref="VXA204:VXH204"/>
    <mergeCell ref="VXI204:VXP204"/>
    <mergeCell ref="VXQ204:VXX204"/>
    <mergeCell ref="VXY204:VYF204"/>
    <mergeCell ref="VYG204:VYN204"/>
    <mergeCell ref="VYO204:VYV204"/>
    <mergeCell ref="VVE204:VVL204"/>
    <mergeCell ref="VVM204:VVT204"/>
    <mergeCell ref="VVU204:VWB204"/>
    <mergeCell ref="VWC204:VWJ204"/>
    <mergeCell ref="VWK204:VWR204"/>
    <mergeCell ref="VWS204:VWZ204"/>
    <mergeCell ref="VTI204:VTP204"/>
    <mergeCell ref="VTQ204:VTX204"/>
    <mergeCell ref="VTY204:VUF204"/>
    <mergeCell ref="VUG204:VUN204"/>
    <mergeCell ref="VUO204:VUV204"/>
    <mergeCell ref="VUW204:VVD204"/>
    <mergeCell ref="VRM204:VRT204"/>
    <mergeCell ref="VRU204:VSB204"/>
    <mergeCell ref="VSC204:VSJ204"/>
    <mergeCell ref="VSK204:VSR204"/>
    <mergeCell ref="VSS204:VSZ204"/>
    <mergeCell ref="VTA204:VTH204"/>
    <mergeCell ref="VPQ204:VPX204"/>
    <mergeCell ref="VPY204:VQF204"/>
    <mergeCell ref="VQG204:VQN204"/>
    <mergeCell ref="VQO204:VQV204"/>
    <mergeCell ref="VQW204:VRD204"/>
    <mergeCell ref="VRE204:VRL204"/>
    <mergeCell ref="VNU204:VOB204"/>
    <mergeCell ref="VOC204:VOJ204"/>
    <mergeCell ref="VOK204:VOR204"/>
    <mergeCell ref="VOS204:VOZ204"/>
    <mergeCell ref="VPA204:VPH204"/>
    <mergeCell ref="VPI204:VPP204"/>
    <mergeCell ref="VLY204:VMF204"/>
    <mergeCell ref="VMG204:VMN204"/>
    <mergeCell ref="VMO204:VMV204"/>
    <mergeCell ref="VMW204:VND204"/>
    <mergeCell ref="VNE204:VNL204"/>
    <mergeCell ref="VNM204:VNT204"/>
    <mergeCell ref="VKC204:VKJ204"/>
    <mergeCell ref="VKK204:VKR204"/>
    <mergeCell ref="VKS204:VKZ204"/>
    <mergeCell ref="VLA204:VLH204"/>
    <mergeCell ref="VLI204:VLP204"/>
    <mergeCell ref="VLQ204:VLX204"/>
    <mergeCell ref="VIG204:VIN204"/>
    <mergeCell ref="VIO204:VIV204"/>
    <mergeCell ref="VIW204:VJD204"/>
    <mergeCell ref="VJE204:VJL204"/>
    <mergeCell ref="VJM204:VJT204"/>
    <mergeCell ref="VJU204:VKB204"/>
    <mergeCell ref="VGK204:VGR204"/>
    <mergeCell ref="VGS204:VGZ204"/>
    <mergeCell ref="VHA204:VHH204"/>
    <mergeCell ref="VHI204:VHP204"/>
    <mergeCell ref="VHQ204:VHX204"/>
    <mergeCell ref="VHY204:VIF204"/>
    <mergeCell ref="VEO204:VEV204"/>
    <mergeCell ref="VEW204:VFD204"/>
    <mergeCell ref="VFE204:VFL204"/>
    <mergeCell ref="VFM204:VFT204"/>
    <mergeCell ref="VFU204:VGB204"/>
    <mergeCell ref="VGC204:VGJ204"/>
    <mergeCell ref="VCS204:VCZ204"/>
    <mergeCell ref="VDA204:VDH204"/>
    <mergeCell ref="VDI204:VDP204"/>
    <mergeCell ref="VDQ204:VDX204"/>
    <mergeCell ref="VDY204:VEF204"/>
    <mergeCell ref="VEG204:VEN204"/>
    <mergeCell ref="VAW204:VBD204"/>
    <mergeCell ref="VBE204:VBL204"/>
    <mergeCell ref="VBM204:VBT204"/>
    <mergeCell ref="VBU204:VCB204"/>
    <mergeCell ref="VCC204:VCJ204"/>
    <mergeCell ref="VCK204:VCR204"/>
    <mergeCell ref="UZA204:UZH204"/>
    <mergeCell ref="UZI204:UZP204"/>
    <mergeCell ref="UZQ204:UZX204"/>
    <mergeCell ref="UZY204:VAF204"/>
    <mergeCell ref="VAG204:VAN204"/>
    <mergeCell ref="VAO204:VAV204"/>
    <mergeCell ref="UXE204:UXL204"/>
    <mergeCell ref="UXM204:UXT204"/>
    <mergeCell ref="UXU204:UYB204"/>
    <mergeCell ref="UYC204:UYJ204"/>
    <mergeCell ref="UYK204:UYR204"/>
    <mergeCell ref="UYS204:UYZ204"/>
    <mergeCell ref="UVI204:UVP204"/>
    <mergeCell ref="UVQ204:UVX204"/>
    <mergeCell ref="UVY204:UWF204"/>
    <mergeCell ref="UWG204:UWN204"/>
    <mergeCell ref="UWO204:UWV204"/>
    <mergeCell ref="UWW204:UXD204"/>
    <mergeCell ref="UTM204:UTT204"/>
    <mergeCell ref="UTU204:UUB204"/>
    <mergeCell ref="UUC204:UUJ204"/>
    <mergeCell ref="UUK204:UUR204"/>
    <mergeCell ref="UUS204:UUZ204"/>
    <mergeCell ref="UVA204:UVH204"/>
    <mergeCell ref="URQ204:URX204"/>
    <mergeCell ref="URY204:USF204"/>
    <mergeCell ref="USG204:USN204"/>
    <mergeCell ref="USO204:USV204"/>
    <mergeCell ref="USW204:UTD204"/>
    <mergeCell ref="UTE204:UTL204"/>
    <mergeCell ref="UPU204:UQB204"/>
    <mergeCell ref="UQC204:UQJ204"/>
    <mergeCell ref="UQK204:UQR204"/>
    <mergeCell ref="UQS204:UQZ204"/>
    <mergeCell ref="URA204:URH204"/>
    <mergeCell ref="URI204:URP204"/>
    <mergeCell ref="UNY204:UOF204"/>
    <mergeCell ref="UOG204:UON204"/>
    <mergeCell ref="UOO204:UOV204"/>
    <mergeCell ref="UOW204:UPD204"/>
    <mergeCell ref="UPE204:UPL204"/>
    <mergeCell ref="UPM204:UPT204"/>
    <mergeCell ref="UMC204:UMJ204"/>
    <mergeCell ref="UMK204:UMR204"/>
    <mergeCell ref="UMS204:UMZ204"/>
    <mergeCell ref="UNA204:UNH204"/>
    <mergeCell ref="UNI204:UNP204"/>
    <mergeCell ref="UNQ204:UNX204"/>
    <mergeCell ref="UKG204:UKN204"/>
    <mergeCell ref="UKO204:UKV204"/>
    <mergeCell ref="UKW204:ULD204"/>
    <mergeCell ref="ULE204:ULL204"/>
    <mergeCell ref="ULM204:ULT204"/>
    <mergeCell ref="ULU204:UMB204"/>
    <mergeCell ref="UIK204:UIR204"/>
    <mergeCell ref="UIS204:UIZ204"/>
    <mergeCell ref="UJA204:UJH204"/>
    <mergeCell ref="UJI204:UJP204"/>
    <mergeCell ref="UJQ204:UJX204"/>
    <mergeCell ref="UJY204:UKF204"/>
    <mergeCell ref="UGO204:UGV204"/>
    <mergeCell ref="UGW204:UHD204"/>
    <mergeCell ref="UHE204:UHL204"/>
    <mergeCell ref="UHM204:UHT204"/>
    <mergeCell ref="UHU204:UIB204"/>
    <mergeCell ref="UIC204:UIJ204"/>
    <mergeCell ref="UES204:UEZ204"/>
    <mergeCell ref="UFA204:UFH204"/>
    <mergeCell ref="UFI204:UFP204"/>
    <mergeCell ref="UFQ204:UFX204"/>
    <mergeCell ref="UFY204:UGF204"/>
    <mergeCell ref="UGG204:UGN204"/>
    <mergeCell ref="UCW204:UDD204"/>
    <mergeCell ref="UDE204:UDL204"/>
    <mergeCell ref="UDM204:UDT204"/>
    <mergeCell ref="UDU204:UEB204"/>
    <mergeCell ref="UEC204:UEJ204"/>
    <mergeCell ref="UEK204:UER204"/>
    <mergeCell ref="UBA204:UBH204"/>
    <mergeCell ref="UBI204:UBP204"/>
    <mergeCell ref="UBQ204:UBX204"/>
    <mergeCell ref="UBY204:UCF204"/>
    <mergeCell ref="UCG204:UCN204"/>
    <mergeCell ref="UCO204:UCV204"/>
    <mergeCell ref="TZE204:TZL204"/>
    <mergeCell ref="TZM204:TZT204"/>
    <mergeCell ref="TZU204:UAB204"/>
    <mergeCell ref="UAC204:UAJ204"/>
    <mergeCell ref="UAK204:UAR204"/>
    <mergeCell ref="UAS204:UAZ204"/>
    <mergeCell ref="TXI204:TXP204"/>
    <mergeCell ref="TXQ204:TXX204"/>
    <mergeCell ref="TXY204:TYF204"/>
    <mergeCell ref="TYG204:TYN204"/>
    <mergeCell ref="TYO204:TYV204"/>
    <mergeCell ref="TYW204:TZD204"/>
    <mergeCell ref="TVM204:TVT204"/>
    <mergeCell ref="TVU204:TWB204"/>
    <mergeCell ref="TWC204:TWJ204"/>
    <mergeCell ref="TWK204:TWR204"/>
    <mergeCell ref="TWS204:TWZ204"/>
    <mergeCell ref="TXA204:TXH204"/>
    <mergeCell ref="TTQ204:TTX204"/>
    <mergeCell ref="TTY204:TUF204"/>
    <mergeCell ref="TUG204:TUN204"/>
    <mergeCell ref="TUO204:TUV204"/>
    <mergeCell ref="TUW204:TVD204"/>
    <mergeCell ref="TVE204:TVL204"/>
    <mergeCell ref="TRU204:TSB204"/>
    <mergeCell ref="TSC204:TSJ204"/>
    <mergeCell ref="TSK204:TSR204"/>
    <mergeCell ref="TSS204:TSZ204"/>
    <mergeCell ref="TTA204:TTH204"/>
    <mergeCell ref="TTI204:TTP204"/>
    <mergeCell ref="TPY204:TQF204"/>
    <mergeCell ref="TQG204:TQN204"/>
    <mergeCell ref="TQO204:TQV204"/>
    <mergeCell ref="TQW204:TRD204"/>
    <mergeCell ref="TRE204:TRL204"/>
    <mergeCell ref="TRM204:TRT204"/>
    <mergeCell ref="TOC204:TOJ204"/>
    <mergeCell ref="TOK204:TOR204"/>
    <mergeCell ref="TOS204:TOZ204"/>
    <mergeCell ref="TPA204:TPH204"/>
    <mergeCell ref="TPI204:TPP204"/>
    <mergeCell ref="TPQ204:TPX204"/>
    <mergeCell ref="TMG204:TMN204"/>
    <mergeCell ref="TMO204:TMV204"/>
    <mergeCell ref="TMW204:TND204"/>
    <mergeCell ref="TNE204:TNL204"/>
    <mergeCell ref="TNM204:TNT204"/>
    <mergeCell ref="TNU204:TOB204"/>
    <mergeCell ref="TKK204:TKR204"/>
    <mergeCell ref="TKS204:TKZ204"/>
    <mergeCell ref="TLA204:TLH204"/>
    <mergeCell ref="TLI204:TLP204"/>
    <mergeCell ref="TLQ204:TLX204"/>
    <mergeCell ref="TLY204:TMF204"/>
    <mergeCell ref="TIO204:TIV204"/>
    <mergeCell ref="TIW204:TJD204"/>
    <mergeCell ref="TJE204:TJL204"/>
    <mergeCell ref="TJM204:TJT204"/>
    <mergeCell ref="TJU204:TKB204"/>
    <mergeCell ref="TKC204:TKJ204"/>
    <mergeCell ref="TGS204:TGZ204"/>
    <mergeCell ref="THA204:THH204"/>
    <mergeCell ref="THI204:THP204"/>
    <mergeCell ref="THQ204:THX204"/>
    <mergeCell ref="THY204:TIF204"/>
    <mergeCell ref="TIG204:TIN204"/>
    <mergeCell ref="TEW204:TFD204"/>
    <mergeCell ref="TFE204:TFL204"/>
    <mergeCell ref="TFM204:TFT204"/>
    <mergeCell ref="TFU204:TGB204"/>
    <mergeCell ref="TGC204:TGJ204"/>
    <mergeCell ref="TGK204:TGR204"/>
    <mergeCell ref="TDA204:TDH204"/>
    <mergeCell ref="TDI204:TDP204"/>
    <mergeCell ref="TDQ204:TDX204"/>
    <mergeCell ref="TDY204:TEF204"/>
    <mergeCell ref="TEG204:TEN204"/>
    <mergeCell ref="TEO204:TEV204"/>
    <mergeCell ref="TBE204:TBL204"/>
    <mergeCell ref="TBM204:TBT204"/>
    <mergeCell ref="TBU204:TCB204"/>
    <mergeCell ref="TCC204:TCJ204"/>
    <mergeCell ref="TCK204:TCR204"/>
    <mergeCell ref="TCS204:TCZ204"/>
    <mergeCell ref="SZI204:SZP204"/>
    <mergeCell ref="SZQ204:SZX204"/>
    <mergeCell ref="SZY204:TAF204"/>
    <mergeCell ref="TAG204:TAN204"/>
    <mergeCell ref="TAO204:TAV204"/>
    <mergeCell ref="TAW204:TBD204"/>
    <mergeCell ref="SXM204:SXT204"/>
    <mergeCell ref="SXU204:SYB204"/>
    <mergeCell ref="SYC204:SYJ204"/>
    <mergeCell ref="SYK204:SYR204"/>
    <mergeCell ref="SYS204:SYZ204"/>
    <mergeCell ref="SZA204:SZH204"/>
    <mergeCell ref="SVQ204:SVX204"/>
    <mergeCell ref="SVY204:SWF204"/>
    <mergeCell ref="SWG204:SWN204"/>
    <mergeCell ref="SWO204:SWV204"/>
    <mergeCell ref="SWW204:SXD204"/>
    <mergeCell ref="SXE204:SXL204"/>
    <mergeCell ref="STU204:SUB204"/>
    <mergeCell ref="SUC204:SUJ204"/>
    <mergeCell ref="SUK204:SUR204"/>
    <mergeCell ref="SUS204:SUZ204"/>
    <mergeCell ref="SVA204:SVH204"/>
    <mergeCell ref="SVI204:SVP204"/>
    <mergeCell ref="SRY204:SSF204"/>
    <mergeCell ref="SSG204:SSN204"/>
    <mergeCell ref="SSO204:SSV204"/>
    <mergeCell ref="SSW204:STD204"/>
    <mergeCell ref="STE204:STL204"/>
    <mergeCell ref="STM204:STT204"/>
    <mergeCell ref="SQC204:SQJ204"/>
    <mergeCell ref="SQK204:SQR204"/>
    <mergeCell ref="SQS204:SQZ204"/>
    <mergeCell ref="SRA204:SRH204"/>
    <mergeCell ref="SRI204:SRP204"/>
    <mergeCell ref="SRQ204:SRX204"/>
    <mergeCell ref="SOG204:SON204"/>
    <mergeCell ref="SOO204:SOV204"/>
    <mergeCell ref="SOW204:SPD204"/>
    <mergeCell ref="SPE204:SPL204"/>
    <mergeCell ref="SPM204:SPT204"/>
    <mergeCell ref="SPU204:SQB204"/>
    <mergeCell ref="SMK204:SMR204"/>
    <mergeCell ref="SMS204:SMZ204"/>
    <mergeCell ref="SNA204:SNH204"/>
    <mergeCell ref="SNI204:SNP204"/>
    <mergeCell ref="SNQ204:SNX204"/>
    <mergeCell ref="SNY204:SOF204"/>
    <mergeCell ref="SKO204:SKV204"/>
    <mergeCell ref="SKW204:SLD204"/>
    <mergeCell ref="SLE204:SLL204"/>
    <mergeCell ref="SLM204:SLT204"/>
    <mergeCell ref="SLU204:SMB204"/>
    <mergeCell ref="SMC204:SMJ204"/>
    <mergeCell ref="SIS204:SIZ204"/>
    <mergeCell ref="SJA204:SJH204"/>
    <mergeCell ref="SJI204:SJP204"/>
    <mergeCell ref="SJQ204:SJX204"/>
    <mergeCell ref="SJY204:SKF204"/>
    <mergeCell ref="SKG204:SKN204"/>
    <mergeCell ref="SGW204:SHD204"/>
    <mergeCell ref="SHE204:SHL204"/>
    <mergeCell ref="SHM204:SHT204"/>
    <mergeCell ref="SHU204:SIB204"/>
    <mergeCell ref="SIC204:SIJ204"/>
    <mergeCell ref="SIK204:SIR204"/>
    <mergeCell ref="SFA204:SFH204"/>
    <mergeCell ref="SFI204:SFP204"/>
    <mergeCell ref="SFQ204:SFX204"/>
    <mergeCell ref="SFY204:SGF204"/>
    <mergeCell ref="SGG204:SGN204"/>
    <mergeCell ref="SGO204:SGV204"/>
    <mergeCell ref="SDE204:SDL204"/>
    <mergeCell ref="SDM204:SDT204"/>
    <mergeCell ref="SDU204:SEB204"/>
    <mergeCell ref="SEC204:SEJ204"/>
    <mergeCell ref="SEK204:SER204"/>
    <mergeCell ref="SES204:SEZ204"/>
    <mergeCell ref="SBI204:SBP204"/>
    <mergeCell ref="SBQ204:SBX204"/>
    <mergeCell ref="SBY204:SCF204"/>
    <mergeCell ref="SCG204:SCN204"/>
    <mergeCell ref="SCO204:SCV204"/>
    <mergeCell ref="SCW204:SDD204"/>
    <mergeCell ref="RZM204:RZT204"/>
    <mergeCell ref="RZU204:SAB204"/>
    <mergeCell ref="SAC204:SAJ204"/>
    <mergeCell ref="SAK204:SAR204"/>
    <mergeCell ref="SAS204:SAZ204"/>
    <mergeCell ref="SBA204:SBH204"/>
    <mergeCell ref="RXQ204:RXX204"/>
    <mergeCell ref="RXY204:RYF204"/>
    <mergeCell ref="RYG204:RYN204"/>
    <mergeCell ref="RYO204:RYV204"/>
    <mergeCell ref="RYW204:RZD204"/>
    <mergeCell ref="RZE204:RZL204"/>
    <mergeCell ref="RVU204:RWB204"/>
    <mergeCell ref="RWC204:RWJ204"/>
    <mergeCell ref="RWK204:RWR204"/>
    <mergeCell ref="RWS204:RWZ204"/>
    <mergeCell ref="RXA204:RXH204"/>
    <mergeCell ref="RXI204:RXP204"/>
    <mergeCell ref="RTY204:RUF204"/>
    <mergeCell ref="RUG204:RUN204"/>
    <mergeCell ref="RUO204:RUV204"/>
    <mergeCell ref="RUW204:RVD204"/>
    <mergeCell ref="RVE204:RVL204"/>
    <mergeCell ref="RVM204:RVT204"/>
    <mergeCell ref="RSC204:RSJ204"/>
    <mergeCell ref="RSK204:RSR204"/>
    <mergeCell ref="RSS204:RSZ204"/>
    <mergeCell ref="RTA204:RTH204"/>
    <mergeCell ref="RTI204:RTP204"/>
    <mergeCell ref="RTQ204:RTX204"/>
    <mergeCell ref="RQG204:RQN204"/>
    <mergeCell ref="RQO204:RQV204"/>
    <mergeCell ref="RQW204:RRD204"/>
    <mergeCell ref="RRE204:RRL204"/>
    <mergeCell ref="RRM204:RRT204"/>
    <mergeCell ref="RRU204:RSB204"/>
    <mergeCell ref="ROK204:ROR204"/>
    <mergeCell ref="ROS204:ROZ204"/>
    <mergeCell ref="RPA204:RPH204"/>
    <mergeCell ref="RPI204:RPP204"/>
    <mergeCell ref="RPQ204:RPX204"/>
    <mergeCell ref="RPY204:RQF204"/>
    <mergeCell ref="RMO204:RMV204"/>
    <mergeCell ref="RMW204:RND204"/>
    <mergeCell ref="RNE204:RNL204"/>
    <mergeCell ref="RNM204:RNT204"/>
    <mergeCell ref="RNU204:ROB204"/>
    <mergeCell ref="ROC204:ROJ204"/>
    <mergeCell ref="RKS204:RKZ204"/>
    <mergeCell ref="RLA204:RLH204"/>
    <mergeCell ref="RLI204:RLP204"/>
    <mergeCell ref="RLQ204:RLX204"/>
    <mergeCell ref="RLY204:RMF204"/>
    <mergeCell ref="RMG204:RMN204"/>
    <mergeCell ref="RIW204:RJD204"/>
    <mergeCell ref="RJE204:RJL204"/>
    <mergeCell ref="RJM204:RJT204"/>
    <mergeCell ref="RJU204:RKB204"/>
    <mergeCell ref="RKC204:RKJ204"/>
    <mergeCell ref="RKK204:RKR204"/>
    <mergeCell ref="RHA204:RHH204"/>
    <mergeCell ref="RHI204:RHP204"/>
    <mergeCell ref="RHQ204:RHX204"/>
    <mergeCell ref="RHY204:RIF204"/>
    <mergeCell ref="RIG204:RIN204"/>
    <mergeCell ref="RIO204:RIV204"/>
    <mergeCell ref="RFE204:RFL204"/>
    <mergeCell ref="RFM204:RFT204"/>
    <mergeCell ref="RFU204:RGB204"/>
    <mergeCell ref="RGC204:RGJ204"/>
    <mergeCell ref="RGK204:RGR204"/>
    <mergeCell ref="RGS204:RGZ204"/>
    <mergeCell ref="RDI204:RDP204"/>
    <mergeCell ref="RDQ204:RDX204"/>
    <mergeCell ref="RDY204:REF204"/>
    <mergeCell ref="REG204:REN204"/>
    <mergeCell ref="REO204:REV204"/>
    <mergeCell ref="REW204:RFD204"/>
    <mergeCell ref="RBM204:RBT204"/>
    <mergeCell ref="RBU204:RCB204"/>
    <mergeCell ref="RCC204:RCJ204"/>
    <mergeCell ref="RCK204:RCR204"/>
    <mergeCell ref="RCS204:RCZ204"/>
    <mergeCell ref="RDA204:RDH204"/>
    <mergeCell ref="QZQ204:QZX204"/>
    <mergeCell ref="QZY204:RAF204"/>
    <mergeCell ref="RAG204:RAN204"/>
    <mergeCell ref="RAO204:RAV204"/>
    <mergeCell ref="RAW204:RBD204"/>
    <mergeCell ref="RBE204:RBL204"/>
    <mergeCell ref="QXU204:QYB204"/>
    <mergeCell ref="QYC204:QYJ204"/>
    <mergeCell ref="QYK204:QYR204"/>
    <mergeCell ref="QYS204:QYZ204"/>
    <mergeCell ref="QZA204:QZH204"/>
    <mergeCell ref="QZI204:QZP204"/>
    <mergeCell ref="QVY204:QWF204"/>
    <mergeCell ref="QWG204:QWN204"/>
    <mergeCell ref="QWO204:QWV204"/>
    <mergeCell ref="QWW204:QXD204"/>
    <mergeCell ref="QXE204:QXL204"/>
    <mergeCell ref="QXM204:QXT204"/>
    <mergeCell ref="QUC204:QUJ204"/>
    <mergeCell ref="QUK204:QUR204"/>
    <mergeCell ref="QUS204:QUZ204"/>
    <mergeCell ref="QVA204:QVH204"/>
    <mergeCell ref="QVI204:QVP204"/>
    <mergeCell ref="QVQ204:QVX204"/>
    <mergeCell ref="QSG204:QSN204"/>
    <mergeCell ref="QSO204:QSV204"/>
    <mergeCell ref="QSW204:QTD204"/>
    <mergeCell ref="QTE204:QTL204"/>
    <mergeCell ref="QTM204:QTT204"/>
    <mergeCell ref="QTU204:QUB204"/>
    <mergeCell ref="QQK204:QQR204"/>
    <mergeCell ref="QQS204:QQZ204"/>
    <mergeCell ref="QRA204:QRH204"/>
    <mergeCell ref="QRI204:QRP204"/>
    <mergeCell ref="QRQ204:QRX204"/>
    <mergeCell ref="QRY204:QSF204"/>
    <mergeCell ref="QOO204:QOV204"/>
    <mergeCell ref="QOW204:QPD204"/>
    <mergeCell ref="QPE204:QPL204"/>
    <mergeCell ref="QPM204:QPT204"/>
    <mergeCell ref="QPU204:QQB204"/>
    <mergeCell ref="QQC204:QQJ204"/>
    <mergeCell ref="QMS204:QMZ204"/>
    <mergeCell ref="QNA204:QNH204"/>
    <mergeCell ref="QNI204:QNP204"/>
    <mergeCell ref="QNQ204:QNX204"/>
    <mergeCell ref="QNY204:QOF204"/>
    <mergeCell ref="QOG204:QON204"/>
    <mergeCell ref="QKW204:QLD204"/>
    <mergeCell ref="QLE204:QLL204"/>
    <mergeCell ref="QLM204:QLT204"/>
    <mergeCell ref="QLU204:QMB204"/>
    <mergeCell ref="QMC204:QMJ204"/>
    <mergeCell ref="QMK204:QMR204"/>
    <mergeCell ref="QJA204:QJH204"/>
    <mergeCell ref="QJI204:QJP204"/>
    <mergeCell ref="QJQ204:QJX204"/>
    <mergeCell ref="QJY204:QKF204"/>
    <mergeCell ref="QKG204:QKN204"/>
    <mergeCell ref="QKO204:QKV204"/>
    <mergeCell ref="QHE204:QHL204"/>
    <mergeCell ref="QHM204:QHT204"/>
    <mergeCell ref="QHU204:QIB204"/>
    <mergeCell ref="QIC204:QIJ204"/>
    <mergeCell ref="QIK204:QIR204"/>
    <mergeCell ref="QIS204:QIZ204"/>
    <mergeCell ref="QFI204:QFP204"/>
    <mergeCell ref="QFQ204:QFX204"/>
    <mergeCell ref="QFY204:QGF204"/>
    <mergeCell ref="QGG204:QGN204"/>
    <mergeCell ref="QGO204:QGV204"/>
    <mergeCell ref="QGW204:QHD204"/>
    <mergeCell ref="QDM204:QDT204"/>
    <mergeCell ref="QDU204:QEB204"/>
    <mergeCell ref="QEC204:QEJ204"/>
    <mergeCell ref="QEK204:QER204"/>
    <mergeCell ref="QES204:QEZ204"/>
    <mergeCell ref="QFA204:QFH204"/>
    <mergeCell ref="QBQ204:QBX204"/>
    <mergeCell ref="QBY204:QCF204"/>
    <mergeCell ref="QCG204:QCN204"/>
    <mergeCell ref="QCO204:QCV204"/>
    <mergeCell ref="QCW204:QDD204"/>
    <mergeCell ref="QDE204:QDL204"/>
    <mergeCell ref="PZU204:QAB204"/>
    <mergeCell ref="QAC204:QAJ204"/>
    <mergeCell ref="QAK204:QAR204"/>
    <mergeCell ref="QAS204:QAZ204"/>
    <mergeCell ref="QBA204:QBH204"/>
    <mergeCell ref="QBI204:QBP204"/>
    <mergeCell ref="PXY204:PYF204"/>
    <mergeCell ref="PYG204:PYN204"/>
    <mergeCell ref="PYO204:PYV204"/>
    <mergeCell ref="PYW204:PZD204"/>
    <mergeCell ref="PZE204:PZL204"/>
    <mergeCell ref="PZM204:PZT204"/>
    <mergeCell ref="PWC204:PWJ204"/>
    <mergeCell ref="PWK204:PWR204"/>
    <mergeCell ref="PWS204:PWZ204"/>
    <mergeCell ref="PXA204:PXH204"/>
    <mergeCell ref="PXI204:PXP204"/>
    <mergeCell ref="PXQ204:PXX204"/>
    <mergeCell ref="PUG204:PUN204"/>
    <mergeCell ref="PUO204:PUV204"/>
    <mergeCell ref="PUW204:PVD204"/>
    <mergeCell ref="PVE204:PVL204"/>
    <mergeCell ref="PVM204:PVT204"/>
    <mergeCell ref="PVU204:PWB204"/>
    <mergeCell ref="PSK204:PSR204"/>
    <mergeCell ref="PSS204:PSZ204"/>
    <mergeCell ref="PTA204:PTH204"/>
    <mergeCell ref="PTI204:PTP204"/>
    <mergeCell ref="PTQ204:PTX204"/>
    <mergeCell ref="PTY204:PUF204"/>
    <mergeCell ref="PQO204:PQV204"/>
    <mergeCell ref="PQW204:PRD204"/>
    <mergeCell ref="PRE204:PRL204"/>
    <mergeCell ref="PRM204:PRT204"/>
    <mergeCell ref="PRU204:PSB204"/>
    <mergeCell ref="PSC204:PSJ204"/>
    <mergeCell ref="POS204:POZ204"/>
    <mergeCell ref="PPA204:PPH204"/>
    <mergeCell ref="PPI204:PPP204"/>
    <mergeCell ref="PPQ204:PPX204"/>
    <mergeCell ref="PPY204:PQF204"/>
    <mergeCell ref="PQG204:PQN204"/>
    <mergeCell ref="PMW204:PND204"/>
    <mergeCell ref="PNE204:PNL204"/>
    <mergeCell ref="PNM204:PNT204"/>
    <mergeCell ref="PNU204:POB204"/>
    <mergeCell ref="POC204:POJ204"/>
    <mergeCell ref="POK204:POR204"/>
    <mergeCell ref="PLA204:PLH204"/>
    <mergeCell ref="PLI204:PLP204"/>
    <mergeCell ref="PLQ204:PLX204"/>
    <mergeCell ref="PLY204:PMF204"/>
    <mergeCell ref="PMG204:PMN204"/>
    <mergeCell ref="PMO204:PMV204"/>
    <mergeCell ref="PJE204:PJL204"/>
    <mergeCell ref="PJM204:PJT204"/>
    <mergeCell ref="PJU204:PKB204"/>
    <mergeCell ref="PKC204:PKJ204"/>
    <mergeCell ref="PKK204:PKR204"/>
    <mergeCell ref="PKS204:PKZ204"/>
    <mergeCell ref="PHI204:PHP204"/>
    <mergeCell ref="PHQ204:PHX204"/>
    <mergeCell ref="PHY204:PIF204"/>
    <mergeCell ref="PIG204:PIN204"/>
    <mergeCell ref="PIO204:PIV204"/>
    <mergeCell ref="PIW204:PJD204"/>
    <mergeCell ref="PFM204:PFT204"/>
    <mergeCell ref="PFU204:PGB204"/>
    <mergeCell ref="PGC204:PGJ204"/>
    <mergeCell ref="PGK204:PGR204"/>
    <mergeCell ref="PGS204:PGZ204"/>
    <mergeCell ref="PHA204:PHH204"/>
    <mergeCell ref="PDQ204:PDX204"/>
    <mergeCell ref="PDY204:PEF204"/>
    <mergeCell ref="PEG204:PEN204"/>
    <mergeCell ref="PEO204:PEV204"/>
    <mergeCell ref="PEW204:PFD204"/>
    <mergeCell ref="PFE204:PFL204"/>
    <mergeCell ref="PBU204:PCB204"/>
    <mergeCell ref="PCC204:PCJ204"/>
    <mergeCell ref="PCK204:PCR204"/>
    <mergeCell ref="PCS204:PCZ204"/>
    <mergeCell ref="PDA204:PDH204"/>
    <mergeCell ref="PDI204:PDP204"/>
    <mergeCell ref="OZY204:PAF204"/>
    <mergeCell ref="PAG204:PAN204"/>
    <mergeCell ref="PAO204:PAV204"/>
    <mergeCell ref="PAW204:PBD204"/>
    <mergeCell ref="PBE204:PBL204"/>
    <mergeCell ref="PBM204:PBT204"/>
    <mergeCell ref="OYC204:OYJ204"/>
    <mergeCell ref="OYK204:OYR204"/>
    <mergeCell ref="OYS204:OYZ204"/>
    <mergeCell ref="OZA204:OZH204"/>
    <mergeCell ref="OZI204:OZP204"/>
    <mergeCell ref="OZQ204:OZX204"/>
    <mergeCell ref="OWG204:OWN204"/>
    <mergeCell ref="OWO204:OWV204"/>
    <mergeCell ref="OWW204:OXD204"/>
    <mergeCell ref="OXE204:OXL204"/>
    <mergeCell ref="OXM204:OXT204"/>
    <mergeCell ref="OXU204:OYB204"/>
    <mergeCell ref="OUK204:OUR204"/>
    <mergeCell ref="OUS204:OUZ204"/>
    <mergeCell ref="OVA204:OVH204"/>
    <mergeCell ref="OVI204:OVP204"/>
    <mergeCell ref="OVQ204:OVX204"/>
    <mergeCell ref="OVY204:OWF204"/>
    <mergeCell ref="OSO204:OSV204"/>
    <mergeCell ref="OSW204:OTD204"/>
    <mergeCell ref="OTE204:OTL204"/>
    <mergeCell ref="OTM204:OTT204"/>
    <mergeCell ref="OTU204:OUB204"/>
    <mergeCell ref="OUC204:OUJ204"/>
    <mergeCell ref="OQS204:OQZ204"/>
    <mergeCell ref="ORA204:ORH204"/>
    <mergeCell ref="ORI204:ORP204"/>
    <mergeCell ref="ORQ204:ORX204"/>
    <mergeCell ref="ORY204:OSF204"/>
    <mergeCell ref="OSG204:OSN204"/>
    <mergeCell ref="OOW204:OPD204"/>
    <mergeCell ref="OPE204:OPL204"/>
    <mergeCell ref="OPM204:OPT204"/>
    <mergeCell ref="OPU204:OQB204"/>
    <mergeCell ref="OQC204:OQJ204"/>
    <mergeCell ref="OQK204:OQR204"/>
    <mergeCell ref="ONA204:ONH204"/>
    <mergeCell ref="ONI204:ONP204"/>
    <mergeCell ref="ONQ204:ONX204"/>
    <mergeCell ref="ONY204:OOF204"/>
    <mergeCell ref="OOG204:OON204"/>
    <mergeCell ref="OOO204:OOV204"/>
    <mergeCell ref="OLE204:OLL204"/>
    <mergeCell ref="OLM204:OLT204"/>
    <mergeCell ref="OLU204:OMB204"/>
    <mergeCell ref="OMC204:OMJ204"/>
    <mergeCell ref="OMK204:OMR204"/>
    <mergeCell ref="OMS204:OMZ204"/>
    <mergeCell ref="OJI204:OJP204"/>
    <mergeCell ref="OJQ204:OJX204"/>
    <mergeCell ref="OJY204:OKF204"/>
    <mergeCell ref="OKG204:OKN204"/>
    <mergeCell ref="OKO204:OKV204"/>
    <mergeCell ref="OKW204:OLD204"/>
    <mergeCell ref="OHM204:OHT204"/>
    <mergeCell ref="OHU204:OIB204"/>
    <mergeCell ref="OIC204:OIJ204"/>
    <mergeCell ref="OIK204:OIR204"/>
    <mergeCell ref="OIS204:OIZ204"/>
    <mergeCell ref="OJA204:OJH204"/>
    <mergeCell ref="OFQ204:OFX204"/>
    <mergeCell ref="OFY204:OGF204"/>
    <mergeCell ref="OGG204:OGN204"/>
    <mergeCell ref="OGO204:OGV204"/>
    <mergeCell ref="OGW204:OHD204"/>
    <mergeCell ref="OHE204:OHL204"/>
    <mergeCell ref="ODU204:OEB204"/>
    <mergeCell ref="OEC204:OEJ204"/>
    <mergeCell ref="OEK204:OER204"/>
    <mergeCell ref="OES204:OEZ204"/>
    <mergeCell ref="OFA204:OFH204"/>
    <mergeCell ref="OFI204:OFP204"/>
    <mergeCell ref="OBY204:OCF204"/>
    <mergeCell ref="OCG204:OCN204"/>
    <mergeCell ref="OCO204:OCV204"/>
    <mergeCell ref="OCW204:ODD204"/>
    <mergeCell ref="ODE204:ODL204"/>
    <mergeCell ref="ODM204:ODT204"/>
    <mergeCell ref="OAC204:OAJ204"/>
    <mergeCell ref="OAK204:OAR204"/>
    <mergeCell ref="OAS204:OAZ204"/>
    <mergeCell ref="OBA204:OBH204"/>
    <mergeCell ref="OBI204:OBP204"/>
    <mergeCell ref="OBQ204:OBX204"/>
    <mergeCell ref="NYG204:NYN204"/>
    <mergeCell ref="NYO204:NYV204"/>
    <mergeCell ref="NYW204:NZD204"/>
    <mergeCell ref="NZE204:NZL204"/>
    <mergeCell ref="NZM204:NZT204"/>
    <mergeCell ref="NZU204:OAB204"/>
    <mergeCell ref="NWK204:NWR204"/>
    <mergeCell ref="NWS204:NWZ204"/>
    <mergeCell ref="NXA204:NXH204"/>
    <mergeCell ref="NXI204:NXP204"/>
    <mergeCell ref="NXQ204:NXX204"/>
    <mergeCell ref="NXY204:NYF204"/>
    <mergeCell ref="NUO204:NUV204"/>
    <mergeCell ref="NUW204:NVD204"/>
    <mergeCell ref="NVE204:NVL204"/>
    <mergeCell ref="NVM204:NVT204"/>
    <mergeCell ref="NVU204:NWB204"/>
    <mergeCell ref="NWC204:NWJ204"/>
    <mergeCell ref="NSS204:NSZ204"/>
    <mergeCell ref="NTA204:NTH204"/>
    <mergeCell ref="NTI204:NTP204"/>
    <mergeCell ref="NTQ204:NTX204"/>
    <mergeCell ref="NTY204:NUF204"/>
    <mergeCell ref="NUG204:NUN204"/>
    <mergeCell ref="NQW204:NRD204"/>
    <mergeCell ref="NRE204:NRL204"/>
    <mergeCell ref="NRM204:NRT204"/>
    <mergeCell ref="NRU204:NSB204"/>
    <mergeCell ref="NSC204:NSJ204"/>
    <mergeCell ref="NSK204:NSR204"/>
    <mergeCell ref="NPA204:NPH204"/>
    <mergeCell ref="NPI204:NPP204"/>
    <mergeCell ref="NPQ204:NPX204"/>
    <mergeCell ref="NPY204:NQF204"/>
    <mergeCell ref="NQG204:NQN204"/>
    <mergeCell ref="NQO204:NQV204"/>
    <mergeCell ref="NNE204:NNL204"/>
    <mergeCell ref="NNM204:NNT204"/>
    <mergeCell ref="NNU204:NOB204"/>
    <mergeCell ref="NOC204:NOJ204"/>
    <mergeCell ref="NOK204:NOR204"/>
    <mergeCell ref="NOS204:NOZ204"/>
    <mergeCell ref="NLI204:NLP204"/>
    <mergeCell ref="NLQ204:NLX204"/>
    <mergeCell ref="NLY204:NMF204"/>
    <mergeCell ref="NMG204:NMN204"/>
    <mergeCell ref="NMO204:NMV204"/>
    <mergeCell ref="NMW204:NND204"/>
    <mergeCell ref="NJM204:NJT204"/>
    <mergeCell ref="NJU204:NKB204"/>
    <mergeCell ref="NKC204:NKJ204"/>
    <mergeCell ref="NKK204:NKR204"/>
    <mergeCell ref="NKS204:NKZ204"/>
    <mergeCell ref="NLA204:NLH204"/>
    <mergeCell ref="NHQ204:NHX204"/>
    <mergeCell ref="NHY204:NIF204"/>
    <mergeCell ref="NIG204:NIN204"/>
    <mergeCell ref="NIO204:NIV204"/>
    <mergeCell ref="NIW204:NJD204"/>
    <mergeCell ref="NJE204:NJL204"/>
    <mergeCell ref="NFU204:NGB204"/>
    <mergeCell ref="NGC204:NGJ204"/>
    <mergeCell ref="NGK204:NGR204"/>
    <mergeCell ref="NGS204:NGZ204"/>
    <mergeCell ref="NHA204:NHH204"/>
    <mergeCell ref="NHI204:NHP204"/>
    <mergeCell ref="NDY204:NEF204"/>
    <mergeCell ref="NEG204:NEN204"/>
    <mergeCell ref="NEO204:NEV204"/>
    <mergeCell ref="NEW204:NFD204"/>
    <mergeCell ref="NFE204:NFL204"/>
    <mergeCell ref="NFM204:NFT204"/>
    <mergeCell ref="NCC204:NCJ204"/>
    <mergeCell ref="NCK204:NCR204"/>
    <mergeCell ref="NCS204:NCZ204"/>
    <mergeCell ref="NDA204:NDH204"/>
    <mergeCell ref="NDI204:NDP204"/>
    <mergeCell ref="NDQ204:NDX204"/>
    <mergeCell ref="NAG204:NAN204"/>
    <mergeCell ref="NAO204:NAV204"/>
    <mergeCell ref="NAW204:NBD204"/>
    <mergeCell ref="NBE204:NBL204"/>
    <mergeCell ref="NBM204:NBT204"/>
    <mergeCell ref="NBU204:NCB204"/>
    <mergeCell ref="MYK204:MYR204"/>
    <mergeCell ref="MYS204:MYZ204"/>
    <mergeCell ref="MZA204:MZH204"/>
    <mergeCell ref="MZI204:MZP204"/>
    <mergeCell ref="MZQ204:MZX204"/>
    <mergeCell ref="MZY204:NAF204"/>
    <mergeCell ref="MWO204:MWV204"/>
    <mergeCell ref="MWW204:MXD204"/>
    <mergeCell ref="MXE204:MXL204"/>
    <mergeCell ref="MXM204:MXT204"/>
    <mergeCell ref="MXU204:MYB204"/>
    <mergeCell ref="MYC204:MYJ204"/>
    <mergeCell ref="MUS204:MUZ204"/>
    <mergeCell ref="MVA204:MVH204"/>
    <mergeCell ref="MVI204:MVP204"/>
    <mergeCell ref="MVQ204:MVX204"/>
    <mergeCell ref="MVY204:MWF204"/>
    <mergeCell ref="MWG204:MWN204"/>
    <mergeCell ref="MSW204:MTD204"/>
    <mergeCell ref="MTE204:MTL204"/>
    <mergeCell ref="MTM204:MTT204"/>
    <mergeCell ref="MTU204:MUB204"/>
    <mergeCell ref="MUC204:MUJ204"/>
    <mergeCell ref="MUK204:MUR204"/>
    <mergeCell ref="MRA204:MRH204"/>
    <mergeCell ref="MRI204:MRP204"/>
    <mergeCell ref="MRQ204:MRX204"/>
    <mergeCell ref="MRY204:MSF204"/>
    <mergeCell ref="MSG204:MSN204"/>
    <mergeCell ref="MSO204:MSV204"/>
    <mergeCell ref="MPE204:MPL204"/>
    <mergeCell ref="MPM204:MPT204"/>
    <mergeCell ref="MPU204:MQB204"/>
    <mergeCell ref="MQC204:MQJ204"/>
    <mergeCell ref="MQK204:MQR204"/>
    <mergeCell ref="MQS204:MQZ204"/>
    <mergeCell ref="MNI204:MNP204"/>
    <mergeCell ref="MNQ204:MNX204"/>
    <mergeCell ref="MNY204:MOF204"/>
    <mergeCell ref="MOG204:MON204"/>
    <mergeCell ref="MOO204:MOV204"/>
    <mergeCell ref="MOW204:MPD204"/>
    <mergeCell ref="MLM204:MLT204"/>
    <mergeCell ref="MLU204:MMB204"/>
    <mergeCell ref="MMC204:MMJ204"/>
    <mergeCell ref="MMK204:MMR204"/>
    <mergeCell ref="MMS204:MMZ204"/>
    <mergeCell ref="MNA204:MNH204"/>
    <mergeCell ref="MJQ204:MJX204"/>
    <mergeCell ref="MJY204:MKF204"/>
    <mergeCell ref="MKG204:MKN204"/>
    <mergeCell ref="MKO204:MKV204"/>
    <mergeCell ref="MKW204:MLD204"/>
    <mergeCell ref="MLE204:MLL204"/>
    <mergeCell ref="MHU204:MIB204"/>
    <mergeCell ref="MIC204:MIJ204"/>
    <mergeCell ref="MIK204:MIR204"/>
    <mergeCell ref="MIS204:MIZ204"/>
    <mergeCell ref="MJA204:MJH204"/>
    <mergeCell ref="MJI204:MJP204"/>
    <mergeCell ref="MFY204:MGF204"/>
    <mergeCell ref="MGG204:MGN204"/>
    <mergeCell ref="MGO204:MGV204"/>
    <mergeCell ref="MGW204:MHD204"/>
    <mergeCell ref="MHE204:MHL204"/>
    <mergeCell ref="MHM204:MHT204"/>
    <mergeCell ref="MEC204:MEJ204"/>
    <mergeCell ref="MEK204:MER204"/>
    <mergeCell ref="MES204:MEZ204"/>
    <mergeCell ref="MFA204:MFH204"/>
    <mergeCell ref="MFI204:MFP204"/>
    <mergeCell ref="MFQ204:MFX204"/>
    <mergeCell ref="MCG204:MCN204"/>
    <mergeCell ref="MCO204:MCV204"/>
    <mergeCell ref="MCW204:MDD204"/>
    <mergeCell ref="MDE204:MDL204"/>
    <mergeCell ref="MDM204:MDT204"/>
    <mergeCell ref="MDU204:MEB204"/>
    <mergeCell ref="MAK204:MAR204"/>
    <mergeCell ref="MAS204:MAZ204"/>
    <mergeCell ref="MBA204:MBH204"/>
    <mergeCell ref="MBI204:MBP204"/>
    <mergeCell ref="MBQ204:MBX204"/>
    <mergeCell ref="MBY204:MCF204"/>
    <mergeCell ref="LYO204:LYV204"/>
    <mergeCell ref="LYW204:LZD204"/>
    <mergeCell ref="LZE204:LZL204"/>
    <mergeCell ref="LZM204:LZT204"/>
    <mergeCell ref="LZU204:MAB204"/>
    <mergeCell ref="MAC204:MAJ204"/>
    <mergeCell ref="LWS204:LWZ204"/>
    <mergeCell ref="LXA204:LXH204"/>
    <mergeCell ref="LXI204:LXP204"/>
    <mergeCell ref="LXQ204:LXX204"/>
    <mergeCell ref="LXY204:LYF204"/>
    <mergeCell ref="LYG204:LYN204"/>
    <mergeCell ref="LUW204:LVD204"/>
    <mergeCell ref="LVE204:LVL204"/>
    <mergeCell ref="LVM204:LVT204"/>
    <mergeCell ref="LVU204:LWB204"/>
    <mergeCell ref="LWC204:LWJ204"/>
    <mergeCell ref="LWK204:LWR204"/>
    <mergeCell ref="LTA204:LTH204"/>
    <mergeCell ref="LTI204:LTP204"/>
    <mergeCell ref="LTQ204:LTX204"/>
    <mergeCell ref="LTY204:LUF204"/>
    <mergeCell ref="LUG204:LUN204"/>
    <mergeCell ref="LUO204:LUV204"/>
    <mergeCell ref="LRE204:LRL204"/>
    <mergeCell ref="LRM204:LRT204"/>
    <mergeCell ref="LRU204:LSB204"/>
    <mergeCell ref="LSC204:LSJ204"/>
    <mergeCell ref="LSK204:LSR204"/>
    <mergeCell ref="LSS204:LSZ204"/>
    <mergeCell ref="LPI204:LPP204"/>
    <mergeCell ref="LPQ204:LPX204"/>
    <mergeCell ref="LPY204:LQF204"/>
    <mergeCell ref="LQG204:LQN204"/>
    <mergeCell ref="LQO204:LQV204"/>
    <mergeCell ref="LQW204:LRD204"/>
    <mergeCell ref="LNM204:LNT204"/>
    <mergeCell ref="LNU204:LOB204"/>
    <mergeCell ref="LOC204:LOJ204"/>
    <mergeCell ref="LOK204:LOR204"/>
    <mergeCell ref="LOS204:LOZ204"/>
    <mergeCell ref="LPA204:LPH204"/>
    <mergeCell ref="LLQ204:LLX204"/>
    <mergeCell ref="LLY204:LMF204"/>
    <mergeCell ref="LMG204:LMN204"/>
    <mergeCell ref="LMO204:LMV204"/>
    <mergeCell ref="LMW204:LND204"/>
    <mergeCell ref="LNE204:LNL204"/>
    <mergeCell ref="LJU204:LKB204"/>
    <mergeCell ref="LKC204:LKJ204"/>
    <mergeCell ref="LKK204:LKR204"/>
    <mergeCell ref="LKS204:LKZ204"/>
    <mergeCell ref="LLA204:LLH204"/>
    <mergeCell ref="LLI204:LLP204"/>
    <mergeCell ref="LHY204:LIF204"/>
    <mergeCell ref="LIG204:LIN204"/>
    <mergeCell ref="LIO204:LIV204"/>
    <mergeCell ref="LIW204:LJD204"/>
    <mergeCell ref="LJE204:LJL204"/>
    <mergeCell ref="LJM204:LJT204"/>
    <mergeCell ref="LGC204:LGJ204"/>
    <mergeCell ref="LGK204:LGR204"/>
    <mergeCell ref="LGS204:LGZ204"/>
    <mergeCell ref="LHA204:LHH204"/>
    <mergeCell ref="LHI204:LHP204"/>
    <mergeCell ref="LHQ204:LHX204"/>
    <mergeCell ref="LEG204:LEN204"/>
    <mergeCell ref="LEO204:LEV204"/>
    <mergeCell ref="LEW204:LFD204"/>
    <mergeCell ref="LFE204:LFL204"/>
    <mergeCell ref="LFM204:LFT204"/>
    <mergeCell ref="LFU204:LGB204"/>
    <mergeCell ref="LCK204:LCR204"/>
    <mergeCell ref="LCS204:LCZ204"/>
    <mergeCell ref="LDA204:LDH204"/>
    <mergeCell ref="LDI204:LDP204"/>
    <mergeCell ref="LDQ204:LDX204"/>
    <mergeCell ref="LDY204:LEF204"/>
    <mergeCell ref="LAO204:LAV204"/>
    <mergeCell ref="LAW204:LBD204"/>
    <mergeCell ref="LBE204:LBL204"/>
    <mergeCell ref="LBM204:LBT204"/>
    <mergeCell ref="LBU204:LCB204"/>
    <mergeCell ref="LCC204:LCJ204"/>
    <mergeCell ref="KYS204:KYZ204"/>
    <mergeCell ref="KZA204:KZH204"/>
    <mergeCell ref="KZI204:KZP204"/>
    <mergeCell ref="KZQ204:KZX204"/>
    <mergeCell ref="KZY204:LAF204"/>
    <mergeCell ref="LAG204:LAN204"/>
    <mergeCell ref="KWW204:KXD204"/>
    <mergeCell ref="KXE204:KXL204"/>
    <mergeCell ref="KXM204:KXT204"/>
    <mergeCell ref="KXU204:KYB204"/>
    <mergeCell ref="KYC204:KYJ204"/>
    <mergeCell ref="KYK204:KYR204"/>
    <mergeCell ref="KVA204:KVH204"/>
    <mergeCell ref="KVI204:KVP204"/>
    <mergeCell ref="KVQ204:KVX204"/>
    <mergeCell ref="KVY204:KWF204"/>
    <mergeCell ref="KWG204:KWN204"/>
    <mergeCell ref="KWO204:KWV204"/>
    <mergeCell ref="KTE204:KTL204"/>
    <mergeCell ref="KTM204:KTT204"/>
    <mergeCell ref="KTU204:KUB204"/>
    <mergeCell ref="KUC204:KUJ204"/>
    <mergeCell ref="KUK204:KUR204"/>
    <mergeCell ref="KUS204:KUZ204"/>
    <mergeCell ref="KRI204:KRP204"/>
    <mergeCell ref="KRQ204:KRX204"/>
    <mergeCell ref="KRY204:KSF204"/>
    <mergeCell ref="KSG204:KSN204"/>
    <mergeCell ref="KSO204:KSV204"/>
    <mergeCell ref="KSW204:KTD204"/>
    <mergeCell ref="KPM204:KPT204"/>
    <mergeCell ref="KPU204:KQB204"/>
    <mergeCell ref="KQC204:KQJ204"/>
    <mergeCell ref="KQK204:KQR204"/>
    <mergeCell ref="KQS204:KQZ204"/>
    <mergeCell ref="KRA204:KRH204"/>
    <mergeCell ref="KNQ204:KNX204"/>
    <mergeCell ref="KNY204:KOF204"/>
    <mergeCell ref="KOG204:KON204"/>
    <mergeCell ref="KOO204:KOV204"/>
    <mergeCell ref="KOW204:KPD204"/>
    <mergeCell ref="KPE204:KPL204"/>
    <mergeCell ref="KLU204:KMB204"/>
    <mergeCell ref="KMC204:KMJ204"/>
    <mergeCell ref="KMK204:KMR204"/>
    <mergeCell ref="KMS204:KMZ204"/>
    <mergeCell ref="KNA204:KNH204"/>
    <mergeCell ref="KNI204:KNP204"/>
    <mergeCell ref="KJY204:KKF204"/>
    <mergeCell ref="KKG204:KKN204"/>
    <mergeCell ref="KKO204:KKV204"/>
    <mergeCell ref="KKW204:KLD204"/>
    <mergeCell ref="KLE204:KLL204"/>
    <mergeCell ref="KLM204:KLT204"/>
    <mergeCell ref="KIC204:KIJ204"/>
    <mergeCell ref="KIK204:KIR204"/>
    <mergeCell ref="KIS204:KIZ204"/>
    <mergeCell ref="KJA204:KJH204"/>
    <mergeCell ref="KJI204:KJP204"/>
    <mergeCell ref="KJQ204:KJX204"/>
    <mergeCell ref="KGG204:KGN204"/>
    <mergeCell ref="KGO204:KGV204"/>
    <mergeCell ref="KGW204:KHD204"/>
    <mergeCell ref="KHE204:KHL204"/>
    <mergeCell ref="KHM204:KHT204"/>
    <mergeCell ref="KHU204:KIB204"/>
    <mergeCell ref="KEK204:KER204"/>
    <mergeCell ref="KES204:KEZ204"/>
    <mergeCell ref="KFA204:KFH204"/>
    <mergeCell ref="KFI204:KFP204"/>
    <mergeCell ref="KFQ204:KFX204"/>
    <mergeCell ref="KFY204:KGF204"/>
    <mergeCell ref="KCO204:KCV204"/>
    <mergeCell ref="KCW204:KDD204"/>
    <mergeCell ref="KDE204:KDL204"/>
    <mergeCell ref="KDM204:KDT204"/>
    <mergeCell ref="KDU204:KEB204"/>
    <mergeCell ref="KEC204:KEJ204"/>
    <mergeCell ref="KAS204:KAZ204"/>
    <mergeCell ref="KBA204:KBH204"/>
    <mergeCell ref="KBI204:KBP204"/>
    <mergeCell ref="KBQ204:KBX204"/>
    <mergeCell ref="KBY204:KCF204"/>
    <mergeCell ref="KCG204:KCN204"/>
    <mergeCell ref="JYW204:JZD204"/>
    <mergeCell ref="JZE204:JZL204"/>
    <mergeCell ref="JZM204:JZT204"/>
    <mergeCell ref="JZU204:KAB204"/>
    <mergeCell ref="KAC204:KAJ204"/>
    <mergeCell ref="KAK204:KAR204"/>
    <mergeCell ref="JXA204:JXH204"/>
    <mergeCell ref="JXI204:JXP204"/>
    <mergeCell ref="JXQ204:JXX204"/>
    <mergeCell ref="JXY204:JYF204"/>
    <mergeCell ref="JYG204:JYN204"/>
    <mergeCell ref="JYO204:JYV204"/>
    <mergeCell ref="JVE204:JVL204"/>
    <mergeCell ref="JVM204:JVT204"/>
    <mergeCell ref="JVU204:JWB204"/>
    <mergeCell ref="JWC204:JWJ204"/>
    <mergeCell ref="JWK204:JWR204"/>
    <mergeCell ref="JWS204:JWZ204"/>
    <mergeCell ref="JTI204:JTP204"/>
    <mergeCell ref="JTQ204:JTX204"/>
    <mergeCell ref="JTY204:JUF204"/>
    <mergeCell ref="JUG204:JUN204"/>
    <mergeCell ref="JUO204:JUV204"/>
    <mergeCell ref="JUW204:JVD204"/>
    <mergeCell ref="JRM204:JRT204"/>
    <mergeCell ref="JRU204:JSB204"/>
    <mergeCell ref="JSC204:JSJ204"/>
    <mergeCell ref="JSK204:JSR204"/>
    <mergeCell ref="JSS204:JSZ204"/>
    <mergeCell ref="JTA204:JTH204"/>
    <mergeCell ref="JPQ204:JPX204"/>
    <mergeCell ref="JPY204:JQF204"/>
    <mergeCell ref="JQG204:JQN204"/>
    <mergeCell ref="JQO204:JQV204"/>
    <mergeCell ref="JQW204:JRD204"/>
    <mergeCell ref="JRE204:JRL204"/>
    <mergeCell ref="JNU204:JOB204"/>
    <mergeCell ref="JOC204:JOJ204"/>
    <mergeCell ref="JOK204:JOR204"/>
    <mergeCell ref="JOS204:JOZ204"/>
    <mergeCell ref="JPA204:JPH204"/>
    <mergeCell ref="JPI204:JPP204"/>
    <mergeCell ref="JLY204:JMF204"/>
    <mergeCell ref="JMG204:JMN204"/>
    <mergeCell ref="JMO204:JMV204"/>
    <mergeCell ref="JMW204:JND204"/>
    <mergeCell ref="JNE204:JNL204"/>
    <mergeCell ref="JNM204:JNT204"/>
    <mergeCell ref="JKC204:JKJ204"/>
    <mergeCell ref="JKK204:JKR204"/>
    <mergeCell ref="JKS204:JKZ204"/>
    <mergeCell ref="JLA204:JLH204"/>
    <mergeCell ref="JLI204:JLP204"/>
    <mergeCell ref="JLQ204:JLX204"/>
    <mergeCell ref="JIG204:JIN204"/>
    <mergeCell ref="JIO204:JIV204"/>
    <mergeCell ref="JIW204:JJD204"/>
    <mergeCell ref="JJE204:JJL204"/>
    <mergeCell ref="JJM204:JJT204"/>
    <mergeCell ref="JJU204:JKB204"/>
    <mergeCell ref="JGK204:JGR204"/>
    <mergeCell ref="JGS204:JGZ204"/>
    <mergeCell ref="JHA204:JHH204"/>
    <mergeCell ref="JHI204:JHP204"/>
    <mergeCell ref="JHQ204:JHX204"/>
    <mergeCell ref="JHY204:JIF204"/>
    <mergeCell ref="JEO204:JEV204"/>
    <mergeCell ref="JEW204:JFD204"/>
    <mergeCell ref="JFE204:JFL204"/>
    <mergeCell ref="JFM204:JFT204"/>
    <mergeCell ref="JFU204:JGB204"/>
    <mergeCell ref="JGC204:JGJ204"/>
    <mergeCell ref="JCS204:JCZ204"/>
    <mergeCell ref="JDA204:JDH204"/>
    <mergeCell ref="JDI204:JDP204"/>
    <mergeCell ref="JDQ204:JDX204"/>
    <mergeCell ref="JDY204:JEF204"/>
    <mergeCell ref="JEG204:JEN204"/>
    <mergeCell ref="JAW204:JBD204"/>
    <mergeCell ref="JBE204:JBL204"/>
    <mergeCell ref="JBM204:JBT204"/>
    <mergeCell ref="JBU204:JCB204"/>
    <mergeCell ref="JCC204:JCJ204"/>
    <mergeCell ref="JCK204:JCR204"/>
    <mergeCell ref="IZA204:IZH204"/>
    <mergeCell ref="IZI204:IZP204"/>
    <mergeCell ref="IZQ204:IZX204"/>
    <mergeCell ref="IZY204:JAF204"/>
    <mergeCell ref="JAG204:JAN204"/>
    <mergeCell ref="JAO204:JAV204"/>
    <mergeCell ref="IXE204:IXL204"/>
    <mergeCell ref="IXM204:IXT204"/>
    <mergeCell ref="IXU204:IYB204"/>
    <mergeCell ref="IYC204:IYJ204"/>
    <mergeCell ref="IYK204:IYR204"/>
    <mergeCell ref="IYS204:IYZ204"/>
    <mergeCell ref="IVI204:IVP204"/>
    <mergeCell ref="IVQ204:IVX204"/>
    <mergeCell ref="IVY204:IWF204"/>
    <mergeCell ref="IWG204:IWN204"/>
    <mergeCell ref="IWO204:IWV204"/>
    <mergeCell ref="IWW204:IXD204"/>
    <mergeCell ref="ITM204:ITT204"/>
    <mergeCell ref="ITU204:IUB204"/>
    <mergeCell ref="IUC204:IUJ204"/>
    <mergeCell ref="IUK204:IUR204"/>
    <mergeCell ref="IUS204:IUZ204"/>
    <mergeCell ref="IVA204:IVH204"/>
    <mergeCell ref="IRQ204:IRX204"/>
    <mergeCell ref="IRY204:ISF204"/>
    <mergeCell ref="ISG204:ISN204"/>
    <mergeCell ref="ISO204:ISV204"/>
    <mergeCell ref="ISW204:ITD204"/>
    <mergeCell ref="ITE204:ITL204"/>
    <mergeCell ref="IPU204:IQB204"/>
    <mergeCell ref="IQC204:IQJ204"/>
    <mergeCell ref="IQK204:IQR204"/>
    <mergeCell ref="IQS204:IQZ204"/>
    <mergeCell ref="IRA204:IRH204"/>
    <mergeCell ref="IRI204:IRP204"/>
    <mergeCell ref="INY204:IOF204"/>
    <mergeCell ref="IOG204:ION204"/>
    <mergeCell ref="IOO204:IOV204"/>
    <mergeCell ref="IOW204:IPD204"/>
    <mergeCell ref="IPE204:IPL204"/>
    <mergeCell ref="IPM204:IPT204"/>
    <mergeCell ref="IMC204:IMJ204"/>
    <mergeCell ref="IMK204:IMR204"/>
    <mergeCell ref="IMS204:IMZ204"/>
    <mergeCell ref="INA204:INH204"/>
    <mergeCell ref="INI204:INP204"/>
    <mergeCell ref="INQ204:INX204"/>
    <mergeCell ref="IKG204:IKN204"/>
    <mergeCell ref="IKO204:IKV204"/>
    <mergeCell ref="IKW204:ILD204"/>
    <mergeCell ref="ILE204:ILL204"/>
    <mergeCell ref="ILM204:ILT204"/>
    <mergeCell ref="ILU204:IMB204"/>
    <mergeCell ref="IIK204:IIR204"/>
    <mergeCell ref="IIS204:IIZ204"/>
    <mergeCell ref="IJA204:IJH204"/>
    <mergeCell ref="IJI204:IJP204"/>
    <mergeCell ref="IJQ204:IJX204"/>
    <mergeCell ref="IJY204:IKF204"/>
    <mergeCell ref="IGO204:IGV204"/>
    <mergeCell ref="IGW204:IHD204"/>
    <mergeCell ref="IHE204:IHL204"/>
    <mergeCell ref="IHM204:IHT204"/>
    <mergeCell ref="IHU204:IIB204"/>
    <mergeCell ref="IIC204:IIJ204"/>
    <mergeCell ref="IES204:IEZ204"/>
    <mergeCell ref="IFA204:IFH204"/>
    <mergeCell ref="IFI204:IFP204"/>
    <mergeCell ref="IFQ204:IFX204"/>
    <mergeCell ref="IFY204:IGF204"/>
    <mergeCell ref="IGG204:IGN204"/>
    <mergeCell ref="ICW204:IDD204"/>
    <mergeCell ref="IDE204:IDL204"/>
    <mergeCell ref="IDM204:IDT204"/>
    <mergeCell ref="IDU204:IEB204"/>
    <mergeCell ref="IEC204:IEJ204"/>
    <mergeCell ref="IEK204:IER204"/>
    <mergeCell ref="IBA204:IBH204"/>
    <mergeCell ref="IBI204:IBP204"/>
    <mergeCell ref="IBQ204:IBX204"/>
    <mergeCell ref="IBY204:ICF204"/>
    <mergeCell ref="ICG204:ICN204"/>
    <mergeCell ref="ICO204:ICV204"/>
    <mergeCell ref="HZE204:HZL204"/>
    <mergeCell ref="HZM204:HZT204"/>
    <mergeCell ref="HZU204:IAB204"/>
    <mergeCell ref="IAC204:IAJ204"/>
    <mergeCell ref="IAK204:IAR204"/>
    <mergeCell ref="IAS204:IAZ204"/>
    <mergeCell ref="HXI204:HXP204"/>
    <mergeCell ref="HXQ204:HXX204"/>
    <mergeCell ref="HXY204:HYF204"/>
    <mergeCell ref="HYG204:HYN204"/>
    <mergeCell ref="HYO204:HYV204"/>
    <mergeCell ref="HYW204:HZD204"/>
    <mergeCell ref="HVM204:HVT204"/>
    <mergeCell ref="HVU204:HWB204"/>
    <mergeCell ref="HWC204:HWJ204"/>
    <mergeCell ref="HWK204:HWR204"/>
    <mergeCell ref="HWS204:HWZ204"/>
    <mergeCell ref="HXA204:HXH204"/>
    <mergeCell ref="HTQ204:HTX204"/>
    <mergeCell ref="HTY204:HUF204"/>
    <mergeCell ref="HUG204:HUN204"/>
    <mergeCell ref="HUO204:HUV204"/>
    <mergeCell ref="HUW204:HVD204"/>
    <mergeCell ref="HVE204:HVL204"/>
    <mergeCell ref="HRU204:HSB204"/>
    <mergeCell ref="HSC204:HSJ204"/>
    <mergeCell ref="HSK204:HSR204"/>
    <mergeCell ref="HSS204:HSZ204"/>
    <mergeCell ref="HTA204:HTH204"/>
    <mergeCell ref="HTI204:HTP204"/>
    <mergeCell ref="HPY204:HQF204"/>
    <mergeCell ref="HQG204:HQN204"/>
    <mergeCell ref="HQO204:HQV204"/>
    <mergeCell ref="HQW204:HRD204"/>
    <mergeCell ref="HRE204:HRL204"/>
    <mergeCell ref="HRM204:HRT204"/>
    <mergeCell ref="HOC204:HOJ204"/>
    <mergeCell ref="HOK204:HOR204"/>
    <mergeCell ref="HOS204:HOZ204"/>
    <mergeCell ref="HPA204:HPH204"/>
    <mergeCell ref="HPI204:HPP204"/>
    <mergeCell ref="HPQ204:HPX204"/>
    <mergeCell ref="HMG204:HMN204"/>
    <mergeCell ref="HMO204:HMV204"/>
    <mergeCell ref="HMW204:HND204"/>
    <mergeCell ref="HNE204:HNL204"/>
    <mergeCell ref="HNM204:HNT204"/>
    <mergeCell ref="HNU204:HOB204"/>
    <mergeCell ref="HKK204:HKR204"/>
    <mergeCell ref="HKS204:HKZ204"/>
    <mergeCell ref="HLA204:HLH204"/>
    <mergeCell ref="HLI204:HLP204"/>
    <mergeCell ref="HLQ204:HLX204"/>
    <mergeCell ref="HLY204:HMF204"/>
    <mergeCell ref="HIO204:HIV204"/>
    <mergeCell ref="HIW204:HJD204"/>
    <mergeCell ref="HJE204:HJL204"/>
    <mergeCell ref="HJM204:HJT204"/>
    <mergeCell ref="HJU204:HKB204"/>
    <mergeCell ref="HKC204:HKJ204"/>
    <mergeCell ref="HGS204:HGZ204"/>
    <mergeCell ref="HHA204:HHH204"/>
    <mergeCell ref="HHI204:HHP204"/>
    <mergeCell ref="HHQ204:HHX204"/>
    <mergeCell ref="HHY204:HIF204"/>
    <mergeCell ref="HIG204:HIN204"/>
    <mergeCell ref="HEW204:HFD204"/>
    <mergeCell ref="HFE204:HFL204"/>
    <mergeCell ref="HFM204:HFT204"/>
    <mergeCell ref="HFU204:HGB204"/>
    <mergeCell ref="HGC204:HGJ204"/>
    <mergeCell ref="HGK204:HGR204"/>
    <mergeCell ref="HDA204:HDH204"/>
    <mergeCell ref="HDI204:HDP204"/>
    <mergeCell ref="HDQ204:HDX204"/>
    <mergeCell ref="HDY204:HEF204"/>
    <mergeCell ref="HEG204:HEN204"/>
    <mergeCell ref="HEO204:HEV204"/>
    <mergeCell ref="HBE204:HBL204"/>
    <mergeCell ref="HBM204:HBT204"/>
    <mergeCell ref="HBU204:HCB204"/>
    <mergeCell ref="HCC204:HCJ204"/>
    <mergeCell ref="HCK204:HCR204"/>
    <mergeCell ref="HCS204:HCZ204"/>
    <mergeCell ref="GZI204:GZP204"/>
    <mergeCell ref="GZQ204:GZX204"/>
    <mergeCell ref="GZY204:HAF204"/>
    <mergeCell ref="HAG204:HAN204"/>
    <mergeCell ref="HAO204:HAV204"/>
    <mergeCell ref="HAW204:HBD204"/>
    <mergeCell ref="GXM204:GXT204"/>
    <mergeCell ref="GXU204:GYB204"/>
    <mergeCell ref="GYC204:GYJ204"/>
    <mergeCell ref="GYK204:GYR204"/>
    <mergeCell ref="GYS204:GYZ204"/>
    <mergeCell ref="GZA204:GZH204"/>
    <mergeCell ref="GVQ204:GVX204"/>
    <mergeCell ref="GVY204:GWF204"/>
    <mergeCell ref="GWG204:GWN204"/>
    <mergeCell ref="GWO204:GWV204"/>
    <mergeCell ref="GWW204:GXD204"/>
    <mergeCell ref="GXE204:GXL204"/>
    <mergeCell ref="GTU204:GUB204"/>
    <mergeCell ref="GUC204:GUJ204"/>
    <mergeCell ref="GUK204:GUR204"/>
    <mergeCell ref="GUS204:GUZ204"/>
    <mergeCell ref="GVA204:GVH204"/>
    <mergeCell ref="GVI204:GVP204"/>
    <mergeCell ref="GRY204:GSF204"/>
    <mergeCell ref="GSG204:GSN204"/>
    <mergeCell ref="GSO204:GSV204"/>
    <mergeCell ref="GSW204:GTD204"/>
    <mergeCell ref="GTE204:GTL204"/>
    <mergeCell ref="GTM204:GTT204"/>
    <mergeCell ref="GQC204:GQJ204"/>
    <mergeCell ref="GQK204:GQR204"/>
    <mergeCell ref="GQS204:GQZ204"/>
    <mergeCell ref="GRA204:GRH204"/>
    <mergeCell ref="GRI204:GRP204"/>
    <mergeCell ref="GRQ204:GRX204"/>
    <mergeCell ref="GOG204:GON204"/>
    <mergeCell ref="GOO204:GOV204"/>
    <mergeCell ref="GOW204:GPD204"/>
    <mergeCell ref="GPE204:GPL204"/>
    <mergeCell ref="GPM204:GPT204"/>
    <mergeCell ref="GPU204:GQB204"/>
    <mergeCell ref="GMK204:GMR204"/>
    <mergeCell ref="GMS204:GMZ204"/>
    <mergeCell ref="GNA204:GNH204"/>
    <mergeCell ref="GNI204:GNP204"/>
    <mergeCell ref="GNQ204:GNX204"/>
    <mergeCell ref="GNY204:GOF204"/>
    <mergeCell ref="GKO204:GKV204"/>
    <mergeCell ref="GKW204:GLD204"/>
    <mergeCell ref="GLE204:GLL204"/>
    <mergeCell ref="GLM204:GLT204"/>
    <mergeCell ref="GLU204:GMB204"/>
    <mergeCell ref="GMC204:GMJ204"/>
    <mergeCell ref="GIS204:GIZ204"/>
    <mergeCell ref="GJA204:GJH204"/>
    <mergeCell ref="GJI204:GJP204"/>
    <mergeCell ref="GJQ204:GJX204"/>
    <mergeCell ref="GJY204:GKF204"/>
    <mergeCell ref="GKG204:GKN204"/>
    <mergeCell ref="GGW204:GHD204"/>
    <mergeCell ref="GHE204:GHL204"/>
    <mergeCell ref="GHM204:GHT204"/>
    <mergeCell ref="GHU204:GIB204"/>
    <mergeCell ref="GIC204:GIJ204"/>
    <mergeCell ref="GIK204:GIR204"/>
    <mergeCell ref="GFA204:GFH204"/>
    <mergeCell ref="GFI204:GFP204"/>
    <mergeCell ref="GFQ204:GFX204"/>
    <mergeCell ref="GFY204:GGF204"/>
    <mergeCell ref="GGG204:GGN204"/>
    <mergeCell ref="GGO204:GGV204"/>
    <mergeCell ref="GDE204:GDL204"/>
    <mergeCell ref="GDM204:GDT204"/>
    <mergeCell ref="GDU204:GEB204"/>
    <mergeCell ref="GEC204:GEJ204"/>
    <mergeCell ref="GEK204:GER204"/>
    <mergeCell ref="GES204:GEZ204"/>
    <mergeCell ref="GBI204:GBP204"/>
    <mergeCell ref="GBQ204:GBX204"/>
    <mergeCell ref="GBY204:GCF204"/>
    <mergeCell ref="GCG204:GCN204"/>
    <mergeCell ref="GCO204:GCV204"/>
    <mergeCell ref="GCW204:GDD204"/>
    <mergeCell ref="FZM204:FZT204"/>
    <mergeCell ref="FZU204:GAB204"/>
    <mergeCell ref="GAC204:GAJ204"/>
    <mergeCell ref="GAK204:GAR204"/>
    <mergeCell ref="GAS204:GAZ204"/>
    <mergeCell ref="GBA204:GBH204"/>
    <mergeCell ref="FXQ204:FXX204"/>
    <mergeCell ref="FXY204:FYF204"/>
    <mergeCell ref="FYG204:FYN204"/>
    <mergeCell ref="FYO204:FYV204"/>
    <mergeCell ref="FYW204:FZD204"/>
    <mergeCell ref="FZE204:FZL204"/>
    <mergeCell ref="FVU204:FWB204"/>
    <mergeCell ref="FWC204:FWJ204"/>
    <mergeCell ref="FWK204:FWR204"/>
    <mergeCell ref="FWS204:FWZ204"/>
    <mergeCell ref="FXA204:FXH204"/>
    <mergeCell ref="FXI204:FXP204"/>
    <mergeCell ref="FTY204:FUF204"/>
    <mergeCell ref="FUG204:FUN204"/>
    <mergeCell ref="FUO204:FUV204"/>
    <mergeCell ref="FUW204:FVD204"/>
    <mergeCell ref="FVE204:FVL204"/>
    <mergeCell ref="FVM204:FVT204"/>
    <mergeCell ref="FSC204:FSJ204"/>
    <mergeCell ref="FSK204:FSR204"/>
    <mergeCell ref="FSS204:FSZ204"/>
    <mergeCell ref="FTA204:FTH204"/>
    <mergeCell ref="FTI204:FTP204"/>
    <mergeCell ref="FTQ204:FTX204"/>
    <mergeCell ref="FQG204:FQN204"/>
    <mergeCell ref="FQO204:FQV204"/>
    <mergeCell ref="FQW204:FRD204"/>
    <mergeCell ref="FRE204:FRL204"/>
    <mergeCell ref="FRM204:FRT204"/>
    <mergeCell ref="FRU204:FSB204"/>
    <mergeCell ref="FOK204:FOR204"/>
    <mergeCell ref="FOS204:FOZ204"/>
    <mergeCell ref="FPA204:FPH204"/>
    <mergeCell ref="FPI204:FPP204"/>
    <mergeCell ref="FPQ204:FPX204"/>
    <mergeCell ref="FPY204:FQF204"/>
    <mergeCell ref="FMO204:FMV204"/>
    <mergeCell ref="FMW204:FND204"/>
    <mergeCell ref="FNE204:FNL204"/>
    <mergeCell ref="FNM204:FNT204"/>
    <mergeCell ref="FNU204:FOB204"/>
    <mergeCell ref="FOC204:FOJ204"/>
    <mergeCell ref="FKS204:FKZ204"/>
    <mergeCell ref="FLA204:FLH204"/>
    <mergeCell ref="FLI204:FLP204"/>
    <mergeCell ref="FLQ204:FLX204"/>
    <mergeCell ref="FLY204:FMF204"/>
    <mergeCell ref="FMG204:FMN204"/>
    <mergeCell ref="FIW204:FJD204"/>
    <mergeCell ref="FJE204:FJL204"/>
    <mergeCell ref="FJM204:FJT204"/>
    <mergeCell ref="FJU204:FKB204"/>
    <mergeCell ref="FKC204:FKJ204"/>
    <mergeCell ref="FKK204:FKR204"/>
    <mergeCell ref="FHA204:FHH204"/>
    <mergeCell ref="FHI204:FHP204"/>
    <mergeCell ref="FHQ204:FHX204"/>
    <mergeCell ref="FHY204:FIF204"/>
    <mergeCell ref="FIG204:FIN204"/>
    <mergeCell ref="FIO204:FIV204"/>
    <mergeCell ref="FFE204:FFL204"/>
    <mergeCell ref="FFM204:FFT204"/>
    <mergeCell ref="FFU204:FGB204"/>
    <mergeCell ref="FGC204:FGJ204"/>
    <mergeCell ref="FGK204:FGR204"/>
    <mergeCell ref="FGS204:FGZ204"/>
    <mergeCell ref="FDI204:FDP204"/>
    <mergeCell ref="FDQ204:FDX204"/>
    <mergeCell ref="FDY204:FEF204"/>
    <mergeCell ref="FEG204:FEN204"/>
    <mergeCell ref="FEO204:FEV204"/>
    <mergeCell ref="FEW204:FFD204"/>
    <mergeCell ref="FBM204:FBT204"/>
    <mergeCell ref="FBU204:FCB204"/>
    <mergeCell ref="FCC204:FCJ204"/>
    <mergeCell ref="FCK204:FCR204"/>
    <mergeCell ref="FCS204:FCZ204"/>
    <mergeCell ref="FDA204:FDH204"/>
    <mergeCell ref="EZQ204:EZX204"/>
    <mergeCell ref="EZY204:FAF204"/>
    <mergeCell ref="FAG204:FAN204"/>
    <mergeCell ref="FAO204:FAV204"/>
    <mergeCell ref="FAW204:FBD204"/>
    <mergeCell ref="FBE204:FBL204"/>
    <mergeCell ref="EXU204:EYB204"/>
    <mergeCell ref="EYC204:EYJ204"/>
    <mergeCell ref="EYK204:EYR204"/>
    <mergeCell ref="EYS204:EYZ204"/>
    <mergeCell ref="EZA204:EZH204"/>
    <mergeCell ref="EZI204:EZP204"/>
    <mergeCell ref="EVY204:EWF204"/>
    <mergeCell ref="EWG204:EWN204"/>
    <mergeCell ref="EWO204:EWV204"/>
    <mergeCell ref="EWW204:EXD204"/>
    <mergeCell ref="EXE204:EXL204"/>
    <mergeCell ref="EXM204:EXT204"/>
    <mergeCell ref="EUC204:EUJ204"/>
    <mergeCell ref="EUK204:EUR204"/>
    <mergeCell ref="EUS204:EUZ204"/>
    <mergeCell ref="EVA204:EVH204"/>
    <mergeCell ref="EVI204:EVP204"/>
    <mergeCell ref="EVQ204:EVX204"/>
    <mergeCell ref="ESG204:ESN204"/>
    <mergeCell ref="ESO204:ESV204"/>
    <mergeCell ref="ESW204:ETD204"/>
    <mergeCell ref="ETE204:ETL204"/>
    <mergeCell ref="ETM204:ETT204"/>
    <mergeCell ref="ETU204:EUB204"/>
    <mergeCell ref="EQK204:EQR204"/>
    <mergeCell ref="EQS204:EQZ204"/>
    <mergeCell ref="ERA204:ERH204"/>
    <mergeCell ref="ERI204:ERP204"/>
    <mergeCell ref="ERQ204:ERX204"/>
    <mergeCell ref="ERY204:ESF204"/>
    <mergeCell ref="EOO204:EOV204"/>
    <mergeCell ref="EOW204:EPD204"/>
    <mergeCell ref="EPE204:EPL204"/>
    <mergeCell ref="EPM204:EPT204"/>
    <mergeCell ref="EPU204:EQB204"/>
    <mergeCell ref="EQC204:EQJ204"/>
    <mergeCell ref="EMS204:EMZ204"/>
    <mergeCell ref="ENA204:ENH204"/>
    <mergeCell ref="ENI204:ENP204"/>
    <mergeCell ref="ENQ204:ENX204"/>
    <mergeCell ref="ENY204:EOF204"/>
    <mergeCell ref="EOG204:EON204"/>
    <mergeCell ref="EKW204:ELD204"/>
    <mergeCell ref="ELE204:ELL204"/>
    <mergeCell ref="ELM204:ELT204"/>
    <mergeCell ref="ELU204:EMB204"/>
    <mergeCell ref="EMC204:EMJ204"/>
    <mergeCell ref="EMK204:EMR204"/>
    <mergeCell ref="EJA204:EJH204"/>
    <mergeCell ref="EJI204:EJP204"/>
    <mergeCell ref="EJQ204:EJX204"/>
    <mergeCell ref="EJY204:EKF204"/>
    <mergeCell ref="EKG204:EKN204"/>
    <mergeCell ref="EKO204:EKV204"/>
    <mergeCell ref="EHE204:EHL204"/>
    <mergeCell ref="EHM204:EHT204"/>
    <mergeCell ref="EHU204:EIB204"/>
    <mergeCell ref="EIC204:EIJ204"/>
    <mergeCell ref="EIK204:EIR204"/>
    <mergeCell ref="EIS204:EIZ204"/>
    <mergeCell ref="EFI204:EFP204"/>
    <mergeCell ref="EFQ204:EFX204"/>
    <mergeCell ref="EFY204:EGF204"/>
    <mergeCell ref="EGG204:EGN204"/>
    <mergeCell ref="EGO204:EGV204"/>
    <mergeCell ref="EGW204:EHD204"/>
    <mergeCell ref="EDM204:EDT204"/>
    <mergeCell ref="EDU204:EEB204"/>
    <mergeCell ref="EEC204:EEJ204"/>
    <mergeCell ref="EEK204:EER204"/>
    <mergeCell ref="EES204:EEZ204"/>
    <mergeCell ref="EFA204:EFH204"/>
    <mergeCell ref="EBQ204:EBX204"/>
    <mergeCell ref="EBY204:ECF204"/>
    <mergeCell ref="ECG204:ECN204"/>
    <mergeCell ref="ECO204:ECV204"/>
    <mergeCell ref="ECW204:EDD204"/>
    <mergeCell ref="EDE204:EDL204"/>
    <mergeCell ref="DZU204:EAB204"/>
    <mergeCell ref="EAC204:EAJ204"/>
    <mergeCell ref="EAK204:EAR204"/>
    <mergeCell ref="EAS204:EAZ204"/>
    <mergeCell ref="EBA204:EBH204"/>
    <mergeCell ref="EBI204:EBP204"/>
    <mergeCell ref="DXY204:DYF204"/>
    <mergeCell ref="DYG204:DYN204"/>
    <mergeCell ref="DYO204:DYV204"/>
    <mergeCell ref="DYW204:DZD204"/>
    <mergeCell ref="DZE204:DZL204"/>
    <mergeCell ref="DZM204:DZT204"/>
    <mergeCell ref="DWC204:DWJ204"/>
    <mergeCell ref="DWK204:DWR204"/>
    <mergeCell ref="DWS204:DWZ204"/>
    <mergeCell ref="DXA204:DXH204"/>
    <mergeCell ref="DXI204:DXP204"/>
    <mergeCell ref="DXQ204:DXX204"/>
    <mergeCell ref="DUG204:DUN204"/>
    <mergeCell ref="DUO204:DUV204"/>
    <mergeCell ref="DUW204:DVD204"/>
    <mergeCell ref="DVE204:DVL204"/>
    <mergeCell ref="DVM204:DVT204"/>
    <mergeCell ref="DVU204:DWB204"/>
    <mergeCell ref="DSK204:DSR204"/>
    <mergeCell ref="DSS204:DSZ204"/>
    <mergeCell ref="DTA204:DTH204"/>
    <mergeCell ref="DTI204:DTP204"/>
    <mergeCell ref="DTQ204:DTX204"/>
    <mergeCell ref="DTY204:DUF204"/>
    <mergeCell ref="DQO204:DQV204"/>
    <mergeCell ref="DQW204:DRD204"/>
    <mergeCell ref="DRE204:DRL204"/>
    <mergeCell ref="DRM204:DRT204"/>
    <mergeCell ref="DRU204:DSB204"/>
    <mergeCell ref="DSC204:DSJ204"/>
    <mergeCell ref="DOS204:DOZ204"/>
    <mergeCell ref="DPA204:DPH204"/>
    <mergeCell ref="DPI204:DPP204"/>
    <mergeCell ref="DPQ204:DPX204"/>
    <mergeCell ref="DPY204:DQF204"/>
    <mergeCell ref="DQG204:DQN204"/>
    <mergeCell ref="DMW204:DND204"/>
    <mergeCell ref="DNE204:DNL204"/>
    <mergeCell ref="DNM204:DNT204"/>
    <mergeCell ref="DNU204:DOB204"/>
    <mergeCell ref="DOC204:DOJ204"/>
    <mergeCell ref="DOK204:DOR204"/>
    <mergeCell ref="DLA204:DLH204"/>
    <mergeCell ref="DLI204:DLP204"/>
    <mergeCell ref="DLQ204:DLX204"/>
    <mergeCell ref="DLY204:DMF204"/>
    <mergeCell ref="DMG204:DMN204"/>
    <mergeCell ref="DMO204:DMV204"/>
    <mergeCell ref="DJE204:DJL204"/>
    <mergeCell ref="DJM204:DJT204"/>
    <mergeCell ref="DJU204:DKB204"/>
    <mergeCell ref="DKC204:DKJ204"/>
    <mergeCell ref="DKK204:DKR204"/>
    <mergeCell ref="DKS204:DKZ204"/>
    <mergeCell ref="DHI204:DHP204"/>
    <mergeCell ref="DHQ204:DHX204"/>
    <mergeCell ref="DHY204:DIF204"/>
    <mergeCell ref="DIG204:DIN204"/>
    <mergeCell ref="DIO204:DIV204"/>
    <mergeCell ref="DIW204:DJD204"/>
    <mergeCell ref="DFM204:DFT204"/>
    <mergeCell ref="DFU204:DGB204"/>
    <mergeCell ref="DGC204:DGJ204"/>
    <mergeCell ref="DGK204:DGR204"/>
    <mergeCell ref="DGS204:DGZ204"/>
    <mergeCell ref="DHA204:DHH204"/>
    <mergeCell ref="DDQ204:DDX204"/>
    <mergeCell ref="DDY204:DEF204"/>
    <mergeCell ref="DEG204:DEN204"/>
    <mergeCell ref="DEO204:DEV204"/>
    <mergeCell ref="DEW204:DFD204"/>
    <mergeCell ref="DFE204:DFL204"/>
    <mergeCell ref="DBU204:DCB204"/>
    <mergeCell ref="DCC204:DCJ204"/>
    <mergeCell ref="DCK204:DCR204"/>
    <mergeCell ref="DCS204:DCZ204"/>
    <mergeCell ref="DDA204:DDH204"/>
    <mergeCell ref="DDI204:DDP204"/>
    <mergeCell ref="CZY204:DAF204"/>
    <mergeCell ref="DAG204:DAN204"/>
    <mergeCell ref="DAO204:DAV204"/>
    <mergeCell ref="DAW204:DBD204"/>
    <mergeCell ref="DBE204:DBL204"/>
    <mergeCell ref="DBM204:DBT204"/>
    <mergeCell ref="CYC204:CYJ204"/>
    <mergeCell ref="CYK204:CYR204"/>
    <mergeCell ref="CYS204:CYZ204"/>
    <mergeCell ref="CZA204:CZH204"/>
    <mergeCell ref="CZI204:CZP204"/>
    <mergeCell ref="CZQ204:CZX204"/>
    <mergeCell ref="CWG204:CWN204"/>
    <mergeCell ref="CWO204:CWV204"/>
    <mergeCell ref="CWW204:CXD204"/>
    <mergeCell ref="CXE204:CXL204"/>
    <mergeCell ref="CXM204:CXT204"/>
    <mergeCell ref="CXU204:CYB204"/>
    <mergeCell ref="CUK204:CUR204"/>
    <mergeCell ref="CUS204:CUZ204"/>
    <mergeCell ref="CVA204:CVH204"/>
    <mergeCell ref="CVI204:CVP204"/>
    <mergeCell ref="CVQ204:CVX204"/>
    <mergeCell ref="CVY204:CWF204"/>
    <mergeCell ref="CSO204:CSV204"/>
    <mergeCell ref="CSW204:CTD204"/>
    <mergeCell ref="CTE204:CTL204"/>
    <mergeCell ref="CTM204:CTT204"/>
    <mergeCell ref="CTU204:CUB204"/>
    <mergeCell ref="CUC204:CUJ204"/>
    <mergeCell ref="CQS204:CQZ204"/>
    <mergeCell ref="CRA204:CRH204"/>
    <mergeCell ref="CRI204:CRP204"/>
    <mergeCell ref="CRQ204:CRX204"/>
    <mergeCell ref="CRY204:CSF204"/>
    <mergeCell ref="CSG204:CSN204"/>
    <mergeCell ref="COW204:CPD204"/>
    <mergeCell ref="CPE204:CPL204"/>
    <mergeCell ref="CPM204:CPT204"/>
    <mergeCell ref="CPU204:CQB204"/>
    <mergeCell ref="CQC204:CQJ204"/>
    <mergeCell ref="CQK204:CQR204"/>
    <mergeCell ref="CNA204:CNH204"/>
    <mergeCell ref="CNI204:CNP204"/>
    <mergeCell ref="CNQ204:CNX204"/>
    <mergeCell ref="CNY204:COF204"/>
    <mergeCell ref="COG204:CON204"/>
    <mergeCell ref="COO204:COV204"/>
    <mergeCell ref="CLE204:CLL204"/>
    <mergeCell ref="CLM204:CLT204"/>
    <mergeCell ref="CLU204:CMB204"/>
    <mergeCell ref="CMC204:CMJ204"/>
    <mergeCell ref="CMK204:CMR204"/>
    <mergeCell ref="CMS204:CMZ204"/>
    <mergeCell ref="CJI204:CJP204"/>
    <mergeCell ref="CJQ204:CJX204"/>
    <mergeCell ref="CJY204:CKF204"/>
    <mergeCell ref="CKG204:CKN204"/>
    <mergeCell ref="CKO204:CKV204"/>
    <mergeCell ref="CKW204:CLD204"/>
    <mergeCell ref="CHM204:CHT204"/>
    <mergeCell ref="CHU204:CIB204"/>
    <mergeCell ref="CIC204:CIJ204"/>
    <mergeCell ref="CIK204:CIR204"/>
    <mergeCell ref="CIS204:CIZ204"/>
    <mergeCell ref="CJA204:CJH204"/>
    <mergeCell ref="CFQ204:CFX204"/>
    <mergeCell ref="CFY204:CGF204"/>
    <mergeCell ref="CGG204:CGN204"/>
    <mergeCell ref="CGO204:CGV204"/>
    <mergeCell ref="CGW204:CHD204"/>
    <mergeCell ref="CHE204:CHL204"/>
    <mergeCell ref="CDU204:CEB204"/>
    <mergeCell ref="CEC204:CEJ204"/>
    <mergeCell ref="CEK204:CER204"/>
    <mergeCell ref="CES204:CEZ204"/>
    <mergeCell ref="CFA204:CFH204"/>
    <mergeCell ref="CFI204:CFP204"/>
    <mergeCell ref="CBY204:CCF204"/>
    <mergeCell ref="CCG204:CCN204"/>
    <mergeCell ref="CCO204:CCV204"/>
    <mergeCell ref="CCW204:CDD204"/>
    <mergeCell ref="CDE204:CDL204"/>
    <mergeCell ref="CDM204:CDT204"/>
    <mergeCell ref="CAC204:CAJ204"/>
    <mergeCell ref="CAK204:CAR204"/>
    <mergeCell ref="CAS204:CAZ204"/>
    <mergeCell ref="CBA204:CBH204"/>
    <mergeCell ref="CBI204:CBP204"/>
    <mergeCell ref="CBQ204:CBX204"/>
    <mergeCell ref="BYG204:BYN204"/>
    <mergeCell ref="BYO204:BYV204"/>
    <mergeCell ref="BYW204:BZD204"/>
    <mergeCell ref="BZE204:BZL204"/>
    <mergeCell ref="BZM204:BZT204"/>
    <mergeCell ref="BZU204:CAB204"/>
    <mergeCell ref="BWK204:BWR204"/>
    <mergeCell ref="BWS204:BWZ204"/>
    <mergeCell ref="BXA204:BXH204"/>
    <mergeCell ref="BXI204:BXP204"/>
    <mergeCell ref="BXQ204:BXX204"/>
    <mergeCell ref="BXY204:BYF204"/>
    <mergeCell ref="BUO204:BUV204"/>
    <mergeCell ref="BUW204:BVD204"/>
    <mergeCell ref="BVE204:BVL204"/>
    <mergeCell ref="BVM204:BVT204"/>
    <mergeCell ref="BVU204:BWB204"/>
    <mergeCell ref="BWC204:BWJ204"/>
    <mergeCell ref="BSS204:BSZ204"/>
    <mergeCell ref="BTA204:BTH204"/>
    <mergeCell ref="BTI204:BTP204"/>
    <mergeCell ref="BTQ204:BTX204"/>
    <mergeCell ref="BTY204:BUF204"/>
    <mergeCell ref="BUG204:BUN204"/>
    <mergeCell ref="BQW204:BRD204"/>
    <mergeCell ref="BRE204:BRL204"/>
    <mergeCell ref="BRM204:BRT204"/>
    <mergeCell ref="BRU204:BSB204"/>
    <mergeCell ref="BSC204:BSJ204"/>
    <mergeCell ref="BSK204:BSR204"/>
    <mergeCell ref="BPA204:BPH204"/>
    <mergeCell ref="BPI204:BPP204"/>
    <mergeCell ref="BPQ204:BPX204"/>
    <mergeCell ref="BPY204:BQF204"/>
    <mergeCell ref="BQG204:BQN204"/>
    <mergeCell ref="BQO204:BQV204"/>
    <mergeCell ref="BNE204:BNL204"/>
    <mergeCell ref="BNM204:BNT204"/>
    <mergeCell ref="BNU204:BOB204"/>
    <mergeCell ref="BOC204:BOJ204"/>
    <mergeCell ref="BOK204:BOR204"/>
    <mergeCell ref="BOS204:BOZ204"/>
    <mergeCell ref="BLI204:BLP204"/>
    <mergeCell ref="BLQ204:BLX204"/>
    <mergeCell ref="BLY204:BMF204"/>
    <mergeCell ref="BMG204:BMN204"/>
    <mergeCell ref="BMO204:BMV204"/>
    <mergeCell ref="BMW204:BND204"/>
    <mergeCell ref="BJM204:BJT204"/>
    <mergeCell ref="BJU204:BKB204"/>
    <mergeCell ref="BKC204:BKJ204"/>
    <mergeCell ref="BKK204:BKR204"/>
    <mergeCell ref="BKS204:BKZ204"/>
    <mergeCell ref="BLA204:BLH204"/>
    <mergeCell ref="BHQ204:BHX204"/>
    <mergeCell ref="BHY204:BIF204"/>
    <mergeCell ref="BIG204:BIN204"/>
    <mergeCell ref="BIO204:BIV204"/>
    <mergeCell ref="BIW204:BJD204"/>
    <mergeCell ref="BJE204:BJL204"/>
    <mergeCell ref="BFU204:BGB204"/>
    <mergeCell ref="BGC204:BGJ204"/>
    <mergeCell ref="BGK204:BGR204"/>
    <mergeCell ref="BGS204:BGZ204"/>
    <mergeCell ref="BHA204:BHH204"/>
    <mergeCell ref="BHI204:BHP204"/>
    <mergeCell ref="BDY204:BEF204"/>
    <mergeCell ref="BEG204:BEN204"/>
    <mergeCell ref="BEO204:BEV204"/>
    <mergeCell ref="BEW204:BFD204"/>
    <mergeCell ref="BFE204:BFL204"/>
    <mergeCell ref="BFM204:BFT204"/>
    <mergeCell ref="BCC204:BCJ204"/>
    <mergeCell ref="BCK204:BCR204"/>
    <mergeCell ref="BCS204:BCZ204"/>
    <mergeCell ref="BDA204:BDH204"/>
    <mergeCell ref="BDI204:BDP204"/>
    <mergeCell ref="BDQ204:BDX204"/>
    <mergeCell ref="BAG204:BAN204"/>
    <mergeCell ref="BAO204:BAV204"/>
    <mergeCell ref="BAW204:BBD204"/>
    <mergeCell ref="BBE204:BBL204"/>
    <mergeCell ref="BBM204:BBT204"/>
    <mergeCell ref="BBU204:BCB204"/>
    <mergeCell ref="AYK204:AYR204"/>
    <mergeCell ref="AYS204:AYZ204"/>
    <mergeCell ref="AZA204:AZH204"/>
    <mergeCell ref="AZI204:AZP204"/>
    <mergeCell ref="AZQ204:AZX204"/>
    <mergeCell ref="AZY204:BAF204"/>
    <mergeCell ref="AWO204:AWV204"/>
    <mergeCell ref="AWW204:AXD204"/>
    <mergeCell ref="AXE204:AXL204"/>
    <mergeCell ref="AXM204:AXT204"/>
    <mergeCell ref="AXU204:AYB204"/>
    <mergeCell ref="AYC204:AYJ204"/>
    <mergeCell ref="AUS204:AUZ204"/>
    <mergeCell ref="AVA204:AVH204"/>
    <mergeCell ref="AVI204:AVP204"/>
    <mergeCell ref="AVQ204:AVX204"/>
    <mergeCell ref="AVY204:AWF204"/>
    <mergeCell ref="AWG204:AWN204"/>
    <mergeCell ref="ASW204:ATD204"/>
    <mergeCell ref="ATE204:ATL204"/>
    <mergeCell ref="ATM204:ATT204"/>
    <mergeCell ref="ATU204:AUB204"/>
    <mergeCell ref="AUC204:AUJ204"/>
    <mergeCell ref="AUK204:AUR204"/>
    <mergeCell ref="ARA204:ARH204"/>
    <mergeCell ref="ARI204:ARP204"/>
    <mergeCell ref="ARQ204:ARX204"/>
    <mergeCell ref="ARY204:ASF204"/>
    <mergeCell ref="ASG204:ASN204"/>
    <mergeCell ref="ASO204:ASV204"/>
    <mergeCell ref="APE204:APL204"/>
    <mergeCell ref="APM204:APT204"/>
    <mergeCell ref="APU204:AQB204"/>
    <mergeCell ref="AQC204:AQJ204"/>
    <mergeCell ref="AQK204:AQR204"/>
    <mergeCell ref="AQS204:AQZ204"/>
    <mergeCell ref="ANI204:ANP204"/>
    <mergeCell ref="ANQ204:ANX204"/>
    <mergeCell ref="ANY204:AOF204"/>
    <mergeCell ref="AOG204:AON204"/>
    <mergeCell ref="AOO204:AOV204"/>
    <mergeCell ref="AOW204:APD204"/>
    <mergeCell ref="ALM204:ALT204"/>
    <mergeCell ref="ALU204:AMB204"/>
    <mergeCell ref="AMC204:AMJ204"/>
    <mergeCell ref="AMK204:AMR204"/>
    <mergeCell ref="AMS204:AMZ204"/>
    <mergeCell ref="ANA204:ANH204"/>
    <mergeCell ref="AJQ204:AJX204"/>
    <mergeCell ref="AJY204:AKF204"/>
    <mergeCell ref="AKG204:AKN204"/>
    <mergeCell ref="AKO204:AKV204"/>
    <mergeCell ref="AKW204:ALD204"/>
    <mergeCell ref="ALE204:ALL204"/>
    <mergeCell ref="AHU204:AIB204"/>
    <mergeCell ref="AIC204:AIJ204"/>
    <mergeCell ref="AIK204:AIR204"/>
    <mergeCell ref="AIS204:AIZ204"/>
    <mergeCell ref="AJA204:AJH204"/>
    <mergeCell ref="AJI204:AJP204"/>
    <mergeCell ref="AFY204:AGF204"/>
    <mergeCell ref="AGG204:AGN204"/>
    <mergeCell ref="AGO204:AGV204"/>
    <mergeCell ref="AGW204:AHD204"/>
    <mergeCell ref="AHE204:AHL204"/>
    <mergeCell ref="AHM204:AHT204"/>
    <mergeCell ref="AEC204:AEJ204"/>
    <mergeCell ref="AEK204:AER204"/>
    <mergeCell ref="AES204:AEZ204"/>
    <mergeCell ref="AFA204:AFH204"/>
    <mergeCell ref="AFI204:AFP204"/>
    <mergeCell ref="AFQ204:AFX204"/>
    <mergeCell ref="ACG204:ACN204"/>
    <mergeCell ref="ACO204:ACV204"/>
    <mergeCell ref="ACW204:ADD204"/>
    <mergeCell ref="ADE204:ADL204"/>
    <mergeCell ref="ADM204:ADT204"/>
    <mergeCell ref="ADU204:AEB204"/>
    <mergeCell ref="AAK204:AAR204"/>
    <mergeCell ref="AAS204:AAZ204"/>
    <mergeCell ref="ABA204:ABH204"/>
    <mergeCell ref="ABI204:ABP204"/>
    <mergeCell ref="ABQ204:ABX204"/>
    <mergeCell ref="ABY204:ACF204"/>
    <mergeCell ref="YO204:YV204"/>
    <mergeCell ref="YW204:ZD204"/>
    <mergeCell ref="ZE204:ZL204"/>
    <mergeCell ref="ZM204:ZT204"/>
    <mergeCell ref="ZU204:AAB204"/>
    <mergeCell ref="AAC204:AAJ204"/>
    <mergeCell ref="WS204:WZ204"/>
    <mergeCell ref="XA204:XH204"/>
    <mergeCell ref="XI204:XP204"/>
    <mergeCell ref="XQ204:XX204"/>
    <mergeCell ref="XY204:YF204"/>
    <mergeCell ref="YG204:YN204"/>
    <mergeCell ref="UW204:VD204"/>
    <mergeCell ref="VE204:VL204"/>
    <mergeCell ref="VM204:VT204"/>
    <mergeCell ref="VU204:WB204"/>
    <mergeCell ref="WC204:WJ204"/>
    <mergeCell ref="WK204:WR204"/>
    <mergeCell ref="TA204:TH204"/>
    <mergeCell ref="TI204:TP204"/>
    <mergeCell ref="TQ204:TX204"/>
    <mergeCell ref="TY204:UF204"/>
    <mergeCell ref="UG204:UN204"/>
    <mergeCell ref="UO204:UV204"/>
    <mergeCell ref="RE204:RL204"/>
    <mergeCell ref="RM204:RT204"/>
    <mergeCell ref="RU204:SB204"/>
    <mergeCell ref="SC204:SJ204"/>
    <mergeCell ref="SK204:SR204"/>
    <mergeCell ref="SS204:SZ204"/>
    <mergeCell ref="PI204:PP204"/>
    <mergeCell ref="PQ204:PX204"/>
    <mergeCell ref="PY204:QF204"/>
    <mergeCell ref="QG204:QN204"/>
    <mergeCell ref="QO204:QV204"/>
    <mergeCell ref="QW204:RD204"/>
    <mergeCell ref="NM204:NT204"/>
    <mergeCell ref="NU204:OB204"/>
    <mergeCell ref="OC204:OJ204"/>
    <mergeCell ref="OK204:OR204"/>
    <mergeCell ref="OS204:OZ204"/>
    <mergeCell ref="PA204:PH204"/>
    <mergeCell ref="LQ204:LX204"/>
    <mergeCell ref="LY204:MF204"/>
    <mergeCell ref="MG204:MN204"/>
    <mergeCell ref="MO204:MV204"/>
    <mergeCell ref="MW204:ND204"/>
    <mergeCell ref="NE204:NL204"/>
    <mergeCell ref="JU204:KB204"/>
    <mergeCell ref="KC204:KJ204"/>
    <mergeCell ref="KK204:KR204"/>
    <mergeCell ref="KS204:KZ204"/>
    <mergeCell ref="LA204:LH204"/>
    <mergeCell ref="LI204:LP204"/>
    <mergeCell ref="HY204:IF204"/>
    <mergeCell ref="IG204:IN204"/>
    <mergeCell ref="IO204:IV204"/>
    <mergeCell ref="IW204:JD204"/>
    <mergeCell ref="JE204:JL204"/>
    <mergeCell ref="JM204:JT204"/>
    <mergeCell ref="GC204:GJ204"/>
    <mergeCell ref="GK204:GR204"/>
    <mergeCell ref="GS204:GZ204"/>
    <mergeCell ref="HA204:HH204"/>
    <mergeCell ref="HI204:HP204"/>
    <mergeCell ref="HQ204:HX204"/>
    <mergeCell ref="EG204:EN204"/>
    <mergeCell ref="EO204:EV204"/>
    <mergeCell ref="EW204:FD204"/>
    <mergeCell ref="FE204:FL204"/>
    <mergeCell ref="FM204:FT204"/>
    <mergeCell ref="FU204:GB204"/>
    <mergeCell ref="CK204:CR204"/>
    <mergeCell ref="CS204:CZ204"/>
    <mergeCell ref="DA204:DH204"/>
    <mergeCell ref="DI204:DP204"/>
    <mergeCell ref="DQ204:DX204"/>
    <mergeCell ref="DY204:EF204"/>
    <mergeCell ref="AO204:AV204"/>
    <mergeCell ref="AW204:BD204"/>
    <mergeCell ref="BE204:BL204"/>
    <mergeCell ref="BM204:BT204"/>
    <mergeCell ref="BU204:CB204"/>
    <mergeCell ref="CC204:CJ204"/>
    <mergeCell ref="A203:H203"/>
    <mergeCell ref="A204:H204"/>
    <mergeCell ref="I204:P204"/>
    <mergeCell ref="Q204:X204"/>
    <mergeCell ref="Y204:AF204"/>
    <mergeCell ref="AG204:AN204"/>
    <mergeCell ref="A200:B200"/>
    <mergeCell ref="D200:E200"/>
    <mergeCell ref="A201:B201"/>
    <mergeCell ref="D201:E201"/>
    <mergeCell ref="A202:B202"/>
    <mergeCell ref="D202:E202"/>
    <mergeCell ref="A197:B197"/>
    <mergeCell ref="D197:E197"/>
    <mergeCell ref="A198:B198"/>
    <mergeCell ref="D198:E198"/>
    <mergeCell ref="A199:B199"/>
    <mergeCell ref="D199:E199"/>
    <mergeCell ref="A189:C189"/>
    <mergeCell ref="A190:C190"/>
    <mergeCell ref="A192:H192"/>
    <mergeCell ref="A193:H193"/>
    <mergeCell ref="A195:E195"/>
    <mergeCell ref="A196:E196"/>
    <mergeCell ref="A184:C184"/>
    <mergeCell ref="G184:H184"/>
    <mergeCell ref="A185:C185"/>
    <mergeCell ref="A186:C186"/>
    <mergeCell ref="A187:C187"/>
    <mergeCell ref="A188:C188"/>
    <mergeCell ref="A178:B178"/>
    <mergeCell ref="D178:H178"/>
    <mergeCell ref="C180:D180"/>
    <mergeCell ref="C181:D181"/>
    <mergeCell ref="C182:D182"/>
    <mergeCell ref="C183:D183"/>
    <mergeCell ref="A174:B174"/>
    <mergeCell ref="D174:H174"/>
    <mergeCell ref="A175:C175"/>
    <mergeCell ref="D175:H175"/>
    <mergeCell ref="A176:B176"/>
    <mergeCell ref="C176:C177"/>
    <mergeCell ref="D176:H176"/>
    <mergeCell ref="A177:B177"/>
    <mergeCell ref="D177:H177"/>
    <mergeCell ref="A171:B171"/>
    <mergeCell ref="D171:H171"/>
    <mergeCell ref="A172:B172"/>
    <mergeCell ref="D172:H172"/>
    <mergeCell ref="A173:B173"/>
    <mergeCell ref="D173:H173"/>
    <mergeCell ref="A167:B167"/>
    <mergeCell ref="A168:B168"/>
    <mergeCell ref="D168:H168"/>
    <mergeCell ref="A169:B169"/>
    <mergeCell ref="D169:H169"/>
    <mergeCell ref="A170:B170"/>
    <mergeCell ref="D163:H163"/>
    <mergeCell ref="A164:B164"/>
    <mergeCell ref="D164:H164"/>
    <mergeCell ref="A165:B165"/>
    <mergeCell ref="D165:H165"/>
    <mergeCell ref="A166:B166"/>
    <mergeCell ref="D166:H166"/>
    <mergeCell ref="A159:B159"/>
    <mergeCell ref="D159:H159"/>
    <mergeCell ref="A160:B160"/>
    <mergeCell ref="D160:H160"/>
    <mergeCell ref="A161:B161"/>
    <mergeCell ref="C161:C165"/>
    <mergeCell ref="D161:H161"/>
    <mergeCell ref="A162:B162"/>
    <mergeCell ref="D162:H162"/>
    <mergeCell ref="A163:B163"/>
    <mergeCell ref="A156:B156"/>
    <mergeCell ref="D156:H156"/>
    <mergeCell ref="A157:B157"/>
    <mergeCell ref="D157:H157"/>
    <mergeCell ref="A158:B158"/>
    <mergeCell ref="D158:H158"/>
    <mergeCell ref="A153:B153"/>
    <mergeCell ref="D153:H153"/>
    <mergeCell ref="A154:B154"/>
    <mergeCell ref="D154:H154"/>
    <mergeCell ref="A155:B155"/>
    <mergeCell ref="D155:H155"/>
    <mergeCell ref="A150:B150"/>
    <mergeCell ref="D150:H150"/>
    <mergeCell ref="A151:B151"/>
    <mergeCell ref="D151:H151"/>
    <mergeCell ref="A152:B152"/>
    <mergeCell ref="D152:H152"/>
    <mergeCell ref="A147:B147"/>
    <mergeCell ref="D147:H147"/>
    <mergeCell ref="A148:B148"/>
    <mergeCell ref="D148:H148"/>
    <mergeCell ref="A149:B149"/>
    <mergeCell ref="D149:H149"/>
    <mergeCell ref="A144:B144"/>
    <mergeCell ref="D144:H144"/>
    <mergeCell ref="A145:B145"/>
    <mergeCell ref="D145:H145"/>
    <mergeCell ref="A146:B146"/>
    <mergeCell ref="D146:H146"/>
    <mergeCell ref="A141:B141"/>
    <mergeCell ref="D141:H141"/>
    <mergeCell ref="A142:B142"/>
    <mergeCell ref="D142:H142"/>
    <mergeCell ref="A143:B143"/>
    <mergeCell ref="D143:H143"/>
    <mergeCell ref="A138:B138"/>
    <mergeCell ref="D138:H138"/>
    <mergeCell ref="A139:B139"/>
    <mergeCell ref="D139:H139"/>
    <mergeCell ref="A140:B140"/>
    <mergeCell ref="D140:H140"/>
    <mergeCell ref="A135:B135"/>
    <mergeCell ref="D135:H135"/>
    <mergeCell ref="A136:B136"/>
    <mergeCell ref="D136:H136"/>
    <mergeCell ref="A137:B137"/>
    <mergeCell ref="D137:H137"/>
    <mergeCell ref="A132:B132"/>
    <mergeCell ref="D132:H132"/>
    <mergeCell ref="A133:B133"/>
    <mergeCell ref="D133:H133"/>
    <mergeCell ref="A134:B134"/>
    <mergeCell ref="D134:H134"/>
    <mergeCell ref="A129:B129"/>
    <mergeCell ref="D129:H129"/>
    <mergeCell ref="A130:B130"/>
    <mergeCell ref="D130:H130"/>
    <mergeCell ref="A131:B131"/>
    <mergeCell ref="D131:H131"/>
    <mergeCell ref="A126:B126"/>
    <mergeCell ref="D126:H126"/>
    <mergeCell ref="A127:B127"/>
    <mergeCell ref="D127:H127"/>
    <mergeCell ref="A128:B128"/>
    <mergeCell ref="D128:H128"/>
    <mergeCell ref="A123:B123"/>
    <mergeCell ref="D123:H123"/>
    <mergeCell ref="A124:B124"/>
    <mergeCell ref="D124:H124"/>
    <mergeCell ref="A125:B125"/>
    <mergeCell ref="D125:H125"/>
    <mergeCell ref="A120:B120"/>
    <mergeCell ref="D120:H120"/>
    <mergeCell ref="A121:B121"/>
    <mergeCell ref="D121:H121"/>
    <mergeCell ref="A122:B122"/>
    <mergeCell ref="D122:H122"/>
    <mergeCell ref="A117:B117"/>
    <mergeCell ref="D117:H117"/>
    <mergeCell ref="A118:B118"/>
    <mergeCell ref="D118:H118"/>
    <mergeCell ref="A119:B119"/>
    <mergeCell ref="D119:H119"/>
    <mergeCell ref="A114:B114"/>
    <mergeCell ref="D114:H114"/>
    <mergeCell ref="A115:B115"/>
    <mergeCell ref="D115:H115"/>
    <mergeCell ref="A116:B116"/>
    <mergeCell ref="D116:H116"/>
    <mergeCell ref="D110:H110"/>
    <mergeCell ref="A111:B111"/>
    <mergeCell ref="D111:H111"/>
    <mergeCell ref="A112:B112"/>
    <mergeCell ref="D112:H112"/>
    <mergeCell ref="A113:B113"/>
    <mergeCell ref="D113:H113"/>
    <mergeCell ref="A106:B106"/>
    <mergeCell ref="D106:H106"/>
    <mergeCell ref="A107:B107"/>
    <mergeCell ref="C107:C124"/>
    <mergeCell ref="D107:H107"/>
    <mergeCell ref="A108:B108"/>
    <mergeCell ref="D108:H108"/>
    <mergeCell ref="A109:B109"/>
    <mergeCell ref="D109:H109"/>
    <mergeCell ref="A110:B110"/>
    <mergeCell ref="A103:B103"/>
    <mergeCell ref="D103:H103"/>
    <mergeCell ref="A104:B104"/>
    <mergeCell ref="D104:H104"/>
    <mergeCell ref="A105:B105"/>
    <mergeCell ref="D105:H105"/>
    <mergeCell ref="A100:B100"/>
    <mergeCell ref="D100:H100"/>
    <mergeCell ref="A101:B101"/>
    <mergeCell ref="D101:H101"/>
    <mergeCell ref="A102:B102"/>
    <mergeCell ref="D102:H102"/>
    <mergeCell ref="A97:B97"/>
    <mergeCell ref="D97:H97"/>
    <mergeCell ref="A98:B98"/>
    <mergeCell ref="D98:H98"/>
    <mergeCell ref="A99:B99"/>
    <mergeCell ref="D99:H99"/>
    <mergeCell ref="A92:B92"/>
    <mergeCell ref="D92:H92"/>
    <mergeCell ref="A93:C93"/>
    <mergeCell ref="D93:H93"/>
    <mergeCell ref="D94:H94"/>
    <mergeCell ref="A95:B95"/>
    <mergeCell ref="C95:C103"/>
    <mergeCell ref="D95:H95"/>
    <mergeCell ref="A96:B96"/>
    <mergeCell ref="D96:H96"/>
    <mergeCell ref="A89:B89"/>
    <mergeCell ref="D89:H89"/>
    <mergeCell ref="A90:B90"/>
    <mergeCell ref="D90:H90"/>
    <mergeCell ref="A91:B91"/>
    <mergeCell ref="D91:H91"/>
    <mergeCell ref="A86:B86"/>
    <mergeCell ref="D86:H86"/>
    <mergeCell ref="A87:B87"/>
    <mergeCell ref="D87:H87"/>
    <mergeCell ref="A88:B88"/>
    <mergeCell ref="D88:H88"/>
    <mergeCell ref="A83:B83"/>
    <mergeCell ref="D83:H83"/>
    <mergeCell ref="A84:B84"/>
    <mergeCell ref="D84:H84"/>
    <mergeCell ref="A85:B85"/>
    <mergeCell ref="D85:H85"/>
    <mergeCell ref="A80:B80"/>
    <mergeCell ref="D80:H80"/>
    <mergeCell ref="A81:B81"/>
    <mergeCell ref="D81:H81"/>
    <mergeCell ref="A82:B82"/>
    <mergeCell ref="D82:H82"/>
    <mergeCell ref="D76:H76"/>
    <mergeCell ref="A77:B77"/>
    <mergeCell ref="D77:H77"/>
    <mergeCell ref="A78:B78"/>
    <mergeCell ref="D78:H78"/>
    <mergeCell ref="A79:B79"/>
    <mergeCell ref="D79:H79"/>
    <mergeCell ref="A72:C72"/>
    <mergeCell ref="D72:H72"/>
    <mergeCell ref="A73:B73"/>
    <mergeCell ref="C73:C92"/>
    <mergeCell ref="D73:H73"/>
    <mergeCell ref="A74:B74"/>
    <mergeCell ref="D74:H74"/>
    <mergeCell ref="A75:B75"/>
    <mergeCell ref="D75:H75"/>
    <mergeCell ref="A76:B76"/>
    <mergeCell ref="D67:H67"/>
    <mergeCell ref="A68:A70"/>
    <mergeCell ref="B68:B69"/>
    <mergeCell ref="C68:C69"/>
    <mergeCell ref="D68:H70"/>
    <mergeCell ref="D71:H71"/>
    <mergeCell ref="H56:H60"/>
    <mergeCell ref="D61:H61"/>
    <mergeCell ref="A62:A66"/>
    <mergeCell ref="B62:B63"/>
    <mergeCell ref="C62:C63"/>
    <mergeCell ref="D62:D66"/>
    <mergeCell ref="E62:E66"/>
    <mergeCell ref="F62:F66"/>
    <mergeCell ref="G62:G66"/>
    <mergeCell ref="H62:H66"/>
    <mergeCell ref="A53:A54"/>
    <mergeCell ref="D53:H54"/>
    <mergeCell ref="D55:H55"/>
    <mergeCell ref="A56:A60"/>
    <mergeCell ref="B56:B57"/>
    <mergeCell ref="C56:C57"/>
    <mergeCell ref="D56:D60"/>
    <mergeCell ref="E56:E60"/>
    <mergeCell ref="F56:F60"/>
    <mergeCell ref="G56:G60"/>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10" firstPageNumber="0" fitToHeight="50" orientation="portrait" horizontalDpi="300" verticalDpi="300"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X203"/>
  <sheetViews>
    <sheetView view="pageBreakPreview" zoomScale="40" zoomScaleNormal="60" zoomScaleSheetLayoutView="40" workbookViewId="0">
      <pane ySplit="4" topLeftCell="A154" activePane="bottomLeft" state="frozen"/>
      <selection activeCell="A181" sqref="A181:B181"/>
      <selection pane="bottomLeft" activeCell="A181" sqref="A181:B181"/>
    </sheetView>
  </sheetViews>
  <sheetFormatPr defaultColWidth="9.140625" defaultRowHeight="12.75" outlineLevelRow="1" x14ac:dyDescent="0.2"/>
  <cols>
    <col min="1" max="1" width="45.7109375" style="216" customWidth="1"/>
    <col min="2" max="2" width="80.7109375" style="217" customWidth="1"/>
    <col min="3" max="3" width="120.7109375" style="218" customWidth="1"/>
    <col min="4" max="7" width="30.7109375" style="217" customWidth="1"/>
    <col min="8" max="8" width="30.7109375" style="219" customWidth="1"/>
    <col min="9" max="16384" width="9.140625" style="219"/>
  </cols>
  <sheetData>
    <row r="1" spans="1:24" s="4" customFormat="1" ht="50.1" customHeight="1" x14ac:dyDescent="0.2">
      <c r="A1" s="1"/>
      <c r="B1" s="2"/>
      <c r="C1" s="3" t="s">
        <v>0</v>
      </c>
      <c r="D1" s="2"/>
      <c r="E1" s="2"/>
      <c r="F1" s="2"/>
      <c r="G1" s="2"/>
      <c r="H1" s="2"/>
      <c r="X1" s="435"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"2ГИС.МАЙКОП" (мобильная версия 2ГИС 4.0 и выше); Интернет-площадка 2gis.ru на основе Cправочника организаций "2ГИС.МАЙКОП"</v>
      </c>
    </row>
    <row r="2" spans="1:24" s="10" customFormat="1" ht="50.1" customHeight="1" x14ac:dyDescent="0.2">
      <c r="A2" s="5" t="str">
        <f>Абакан_юр!A2</f>
        <v>Введен в действие с "01" июня 2024 г.</v>
      </c>
      <c r="B2" s="6" t="s">
        <v>2</v>
      </c>
      <c r="C2" s="7" t="s">
        <v>551</v>
      </c>
      <c r="D2" s="8"/>
      <c r="E2" s="8"/>
      <c r="F2" s="8"/>
      <c r="G2" s="8"/>
      <c r="H2" s="9"/>
    </row>
    <row r="3" spans="1:24"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24" s="23" customFormat="1" ht="50.1" customHeight="1" thickBot="1" x14ac:dyDescent="0.25">
      <c r="A4" s="17" t="s">
        <v>5</v>
      </c>
      <c r="B4" s="18" t="s">
        <v>6</v>
      </c>
      <c r="C4" s="19" t="s">
        <v>7</v>
      </c>
      <c r="D4" s="20" t="s">
        <v>8</v>
      </c>
      <c r="E4" s="21"/>
      <c r="F4" s="21"/>
      <c r="G4" s="21"/>
      <c r="H4" s="22"/>
    </row>
    <row r="5" spans="1:24" s="28" customFormat="1" ht="49.5" customHeight="1" thickBot="1" x14ac:dyDescent="0.25">
      <c r="A5" s="24" t="s">
        <v>9</v>
      </c>
      <c r="B5" s="25"/>
      <c r="C5" s="26"/>
      <c r="D5" s="26"/>
      <c r="E5" s="26"/>
      <c r="F5" s="26"/>
      <c r="G5" s="26"/>
      <c r="H5" s="27"/>
    </row>
    <row r="6" spans="1:24" ht="31.5" customHeight="1" thickBot="1" x14ac:dyDescent="0.25">
      <c r="A6" s="436"/>
      <c r="B6" s="437"/>
      <c r="C6" s="438"/>
      <c r="D6" s="337" t="s">
        <v>171</v>
      </c>
      <c r="E6" s="268" t="s">
        <v>172</v>
      </c>
      <c r="F6" s="337" t="s">
        <v>173</v>
      </c>
      <c r="G6" s="268" t="s">
        <v>174</v>
      </c>
      <c r="H6" s="338" t="s">
        <v>175</v>
      </c>
    </row>
    <row r="7" spans="1:24"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"2ГИС.МАЙКОП" (версия для ПК); 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Интернет-площадки и Веб-приложения на основе Cправочника организаций "2ГИС.МАЙКОП", http://api.2gis.ru/</v>
      </c>
      <c r="D7" s="31">
        <f>F7*1.2</f>
        <v>4737.5999999999995</v>
      </c>
      <c r="E7" s="32">
        <f>F7*1.1</f>
        <v>4342.8</v>
      </c>
      <c r="F7" s="32">
        <v>3948</v>
      </c>
      <c r="G7" s="32">
        <f>F7*0.75</f>
        <v>2961</v>
      </c>
      <c r="H7" s="33">
        <f>F7*0.5</f>
        <v>1974</v>
      </c>
    </row>
    <row r="8" spans="1:24" s="16" customFormat="1" ht="132" customHeight="1" x14ac:dyDescent="0.2">
      <c r="A8" s="34"/>
      <c r="B8" s="35"/>
      <c r="C8" s="35"/>
      <c r="D8" s="36"/>
      <c r="E8" s="37"/>
      <c r="F8" s="37"/>
      <c r="G8" s="37"/>
      <c r="H8" s="38"/>
    </row>
    <row r="9" spans="1:24"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"2ГИС.МАЙКОП" (версия для ПК); 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Интернет-площадки и Веб-приложения на основе Cправочника организаций "2ГИС.МАЙКОП", http://api.2gis.ru/</v>
      </c>
      <c r="D9" s="36"/>
      <c r="E9" s="37"/>
      <c r="F9" s="37"/>
      <c r="G9" s="37"/>
      <c r="H9" s="38"/>
    </row>
    <row r="10" spans="1:24"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2ГИС 4.0 и выше)</v>
      </c>
      <c r="D10" s="44"/>
      <c r="E10" s="45"/>
      <c r="F10" s="45"/>
      <c r="G10" s="45"/>
      <c r="H10" s="46"/>
    </row>
    <row r="11" spans="1:24" s="16" customFormat="1" ht="24.95" customHeight="1" thickBot="1" x14ac:dyDescent="0.25">
      <c r="A11" s="47"/>
      <c r="B11" s="48"/>
      <c r="C11" s="49"/>
      <c r="D11" s="50"/>
      <c r="E11" s="51"/>
      <c r="F11" s="51"/>
      <c r="G11" s="51"/>
      <c r="H11" s="52"/>
    </row>
    <row r="12" spans="1:24"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"2ГИС.МАЙКОП" (версия для ПК); 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Интернет-площадки и Веб-приложения на основе Cправочника организаций "2ГИС.МАЙКОП", http://api.2gis.ru/</v>
      </c>
      <c r="D12" s="54">
        <f>F12*1.2</f>
        <v>5032.8</v>
      </c>
      <c r="E12" s="32">
        <f>F12*1.1</f>
        <v>4613.4000000000005</v>
      </c>
      <c r="F12" s="32">
        <v>4194</v>
      </c>
      <c r="G12" s="32">
        <f>F12*0.75</f>
        <v>3145.5</v>
      </c>
      <c r="H12" s="33">
        <f>F12*0.5</f>
        <v>2097</v>
      </c>
    </row>
    <row r="13" spans="1:24" s="16" customFormat="1" ht="132" customHeight="1" x14ac:dyDescent="0.2">
      <c r="A13" s="55"/>
      <c r="B13" s="35"/>
      <c r="C13" s="35"/>
      <c r="D13" s="56"/>
      <c r="E13" s="37"/>
      <c r="F13" s="37"/>
      <c r="G13" s="37"/>
      <c r="H13" s="38"/>
    </row>
    <row r="14" spans="1:24"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"2ГИС.МАЙКОП" (версия для ПК); 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Интернет-площадки и Веб-приложения на основе Cправочника организаций "2ГИС.МАЙКОП", http://api.2gis.ru/</v>
      </c>
      <c r="D14" s="56"/>
      <c r="E14" s="37"/>
      <c r="F14" s="37"/>
      <c r="G14" s="37"/>
      <c r="H14" s="38"/>
    </row>
    <row r="15" spans="1:24"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2ГИС 4.0 и выше)</v>
      </c>
      <c r="D15" s="56"/>
      <c r="E15" s="37"/>
      <c r="F15" s="37"/>
      <c r="G15" s="37"/>
      <c r="H15" s="38"/>
    </row>
    <row r="16" spans="1:24"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756</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"2ГИС.МАЙКОП"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"2ГИС.МАЙКОП"; Электронный справочник "2ГИС.МАЙКОП"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Интернет-площадки и Веб-приложения на основе Cправочника организаций "2ГИС.МАЙКОП", http://api.2gis.ru/</v>
      </c>
      <c r="D23" s="271">
        <v>48</v>
      </c>
      <c r="E23" s="272"/>
      <c r="F23" s="272"/>
      <c r="G23" s="272"/>
      <c r="H23" s="273"/>
    </row>
    <row r="24" spans="1:8" s="16" customFormat="1" ht="94.5" customHeight="1" x14ac:dyDescent="0.2">
      <c r="A24" s="71"/>
      <c r="B24" s="92"/>
      <c r="C24" s="93"/>
      <c r="D24" s="94"/>
      <c r="E24" s="95"/>
      <c r="F24" s="95"/>
      <c r="G24" s="95"/>
      <c r="H24" s="274"/>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2ГИС 4.0 и выше)</v>
      </c>
      <c r="D25" s="275"/>
      <c r="E25" s="276"/>
      <c r="F25" s="276"/>
      <c r="G25" s="276"/>
      <c r="H25" s="277"/>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"2ГИС.МАЙКОП" (версия для ПК); 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v>
      </c>
      <c r="D27" s="31">
        <f>F27*1.2</f>
        <v>6638.4</v>
      </c>
      <c r="E27" s="32">
        <f>F27*1.1</f>
        <v>6085.2000000000007</v>
      </c>
      <c r="F27" s="32">
        <v>5532</v>
      </c>
      <c r="G27" s="32">
        <f>F27*0.75</f>
        <v>4149</v>
      </c>
      <c r="H27" s="33">
        <f>F27*0.5</f>
        <v>2766</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"2ГИС.МАЙКОП" (версия для ПК); 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v>
      </c>
      <c r="D32" s="54">
        <f>F32*1.2</f>
        <v>7056</v>
      </c>
      <c r="E32" s="32">
        <f>F32*1.1</f>
        <v>6468.0000000000009</v>
      </c>
      <c r="F32" s="32">
        <v>5880</v>
      </c>
      <c r="G32" s="32">
        <f>F32*0.75</f>
        <v>4410</v>
      </c>
      <c r="H32" s="33">
        <f>F32*0.5</f>
        <v>2940</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1080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"2ГИС.МАЙКОП"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"2ГИС.МАЙКОП"; Электронный справочник "2ГИС.МАЙКОП"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v>
      </c>
      <c r="D43" s="89">
        <v>48</v>
      </c>
      <c r="E43" s="90"/>
      <c r="F43" s="90"/>
      <c r="G43" s="90"/>
      <c r="H43" s="91"/>
    </row>
    <row r="44" spans="1:8" s="16" customFormat="1" ht="69.75" customHeight="1" x14ac:dyDescent="0.2">
      <c r="A44" s="71"/>
      <c r="B44" s="92"/>
      <c r="C44" s="93"/>
      <c r="D44" s="94"/>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2ГИС 4.0 и выше)</v>
      </c>
      <c r="D45" s="94"/>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2ГИС 4.0 и выше)</v>
      </c>
      <c r="D46" s="99"/>
      <c r="E46" s="100"/>
      <c r="F46" s="100"/>
      <c r="G46" s="100"/>
      <c r="H46" s="101"/>
    </row>
    <row r="47" spans="1:8" s="16" customFormat="1" ht="24.95" customHeight="1" thickBot="1" x14ac:dyDescent="0.25">
      <c r="A47" s="81"/>
      <c r="B47" s="82"/>
      <c r="C47" s="83"/>
      <c r="D47" s="113"/>
      <c r="E47" s="114"/>
      <c r="F47" s="114"/>
      <c r="G47" s="114"/>
      <c r="H47" s="115"/>
    </row>
    <row r="48" spans="1:8" s="16" customFormat="1" ht="48" customHeight="1" x14ac:dyDescent="0.2">
      <c r="A48" s="29" t="s">
        <v>31</v>
      </c>
      <c r="B48" s="30" t="s">
        <v>27</v>
      </c>
      <c r="C4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"2ГИС.МАЙКОП" (версия для ПК); 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Интернет-площадки и Веб-приложения на основе Cправочника организаций "2ГИС.МАЙКОП", http://api.2gis.ru/</v>
      </c>
      <c r="D48" s="31">
        <f>F48*1.2</f>
        <v>5688</v>
      </c>
      <c r="E48" s="32">
        <f>F48*1.1</f>
        <v>5214</v>
      </c>
      <c r="F48" s="32">
        <v>4740</v>
      </c>
      <c r="G48" s="32">
        <f>F48*0.75</f>
        <v>3555</v>
      </c>
      <c r="H48" s="33">
        <f>F48*0.5</f>
        <v>2370</v>
      </c>
    </row>
    <row r="49" spans="1:8" s="16" customFormat="1" ht="132" customHeight="1" x14ac:dyDescent="0.2">
      <c r="A49" s="34"/>
      <c r="B49" s="35"/>
      <c r="C49" s="35"/>
      <c r="D49" s="36"/>
      <c r="E49" s="37"/>
      <c r="F49" s="37"/>
      <c r="G49" s="37"/>
      <c r="H49" s="38"/>
    </row>
    <row r="50" spans="1:8" s="16" customFormat="1" ht="127.5" customHeight="1" x14ac:dyDescent="0.2">
      <c r="A50" s="34"/>
      <c r="B50" s="39" t="s">
        <v>12</v>
      </c>
      <c r="C5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"2ГИС.МАЙКОП" (версия для ПК); 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Интернет-площадки и Веб-приложения на основе Cправочника организаций "2ГИС.МАЙКОП", http://api.2gis.ru/</v>
      </c>
      <c r="D50" s="36"/>
      <c r="E50" s="37"/>
      <c r="F50" s="37"/>
      <c r="G50" s="37"/>
      <c r="H50" s="38"/>
    </row>
    <row r="51" spans="1:8" s="16" customFormat="1" ht="127.5" customHeight="1" thickBot="1" x14ac:dyDescent="0.25">
      <c r="A51" s="119"/>
      <c r="B51" s="120" t="s">
        <v>33</v>
      </c>
      <c r="C51"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2ГИС 4.0 и выше)</v>
      </c>
      <c r="D51" s="121"/>
      <c r="E51" s="122"/>
      <c r="F51" s="122"/>
      <c r="G51" s="122"/>
      <c r="H51" s="123"/>
    </row>
    <row r="52" spans="1:8" s="16" customFormat="1" ht="166.5" customHeight="1" thickBot="1" x14ac:dyDescent="0.25">
      <c r="A52" s="41"/>
      <c r="B52" s="42" t="s">
        <v>13</v>
      </c>
      <c r="C52"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2ГИС 4.0 и выше)</v>
      </c>
      <c r="D52" s="44"/>
      <c r="E52" s="45"/>
      <c r="F52" s="45"/>
      <c r="G52" s="45"/>
      <c r="H52" s="46"/>
    </row>
    <row r="53" spans="1:8" s="16" customFormat="1" ht="24.95" customHeight="1" thickBot="1" x14ac:dyDescent="0.25">
      <c r="A53" s="47"/>
      <c r="B53" s="48"/>
      <c r="C53" s="49"/>
      <c r="D53" s="50"/>
      <c r="E53" s="51"/>
      <c r="F53" s="51"/>
      <c r="G53" s="51"/>
      <c r="H53" s="52"/>
    </row>
    <row r="54" spans="1:8" s="16" customFormat="1" ht="48" customHeight="1" x14ac:dyDescent="0.2">
      <c r="A54" s="53" t="s">
        <v>35</v>
      </c>
      <c r="B54" s="30" t="s">
        <v>27</v>
      </c>
      <c r="C54"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"2ГИС.МАЙКОП" (версия для ПК); 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Интернет-площадки и Веб-приложения на основе Cправочника организаций "2ГИС.МАЙКОП", http://api.2gis.ru/</v>
      </c>
      <c r="D54" s="54">
        <f>F54*1.2</f>
        <v>6040.8</v>
      </c>
      <c r="E54" s="32">
        <f>F54*1.1</f>
        <v>5537.4000000000005</v>
      </c>
      <c r="F54" s="32">
        <v>5034</v>
      </c>
      <c r="G54" s="32">
        <f>F54*0.75</f>
        <v>3775.5</v>
      </c>
      <c r="H54" s="33">
        <f>F54*0.5</f>
        <v>2517</v>
      </c>
    </row>
    <row r="55" spans="1:8" s="16" customFormat="1" ht="132" customHeight="1" x14ac:dyDescent="0.2">
      <c r="A55" s="55"/>
      <c r="B55" s="35"/>
      <c r="C55" s="35"/>
      <c r="D55" s="56"/>
      <c r="E55" s="37"/>
      <c r="F55" s="37"/>
      <c r="G55" s="37"/>
      <c r="H55" s="38"/>
    </row>
    <row r="56" spans="1:8" s="16" customFormat="1" ht="138.94999999999999" customHeight="1" x14ac:dyDescent="0.2">
      <c r="A56" s="55"/>
      <c r="B56" s="39" t="s">
        <v>12</v>
      </c>
      <c r="C56"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"2ГИС.МАЙКОП" (версия для ПК); 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Интернет-площадки и Веб-приложения на основе Cправочника организаций "2ГИС.МАЙКОП", http://api.2gis.ru/</v>
      </c>
      <c r="D56" s="56"/>
      <c r="E56" s="37"/>
      <c r="F56" s="37"/>
      <c r="G56" s="37"/>
      <c r="H56" s="38"/>
    </row>
    <row r="57" spans="1:8" s="16" customFormat="1" ht="166.5" customHeight="1" x14ac:dyDescent="0.2">
      <c r="A57" s="55"/>
      <c r="B57" s="57" t="s">
        <v>13</v>
      </c>
      <c r="C57"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2ГИС 4.0 и выше)</v>
      </c>
      <c r="D57" s="56"/>
      <c r="E57" s="37"/>
      <c r="F57" s="37"/>
      <c r="G57" s="37"/>
      <c r="H57" s="38"/>
    </row>
    <row r="58" spans="1:8" s="16" customFormat="1" ht="92.25" customHeight="1" thickBot="1" x14ac:dyDescent="0.25">
      <c r="A58" s="59"/>
      <c r="B58" s="42" t="s">
        <v>36</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2ГИС 4.0 и выше)</v>
      </c>
      <c r="D58" s="61"/>
      <c r="E58" s="45"/>
      <c r="F58" s="45"/>
      <c r="G58" s="45"/>
      <c r="H58" s="46"/>
    </row>
    <row r="59" spans="1:8" s="16" customFormat="1" ht="24.95" customHeight="1" thickBot="1" x14ac:dyDescent="0.25">
      <c r="A59" s="81"/>
      <c r="B59" s="82"/>
      <c r="C59" s="83"/>
      <c r="D59" s="84"/>
      <c r="E59" s="85"/>
      <c r="F59" s="85"/>
      <c r="G59" s="85"/>
      <c r="H59" s="86"/>
    </row>
    <row r="60" spans="1:8" s="16" customFormat="1" ht="50.1" customHeight="1" x14ac:dyDescent="0.2">
      <c r="A60" s="65" t="s">
        <v>37</v>
      </c>
      <c r="B60" s="87" t="s">
        <v>23</v>
      </c>
      <c r="C60"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Интернет-площадки и Веб-приложения на основе Cправочника организаций "2ГИС.МАЙКОП", http://api.2gis.ru/</v>
      </c>
      <c r="D60" s="271">
        <v>48</v>
      </c>
      <c r="E60" s="272"/>
      <c r="F60" s="272"/>
      <c r="G60" s="272"/>
      <c r="H60" s="273"/>
    </row>
    <row r="61" spans="1:8" s="16" customFormat="1" ht="94.5" customHeight="1" x14ac:dyDescent="0.2">
      <c r="A61" s="71"/>
      <c r="B61" s="92"/>
      <c r="C61" s="93"/>
      <c r="D61" s="94"/>
      <c r="E61" s="95"/>
      <c r="F61" s="95"/>
      <c r="G61" s="95"/>
      <c r="H61" s="274"/>
    </row>
    <row r="62" spans="1:8" s="16" customFormat="1" ht="163.5" customHeight="1" thickBot="1" x14ac:dyDescent="0.25">
      <c r="A62" s="77"/>
      <c r="B62" s="97" t="s">
        <v>13</v>
      </c>
      <c r="C62"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2ГИС 4.0 и выше)</v>
      </c>
      <c r="D62" s="275"/>
      <c r="E62" s="276"/>
      <c r="F62" s="276"/>
      <c r="G62" s="276"/>
      <c r="H62" s="277"/>
    </row>
    <row r="63" spans="1:8" ht="21.75" thickBot="1" x14ac:dyDescent="0.25">
      <c r="A63" s="81"/>
      <c r="B63" s="129"/>
      <c r="C63" s="130"/>
      <c r="D63" s="113"/>
      <c r="E63" s="114"/>
      <c r="F63" s="114"/>
      <c r="G63" s="114"/>
      <c r="H63" s="115"/>
    </row>
    <row r="64" spans="1:8" ht="50.1" customHeight="1" thickBot="1" x14ac:dyDescent="0.25">
      <c r="A64" s="136" t="s">
        <v>38</v>
      </c>
      <c r="B64" s="137"/>
      <c r="C64" s="137"/>
      <c r="D64" s="138" t="str">
        <f>"от "&amp;MIN(D65:D84)&amp;" до "&amp;MAX(D65:D84)</f>
        <v>от 420 до 15960</v>
      </c>
      <c r="E64" s="139"/>
      <c r="F64" s="139"/>
      <c r="G64" s="139"/>
      <c r="H64" s="140"/>
    </row>
    <row r="65" spans="1:8" ht="37.5" customHeight="1" outlineLevel="1" x14ac:dyDescent="0.2">
      <c r="A65" s="141" t="s">
        <v>39</v>
      </c>
      <c r="B65" s="142"/>
      <c r="C65" s="143" t="str">
        <f>"Электронный справочник на основе Справочника организаций "&amp;$C$2&amp;" (версия для ПК)"</f>
        <v>Электронный справочник на основе Справочника организаций "2ГИС.МАЙКОП" (версия для ПК)</v>
      </c>
      <c r="D65" s="144">
        <v>420</v>
      </c>
      <c r="E65" s="145"/>
      <c r="F65" s="145"/>
      <c r="G65" s="145"/>
      <c r="H65" s="146"/>
    </row>
    <row r="66" spans="1:8" ht="37.5" customHeight="1" outlineLevel="1" x14ac:dyDescent="0.2">
      <c r="A66" s="147" t="s">
        <v>40</v>
      </c>
      <c r="B66" s="148"/>
      <c r="C66" s="143"/>
      <c r="D66" s="36">
        <v>840</v>
      </c>
      <c r="E66" s="37"/>
      <c r="F66" s="37"/>
      <c r="G66" s="37"/>
      <c r="H66" s="38"/>
    </row>
    <row r="67" spans="1:8" ht="37.5" customHeight="1" outlineLevel="1" x14ac:dyDescent="0.2">
      <c r="A67" s="147" t="s">
        <v>41</v>
      </c>
      <c r="B67" s="148"/>
      <c r="C67" s="143"/>
      <c r="D67" s="36">
        <v>1680</v>
      </c>
      <c r="E67" s="37"/>
      <c r="F67" s="37"/>
      <c r="G67" s="37"/>
      <c r="H67" s="38"/>
    </row>
    <row r="68" spans="1:8" ht="37.5" customHeight="1" outlineLevel="1" x14ac:dyDescent="0.2">
      <c r="A68" s="147" t="s">
        <v>42</v>
      </c>
      <c r="B68" s="148"/>
      <c r="C68" s="143"/>
      <c r="D68" s="36">
        <v>2520</v>
      </c>
      <c r="E68" s="37"/>
      <c r="F68" s="37"/>
      <c r="G68" s="37"/>
      <c r="H68" s="38"/>
    </row>
    <row r="69" spans="1:8" ht="37.5" customHeight="1" outlineLevel="1" x14ac:dyDescent="0.2">
      <c r="A69" s="147" t="s">
        <v>43</v>
      </c>
      <c r="B69" s="148"/>
      <c r="C69" s="143"/>
      <c r="D69" s="36">
        <v>3360</v>
      </c>
      <c r="E69" s="37"/>
      <c r="F69" s="37"/>
      <c r="G69" s="37"/>
      <c r="H69" s="38"/>
    </row>
    <row r="70" spans="1:8" ht="37.5" customHeight="1" outlineLevel="1" x14ac:dyDescent="0.2">
      <c r="A70" s="147" t="s">
        <v>44</v>
      </c>
      <c r="B70" s="148"/>
      <c r="C70" s="143"/>
      <c r="D70" s="36">
        <v>4200</v>
      </c>
      <c r="E70" s="37"/>
      <c r="F70" s="37"/>
      <c r="G70" s="37"/>
      <c r="H70" s="38"/>
    </row>
    <row r="71" spans="1:8" ht="37.5" customHeight="1" outlineLevel="1" x14ac:dyDescent="0.2">
      <c r="A71" s="147" t="s">
        <v>45</v>
      </c>
      <c r="B71" s="148"/>
      <c r="C71" s="143"/>
      <c r="D71" s="36">
        <v>5040</v>
      </c>
      <c r="E71" s="37"/>
      <c r="F71" s="37"/>
      <c r="G71" s="37"/>
      <c r="H71" s="38"/>
    </row>
    <row r="72" spans="1:8" ht="37.5" customHeight="1" outlineLevel="1" x14ac:dyDescent="0.2">
      <c r="A72" s="147" t="s">
        <v>46</v>
      </c>
      <c r="B72" s="148"/>
      <c r="C72" s="143"/>
      <c r="D72" s="36">
        <v>5880</v>
      </c>
      <c r="E72" s="37"/>
      <c r="F72" s="37"/>
      <c r="G72" s="37"/>
      <c r="H72" s="38"/>
    </row>
    <row r="73" spans="1:8" ht="37.5" customHeight="1" outlineLevel="1" x14ac:dyDescent="0.2">
      <c r="A73" s="147" t="s">
        <v>47</v>
      </c>
      <c r="B73" s="148"/>
      <c r="C73" s="143"/>
      <c r="D73" s="36">
        <v>6720</v>
      </c>
      <c r="E73" s="37"/>
      <c r="F73" s="37"/>
      <c r="G73" s="37"/>
      <c r="H73" s="38"/>
    </row>
    <row r="74" spans="1:8" ht="37.5" customHeight="1" outlineLevel="1" x14ac:dyDescent="0.2">
      <c r="A74" s="147" t="s">
        <v>48</v>
      </c>
      <c r="B74" s="148"/>
      <c r="C74" s="143"/>
      <c r="D74" s="36">
        <v>7560</v>
      </c>
      <c r="E74" s="37"/>
      <c r="F74" s="37"/>
      <c r="G74" s="37"/>
      <c r="H74" s="38"/>
    </row>
    <row r="75" spans="1:8" ht="37.5" customHeight="1" outlineLevel="1" x14ac:dyDescent="0.2">
      <c r="A75" s="147" t="s">
        <v>49</v>
      </c>
      <c r="B75" s="148"/>
      <c r="C75" s="143"/>
      <c r="D75" s="36">
        <v>8400</v>
      </c>
      <c r="E75" s="37"/>
      <c r="F75" s="37"/>
      <c r="G75" s="37"/>
      <c r="H75" s="38"/>
    </row>
    <row r="76" spans="1:8" ht="37.5" customHeight="1" outlineLevel="1" x14ac:dyDescent="0.2">
      <c r="A76" s="147" t="s">
        <v>50</v>
      </c>
      <c r="B76" s="148"/>
      <c r="C76" s="143"/>
      <c r="D76" s="36">
        <v>9240</v>
      </c>
      <c r="E76" s="37"/>
      <c r="F76" s="37"/>
      <c r="G76" s="37"/>
      <c r="H76" s="38"/>
    </row>
    <row r="77" spans="1:8" ht="37.5" customHeight="1" outlineLevel="1" x14ac:dyDescent="0.2">
      <c r="A77" s="147" t="s">
        <v>51</v>
      </c>
      <c r="B77" s="148"/>
      <c r="C77" s="143"/>
      <c r="D77" s="36">
        <v>10080</v>
      </c>
      <c r="E77" s="37"/>
      <c r="F77" s="37"/>
      <c r="G77" s="37"/>
      <c r="H77" s="38"/>
    </row>
    <row r="78" spans="1:8" ht="37.5" customHeight="1" outlineLevel="1" x14ac:dyDescent="0.2">
      <c r="A78" s="147" t="s">
        <v>52</v>
      </c>
      <c r="B78" s="148"/>
      <c r="C78" s="143"/>
      <c r="D78" s="36">
        <v>10920</v>
      </c>
      <c r="E78" s="37"/>
      <c r="F78" s="37"/>
      <c r="G78" s="37"/>
      <c r="H78" s="38"/>
    </row>
    <row r="79" spans="1:8" ht="37.5" customHeight="1" outlineLevel="1" x14ac:dyDescent="0.2">
      <c r="A79" s="147" t="s">
        <v>53</v>
      </c>
      <c r="B79" s="148"/>
      <c r="C79" s="143"/>
      <c r="D79" s="36">
        <v>11760</v>
      </c>
      <c r="E79" s="37"/>
      <c r="F79" s="37"/>
      <c r="G79" s="37"/>
      <c r="H79" s="38"/>
    </row>
    <row r="80" spans="1:8" ht="37.5" customHeight="1" outlineLevel="1" x14ac:dyDescent="0.2">
      <c r="A80" s="147" t="s">
        <v>54</v>
      </c>
      <c r="B80" s="148"/>
      <c r="C80" s="143"/>
      <c r="D80" s="36">
        <v>12600</v>
      </c>
      <c r="E80" s="37"/>
      <c r="F80" s="37"/>
      <c r="G80" s="37"/>
      <c r="H80" s="38"/>
    </row>
    <row r="81" spans="1:8" ht="37.5" customHeight="1" outlineLevel="1" x14ac:dyDescent="0.2">
      <c r="A81" s="147" t="s">
        <v>55</v>
      </c>
      <c r="B81" s="148"/>
      <c r="C81" s="143"/>
      <c r="D81" s="36">
        <v>13440</v>
      </c>
      <c r="E81" s="37"/>
      <c r="F81" s="37"/>
      <c r="G81" s="37"/>
      <c r="H81" s="38"/>
    </row>
    <row r="82" spans="1:8" ht="37.5" customHeight="1" outlineLevel="1" x14ac:dyDescent="0.2">
      <c r="A82" s="147" t="s">
        <v>56</v>
      </c>
      <c r="B82" s="148"/>
      <c r="C82" s="143"/>
      <c r="D82" s="36">
        <v>14280</v>
      </c>
      <c r="E82" s="37"/>
      <c r="F82" s="37"/>
      <c r="G82" s="37"/>
      <c r="H82" s="38"/>
    </row>
    <row r="83" spans="1:8" ht="37.5" customHeight="1" outlineLevel="1" x14ac:dyDescent="0.2">
      <c r="A83" s="147" t="s">
        <v>57</v>
      </c>
      <c r="B83" s="148"/>
      <c r="C83" s="143"/>
      <c r="D83" s="36">
        <v>15120</v>
      </c>
      <c r="E83" s="37"/>
      <c r="F83" s="37"/>
      <c r="G83" s="37"/>
      <c r="H83" s="38"/>
    </row>
    <row r="84" spans="1:8" ht="37.5" customHeight="1" outlineLevel="1" thickBot="1" x14ac:dyDescent="0.25">
      <c r="A84" s="147" t="s">
        <v>58</v>
      </c>
      <c r="B84" s="148"/>
      <c r="C84" s="143"/>
      <c r="D84" s="36">
        <v>15960</v>
      </c>
      <c r="E84" s="37"/>
      <c r="F84" s="37"/>
      <c r="G84" s="37"/>
      <c r="H84" s="38"/>
    </row>
    <row r="85" spans="1:8" ht="50.1" customHeight="1" thickBot="1" x14ac:dyDescent="0.25">
      <c r="A85" s="136" t="s">
        <v>59</v>
      </c>
      <c r="B85" s="137"/>
      <c r="C85" s="137"/>
      <c r="D85" s="138" t="str">
        <f>"от "&amp;MIN(D86:D95)&amp;" до "&amp;MAX(D86:D95)</f>
        <v>от 231 до 3954</v>
      </c>
      <c r="E85" s="139"/>
      <c r="F85" s="139"/>
      <c r="G85" s="139"/>
      <c r="H85" s="140"/>
    </row>
    <row r="86" spans="1:8" ht="151.5" x14ac:dyDescent="0.2">
      <c r="A86" s="149" t="s">
        <v>60</v>
      </c>
      <c r="B86" s="150" t="s">
        <v>13</v>
      </c>
      <c r="C86" s="300"/>
      <c r="D86" s="152">
        <v>231</v>
      </c>
      <c r="E86" s="152"/>
      <c r="F86" s="152"/>
      <c r="G86" s="152"/>
      <c r="H86" s="153"/>
    </row>
    <row r="87" spans="1:8" ht="37.5" customHeight="1" x14ac:dyDescent="0.2">
      <c r="A87" s="154" t="s">
        <v>61</v>
      </c>
      <c r="B87" s="155"/>
      <c r="C87" s="156" t="str">
        <f>"Электронный справочник на основе Справочника организаций "&amp;$C$2&amp;" (версия для ПК)"</f>
        <v>Электронный справочник на основе Справочника организаций "2ГИС.МАЙКОП" (версия для ПК)</v>
      </c>
      <c r="D87" s="157">
        <v>354</v>
      </c>
      <c r="E87" s="157"/>
      <c r="F87" s="157"/>
      <c r="G87" s="157"/>
      <c r="H87" s="158"/>
    </row>
    <row r="88" spans="1:8" ht="37.5" customHeight="1" x14ac:dyDescent="0.2">
      <c r="A88" s="154" t="s">
        <v>62</v>
      </c>
      <c r="B88" s="155"/>
      <c r="C88" s="159"/>
      <c r="D88" s="157">
        <v>3012</v>
      </c>
      <c r="E88" s="157"/>
      <c r="F88" s="157"/>
      <c r="G88" s="157"/>
      <c r="H88" s="158"/>
    </row>
    <row r="89" spans="1:8" ht="37.5" customHeight="1" x14ac:dyDescent="0.2">
      <c r="A89" s="154" t="s">
        <v>63</v>
      </c>
      <c r="B89" s="155"/>
      <c r="C89" s="159"/>
      <c r="D89" s="157">
        <v>1008</v>
      </c>
      <c r="E89" s="157"/>
      <c r="F89" s="157"/>
      <c r="G89" s="157"/>
      <c r="H89" s="158"/>
    </row>
    <row r="90" spans="1:8" ht="37.5" customHeight="1" x14ac:dyDescent="0.2">
      <c r="A90" s="160" t="s">
        <v>64</v>
      </c>
      <c r="B90" s="161"/>
      <c r="C90" s="159"/>
      <c r="D90" s="157">
        <v>2010</v>
      </c>
      <c r="E90" s="157"/>
      <c r="F90" s="157"/>
      <c r="G90" s="157"/>
      <c r="H90" s="158"/>
    </row>
    <row r="91" spans="1:8" ht="37.5" customHeight="1" x14ac:dyDescent="0.2">
      <c r="A91" s="154" t="s">
        <v>65</v>
      </c>
      <c r="B91" s="155"/>
      <c r="C91" s="159"/>
      <c r="D91" s="157">
        <v>240</v>
      </c>
      <c r="E91" s="157"/>
      <c r="F91" s="157"/>
      <c r="G91" s="157"/>
      <c r="H91" s="158"/>
    </row>
    <row r="92" spans="1:8" ht="37.5" customHeight="1" x14ac:dyDescent="0.2">
      <c r="A92" s="154" t="s">
        <v>66</v>
      </c>
      <c r="B92" s="155"/>
      <c r="C92" s="159"/>
      <c r="D92" s="157">
        <v>240</v>
      </c>
      <c r="E92" s="157"/>
      <c r="F92" s="157"/>
      <c r="G92" s="157"/>
      <c r="H92" s="158"/>
    </row>
    <row r="93" spans="1:8" ht="37.5" customHeight="1" x14ac:dyDescent="0.2">
      <c r="A93" s="154" t="s">
        <v>67</v>
      </c>
      <c r="B93" s="155"/>
      <c r="C93" s="159"/>
      <c r="D93" s="157">
        <v>480</v>
      </c>
      <c r="E93" s="157"/>
      <c r="F93" s="157"/>
      <c r="G93" s="157"/>
      <c r="H93" s="158"/>
    </row>
    <row r="94" spans="1:8" ht="37.5" customHeight="1" x14ac:dyDescent="0.2">
      <c r="A94" s="154" t="s">
        <v>68</v>
      </c>
      <c r="B94" s="155"/>
      <c r="C94" s="159"/>
      <c r="D94" s="157">
        <v>720</v>
      </c>
      <c r="E94" s="157"/>
      <c r="F94" s="157"/>
      <c r="G94" s="157"/>
      <c r="H94" s="158"/>
    </row>
    <row r="95" spans="1:8" ht="37.5" customHeight="1" thickBot="1" x14ac:dyDescent="0.25">
      <c r="A95" s="162" t="s">
        <v>69</v>
      </c>
      <c r="B95" s="163"/>
      <c r="C95" s="164"/>
      <c r="D95" s="165">
        <v>3954</v>
      </c>
      <c r="E95" s="165"/>
      <c r="F95" s="165"/>
      <c r="G95" s="165"/>
      <c r="H95" s="166"/>
    </row>
    <row r="96" spans="1:8" s="16" customFormat="1" ht="117.75" customHeight="1" thickBot="1" x14ac:dyDescent="0.25">
      <c r="A96" s="287" t="s">
        <v>71</v>
      </c>
      <c r="B96" s="288"/>
      <c r="C96" s="28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"2ГИС.МАЙКОП" (версия для ПК); 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Интернет-площадки и Веб-приложения на основе Cправочника организаций "2ГИС.МАЙКОП", http://api.2gis.ru/</v>
      </c>
      <c r="D96" s="45">
        <v>30</v>
      </c>
      <c r="E96" s="45"/>
      <c r="F96" s="45"/>
      <c r="G96" s="45"/>
      <c r="H96" s="46"/>
    </row>
    <row r="97" spans="1:8" ht="50.1" customHeight="1" thickBot="1" x14ac:dyDescent="0.25">
      <c r="A97" s="24" t="s">
        <v>72</v>
      </c>
      <c r="B97" s="25"/>
      <c r="C97" s="26"/>
      <c r="D97" s="173" t="str">
        <f>"от "&amp;MIN(D99,D119:H120,F157,D121:H135)&amp;" до "&amp;MAX(D99,D119:H120,F157,D121:H135)</f>
        <v>от 504 до 8220</v>
      </c>
      <c r="E97" s="173"/>
      <c r="F97" s="173"/>
      <c r="G97" s="173"/>
      <c r="H97" s="174"/>
    </row>
    <row r="98" spans="1:8" ht="21.75" thickBot="1" x14ac:dyDescent="0.25">
      <c r="A98" s="290"/>
      <c r="B98" s="291"/>
      <c r="C98" s="130"/>
      <c r="D98" s="292"/>
      <c r="E98" s="292"/>
      <c r="F98" s="292"/>
      <c r="G98" s="292"/>
      <c r="H98" s="293"/>
    </row>
    <row r="99" spans="1:8" ht="57" customHeight="1" thickBot="1" x14ac:dyDescent="0.25">
      <c r="A99" s="179" t="s">
        <v>73</v>
      </c>
      <c r="B99" s="180"/>
      <c r="C99"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"2ГИС.МАЙКОП" (версия для ПК); Интернет-площадка 2gis.kz на основе Cправочника организаций "2ГИС.МАЙКОП"; Электронный справочник на основе Справочника организаций "2ГИС.МАЙКОП" (мобильная версия); Интернет-площадки и Веб-приложения на основе Cправочника организаций "2ГИС.МАЙКОП", http://api.2gis.kz/</v>
      </c>
      <c r="D99" s="182">
        <v>1470</v>
      </c>
      <c r="E99" s="182"/>
      <c r="F99" s="182"/>
      <c r="G99" s="182"/>
      <c r="H99" s="183"/>
    </row>
    <row r="100" spans="1:8" ht="57" customHeight="1" thickBot="1" x14ac:dyDescent="0.25">
      <c r="A100" s="184" t="s">
        <v>74</v>
      </c>
      <c r="B100" s="185"/>
      <c r="C100" s="186"/>
      <c r="D100" s="187" t="s">
        <v>75</v>
      </c>
      <c r="E100" s="188"/>
      <c r="F100" s="188"/>
      <c r="G100" s="188"/>
      <c r="H100" s="189"/>
    </row>
    <row r="101" spans="1:8" ht="57" customHeight="1" x14ac:dyDescent="0.2">
      <c r="A101" s="190" t="s">
        <v>76</v>
      </c>
      <c r="B101" s="191"/>
      <c r="C101" s="186"/>
      <c r="D101" s="157">
        <f>D99/4</f>
        <v>367.5</v>
      </c>
      <c r="E101" s="157"/>
      <c r="F101" s="157"/>
      <c r="G101" s="157"/>
      <c r="H101" s="158"/>
    </row>
    <row r="102" spans="1:8" ht="57" customHeight="1" x14ac:dyDescent="0.2">
      <c r="A102" s="190" t="s">
        <v>77</v>
      </c>
      <c r="B102" s="191"/>
      <c r="C102" s="186"/>
      <c r="D102" s="157">
        <f>D99/5</f>
        <v>294</v>
      </c>
      <c r="E102" s="157"/>
      <c r="F102" s="157"/>
      <c r="G102" s="157"/>
      <c r="H102" s="158"/>
    </row>
    <row r="103" spans="1:8" ht="57" customHeight="1" x14ac:dyDescent="0.2">
      <c r="A103" s="190" t="s">
        <v>78</v>
      </c>
      <c r="B103" s="191"/>
      <c r="C103" s="186"/>
      <c r="D103" s="157">
        <f>D99/6</f>
        <v>245</v>
      </c>
      <c r="E103" s="157"/>
      <c r="F103" s="157"/>
      <c r="G103" s="157"/>
      <c r="H103" s="158"/>
    </row>
    <row r="104" spans="1:8" ht="57" customHeight="1" x14ac:dyDescent="0.2">
      <c r="A104" s="190" t="s">
        <v>79</v>
      </c>
      <c r="B104" s="191"/>
      <c r="C104" s="186"/>
      <c r="D104" s="157">
        <f>D99/7</f>
        <v>210</v>
      </c>
      <c r="E104" s="157"/>
      <c r="F104" s="157"/>
      <c r="G104" s="157"/>
      <c r="H104" s="158"/>
    </row>
    <row r="105" spans="1:8" ht="57" customHeight="1" x14ac:dyDescent="0.2">
      <c r="A105" s="190" t="s">
        <v>80</v>
      </c>
      <c r="B105" s="191"/>
      <c r="C105" s="186"/>
      <c r="D105" s="157">
        <f>D99/8</f>
        <v>183.75</v>
      </c>
      <c r="E105" s="157"/>
      <c r="F105" s="157"/>
      <c r="G105" s="157"/>
      <c r="H105" s="158"/>
    </row>
    <row r="106" spans="1:8" ht="57" customHeight="1" x14ac:dyDescent="0.2">
      <c r="A106" s="190" t="s">
        <v>81</v>
      </c>
      <c r="B106" s="191"/>
      <c r="C106" s="186"/>
      <c r="D106" s="157">
        <f>D99/9</f>
        <v>163.33333333333334</v>
      </c>
      <c r="E106" s="157"/>
      <c r="F106" s="157"/>
      <c r="G106" s="157"/>
      <c r="H106" s="158"/>
    </row>
    <row r="107" spans="1:8" ht="57" customHeight="1" x14ac:dyDescent="0.2">
      <c r="A107" s="190" t="s">
        <v>82</v>
      </c>
      <c r="B107" s="191"/>
      <c r="C107" s="186"/>
      <c r="D107" s="157">
        <f>D99/10</f>
        <v>147</v>
      </c>
      <c r="E107" s="157"/>
      <c r="F107" s="157"/>
      <c r="G107" s="157"/>
      <c r="H107" s="158"/>
    </row>
    <row r="108" spans="1:8" ht="57" customHeight="1" thickBot="1" x14ac:dyDescent="0.25">
      <c r="A108" s="179" t="s">
        <v>83</v>
      </c>
      <c r="B108" s="180"/>
      <c r="C108" s="186"/>
      <c r="D108" s="182">
        <v>2520</v>
      </c>
      <c r="E108" s="182"/>
      <c r="F108" s="182"/>
      <c r="G108" s="182"/>
      <c r="H108" s="183"/>
    </row>
    <row r="109" spans="1:8" ht="57" customHeight="1" thickBot="1" x14ac:dyDescent="0.25">
      <c r="A109" s="184" t="s">
        <v>74</v>
      </c>
      <c r="B109" s="185"/>
      <c r="C109" s="186"/>
      <c r="D109" s="187" t="s">
        <v>75</v>
      </c>
      <c r="E109" s="188"/>
      <c r="F109" s="188"/>
      <c r="G109" s="188"/>
      <c r="H109" s="189"/>
    </row>
    <row r="110" spans="1:8" ht="57" customHeight="1" x14ac:dyDescent="0.2">
      <c r="A110" s="190" t="s">
        <v>76</v>
      </c>
      <c r="B110" s="191"/>
      <c r="C110" s="186"/>
      <c r="D110" s="157">
        <v>630</v>
      </c>
      <c r="E110" s="157"/>
      <c r="F110" s="157"/>
      <c r="G110" s="157"/>
      <c r="H110" s="158"/>
    </row>
    <row r="111" spans="1:8" ht="57" customHeight="1" x14ac:dyDescent="0.2">
      <c r="A111" s="190" t="s">
        <v>77</v>
      </c>
      <c r="B111" s="191"/>
      <c r="C111" s="186"/>
      <c r="D111" s="157">
        <v>504</v>
      </c>
      <c r="E111" s="157"/>
      <c r="F111" s="157"/>
      <c r="G111" s="157"/>
      <c r="H111" s="158"/>
    </row>
    <row r="112" spans="1:8" ht="57" customHeight="1" x14ac:dyDescent="0.2">
      <c r="A112" s="190" t="s">
        <v>78</v>
      </c>
      <c r="B112" s="191"/>
      <c r="C112" s="186"/>
      <c r="D112" s="157">
        <v>420</v>
      </c>
      <c r="E112" s="157"/>
      <c r="F112" s="157"/>
      <c r="G112" s="157"/>
      <c r="H112" s="158"/>
    </row>
    <row r="113" spans="1:8" ht="57" customHeight="1" x14ac:dyDescent="0.2">
      <c r="A113" s="190" t="s">
        <v>79</v>
      </c>
      <c r="B113" s="191"/>
      <c r="C113" s="186"/>
      <c r="D113" s="157">
        <v>360</v>
      </c>
      <c r="E113" s="157"/>
      <c r="F113" s="157"/>
      <c r="G113" s="157"/>
      <c r="H113" s="158"/>
    </row>
    <row r="114" spans="1:8" ht="57" customHeight="1" x14ac:dyDescent="0.2">
      <c r="A114" s="190" t="s">
        <v>80</v>
      </c>
      <c r="B114" s="191"/>
      <c r="C114" s="186"/>
      <c r="D114" s="157">
        <v>315</v>
      </c>
      <c r="E114" s="157"/>
      <c r="F114" s="157"/>
      <c r="G114" s="157"/>
      <c r="H114" s="158"/>
    </row>
    <row r="115" spans="1:8" ht="57" customHeight="1" x14ac:dyDescent="0.2">
      <c r="A115" s="190" t="s">
        <v>81</v>
      </c>
      <c r="B115" s="191"/>
      <c r="C115" s="186"/>
      <c r="D115" s="157">
        <v>280</v>
      </c>
      <c r="E115" s="157"/>
      <c r="F115" s="157"/>
      <c r="G115" s="157"/>
      <c r="H115" s="158"/>
    </row>
    <row r="116" spans="1:8" ht="57" customHeight="1" thickBot="1" x14ac:dyDescent="0.25">
      <c r="A116" s="190" t="s">
        <v>82</v>
      </c>
      <c r="B116" s="191"/>
      <c r="C116" s="194"/>
      <c r="D116" s="157">
        <v>252</v>
      </c>
      <c r="E116" s="157"/>
      <c r="F116" s="157"/>
      <c r="G116" s="157"/>
      <c r="H116" s="158"/>
    </row>
    <row r="117" spans="1:8" s="16" customFormat="1" ht="62.45" customHeight="1" thickBot="1" x14ac:dyDescent="0.25">
      <c r="A117" s="195" t="s">
        <v>84</v>
      </c>
      <c r="B117" s="196"/>
      <c r="C117"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2ГИС 4.0 и выше)</v>
      </c>
      <c r="D117" s="44">
        <v>5004</v>
      </c>
      <c r="E117" s="45"/>
      <c r="F117" s="45"/>
      <c r="G117" s="45"/>
      <c r="H117" s="46"/>
    </row>
    <row r="118" spans="1:8" ht="21.75" thickBot="1" x14ac:dyDescent="0.25">
      <c r="A118" s="290"/>
      <c r="B118" s="291"/>
      <c r="C118" s="125"/>
      <c r="D118" s="292"/>
      <c r="E118" s="292"/>
      <c r="F118" s="292"/>
      <c r="G118" s="292"/>
      <c r="H118" s="293"/>
    </row>
    <row r="119" spans="1:8" ht="50.1" customHeight="1" x14ac:dyDescent="0.2">
      <c r="A119" s="160" t="s">
        <v>85</v>
      </c>
      <c r="B119" s="161"/>
      <c r="C119" s="201" t="str">
        <f>"Интернет-площадка 2gis.ru на основе Cправочника организаций "&amp;$C$2&amp;""</f>
        <v>Интернет-площадка 2gis.ru на основе Cправочника организаций "2ГИС.МАЙКОП"</v>
      </c>
      <c r="D119" s="31">
        <v>4500</v>
      </c>
      <c r="E119" s="32"/>
      <c r="F119" s="32"/>
      <c r="G119" s="32"/>
      <c r="H119" s="33"/>
    </row>
    <row r="120" spans="1:8" ht="50.1" customHeight="1" x14ac:dyDescent="0.2">
      <c r="A120" s="160" t="s">
        <v>86</v>
      </c>
      <c r="B120" s="161"/>
      <c r="C120" s="202" t="str">
        <f>"Электронный справочник на основе Справочника организаций "&amp;$C$2&amp;" (версия для ПК)"</f>
        <v>Электронный справочник на основе Справочника организаций "2ГИС.МАЙКОП" (версия для ПК)</v>
      </c>
      <c r="D120" s="121">
        <v>2124</v>
      </c>
      <c r="E120" s="122"/>
      <c r="F120" s="122"/>
      <c r="G120" s="122"/>
      <c r="H120" s="123"/>
    </row>
    <row r="121" spans="1:8" ht="50.1" customHeight="1" x14ac:dyDescent="0.2">
      <c r="A121" s="160" t="s">
        <v>87</v>
      </c>
      <c r="B121" s="161"/>
      <c r="C121" s="202" t="str">
        <f>"Электронный справочник на основе Справочника организаций "&amp;$C$2&amp;" (версия для ПК)"</f>
        <v>Электронный справочник на основе Справочника организаций "2ГИС.МАЙКОП" (версия для ПК)</v>
      </c>
      <c r="D121" s="36">
        <v>1890</v>
      </c>
      <c r="E121" s="37"/>
      <c r="F121" s="37"/>
      <c r="G121" s="37"/>
      <c r="H121" s="38"/>
    </row>
    <row r="122" spans="1:8" ht="50.1" customHeight="1" x14ac:dyDescent="0.2">
      <c r="A122" s="160" t="s">
        <v>88</v>
      </c>
      <c r="B122" s="161"/>
      <c r="C122" s="202" t="str">
        <f>"Интернет-площадка 2gis.ru на основе Cправочника организаций "&amp;$C$2&amp;""</f>
        <v>Интернет-площадка 2gis.ru на основе Cправочника организаций "2ГИС.МАЙКОП"</v>
      </c>
      <c r="D122" s="36">
        <v>4380</v>
      </c>
      <c r="E122" s="37"/>
      <c r="F122" s="37"/>
      <c r="G122" s="37"/>
      <c r="H122" s="38"/>
    </row>
    <row r="123" spans="1:8" ht="50.1" customHeight="1" x14ac:dyDescent="0.2">
      <c r="A123" s="160" t="s">
        <v>89</v>
      </c>
      <c r="B123" s="161"/>
      <c r="C123" s="202" t="str">
        <f>"Интернет-площадка 2gis.ru на основе Cправочника организаций "&amp;$C$2&amp;""</f>
        <v>Интернет-площадка 2gis.ru на основе Cправочника организаций "2ГИС.МАЙКОП"</v>
      </c>
      <c r="D123" s="36">
        <v>5256</v>
      </c>
      <c r="E123" s="37"/>
      <c r="F123" s="37"/>
      <c r="G123" s="37"/>
      <c r="H123" s="38"/>
    </row>
    <row r="124" spans="1:8" ht="50.1" customHeight="1" x14ac:dyDescent="0.2">
      <c r="A124" s="160" t="s">
        <v>90</v>
      </c>
      <c r="B124" s="161"/>
      <c r="C124" s="202" t="str">
        <f>"Электронный справочник на основе Справочника организаций "&amp;$C$2&amp;" (версия для ПК)"</f>
        <v>Электронный справочник на основе Справочника организаций "2ГИС.МАЙКОП" (версия для ПК)</v>
      </c>
      <c r="D124" s="36">
        <v>1182</v>
      </c>
      <c r="E124" s="37"/>
      <c r="F124" s="37"/>
      <c r="G124" s="37"/>
      <c r="H124" s="38"/>
    </row>
    <row r="125" spans="1:8" ht="50.1" customHeight="1" x14ac:dyDescent="0.2">
      <c r="A125" s="160" t="s">
        <v>91</v>
      </c>
      <c r="B125" s="161"/>
      <c r="C125" s="202" t="str">
        <f>"Электронный справочник на основе Справочника организаций "&amp;$C$2&amp;" (версия для ПК)"</f>
        <v>Электронный справочник на основе Справочника организаций "2ГИС.МАЙКОП" (версия для ПК)</v>
      </c>
      <c r="D125" s="36">
        <v>2244</v>
      </c>
      <c r="E125" s="37"/>
      <c r="F125" s="37"/>
      <c r="G125" s="37"/>
      <c r="H125" s="38"/>
    </row>
    <row r="126" spans="1:8" ht="50.1" customHeight="1" x14ac:dyDescent="0.2">
      <c r="A126" s="160" t="s">
        <v>92</v>
      </c>
      <c r="B126" s="161"/>
      <c r="C126" s="202" t="str">
        <f>"Электронный справочник на основе Справочника организаций "&amp;$C$2&amp;" (версия для ПК)"</f>
        <v>Электронный справочник на основе Справочника организаций "2ГИС.МАЙКОП" (версия для ПК)</v>
      </c>
      <c r="D126" s="36">
        <v>2244</v>
      </c>
      <c r="E126" s="37"/>
      <c r="F126" s="37"/>
      <c r="G126" s="37"/>
      <c r="H126" s="38"/>
    </row>
    <row r="127" spans="1:8" ht="50.1" customHeight="1" x14ac:dyDescent="0.2">
      <c r="A127" s="160" t="s">
        <v>93</v>
      </c>
      <c r="B127" s="161"/>
      <c r="C127"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"2ГИС.МАЙКОП" (мобильная версия 2ГИС 4.0 и выше)</v>
      </c>
      <c r="D127" s="36">
        <v>5040</v>
      </c>
      <c r="E127" s="37"/>
      <c r="F127" s="37"/>
      <c r="G127" s="37"/>
      <c r="H127" s="38"/>
    </row>
    <row r="128" spans="1:8" ht="50.1" customHeight="1" x14ac:dyDescent="0.2">
      <c r="A128" s="160" t="s">
        <v>94</v>
      </c>
      <c r="B128" s="161"/>
      <c r="C128" s="202" t="s">
        <v>95</v>
      </c>
      <c r="D128" s="36">
        <v>504</v>
      </c>
      <c r="E128" s="37"/>
      <c r="F128" s="37"/>
      <c r="G128" s="37"/>
      <c r="H128" s="38"/>
    </row>
    <row r="129" spans="1:8" ht="72" customHeight="1" x14ac:dyDescent="0.2">
      <c r="A129" s="160" t="s">
        <v>96</v>
      </c>
      <c r="B129" s="161"/>
      <c r="C129"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"2ГИС.МАЙКОП" (мобильная версия 2ГИС 4.0 и выше); Интернет-площадка 2gis.ru на основе Cправочника организаций "2ГИС.МАЙКОП"</v>
      </c>
      <c r="D129" s="36">
        <v>1860</v>
      </c>
      <c r="E129" s="37"/>
      <c r="F129" s="37"/>
      <c r="G129" s="37"/>
      <c r="H129" s="38"/>
    </row>
    <row r="130" spans="1:8" ht="72" customHeight="1" x14ac:dyDescent="0.2">
      <c r="A130" s="160" t="s">
        <v>97</v>
      </c>
      <c r="B130" s="161"/>
      <c r="C130" s="202" t="str">
        <f t="shared" ref="C130:C132"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"2ГИС.МАЙКОП" (мобильная версия 2ГИС 4.0 и выше); Интернет-площадка 2gis.ru на основе Cправочника организаций "2ГИС.МАЙКОП"</v>
      </c>
      <c r="D130" s="36">
        <v>1980</v>
      </c>
      <c r="E130" s="37"/>
      <c r="F130" s="37"/>
      <c r="G130" s="37"/>
      <c r="H130" s="38"/>
    </row>
    <row r="131" spans="1:8" ht="72" customHeight="1" x14ac:dyDescent="0.2">
      <c r="A131" s="160" t="s">
        <v>98</v>
      </c>
      <c r="B131" s="161"/>
      <c r="C131" s="202" t="str">
        <f t="shared" si="0"/>
        <v>электронный справочник на основе Справочника организаций "2ГИС.МАЙКОП" (мобильная версия 2ГИС 4.0 и выше); Интернет-площадка 2gis.ru на основе Cправочника организаций "2ГИС.МАЙКОП"</v>
      </c>
      <c r="D131" s="36">
        <v>1872</v>
      </c>
      <c r="E131" s="37"/>
      <c r="F131" s="37"/>
      <c r="G131" s="37"/>
      <c r="H131" s="38"/>
    </row>
    <row r="132" spans="1:8" ht="72" customHeight="1" x14ac:dyDescent="0.2">
      <c r="A132" s="160" t="s">
        <v>99</v>
      </c>
      <c r="B132" s="161"/>
      <c r="C132" s="202" t="str">
        <f t="shared" si="0"/>
        <v>электронный справочник на основе Справочника организаций "2ГИС.МАЙКОП" (мобильная версия 2ГИС 4.0 и выше); Интернет-площадка 2gis.ru на основе Cправочника организаций "2ГИС.МАЙКОП"</v>
      </c>
      <c r="D132" s="36">
        <v>996</v>
      </c>
      <c r="E132" s="37"/>
      <c r="F132" s="37"/>
      <c r="G132" s="37"/>
      <c r="H132" s="38"/>
    </row>
    <row r="133" spans="1:8" ht="72" customHeight="1" x14ac:dyDescent="0.2">
      <c r="A133" s="160" t="s">
        <v>100</v>
      </c>
      <c r="B133" s="161" t="s">
        <v>100</v>
      </c>
      <c r="C133"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"2ГИС.МАЙКОП" (мобильная версия 2ГИС 4.0 и выше); Интернет-площадка 2gis.ru на основе Cправочника организаций "2ГИС.МАЙКОП"</v>
      </c>
      <c r="D133" s="36">
        <v>8220</v>
      </c>
      <c r="E133" s="37"/>
      <c r="F133" s="37"/>
      <c r="G133" s="37"/>
      <c r="H133" s="38"/>
    </row>
    <row r="134" spans="1:8" ht="72" customHeight="1" x14ac:dyDescent="0.2">
      <c r="A134" s="160" t="s">
        <v>101</v>
      </c>
      <c r="B134" s="161" t="s">
        <v>101</v>
      </c>
      <c r="C134"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"2ГИС.МАЙКОП" (мобильная версия 2ГИС 4.0 и выше); Интернет-площадка 2gis.ru на основе Cправочника организаций "2ГИС.МАЙКОП"</v>
      </c>
      <c r="D134" s="36">
        <v>4002</v>
      </c>
      <c r="E134" s="37"/>
      <c r="F134" s="37"/>
      <c r="G134" s="37"/>
      <c r="H134" s="38"/>
    </row>
    <row r="135" spans="1:8" ht="50.1" customHeight="1" thickBot="1" x14ac:dyDescent="0.25">
      <c r="A135" s="160" t="s">
        <v>102</v>
      </c>
      <c r="B135" s="161"/>
      <c r="C135" s="202" t="str">
        <f>"Электронный справочник на основе Справочника организаций "&amp;$C$2&amp;" (версия для ПК)"</f>
        <v>Электронный справочник на основе Справочника организаций "2ГИС.МАЙКОП" (версия для ПК)</v>
      </c>
      <c r="D135" s="36">
        <v>1242</v>
      </c>
      <c r="E135" s="37"/>
      <c r="F135" s="37"/>
      <c r="G135" s="37"/>
      <c r="H135" s="38"/>
    </row>
    <row r="136" spans="1:8" s="16" customFormat="1" ht="102" customHeight="1" thickBot="1" x14ac:dyDescent="0.25">
      <c r="A136" s="160" t="s">
        <v>16</v>
      </c>
      <c r="B136" s="161"/>
      <c r="C136"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2ГИС 4.0 и выше)</v>
      </c>
      <c r="D136" s="36">
        <v>230.99999999999994</v>
      </c>
      <c r="E136" s="37"/>
      <c r="F136" s="37"/>
      <c r="G136" s="37"/>
      <c r="H136" s="38"/>
    </row>
    <row r="137" spans="1:8" s="16" customFormat="1" ht="102" customHeight="1" thickBot="1" x14ac:dyDescent="0.25">
      <c r="A137" s="160" t="s">
        <v>103</v>
      </c>
      <c r="B137" s="161"/>
      <c r="C137"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2ГИС 4.0 и выше)</v>
      </c>
      <c r="D137" s="36">
        <v>100002</v>
      </c>
      <c r="E137" s="37"/>
      <c r="F137" s="37"/>
      <c r="G137" s="37"/>
      <c r="H137" s="38"/>
    </row>
    <row r="138" spans="1:8" s="16" customFormat="1" ht="126" customHeight="1" x14ac:dyDescent="0.2">
      <c r="A138" s="160" t="s">
        <v>104</v>
      </c>
      <c r="B138" s="161"/>
      <c r="C138" s="30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"2ГИС.МАЙКОП" (версия для ПК); 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Интернет-площадки и Веб-приложения на основе Cправочника организаций "2ГИС.МАЙКОП", http://api.2gis.ru/</v>
      </c>
      <c r="D138" s="36">
        <v>5502</v>
      </c>
      <c r="E138" s="37"/>
      <c r="F138" s="37"/>
      <c r="G138" s="37"/>
      <c r="H138" s="38"/>
    </row>
    <row r="139" spans="1:8" ht="50.1" customHeight="1" x14ac:dyDescent="0.2">
      <c r="A139" s="160" t="s">
        <v>107</v>
      </c>
      <c r="B139" s="161"/>
      <c r="C139" s="202" t="str">
        <f>"Интернет-площадка 2gis.ru на основе Cправочника организаций "&amp;$C$2&amp;""</f>
        <v>Интернет-площадка 2gis.ru на основе Cправочника организаций "2ГИС.МАЙКОП"</v>
      </c>
      <c r="D139" s="36">
        <v>6360</v>
      </c>
      <c r="E139" s="37"/>
      <c r="F139" s="37"/>
      <c r="G139" s="37"/>
      <c r="H139" s="38"/>
    </row>
    <row r="140" spans="1:8" ht="50.1" customHeight="1" x14ac:dyDescent="0.2">
      <c r="A140" s="160" t="s">
        <v>108</v>
      </c>
      <c r="B140" s="161"/>
      <c r="C140" s="202" t="str">
        <f t="shared" ref="C140:C149" si="1">"Электронный справочник на основе Справочника организаций "&amp;$C$2&amp;" (версия для ПК)"</f>
        <v>Электронный справочник на основе Справочника организаций "2ГИС.МАЙКОП" (версия для ПК)</v>
      </c>
      <c r="D140" s="36">
        <v>3000</v>
      </c>
      <c r="E140" s="37"/>
      <c r="F140" s="37"/>
      <c r="G140" s="37"/>
      <c r="H140" s="38"/>
    </row>
    <row r="141" spans="1:8" ht="50.1" customHeight="1" x14ac:dyDescent="0.2">
      <c r="A141" s="160" t="s">
        <v>109</v>
      </c>
      <c r="B141" s="161"/>
      <c r="C141" s="202" t="str">
        <f t="shared" si="1"/>
        <v>Электронный справочник на основе Справочника организаций "2ГИС.МАЙКОП" (версия для ПК)</v>
      </c>
      <c r="D141" s="36">
        <v>2760</v>
      </c>
      <c r="E141" s="37"/>
      <c r="F141" s="37"/>
      <c r="G141" s="37"/>
      <c r="H141" s="38"/>
    </row>
    <row r="142" spans="1:8" ht="50.1" customHeight="1" x14ac:dyDescent="0.2">
      <c r="A142" s="160" t="s">
        <v>110</v>
      </c>
      <c r="B142" s="161"/>
      <c r="C142" s="202" t="str">
        <f>"Интернет-площадка 2gis.ru на основе Cправочника организаций "&amp;$C$2&amp;""</f>
        <v>Интернет-площадка 2gis.ru на основе Cправочника организаций "2ГИС.МАЙКОП"</v>
      </c>
      <c r="D142" s="36">
        <v>6240</v>
      </c>
      <c r="E142" s="37"/>
      <c r="F142" s="37"/>
      <c r="G142" s="37"/>
      <c r="H142" s="38"/>
    </row>
    <row r="143" spans="1:8" ht="50.1" customHeight="1" x14ac:dyDescent="0.2">
      <c r="A143" s="160" t="s">
        <v>111</v>
      </c>
      <c r="B143" s="161"/>
      <c r="C143" s="202" t="str">
        <f>"Интернет-площадка 2gis.ru на основе Cправочника организаций "&amp;$C$2&amp;""</f>
        <v>Интернет-площадка 2gis.ru на основе Cправочника организаций "2ГИС.МАЙКОП"</v>
      </c>
      <c r="D143" s="36">
        <v>7488</v>
      </c>
      <c r="E143" s="37"/>
      <c r="F143" s="37"/>
      <c r="G143" s="37"/>
      <c r="H143" s="38"/>
    </row>
    <row r="144" spans="1:8" ht="50.1" customHeight="1" x14ac:dyDescent="0.2">
      <c r="A144" s="160" t="s">
        <v>112</v>
      </c>
      <c r="B144" s="161"/>
      <c r="C144" s="202" t="str">
        <f t="shared" si="1"/>
        <v>Электронный справочник на основе Справочника организаций "2ГИС.МАЙКОП" (версия для ПК)</v>
      </c>
      <c r="D144" s="36">
        <v>1680</v>
      </c>
      <c r="E144" s="37"/>
      <c r="F144" s="37"/>
      <c r="G144" s="37"/>
      <c r="H144" s="38"/>
    </row>
    <row r="145" spans="1:8" ht="50.1" customHeight="1" x14ac:dyDescent="0.2">
      <c r="A145" s="160" t="s">
        <v>113</v>
      </c>
      <c r="B145" s="161"/>
      <c r="C145" s="202" t="str">
        <f t="shared" si="1"/>
        <v>Электронный справочник на основе Справочника организаций "2ГИС.МАЙКОП" (версия для ПК)</v>
      </c>
      <c r="D145" s="36">
        <v>3240</v>
      </c>
      <c r="E145" s="37"/>
      <c r="F145" s="37"/>
      <c r="G145" s="37"/>
      <c r="H145" s="38"/>
    </row>
    <row r="146" spans="1:8" ht="50.1" customHeight="1" x14ac:dyDescent="0.2">
      <c r="A146" s="160" t="s">
        <v>114</v>
      </c>
      <c r="B146" s="161"/>
      <c r="C146" s="202" t="str">
        <f t="shared" si="1"/>
        <v>Электронный справочник на основе Справочника организаций "2ГИС.МАЙКОП" (версия для ПК)</v>
      </c>
      <c r="D146" s="36">
        <v>3240</v>
      </c>
      <c r="E146" s="37"/>
      <c r="F146" s="37"/>
      <c r="G146" s="37"/>
      <c r="H146" s="38"/>
    </row>
    <row r="147" spans="1:8" ht="50.1" customHeight="1" x14ac:dyDescent="0.2">
      <c r="A147" s="160" t="s">
        <v>115</v>
      </c>
      <c r="B147" s="161"/>
      <c r="C147" s="202" t="s">
        <v>95</v>
      </c>
      <c r="D147" s="36">
        <v>720</v>
      </c>
      <c r="E147" s="37"/>
      <c r="F147" s="37"/>
      <c r="G147" s="37"/>
      <c r="H147" s="38"/>
    </row>
    <row r="148" spans="1:8" ht="72" customHeight="1" x14ac:dyDescent="0.2">
      <c r="A148" s="160" t="s">
        <v>116</v>
      </c>
      <c r="B148" s="161"/>
      <c r="C148"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"2ГИС.МАЙКОП" (мобильная версия 2ГИС 4.0 и выше); Интернет-площадка 2gis.ru на основе Cправочника организаций "2ГИС.МАЙКОП"</v>
      </c>
      <c r="D148" s="36">
        <v>11520</v>
      </c>
      <c r="E148" s="37"/>
      <c r="F148" s="37"/>
      <c r="G148" s="37"/>
      <c r="H148" s="38"/>
    </row>
    <row r="149" spans="1:8" ht="50.1" customHeight="1" thickBot="1" x14ac:dyDescent="0.25">
      <c r="A149" s="160" t="s">
        <v>117</v>
      </c>
      <c r="B149" s="161"/>
      <c r="C149" s="202" t="str">
        <f t="shared" si="1"/>
        <v>Электронный справочник на основе Справочника организаций "2ГИС.МАЙКОП" (версия для ПК)</v>
      </c>
      <c r="D149" s="44">
        <v>1800</v>
      </c>
      <c r="E149" s="45"/>
      <c r="F149" s="45"/>
      <c r="G149" s="45"/>
      <c r="H149" s="46"/>
    </row>
    <row r="150" spans="1:8" s="28" customFormat="1" ht="50.1" customHeight="1" thickBot="1" x14ac:dyDescent="0.25">
      <c r="A150" s="24" t="s">
        <v>118</v>
      </c>
      <c r="B150" s="25"/>
      <c r="C150" s="26"/>
      <c r="D150" s="173"/>
      <c r="E150" s="173"/>
      <c r="F150" s="173"/>
      <c r="G150" s="173"/>
      <c r="H150" s="174"/>
    </row>
    <row r="151" spans="1:8" s="16" customFormat="1" ht="50.1" customHeight="1" x14ac:dyDescent="0.2">
      <c r="A151" s="160" t="s">
        <v>119</v>
      </c>
      <c r="B151" s="161"/>
      <c r="C151" s="206" t="str">
        <f>"Электронный справочник на основе Справочника организаций "&amp;$C$2&amp;" (мобильная версия)"</f>
        <v>Электронный справочник на основе Справочника организаций "2ГИС.МАЙКОП" (мобильная версия)</v>
      </c>
      <c r="D151" s="36">
        <v>1500</v>
      </c>
      <c r="E151" s="37"/>
      <c r="F151" s="37"/>
      <c r="G151" s="37"/>
      <c r="H151" s="38"/>
    </row>
    <row r="152" spans="1:8" s="16" customFormat="1" ht="50.1" customHeight="1" x14ac:dyDescent="0.2">
      <c r="A152" s="160" t="s">
        <v>120</v>
      </c>
      <c r="B152" s="161"/>
      <c r="C152" s="209"/>
      <c r="D152" s="36">
        <v>1500</v>
      </c>
      <c r="E152" s="37"/>
      <c r="F152" s="37"/>
      <c r="G152" s="37"/>
      <c r="H152" s="38"/>
    </row>
    <row r="153" spans="1:8" s="16" customFormat="1" ht="50.1" customHeight="1" x14ac:dyDescent="0.2">
      <c r="A153" s="207" t="s">
        <v>121</v>
      </c>
      <c r="B153" s="208"/>
      <c r="C153" s="209"/>
      <c r="D153" s="297">
        <v>1500</v>
      </c>
      <c r="E153" s="157"/>
      <c r="F153" s="157"/>
      <c r="G153" s="157"/>
      <c r="H153" s="157"/>
    </row>
    <row r="154" spans="1:8" s="16" customFormat="1" ht="50.1" customHeight="1" x14ac:dyDescent="0.2">
      <c r="A154" s="207" t="s">
        <v>122</v>
      </c>
      <c r="B154" s="208"/>
      <c r="C154" s="209"/>
      <c r="D154" s="297">
        <v>150</v>
      </c>
      <c r="E154" s="157"/>
      <c r="F154" s="157"/>
      <c r="G154" s="157"/>
      <c r="H154" s="157"/>
    </row>
    <row r="155" spans="1:8" s="16" customFormat="1" ht="50.1" customHeight="1" thickBot="1" x14ac:dyDescent="0.25">
      <c r="A155" s="207" t="s">
        <v>123</v>
      </c>
      <c r="B155" s="208"/>
      <c r="C155" s="210"/>
      <c r="D155" s="78">
        <v>510</v>
      </c>
      <c r="E155" s="79"/>
      <c r="F155" s="79"/>
      <c r="G155" s="79"/>
      <c r="H155" s="79"/>
    </row>
    <row r="156" spans="1:8" s="16" customFormat="1" ht="50.1" customHeight="1" thickBot="1" x14ac:dyDescent="0.25">
      <c r="A156" s="24" t="s">
        <v>124</v>
      </c>
      <c r="B156" s="25"/>
      <c r="C156" s="26"/>
      <c r="D156" s="173"/>
      <c r="E156" s="173"/>
      <c r="F156" s="173"/>
      <c r="G156" s="173"/>
      <c r="H156" s="174"/>
    </row>
    <row r="157" spans="1:8" ht="50.1" customHeight="1" x14ac:dyDescent="0.2">
      <c r="A157" s="160" t="s">
        <v>125</v>
      </c>
      <c r="B157" s="161"/>
      <c r="C157"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"2ГИС.МАЙКОП" (мобильная версия 2ГИС 4.0 и выше)</v>
      </c>
      <c r="D157" s="212">
        <f>F157*1.2</f>
        <v>1911.6</v>
      </c>
      <c r="E157" s="213">
        <f>F157*1.1</f>
        <v>1752.3000000000002</v>
      </c>
      <c r="F157" s="213">
        <v>1593</v>
      </c>
      <c r="G157" s="213">
        <f>F157*0.75</f>
        <v>1194.75</v>
      </c>
      <c r="H157" s="214">
        <f>F157*0.5</f>
        <v>796.5</v>
      </c>
    </row>
    <row r="158" spans="1:8" ht="50.1" customHeight="1" x14ac:dyDescent="0.2">
      <c r="A158" s="160" t="s">
        <v>126</v>
      </c>
      <c r="B158" s="161"/>
      <c r="C158" s="202" t="str">
        <f>"Интернет-площадка 2gis.ru на основе Cправочника организаций "&amp;$C$2&amp;""</f>
        <v>Интернет-площадка 2gis.ru на основе Cправочника организаций "2ГИС.МАЙКОП"</v>
      </c>
      <c r="D158" s="36">
        <v>2835</v>
      </c>
      <c r="E158" s="37"/>
      <c r="F158" s="37"/>
      <c r="G158" s="37"/>
      <c r="H158" s="38"/>
    </row>
    <row r="159" spans="1:8" ht="50.1" customHeight="1" x14ac:dyDescent="0.2">
      <c r="A159" s="160" t="s">
        <v>127</v>
      </c>
      <c r="B159" s="161"/>
      <c r="C159" s="202" t="str">
        <f>"Электронный справочник на основе Справочника организаций "&amp;$C$2&amp;" (версия для ПК)"</f>
        <v>Электронный справочник на основе Справочника организаций "2ГИС.МАЙКОП" (версия для ПК)</v>
      </c>
      <c r="D159" s="36">
        <v>1008</v>
      </c>
      <c r="E159" s="37"/>
      <c r="F159" s="37"/>
      <c r="G159" s="37"/>
      <c r="H159" s="38"/>
    </row>
    <row r="160" spans="1:8" ht="50.1" customHeight="1" x14ac:dyDescent="0.2">
      <c r="A160" s="160" t="s">
        <v>128</v>
      </c>
      <c r="B160" s="161"/>
      <c r="C160"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"2ГИС.МАЙКОП" (мобильная версия 2ГИС 4.0 и выше)</v>
      </c>
      <c r="D160" s="212">
        <f>F160*1.2</f>
        <v>2736</v>
      </c>
      <c r="E160" s="213">
        <f>F160*1.1</f>
        <v>2508</v>
      </c>
      <c r="F160" s="213">
        <v>2280</v>
      </c>
      <c r="G160" s="213">
        <f>F160*0.75</f>
        <v>1710</v>
      </c>
      <c r="H160" s="214">
        <f>F160*0.5</f>
        <v>1140</v>
      </c>
    </row>
    <row r="161" spans="1:8" ht="50.1" customHeight="1" x14ac:dyDescent="0.2">
      <c r="A161" s="160" t="s">
        <v>199</v>
      </c>
      <c r="B161" s="161"/>
      <c r="C161" s="202" t="str">
        <f>"Интернет-площадка 2gis.ru на основе Cправочника организаций "&amp;$C$2&amp;""</f>
        <v>Интернет-площадка 2gis.ru на основе Cправочника организаций "2ГИС.МАЙКОП"</v>
      </c>
      <c r="D161" s="36">
        <v>4080</v>
      </c>
      <c r="E161" s="37"/>
      <c r="F161" s="37"/>
      <c r="G161" s="37"/>
      <c r="H161" s="38"/>
    </row>
    <row r="162" spans="1:8" ht="50.1" customHeight="1" x14ac:dyDescent="0.2">
      <c r="A162" s="160" t="s">
        <v>130</v>
      </c>
      <c r="B162" s="161"/>
      <c r="C162" s="202" t="str">
        <f>"Электронный справочник на основе Справочника организаций "&amp;$C$2&amp;" (версия для ПК)"</f>
        <v>Электронный справочник на основе Справочника организаций "2ГИС.МАЙКОП" (версия для ПК)</v>
      </c>
      <c r="D162" s="36">
        <v>1440</v>
      </c>
      <c r="E162" s="37"/>
      <c r="F162" s="37"/>
      <c r="G162" s="37"/>
      <c r="H162" s="38"/>
    </row>
    <row r="163" spans="1:8" ht="90.75" customHeight="1" thickBot="1" x14ac:dyDescent="0.25">
      <c r="A163" s="160" t="s">
        <v>132</v>
      </c>
      <c r="B163" s="161"/>
      <c r="C163"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2ГИС 4.0 и выше)</v>
      </c>
      <c r="D163" s="36">
        <v>2028</v>
      </c>
      <c r="E163" s="37"/>
      <c r="F163" s="37"/>
      <c r="G163" s="37"/>
      <c r="H163" s="38"/>
    </row>
    <row r="164" spans="1:8" ht="50.1" customHeight="1" thickBot="1" x14ac:dyDescent="0.25">
      <c r="A164" s="24" t="s">
        <v>200</v>
      </c>
      <c r="B164" s="25"/>
      <c r="C164" s="26"/>
      <c r="D164" s="173"/>
      <c r="E164" s="173"/>
      <c r="F164" s="173"/>
      <c r="G164" s="173"/>
      <c r="H164" s="174"/>
    </row>
    <row r="165" spans="1:8" s="23" customFormat="1" ht="30" customHeight="1" thickBot="1" x14ac:dyDescent="0.25">
      <c r="A165" s="303"/>
      <c r="B165" s="303"/>
      <c r="C165" s="460"/>
      <c r="D165" s="303"/>
      <c r="E165" s="303"/>
      <c r="F165" s="303"/>
      <c r="G165" s="303"/>
      <c r="H165" s="304"/>
    </row>
    <row r="166" spans="1:8" s="16" customFormat="1" ht="83.25" customHeight="1" x14ac:dyDescent="0.2">
      <c r="A166" s="160" t="s">
        <v>201</v>
      </c>
      <c r="B166" s="161"/>
      <c r="C166"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"2ГИС.МАЙКОП" (версия для ПК); 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2ГИС 4.0 и выше)</v>
      </c>
      <c r="D166" s="36">
        <v>5370</v>
      </c>
      <c r="E166" s="37"/>
      <c r="F166" s="37"/>
      <c r="G166" s="37"/>
      <c r="H166" s="38"/>
    </row>
    <row r="167" spans="1:8" s="16" customFormat="1" ht="83.25" customHeight="1" thickBot="1" x14ac:dyDescent="0.25">
      <c r="A167" s="160" t="s">
        <v>202</v>
      </c>
      <c r="B167" s="161"/>
      <c r="C167" s="209"/>
      <c r="D167" s="36">
        <v>5370</v>
      </c>
      <c r="E167" s="37"/>
      <c r="F167" s="37"/>
      <c r="G167" s="37"/>
      <c r="H167" s="38"/>
    </row>
    <row r="168" spans="1:8" ht="50.1" customHeight="1" thickBot="1" x14ac:dyDescent="0.25">
      <c r="A168" s="290"/>
      <c r="B168" s="291"/>
      <c r="C168" s="130"/>
      <c r="D168" s="292"/>
      <c r="E168" s="292"/>
      <c r="F168" s="292"/>
      <c r="G168" s="292"/>
      <c r="H168" s="293"/>
    </row>
    <row r="169" spans="1:8" s="23" customFormat="1" ht="26.25" x14ac:dyDescent="0.2">
      <c r="A169" s="216"/>
      <c r="B169" s="217"/>
      <c r="C169" s="218"/>
      <c r="D169" s="217"/>
      <c r="E169" s="217"/>
      <c r="F169" s="217"/>
      <c r="G169" s="217"/>
      <c r="H169" s="219"/>
    </row>
    <row r="170" spans="1:8" s="16" customFormat="1" ht="21" x14ac:dyDescent="0.2">
      <c r="A170" s="220"/>
      <c r="B170" s="221" t="s">
        <v>133</v>
      </c>
      <c r="C170" s="222" t="s">
        <v>220</v>
      </c>
      <c r="D170" s="222"/>
      <c r="E170" s="223"/>
      <c r="F170" s="223"/>
      <c r="G170" s="223"/>
      <c r="H170" s="223"/>
    </row>
    <row r="171" spans="1:8" s="16" customFormat="1" ht="21" x14ac:dyDescent="0.2">
      <c r="A171" s="220"/>
      <c r="B171" s="223"/>
      <c r="C171" s="224" t="s">
        <v>221</v>
      </c>
      <c r="D171" s="224"/>
      <c r="E171" s="223"/>
      <c r="F171" s="223"/>
      <c r="G171" s="223"/>
      <c r="H171" s="223"/>
    </row>
    <row r="172" spans="1:8" s="16" customFormat="1" ht="21" x14ac:dyDescent="0.2">
      <c r="A172" s="220"/>
      <c r="B172" s="223"/>
      <c r="C172" s="222" t="s">
        <v>222</v>
      </c>
      <c r="D172" s="224"/>
      <c r="E172" s="223"/>
      <c r="F172" s="223"/>
      <c r="G172" s="223"/>
      <c r="H172" s="223"/>
    </row>
    <row r="173" spans="1:8" s="16" customFormat="1" ht="21" x14ac:dyDescent="0.2">
      <c r="A173" s="216"/>
      <c r="B173" s="217"/>
      <c r="C173" s="224"/>
      <c r="D173" s="224"/>
      <c r="E173" s="223"/>
      <c r="F173" s="223"/>
      <c r="G173" s="223"/>
      <c r="H173" s="217"/>
    </row>
    <row r="174" spans="1:8" s="16" customFormat="1" ht="26.25" x14ac:dyDescent="0.2">
      <c r="A174" s="227" t="str">
        <f>Абакан_юр!A174</f>
        <v>По соглашению сторон в качестве валюты платежа могут выступать украинские гривны, в этом случае курс следующий: 1 руб. = 0,4408 гривен</v>
      </c>
      <c r="B174" s="227"/>
      <c r="C174" s="227"/>
      <c r="D174" s="228"/>
      <c r="E174" s="228"/>
      <c r="F174" s="229"/>
      <c r="G174" s="230"/>
      <c r="H174" s="230"/>
    </row>
    <row r="175" spans="1:8" ht="26.25" x14ac:dyDescent="0.2">
      <c r="A175" s="227" t="str">
        <f>Абакан_юр!A175</f>
        <v>По соглашению сторон в качестве валюты платежа могут выступать дирхамы ОАЭ, в этом случае курс следующий: 1 руб. = 0,0420 дирхам</v>
      </c>
      <c r="B175" s="227"/>
      <c r="C175" s="227"/>
      <c r="D175" s="228"/>
      <c r="E175" s="228"/>
      <c r="F175" s="229"/>
      <c r="G175" s="232"/>
      <c r="H175" s="232"/>
    </row>
    <row r="176" spans="1:8" ht="26.25" x14ac:dyDescent="0.2">
      <c r="A176" s="227" t="str">
        <f>Абакан_юр!A176</f>
        <v>По соглашению сторон в качестве валюты платежа могут выступать доллары США, в этом случае курс следующий: 1 руб. = 0,0114 доллара</v>
      </c>
      <c r="B176" s="227"/>
      <c r="C176" s="227"/>
      <c r="D176" s="228"/>
      <c r="E176" s="228"/>
      <c r="F176" s="229"/>
      <c r="G176" s="232"/>
      <c r="H176" s="232"/>
    </row>
    <row r="177" spans="1:8" ht="26.25" x14ac:dyDescent="0.2">
      <c r="A177" s="227" t="str">
        <f>Абакан_юр!A177</f>
        <v>По соглашению сторон в качестве валюты платежа могут выступать евро, в этом случае курс следующий: 1 руб. = 0,0105 евро</v>
      </c>
      <c r="B177" s="227"/>
      <c r="C177" s="227"/>
      <c r="D177" s="228"/>
      <c r="E177" s="229"/>
      <c r="F177" s="229"/>
      <c r="G177" s="232"/>
      <c r="H177" s="232"/>
    </row>
    <row r="178" spans="1:8" ht="26.25" x14ac:dyDescent="0.2">
      <c r="A178" s="227" t="str">
        <f>Абакан_юр!A178</f>
        <v>По соглашению сторон в качестве валюты платежа могут выступать чешские кроны, в этом случае курс следующий: 1 руб. = 0,2605 крона</v>
      </c>
      <c r="B178" s="227"/>
      <c r="C178" s="227"/>
      <c r="D178" s="228"/>
      <c r="E178" s="229"/>
      <c r="F178" s="229"/>
      <c r="G178" s="232"/>
      <c r="H178" s="232"/>
    </row>
    <row r="179" spans="1:8" ht="26.25" x14ac:dyDescent="0.2">
      <c r="A179" s="227" t="str">
        <f>Абакан_юр!A179</f>
        <v>По соглашению сторон в качестве валюты платежа могут выступать киргизские сомы, в этом случае курс следующий: 1 руб. = 1,0083 сом</v>
      </c>
      <c r="B179" s="227"/>
      <c r="C179" s="227"/>
      <c r="D179" s="228"/>
      <c r="E179" s="228"/>
      <c r="F179" s="229"/>
      <c r="G179" s="232"/>
      <c r="H179" s="232"/>
    </row>
    <row r="180" spans="1:8" ht="26.25" x14ac:dyDescent="0.2">
      <c r="A180" s="227" t="str">
        <f>Абакан_юр!A180</f>
        <v>По соглашению сторон в качестве валюты платежа могут выступать казахстанские тенге, в этом случае курс следующий: 1 руб. = 5,0473 тенге</v>
      </c>
      <c r="B180" s="227"/>
      <c r="C180" s="227"/>
      <c r="D180" s="228"/>
      <c r="E180" s="228"/>
      <c r="F180" s="229"/>
      <c r="G180" s="232"/>
      <c r="H180" s="232"/>
    </row>
    <row r="181" spans="1:8" ht="26.25" customHeight="1" x14ac:dyDescent="0.2">
      <c r="A181" s="233"/>
      <c r="B181" s="233"/>
      <c r="C181" s="234"/>
      <c r="D181" s="235"/>
      <c r="E181" s="235"/>
      <c r="F181" s="236"/>
      <c r="G181" s="237"/>
      <c r="H181" s="237"/>
    </row>
    <row r="182" spans="1:8" ht="26.25" customHeight="1" x14ac:dyDescent="0.2">
      <c r="A182" s="239" t="s">
        <v>144</v>
      </c>
      <c r="B182" s="239"/>
      <c r="C182" s="239"/>
      <c r="D182" s="239"/>
      <c r="E182" s="239"/>
      <c r="F182" s="239"/>
      <c r="G182" s="239"/>
      <c r="H182" s="239"/>
    </row>
    <row r="183" spans="1:8" ht="26.25" customHeight="1" x14ac:dyDescent="0.2">
      <c r="A183" s="239" t="s">
        <v>145</v>
      </c>
      <c r="B183" s="239"/>
      <c r="C183" s="239"/>
      <c r="D183" s="239"/>
      <c r="E183" s="239"/>
      <c r="F183" s="239"/>
      <c r="G183" s="239"/>
      <c r="H183" s="239"/>
    </row>
    <row r="184" spans="1:8" ht="26.25" customHeight="1" x14ac:dyDescent="0.2">
      <c r="A184" s="233"/>
      <c r="B184" s="233"/>
      <c r="C184" s="234"/>
      <c r="D184" s="235"/>
      <c r="E184" s="235"/>
      <c r="F184" s="236"/>
      <c r="G184" s="237"/>
      <c r="H184" s="237"/>
    </row>
    <row r="185" spans="1:8" ht="26.25" customHeight="1" thickBot="1" x14ac:dyDescent="0.25">
      <c r="A185" s="240" t="s">
        <v>146</v>
      </c>
      <c r="B185" s="240"/>
      <c r="C185" s="240"/>
      <c r="D185" s="240"/>
      <c r="E185" s="240"/>
      <c r="F185" s="241"/>
      <c r="G185" s="231"/>
      <c r="H185" s="242"/>
    </row>
    <row r="186" spans="1:8" ht="26.25" customHeight="1" thickBot="1" x14ac:dyDescent="0.25">
      <c r="A186" s="243" t="s">
        <v>147</v>
      </c>
      <c r="B186" s="244"/>
      <c r="C186" s="244"/>
      <c r="D186" s="244"/>
      <c r="E186" s="245"/>
      <c r="F186" s="246"/>
      <c r="H186" s="247"/>
    </row>
    <row r="187" spans="1:8" ht="26.25" customHeight="1" thickBot="1" x14ac:dyDescent="0.25">
      <c r="A187" s="426" t="s">
        <v>148</v>
      </c>
      <c r="B187" s="427"/>
      <c r="C187" s="250" t="s">
        <v>149</v>
      </c>
      <c r="D187" s="440" t="s">
        <v>150</v>
      </c>
      <c r="E187" s="441"/>
      <c r="F187" s="252"/>
      <c r="G187" s="252"/>
      <c r="H187" s="252"/>
    </row>
    <row r="188" spans="1:8" ht="84" x14ac:dyDescent="0.2">
      <c r="A188" s="253" t="s">
        <v>151</v>
      </c>
      <c r="B188" s="254"/>
      <c r="C188" s="255" t="s">
        <v>152</v>
      </c>
      <c r="D188" s="256" t="s">
        <v>153</v>
      </c>
      <c r="E188" s="257"/>
      <c r="F188" s="252"/>
      <c r="G188" s="252"/>
      <c r="H188" s="252"/>
    </row>
    <row r="189" spans="1:8" ht="21" x14ac:dyDescent="0.2">
      <c r="A189" s="258" t="s">
        <v>154</v>
      </c>
      <c r="B189" s="259"/>
      <c r="C189" s="260" t="s">
        <v>155</v>
      </c>
      <c r="D189" s="261" t="s">
        <v>156</v>
      </c>
      <c r="E189" s="262"/>
      <c r="F189" s="252"/>
      <c r="G189" s="252"/>
      <c r="H189" s="252"/>
    </row>
    <row r="190" spans="1:8" ht="63.75" thickBot="1" x14ac:dyDescent="0.25">
      <c r="A190" s="321" t="s">
        <v>157</v>
      </c>
      <c r="B190" s="322"/>
      <c r="C190" s="323" t="s">
        <v>158</v>
      </c>
      <c r="D190" s="324" t="s">
        <v>156</v>
      </c>
      <c r="E190" s="325"/>
      <c r="F190" s="236"/>
      <c r="G190" s="237"/>
      <c r="H190" s="237"/>
    </row>
    <row r="191" spans="1:8" ht="42" x14ac:dyDescent="0.2">
      <c r="A191" s="258" t="s">
        <v>160</v>
      </c>
      <c r="B191" s="259"/>
      <c r="C191" s="319" t="s">
        <v>161</v>
      </c>
      <c r="D191" s="259" t="s">
        <v>156</v>
      </c>
      <c r="E191" s="320"/>
      <c r="F191" s="246"/>
      <c r="G191" s="246"/>
      <c r="H191" s="246"/>
    </row>
    <row r="192" spans="1:8" ht="54" customHeight="1" thickBot="1" x14ac:dyDescent="0.25">
      <c r="A192" s="442" t="s">
        <v>162</v>
      </c>
      <c r="B192" s="443"/>
      <c r="C192" s="323" t="s">
        <v>163</v>
      </c>
      <c r="D192" s="444" t="s">
        <v>156</v>
      </c>
      <c r="E192" s="445"/>
      <c r="F192" s="236"/>
      <c r="G192" s="237"/>
      <c r="H192" s="237"/>
    </row>
    <row r="193" spans="1:8" ht="191.25" customHeight="1" x14ac:dyDescent="0.2">
      <c r="A193" s="239" t="str">
        <f>Абакан_юр!A195</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3" s="239"/>
      <c r="C193" s="239"/>
      <c r="D193" s="239"/>
      <c r="E193" s="239"/>
      <c r="F193" s="239"/>
      <c r="G193" s="239"/>
      <c r="H193" s="239"/>
    </row>
    <row r="194" spans="1:8" ht="85.5" customHeight="1" x14ac:dyDescent="0.2">
      <c r="A194" s="239" t="s">
        <v>167</v>
      </c>
      <c r="B194" s="239"/>
      <c r="C194" s="239"/>
      <c r="D194" s="239"/>
      <c r="E194" s="239"/>
      <c r="F194" s="239"/>
      <c r="G194" s="239"/>
      <c r="H194" s="239"/>
    </row>
    <row r="195" spans="1:8" ht="30.75" customHeight="1" x14ac:dyDescent="0.2">
      <c r="A195" s="264" t="s">
        <v>168</v>
      </c>
      <c r="B195" s="264"/>
      <c r="C195" s="264"/>
      <c r="D195" s="264"/>
      <c r="E195" s="264"/>
      <c r="F195" s="264"/>
      <c r="G195" s="264"/>
      <c r="H195" s="264"/>
    </row>
    <row r="196" spans="1:8" ht="138" customHeight="1" x14ac:dyDescent="0.2">
      <c r="A196" s="239" t="s">
        <v>169</v>
      </c>
      <c r="B196" s="239"/>
      <c r="C196" s="239"/>
      <c r="D196" s="239"/>
      <c r="E196" s="239"/>
      <c r="F196" s="239"/>
      <c r="G196" s="239"/>
      <c r="H196" s="239"/>
    </row>
    <row r="197" spans="1:8" ht="90" customHeight="1" x14ac:dyDescent="0.2"/>
    <row r="198" spans="1:8" s="217" customFormat="1" ht="125.25" customHeight="1" x14ac:dyDescent="0.2">
      <c r="A198" s="216"/>
      <c r="C198" s="218"/>
      <c r="H198" s="219"/>
    </row>
    <row r="199" spans="1:8" s="238" customFormat="1" ht="222.75" customHeight="1" x14ac:dyDescent="0.2">
      <c r="A199" s="216"/>
      <c r="B199" s="217"/>
      <c r="C199" s="218"/>
      <c r="D199" s="217"/>
      <c r="E199" s="217"/>
      <c r="F199" s="217"/>
      <c r="G199" s="217"/>
      <c r="H199" s="219"/>
    </row>
    <row r="200" spans="1:8" ht="192.75" customHeight="1" x14ac:dyDescent="0.2"/>
    <row r="201" spans="1:8" ht="66.75" customHeight="1" x14ac:dyDescent="0.2"/>
    <row r="203" spans="1:8" s="266" customFormat="1" ht="114.75" customHeight="1" x14ac:dyDescent="0.2">
      <c r="A203" s="216"/>
      <c r="B203" s="217"/>
      <c r="C203" s="218"/>
      <c r="D203" s="217"/>
      <c r="E203" s="217"/>
      <c r="F203" s="217"/>
      <c r="G203" s="217"/>
      <c r="H203" s="219"/>
    </row>
  </sheetData>
  <sheetProtection selectLockedCells="1" selectUnlockedCells="1"/>
  <mergeCells count="322">
    <mergeCell ref="A195:H195"/>
    <mergeCell ref="A196:E196"/>
    <mergeCell ref="F196:H196"/>
    <mergeCell ref="A191:B191"/>
    <mergeCell ref="D191:E191"/>
    <mergeCell ref="A192:B192"/>
    <mergeCell ref="D192:E192"/>
    <mergeCell ref="A193:H193"/>
    <mergeCell ref="A194:H194"/>
    <mergeCell ref="A188:B188"/>
    <mergeCell ref="D188:E188"/>
    <mergeCell ref="A189:B189"/>
    <mergeCell ref="D189:E189"/>
    <mergeCell ref="A190:B190"/>
    <mergeCell ref="D190:E190"/>
    <mergeCell ref="A182:H182"/>
    <mergeCell ref="A183:H183"/>
    <mergeCell ref="A185:E185"/>
    <mergeCell ref="A186:E186"/>
    <mergeCell ref="A187:B187"/>
    <mergeCell ref="D187:E187"/>
    <mergeCell ref="A175:C175"/>
    <mergeCell ref="A176:C176"/>
    <mergeCell ref="A177:C177"/>
    <mergeCell ref="A178:C178"/>
    <mergeCell ref="A179:C179"/>
    <mergeCell ref="A180:C180"/>
    <mergeCell ref="C170:D170"/>
    <mergeCell ref="C171:D171"/>
    <mergeCell ref="C172:D172"/>
    <mergeCell ref="C173:D173"/>
    <mergeCell ref="A174:C174"/>
    <mergeCell ref="G174:H174"/>
    <mergeCell ref="A166:B166"/>
    <mergeCell ref="C166:C167"/>
    <mergeCell ref="D166:H166"/>
    <mergeCell ref="A167:B167"/>
    <mergeCell ref="D167:H167"/>
    <mergeCell ref="A168:B168"/>
    <mergeCell ref="D168:H168"/>
    <mergeCell ref="A163:B163"/>
    <mergeCell ref="D163:H163"/>
    <mergeCell ref="A164:B164"/>
    <mergeCell ref="D164:H164"/>
    <mergeCell ref="A165:C165"/>
    <mergeCell ref="D165:H165"/>
    <mergeCell ref="A159:B159"/>
    <mergeCell ref="D159:H159"/>
    <mergeCell ref="A160:B160"/>
    <mergeCell ref="A161:B161"/>
    <mergeCell ref="D161:H161"/>
    <mergeCell ref="A162:B162"/>
    <mergeCell ref="D162:H162"/>
    <mergeCell ref="D155:H155"/>
    <mergeCell ref="A156:B156"/>
    <mergeCell ref="D156:H156"/>
    <mergeCell ref="A157:B157"/>
    <mergeCell ref="A158:B158"/>
    <mergeCell ref="D158:H158"/>
    <mergeCell ref="A151:B151"/>
    <mergeCell ref="C151:C155"/>
    <mergeCell ref="D151:H151"/>
    <mergeCell ref="A152:B152"/>
    <mergeCell ref="D152:H152"/>
    <mergeCell ref="A153:B153"/>
    <mergeCell ref="D153:H153"/>
    <mergeCell ref="A154:B154"/>
    <mergeCell ref="D154:H154"/>
    <mergeCell ref="A155:B155"/>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06:B106"/>
    <mergeCell ref="D106:H106"/>
    <mergeCell ref="A107:B107"/>
    <mergeCell ref="D107:H107"/>
    <mergeCell ref="A108:B108"/>
    <mergeCell ref="D108:H108"/>
    <mergeCell ref="D102:H102"/>
    <mergeCell ref="A103:B103"/>
    <mergeCell ref="D103:H103"/>
    <mergeCell ref="A104:B104"/>
    <mergeCell ref="D104:H104"/>
    <mergeCell ref="A105:B105"/>
    <mergeCell ref="D105:H105"/>
    <mergeCell ref="A98:B98"/>
    <mergeCell ref="D98:H98"/>
    <mergeCell ref="A99:B99"/>
    <mergeCell ref="C99:C116"/>
    <mergeCell ref="D99:H99"/>
    <mergeCell ref="A100:B100"/>
    <mergeCell ref="D100:H100"/>
    <mergeCell ref="A101:B101"/>
    <mergeCell ref="D101:H101"/>
    <mergeCell ref="A102:B102"/>
    <mergeCell ref="A95:B95"/>
    <mergeCell ref="D95:H95"/>
    <mergeCell ref="A96:B96"/>
    <mergeCell ref="D96:H96"/>
    <mergeCell ref="A97:B97"/>
    <mergeCell ref="D97:H97"/>
    <mergeCell ref="A92:B92"/>
    <mergeCell ref="D92:H92"/>
    <mergeCell ref="A93:B93"/>
    <mergeCell ref="D93:H93"/>
    <mergeCell ref="A94:B94"/>
    <mergeCell ref="D94:H94"/>
    <mergeCell ref="A89:B89"/>
    <mergeCell ref="D89:H89"/>
    <mergeCell ref="A90:B90"/>
    <mergeCell ref="D90:H90"/>
    <mergeCell ref="A91:B91"/>
    <mergeCell ref="D91:H91"/>
    <mergeCell ref="A84:B84"/>
    <mergeCell ref="D84:H84"/>
    <mergeCell ref="A85:C85"/>
    <mergeCell ref="D85:H85"/>
    <mergeCell ref="D86:H86"/>
    <mergeCell ref="A87:B87"/>
    <mergeCell ref="C87:C95"/>
    <mergeCell ref="D87:H87"/>
    <mergeCell ref="A88:B88"/>
    <mergeCell ref="D88:H88"/>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A72:B72"/>
    <mergeCell ref="D72:H72"/>
    <mergeCell ref="A73:B73"/>
    <mergeCell ref="D73:H73"/>
    <mergeCell ref="A74:B74"/>
    <mergeCell ref="D74:H74"/>
    <mergeCell ref="D68:H68"/>
    <mergeCell ref="A69:B69"/>
    <mergeCell ref="D69:H69"/>
    <mergeCell ref="A70:B70"/>
    <mergeCell ref="D70:H70"/>
    <mergeCell ref="A71:B71"/>
    <mergeCell ref="D71:H71"/>
    <mergeCell ref="A64:C64"/>
    <mergeCell ref="D64:H64"/>
    <mergeCell ref="A65:B65"/>
    <mergeCell ref="C65:C84"/>
    <mergeCell ref="D65:H65"/>
    <mergeCell ref="A66:B66"/>
    <mergeCell ref="D66:H66"/>
    <mergeCell ref="A67:B67"/>
    <mergeCell ref="D67:H67"/>
    <mergeCell ref="A68:B68"/>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47:H47"/>
    <mergeCell ref="A48:A52"/>
    <mergeCell ref="B48:B49"/>
    <mergeCell ref="C48:C49"/>
    <mergeCell ref="D48:D52"/>
    <mergeCell ref="E48:E52"/>
    <mergeCell ref="F48:F52"/>
    <mergeCell ref="G48:G52"/>
    <mergeCell ref="H48:H52"/>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16" firstPageNumber="0" fitToHeight="50" orientation="portrait" horizontalDpi="300" verticalDpi="300"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H233"/>
  <sheetViews>
    <sheetView view="pageBreakPreview" zoomScale="40" zoomScaleNormal="60" zoomScaleSheetLayoutView="40" workbookViewId="0">
      <pane ySplit="4" topLeftCell="A47" activePane="bottomLeft" state="frozen"/>
      <selection activeCell="A181" sqref="A181:B181"/>
      <selection pane="bottomLeft" activeCell="A181" sqref="A181:B181"/>
    </sheetView>
  </sheetViews>
  <sheetFormatPr defaultColWidth="9.140625" defaultRowHeight="12.75" outlineLevelRow="1" x14ac:dyDescent="0.2"/>
  <cols>
    <col min="1" max="1" width="45.7109375" style="216" customWidth="1"/>
    <col min="2" max="2" width="80.7109375" style="217" customWidth="1"/>
    <col min="3" max="3" width="120.7109375" style="218" customWidth="1"/>
    <col min="4" max="7" width="30.7109375" style="217" customWidth="1"/>
    <col min="8" max="8" width="30.7109375" style="219" customWidth="1"/>
    <col min="9" max="16384" width="9.140625" style="219"/>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июня 2024 г.</v>
      </c>
      <c r="B2" s="6" t="s">
        <v>2</v>
      </c>
      <c r="C2" s="7" t="s">
        <v>552</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328" t="s">
        <v>5</v>
      </c>
      <c r="B4" s="329" t="s">
        <v>6</v>
      </c>
      <c r="C4" s="330" t="s">
        <v>7</v>
      </c>
      <c r="D4" s="167" t="s">
        <v>8</v>
      </c>
      <c r="E4" s="168"/>
      <c r="F4" s="168"/>
      <c r="G4" s="168"/>
      <c r="H4" s="169"/>
    </row>
    <row r="5" spans="1:8" s="28" customFormat="1" ht="49.5" customHeight="1" thickBot="1" x14ac:dyDescent="0.25">
      <c r="A5" s="24" t="s">
        <v>9</v>
      </c>
      <c r="B5" s="25"/>
      <c r="C5" s="26"/>
      <c r="D5" s="26"/>
      <c r="E5" s="26"/>
      <c r="F5" s="26"/>
      <c r="G5" s="26"/>
      <c r="H5" s="27"/>
    </row>
    <row r="6" spans="1:8" s="16" customFormat="1" ht="24.95" customHeight="1" thickBot="1" x14ac:dyDescent="0.25">
      <c r="A6" s="81"/>
      <c r="B6" s="129"/>
      <c r="C6" s="130"/>
      <c r="D6" s="267" t="s">
        <v>171</v>
      </c>
      <c r="E6" s="268" t="s">
        <v>172</v>
      </c>
      <c r="F6" s="269" t="s">
        <v>173</v>
      </c>
      <c r="G6" s="268" t="s">
        <v>174</v>
      </c>
      <c r="H6" s="270" t="s">
        <v>175</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"2ГИС.МАХАЧКАЛА" (версия для ПК); 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Интернет-площадки и Веб-приложения на основе Cправочника организаций "2ГИС.МАХАЧКАЛА", http://api.2gis.ru/</v>
      </c>
      <c r="D7" s="31">
        <f>F7*1.2</f>
        <v>8668.7999999999993</v>
      </c>
      <c r="E7" s="32">
        <f>F7*1.1</f>
        <v>7946.4000000000005</v>
      </c>
      <c r="F7" s="32">
        <v>7224</v>
      </c>
      <c r="G7" s="32">
        <f>F7*0.75</f>
        <v>5418</v>
      </c>
      <c r="H7" s="33">
        <f>F7*0.5</f>
        <v>3612</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"2ГИС.МАХАЧКАЛА" (версия для ПК); 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Интернет-площадки и Веб-приложения на основе Cправочника организаций "2ГИС.МАХАЧКАЛА",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"2ГИС.МАХАЧКАЛА" (версия для ПК); 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Интернет-площадки и Веб-приложения на основе Cправочника организаций "2ГИС.МАХАЧКАЛА", http://api.2gis.ru/</v>
      </c>
      <c r="D12" s="54">
        <f>F12*1.2</f>
        <v>9763.1999999999989</v>
      </c>
      <c r="E12" s="32">
        <f>F12*1.1</f>
        <v>8949.6</v>
      </c>
      <c r="F12" s="32">
        <v>8136</v>
      </c>
      <c r="G12" s="32">
        <f>F12*0.75</f>
        <v>6102</v>
      </c>
      <c r="H12" s="33">
        <f>F12*0.5</f>
        <v>4068</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"2ГИС.МАХАЧКАЛА" (версия для ПК); 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Интернет-площадки и Веб-приложения на основе Cправочника организаций "2ГИС.МАХАЧКАЛА",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1008</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"2ГИС.МАХАЧКАЛА"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"2ГИС.МАХАЧКАЛА"; Электронный справочник "2ГИС.МАХАЧКАЛА"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Интернет-площадки и Веб-приложения на основе Cправочника организаций "2ГИС.МАХАЧКАЛА", http://api.2gis.ru/</v>
      </c>
      <c r="D23" s="271">
        <v>18</v>
      </c>
      <c r="E23" s="272"/>
      <c r="F23" s="272"/>
      <c r="G23" s="272"/>
      <c r="H23" s="273"/>
    </row>
    <row r="24" spans="1:8" s="16" customFormat="1" ht="94.5" customHeight="1" x14ac:dyDescent="0.2">
      <c r="A24" s="71"/>
      <c r="B24" s="92"/>
      <c r="C24" s="93"/>
      <c r="D24" s="94"/>
      <c r="E24" s="95"/>
      <c r="F24" s="95"/>
      <c r="G24" s="95"/>
      <c r="H24" s="274"/>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25" s="275"/>
      <c r="E25" s="276"/>
      <c r="F25" s="276"/>
      <c r="G25" s="276"/>
      <c r="H25" s="277"/>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"2ГИС.МАХАЧКАЛА" (версия для ПК); 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v>
      </c>
      <c r="D27" s="31">
        <f>F27*1.2</f>
        <v>10411.199999999999</v>
      </c>
      <c r="E27" s="32">
        <f>F27*1.1</f>
        <v>9543.6</v>
      </c>
      <c r="F27" s="32">
        <v>8676</v>
      </c>
      <c r="G27" s="32">
        <f>F27*0.75</f>
        <v>6507</v>
      </c>
      <c r="H27" s="33">
        <f>F27*0.5</f>
        <v>4338</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"2ГИС.МАХАЧКАЛА" (версия для ПК); 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v>
      </c>
      <c r="D32" s="54">
        <f>F32*1.2</f>
        <v>11721.6</v>
      </c>
      <c r="E32" s="32">
        <f>F32*1.1</f>
        <v>10744.800000000001</v>
      </c>
      <c r="F32" s="32">
        <v>9768</v>
      </c>
      <c r="G32" s="32">
        <f>F32*0.75</f>
        <v>7326</v>
      </c>
      <c r="H32" s="33">
        <f>F32*0.5</f>
        <v>4884</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1320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"2ГИС.МАХАЧКАЛА"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"2ГИС.МАХАЧКАЛА"; Электронный справочник "2ГИС.МАХАЧКАЛА"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v>
      </c>
      <c r="D43" s="68">
        <v>24</v>
      </c>
      <c r="E43" s="69"/>
      <c r="F43" s="69"/>
      <c r="G43" s="69"/>
      <c r="H43" s="70"/>
    </row>
    <row r="44" spans="1:8" s="16" customFormat="1" ht="69.75" customHeight="1" x14ac:dyDescent="0.2">
      <c r="A44" s="71"/>
      <c r="B44" s="92"/>
      <c r="C44" s="93"/>
      <c r="D44" s="74"/>
      <c r="E44" s="75"/>
      <c r="F44" s="75"/>
      <c r="G44" s="75"/>
      <c r="H44" s="7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45" s="74"/>
      <c r="E45" s="75"/>
      <c r="F45" s="75"/>
      <c r="G45" s="75"/>
      <c r="H45" s="7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46" s="74"/>
      <c r="E46" s="75"/>
      <c r="F46" s="75"/>
      <c r="G46" s="75"/>
      <c r="H46" s="76"/>
    </row>
    <row r="47" spans="1:8" s="16" customFormat="1" ht="24.95" customHeight="1" thickBot="1" x14ac:dyDescent="0.25">
      <c r="A47" s="81"/>
      <c r="B47" s="82"/>
      <c r="C47" s="83"/>
      <c r="D47" s="113"/>
      <c r="E47" s="114"/>
      <c r="F47" s="114"/>
      <c r="G47" s="114"/>
      <c r="H47" s="115"/>
    </row>
    <row r="48" spans="1:8" s="16" customFormat="1" ht="48" customHeight="1" x14ac:dyDescent="0.2">
      <c r="A48" s="29" t="s">
        <v>31</v>
      </c>
      <c r="B48" s="30" t="s">
        <v>27</v>
      </c>
      <c r="C4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"2ГИС.МАХАЧКАЛА" (версия для ПК); 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Интернет-площадки и Веб-приложения на основе Cправочника организаций "2ГИС.МАХАЧКАЛА", http://api.2gis.ru/</v>
      </c>
      <c r="D48" s="31">
        <f>F48*1.2</f>
        <v>10404</v>
      </c>
      <c r="E48" s="32">
        <f>F48*1.1</f>
        <v>9537</v>
      </c>
      <c r="F48" s="32">
        <v>8670</v>
      </c>
      <c r="G48" s="32">
        <f>F48*0.75</f>
        <v>6502.5</v>
      </c>
      <c r="H48" s="33">
        <f>F48*0.5</f>
        <v>4335</v>
      </c>
    </row>
    <row r="49" spans="1:8" s="16" customFormat="1" ht="132" customHeight="1" x14ac:dyDescent="0.2">
      <c r="A49" s="34"/>
      <c r="B49" s="35"/>
      <c r="C49" s="35"/>
      <c r="D49" s="36"/>
      <c r="E49" s="37"/>
      <c r="F49" s="37"/>
      <c r="G49" s="37"/>
      <c r="H49" s="38"/>
    </row>
    <row r="50" spans="1:8" s="16" customFormat="1" ht="127.5" customHeight="1" x14ac:dyDescent="0.2">
      <c r="A50" s="34"/>
      <c r="B50" s="39" t="s">
        <v>12</v>
      </c>
      <c r="C5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"2ГИС.МАХАЧКАЛА" (версия для ПК); 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Интернет-площадки и Веб-приложения на основе Cправочника организаций "2ГИС.МАХАЧКАЛА", http://api.2gis.ru/</v>
      </c>
      <c r="D50" s="36"/>
      <c r="E50" s="37"/>
      <c r="F50" s="37"/>
      <c r="G50" s="37"/>
      <c r="H50" s="38"/>
    </row>
    <row r="51" spans="1:8" s="16" customFormat="1" ht="127.5" customHeight="1" thickBot="1" x14ac:dyDescent="0.25">
      <c r="A51" s="119"/>
      <c r="B51" s="120" t="s">
        <v>33</v>
      </c>
      <c r="C51"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51" s="121"/>
      <c r="E51" s="122"/>
      <c r="F51" s="122"/>
      <c r="G51" s="122"/>
      <c r="H51" s="123"/>
    </row>
    <row r="52" spans="1:8" s="16" customFormat="1" ht="166.5" customHeight="1" thickBot="1" x14ac:dyDescent="0.25">
      <c r="A52" s="41"/>
      <c r="B52" s="42" t="s">
        <v>13</v>
      </c>
      <c r="C52"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52" s="44"/>
      <c r="E52" s="45"/>
      <c r="F52" s="45"/>
      <c r="G52" s="45"/>
      <c r="H52" s="46"/>
    </row>
    <row r="53" spans="1:8" s="16" customFormat="1" ht="24.95" customHeight="1" thickBot="1" x14ac:dyDescent="0.25">
      <c r="A53" s="47"/>
      <c r="B53" s="48"/>
      <c r="C53" s="49"/>
      <c r="D53" s="50"/>
      <c r="E53" s="51"/>
      <c r="F53" s="51"/>
      <c r="G53" s="51"/>
      <c r="H53" s="52"/>
    </row>
    <row r="54" spans="1:8" s="16" customFormat="1" ht="48" customHeight="1" x14ac:dyDescent="0.2">
      <c r="A54" s="53" t="s">
        <v>35</v>
      </c>
      <c r="B54" s="30" t="s">
        <v>27</v>
      </c>
      <c r="C54"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"2ГИС.МАХАЧКАЛА" (версия для ПК); 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Интернет-площадки и Веб-приложения на основе Cправочника организаций "2ГИС.МАХАЧКАЛА", http://api.2gis.ru/</v>
      </c>
      <c r="D54" s="54">
        <f>F54*1.2</f>
        <v>11721.6</v>
      </c>
      <c r="E54" s="32">
        <f>F54*1.1</f>
        <v>10744.800000000001</v>
      </c>
      <c r="F54" s="32">
        <v>9768</v>
      </c>
      <c r="G54" s="32">
        <f>F54*0.75</f>
        <v>7326</v>
      </c>
      <c r="H54" s="33">
        <f>F54*0.5</f>
        <v>4884</v>
      </c>
    </row>
    <row r="55" spans="1:8" s="16" customFormat="1" ht="132" customHeight="1" x14ac:dyDescent="0.2">
      <c r="A55" s="55"/>
      <c r="B55" s="35"/>
      <c r="C55" s="35"/>
      <c r="D55" s="56"/>
      <c r="E55" s="37"/>
      <c r="F55" s="37"/>
      <c r="G55" s="37"/>
      <c r="H55" s="38"/>
    </row>
    <row r="56" spans="1:8" s="16" customFormat="1" ht="138.94999999999999" customHeight="1" x14ac:dyDescent="0.2">
      <c r="A56" s="55"/>
      <c r="B56" s="39" t="s">
        <v>12</v>
      </c>
      <c r="C56"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"2ГИС.МАХАЧКАЛА" (версия для ПК); 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Интернет-площадки и Веб-приложения на основе Cправочника организаций "2ГИС.МАХАЧКАЛА", http://api.2gis.ru/</v>
      </c>
      <c r="D56" s="56"/>
      <c r="E56" s="37"/>
      <c r="F56" s="37"/>
      <c r="G56" s="37"/>
      <c r="H56" s="38"/>
    </row>
    <row r="57" spans="1:8" s="16" customFormat="1" ht="166.5" customHeight="1" x14ac:dyDescent="0.2">
      <c r="A57" s="55"/>
      <c r="B57" s="57" t="s">
        <v>13</v>
      </c>
      <c r="C57"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57" s="56"/>
      <c r="E57" s="37"/>
      <c r="F57" s="37"/>
      <c r="G57" s="37"/>
      <c r="H57" s="38"/>
    </row>
    <row r="58" spans="1:8" s="16" customFormat="1" ht="92.25" customHeight="1" thickBot="1" x14ac:dyDescent="0.25">
      <c r="A58" s="59"/>
      <c r="B58" s="42" t="s">
        <v>36</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58" s="61"/>
      <c r="E58" s="45"/>
      <c r="F58" s="45"/>
      <c r="G58" s="45"/>
      <c r="H58" s="46"/>
    </row>
    <row r="59" spans="1:8" s="16" customFormat="1" ht="24.95" customHeight="1" thickBot="1" x14ac:dyDescent="0.25">
      <c r="A59" s="81"/>
      <c r="B59" s="82"/>
      <c r="C59" s="83"/>
      <c r="D59" s="84"/>
      <c r="E59" s="85"/>
      <c r="F59" s="85"/>
      <c r="G59" s="85"/>
      <c r="H59" s="86"/>
    </row>
    <row r="60" spans="1:8" s="16" customFormat="1" ht="50.1" customHeight="1" x14ac:dyDescent="0.2">
      <c r="A60" s="65" t="s">
        <v>37</v>
      </c>
      <c r="B60" s="87" t="s">
        <v>23</v>
      </c>
      <c r="C60"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Интернет-площадки и Веб-приложения на основе Cправочника организаций "2ГИС.МАХАЧКАЛА", http://api.2gis.ru/</v>
      </c>
      <c r="D60" s="271">
        <v>18</v>
      </c>
      <c r="E60" s="272"/>
      <c r="F60" s="272"/>
      <c r="G60" s="272"/>
      <c r="H60" s="273"/>
    </row>
    <row r="61" spans="1:8" s="16" customFormat="1" ht="94.5" customHeight="1" x14ac:dyDescent="0.2">
      <c r="A61" s="71"/>
      <c r="B61" s="92"/>
      <c r="C61" s="93"/>
      <c r="D61" s="94"/>
      <c r="E61" s="95"/>
      <c r="F61" s="95"/>
      <c r="G61" s="95"/>
      <c r="H61" s="274"/>
    </row>
    <row r="62" spans="1:8" s="16" customFormat="1" ht="163.5" customHeight="1" thickBot="1" x14ac:dyDescent="0.25">
      <c r="A62" s="77"/>
      <c r="B62" s="97" t="s">
        <v>13</v>
      </c>
      <c r="C62"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62" s="275"/>
      <c r="E62" s="276"/>
      <c r="F62" s="276"/>
      <c r="G62" s="276"/>
      <c r="H62" s="277"/>
    </row>
    <row r="63" spans="1:8" ht="21.75" thickBot="1" x14ac:dyDescent="0.25">
      <c r="A63" s="81"/>
      <c r="B63" s="129"/>
      <c r="C63" s="130"/>
      <c r="D63" s="113"/>
      <c r="E63" s="114"/>
      <c r="F63" s="114"/>
      <c r="G63" s="114"/>
      <c r="H63" s="115"/>
    </row>
    <row r="64" spans="1:8" s="16" customFormat="1" ht="48" customHeight="1" x14ac:dyDescent="0.2">
      <c r="A64" s="29" t="s">
        <v>553</v>
      </c>
      <c r="B64" s="30" t="s">
        <v>27</v>
      </c>
      <c r="C64"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"2ГИС.МАХАЧКАЛА" (версия для ПК); 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Интернет-площадки и Веб-приложения на основе Cправочника организаций "2ГИС.МАХАЧКАЛА", http://api.2gis.ru/</v>
      </c>
      <c r="D64" s="31">
        <f>F64*1.2</f>
        <v>12484.8</v>
      </c>
      <c r="E64" s="32">
        <f>F64*1.1</f>
        <v>11444.400000000001</v>
      </c>
      <c r="F64" s="32">
        <v>10404</v>
      </c>
      <c r="G64" s="32">
        <f>F64*0.75</f>
        <v>7803</v>
      </c>
      <c r="H64" s="33">
        <f>F64*0.5</f>
        <v>5202</v>
      </c>
    </row>
    <row r="65" spans="1:8" s="16" customFormat="1" ht="132" customHeight="1" x14ac:dyDescent="0.2">
      <c r="A65" s="34"/>
      <c r="B65" s="35"/>
      <c r="C65" s="35"/>
      <c r="D65" s="36"/>
      <c r="E65" s="37"/>
      <c r="F65" s="37"/>
      <c r="G65" s="37"/>
      <c r="H65" s="38"/>
    </row>
    <row r="66" spans="1:8" s="16" customFormat="1" ht="127.5" customHeight="1" x14ac:dyDescent="0.2">
      <c r="A66" s="34"/>
      <c r="B66" s="39" t="s">
        <v>12</v>
      </c>
      <c r="C66"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"2ГИС.МАХАЧКАЛА" (версия для ПК); 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Интернет-площадки и Веб-приложения на основе Cправочника организаций "2ГИС.МАХАЧКАЛА", http://api.2gis.ru/</v>
      </c>
      <c r="D66" s="36"/>
      <c r="E66" s="37"/>
      <c r="F66" s="37"/>
      <c r="G66" s="37"/>
      <c r="H66" s="38"/>
    </row>
    <row r="67" spans="1:8" s="16" customFormat="1" ht="127.5" customHeight="1" thickBot="1" x14ac:dyDescent="0.25">
      <c r="A67" s="119"/>
      <c r="B67" s="120" t="s">
        <v>33</v>
      </c>
      <c r="C67"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67" s="121"/>
      <c r="E67" s="122"/>
      <c r="F67" s="122"/>
      <c r="G67" s="122"/>
      <c r="H67" s="123"/>
    </row>
    <row r="68" spans="1:8" s="16" customFormat="1" ht="166.5" customHeight="1" thickBot="1" x14ac:dyDescent="0.25">
      <c r="A68" s="41"/>
      <c r="B68" s="42" t="s">
        <v>13</v>
      </c>
      <c r="C68"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68" s="44"/>
      <c r="E68" s="45"/>
      <c r="F68" s="45"/>
      <c r="G68" s="45"/>
      <c r="H68" s="46"/>
    </row>
    <row r="69" spans="1:8" s="16" customFormat="1" ht="24.95" customHeight="1" thickBot="1" x14ac:dyDescent="0.25">
      <c r="A69" s="47"/>
      <c r="B69" s="48"/>
      <c r="C69" s="49"/>
      <c r="D69" s="50"/>
      <c r="E69" s="51"/>
      <c r="F69" s="51"/>
      <c r="G69" s="51"/>
      <c r="H69" s="52"/>
    </row>
    <row r="70" spans="1:8" s="16" customFormat="1" ht="48" customHeight="1" x14ac:dyDescent="0.2">
      <c r="A70" s="53" t="s">
        <v>554</v>
      </c>
      <c r="B70" s="30" t="s">
        <v>27</v>
      </c>
      <c r="C70"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"2ГИС.МАХАЧКАЛА" (версия для ПК); 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Интернет-площадки и Веб-приложения на основе Cправочника организаций "2ГИС.МАХАЧКАЛА", http://api.2gis.ru/</v>
      </c>
      <c r="D70" s="54">
        <f>F70*1.2</f>
        <v>14068.8</v>
      </c>
      <c r="E70" s="32">
        <f>F70*1.1</f>
        <v>12896.400000000001</v>
      </c>
      <c r="F70" s="32">
        <v>11724</v>
      </c>
      <c r="G70" s="32">
        <f>F70*0.75</f>
        <v>8793</v>
      </c>
      <c r="H70" s="33">
        <f>F70*0.5</f>
        <v>5862</v>
      </c>
    </row>
    <row r="71" spans="1:8" s="16" customFormat="1" ht="132" customHeight="1" x14ac:dyDescent="0.2">
      <c r="A71" s="55"/>
      <c r="B71" s="35"/>
      <c r="C71" s="35"/>
      <c r="D71" s="56"/>
      <c r="E71" s="37"/>
      <c r="F71" s="37"/>
      <c r="G71" s="37"/>
      <c r="H71" s="38"/>
    </row>
    <row r="72" spans="1:8" s="16" customFormat="1" ht="138.94999999999999" customHeight="1" x14ac:dyDescent="0.2">
      <c r="A72" s="55"/>
      <c r="B72" s="39" t="s">
        <v>12</v>
      </c>
      <c r="C72"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"2ГИС.МАХАЧКАЛА" (версия для ПК); 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Интернет-площадки и Веб-приложения на основе Cправочника организаций "2ГИС.МАХАЧКАЛА", http://api.2gis.ru/</v>
      </c>
      <c r="D72" s="56"/>
      <c r="E72" s="37"/>
      <c r="F72" s="37"/>
      <c r="G72" s="37"/>
      <c r="H72" s="38"/>
    </row>
    <row r="73" spans="1:8" s="16" customFormat="1" ht="166.5" customHeight="1" x14ac:dyDescent="0.2">
      <c r="A73" s="55"/>
      <c r="B73" s="57" t="s">
        <v>13</v>
      </c>
      <c r="C73"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73" s="56"/>
      <c r="E73" s="37"/>
      <c r="F73" s="37"/>
      <c r="G73" s="37"/>
      <c r="H73" s="38"/>
    </row>
    <row r="74" spans="1:8" s="16" customFormat="1" ht="92.25" customHeight="1" thickBot="1" x14ac:dyDescent="0.25">
      <c r="A74" s="59"/>
      <c r="B74" s="42" t="s">
        <v>36</v>
      </c>
      <c r="C74"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74" s="61"/>
      <c r="E74" s="45"/>
      <c r="F74" s="45"/>
      <c r="G74" s="45"/>
      <c r="H74" s="46"/>
    </row>
    <row r="75" spans="1:8" s="16" customFormat="1" ht="24.95" customHeight="1" thickBot="1" x14ac:dyDescent="0.25">
      <c r="A75" s="81"/>
      <c r="B75" s="82"/>
      <c r="C75" s="83"/>
      <c r="D75" s="84"/>
      <c r="E75" s="85"/>
      <c r="F75" s="85"/>
      <c r="G75" s="85"/>
      <c r="H75" s="86"/>
    </row>
    <row r="76" spans="1:8" s="16" customFormat="1" ht="50.1" customHeight="1" x14ac:dyDescent="0.2">
      <c r="A76" s="65" t="s">
        <v>555</v>
      </c>
      <c r="B76" s="87" t="s">
        <v>23</v>
      </c>
      <c r="C76"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Интернет-площадки и Веб-приложения на основе Cправочника организаций "2ГИС.МАХАЧКАЛА", http://api.2gis.ru/</v>
      </c>
      <c r="D76" s="271">
        <v>24</v>
      </c>
      <c r="E76" s="272"/>
      <c r="F76" s="272"/>
      <c r="G76" s="272"/>
      <c r="H76" s="273"/>
    </row>
    <row r="77" spans="1:8" s="16" customFormat="1" ht="94.5" customHeight="1" x14ac:dyDescent="0.2">
      <c r="A77" s="71"/>
      <c r="B77" s="92"/>
      <c r="C77" s="93"/>
      <c r="D77" s="94"/>
      <c r="E77" s="95"/>
      <c r="F77" s="95"/>
      <c r="G77" s="95"/>
      <c r="H77" s="274"/>
    </row>
    <row r="78" spans="1:8" s="16" customFormat="1" ht="163.5" customHeight="1" thickBot="1" x14ac:dyDescent="0.25">
      <c r="A78" s="77"/>
      <c r="B78" s="97" t="s">
        <v>13</v>
      </c>
      <c r="C78"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78" s="275"/>
      <c r="E78" s="276"/>
      <c r="F78" s="276"/>
      <c r="G78" s="276"/>
      <c r="H78" s="277"/>
    </row>
    <row r="79" spans="1:8" ht="21.75" thickBot="1" x14ac:dyDescent="0.25">
      <c r="A79" s="81"/>
      <c r="B79" s="129"/>
      <c r="C79" s="130"/>
      <c r="D79" s="113"/>
      <c r="E79" s="114"/>
      <c r="F79" s="114"/>
      <c r="G79" s="114"/>
      <c r="H79" s="115"/>
    </row>
    <row r="80" spans="1:8" ht="34.5" customHeight="1" x14ac:dyDescent="0.2">
      <c r="A80" s="141" t="s">
        <v>39</v>
      </c>
      <c r="B80" s="142"/>
      <c r="C80" s="282" t="str">
        <f>"Электронный справочник на основе Справочника организаций"&amp;$C$2&amp;" (версия для ПК)"</f>
        <v>Электронный справочник на основе Справочника организаций"2ГИС.МАХАЧКАЛА" (версия для ПК)</v>
      </c>
      <c r="D80" s="36">
        <v>1596</v>
      </c>
      <c r="E80" s="37"/>
      <c r="F80" s="37"/>
      <c r="G80" s="37"/>
      <c r="H80" s="38"/>
    </row>
    <row r="81" spans="1:8" ht="20.25" hidden="1" customHeight="1" outlineLevel="1" x14ac:dyDescent="0.2">
      <c r="A81" s="141" t="s">
        <v>39</v>
      </c>
      <c r="B81" s="142"/>
      <c r="C81" s="143"/>
      <c r="D81" s="144">
        <v>420</v>
      </c>
      <c r="E81" s="145"/>
      <c r="F81" s="145"/>
      <c r="G81" s="145"/>
      <c r="H81" s="146"/>
    </row>
    <row r="82" spans="1:8" ht="37.5" customHeight="1" outlineLevel="1" x14ac:dyDescent="0.2">
      <c r="A82" s="147" t="s">
        <v>40</v>
      </c>
      <c r="B82" s="148"/>
      <c r="C82" s="143"/>
      <c r="D82" s="36">
        <v>3192</v>
      </c>
      <c r="E82" s="37"/>
      <c r="F82" s="37"/>
      <c r="G82" s="37"/>
      <c r="H82" s="38"/>
    </row>
    <row r="83" spans="1:8" ht="37.5" customHeight="1" outlineLevel="1" x14ac:dyDescent="0.2">
      <c r="A83" s="147" t="s">
        <v>41</v>
      </c>
      <c r="B83" s="148"/>
      <c r="C83" s="143"/>
      <c r="D83" s="36">
        <v>4788</v>
      </c>
      <c r="E83" s="37"/>
      <c r="F83" s="37"/>
      <c r="G83" s="37"/>
      <c r="H83" s="38"/>
    </row>
    <row r="84" spans="1:8" ht="37.5" customHeight="1" outlineLevel="1" x14ac:dyDescent="0.2">
      <c r="A84" s="147" t="s">
        <v>42</v>
      </c>
      <c r="B84" s="148"/>
      <c r="C84" s="143"/>
      <c r="D84" s="36">
        <v>6384</v>
      </c>
      <c r="E84" s="37"/>
      <c r="F84" s="37"/>
      <c r="G84" s="37"/>
      <c r="H84" s="38"/>
    </row>
    <row r="85" spans="1:8" ht="37.5" customHeight="1" outlineLevel="1" x14ac:dyDescent="0.2">
      <c r="A85" s="147" t="s">
        <v>43</v>
      </c>
      <c r="B85" s="148"/>
      <c r="C85" s="143"/>
      <c r="D85" s="36">
        <v>7980</v>
      </c>
      <c r="E85" s="37"/>
      <c r="F85" s="37"/>
      <c r="G85" s="37"/>
      <c r="H85" s="38"/>
    </row>
    <row r="86" spans="1:8" ht="37.5" customHeight="1" outlineLevel="1" x14ac:dyDescent="0.2">
      <c r="A86" s="147" t="s">
        <v>44</v>
      </c>
      <c r="B86" s="148"/>
      <c r="C86" s="143"/>
      <c r="D86" s="36">
        <v>9576</v>
      </c>
      <c r="E86" s="37"/>
      <c r="F86" s="37"/>
      <c r="G86" s="37"/>
      <c r="H86" s="38"/>
    </row>
    <row r="87" spans="1:8" ht="37.5" customHeight="1" outlineLevel="1" x14ac:dyDescent="0.2">
      <c r="A87" s="147" t="s">
        <v>45</v>
      </c>
      <c r="B87" s="148"/>
      <c r="C87" s="143"/>
      <c r="D87" s="36">
        <v>11172</v>
      </c>
      <c r="E87" s="37"/>
      <c r="F87" s="37"/>
      <c r="G87" s="37"/>
      <c r="H87" s="38"/>
    </row>
    <row r="88" spans="1:8" s="16" customFormat="1" ht="37.5" customHeight="1" outlineLevel="1" x14ac:dyDescent="0.2">
      <c r="A88" s="147" t="s">
        <v>46</v>
      </c>
      <c r="B88" s="148"/>
      <c r="C88" s="143"/>
      <c r="D88" s="36">
        <v>12768</v>
      </c>
      <c r="E88" s="37"/>
      <c r="F88" s="37"/>
      <c r="G88" s="37"/>
      <c r="H88" s="38"/>
    </row>
    <row r="89" spans="1:8" s="16" customFormat="1" ht="37.5" customHeight="1" outlineLevel="1" x14ac:dyDescent="0.2">
      <c r="A89" s="147" t="s">
        <v>47</v>
      </c>
      <c r="B89" s="148"/>
      <c r="C89" s="143"/>
      <c r="D89" s="36">
        <v>14364</v>
      </c>
      <c r="E89" s="37"/>
      <c r="F89" s="37"/>
      <c r="G89" s="37"/>
      <c r="H89" s="38"/>
    </row>
    <row r="90" spans="1:8" s="16" customFormat="1" ht="37.5" customHeight="1" outlineLevel="1" x14ac:dyDescent="0.2">
      <c r="A90" s="147" t="s">
        <v>48</v>
      </c>
      <c r="B90" s="148"/>
      <c r="C90" s="143"/>
      <c r="D90" s="36">
        <v>15960</v>
      </c>
      <c r="E90" s="37"/>
      <c r="F90" s="37"/>
      <c r="G90" s="37"/>
      <c r="H90" s="38"/>
    </row>
    <row r="91" spans="1:8" s="16" customFormat="1" ht="37.5" customHeight="1" outlineLevel="1" x14ac:dyDescent="0.2">
      <c r="A91" s="147" t="s">
        <v>49</v>
      </c>
      <c r="B91" s="148"/>
      <c r="C91" s="143"/>
      <c r="D91" s="36">
        <v>17556</v>
      </c>
      <c r="E91" s="37"/>
      <c r="F91" s="37"/>
      <c r="G91" s="37"/>
      <c r="H91" s="38"/>
    </row>
    <row r="92" spans="1:8" s="16" customFormat="1" ht="37.5" customHeight="1" outlineLevel="1" x14ac:dyDescent="0.2">
      <c r="A92" s="147" t="s">
        <v>50</v>
      </c>
      <c r="B92" s="148"/>
      <c r="C92" s="143"/>
      <c r="D92" s="36">
        <v>19152</v>
      </c>
      <c r="E92" s="37"/>
      <c r="F92" s="37"/>
      <c r="G92" s="37"/>
      <c r="H92" s="38"/>
    </row>
    <row r="93" spans="1:8" s="16" customFormat="1" ht="37.5" customHeight="1" outlineLevel="1" x14ac:dyDescent="0.2">
      <c r="A93" s="147" t="s">
        <v>51</v>
      </c>
      <c r="B93" s="148"/>
      <c r="C93" s="143"/>
      <c r="D93" s="36">
        <v>20748</v>
      </c>
      <c r="E93" s="37"/>
      <c r="F93" s="37"/>
      <c r="G93" s="37"/>
      <c r="H93" s="38"/>
    </row>
    <row r="94" spans="1:8" s="16" customFormat="1" ht="37.5" customHeight="1" outlineLevel="1" x14ac:dyDescent="0.2">
      <c r="A94" s="147" t="s">
        <v>52</v>
      </c>
      <c r="B94" s="148"/>
      <c r="C94" s="143"/>
      <c r="D94" s="36">
        <v>22344</v>
      </c>
      <c r="E94" s="37"/>
      <c r="F94" s="37"/>
      <c r="G94" s="37"/>
      <c r="H94" s="38"/>
    </row>
    <row r="95" spans="1:8" s="16" customFormat="1" ht="37.5" customHeight="1" outlineLevel="1" x14ac:dyDescent="0.2">
      <c r="A95" s="147" t="s">
        <v>53</v>
      </c>
      <c r="B95" s="148"/>
      <c r="C95" s="143"/>
      <c r="D95" s="36">
        <v>23940</v>
      </c>
      <c r="E95" s="37"/>
      <c r="F95" s="37"/>
      <c r="G95" s="37"/>
      <c r="H95" s="38"/>
    </row>
    <row r="96" spans="1:8" s="16" customFormat="1" ht="37.5" customHeight="1" outlineLevel="1" x14ac:dyDescent="0.2">
      <c r="A96" s="147" t="s">
        <v>54</v>
      </c>
      <c r="B96" s="148"/>
      <c r="C96" s="143"/>
      <c r="D96" s="36">
        <v>25536</v>
      </c>
      <c r="E96" s="37"/>
      <c r="F96" s="37"/>
      <c r="G96" s="37"/>
      <c r="H96" s="38"/>
    </row>
    <row r="97" spans="1:8" s="16" customFormat="1" ht="37.5" customHeight="1" outlineLevel="1" x14ac:dyDescent="0.2">
      <c r="A97" s="147" t="s">
        <v>55</v>
      </c>
      <c r="B97" s="148"/>
      <c r="C97" s="143"/>
      <c r="D97" s="36">
        <v>27132</v>
      </c>
      <c r="E97" s="37"/>
      <c r="F97" s="37"/>
      <c r="G97" s="37"/>
      <c r="H97" s="38"/>
    </row>
    <row r="98" spans="1:8" s="16" customFormat="1" ht="37.5" customHeight="1" outlineLevel="1" x14ac:dyDescent="0.2">
      <c r="A98" s="147" t="s">
        <v>56</v>
      </c>
      <c r="B98" s="148"/>
      <c r="C98" s="143"/>
      <c r="D98" s="36">
        <v>28728</v>
      </c>
      <c r="E98" s="37"/>
      <c r="F98" s="37"/>
      <c r="G98" s="37"/>
      <c r="H98" s="38"/>
    </row>
    <row r="99" spans="1:8" s="16" customFormat="1" ht="37.5" customHeight="1" outlineLevel="1" x14ac:dyDescent="0.2">
      <c r="A99" s="147" t="s">
        <v>57</v>
      </c>
      <c r="B99" s="148"/>
      <c r="C99" s="143"/>
      <c r="D99" s="36">
        <v>30324</v>
      </c>
      <c r="E99" s="37"/>
      <c r="F99" s="37"/>
      <c r="G99" s="37"/>
      <c r="H99" s="38"/>
    </row>
    <row r="100" spans="1:8" s="16" customFormat="1" ht="37.5" customHeight="1" outlineLevel="1" x14ac:dyDescent="0.2">
      <c r="A100" s="147" t="s">
        <v>58</v>
      </c>
      <c r="B100" s="148"/>
      <c r="C100" s="143"/>
      <c r="D100" s="36">
        <v>31920</v>
      </c>
      <c r="E100" s="37"/>
      <c r="F100" s="37"/>
      <c r="G100" s="37"/>
      <c r="H100" s="38"/>
    </row>
    <row r="101" spans="1:8" s="16" customFormat="1" ht="37.5" customHeight="1" outlineLevel="1" x14ac:dyDescent="0.2">
      <c r="A101" s="147" t="s">
        <v>181</v>
      </c>
      <c r="B101" s="148"/>
      <c r="C101" s="143"/>
      <c r="D101" s="36">
        <v>33516</v>
      </c>
      <c r="E101" s="37"/>
      <c r="F101" s="37"/>
      <c r="G101" s="37"/>
      <c r="H101" s="38"/>
    </row>
    <row r="102" spans="1:8" s="16" customFormat="1" ht="37.5" customHeight="1" outlineLevel="1" x14ac:dyDescent="0.2">
      <c r="A102" s="147" t="s">
        <v>182</v>
      </c>
      <c r="B102" s="148"/>
      <c r="C102" s="143"/>
      <c r="D102" s="36">
        <v>35112</v>
      </c>
      <c r="E102" s="37"/>
      <c r="F102" s="37"/>
      <c r="G102" s="37"/>
      <c r="H102" s="38"/>
    </row>
    <row r="103" spans="1:8" s="16" customFormat="1" ht="37.5" customHeight="1" outlineLevel="1" x14ac:dyDescent="0.2">
      <c r="A103" s="147" t="s">
        <v>183</v>
      </c>
      <c r="B103" s="148"/>
      <c r="C103" s="143"/>
      <c r="D103" s="36">
        <v>36708</v>
      </c>
      <c r="E103" s="37"/>
      <c r="F103" s="37"/>
      <c r="G103" s="37"/>
      <c r="H103" s="38"/>
    </row>
    <row r="104" spans="1:8" s="16" customFormat="1" ht="37.5" customHeight="1" outlineLevel="1" x14ac:dyDescent="0.2">
      <c r="A104" s="147" t="s">
        <v>184</v>
      </c>
      <c r="B104" s="148"/>
      <c r="C104" s="143"/>
      <c r="D104" s="36">
        <v>38304</v>
      </c>
      <c r="E104" s="37"/>
      <c r="F104" s="37"/>
      <c r="G104" s="37"/>
      <c r="H104" s="38"/>
    </row>
    <row r="105" spans="1:8" s="16" customFormat="1" ht="37.5" customHeight="1" outlineLevel="1" x14ac:dyDescent="0.2">
      <c r="A105" s="147" t="s">
        <v>185</v>
      </c>
      <c r="B105" s="148"/>
      <c r="C105" s="143"/>
      <c r="D105" s="36">
        <v>39900</v>
      </c>
      <c r="E105" s="37"/>
      <c r="F105" s="37"/>
      <c r="G105" s="37"/>
      <c r="H105" s="38"/>
    </row>
    <row r="106" spans="1:8" s="16" customFormat="1" ht="37.5" customHeight="1" outlineLevel="1" x14ac:dyDescent="0.2">
      <c r="A106" s="147" t="s">
        <v>186</v>
      </c>
      <c r="B106" s="148"/>
      <c r="C106" s="143"/>
      <c r="D106" s="36">
        <v>41496</v>
      </c>
      <c r="E106" s="37"/>
      <c r="F106" s="37"/>
      <c r="G106" s="37"/>
      <c r="H106" s="38"/>
    </row>
    <row r="107" spans="1:8" s="16" customFormat="1" ht="37.5" customHeight="1" outlineLevel="1" x14ac:dyDescent="0.2">
      <c r="A107" s="147" t="s">
        <v>187</v>
      </c>
      <c r="B107" s="148"/>
      <c r="C107" s="143"/>
      <c r="D107" s="36">
        <v>43092</v>
      </c>
      <c r="E107" s="37"/>
      <c r="F107" s="37"/>
      <c r="G107" s="37"/>
      <c r="H107" s="38"/>
    </row>
    <row r="108" spans="1:8" s="16" customFormat="1" ht="37.5" customHeight="1" outlineLevel="1" x14ac:dyDescent="0.2">
      <c r="A108" s="147" t="s">
        <v>188</v>
      </c>
      <c r="B108" s="148"/>
      <c r="C108" s="143"/>
      <c r="D108" s="36">
        <v>44688</v>
      </c>
      <c r="E108" s="37"/>
      <c r="F108" s="37"/>
      <c r="G108" s="37"/>
      <c r="H108" s="38"/>
    </row>
    <row r="109" spans="1:8" s="16" customFormat="1" ht="37.5" customHeight="1" outlineLevel="1" x14ac:dyDescent="0.2">
      <c r="A109" s="147" t="s">
        <v>189</v>
      </c>
      <c r="B109" s="148"/>
      <c r="C109" s="143"/>
      <c r="D109" s="36">
        <v>46284</v>
      </c>
      <c r="E109" s="37"/>
      <c r="F109" s="37"/>
      <c r="G109" s="37"/>
      <c r="H109" s="38"/>
    </row>
    <row r="110" spans="1:8" s="16" customFormat="1" ht="37.5" customHeight="1" outlineLevel="1" thickBot="1" x14ac:dyDescent="0.25">
      <c r="A110" s="147" t="s">
        <v>190</v>
      </c>
      <c r="B110" s="148"/>
      <c r="C110" s="528"/>
      <c r="D110" s="36">
        <v>47880</v>
      </c>
      <c r="E110" s="37"/>
      <c r="F110" s="37"/>
      <c r="G110" s="37"/>
      <c r="H110" s="38"/>
    </row>
    <row r="111" spans="1:8" s="16" customFormat="1" ht="50.1" customHeight="1" thickBot="1" x14ac:dyDescent="0.25">
      <c r="A111" s="136" t="s">
        <v>59</v>
      </c>
      <c r="B111" s="137"/>
      <c r="C111" s="137"/>
      <c r="D111" s="138" t="str">
        <f>"от "&amp;MIN(D112:D121)&amp;" до "&amp;MAX(D112:D121)</f>
        <v>от 174 до 4052,4</v>
      </c>
      <c r="E111" s="139"/>
      <c r="F111" s="139"/>
      <c r="G111" s="139"/>
      <c r="H111" s="140"/>
    </row>
    <row r="112" spans="1:8" s="16" customFormat="1" ht="160.5" customHeight="1" x14ac:dyDescent="0.2">
      <c r="A112" s="149" t="s">
        <v>60</v>
      </c>
      <c r="B112" s="150" t="s">
        <v>13</v>
      </c>
      <c r="C112" s="151" t="str">
        <f t="shared" ref="C112"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112" s="144">
        <v>834</v>
      </c>
      <c r="E112" s="145"/>
      <c r="F112" s="145"/>
      <c r="G112" s="145"/>
      <c r="H112" s="146"/>
    </row>
    <row r="113" spans="1:8" s="16" customFormat="1" ht="37.5" customHeight="1" x14ac:dyDescent="0.2">
      <c r="A113" s="160" t="s">
        <v>61</v>
      </c>
      <c r="B113" s="285"/>
      <c r="C113" s="156" t="str">
        <f>"электронный справочник на основе Справочника организаций "&amp;$C$2&amp;" (версия для ПК)"</f>
        <v>электронный справочник на основе Справочника организаций "2ГИС.МАХАЧКАЛА" (версия для ПК)</v>
      </c>
      <c r="D113" s="36">
        <v>174</v>
      </c>
      <c r="E113" s="37"/>
      <c r="F113" s="37"/>
      <c r="G113" s="37"/>
      <c r="H113" s="38"/>
    </row>
    <row r="114" spans="1:8" s="16" customFormat="1" ht="37.5" customHeight="1" x14ac:dyDescent="0.2">
      <c r="A114" s="160" t="s">
        <v>62</v>
      </c>
      <c r="B114" s="285"/>
      <c r="C114" s="159"/>
      <c r="D114" s="36">
        <v>4052.3999999999996</v>
      </c>
      <c r="E114" s="37"/>
      <c r="F114" s="37"/>
      <c r="G114" s="37"/>
      <c r="H114" s="38"/>
    </row>
    <row r="115" spans="1:8" s="16" customFormat="1" ht="37.5" customHeight="1" x14ac:dyDescent="0.2">
      <c r="A115" s="160" t="s">
        <v>63</v>
      </c>
      <c r="B115" s="285"/>
      <c r="C115" s="159"/>
      <c r="D115" s="36">
        <v>612</v>
      </c>
      <c r="E115" s="37"/>
      <c r="F115" s="37"/>
      <c r="G115" s="37"/>
      <c r="H115" s="38"/>
    </row>
    <row r="116" spans="1:8" s="16" customFormat="1" ht="37.5" customHeight="1" x14ac:dyDescent="0.2">
      <c r="A116" s="160" t="s">
        <v>64</v>
      </c>
      <c r="B116" s="161"/>
      <c r="C116" s="159"/>
      <c r="D116" s="36">
        <v>4050</v>
      </c>
      <c r="E116" s="37"/>
      <c r="F116" s="37"/>
      <c r="G116" s="37"/>
      <c r="H116" s="38"/>
    </row>
    <row r="117" spans="1:8" s="16" customFormat="1" ht="37.5" customHeight="1" x14ac:dyDescent="0.2">
      <c r="A117" s="160" t="s">
        <v>65</v>
      </c>
      <c r="B117" s="285"/>
      <c r="C117" s="159"/>
      <c r="D117" s="36">
        <v>174</v>
      </c>
      <c r="E117" s="37"/>
      <c r="F117" s="37"/>
      <c r="G117" s="37"/>
      <c r="H117" s="38"/>
    </row>
    <row r="118" spans="1:8" s="16" customFormat="1" ht="37.5" customHeight="1" x14ac:dyDescent="0.2">
      <c r="A118" s="160" t="s">
        <v>66</v>
      </c>
      <c r="B118" s="285"/>
      <c r="C118" s="159"/>
      <c r="D118" s="36">
        <v>174</v>
      </c>
      <c r="E118" s="37"/>
      <c r="F118" s="37"/>
      <c r="G118" s="37"/>
      <c r="H118" s="38"/>
    </row>
    <row r="119" spans="1:8" s="16" customFormat="1" ht="37.5" customHeight="1" x14ac:dyDescent="0.2">
      <c r="A119" s="160" t="s">
        <v>67</v>
      </c>
      <c r="B119" s="285"/>
      <c r="C119" s="159"/>
      <c r="D119" s="36">
        <v>348</v>
      </c>
      <c r="E119" s="37"/>
      <c r="F119" s="37"/>
      <c r="G119" s="37"/>
      <c r="H119" s="38"/>
    </row>
    <row r="120" spans="1:8" s="16" customFormat="1" ht="37.5" customHeight="1" x14ac:dyDescent="0.2">
      <c r="A120" s="160" t="s">
        <v>68</v>
      </c>
      <c r="B120" s="285"/>
      <c r="C120" s="159"/>
      <c r="D120" s="36">
        <v>522</v>
      </c>
      <c r="E120" s="37"/>
      <c r="F120" s="37"/>
      <c r="G120" s="37"/>
      <c r="H120" s="38"/>
    </row>
    <row r="121" spans="1:8" s="16" customFormat="1" ht="37.5" customHeight="1" thickBot="1" x14ac:dyDescent="0.25">
      <c r="A121" s="207" t="s">
        <v>69</v>
      </c>
      <c r="B121" s="286"/>
      <c r="C121" s="164"/>
      <c r="D121" s="121">
        <v>558</v>
      </c>
      <c r="E121" s="122"/>
      <c r="F121" s="122"/>
      <c r="G121" s="122"/>
      <c r="H121" s="123"/>
    </row>
    <row r="122" spans="1:8" s="16" customFormat="1" ht="117.75" customHeight="1" thickBot="1" x14ac:dyDescent="0.25">
      <c r="A122" s="287" t="s">
        <v>71</v>
      </c>
      <c r="B122" s="288"/>
      <c r="C122" s="28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"2ГИС.МАХАЧКАЛА" (версия для ПК); 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Интернет-площадки и Веб-приложения на основе Cправочника организаций "2ГИС.МАХАЧКАЛА", http://api.2gis.ru/</v>
      </c>
      <c r="D122" s="45">
        <v>30</v>
      </c>
      <c r="E122" s="45"/>
      <c r="F122" s="45"/>
      <c r="G122" s="45"/>
      <c r="H122" s="46"/>
    </row>
    <row r="123" spans="1:8" s="28" customFormat="1" ht="50.1" customHeight="1" thickBot="1" x14ac:dyDescent="0.25">
      <c r="A123" s="24" t="s">
        <v>72</v>
      </c>
      <c r="B123" s="25"/>
      <c r="C123" s="26"/>
      <c r="D123" s="173" t="str">
        <f>"от "&amp;MIN(D125,D145:H146,F185,D147:H161)&amp;" до "&amp;MAX(D125,D145:H146,F185,D147:H161)</f>
        <v>от 582 до 17358</v>
      </c>
      <c r="E123" s="173"/>
      <c r="F123" s="173"/>
      <c r="G123" s="173"/>
      <c r="H123" s="174"/>
    </row>
    <row r="124" spans="1:8" s="16" customFormat="1" ht="24.95" customHeight="1" thickBot="1" x14ac:dyDescent="0.25">
      <c r="A124" s="290"/>
      <c r="B124" s="291"/>
      <c r="C124" s="130"/>
      <c r="D124" s="292"/>
      <c r="E124" s="292"/>
      <c r="F124" s="292"/>
      <c r="G124" s="292"/>
      <c r="H124" s="293"/>
    </row>
    <row r="125" spans="1:8" s="16" customFormat="1" ht="64.5" customHeight="1" thickBot="1" x14ac:dyDescent="0.25">
      <c r="A125" s="179" t="s">
        <v>73</v>
      </c>
      <c r="B125" s="180"/>
      <c r="C125"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"2ГИС.МАХАЧКАЛА" (версия для ПК); Интернет-площадка 2gis.kz на основе Cправочника организаций "2ГИС.МАХАЧКАЛА"; Электронный справочник на основе Справочника организаций "2ГИС.МАХАЧКАЛА" (мобильная версия); Интернет-площадки и Веб-приложения на основе Cправочника организаций "2ГИС.МАХАЧКАЛА", http://api.2gis.kz/</v>
      </c>
      <c r="D125" s="182">
        <v>3660</v>
      </c>
      <c r="E125" s="182"/>
      <c r="F125" s="182"/>
      <c r="G125" s="182"/>
      <c r="H125" s="183"/>
    </row>
    <row r="126" spans="1:8" s="16" customFormat="1" ht="64.5" customHeight="1" thickBot="1" x14ac:dyDescent="0.25">
      <c r="A126" s="184" t="s">
        <v>74</v>
      </c>
      <c r="B126" s="185"/>
      <c r="C126" s="186"/>
      <c r="D126" s="187" t="s">
        <v>75</v>
      </c>
      <c r="E126" s="188"/>
      <c r="F126" s="188"/>
      <c r="G126" s="188"/>
      <c r="H126" s="189"/>
    </row>
    <row r="127" spans="1:8" s="16" customFormat="1" ht="64.5" customHeight="1" x14ac:dyDescent="0.2">
      <c r="A127" s="190" t="s">
        <v>76</v>
      </c>
      <c r="B127" s="191"/>
      <c r="C127" s="186"/>
      <c r="D127" s="157">
        <f>D125/4</f>
        <v>915</v>
      </c>
      <c r="E127" s="157"/>
      <c r="F127" s="157"/>
      <c r="G127" s="157"/>
      <c r="H127" s="158"/>
    </row>
    <row r="128" spans="1:8" s="16" customFormat="1" ht="64.5" customHeight="1" x14ac:dyDescent="0.2">
      <c r="A128" s="190" t="s">
        <v>77</v>
      </c>
      <c r="B128" s="191"/>
      <c r="C128" s="186"/>
      <c r="D128" s="157">
        <f>D125/5</f>
        <v>732</v>
      </c>
      <c r="E128" s="157"/>
      <c r="F128" s="157"/>
      <c r="G128" s="157"/>
      <c r="H128" s="158"/>
    </row>
    <row r="129" spans="1:8" s="16" customFormat="1" ht="64.5" customHeight="1" x14ac:dyDescent="0.2">
      <c r="A129" s="190" t="s">
        <v>78</v>
      </c>
      <c r="B129" s="191"/>
      <c r="C129" s="186"/>
      <c r="D129" s="157">
        <f>D125/6</f>
        <v>610</v>
      </c>
      <c r="E129" s="157"/>
      <c r="F129" s="157"/>
      <c r="G129" s="157"/>
      <c r="H129" s="158"/>
    </row>
    <row r="130" spans="1:8" s="16" customFormat="1" ht="64.5" customHeight="1" x14ac:dyDescent="0.2">
      <c r="A130" s="190" t="s">
        <v>79</v>
      </c>
      <c r="B130" s="191"/>
      <c r="C130" s="186"/>
      <c r="D130" s="157">
        <f>D125/7</f>
        <v>522.85714285714289</v>
      </c>
      <c r="E130" s="157"/>
      <c r="F130" s="157"/>
      <c r="G130" s="157"/>
      <c r="H130" s="158"/>
    </row>
    <row r="131" spans="1:8" s="16" customFormat="1" ht="64.5" customHeight="1" x14ac:dyDescent="0.2">
      <c r="A131" s="190" t="s">
        <v>80</v>
      </c>
      <c r="B131" s="191"/>
      <c r="C131" s="186"/>
      <c r="D131" s="157">
        <f>D125/8</f>
        <v>457.5</v>
      </c>
      <c r="E131" s="157"/>
      <c r="F131" s="157"/>
      <c r="G131" s="157"/>
      <c r="H131" s="158"/>
    </row>
    <row r="132" spans="1:8" s="16" customFormat="1" ht="64.5" customHeight="1" x14ac:dyDescent="0.2">
      <c r="A132" s="190" t="s">
        <v>81</v>
      </c>
      <c r="B132" s="191"/>
      <c r="C132" s="186"/>
      <c r="D132" s="157">
        <f>D125/9</f>
        <v>406.66666666666669</v>
      </c>
      <c r="E132" s="157"/>
      <c r="F132" s="157"/>
      <c r="G132" s="157"/>
      <c r="H132" s="158"/>
    </row>
    <row r="133" spans="1:8" s="16" customFormat="1" ht="64.5" customHeight="1" x14ac:dyDescent="0.2">
      <c r="A133" s="190" t="s">
        <v>82</v>
      </c>
      <c r="B133" s="191"/>
      <c r="C133" s="186"/>
      <c r="D133" s="157">
        <f>D125/10</f>
        <v>366</v>
      </c>
      <c r="E133" s="157"/>
      <c r="F133" s="157"/>
      <c r="G133" s="157"/>
      <c r="H133" s="158"/>
    </row>
    <row r="134" spans="1:8" s="16" customFormat="1" ht="64.5" customHeight="1" thickBot="1" x14ac:dyDescent="0.25">
      <c r="A134" s="179" t="s">
        <v>83</v>
      </c>
      <c r="B134" s="180"/>
      <c r="C134" s="186"/>
      <c r="D134" s="182">
        <v>5496</v>
      </c>
      <c r="E134" s="182"/>
      <c r="F134" s="182"/>
      <c r="G134" s="182"/>
      <c r="H134" s="183"/>
    </row>
    <row r="135" spans="1:8" s="16" customFormat="1" ht="64.5" customHeight="1" thickBot="1" x14ac:dyDescent="0.25">
      <c r="A135" s="184" t="s">
        <v>74</v>
      </c>
      <c r="B135" s="185"/>
      <c r="C135" s="186"/>
      <c r="D135" s="187" t="s">
        <v>75</v>
      </c>
      <c r="E135" s="188"/>
      <c r="F135" s="188"/>
      <c r="G135" s="188"/>
      <c r="H135" s="189"/>
    </row>
    <row r="136" spans="1:8" s="16" customFormat="1" ht="64.5" customHeight="1" x14ac:dyDescent="0.2">
      <c r="A136" s="190" t="s">
        <v>76</v>
      </c>
      <c r="B136" s="191"/>
      <c r="C136" s="186"/>
      <c r="D136" s="157">
        <v>1374</v>
      </c>
      <c r="E136" s="157"/>
      <c r="F136" s="157"/>
      <c r="G136" s="157"/>
      <c r="H136" s="158"/>
    </row>
    <row r="137" spans="1:8" s="16" customFormat="1" ht="64.5" customHeight="1" x14ac:dyDescent="0.2">
      <c r="A137" s="190" t="s">
        <v>77</v>
      </c>
      <c r="B137" s="191"/>
      <c r="C137" s="186"/>
      <c r="D137" s="157">
        <v>1099.2</v>
      </c>
      <c r="E137" s="157"/>
      <c r="F137" s="157"/>
      <c r="G137" s="157"/>
      <c r="H137" s="158"/>
    </row>
    <row r="138" spans="1:8" s="16" customFormat="1" ht="64.5" customHeight="1" x14ac:dyDescent="0.2">
      <c r="A138" s="190" t="s">
        <v>78</v>
      </c>
      <c r="B138" s="191"/>
      <c r="C138" s="186"/>
      <c r="D138" s="157">
        <v>916</v>
      </c>
      <c r="E138" s="157"/>
      <c r="F138" s="157"/>
      <c r="G138" s="157"/>
      <c r="H138" s="158"/>
    </row>
    <row r="139" spans="1:8" s="16" customFormat="1" ht="64.5" customHeight="1" x14ac:dyDescent="0.2">
      <c r="A139" s="190" t="s">
        <v>79</v>
      </c>
      <c r="B139" s="191"/>
      <c r="C139" s="186"/>
      <c r="D139" s="157">
        <v>785.14285714285722</v>
      </c>
      <c r="E139" s="157"/>
      <c r="F139" s="157"/>
      <c r="G139" s="157"/>
      <c r="H139" s="158"/>
    </row>
    <row r="140" spans="1:8" s="16" customFormat="1" ht="64.5" customHeight="1" x14ac:dyDescent="0.2">
      <c r="A140" s="190" t="s">
        <v>80</v>
      </c>
      <c r="B140" s="191"/>
      <c r="C140" s="186"/>
      <c r="D140" s="157">
        <v>687</v>
      </c>
      <c r="E140" s="157"/>
      <c r="F140" s="157"/>
      <c r="G140" s="157"/>
      <c r="H140" s="158"/>
    </row>
    <row r="141" spans="1:8" s="16" customFormat="1" ht="64.5" customHeight="1" x14ac:dyDescent="0.2">
      <c r="A141" s="190" t="s">
        <v>81</v>
      </c>
      <c r="B141" s="191"/>
      <c r="C141" s="186"/>
      <c r="D141" s="157">
        <v>610.66666666666663</v>
      </c>
      <c r="E141" s="157"/>
      <c r="F141" s="157"/>
      <c r="G141" s="157"/>
      <c r="H141" s="158"/>
    </row>
    <row r="142" spans="1:8" s="16" customFormat="1" ht="64.5" customHeight="1" thickBot="1" x14ac:dyDescent="0.25">
      <c r="A142" s="190" t="s">
        <v>82</v>
      </c>
      <c r="B142" s="191"/>
      <c r="C142" s="194"/>
      <c r="D142" s="157">
        <v>549.6</v>
      </c>
      <c r="E142" s="157"/>
      <c r="F142" s="157"/>
      <c r="G142" s="157"/>
      <c r="H142" s="158"/>
    </row>
    <row r="143" spans="1:8" s="16" customFormat="1" ht="62.45" customHeight="1" thickBot="1" x14ac:dyDescent="0.25">
      <c r="A143" s="195" t="s">
        <v>84</v>
      </c>
      <c r="B143" s="196"/>
      <c r="C143"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143" s="44">
        <v>7500</v>
      </c>
      <c r="E143" s="45"/>
      <c r="F143" s="45"/>
      <c r="G143" s="45"/>
      <c r="H143" s="46"/>
    </row>
    <row r="144" spans="1:8" s="16" customFormat="1" ht="24.95" customHeight="1" thickBot="1" x14ac:dyDescent="0.25">
      <c r="A144" s="290"/>
      <c r="B144" s="291"/>
      <c r="C144" s="125"/>
      <c r="D144" s="292"/>
      <c r="E144" s="292"/>
      <c r="F144" s="292"/>
      <c r="G144" s="292"/>
      <c r="H144" s="293"/>
    </row>
    <row r="145" spans="1:8" s="16" customFormat="1" ht="50.1" customHeight="1" x14ac:dyDescent="0.2">
      <c r="A145" s="160" t="s">
        <v>85</v>
      </c>
      <c r="B145" s="161"/>
      <c r="C145" s="298" t="str">
        <f>"Интернет-площадка 2gis.ru на основе Cправочника организаций "&amp;$C$2&amp;""</f>
        <v>Интернет-площадка 2gis.ru на основе Cправочника организаций "2ГИС.МАХАЧКАЛА"</v>
      </c>
      <c r="D145" s="56">
        <v>3462</v>
      </c>
      <c r="E145" s="37"/>
      <c r="F145" s="37"/>
      <c r="G145" s="37"/>
      <c r="H145" s="38"/>
    </row>
    <row r="146" spans="1:8" s="16" customFormat="1" ht="50.1" customHeight="1" x14ac:dyDescent="0.2">
      <c r="A146" s="160" t="s">
        <v>86</v>
      </c>
      <c r="B146" s="161"/>
      <c r="C146" s="203" t="str">
        <f>"электронный справочник на основе Справочника организаций "&amp;$C$2&amp;" (версия для ПК)"</f>
        <v>электронный справочник на основе Справочника организаций "2ГИС.МАХАЧКАЛА" (версия для ПК)</v>
      </c>
      <c r="D146" s="56">
        <v>2904</v>
      </c>
      <c r="E146" s="37"/>
      <c r="F146" s="37"/>
      <c r="G146" s="37"/>
      <c r="H146" s="38"/>
    </row>
    <row r="147" spans="1:8" s="16" customFormat="1" ht="50.1" customHeight="1" x14ac:dyDescent="0.2">
      <c r="A147" s="160" t="s">
        <v>87</v>
      </c>
      <c r="B147" s="161"/>
      <c r="C147" s="203" t="str">
        <f>"электронный справочник на основе Справочника организаций "&amp;$C$2&amp;" (версия для ПК)"</f>
        <v>электронный справочник на основе Справочника организаций "2ГИС.МАХАЧКАЛА" (версия для ПК)</v>
      </c>
      <c r="D147" s="56">
        <v>8646</v>
      </c>
      <c r="E147" s="37"/>
      <c r="F147" s="37"/>
      <c r="G147" s="37"/>
      <c r="H147" s="38"/>
    </row>
    <row r="148" spans="1:8" s="16" customFormat="1" ht="50.1" customHeight="1" x14ac:dyDescent="0.2">
      <c r="A148" s="160" t="s">
        <v>88</v>
      </c>
      <c r="B148" s="161"/>
      <c r="C148" s="203" t="str">
        <f>"Интернет-площадка 2gis.ru на основе Cправочника организаций "&amp;$C$2&amp;""</f>
        <v>Интернет-площадка 2gis.ru на основе Cправочника организаций "2ГИС.МАХАЧКАЛА"</v>
      </c>
      <c r="D148" s="56">
        <v>8106</v>
      </c>
      <c r="E148" s="37"/>
      <c r="F148" s="37"/>
      <c r="G148" s="37"/>
      <c r="H148" s="38"/>
    </row>
    <row r="149" spans="1:8" s="16" customFormat="1" ht="50.1" customHeight="1" x14ac:dyDescent="0.2">
      <c r="A149" s="160" t="s">
        <v>89</v>
      </c>
      <c r="B149" s="161"/>
      <c r="C149" s="203" t="str">
        <f>"Интернет-площадка 2gis.ru на основе Cправочника организаций "&amp;$C$2&amp;""</f>
        <v>Интернет-площадка 2gis.ru на основе Cправочника организаций "2ГИС.МАХАЧКАЛА"</v>
      </c>
      <c r="D149" s="56">
        <v>9727.1999999999989</v>
      </c>
      <c r="E149" s="37"/>
      <c r="F149" s="37"/>
      <c r="G149" s="37"/>
      <c r="H149" s="38"/>
    </row>
    <row r="150" spans="1:8" s="16" customFormat="1" ht="50.1" customHeight="1" x14ac:dyDescent="0.2">
      <c r="A150" s="160" t="s">
        <v>90</v>
      </c>
      <c r="B150" s="161"/>
      <c r="C150" s="203" t="str">
        <f>"электронный справочник на основе Справочника организаций "&amp;$C$2&amp;" (версия для ПК)"</f>
        <v>электронный справочник на основе Справочника организаций "2ГИС.МАХАЧКАЛА" (версия для ПК)</v>
      </c>
      <c r="D150" s="56">
        <v>5808</v>
      </c>
      <c r="E150" s="37"/>
      <c r="F150" s="37"/>
      <c r="G150" s="37"/>
      <c r="H150" s="38"/>
    </row>
    <row r="151" spans="1:8" s="16" customFormat="1" ht="50.1" customHeight="1" x14ac:dyDescent="0.2">
      <c r="A151" s="160" t="s">
        <v>91</v>
      </c>
      <c r="B151" s="161"/>
      <c r="C151" s="203" t="str">
        <f>"электронный справочник на основе Справочника организаций "&amp;$C$2&amp;" (версия для ПК)"</f>
        <v>электронный справочник на основе Справочника организаций "2ГИС.МАХАЧКАЛА" (версия для ПК)</v>
      </c>
      <c r="D151" s="56">
        <v>5742</v>
      </c>
      <c r="E151" s="37"/>
      <c r="F151" s="37"/>
      <c r="G151" s="37"/>
      <c r="H151" s="38"/>
    </row>
    <row r="152" spans="1:8" s="16" customFormat="1" ht="50.1" customHeight="1" x14ac:dyDescent="0.2">
      <c r="A152" s="160" t="s">
        <v>92</v>
      </c>
      <c r="B152" s="161"/>
      <c r="C152" s="203" t="str">
        <f>"электронный справочник на основе Справочника организаций "&amp;$C$2&amp;" (версия для ПК)"</f>
        <v>электронный справочник на основе Справочника организаций "2ГИС.МАХАЧКАЛА" (версия для ПК)</v>
      </c>
      <c r="D152" s="56">
        <v>8679</v>
      </c>
      <c r="E152" s="37"/>
      <c r="F152" s="37"/>
      <c r="G152" s="37"/>
      <c r="H152" s="38"/>
    </row>
    <row r="153" spans="1:8" s="16" customFormat="1" ht="50.1" customHeight="1" x14ac:dyDescent="0.2">
      <c r="A153" s="160" t="s">
        <v>93</v>
      </c>
      <c r="B153" s="161"/>
      <c r="C153" s="203" t="str">
        <f>C146</f>
        <v>электронный справочник на основе Справочника организаций "2ГИС.МАХАЧКАЛА" (версия для ПК)</v>
      </c>
      <c r="D153" s="56">
        <v>3000</v>
      </c>
      <c r="E153" s="37"/>
      <c r="F153" s="37"/>
      <c r="G153" s="37"/>
      <c r="H153" s="38"/>
    </row>
    <row r="154" spans="1:8" s="16" customFormat="1" ht="50.1" customHeight="1" x14ac:dyDescent="0.2">
      <c r="A154" s="160" t="s">
        <v>94</v>
      </c>
      <c r="B154" s="161"/>
      <c r="C154" s="203" t="s">
        <v>95</v>
      </c>
      <c r="D154" s="56">
        <v>582</v>
      </c>
      <c r="E154" s="37"/>
      <c r="F154" s="37"/>
      <c r="G154" s="37"/>
      <c r="H154" s="38"/>
    </row>
    <row r="155" spans="1:8" s="16" customFormat="1" ht="60.75" customHeight="1" x14ac:dyDescent="0.2">
      <c r="A155" s="160" t="s">
        <v>96</v>
      </c>
      <c r="B155" s="161"/>
      <c r="C155"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"2ГИС.МАХАЧКАЛА" (мобильная версия 2ГИС 4.0 и выше); Интернет-площадка 2gis.ru на основе Cправочника организаций "2ГИС.МАХАЧКАЛА"</v>
      </c>
      <c r="D155" s="56">
        <v>3546</v>
      </c>
      <c r="E155" s="37"/>
      <c r="F155" s="37"/>
      <c r="G155" s="37"/>
      <c r="H155" s="38"/>
    </row>
    <row r="156" spans="1:8" s="16" customFormat="1" ht="60.75" customHeight="1" x14ac:dyDescent="0.2">
      <c r="A156" s="160" t="s">
        <v>97</v>
      </c>
      <c r="B156" s="161"/>
      <c r="C156" s="203" t="str">
        <f t="shared" ref="C156:C158"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"2ГИС.МАХАЧКАЛА" (мобильная версия 2ГИС 4.0 и выше); Интернет-площадка 2gis.ru на основе Cправочника организаций "2ГИС.МАХАЧКАЛА"</v>
      </c>
      <c r="D156" s="56">
        <v>2832</v>
      </c>
      <c r="E156" s="37"/>
      <c r="F156" s="37"/>
      <c r="G156" s="37"/>
      <c r="H156" s="38"/>
    </row>
    <row r="157" spans="1:8" s="16" customFormat="1" ht="60.75" customHeight="1" x14ac:dyDescent="0.2">
      <c r="A157" s="160" t="s">
        <v>98</v>
      </c>
      <c r="B157" s="161"/>
      <c r="C157" s="203" t="str">
        <f t="shared" si="1"/>
        <v>электронный справочник на основе Справочника организаций "2ГИС.МАХАЧКАЛА" (мобильная версия 2ГИС 4.0 и выше); Интернет-площадка 2gis.ru на основе Cправочника организаций "2ГИС.МАХАЧКАЛА"</v>
      </c>
      <c r="D157" s="56">
        <v>3000</v>
      </c>
      <c r="E157" s="37"/>
      <c r="F157" s="37"/>
      <c r="G157" s="37"/>
      <c r="H157" s="38"/>
    </row>
    <row r="158" spans="1:8" s="16" customFormat="1" ht="60.75" customHeight="1" x14ac:dyDescent="0.2">
      <c r="A158" s="160" t="s">
        <v>99</v>
      </c>
      <c r="B158" s="161"/>
      <c r="C158" s="203" t="str">
        <f t="shared" si="1"/>
        <v>электронный справочник на основе Справочника организаций "2ГИС.МАХАЧКАЛА" (мобильная версия 2ГИС 4.0 и выше); Интернет-площадка 2gis.ru на основе Cправочника организаций "2ГИС.МАХАЧКАЛА"</v>
      </c>
      <c r="D158" s="56">
        <v>1422</v>
      </c>
      <c r="E158" s="37"/>
      <c r="F158" s="37"/>
      <c r="G158" s="37"/>
      <c r="H158" s="38"/>
    </row>
    <row r="159" spans="1:8" s="16" customFormat="1" ht="60.75" customHeight="1" x14ac:dyDescent="0.2">
      <c r="A159" s="160" t="s">
        <v>100</v>
      </c>
      <c r="B159" s="161" t="s">
        <v>100</v>
      </c>
      <c r="C159"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"2ГИС.МАХАЧКАЛА" (мобильная версия 2ГИС 4.0 и выше); Интернет-площадка 2gis.ru на основе Cправочника организаций "2ГИС.МАХАЧКАЛА"</v>
      </c>
      <c r="D159" s="56">
        <v>17358</v>
      </c>
      <c r="E159" s="37"/>
      <c r="F159" s="37"/>
      <c r="G159" s="37"/>
      <c r="H159" s="38"/>
    </row>
    <row r="160" spans="1:8" s="16" customFormat="1" ht="60.75" customHeight="1" x14ac:dyDescent="0.2">
      <c r="A160" s="160" t="s">
        <v>101</v>
      </c>
      <c r="B160" s="161" t="s">
        <v>101</v>
      </c>
      <c r="C160"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"2ГИС.МАХАЧКАЛА" (мобильная версия 2ГИС 4.0 и выше); Интернет-площадка 2gis.ru на основе Cправочника организаций "2ГИС.МАХАЧКАЛА"</v>
      </c>
      <c r="D160" s="56">
        <v>4002</v>
      </c>
      <c r="E160" s="37"/>
      <c r="F160" s="37"/>
      <c r="G160" s="37"/>
      <c r="H160" s="38"/>
    </row>
    <row r="161" spans="1:8" s="16" customFormat="1" ht="50.1" customHeight="1" thickBot="1" x14ac:dyDescent="0.25">
      <c r="A161" s="160" t="s">
        <v>102</v>
      </c>
      <c r="B161" s="161"/>
      <c r="C161" s="203" t="str">
        <f>"электронный справочник на основе Справочника организаций "&amp;$C$2&amp;" (версия для ПК)"</f>
        <v>электронный справочник на основе Справочника организаций "2ГИС.МАХАЧКАЛА" (версия для ПК)</v>
      </c>
      <c r="D161" s="56">
        <v>3894</v>
      </c>
      <c r="E161" s="37"/>
      <c r="F161" s="37"/>
      <c r="G161" s="37"/>
      <c r="H161" s="38"/>
    </row>
    <row r="162" spans="1:8" s="16" customFormat="1" ht="102" customHeight="1" thickBot="1" x14ac:dyDescent="0.25">
      <c r="A162" s="160" t="s">
        <v>16</v>
      </c>
      <c r="B162" s="161"/>
      <c r="C162"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162" s="56">
        <v>834</v>
      </c>
      <c r="E162" s="37"/>
      <c r="F162" s="37"/>
      <c r="G162" s="37"/>
      <c r="H162" s="38"/>
    </row>
    <row r="163" spans="1:8" s="16" customFormat="1" ht="102" customHeight="1" thickBot="1" x14ac:dyDescent="0.25">
      <c r="A163" s="160" t="s">
        <v>103</v>
      </c>
      <c r="B163" s="161"/>
      <c r="C163"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163" s="56">
        <v>100002</v>
      </c>
      <c r="E163" s="37"/>
      <c r="F163" s="37"/>
      <c r="G163" s="37"/>
      <c r="H163" s="38"/>
    </row>
    <row r="164" spans="1:8" s="16" customFormat="1" ht="126" customHeight="1" x14ac:dyDescent="0.2">
      <c r="A164" s="160" t="s">
        <v>104</v>
      </c>
      <c r="B164" s="161"/>
      <c r="C164" s="30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"2ГИС.МАХАЧКАЛА" (версия для ПК); 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Интернет-площадки и Веб-приложения на основе Cправочника организаций "2ГИС.МАХАЧКАЛА", http://api.2gis.ru/</v>
      </c>
      <c r="D164" s="56">
        <v>4950</v>
      </c>
      <c r="E164" s="37"/>
      <c r="F164" s="37"/>
      <c r="G164" s="37"/>
      <c r="H164" s="38"/>
    </row>
    <row r="165" spans="1:8" s="16" customFormat="1" ht="96" customHeight="1" x14ac:dyDescent="0.2">
      <c r="A165" s="154" t="s">
        <v>105</v>
      </c>
      <c r="B165" s="204"/>
      <c r="C165"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Интернет-площадки и Веб-приложения на основе Cправочника организаций "2ГИС.МАХАЧКАЛА", http://api.2gis.ru/</v>
      </c>
      <c r="D165" s="56">
        <v>5511</v>
      </c>
      <c r="E165" s="37"/>
      <c r="F165" s="37"/>
      <c r="G165" s="37"/>
      <c r="H165" s="38"/>
    </row>
    <row r="166" spans="1:8" s="16" customFormat="1" ht="96" customHeight="1" x14ac:dyDescent="0.2">
      <c r="A166" s="154" t="s">
        <v>106</v>
      </c>
      <c r="B166" s="204"/>
      <c r="C166"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"2ГИС.МАХАЧКАЛА" (мобильная версия 2ГИС 4.0 и выше)</v>
      </c>
      <c r="D166" s="56">
        <v>8004</v>
      </c>
      <c r="E166" s="37"/>
      <c r="F166" s="37"/>
      <c r="G166" s="37"/>
      <c r="H166" s="38"/>
    </row>
    <row r="167" spans="1:8" s="16" customFormat="1" ht="58.5" customHeight="1" x14ac:dyDescent="0.2">
      <c r="A167" s="160" t="s">
        <v>107</v>
      </c>
      <c r="B167" s="161"/>
      <c r="C167" s="203" t="str">
        <f>"Интернет-площадка 2gis.ru на основе Cправочника организаций "&amp;$C$2&amp;""</f>
        <v>Интернет-площадка 2gis.ru на основе Cправочника организаций "2ГИС.МАХАЧКАЛА"</v>
      </c>
      <c r="D167" s="56">
        <v>4200</v>
      </c>
      <c r="E167" s="37"/>
      <c r="F167" s="37"/>
      <c r="G167" s="37"/>
      <c r="H167" s="38"/>
    </row>
    <row r="168" spans="1:8" s="16" customFormat="1" ht="50.1" customHeight="1" x14ac:dyDescent="0.2">
      <c r="A168" s="160" t="s">
        <v>108</v>
      </c>
      <c r="B168" s="161"/>
      <c r="C168" s="203" t="str">
        <f t="shared" ref="C168:C177" si="2">"электронный справочник на основе Справочника организаций "&amp;$C$2&amp;" (версия для ПК)"</f>
        <v>электронный справочник на основе Справочника организаций "2ГИС.МАХАЧКАЛА" (версия для ПК)</v>
      </c>
      <c r="D168" s="56">
        <v>3600</v>
      </c>
      <c r="E168" s="37"/>
      <c r="F168" s="37"/>
      <c r="G168" s="37"/>
      <c r="H168" s="38"/>
    </row>
    <row r="169" spans="1:8" s="16" customFormat="1" ht="50.1" customHeight="1" x14ac:dyDescent="0.2">
      <c r="A169" s="160" t="s">
        <v>109</v>
      </c>
      <c r="B169" s="161"/>
      <c r="C169" s="203" t="str">
        <f t="shared" si="2"/>
        <v>электронный справочник на основе Справочника организаций "2ГИС.МАХАЧКАЛА" (версия для ПК)</v>
      </c>
      <c r="D169" s="56">
        <v>10440</v>
      </c>
      <c r="E169" s="37"/>
      <c r="F169" s="37"/>
      <c r="G169" s="37"/>
      <c r="H169" s="38"/>
    </row>
    <row r="170" spans="1:8" s="16" customFormat="1" ht="50.1" customHeight="1" x14ac:dyDescent="0.2">
      <c r="A170" s="160" t="s">
        <v>110</v>
      </c>
      <c r="B170" s="161"/>
      <c r="C170" s="203" t="str">
        <f>"Интернет-площадка 2gis.ru на основе Cправочника организаций "&amp;$C$2&amp;""</f>
        <v>Интернет-площадка 2gis.ru на основе Cправочника организаций "2ГИС.МАХАЧКАЛА"</v>
      </c>
      <c r="D170" s="56">
        <v>9840</v>
      </c>
      <c r="E170" s="37"/>
      <c r="F170" s="37"/>
      <c r="G170" s="37"/>
      <c r="H170" s="38"/>
    </row>
    <row r="171" spans="1:8" s="16" customFormat="1" ht="50.1" customHeight="1" x14ac:dyDescent="0.2">
      <c r="A171" s="160" t="s">
        <v>111</v>
      </c>
      <c r="B171" s="161"/>
      <c r="C171" s="203" t="str">
        <f>"Интернет-площадка 2gis.ru на основе Cправочника организаций "&amp;$C$2&amp;""</f>
        <v>Интернет-площадка 2gis.ru на основе Cправочника организаций "2ГИС.МАХАЧКАЛА"</v>
      </c>
      <c r="D171" s="56">
        <v>11808</v>
      </c>
      <c r="E171" s="37"/>
      <c r="F171" s="37"/>
      <c r="G171" s="37"/>
      <c r="H171" s="38"/>
    </row>
    <row r="172" spans="1:8" s="16" customFormat="1" ht="50.1" customHeight="1" x14ac:dyDescent="0.2">
      <c r="A172" s="160" t="s">
        <v>112</v>
      </c>
      <c r="B172" s="161"/>
      <c r="C172" s="203" t="str">
        <f t="shared" si="2"/>
        <v>электронный справочник на основе Справочника организаций "2ГИС.МАХАЧКАЛА" (версия для ПК)</v>
      </c>
      <c r="D172" s="56">
        <v>7080</v>
      </c>
      <c r="E172" s="37"/>
      <c r="F172" s="37"/>
      <c r="G172" s="37"/>
      <c r="H172" s="38"/>
    </row>
    <row r="173" spans="1:8" s="16" customFormat="1" ht="50.1" customHeight="1" x14ac:dyDescent="0.2">
      <c r="A173" s="160" t="s">
        <v>113</v>
      </c>
      <c r="B173" s="161"/>
      <c r="C173" s="203" t="str">
        <f t="shared" si="2"/>
        <v>электронный справочник на основе Справочника организаций "2ГИС.МАХАЧКАЛА" (версия для ПК)</v>
      </c>
      <c r="D173" s="56">
        <v>6960</v>
      </c>
      <c r="E173" s="37"/>
      <c r="F173" s="37"/>
      <c r="G173" s="37"/>
      <c r="H173" s="38"/>
    </row>
    <row r="174" spans="1:8" s="16" customFormat="1" ht="50.1" customHeight="1" x14ac:dyDescent="0.2">
      <c r="A174" s="160" t="s">
        <v>114</v>
      </c>
      <c r="B174" s="161"/>
      <c r="C174" s="203" t="str">
        <f t="shared" si="2"/>
        <v>электронный справочник на основе Справочника организаций "2ГИС.МАХАЧКАЛА" (версия для ПК)</v>
      </c>
      <c r="D174" s="56">
        <v>10440</v>
      </c>
      <c r="E174" s="37"/>
      <c r="F174" s="37"/>
      <c r="G174" s="37"/>
      <c r="H174" s="38"/>
    </row>
    <row r="175" spans="1:8" s="16" customFormat="1" ht="50.1" customHeight="1" x14ac:dyDescent="0.2">
      <c r="A175" s="160" t="s">
        <v>115</v>
      </c>
      <c r="B175" s="161"/>
      <c r="C175" s="203" t="s">
        <v>95</v>
      </c>
      <c r="D175" s="56">
        <v>720</v>
      </c>
      <c r="E175" s="37"/>
      <c r="F175" s="37"/>
      <c r="G175" s="37"/>
      <c r="H175" s="38"/>
    </row>
    <row r="176" spans="1:8" s="16" customFormat="1" ht="69" customHeight="1" x14ac:dyDescent="0.2">
      <c r="A176" s="160" t="s">
        <v>116</v>
      </c>
      <c r="B176" s="161"/>
      <c r="C176"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"2ГИС.МАХАЧКАЛА" (мобильная версия 2ГИС 4.0 и выше); Интернет-площадка 2gis.ru на основе Cправочника организаций "2ГИС.МАХАЧКАЛА"</v>
      </c>
      <c r="D176" s="56">
        <v>20880</v>
      </c>
      <c r="E176" s="37"/>
      <c r="F176" s="37"/>
      <c r="G176" s="37"/>
      <c r="H176" s="38"/>
    </row>
    <row r="177" spans="1:8" s="16" customFormat="1" ht="50.1" customHeight="1" thickBot="1" x14ac:dyDescent="0.25">
      <c r="A177" s="160" t="s">
        <v>117</v>
      </c>
      <c r="B177" s="161"/>
      <c r="C177" s="203" t="str">
        <f t="shared" si="2"/>
        <v>электронный справочник на основе Справочника организаций "2ГИС.МАХАЧКАЛА" (версия для ПК)</v>
      </c>
      <c r="D177" s="56">
        <v>4680</v>
      </c>
      <c r="E177" s="37"/>
      <c r="F177" s="37"/>
      <c r="G177" s="37"/>
      <c r="H177" s="38"/>
    </row>
    <row r="178" spans="1:8" s="28" customFormat="1" ht="50.1" customHeight="1" thickBot="1" x14ac:dyDescent="0.25">
      <c r="A178" s="24" t="s">
        <v>118</v>
      </c>
      <c r="B178" s="25"/>
      <c r="C178" s="26"/>
      <c r="D178" s="173"/>
      <c r="E178" s="173"/>
      <c r="F178" s="173"/>
      <c r="G178" s="173"/>
      <c r="H178" s="174"/>
    </row>
    <row r="179" spans="1:8" s="16" customFormat="1" ht="50.1" customHeight="1" x14ac:dyDescent="0.2">
      <c r="A179" s="160" t="s">
        <v>119</v>
      </c>
      <c r="B179" s="161"/>
      <c r="C179" s="206" t="str">
        <f>"Электронный справочник на основе Справочника организаций "&amp;$C$2&amp;" (мобильная версия)"</f>
        <v>Электронный справочник на основе Справочника организаций "2ГИС.МАХАЧКАЛА" (мобильная версия)</v>
      </c>
      <c r="D179" s="36">
        <v>5004</v>
      </c>
      <c r="E179" s="37"/>
      <c r="F179" s="37"/>
      <c r="G179" s="37"/>
      <c r="H179" s="38"/>
    </row>
    <row r="180" spans="1:8" s="16" customFormat="1" ht="50.1" customHeight="1" x14ac:dyDescent="0.2">
      <c r="A180" s="160" t="s">
        <v>120</v>
      </c>
      <c r="B180" s="161"/>
      <c r="C180" s="209"/>
      <c r="D180" s="36">
        <v>5004</v>
      </c>
      <c r="E180" s="37"/>
      <c r="F180" s="37"/>
      <c r="G180" s="37"/>
      <c r="H180" s="38"/>
    </row>
    <row r="181" spans="1:8" s="16" customFormat="1" ht="50.1" customHeight="1" x14ac:dyDescent="0.2">
      <c r="A181" s="207" t="s">
        <v>121</v>
      </c>
      <c r="B181" s="208"/>
      <c r="C181" s="209"/>
      <c r="D181" s="297">
        <v>1500</v>
      </c>
      <c r="E181" s="157"/>
      <c r="F181" s="157"/>
      <c r="G181" s="157"/>
      <c r="H181" s="157"/>
    </row>
    <row r="182" spans="1:8" s="16" customFormat="1" ht="50.1" customHeight="1" x14ac:dyDescent="0.2">
      <c r="A182" s="207" t="s">
        <v>122</v>
      </c>
      <c r="B182" s="208"/>
      <c r="C182" s="209"/>
      <c r="D182" s="297">
        <v>150</v>
      </c>
      <c r="E182" s="157"/>
      <c r="F182" s="157"/>
      <c r="G182" s="157"/>
      <c r="H182" s="157"/>
    </row>
    <row r="183" spans="1:8" s="16" customFormat="1" ht="50.1" customHeight="1" thickBot="1" x14ac:dyDescent="0.25">
      <c r="A183" s="207" t="s">
        <v>123</v>
      </c>
      <c r="B183" s="208"/>
      <c r="C183" s="210"/>
      <c r="D183" s="78">
        <v>510</v>
      </c>
      <c r="E183" s="79"/>
      <c r="F183" s="79"/>
      <c r="G183" s="79"/>
      <c r="H183" s="79"/>
    </row>
    <row r="184" spans="1:8" s="16" customFormat="1" ht="50.1" customHeight="1" thickBot="1" x14ac:dyDescent="0.25">
      <c r="A184" s="24" t="s">
        <v>124</v>
      </c>
      <c r="B184" s="25"/>
      <c r="C184" s="26"/>
      <c r="D184" s="173"/>
      <c r="E184" s="173"/>
      <c r="F184" s="173"/>
      <c r="G184" s="173"/>
      <c r="H184" s="174"/>
    </row>
    <row r="185" spans="1:8" s="16" customFormat="1" ht="50.1" customHeight="1" x14ac:dyDescent="0.2">
      <c r="A185" s="160" t="s">
        <v>125</v>
      </c>
      <c r="B185" s="161"/>
      <c r="C185"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"2ГИС.МАХАЧКАЛА" (мобильная версия 2ГИС 4.0 и выше)</v>
      </c>
      <c r="D185" s="212">
        <f>F185*1.2</f>
        <v>4197.5999999999995</v>
      </c>
      <c r="E185" s="213">
        <f>F185*1.1</f>
        <v>3847.8</v>
      </c>
      <c r="F185" s="213">
        <v>3498</v>
      </c>
      <c r="G185" s="213">
        <f>F185*0.75</f>
        <v>2623.5</v>
      </c>
      <c r="H185" s="214">
        <f>F185*0.5</f>
        <v>1749</v>
      </c>
    </row>
    <row r="186" spans="1:8" s="16" customFormat="1" ht="50.1" customHeight="1" x14ac:dyDescent="0.2">
      <c r="A186" s="160" t="s">
        <v>126</v>
      </c>
      <c r="B186" s="161"/>
      <c r="C186" s="203" t="str">
        <f>"Интернет-площадка 2gis.ru на основе Cправочника организаций "&amp;$C$2&amp;""</f>
        <v>Интернет-площадка 2gis.ru на основе Cправочника организаций "2ГИС.МАХАЧКАЛА"</v>
      </c>
      <c r="D186" s="36">
        <v>3498</v>
      </c>
      <c r="E186" s="37"/>
      <c r="F186" s="37"/>
      <c r="G186" s="37"/>
      <c r="H186" s="38"/>
    </row>
    <row r="187" spans="1:8" s="16" customFormat="1" ht="50.1" customHeight="1" x14ac:dyDescent="0.2">
      <c r="A187" s="160" t="s">
        <v>127</v>
      </c>
      <c r="B187" s="161"/>
      <c r="C187" s="203" t="str">
        <f>"электронный справочник на основе Справочника организаций "&amp;$C$2&amp;" (версия для ПК)"</f>
        <v>электронный справочник на основе Справочника организаций "2ГИС.МАХАЧКАЛА" (версия для ПК)</v>
      </c>
      <c r="D187" s="56">
        <v>3498</v>
      </c>
      <c r="E187" s="37"/>
      <c r="F187" s="37"/>
      <c r="G187" s="37"/>
      <c r="H187" s="38"/>
    </row>
    <row r="188" spans="1:8" s="16" customFormat="1" ht="50.1" customHeight="1" x14ac:dyDescent="0.2">
      <c r="A188" s="160" t="s">
        <v>198</v>
      </c>
      <c r="B188" s="161"/>
      <c r="C188"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"2ГИС.МАХАЧКАЛА" (мобильная версия 2ГИС 4.0 и выше)</v>
      </c>
      <c r="D188" s="212">
        <f>F188*1.2</f>
        <v>5040</v>
      </c>
      <c r="E188" s="213">
        <f>F188*1.1</f>
        <v>4620</v>
      </c>
      <c r="F188" s="213">
        <v>4200</v>
      </c>
      <c r="G188" s="213">
        <f>F188*0.75</f>
        <v>3150</v>
      </c>
      <c r="H188" s="214">
        <f>F188*0.5</f>
        <v>2100</v>
      </c>
    </row>
    <row r="189" spans="1:8" s="16" customFormat="1" ht="50.1" customHeight="1" x14ac:dyDescent="0.2">
      <c r="A189" s="160" t="s">
        <v>199</v>
      </c>
      <c r="B189" s="161"/>
      <c r="C189" s="203" t="str">
        <f>"Интернет-площадка 2gis.ru на основе Cправочника организаций "&amp;$C$2&amp;""</f>
        <v>Интернет-площадка 2gis.ru на основе Cправочника организаций "2ГИС.МАХАЧКАЛА"</v>
      </c>
      <c r="D189" s="36">
        <v>4200</v>
      </c>
      <c r="E189" s="37"/>
      <c r="F189" s="37"/>
      <c r="G189" s="37"/>
      <c r="H189" s="38"/>
    </row>
    <row r="190" spans="1:8" s="16" customFormat="1" ht="50.1" customHeight="1" x14ac:dyDescent="0.2">
      <c r="A190" s="160" t="s">
        <v>130</v>
      </c>
      <c r="B190" s="161"/>
      <c r="C190" s="203" t="str">
        <f>"электронный справочник на основе Справочника организаций "&amp;$C$2&amp;" (версия для ПК)"</f>
        <v>электронный справочник на основе Справочника организаций "2ГИС.МАХАЧКАЛА" (версия для ПК)</v>
      </c>
      <c r="D190" s="36">
        <v>4200</v>
      </c>
      <c r="E190" s="37"/>
      <c r="F190" s="37"/>
      <c r="G190" s="37"/>
      <c r="H190" s="38"/>
    </row>
    <row r="191" spans="1:8" s="16" customFormat="1" ht="126" customHeight="1" thickBot="1" x14ac:dyDescent="0.25">
      <c r="A191" s="160" t="s">
        <v>131</v>
      </c>
      <c r="B191" s="161"/>
      <c r="C191" s="301" t="str">
        <f>C186</f>
        <v>Интернет-площадка 2gis.ru на основе Cправочника организаций "2ГИС.МАХАЧКАЛА"</v>
      </c>
      <c r="D191" s="56">
        <v>2100</v>
      </c>
      <c r="E191" s="37"/>
      <c r="F191" s="37"/>
      <c r="G191" s="37"/>
      <c r="H191" s="38"/>
    </row>
    <row r="192" spans="1:8" s="28" customFormat="1" ht="50.1" customHeight="1" thickBot="1" x14ac:dyDescent="0.25">
      <c r="A192" s="24" t="s">
        <v>200</v>
      </c>
      <c r="B192" s="25"/>
      <c r="C192" s="26"/>
      <c r="D192" s="173"/>
      <c r="E192" s="173"/>
      <c r="F192" s="173"/>
      <c r="G192" s="173"/>
      <c r="H192" s="174"/>
    </row>
    <row r="193" spans="1:8" s="23" customFormat="1" ht="30" customHeight="1" thickBot="1" x14ac:dyDescent="0.25">
      <c r="A193" s="302"/>
      <c r="B193" s="303"/>
      <c r="C193" s="460"/>
      <c r="D193" s="303"/>
      <c r="E193" s="303"/>
      <c r="F193" s="303"/>
      <c r="G193" s="303"/>
      <c r="H193" s="304"/>
    </row>
    <row r="194" spans="1:8" s="16" customFormat="1" ht="185.25" customHeight="1" x14ac:dyDescent="0.2">
      <c r="A194" s="160" t="s">
        <v>201</v>
      </c>
      <c r="B194" s="161"/>
      <c r="C194"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"2ГИС.МАХАЧКАЛА" (версия для ПК); 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194" s="31">
        <v>5424</v>
      </c>
      <c r="E194" s="32"/>
      <c r="F194" s="32"/>
      <c r="G194" s="32"/>
      <c r="H194" s="33"/>
    </row>
    <row r="195" spans="1:8" s="16" customFormat="1" ht="83.25" customHeight="1" thickBot="1" x14ac:dyDescent="0.25">
      <c r="A195" s="160" t="s">
        <v>202</v>
      </c>
      <c r="B195" s="161"/>
      <c r="C195" s="209"/>
      <c r="D195" s="36">
        <v>5424</v>
      </c>
      <c r="E195" s="37"/>
      <c r="F195" s="37"/>
      <c r="G195" s="37"/>
      <c r="H195" s="38"/>
    </row>
    <row r="196" spans="1:8" s="16" customFormat="1" ht="21.75" thickBot="1" x14ac:dyDescent="0.25">
      <c r="A196" s="290"/>
      <c r="B196" s="291"/>
      <c r="C196" s="125"/>
      <c r="D196" s="292"/>
      <c r="E196" s="292"/>
      <c r="F196" s="292"/>
      <c r="G196" s="292"/>
      <c r="H196" s="293"/>
    </row>
    <row r="197" spans="1:8" ht="12" customHeight="1" x14ac:dyDescent="0.2"/>
    <row r="198" spans="1:8" s="223" customFormat="1" ht="24.95" customHeight="1" x14ac:dyDescent="0.2">
      <c r="A198" s="220"/>
      <c r="B198" s="221" t="s">
        <v>133</v>
      </c>
      <c r="C198" s="222" t="s">
        <v>556</v>
      </c>
      <c r="D198" s="222"/>
    </row>
    <row r="199" spans="1:8" s="223" customFormat="1" ht="24.95" customHeight="1" x14ac:dyDescent="0.2">
      <c r="A199" s="220"/>
      <c r="C199" s="224" t="s">
        <v>557</v>
      </c>
      <c r="D199" s="224"/>
    </row>
    <row r="200" spans="1:8" s="223" customFormat="1" ht="24.95" customHeight="1" x14ac:dyDescent="0.2">
      <c r="A200" s="220"/>
      <c r="C200" s="224" t="s">
        <v>558</v>
      </c>
      <c r="D200" s="224"/>
    </row>
    <row r="201" spans="1:8" s="223" customFormat="1" ht="12.75" customHeight="1" x14ac:dyDescent="0.2"/>
    <row r="202" spans="1:8" s="634" customFormat="1" ht="59.25" customHeight="1" x14ac:dyDescent="0.2">
      <c r="A202" s="633" t="s">
        <v>559</v>
      </c>
      <c r="B202" s="633"/>
      <c r="C202" s="633"/>
      <c r="D202" s="633"/>
      <c r="E202" s="633"/>
      <c r="F202" s="633"/>
      <c r="G202" s="633"/>
      <c r="H202" s="633"/>
    </row>
    <row r="203" spans="1:8" s="635" customFormat="1" ht="89.25" customHeight="1" x14ac:dyDescent="0.2">
      <c r="A203" s="633"/>
      <c r="B203" s="633"/>
      <c r="C203" s="633"/>
      <c r="D203" s="633"/>
      <c r="E203" s="633"/>
      <c r="F203" s="633"/>
      <c r="G203" s="633"/>
      <c r="H203" s="633"/>
    </row>
    <row r="204" spans="1:8" s="217" customFormat="1" ht="12" hidden="1" customHeight="1" x14ac:dyDescent="0.2">
      <c r="A204" s="633"/>
      <c r="B204" s="633"/>
      <c r="C204" s="633"/>
      <c r="D204" s="633"/>
      <c r="E204" s="633"/>
      <c r="F204" s="633"/>
      <c r="G204" s="633"/>
      <c r="H204" s="633"/>
    </row>
    <row r="205" spans="1:8" s="231" customFormat="1" ht="24.95" customHeight="1" x14ac:dyDescent="0.2">
      <c r="A205" s="227" t="str">
        <f>Абакан_юр!A174</f>
        <v>По соглашению сторон в качестве валюты платежа могут выступать украинские гривны, в этом случае курс следующий: 1 руб. = 0,4408 гривен</v>
      </c>
      <c r="B205" s="227"/>
      <c r="C205" s="227"/>
      <c r="D205" s="228"/>
      <c r="E205" s="228"/>
      <c r="F205" s="229"/>
      <c r="G205" s="230"/>
      <c r="H205" s="230"/>
    </row>
    <row r="206" spans="1:8" s="231" customFormat="1" ht="24.95" customHeight="1" x14ac:dyDescent="0.2">
      <c r="A206" s="227" t="str">
        <f>Абакан_юр!A175</f>
        <v>По соглашению сторон в качестве валюты платежа могут выступать дирхамы ОАЭ, в этом случае курс следующий: 1 руб. = 0,0420 дирхам</v>
      </c>
      <c r="B206" s="227"/>
      <c r="C206" s="227"/>
      <c r="D206" s="228"/>
      <c r="E206" s="228"/>
      <c r="F206" s="229"/>
      <c r="G206" s="232"/>
      <c r="H206" s="232"/>
    </row>
    <row r="207" spans="1:8" s="231" customFormat="1" ht="24.95" customHeight="1" x14ac:dyDescent="0.2">
      <c r="A207" s="227" t="str">
        <f>Абакан_юр!A176</f>
        <v>По соглашению сторон в качестве валюты платежа могут выступать доллары США, в этом случае курс следующий: 1 руб. = 0,0114 доллара</v>
      </c>
      <c r="B207" s="227"/>
      <c r="C207" s="227"/>
      <c r="D207" s="228"/>
      <c r="E207" s="228"/>
      <c r="F207" s="229"/>
      <c r="G207" s="232"/>
      <c r="H207" s="232"/>
    </row>
    <row r="208" spans="1:8" s="231" customFormat="1" ht="24.95" customHeight="1" x14ac:dyDescent="0.2">
      <c r="A208" s="227" t="str">
        <f>Абакан_юр!A177</f>
        <v>По соглашению сторон в качестве валюты платежа могут выступать евро, в этом случае курс следующий: 1 руб. = 0,0105 евро</v>
      </c>
      <c r="B208" s="227"/>
      <c r="C208" s="227"/>
      <c r="D208" s="228"/>
      <c r="E208" s="229"/>
      <c r="F208" s="229"/>
      <c r="G208" s="232"/>
      <c r="H208" s="232"/>
    </row>
    <row r="209" spans="1:8" s="231" customFormat="1" ht="24.95" customHeight="1" x14ac:dyDescent="0.2">
      <c r="A209" s="227" t="str">
        <f>Абакан_юр!A178</f>
        <v>По соглашению сторон в качестве валюты платежа могут выступать чешские кроны, в этом случае курс следующий: 1 руб. = 0,2605 крона</v>
      </c>
      <c r="B209" s="227"/>
      <c r="C209" s="227"/>
      <c r="D209" s="228"/>
      <c r="E209" s="229"/>
      <c r="F209" s="229"/>
      <c r="G209" s="232"/>
      <c r="H209" s="232"/>
    </row>
    <row r="210" spans="1:8" s="231" customFormat="1" ht="24.95" customHeight="1" x14ac:dyDescent="0.2">
      <c r="A210" s="227" t="str">
        <f>Абакан_юр!A179</f>
        <v>По соглашению сторон в качестве валюты платежа могут выступать киргизские сомы, в этом случае курс следующий: 1 руб. = 1,0083 сом</v>
      </c>
      <c r="B210" s="227"/>
      <c r="C210" s="227"/>
      <c r="D210" s="228"/>
      <c r="E210" s="228"/>
      <c r="F210" s="229"/>
      <c r="G210" s="232"/>
      <c r="H210" s="232"/>
    </row>
    <row r="211" spans="1:8" s="231" customFormat="1" ht="24.95" customHeight="1" x14ac:dyDescent="0.2">
      <c r="A211" s="227" t="str">
        <f>Абакан_юр!A180</f>
        <v>По соглашению сторон в качестве валюты платежа могут выступать казахстанские тенге, в этом случае курс следующий: 1 руб. = 5,0473 тенге</v>
      </c>
      <c r="B211" s="227"/>
      <c r="C211" s="227"/>
      <c r="D211" s="228"/>
      <c r="E211" s="228"/>
      <c r="F211" s="229"/>
      <c r="G211" s="232"/>
      <c r="H211" s="232"/>
    </row>
    <row r="212" spans="1:8" s="238" customFormat="1" ht="12" customHeight="1" x14ac:dyDescent="0.2">
      <c r="A212" s="233"/>
      <c r="B212" s="233"/>
      <c r="C212" s="234"/>
      <c r="D212" s="235"/>
      <c r="E212" s="235"/>
      <c r="F212" s="236"/>
      <c r="G212" s="237"/>
      <c r="H212" s="237"/>
    </row>
    <row r="213" spans="1:8" ht="24.95" customHeight="1" x14ac:dyDescent="0.2">
      <c r="A213" s="239" t="s">
        <v>144</v>
      </c>
      <c r="B213" s="239"/>
      <c r="C213" s="239"/>
      <c r="D213" s="239"/>
      <c r="E213" s="239"/>
      <c r="F213" s="239"/>
      <c r="G213" s="239"/>
      <c r="H213" s="239"/>
    </row>
    <row r="214" spans="1:8" ht="24.95" customHeight="1" x14ac:dyDescent="0.2">
      <c r="A214" s="239" t="s">
        <v>145</v>
      </c>
      <c r="B214" s="239"/>
      <c r="C214" s="239"/>
      <c r="D214" s="239"/>
      <c r="E214" s="239"/>
      <c r="F214" s="239"/>
      <c r="G214" s="239"/>
      <c r="H214" s="239"/>
    </row>
    <row r="215" spans="1:8" s="238" customFormat="1" ht="12" customHeight="1" x14ac:dyDescent="0.2">
      <c r="A215" s="233"/>
      <c r="B215" s="233"/>
      <c r="C215" s="234"/>
      <c r="D215" s="235"/>
      <c r="E215" s="235"/>
      <c r="F215" s="236"/>
      <c r="G215" s="237"/>
      <c r="H215" s="237"/>
    </row>
    <row r="216" spans="1:8" s="242" customFormat="1" ht="50.1" customHeight="1" thickBot="1" x14ac:dyDescent="0.25">
      <c r="A216" s="240" t="s">
        <v>146</v>
      </c>
      <c r="B216" s="240"/>
      <c r="C216" s="240"/>
      <c r="D216" s="240"/>
      <c r="E216" s="240"/>
      <c r="F216" s="241"/>
      <c r="G216" s="231"/>
    </row>
    <row r="217" spans="1:8" s="247" customFormat="1" ht="50.1" customHeight="1" thickBot="1" x14ac:dyDescent="0.25">
      <c r="A217" s="243" t="s">
        <v>147</v>
      </c>
      <c r="B217" s="244"/>
      <c r="C217" s="244"/>
      <c r="D217" s="244"/>
      <c r="E217" s="245"/>
      <c r="F217" s="246"/>
      <c r="G217" s="217"/>
    </row>
    <row r="218" spans="1:8" ht="111" customHeight="1" thickBot="1" x14ac:dyDescent="0.25">
      <c r="A218" s="426" t="s">
        <v>148</v>
      </c>
      <c r="B218" s="427"/>
      <c r="C218" s="250" t="s">
        <v>149</v>
      </c>
      <c r="D218" s="440" t="s">
        <v>150</v>
      </c>
      <c r="E218" s="441"/>
      <c r="F218" s="252"/>
      <c r="G218" s="252"/>
      <c r="H218" s="252"/>
    </row>
    <row r="219" spans="1:8" ht="99.95" customHeight="1" x14ac:dyDescent="0.2">
      <c r="A219" s="253" t="s">
        <v>151</v>
      </c>
      <c r="B219" s="254"/>
      <c r="C219" s="255" t="s">
        <v>152</v>
      </c>
      <c r="D219" s="256" t="s">
        <v>153</v>
      </c>
      <c r="E219" s="257"/>
      <c r="F219" s="252"/>
      <c r="G219" s="252"/>
      <c r="H219" s="252"/>
    </row>
    <row r="220" spans="1:8" ht="75" customHeight="1" x14ac:dyDescent="0.2">
      <c r="A220" s="258" t="s">
        <v>154</v>
      </c>
      <c r="B220" s="259"/>
      <c r="C220" s="260" t="s">
        <v>155</v>
      </c>
      <c r="D220" s="261" t="s">
        <v>156</v>
      </c>
      <c r="E220" s="262"/>
      <c r="F220" s="252"/>
      <c r="G220" s="252"/>
      <c r="H220" s="252"/>
    </row>
    <row r="221" spans="1:8" ht="138.75" customHeight="1" thickBot="1" x14ac:dyDescent="0.25">
      <c r="A221" s="321" t="s">
        <v>157</v>
      </c>
      <c r="B221" s="322"/>
      <c r="C221" s="323" t="s">
        <v>158</v>
      </c>
      <c r="D221" s="324" t="s">
        <v>156</v>
      </c>
      <c r="E221" s="325"/>
      <c r="F221" s="252"/>
      <c r="G221" s="252"/>
      <c r="H221" s="252"/>
    </row>
    <row r="222" spans="1:8" s="217" customFormat="1" ht="125.25" customHeight="1" x14ac:dyDescent="0.2">
      <c r="A222" s="258" t="s">
        <v>160</v>
      </c>
      <c r="B222" s="259"/>
      <c r="C222" s="319" t="s">
        <v>161</v>
      </c>
      <c r="D222" s="259" t="s">
        <v>156</v>
      </c>
      <c r="E222" s="320"/>
      <c r="F222" s="246"/>
      <c r="G222" s="246"/>
      <c r="H222" s="246"/>
    </row>
    <row r="223" spans="1:8" s="238" customFormat="1" ht="222.75" customHeight="1" thickBot="1" x14ac:dyDescent="0.25">
      <c r="A223" s="442" t="s">
        <v>162</v>
      </c>
      <c r="B223" s="443"/>
      <c r="C223" s="323" t="s">
        <v>163</v>
      </c>
      <c r="D223" s="444" t="s">
        <v>156</v>
      </c>
      <c r="E223" s="445"/>
      <c r="F223" s="236"/>
      <c r="G223" s="237"/>
      <c r="H223" s="237"/>
    </row>
    <row r="224" spans="1:8" s="540" customFormat="1" ht="87.6" customHeight="1" x14ac:dyDescent="0.2">
      <c r="A224" s="538" t="s">
        <v>356</v>
      </c>
      <c r="B224" s="538"/>
      <c r="C224" s="538"/>
      <c r="D224" s="538"/>
      <c r="E224" s="538"/>
      <c r="F224" s="538"/>
      <c r="G224" s="538"/>
      <c r="H224" s="538"/>
    </row>
    <row r="225" spans="1:8" s="540" customFormat="1" ht="24.75" customHeight="1" x14ac:dyDescent="0.2">
      <c r="A225" s="539" t="s">
        <v>357</v>
      </c>
      <c r="B225" s="539"/>
      <c r="C225" s="539"/>
      <c r="D225" s="539"/>
      <c r="E225" s="539"/>
      <c r="F225" s="539"/>
      <c r="G225" s="539"/>
      <c r="H225" s="539"/>
    </row>
    <row r="226" spans="1:8" s="238" customFormat="1" ht="12" customHeight="1" x14ac:dyDescent="0.2">
      <c r="A226" s="233"/>
      <c r="B226" s="233"/>
      <c r="C226" s="234"/>
      <c r="D226" s="235"/>
      <c r="E226" s="235"/>
      <c r="F226" s="236"/>
      <c r="G226" s="237"/>
      <c r="H226" s="237"/>
    </row>
    <row r="227" spans="1:8" ht="24.95" customHeight="1" x14ac:dyDescent="0.2">
      <c r="A227" s="264" t="s">
        <v>164</v>
      </c>
      <c r="B227" s="264"/>
      <c r="C227" s="264"/>
      <c r="D227" s="264"/>
      <c r="E227" s="264"/>
      <c r="F227" s="264"/>
      <c r="G227" s="264"/>
      <c r="H227" s="264"/>
    </row>
    <row r="228" spans="1:8" ht="24.95" customHeight="1" x14ac:dyDescent="0.2">
      <c r="A228" s="264" t="s">
        <v>165</v>
      </c>
      <c r="B228" s="264"/>
      <c r="C228" s="264"/>
      <c r="D228" s="264"/>
      <c r="E228" s="264"/>
      <c r="F228" s="264"/>
      <c r="G228" s="264"/>
      <c r="H228" s="264"/>
    </row>
    <row r="229" spans="1:8" ht="182.25" customHeight="1" x14ac:dyDescent="0.2">
      <c r="A229" s="326" t="str">
        <f>Абакан_юр!A195</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29" s="326"/>
      <c r="C229" s="326"/>
      <c r="D229" s="326"/>
      <c r="E229" s="326"/>
      <c r="F229" s="326"/>
      <c r="G229" s="326"/>
      <c r="H229" s="326"/>
    </row>
    <row r="230" spans="1:8" s="16" customFormat="1" ht="67.5" customHeight="1" x14ac:dyDescent="0.2">
      <c r="A230" s="239" t="s">
        <v>167</v>
      </c>
      <c r="B230" s="239"/>
      <c r="C230" s="239"/>
      <c r="D230" s="239"/>
      <c r="E230" s="239"/>
      <c r="F230" s="239"/>
      <c r="G230" s="239"/>
      <c r="H230" s="239"/>
    </row>
    <row r="231" spans="1:8" ht="24.95" customHeight="1" x14ac:dyDescent="0.2">
      <c r="A231" s="264" t="s">
        <v>168</v>
      </c>
      <c r="B231" s="264"/>
      <c r="C231" s="264"/>
      <c r="D231" s="264"/>
      <c r="E231" s="264"/>
      <c r="F231" s="264"/>
      <c r="G231" s="264"/>
      <c r="H231" s="264"/>
    </row>
    <row r="232" spans="1:8" s="266" customFormat="1" ht="114.75" customHeight="1" x14ac:dyDescent="0.2">
      <c r="A232" s="239" t="s">
        <v>169</v>
      </c>
      <c r="B232" s="239"/>
      <c r="C232" s="239"/>
      <c r="D232" s="239"/>
      <c r="E232" s="239"/>
      <c r="F232" s="239"/>
      <c r="G232" s="239"/>
      <c r="H232" s="239"/>
    </row>
    <row r="233" spans="1:8" ht="24.95" customHeight="1" x14ac:dyDescent="0.2">
      <c r="A233" s="264"/>
      <c r="B233" s="264"/>
      <c r="C233" s="264"/>
      <c r="D233" s="264"/>
      <c r="E233" s="264"/>
      <c r="F233" s="264"/>
      <c r="G233" s="264"/>
      <c r="H233" s="264"/>
    </row>
  </sheetData>
  <sheetProtection selectLockedCells="1" selectUnlockedCells="1"/>
  <mergeCells count="374">
    <mergeCell ref="A231:H231"/>
    <mergeCell ref="A232:E232"/>
    <mergeCell ref="F232:H232"/>
    <mergeCell ref="A233:H233"/>
    <mergeCell ref="A224:H224"/>
    <mergeCell ref="A225:H225"/>
    <mergeCell ref="A227:H227"/>
    <mergeCell ref="A228:H228"/>
    <mergeCell ref="A229:H229"/>
    <mergeCell ref="A230:H230"/>
    <mergeCell ref="A221:B221"/>
    <mergeCell ref="D221:E221"/>
    <mergeCell ref="A222:B222"/>
    <mergeCell ref="D222:E222"/>
    <mergeCell ref="A223:B223"/>
    <mergeCell ref="D223:E223"/>
    <mergeCell ref="A218:B218"/>
    <mergeCell ref="D218:E218"/>
    <mergeCell ref="A219:B219"/>
    <mergeCell ref="D219:E219"/>
    <mergeCell ref="A220:B220"/>
    <mergeCell ref="D220:E220"/>
    <mergeCell ref="A210:C210"/>
    <mergeCell ref="A211:C211"/>
    <mergeCell ref="A213:H213"/>
    <mergeCell ref="A214:H214"/>
    <mergeCell ref="A216:E216"/>
    <mergeCell ref="A217:E217"/>
    <mergeCell ref="A205:C205"/>
    <mergeCell ref="G205:H205"/>
    <mergeCell ref="A206:C206"/>
    <mergeCell ref="A207:C207"/>
    <mergeCell ref="A208:C208"/>
    <mergeCell ref="A209:C209"/>
    <mergeCell ref="A196:B196"/>
    <mergeCell ref="D196:H196"/>
    <mergeCell ref="C198:D198"/>
    <mergeCell ref="C199:D199"/>
    <mergeCell ref="C200:D200"/>
    <mergeCell ref="A202:H204"/>
    <mergeCell ref="A193:C193"/>
    <mergeCell ref="D193:H193"/>
    <mergeCell ref="A194:B194"/>
    <mergeCell ref="C194:C195"/>
    <mergeCell ref="D194:H194"/>
    <mergeCell ref="A195:B195"/>
    <mergeCell ref="D195:H195"/>
    <mergeCell ref="A190:B190"/>
    <mergeCell ref="D190:H190"/>
    <mergeCell ref="A191:B191"/>
    <mergeCell ref="D191:H191"/>
    <mergeCell ref="A192:B192"/>
    <mergeCell ref="D192:H192"/>
    <mergeCell ref="A186:B186"/>
    <mergeCell ref="D186:H186"/>
    <mergeCell ref="A187:B187"/>
    <mergeCell ref="D187:H187"/>
    <mergeCell ref="A188:B188"/>
    <mergeCell ref="A189:B189"/>
    <mergeCell ref="D189:H189"/>
    <mergeCell ref="D182:H182"/>
    <mergeCell ref="A183:B183"/>
    <mergeCell ref="D183:H183"/>
    <mergeCell ref="A184:B184"/>
    <mergeCell ref="D184:H184"/>
    <mergeCell ref="A185:B185"/>
    <mergeCell ref="A178:B178"/>
    <mergeCell ref="D178:H178"/>
    <mergeCell ref="A179:B179"/>
    <mergeCell ref="C179:C183"/>
    <mergeCell ref="D179:H179"/>
    <mergeCell ref="A180:B180"/>
    <mergeCell ref="D180:H180"/>
    <mergeCell ref="A181:B181"/>
    <mergeCell ref="D181:H181"/>
    <mergeCell ref="A182:B182"/>
    <mergeCell ref="A175:B175"/>
    <mergeCell ref="D175:H175"/>
    <mergeCell ref="A176:B176"/>
    <mergeCell ref="D176:H176"/>
    <mergeCell ref="A177:B177"/>
    <mergeCell ref="D177:H177"/>
    <mergeCell ref="A172:B172"/>
    <mergeCell ref="D172:H172"/>
    <mergeCell ref="A173:B173"/>
    <mergeCell ref="D173:H173"/>
    <mergeCell ref="A174:B174"/>
    <mergeCell ref="D174:H174"/>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D129:H129"/>
    <mergeCell ref="A130:B130"/>
    <mergeCell ref="D130:H130"/>
    <mergeCell ref="A131:B131"/>
    <mergeCell ref="D131:H131"/>
    <mergeCell ref="A132:B132"/>
    <mergeCell ref="D132:H132"/>
    <mergeCell ref="A125:B125"/>
    <mergeCell ref="C125:C142"/>
    <mergeCell ref="D125:H125"/>
    <mergeCell ref="A126:B126"/>
    <mergeCell ref="D126:H126"/>
    <mergeCell ref="A127:B127"/>
    <mergeCell ref="D127:H127"/>
    <mergeCell ref="A128:B128"/>
    <mergeCell ref="D128:H128"/>
    <mergeCell ref="A129:B129"/>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16:B116"/>
    <mergeCell ref="D116:H116"/>
    <mergeCell ref="A117:B117"/>
    <mergeCell ref="D117:H117"/>
    <mergeCell ref="A118:B118"/>
    <mergeCell ref="D118:H118"/>
    <mergeCell ref="A111:C111"/>
    <mergeCell ref="D111:H111"/>
    <mergeCell ref="D112:H112"/>
    <mergeCell ref="A113:B113"/>
    <mergeCell ref="C113:C121"/>
    <mergeCell ref="D113:H113"/>
    <mergeCell ref="A114:B114"/>
    <mergeCell ref="D114:H114"/>
    <mergeCell ref="A115:B115"/>
    <mergeCell ref="D115:H115"/>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02:B102"/>
    <mergeCell ref="D102:H102"/>
    <mergeCell ref="A103:B103"/>
    <mergeCell ref="D103:H103"/>
    <mergeCell ref="A104:B104"/>
    <mergeCell ref="D104:H104"/>
    <mergeCell ref="A99:B99"/>
    <mergeCell ref="D99:H99"/>
    <mergeCell ref="A100:B100"/>
    <mergeCell ref="D100:H100"/>
    <mergeCell ref="A101:B101"/>
    <mergeCell ref="D101:H101"/>
    <mergeCell ref="A96:B96"/>
    <mergeCell ref="D96:H96"/>
    <mergeCell ref="A97:B97"/>
    <mergeCell ref="D97:H97"/>
    <mergeCell ref="A98:B98"/>
    <mergeCell ref="D98:H98"/>
    <mergeCell ref="A93:B93"/>
    <mergeCell ref="D93:H93"/>
    <mergeCell ref="A94:B94"/>
    <mergeCell ref="D94:H94"/>
    <mergeCell ref="A95:B95"/>
    <mergeCell ref="D95:H95"/>
    <mergeCell ref="A90:B90"/>
    <mergeCell ref="D90:H90"/>
    <mergeCell ref="A91:B91"/>
    <mergeCell ref="D91:H91"/>
    <mergeCell ref="A92:B92"/>
    <mergeCell ref="D92:H92"/>
    <mergeCell ref="A87:B87"/>
    <mergeCell ref="D87:H87"/>
    <mergeCell ref="A88:B88"/>
    <mergeCell ref="D88:H88"/>
    <mergeCell ref="A89:B89"/>
    <mergeCell ref="D89:H89"/>
    <mergeCell ref="A84:B84"/>
    <mergeCell ref="D84:H84"/>
    <mergeCell ref="A85:B85"/>
    <mergeCell ref="D85:H85"/>
    <mergeCell ref="A86:B86"/>
    <mergeCell ref="D86:H86"/>
    <mergeCell ref="D79:H79"/>
    <mergeCell ref="A80:B80"/>
    <mergeCell ref="C80:C110"/>
    <mergeCell ref="D80:H80"/>
    <mergeCell ref="A81:B81"/>
    <mergeCell ref="D81:H81"/>
    <mergeCell ref="A82:B82"/>
    <mergeCell ref="D82:H82"/>
    <mergeCell ref="A83:B83"/>
    <mergeCell ref="D83:H83"/>
    <mergeCell ref="H70:H74"/>
    <mergeCell ref="D75:H75"/>
    <mergeCell ref="A76:A78"/>
    <mergeCell ref="B76:B77"/>
    <mergeCell ref="C76:C77"/>
    <mergeCell ref="D76:H78"/>
    <mergeCell ref="G64:G68"/>
    <mergeCell ref="H64:H68"/>
    <mergeCell ref="D69:H69"/>
    <mergeCell ref="A70:A74"/>
    <mergeCell ref="B70:B71"/>
    <mergeCell ref="C70:C71"/>
    <mergeCell ref="D70:D74"/>
    <mergeCell ref="E70:E74"/>
    <mergeCell ref="F70:F74"/>
    <mergeCell ref="G70:G74"/>
    <mergeCell ref="A64:A68"/>
    <mergeCell ref="B64:B65"/>
    <mergeCell ref="C64:C65"/>
    <mergeCell ref="D64:D68"/>
    <mergeCell ref="E64:E68"/>
    <mergeCell ref="F64:F68"/>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47:H47"/>
    <mergeCell ref="A48:A52"/>
    <mergeCell ref="B48:B49"/>
    <mergeCell ref="C48:C49"/>
    <mergeCell ref="D48:D52"/>
    <mergeCell ref="E48:E52"/>
    <mergeCell ref="F48:F52"/>
    <mergeCell ref="G48:G52"/>
    <mergeCell ref="H48:H52"/>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1" firstPageNumber="0" fitToHeight="50" orientation="portrait" horizontalDpi="300" verticalDpi="300" r:id="rId1"/>
  <headerFooter alignWithMargins="0"/>
  <rowBreaks count="1" manualBreakCount="1">
    <brk id="79" max="7"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08"/>
  <sheetViews>
    <sheetView view="pageBreakPreview" zoomScale="40" zoomScaleNormal="60" zoomScaleSheetLayoutView="40" workbookViewId="0">
      <pane ySplit="4" topLeftCell="A53" activePane="bottomLeft" state="frozen"/>
      <selection activeCell="A181" sqref="A181:B181"/>
      <selection pane="bottomLeft" activeCell="A181" sqref="A181:B181"/>
    </sheetView>
  </sheetViews>
  <sheetFormatPr defaultColWidth="9.140625" defaultRowHeight="12.75" outlineLevelRow="1" x14ac:dyDescent="0.2"/>
  <cols>
    <col min="1" max="1" width="45.7109375" style="216" customWidth="1"/>
    <col min="2" max="2" width="80.7109375" style="217" customWidth="1"/>
    <col min="3" max="3" width="120.7109375" style="218" customWidth="1"/>
    <col min="4" max="7" width="30.7109375" style="217" customWidth="1"/>
    <col min="8" max="8" width="30.7109375" style="219" customWidth="1"/>
    <col min="9" max="16384" width="9.140625" style="219"/>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июня 2024 г.</v>
      </c>
      <c r="B2" s="6" t="s">
        <v>2</v>
      </c>
      <c r="C2" s="7" t="s">
        <v>560</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s="16" customFormat="1" ht="24.95" customHeight="1" thickBot="1" x14ac:dyDescent="0.25">
      <c r="A6" s="81"/>
      <c r="B6" s="129"/>
      <c r="C6" s="130"/>
      <c r="D6" s="267" t="s">
        <v>171</v>
      </c>
      <c r="E6" s="268" t="s">
        <v>172</v>
      </c>
      <c r="F6" s="269" t="s">
        <v>173</v>
      </c>
      <c r="G6" s="268" t="s">
        <v>174</v>
      </c>
      <c r="H6" s="270" t="s">
        <v>175</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"2ГИС.МИАСС И ЗЛАТОУСТ" (версия для ПК); 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Интернет-площадки и Веб-приложения на основе Cправочника организаций "2ГИС.МИАСС И ЗЛАТОУСТ", http://api.2gis.ru/</v>
      </c>
      <c r="D7" s="31">
        <f>F7*1.2</f>
        <v>7920</v>
      </c>
      <c r="E7" s="32">
        <f>F7*1.1</f>
        <v>7260.0000000000009</v>
      </c>
      <c r="F7" s="32">
        <v>6600</v>
      </c>
      <c r="G7" s="32">
        <f>F7*0.75</f>
        <v>4950</v>
      </c>
      <c r="H7" s="33">
        <f>F7*0.5</f>
        <v>3300</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"2ГИС.МИАСС И ЗЛАТОУСТ" (версия для ПК); 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Интернет-площадки и Веб-приложения на основе Cправочника организаций "2ГИС.МИАСС И ЗЛАТОУСТ",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"2ГИС.МИАСС И ЗЛАТОУСТ" (версия для ПК); 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Интернет-площадки и Веб-приложения на основе Cправочника организаций "2ГИС.МИАСС И ЗЛАТОУСТ", http://api.2gis.ru/</v>
      </c>
      <c r="D12" s="54">
        <f>F12*1.2</f>
        <v>9360</v>
      </c>
      <c r="E12" s="32">
        <f>F12*1.1</f>
        <v>8580</v>
      </c>
      <c r="F12" s="32">
        <v>7800</v>
      </c>
      <c r="G12" s="32">
        <f>F12*0.75</f>
        <v>5850</v>
      </c>
      <c r="H12" s="33">
        <f>F12*0.5</f>
        <v>3900</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"2ГИС.МИАСС И ЗЛАТОУСТ" (версия для ПК); 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Интернет-площадки и Веб-приложения на основе Cправочника организаций "2ГИС.МИАСС И ЗЛАТОУСТ",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1062</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"2ГИС.МИАСС И ЗЛАТОУСТ"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"2ГИС.МИАСС И ЗЛАТОУСТ"; Электронный справочник "2ГИС.МИАСС И ЗЛАТОУСТ"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Интернет-площадки и Веб-приложения на основе Cправочника организаций "2ГИС.МИАСС И ЗЛАТОУСТ", http://api.2gis.ru/</v>
      </c>
      <c r="D23" s="271">
        <v>120</v>
      </c>
      <c r="E23" s="272"/>
      <c r="F23" s="272"/>
      <c r="G23" s="272"/>
      <c r="H23" s="273"/>
    </row>
    <row r="24" spans="1:8" s="16" customFormat="1" ht="94.5" customHeight="1" x14ac:dyDescent="0.2">
      <c r="A24" s="71"/>
      <c r="B24" s="92"/>
      <c r="C24" s="93"/>
      <c r="D24" s="94"/>
      <c r="E24" s="95"/>
      <c r="F24" s="95"/>
      <c r="G24" s="95"/>
      <c r="H24" s="274"/>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2ГИС 4.0 и выше)</v>
      </c>
      <c r="D25" s="275"/>
      <c r="E25" s="276"/>
      <c r="F25" s="276"/>
      <c r="G25" s="276"/>
      <c r="H25" s="277"/>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"2ГИС.МИАСС И ЗЛАТОУСТ" (версия для ПК); 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v>
      </c>
      <c r="D27" s="31">
        <f>F27*1.2</f>
        <v>11088</v>
      </c>
      <c r="E27" s="32">
        <f>F27*1.1</f>
        <v>10164</v>
      </c>
      <c r="F27" s="32">
        <v>9240</v>
      </c>
      <c r="G27" s="32">
        <f>F27*0.75</f>
        <v>6930</v>
      </c>
      <c r="H27" s="33">
        <f>F27*0.5</f>
        <v>4620</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"2ГИС.МИАСС И ЗЛАТОУСТ" (версия для ПК); 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v>
      </c>
      <c r="D32" s="54">
        <f>F32*1.2</f>
        <v>13104</v>
      </c>
      <c r="E32" s="32">
        <f>F32*1.1</f>
        <v>12012.000000000002</v>
      </c>
      <c r="F32" s="32">
        <v>10920</v>
      </c>
      <c r="G32" s="32">
        <f>F32*0.75</f>
        <v>8190</v>
      </c>
      <c r="H32" s="33">
        <f>F32*0.5</f>
        <v>5460</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1560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"2ГИС.МИАСС И ЗЛАТОУСТ"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"2ГИС.МИАСС И ЗЛАТОУСТ"; Электронный справочник "2ГИС.МИАСС И ЗЛАТОУСТ"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v>
      </c>
      <c r="D43" s="90">
        <v>168</v>
      </c>
      <c r="E43" s="90"/>
      <c r="F43" s="90"/>
      <c r="G43" s="90"/>
      <c r="H43" s="91"/>
    </row>
    <row r="44" spans="1:8" s="16" customFormat="1" ht="69.75" customHeight="1" x14ac:dyDescent="0.2">
      <c r="A44" s="71"/>
      <c r="B44" s="92"/>
      <c r="C44" s="93"/>
      <c r="D44" s="95"/>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2ГИС 4.0 и выше)</v>
      </c>
      <c r="D45" s="95"/>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2ГИС 4.0 и выше)</v>
      </c>
      <c r="D46" s="100"/>
      <c r="E46" s="100"/>
      <c r="F46" s="100"/>
      <c r="G46" s="100"/>
      <c r="H46" s="101"/>
    </row>
    <row r="47" spans="1:8" s="16" customFormat="1" ht="24.95" customHeight="1" thickBot="1" x14ac:dyDescent="0.25">
      <c r="A47" s="81"/>
      <c r="B47" s="129"/>
      <c r="C47" s="130"/>
      <c r="D47" s="113"/>
      <c r="E47" s="114"/>
      <c r="F47" s="114"/>
      <c r="G47" s="114"/>
      <c r="H47" s="115"/>
    </row>
    <row r="48" spans="1:8" s="16" customFormat="1" ht="50.1" customHeight="1" thickBot="1" x14ac:dyDescent="0.25">
      <c r="A48" s="278" t="s">
        <v>176</v>
      </c>
      <c r="B48" s="66" t="s">
        <v>177</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"2ГИС.МИАСС И ЗЛАТОУСТ" (версия для ПК)</v>
      </c>
      <c r="D48" s="279">
        <f>F48*1.2</f>
        <v>4608</v>
      </c>
      <c r="E48" s="279">
        <f>F48*1.1</f>
        <v>4224</v>
      </c>
      <c r="F48" s="279">
        <v>3840</v>
      </c>
      <c r="G48" s="279">
        <f>F48*0.75</f>
        <v>2880</v>
      </c>
      <c r="H48" s="279">
        <f>F48*0.5</f>
        <v>1920</v>
      </c>
    </row>
    <row r="49" spans="1:8" s="16" customFormat="1" ht="99.95" customHeight="1" thickBot="1" x14ac:dyDescent="0.25">
      <c r="A49" s="278"/>
      <c r="B49" s="72" t="s">
        <v>178</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"2ГИС.МИАСС И ЗЛАТОУСТ" (версия для ПК); 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v>
      </c>
      <c r="D49" s="280"/>
      <c r="E49" s="280"/>
      <c r="F49" s="280"/>
      <c r="G49" s="280"/>
      <c r="H49" s="280"/>
    </row>
    <row r="50" spans="1:8" s="16" customFormat="1" ht="99.95" customHeight="1" thickBot="1" x14ac:dyDescent="0.25">
      <c r="A50" s="278"/>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v>
      </c>
      <c r="D50" s="280"/>
      <c r="E50" s="280"/>
      <c r="F50" s="280"/>
      <c r="G50" s="280"/>
      <c r="H50" s="280"/>
    </row>
    <row r="51" spans="1:8" s="16" customFormat="1" ht="24.95" customHeight="1" thickBot="1" x14ac:dyDescent="0.25">
      <c r="A51" s="81"/>
      <c r="B51" s="129"/>
      <c r="C51" s="130"/>
      <c r="D51" s="113"/>
      <c r="E51" s="114"/>
      <c r="F51" s="114"/>
      <c r="G51" s="114"/>
      <c r="H51" s="115"/>
    </row>
    <row r="52" spans="1:8" s="16" customFormat="1" ht="50.1" customHeight="1" x14ac:dyDescent="0.2">
      <c r="A52" s="281" t="s">
        <v>179</v>
      </c>
      <c r="B52" s="66" t="s">
        <v>180</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"2ГИС.МИАСС И ЗЛАТОУСТ" (версия для ПК)</v>
      </c>
      <c r="D52" s="89">
        <v>120</v>
      </c>
      <c r="E52" s="90"/>
      <c r="F52" s="90"/>
      <c r="G52" s="90"/>
      <c r="H52" s="91"/>
    </row>
    <row r="53" spans="1:8" s="16" customFormat="1" ht="99.95" customHeight="1"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v>
      </c>
      <c r="D53" s="99"/>
      <c r="E53" s="100"/>
      <c r="F53" s="100"/>
      <c r="G53" s="100"/>
      <c r="H53" s="101"/>
    </row>
    <row r="54" spans="1:8" s="16" customFormat="1" ht="24.95" customHeight="1" thickBot="1" x14ac:dyDescent="0.25">
      <c r="A54" s="81"/>
      <c r="B54" s="82"/>
      <c r="C54" s="83"/>
      <c r="D54" s="113"/>
      <c r="E54" s="114"/>
      <c r="F54" s="114"/>
      <c r="G54" s="114"/>
      <c r="H54" s="115"/>
    </row>
    <row r="55" spans="1:8" s="16" customFormat="1" ht="48" customHeight="1" x14ac:dyDescent="0.2">
      <c r="A55" s="29" t="s">
        <v>31</v>
      </c>
      <c r="B55" s="30" t="s">
        <v>27</v>
      </c>
      <c r="C5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"2ГИС.МИАСС И ЗЛАТОУСТ" (версия для ПК); 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Интернет-площадки и Веб-приложения на основе Cправочника организаций "2ГИС.МИАСС И ЗЛАТОУСТ", http://api.2gis.ru/</v>
      </c>
      <c r="D55" s="31">
        <f>F55*1.2</f>
        <v>9504</v>
      </c>
      <c r="E55" s="32">
        <f>F55*1.1</f>
        <v>8712</v>
      </c>
      <c r="F55" s="32">
        <v>7920</v>
      </c>
      <c r="G55" s="32">
        <f>F55*0.75</f>
        <v>5940</v>
      </c>
      <c r="H55" s="33">
        <f>F55*0.5</f>
        <v>3960</v>
      </c>
    </row>
    <row r="56" spans="1:8" s="16" customFormat="1" ht="132" customHeight="1" x14ac:dyDescent="0.2">
      <c r="A56" s="34"/>
      <c r="B56" s="35"/>
      <c r="C56" s="35"/>
      <c r="D56" s="36"/>
      <c r="E56" s="37"/>
      <c r="F56" s="37"/>
      <c r="G56" s="37"/>
      <c r="H56" s="38"/>
    </row>
    <row r="57" spans="1:8" s="16" customFormat="1" ht="127.5" customHeight="1" x14ac:dyDescent="0.2">
      <c r="A57" s="34"/>
      <c r="B57" s="39" t="s">
        <v>12</v>
      </c>
      <c r="C5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"2ГИС.МИАСС И ЗЛАТОУСТ" (версия для ПК); 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Интернет-площадки и Веб-приложения на основе Cправочника организаций "2ГИС.МИАСС И ЗЛАТОУСТ", http://api.2gis.ru/</v>
      </c>
      <c r="D57" s="36"/>
      <c r="E57" s="37"/>
      <c r="F57" s="37"/>
      <c r="G57" s="37"/>
      <c r="H57" s="38"/>
    </row>
    <row r="58" spans="1:8" s="16" customFormat="1" ht="127.5" customHeight="1" thickBot="1" x14ac:dyDescent="0.25">
      <c r="A58" s="119"/>
      <c r="B58" s="120" t="s">
        <v>33</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2ГИС 4.0 и выше)</v>
      </c>
      <c r="D58" s="121"/>
      <c r="E58" s="122"/>
      <c r="F58" s="122"/>
      <c r="G58" s="122"/>
      <c r="H58" s="123"/>
    </row>
    <row r="59" spans="1:8" s="16" customFormat="1" ht="166.5" customHeight="1" thickBot="1" x14ac:dyDescent="0.25">
      <c r="A59" s="41"/>
      <c r="B59" s="42" t="s">
        <v>13</v>
      </c>
      <c r="C5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2ГИС 4.0 и выше)</v>
      </c>
      <c r="D59" s="44"/>
      <c r="E59" s="45"/>
      <c r="F59" s="45"/>
      <c r="G59" s="45"/>
      <c r="H59" s="46"/>
    </row>
    <row r="60" spans="1:8" s="16" customFormat="1" ht="24.95" customHeight="1" thickBot="1" x14ac:dyDescent="0.25">
      <c r="A60" s="47"/>
      <c r="B60" s="48"/>
      <c r="C60" s="49"/>
      <c r="D60" s="50"/>
      <c r="E60" s="51"/>
      <c r="F60" s="51"/>
      <c r="G60" s="51"/>
      <c r="H60" s="52"/>
    </row>
    <row r="61" spans="1:8" s="16" customFormat="1" ht="48" customHeight="1" x14ac:dyDescent="0.2">
      <c r="A61" s="53" t="s">
        <v>35</v>
      </c>
      <c r="B61" s="30" t="s">
        <v>27</v>
      </c>
      <c r="C61"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"2ГИС.МИАСС И ЗЛАТОУСТ" (версия для ПК); 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Интернет-площадки и Веб-приложения на основе Cправочника организаций "2ГИС.МИАСС И ЗЛАТОУСТ", http://api.2gis.ru/</v>
      </c>
      <c r="D61" s="54">
        <f>F61*1.2</f>
        <v>11232</v>
      </c>
      <c r="E61" s="32">
        <f>F61*1.1</f>
        <v>10296</v>
      </c>
      <c r="F61" s="32">
        <v>9360</v>
      </c>
      <c r="G61" s="32">
        <f>F61*0.75</f>
        <v>7020</v>
      </c>
      <c r="H61" s="33">
        <f>F61*0.5</f>
        <v>4680</v>
      </c>
    </row>
    <row r="62" spans="1:8" s="16" customFormat="1" ht="132" customHeight="1" x14ac:dyDescent="0.2">
      <c r="A62" s="55"/>
      <c r="B62" s="35"/>
      <c r="C62" s="35"/>
      <c r="D62" s="56"/>
      <c r="E62" s="37"/>
      <c r="F62" s="37"/>
      <c r="G62" s="37"/>
      <c r="H62" s="38"/>
    </row>
    <row r="63" spans="1:8" s="16" customFormat="1" ht="138.94999999999999" customHeight="1" x14ac:dyDescent="0.2">
      <c r="A63" s="55"/>
      <c r="B63" s="39" t="s">
        <v>12</v>
      </c>
      <c r="C63"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"2ГИС.МИАСС И ЗЛАТОУСТ" (версия для ПК); 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Интернет-площадки и Веб-приложения на основе Cправочника организаций "2ГИС.МИАСС И ЗЛАТОУСТ", http://api.2gis.ru/</v>
      </c>
      <c r="D63" s="56"/>
      <c r="E63" s="37"/>
      <c r="F63" s="37"/>
      <c r="G63" s="37"/>
      <c r="H63" s="38"/>
    </row>
    <row r="64" spans="1:8" s="16" customFormat="1" ht="166.5" customHeight="1" x14ac:dyDescent="0.2">
      <c r="A64" s="55"/>
      <c r="B64" s="57" t="s">
        <v>13</v>
      </c>
      <c r="C64"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2ГИС 4.0 и выше)</v>
      </c>
      <c r="D64" s="56"/>
      <c r="E64" s="37"/>
      <c r="F64" s="37"/>
      <c r="G64" s="37"/>
      <c r="H64" s="38"/>
    </row>
    <row r="65" spans="1:8" s="16" customFormat="1" ht="92.25" customHeight="1" thickBot="1" x14ac:dyDescent="0.25">
      <c r="A65" s="59"/>
      <c r="B65" s="42" t="s">
        <v>36</v>
      </c>
      <c r="C65"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2ГИС 4.0 и выше)</v>
      </c>
      <c r="D65" s="61"/>
      <c r="E65" s="45"/>
      <c r="F65" s="45"/>
      <c r="G65" s="45"/>
      <c r="H65" s="46"/>
    </row>
    <row r="66" spans="1:8" s="16" customFormat="1" ht="24.95" customHeight="1" thickBot="1" x14ac:dyDescent="0.25">
      <c r="A66" s="81"/>
      <c r="B66" s="82"/>
      <c r="C66" s="83"/>
      <c r="D66" s="84"/>
      <c r="E66" s="85"/>
      <c r="F66" s="85"/>
      <c r="G66" s="85"/>
      <c r="H66" s="86"/>
    </row>
    <row r="67" spans="1:8" s="16" customFormat="1" ht="50.1" customHeight="1" x14ac:dyDescent="0.2">
      <c r="A67" s="65" t="s">
        <v>37</v>
      </c>
      <c r="B67" s="87" t="s">
        <v>23</v>
      </c>
      <c r="C67"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Интернет-площадки и Веб-приложения на основе Cправочника организаций "2ГИС.МИАСС И ЗЛАТОУСТ", http://api.2gis.ru/</v>
      </c>
      <c r="D67" s="271">
        <v>120</v>
      </c>
      <c r="E67" s="272"/>
      <c r="F67" s="272"/>
      <c r="G67" s="272"/>
      <c r="H67" s="273"/>
    </row>
    <row r="68" spans="1:8" s="16" customFormat="1" ht="94.5" customHeight="1" x14ac:dyDescent="0.2">
      <c r="A68" s="71"/>
      <c r="B68" s="92"/>
      <c r="C68" s="93"/>
      <c r="D68" s="94"/>
      <c r="E68" s="95"/>
      <c r="F68" s="95"/>
      <c r="G68" s="95"/>
      <c r="H68" s="274"/>
    </row>
    <row r="69" spans="1:8" s="16" customFormat="1" ht="163.5" customHeight="1" thickBot="1" x14ac:dyDescent="0.25">
      <c r="A69" s="77"/>
      <c r="B69" s="97" t="s">
        <v>13</v>
      </c>
      <c r="C69"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2ГИС 4.0 и выше)</v>
      </c>
      <c r="D69" s="275"/>
      <c r="E69" s="276"/>
      <c r="F69" s="276"/>
      <c r="G69" s="276"/>
      <c r="H69" s="277"/>
    </row>
    <row r="70" spans="1:8" s="16" customFormat="1" ht="24.95" customHeight="1" thickBot="1" x14ac:dyDescent="0.25">
      <c r="A70" s="81"/>
      <c r="B70" s="129"/>
      <c r="C70" s="130"/>
      <c r="D70" s="113"/>
      <c r="E70" s="114"/>
      <c r="F70" s="114"/>
      <c r="G70" s="114"/>
      <c r="H70" s="115"/>
    </row>
    <row r="71" spans="1:8" s="16" customFormat="1" ht="50.1" customHeight="1" thickBot="1" x14ac:dyDescent="0.25">
      <c r="A71" s="136" t="s">
        <v>38</v>
      </c>
      <c r="B71" s="137"/>
      <c r="C71" s="137"/>
      <c r="D71" s="138" t="str">
        <f>"от "&amp;MIN(D72:D91)&amp;" до "&amp;MAX(D72:D91)</f>
        <v>от 414 до 8280</v>
      </c>
      <c r="E71" s="139"/>
      <c r="F71" s="139"/>
      <c r="G71" s="139"/>
      <c r="H71" s="140"/>
    </row>
    <row r="72" spans="1:8" s="16" customFormat="1" ht="37.5" customHeight="1" outlineLevel="1" x14ac:dyDescent="0.2">
      <c r="A72" s="141" t="s">
        <v>39</v>
      </c>
      <c r="B72" s="142"/>
      <c r="C72" s="143" t="str">
        <f>"Электронный справочник на основе Справочника организаций"&amp;$C$2&amp;" (версия для ПК)"</f>
        <v>Электронный справочник на основе Справочника организаций"2ГИС.МИАСС И ЗЛАТОУСТ" (версия для ПК)</v>
      </c>
      <c r="D72" s="144">
        <v>414</v>
      </c>
      <c r="E72" s="145"/>
      <c r="F72" s="145"/>
      <c r="G72" s="145"/>
      <c r="H72" s="146"/>
    </row>
    <row r="73" spans="1:8" s="16" customFormat="1" ht="37.5" customHeight="1" outlineLevel="1" x14ac:dyDescent="0.2">
      <c r="A73" s="147" t="s">
        <v>40</v>
      </c>
      <c r="B73" s="148"/>
      <c r="C73" s="143"/>
      <c r="D73" s="36">
        <v>828</v>
      </c>
      <c r="E73" s="37"/>
      <c r="F73" s="37"/>
      <c r="G73" s="37"/>
      <c r="H73" s="38"/>
    </row>
    <row r="74" spans="1:8" s="16" customFormat="1" ht="37.5" customHeight="1" outlineLevel="1" x14ac:dyDescent="0.2">
      <c r="A74" s="147" t="s">
        <v>41</v>
      </c>
      <c r="B74" s="148"/>
      <c r="C74" s="143"/>
      <c r="D74" s="36">
        <v>1242</v>
      </c>
      <c r="E74" s="37"/>
      <c r="F74" s="37"/>
      <c r="G74" s="37"/>
      <c r="H74" s="38"/>
    </row>
    <row r="75" spans="1:8" s="16" customFormat="1" ht="37.5" customHeight="1" outlineLevel="1" x14ac:dyDescent="0.2">
      <c r="A75" s="147" t="s">
        <v>42</v>
      </c>
      <c r="B75" s="148"/>
      <c r="C75" s="143"/>
      <c r="D75" s="36">
        <v>1656</v>
      </c>
      <c r="E75" s="37"/>
      <c r="F75" s="37"/>
      <c r="G75" s="37"/>
      <c r="H75" s="38"/>
    </row>
    <row r="76" spans="1:8" s="16" customFormat="1" ht="37.5" customHeight="1" outlineLevel="1" x14ac:dyDescent="0.2">
      <c r="A76" s="147" t="s">
        <v>43</v>
      </c>
      <c r="B76" s="148"/>
      <c r="C76" s="143"/>
      <c r="D76" s="36">
        <v>2070</v>
      </c>
      <c r="E76" s="37"/>
      <c r="F76" s="37"/>
      <c r="G76" s="37"/>
      <c r="H76" s="38"/>
    </row>
    <row r="77" spans="1:8" s="16" customFormat="1" ht="37.5" customHeight="1" outlineLevel="1" x14ac:dyDescent="0.2">
      <c r="A77" s="147" t="s">
        <v>44</v>
      </c>
      <c r="B77" s="148"/>
      <c r="C77" s="143"/>
      <c r="D77" s="36">
        <v>2484</v>
      </c>
      <c r="E77" s="37"/>
      <c r="F77" s="37"/>
      <c r="G77" s="37"/>
      <c r="H77" s="38"/>
    </row>
    <row r="78" spans="1:8" s="16" customFormat="1" ht="37.5" customHeight="1" outlineLevel="1" x14ac:dyDescent="0.2">
      <c r="A78" s="147" t="s">
        <v>45</v>
      </c>
      <c r="B78" s="148"/>
      <c r="C78" s="143"/>
      <c r="D78" s="36">
        <v>2898</v>
      </c>
      <c r="E78" s="37"/>
      <c r="F78" s="37"/>
      <c r="G78" s="37"/>
      <c r="H78" s="38"/>
    </row>
    <row r="79" spans="1:8" s="16" customFormat="1" ht="37.5" customHeight="1" outlineLevel="1" x14ac:dyDescent="0.2">
      <c r="A79" s="147" t="s">
        <v>46</v>
      </c>
      <c r="B79" s="148"/>
      <c r="C79" s="143"/>
      <c r="D79" s="36">
        <v>3312</v>
      </c>
      <c r="E79" s="37"/>
      <c r="F79" s="37"/>
      <c r="G79" s="37"/>
      <c r="H79" s="38"/>
    </row>
    <row r="80" spans="1:8" s="16" customFormat="1" ht="37.5" customHeight="1" outlineLevel="1" x14ac:dyDescent="0.2">
      <c r="A80" s="147" t="s">
        <v>47</v>
      </c>
      <c r="B80" s="148"/>
      <c r="C80" s="143"/>
      <c r="D80" s="36">
        <v>3726</v>
      </c>
      <c r="E80" s="37"/>
      <c r="F80" s="37"/>
      <c r="G80" s="37"/>
      <c r="H80" s="38"/>
    </row>
    <row r="81" spans="1:8" s="16" customFormat="1" ht="37.5" customHeight="1" outlineLevel="1" x14ac:dyDescent="0.2">
      <c r="A81" s="147" t="s">
        <v>48</v>
      </c>
      <c r="B81" s="148"/>
      <c r="C81" s="143"/>
      <c r="D81" s="36">
        <v>4140</v>
      </c>
      <c r="E81" s="37"/>
      <c r="F81" s="37"/>
      <c r="G81" s="37"/>
      <c r="H81" s="38"/>
    </row>
    <row r="82" spans="1:8" s="16" customFormat="1" ht="37.5" customHeight="1" outlineLevel="1" x14ac:dyDescent="0.2">
      <c r="A82" s="147" t="s">
        <v>49</v>
      </c>
      <c r="B82" s="148"/>
      <c r="C82" s="143"/>
      <c r="D82" s="36">
        <v>4554</v>
      </c>
      <c r="E82" s="37"/>
      <c r="F82" s="37"/>
      <c r="G82" s="37"/>
      <c r="H82" s="38"/>
    </row>
    <row r="83" spans="1:8" s="16" customFormat="1" ht="37.5" customHeight="1" outlineLevel="1" x14ac:dyDescent="0.2">
      <c r="A83" s="147" t="s">
        <v>50</v>
      </c>
      <c r="B83" s="148"/>
      <c r="C83" s="143"/>
      <c r="D83" s="36">
        <v>4968</v>
      </c>
      <c r="E83" s="37"/>
      <c r="F83" s="37"/>
      <c r="G83" s="37"/>
      <c r="H83" s="38"/>
    </row>
    <row r="84" spans="1:8" s="16" customFormat="1" ht="37.5" customHeight="1" outlineLevel="1" x14ac:dyDescent="0.2">
      <c r="A84" s="147" t="s">
        <v>51</v>
      </c>
      <c r="B84" s="148"/>
      <c r="C84" s="143"/>
      <c r="D84" s="36">
        <v>5382</v>
      </c>
      <c r="E84" s="37"/>
      <c r="F84" s="37"/>
      <c r="G84" s="37"/>
      <c r="H84" s="38"/>
    </row>
    <row r="85" spans="1:8" s="16" customFormat="1" ht="37.5" customHeight="1" outlineLevel="1" x14ac:dyDescent="0.2">
      <c r="A85" s="147" t="s">
        <v>52</v>
      </c>
      <c r="B85" s="148"/>
      <c r="C85" s="143"/>
      <c r="D85" s="36">
        <v>5796</v>
      </c>
      <c r="E85" s="37"/>
      <c r="F85" s="37"/>
      <c r="G85" s="37"/>
      <c r="H85" s="38"/>
    </row>
    <row r="86" spans="1:8" s="16" customFormat="1" ht="37.5" customHeight="1" outlineLevel="1" x14ac:dyDescent="0.2">
      <c r="A86" s="147" t="s">
        <v>53</v>
      </c>
      <c r="B86" s="148"/>
      <c r="C86" s="143"/>
      <c r="D86" s="36">
        <v>6210</v>
      </c>
      <c r="E86" s="37"/>
      <c r="F86" s="37"/>
      <c r="G86" s="37"/>
      <c r="H86" s="38"/>
    </row>
    <row r="87" spans="1:8" s="16" customFormat="1" ht="37.5" customHeight="1" outlineLevel="1" x14ac:dyDescent="0.2">
      <c r="A87" s="147" t="s">
        <v>54</v>
      </c>
      <c r="B87" s="148"/>
      <c r="C87" s="143"/>
      <c r="D87" s="36">
        <v>6624</v>
      </c>
      <c r="E87" s="37"/>
      <c r="F87" s="37"/>
      <c r="G87" s="37"/>
      <c r="H87" s="38"/>
    </row>
    <row r="88" spans="1:8" s="16" customFormat="1" ht="37.5" customHeight="1" outlineLevel="1" x14ac:dyDescent="0.2">
      <c r="A88" s="147" t="s">
        <v>55</v>
      </c>
      <c r="B88" s="148"/>
      <c r="C88" s="143"/>
      <c r="D88" s="36">
        <v>7038</v>
      </c>
      <c r="E88" s="37"/>
      <c r="F88" s="37"/>
      <c r="G88" s="37"/>
      <c r="H88" s="38"/>
    </row>
    <row r="89" spans="1:8" s="16" customFormat="1" ht="37.5" customHeight="1" outlineLevel="1" x14ac:dyDescent="0.2">
      <c r="A89" s="147" t="s">
        <v>56</v>
      </c>
      <c r="B89" s="148"/>
      <c r="C89" s="143"/>
      <c r="D89" s="36">
        <v>7452</v>
      </c>
      <c r="E89" s="37"/>
      <c r="F89" s="37"/>
      <c r="G89" s="37"/>
      <c r="H89" s="38"/>
    </row>
    <row r="90" spans="1:8" s="16" customFormat="1" ht="37.5" customHeight="1" outlineLevel="1" x14ac:dyDescent="0.2">
      <c r="A90" s="147" t="s">
        <v>57</v>
      </c>
      <c r="B90" s="148"/>
      <c r="C90" s="143"/>
      <c r="D90" s="36">
        <v>7866</v>
      </c>
      <c r="E90" s="37"/>
      <c r="F90" s="37"/>
      <c r="G90" s="37"/>
      <c r="H90" s="38"/>
    </row>
    <row r="91" spans="1:8" s="16" customFormat="1" ht="37.5" customHeight="1" outlineLevel="1" thickBot="1" x14ac:dyDescent="0.25">
      <c r="A91" s="147" t="s">
        <v>58</v>
      </c>
      <c r="B91" s="148"/>
      <c r="C91" s="143"/>
      <c r="D91" s="36">
        <v>8280</v>
      </c>
      <c r="E91" s="37"/>
      <c r="F91" s="37"/>
      <c r="G91" s="37"/>
      <c r="H91" s="38"/>
    </row>
    <row r="92" spans="1:8" s="16" customFormat="1" ht="50.1" customHeight="1" thickBot="1" x14ac:dyDescent="0.25">
      <c r="A92" s="136" t="s">
        <v>59</v>
      </c>
      <c r="B92" s="137"/>
      <c r="C92" s="137"/>
      <c r="D92" s="138" t="str">
        <f>"от "&amp;MIN(D93:D102)&amp;" до "&amp;MAX(D93:D102)</f>
        <v>от 240 до 3954</v>
      </c>
      <c r="E92" s="139"/>
      <c r="F92" s="139"/>
      <c r="G92" s="139"/>
      <c r="H92" s="140"/>
    </row>
    <row r="93" spans="1:8" s="16" customFormat="1" ht="158.25" customHeight="1" x14ac:dyDescent="0.2">
      <c r="A93" s="149" t="s">
        <v>60</v>
      </c>
      <c r="B93" s="150" t="s">
        <v>13</v>
      </c>
      <c r="C93" s="300"/>
      <c r="D93" s="144">
        <v>561</v>
      </c>
      <c r="E93" s="145"/>
      <c r="F93" s="145"/>
      <c r="G93" s="145"/>
      <c r="H93" s="146"/>
    </row>
    <row r="94" spans="1:8" s="16" customFormat="1" ht="37.5" customHeight="1" x14ac:dyDescent="0.2">
      <c r="A94" s="160" t="s">
        <v>61</v>
      </c>
      <c r="B94" s="285"/>
      <c r="C94" s="156" t="str">
        <f>"Электронный справочник на основе Справочника организаций"&amp;$C$2&amp;" (версия для ПК)"</f>
        <v>Электронный справочник на основе Справочника организаций"2ГИС.МИАСС И ЗЛАТОУСТ" (версия для ПК)</v>
      </c>
      <c r="D94" s="36">
        <v>354</v>
      </c>
      <c r="E94" s="37"/>
      <c r="F94" s="37"/>
      <c r="G94" s="37"/>
      <c r="H94" s="38"/>
    </row>
    <row r="95" spans="1:8" s="16" customFormat="1" ht="37.5" customHeight="1" x14ac:dyDescent="0.2">
      <c r="A95" s="160" t="s">
        <v>62</v>
      </c>
      <c r="B95" s="285"/>
      <c r="C95" s="159"/>
      <c r="D95" s="36">
        <v>2010</v>
      </c>
      <c r="E95" s="37"/>
      <c r="F95" s="37"/>
      <c r="G95" s="37"/>
      <c r="H95" s="38"/>
    </row>
    <row r="96" spans="1:8" s="16" customFormat="1" ht="37.5" customHeight="1" x14ac:dyDescent="0.2">
      <c r="A96" s="160" t="s">
        <v>63</v>
      </c>
      <c r="B96" s="285"/>
      <c r="C96" s="159"/>
      <c r="D96" s="36">
        <v>1122</v>
      </c>
      <c r="E96" s="37"/>
      <c r="F96" s="37"/>
      <c r="G96" s="37"/>
      <c r="H96" s="38"/>
    </row>
    <row r="97" spans="1:8" s="16" customFormat="1" ht="37.5" customHeight="1" x14ac:dyDescent="0.2">
      <c r="A97" s="160" t="s">
        <v>64</v>
      </c>
      <c r="B97" s="161"/>
      <c r="C97" s="159"/>
      <c r="D97" s="36">
        <v>1476</v>
      </c>
      <c r="E97" s="37"/>
      <c r="F97" s="37"/>
      <c r="G97" s="37"/>
      <c r="H97" s="38"/>
    </row>
    <row r="98" spans="1:8" s="16" customFormat="1" ht="37.5" customHeight="1" x14ac:dyDescent="0.2">
      <c r="A98" s="160" t="s">
        <v>65</v>
      </c>
      <c r="B98" s="285"/>
      <c r="C98" s="159"/>
      <c r="D98" s="36">
        <v>240</v>
      </c>
      <c r="E98" s="37"/>
      <c r="F98" s="37"/>
      <c r="G98" s="37"/>
      <c r="H98" s="38"/>
    </row>
    <row r="99" spans="1:8" s="16" customFormat="1" ht="37.5" customHeight="1" x14ac:dyDescent="0.2">
      <c r="A99" s="160" t="s">
        <v>66</v>
      </c>
      <c r="B99" s="285"/>
      <c r="C99" s="159"/>
      <c r="D99" s="36">
        <v>240</v>
      </c>
      <c r="E99" s="37"/>
      <c r="F99" s="37"/>
      <c r="G99" s="37"/>
      <c r="H99" s="38"/>
    </row>
    <row r="100" spans="1:8" s="16" customFormat="1" ht="37.5" customHeight="1" x14ac:dyDescent="0.2">
      <c r="A100" s="160" t="s">
        <v>67</v>
      </c>
      <c r="B100" s="285"/>
      <c r="C100" s="159"/>
      <c r="D100" s="36">
        <v>480</v>
      </c>
      <c r="E100" s="37"/>
      <c r="F100" s="37"/>
      <c r="G100" s="37"/>
      <c r="H100" s="38"/>
    </row>
    <row r="101" spans="1:8" s="16" customFormat="1" ht="37.5" customHeight="1" x14ac:dyDescent="0.2">
      <c r="A101" s="160" t="s">
        <v>68</v>
      </c>
      <c r="B101" s="285"/>
      <c r="C101" s="159"/>
      <c r="D101" s="36">
        <v>720</v>
      </c>
      <c r="E101" s="37"/>
      <c r="F101" s="37"/>
      <c r="G101" s="37"/>
      <c r="H101" s="38"/>
    </row>
    <row r="102" spans="1:8" s="16" customFormat="1" ht="37.5" customHeight="1" thickBot="1" x14ac:dyDescent="0.25">
      <c r="A102" s="207" t="s">
        <v>69</v>
      </c>
      <c r="B102" s="286"/>
      <c r="C102" s="164"/>
      <c r="D102" s="121">
        <v>3954</v>
      </c>
      <c r="E102" s="122"/>
      <c r="F102" s="122"/>
      <c r="G102" s="122"/>
      <c r="H102" s="123"/>
    </row>
    <row r="103" spans="1:8" s="16" customFormat="1" ht="117.75" customHeight="1" thickBot="1" x14ac:dyDescent="0.25">
      <c r="A103" s="287" t="s">
        <v>71</v>
      </c>
      <c r="B103" s="288"/>
      <c r="C103" s="28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"2ГИС.МИАСС И ЗЛАТОУСТ" (версия для ПК); 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Интернет-площадки и Веб-приложения на основе Cправочника организаций "2ГИС.МИАСС И ЗЛАТОУСТ", http://api.2gis.ru/</v>
      </c>
      <c r="D103" s="45">
        <v>30</v>
      </c>
      <c r="E103" s="45"/>
      <c r="F103" s="45"/>
      <c r="G103" s="45"/>
      <c r="H103" s="46"/>
    </row>
    <row r="104" spans="1:8" s="28" customFormat="1" ht="50.1" customHeight="1" thickBot="1" x14ac:dyDescent="0.25">
      <c r="A104" s="24" t="s">
        <v>72</v>
      </c>
      <c r="B104" s="25"/>
      <c r="C104" s="26"/>
      <c r="D104" s="173" t="str">
        <f>"от "&amp;MIN(D106,D126:H127,F166,D128:H142)&amp;" до "&amp;MAX(D106,D126:H127,F166,D128:H142)</f>
        <v>от 504 до 8632,8</v>
      </c>
      <c r="E104" s="173"/>
      <c r="F104" s="173"/>
      <c r="G104" s="173"/>
      <c r="H104" s="174"/>
    </row>
    <row r="105" spans="1:8" s="16" customFormat="1" ht="24.95" customHeight="1" thickBot="1" x14ac:dyDescent="0.25">
      <c r="A105" s="290"/>
      <c r="B105" s="291"/>
      <c r="C105" s="130"/>
      <c r="D105" s="292"/>
      <c r="E105" s="292"/>
      <c r="F105" s="292"/>
      <c r="G105" s="292"/>
      <c r="H105" s="293"/>
    </row>
    <row r="106" spans="1:8" s="16" customFormat="1" ht="65.25" customHeight="1" thickBot="1" x14ac:dyDescent="0.25">
      <c r="A106" s="179" t="s">
        <v>73</v>
      </c>
      <c r="B106" s="180"/>
      <c r="C106"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"2ГИС.МИАСС И ЗЛАТОУСТ" (версия для ПК); Интернет-площадка 2gis.kz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Интернет-площадки и Веб-приложения на основе Cправочника организаций "2ГИС.МИАСС И ЗЛАТОУСТ", http://api.2gis.kz/</v>
      </c>
      <c r="D106" s="182">
        <v>1800</v>
      </c>
      <c r="E106" s="182"/>
      <c r="F106" s="182"/>
      <c r="G106" s="182"/>
      <c r="H106" s="183"/>
    </row>
    <row r="107" spans="1:8" s="16" customFormat="1" ht="65.25" customHeight="1" thickBot="1" x14ac:dyDescent="0.25">
      <c r="A107" s="184" t="s">
        <v>74</v>
      </c>
      <c r="B107" s="185"/>
      <c r="C107" s="186"/>
      <c r="D107" s="187" t="s">
        <v>75</v>
      </c>
      <c r="E107" s="188"/>
      <c r="F107" s="188"/>
      <c r="G107" s="188"/>
      <c r="H107" s="189"/>
    </row>
    <row r="108" spans="1:8" s="16" customFormat="1" ht="65.25" customHeight="1" x14ac:dyDescent="0.2">
      <c r="A108" s="190" t="s">
        <v>76</v>
      </c>
      <c r="B108" s="191"/>
      <c r="C108" s="186"/>
      <c r="D108" s="157">
        <f>D106/4</f>
        <v>450</v>
      </c>
      <c r="E108" s="157"/>
      <c r="F108" s="157"/>
      <c r="G108" s="157"/>
      <c r="H108" s="158"/>
    </row>
    <row r="109" spans="1:8" s="16" customFormat="1" ht="65.25" customHeight="1" x14ac:dyDescent="0.2">
      <c r="A109" s="190" t="s">
        <v>77</v>
      </c>
      <c r="B109" s="191"/>
      <c r="C109" s="186"/>
      <c r="D109" s="157">
        <f>D106/5</f>
        <v>360</v>
      </c>
      <c r="E109" s="157"/>
      <c r="F109" s="157"/>
      <c r="G109" s="157"/>
      <c r="H109" s="158"/>
    </row>
    <row r="110" spans="1:8" s="16" customFormat="1" ht="65.25" customHeight="1" x14ac:dyDescent="0.2">
      <c r="A110" s="190" t="s">
        <v>78</v>
      </c>
      <c r="B110" s="191"/>
      <c r="C110" s="186"/>
      <c r="D110" s="157">
        <f>D106/6</f>
        <v>300</v>
      </c>
      <c r="E110" s="157"/>
      <c r="F110" s="157"/>
      <c r="G110" s="157"/>
      <c r="H110" s="158"/>
    </row>
    <row r="111" spans="1:8" s="16" customFormat="1" ht="65.25" customHeight="1" x14ac:dyDescent="0.2">
      <c r="A111" s="190" t="s">
        <v>79</v>
      </c>
      <c r="B111" s="191"/>
      <c r="C111" s="186"/>
      <c r="D111" s="157">
        <f>D106/7</f>
        <v>257.14285714285717</v>
      </c>
      <c r="E111" s="157"/>
      <c r="F111" s="157"/>
      <c r="G111" s="157"/>
      <c r="H111" s="158"/>
    </row>
    <row r="112" spans="1:8" s="16" customFormat="1" ht="65.25" customHeight="1" x14ac:dyDescent="0.2">
      <c r="A112" s="190" t="s">
        <v>80</v>
      </c>
      <c r="B112" s="191"/>
      <c r="C112" s="186"/>
      <c r="D112" s="157">
        <f>D106/8</f>
        <v>225</v>
      </c>
      <c r="E112" s="157"/>
      <c r="F112" s="157"/>
      <c r="G112" s="157"/>
      <c r="H112" s="158"/>
    </row>
    <row r="113" spans="1:8" s="16" customFormat="1" ht="65.25" customHeight="1" x14ac:dyDescent="0.2">
      <c r="A113" s="190" t="s">
        <v>81</v>
      </c>
      <c r="B113" s="191"/>
      <c r="C113" s="186"/>
      <c r="D113" s="157">
        <f>D106/9</f>
        <v>200</v>
      </c>
      <c r="E113" s="157"/>
      <c r="F113" s="157"/>
      <c r="G113" s="157"/>
      <c r="H113" s="158"/>
    </row>
    <row r="114" spans="1:8" s="16" customFormat="1" ht="65.25" customHeight="1" x14ac:dyDescent="0.2">
      <c r="A114" s="190" t="s">
        <v>82</v>
      </c>
      <c r="B114" s="191"/>
      <c r="C114" s="186"/>
      <c r="D114" s="157">
        <f>D106/10</f>
        <v>180</v>
      </c>
      <c r="E114" s="157"/>
      <c r="F114" s="157"/>
      <c r="G114" s="157"/>
      <c r="H114" s="158"/>
    </row>
    <row r="115" spans="1:8" s="16" customFormat="1" ht="65.25" customHeight="1" thickBot="1" x14ac:dyDescent="0.25">
      <c r="A115" s="179" t="s">
        <v>83</v>
      </c>
      <c r="B115" s="180"/>
      <c r="C115" s="186"/>
      <c r="D115" s="182">
        <v>4800</v>
      </c>
      <c r="E115" s="182"/>
      <c r="F115" s="182"/>
      <c r="G115" s="182"/>
      <c r="H115" s="183"/>
    </row>
    <row r="116" spans="1:8" s="16" customFormat="1" ht="65.25" customHeight="1" thickBot="1" x14ac:dyDescent="0.25">
      <c r="A116" s="184" t="s">
        <v>74</v>
      </c>
      <c r="B116" s="185"/>
      <c r="C116" s="186"/>
      <c r="D116" s="187" t="s">
        <v>75</v>
      </c>
      <c r="E116" s="188"/>
      <c r="F116" s="188"/>
      <c r="G116" s="188"/>
      <c r="H116" s="189"/>
    </row>
    <row r="117" spans="1:8" s="16" customFormat="1" ht="65.25" customHeight="1" x14ac:dyDescent="0.2">
      <c r="A117" s="190" t="s">
        <v>76</v>
      </c>
      <c r="B117" s="191"/>
      <c r="C117" s="186"/>
      <c r="D117" s="157">
        <v>1200</v>
      </c>
      <c r="E117" s="157"/>
      <c r="F117" s="157"/>
      <c r="G117" s="157"/>
      <c r="H117" s="158"/>
    </row>
    <row r="118" spans="1:8" s="16" customFormat="1" ht="65.25" customHeight="1" x14ac:dyDescent="0.2">
      <c r="A118" s="190" t="s">
        <v>77</v>
      </c>
      <c r="B118" s="191"/>
      <c r="C118" s="186"/>
      <c r="D118" s="157">
        <v>960</v>
      </c>
      <c r="E118" s="157"/>
      <c r="F118" s="157"/>
      <c r="G118" s="157"/>
      <c r="H118" s="158"/>
    </row>
    <row r="119" spans="1:8" s="16" customFormat="1" ht="65.25" customHeight="1" x14ac:dyDescent="0.2">
      <c r="A119" s="190" t="s">
        <v>78</v>
      </c>
      <c r="B119" s="191"/>
      <c r="C119" s="186"/>
      <c r="D119" s="157">
        <v>799.99999999999989</v>
      </c>
      <c r="E119" s="157"/>
      <c r="F119" s="157"/>
      <c r="G119" s="157"/>
      <c r="H119" s="158"/>
    </row>
    <row r="120" spans="1:8" s="16" customFormat="1" ht="65.25" customHeight="1" x14ac:dyDescent="0.2">
      <c r="A120" s="190" t="s">
        <v>79</v>
      </c>
      <c r="B120" s="191"/>
      <c r="C120" s="186"/>
      <c r="D120" s="157">
        <v>685.71428571428567</v>
      </c>
      <c r="E120" s="157"/>
      <c r="F120" s="157"/>
      <c r="G120" s="157"/>
      <c r="H120" s="158"/>
    </row>
    <row r="121" spans="1:8" s="16" customFormat="1" ht="65.25" customHeight="1" x14ac:dyDescent="0.2">
      <c r="A121" s="190" t="s">
        <v>80</v>
      </c>
      <c r="B121" s="191"/>
      <c r="C121" s="186"/>
      <c r="D121" s="157">
        <v>600</v>
      </c>
      <c r="E121" s="157"/>
      <c r="F121" s="157"/>
      <c r="G121" s="157"/>
      <c r="H121" s="158"/>
    </row>
    <row r="122" spans="1:8" s="16" customFormat="1" ht="65.25" customHeight="1" x14ac:dyDescent="0.2">
      <c r="A122" s="190" t="s">
        <v>81</v>
      </c>
      <c r="B122" s="191"/>
      <c r="C122" s="186"/>
      <c r="D122" s="157">
        <v>533.33333333333337</v>
      </c>
      <c r="E122" s="157"/>
      <c r="F122" s="157"/>
      <c r="G122" s="157"/>
      <c r="H122" s="158"/>
    </row>
    <row r="123" spans="1:8" s="16" customFormat="1" ht="65.25" customHeight="1" thickBot="1" x14ac:dyDescent="0.25">
      <c r="A123" s="190" t="s">
        <v>82</v>
      </c>
      <c r="B123" s="191"/>
      <c r="C123" s="194"/>
      <c r="D123" s="157">
        <v>480</v>
      </c>
      <c r="E123" s="157"/>
      <c r="F123" s="157"/>
      <c r="G123" s="157"/>
      <c r="H123" s="158"/>
    </row>
    <row r="124" spans="1:8" s="16" customFormat="1" ht="62.45" customHeight="1" thickBot="1" x14ac:dyDescent="0.25">
      <c r="A124" s="195" t="s">
        <v>84</v>
      </c>
      <c r="B124" s="196"/>
      <c r="C124"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2ГИС 4.0 и выше)</v>
      </c>
      <c r="D124" s="44">
        <v>10008</v>
      </c>
      <c r="E124" s="45"/>
      <c r="F124" s="45"/>
      <c r="G124" s="45"/>
      <c r="H124" s="46"/>
    </row>
    <row r="125" spans="1:8" s="16" customFormat="1" ht="24.95" customHeight="1" thickBot="1" x14ac:dyDescent="0.25">
      <c r="A125" s="290"/>
      <c r="B125" s="291"/>
      <c r="C125" s="125"/>
      <c r="D125" s="292"/>
      <c r="E125" s="292"/>
      <c r="F125" s="292"/>
      <c r="G125" s="292"/>
      <c r="H125" s="293"/>
    </row>
    <row r="126" spans="1:8" s="16" customFormat="1" ht="50.1" customHeight="1" x14ac:dyDescent="0.2">
      <c r="A126" s="160" t="s">
        <v>85</v>
      </c>
      <c r="B126" s="161"/>
      <c r="C126" s="298" t="str">
        <f>"Интернет-площадка 2gis.ru на основе Cправочника организаций "&amp;$C$2&amp;""</f>
        <v>Интернет-площадка 2gis.ru на основе Cправочника организаций "2ГИС.МИАСС И ЗЛАТОУСТ"</v>
      </c>
      <c r="D126" s="56">
        <v>5160</v>
      </c>
      <c r="E126" s="37"/>
      <c r="F126" s="37"/>
      <c r="G126" s="37"/>
      <c r="H126" s="38"/>
    </row>
    <row r="127" spans="1:8" s="16" customFormat="1" ht="50.1" customHeight="1" x14ac:dyDescent="0.2">
      <c r="A127" s="160" t="s">
        <v>86</v>
      </c>
      <c r="B127" s="161"/>
      <c r="C127" s="203" t="str">
        <f>"Электронный справочник на основе Справочника организаций"&amp;$C$2&amp;" (версия для ПК)"</f>
        <v>Электронный справочник на основе Справочника организаций"2ГИС.МИАСС И ЗЛАТОУСТ" (версия для ПК)</v>
      </c>
      <c r="D127" s="56">
        <v>2478</v>
      </c>
      <c r="E127" s="37"/>
      <c r="F127" s="37"/>
      <c r="G127" s="37"/>
      <c r="H127" s="38"/>
    </row>
    <row r="128" spans="1:8" s="16" customFormat="1" ht="50.1" customHeight="1" x14ac:dyDescent="0.2">
      <c r="A128" s="160" t="s">
        <v>87</v>
      </c>
      <c r="B128" s="161"/>
      <c r="C128" s="203" t="str">
        <f>"Электронный справочник на основе Справочника организаций"&amp;$C$2&amp;" (версия для ПК)"</f>
        <v>Электронный справочник на основе Справочника организаций"2ГИС.МИАСС И ЗЛАТОУСТ" (версия для ПК)</v>
      </c>
      <c r="D128" s="56">
        <v>5784</v>
      </c>
      <c r="E128" s="37"/>
      <c r="F128" s="37"/>
      <c r="G128" s="37"/>
      <c r="H128" s="38"/>
    </row>
    <row r="129" spans="1:8" s="16" customFormat="1" ht="50.1" customHeight="1" x14ac:dyDescent="0.2">
      <c r="A129" s="160" t="s">
        <v>88</v>
      </c>
      <c r="B129" s="161"/>
      <c r="C129" s="203" t="str">
        <f>"Интернет-площадка 2gis.ru на основе Cправочника организаций "&amp;$C$2&amp;""</f>
        <v>Интернет-площадка 2gis.ru на основе Cправочника организаций "2ГИС.МИАСС И ЗЛАТОУСТ"</v>
      </c>
      <c r="D129" s="56">
        <v>7194</v>
      </c>
      <c r="E129" s="37"/>
      <c r="F129" s="37"/>
      <c r="G129" s="37"/>
      <c r="H129" s="38"/>
    </row>
    <row r="130" spans="1:8" s="16" customFormat="1" ht="50.1" customHeight="1" x14ac:dyDescent="0.2">
      <c r="A130" s="160" t="s">
        <v>89</v>
      </c>
      <c r="B130" s="161"/>
      <c r="C130" s="203" t="str">
        <f>"Интернет-площадка 2gis.ru на основе Cправочника организаций "&amp;$C$2&amp;""</f>
        <v>Интернет-площадка 2gis.ru на основе Cправочника организаций "2ГИС.МИАСС И ЗЛАТОУСТ"</v>
      </c>
      <c r="D130" s="56">
        <v>8632.7999999999993</v>
      </c>
      <c r="E130" s="37"/>
      <c r="F130" s="37"/>
      <c r="G130" s="37"/>
      <c r="H130" s="38"/>
    </row>
    <row r="131" spans="1:8" s="16" customFormat="1" ht="50.1" customHeight="1" x14ac:dyDescent="0.2">
      <c r="A131" s="160" t="s">
        <v>90</v>
      </c>
      <c r="B131" s="161"/>
      <c r="C131" s="203" t="str">
        <f>"Электронный справочник на основе Справочника организаций"&amp;$C$2&amp;" (версия для ПК)"</f>
        <v>Электронный справочник на основе Справочника организаций"2ГИС.МИАСС И ЗЛАТОУСТ" (версия для ПК)</v>
      </c>
      <c r="D131" s="56">
        <v>3450</v>
      </c>
      <c r="E131" s="37"/>
      <c r="F131" s="37"/>
      <c r="G131" s="37"/>
      <c r="H131" s="38"/>
    </row>
    <row r="132" spans="1:8" s="16" customFormat="1" ht="50.1" customHeight="1" x14ac:dyDescent="0.2">
      <c r="A132" s="160" t="s">
        <v>91</v>
      </c>
      <c r="B132" s="161"/>
      <c r="C132" s="203" t="str">
        <f>"Электронный справочник на основе Справочника организаций"&amp;$C$2&amp;" (версия для ПК)"</f>
        <v>Электронный справочник на основе Справочника организаций"2ГИС.МИАСС И ЗЛАТОУСТ" (версия для ПК)</v>
      </c>
      <c r="D132" s="56">
        <v>5430</v>
      </c>
      <c r="E132" s="37"/>
      <c r="F132" s="37"/>
      <c r="G132" s="37"/>
      <c r="H132" s="38"/>
    </row>
    <row r="133" spans="1:8" s="16" customFormat="1" ht="50.1" customHeight="1" x14ac:dyDescent="0.2">
      <c r="A133" s="160" t="s">
        <v>92</v>
      </c>
      <c r="B133" s="161"/>
      <c r="C133" s="203" t="str">
        <f>"Электронный справочник на основе Справочника организаций"&amp;$C$2&amp;" (версия для ПК)"</f>
        <v>Электронный справочник на основе Справочника организаций"2ГИС.МИАСС И ЗЛАТОУСТ" (версия для ПК)</v>
      </c>
      <c r="D133" s="56">
        <v>7080</v>
      </c>
      <c r="E133" s="37"/>
      <c r="F133" s="37"/>
      <c r="G133" s="37"/>
      <c r="H133" s="38"/>
    </row>
    <row r="134" spans="1:8" s="16" customFormat="1" ht="50.1" customHeight="1" x14ac:dyDescent="0.2">
      <c r="A134" s="160" t="s">
        <v>93</v>
      </c>
      <c r="B134" s="161"/>
      <c r="C134" s="203" t="str">
        <f>C127</f>
        <v>Электронный справочник на основе Справочника организаций"2ГИС.МИАСС И ЗЛАТОУСТ" (версия для ПК)</v>
      </c>
      <c r="D134" s="56">
        <v>8010</v>
      </c>
      <c r="E134" s="37"/>
      <c r="F134" s="37"/>
      <c r="G134" s="37"/>
      <c r="H134" s="38"/>
    </row>
    <row r="135" spans="1:8" s="16" customFormat="1" ht="50.1" customHeight="1" x14ac:dyDescent="0.2">
      <c r="A135" s="160" t="s">
        <v>94</v>
      </c>
      <c r="B135" s="161"/>
      <c r="C135" s="203" t="s">
        <v>95</v>
      </c>
      <c r="D135" s="56">
        <v>504</v>
      </c>
      <c r="E135" s="37"/>
      <c r="F135" s="37"/>
      <c r="G135" s="37"/>
      <c r="H135" s="38"/>
    </row>
    <row r="136" spans="1:8" s="16" customFormat="1" ht="77.25" customHeight="1" x14ac:dyDescent="0.2">
      <c r="A136" s="160" t="s">
        <v>96</v>
      </c>
      <c r="B136" s="161"/>
      <c r="C136"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"2ГИС.МИАСС И ЗЛАТОУСТ" (мобильная версия 2ГИС 4.0 и выше); Интернет-площадка 2gis.ru на основе Cправочника организаций "2ГИС.МИАСС И ЗЛАТОУСТ"</v>
      </c>
      <c r="D136" s="56">
        <v>2364</v>
      </c>
      <c r="E136" s="37"/>
      <c r="F136" s="37"/>
      <c r="G136" s="37"/>
      <c r="H136" s="38"/>
    </row>
    <row r="137" spans="1:8" s="16" customFormat="1" ht="77.25" customHeight="1" x14ac:dyDescent="0.2">
      <c r="A137" s="160" t="s">
        <v>97</v>
      </c>
      <c r="B137" s="161"/>
      <c r="C137" s="203" t="str">
        <f t="shared" ref="C137:C13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"2ГИС.МИАСС И ЗЛАТОУСТ" (мобильная версия 2ГИС 4.0 и выше); Интернет-площадка 2gis.ru на основе Cправочника организаций "2ГИС.МИАСС И ЗЛАТОУСТ"</v>
      </c>
      <c r="D137" s="56">
        <v>1896</v>
      </c>
      <c r="E137" s="37"/>
      <c r="F137" s="37"/>
      <c r="G137" s="37"/>
      <c r="H137" s="38"/>
    </row>
    <row r="138" spans="1:8" s="16" customFormat="1" ht="77.25" customHeight="1" x14ac:dyDescent="0.2">
      <c r="A138" s="160" t="s">
        <v>98</v>
      </c>
      <c r="B138" s="161"/>
      <c r="C138" s="203" t="str">
        <f t="shared" si="0"/>
        <v>электронный справочник на основе Справочника организаций "2ГИС.МИАСС И ЗЛАТОУСТ" (мобильная версия 2ГИС 4.0 и выше); Интернет-площадка 2gis.ru на основе Cправочника организаций "2ГИС.МИАСС И ЗЛАТОУСТ"</v>
      </c>
      <c r="D138" s="56">
        <v>2010</v>
      </c>
      <c r="E138" s="37"/>
      <c r="F138" s="37"/>
      <c r="G138" s="37"/>
      <c r="H138" s="38"/>
    </row>
    <row r="139" spans="1:8" s="16" customFormat="1" ht="77.25" customHeight="1" x14ac:dyDescent="0.2">
      <c r="A139" s="160" t="s">
        <v>99</v>
      </c>
      <c r="B139" s="161"/>
      <c r="C139" s="203" t="str">
        <f t="shared" si="0"/>
        <v>электронный справочник на основе Справочника организаций "2ГИС.МИАСС И ЗЛАТОУСТ" (мобильная версия 2ГИС 4.0 и выше); Интернет-площадка 2gis.ru на основе Cправочника организаций "2ГИС.МИАСС И ЗЛАТОУСТ"</v>
      </c>
      <c r="D139" s="56">
        <v>948</v>
      </c>
      <c r="E139" s="37"/>
      <c r="F139" s="37"/>
      <c r="G139" s="37"/>
      <c r="H139" s="38"/>
    </row>
    <row r="140" spans="1:8" s="16" customFormat="1" ht="77.25" customHeight="1" x14ac:dyDescent="0.2">
      <c r="A140" s="160" t="s">
        <v>100</v>
      </c>
      <c r="B140" s="161" t="s">
        <v>100</v>
      </c>
      <c r="C140"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"2ГИС.МИАСС И ЗЛАТОУСТ" (мобильная версия 2ГИС 4.0 и выше); Интернет-площадка 2gis.ru на основе Cправочника организаций "2ГИС.МИАСС И ЗЛАТОУСТ"</v>
      </c>
      <c r="D140" s="56">
        <v>8550</v>
      </c>
      <c r="E140" s="37"/>
      <c r="F140" s="37"/>
      <c r="G140" s="37"/>
      <c r="H140" s="38"/>
    </row>
    <row r="141" spans="1:8" s="16" customFormat="1" ht="77.25" customHeight="1" x14ac:dyDescent="0.2">
      <c r="A141" s="160" t="s">
        <v>101</v>
      </c>
      <c r="B141" s="161" t="s">
        <v>101</v>
      </c>
      <c r="C141"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"2ГИС.МИАСС И ЗЛАТОУСТ" (мобильная версия 2ГИС 4.0 и выше); Интернет-площадка 2gis.ru на основе Cправочника организаций "2ГИС.МИАСС И ЗЛАТОУСТ"</v>
      </c>
      <c r="D141" s="56">
        <v>5004</v>
      </c>
      <c r="E141" s="37"/>
      <c r="F141" s="37"/>
      <c r="G141" s="37"/>
      <c r="H141" s="38"/>
    </row>
    <row r="142" spans="1:8" s="16" customFormat="1" ht="50.1" customHeight="1" thickBot="1" x14ac:dyDescent="0.25">
      <c r="A142" s="160" t="s">
        <v>102</v>
      </c>
      <c r="B142" s="161"/>
      <c r="C142" s="203" t="str">
        <f>"Электронный справочник на основе Справочника организаций"&amp;$C$2&amp;" (версия для ПК)"</f>
        <v>Электронный справочник на основе Справочника организаций"2ГИС.МИАСС И ЗЛАТОУСТ" (версия для ПК)</v>
      </c>
      <c r="D142" s="56">
        <v>6492</v>
      </c>
      <c r="E142" s="37"/>
      <c r="F142" s="37"/>
      <c r="G142" s="37"/>
      <c r="H142" s="38"/>
    </row>
    <row r="143" spans="1:8" s="16" customFormat="1" ht="102" customHeight="1" thickBot="1" x14ac:dyDescent="0.25">
      <c r="A143" s="160" t="s">
        <v>16</v>
      </c>
      <c r="B143" s="161"/>
      <c r="C143"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2ГИС 4.0 и выше)</v>
      </c>
      <c r="D143" s="56">
        <v>1059</v>
      </c>
      <c r="E143" s="37"/>
      <c r="F143" s="37"/>
      <c r="G143" s="37"/>
      <c r="H143" s="38"/>
    </row>
    <row r="144" spans="1:8" s="16" customFormat="1" ht="102" customHeight="1" thickBot="1" x14ac:dyDescent="0.25">
      <c r="A144" s="160" t="s">
        <v>103</v>
      </c>
      <c r="B144" s="161"/>
      <c r="C144"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2ГИС 4.0 и выше)</v>
      </c>
      <c r="D144" s="56">
        <v>100002</v>
      </c>
      <c r="E144" s="37"/>
      <c r="F144" s="37"/>
      <c r="G144" s="37"/>
      <c r="H144" s="38"/>
    </row>
    <row r="145" spans="1:8" s="16" customFormat="1" ht="126" customHeight="1" x14ac:dyDescent="0.2">
      <c r="A145" s="160" t="s">
        <v>104</v>
      </c>
      <c r="B145" s="161"/>
      <c r="C145" s="30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"2ГИС.МИАСС И ЗЛАТОУСТ" (версия для ПК); 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Интернет-площадки и Веб-приложения на основе Cправочника организаций "2ГИС.МИАСС И ЗЛАТОУСТ", http://api.2gis.ru/</v>
      </c>
      <c r="D145" s="56">
        <v>6000</v>
      </c>
      <c r="E145" s="37"/>
      <c r="F145" s="37"/>
      <c r="G145" s="37"/>
      <c r="H145" s="38"/>
    </row>
    <row r="146" spans="1:8" s="16" customFormat="1" ht="96" customHeight="1" x14ac:dyDescent="0.2">
      <c r="A146" s="154" t="s">
        <v>105</v>
      </c>
      <c r="B146" s="204"/>
      <c r="C146"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Интернет-площадки и Веб-приложения на основе Cправочника организаций "2ГИС.МИАСС И ЗЛАТОУСТ", http://api.2gis.ru/</v>
      </c>
      <c r="D146" s="56">
        <v>3000</v>
      </c>
      <c r="E146" s="37"/>
      <c r="F146" s="37"/>
      <c r="G146" s="37"/>
      <c r="H146" s="38"/>
    </row>
    <row r="147" spans="1:8" s="16" customFormat="1" ht="96" customHeight="1" x14ac:dyDescent="0.2">
      <c r="A147" s="154" t="s">
        <v>106</v>
      </c>
      <c r="B147" s="204"/>
      <c r="C147"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"2ГИС.МИАСС И ЗЛАТОУСТ" (мобильная версия 2ГИС 4.0 и выше)</v>
      </c>
      <c r="D147" s="56">
        <v>4200</v>
      </c>
      <c r="E147" s="37"/>
      <c r="F147" s="37"/>
      <c r="G147" s="37"/>
      <c r="H147" s="38"/>
    </row>
    <row r="148" spans="1:8" s="16" customFormat="1" ht="50.1" customHeight="1" x14ac:dyDescent="0.2">
      <c r="A148" s="160" t="s">
        <v>107</v>
      </c>
      <c r="B148" s="161"/>
      <c r="C148" s="203" t="str">
        <f>"Интернет-площадка 2gis.ru на основе Cправочника организаций "&amp;$C$2&amp;""</f>
        <v>Интернет-площадка 2gis.ru на основе Cправочника организаций "2ГИС.МИАСС И ЗЛАТОУСТ"</v>
      </c>
      <c r="D148" s="56">
        <v>7320</v>
      </c>
      <c r="E148" s="37"/>
      <c r="F148" s="37"/>
      <c r="G148" s="37"/>
      <c r="H148" s="38"/>
    </row>
    <row r="149" spans="1:8" s="16" customFormat="1" ht="50.1" customHeight="1" x14ac:dyDescent="0.2">
      <c r="A149" s="160" t="s">
        <v>108</v>
      </c>
      <c r="B149" s="161"/>
      <c r="C149" s="203" t="str">
        <f>"Электронный справочник на основе Справочника организаций"&amp;$C$2&amp;" (версия для ПК)"</f>
        <v>Электронный справочник на основе Справочника организаций"2ГИС.МИАСС И ЗЛАТОУСТ" (версия для ПК)</v>
      </c>
      <c r="D149" s="56">
        <v>3480</v>
      </c>
      <c r="E149" s="37"/>
      <c r="F149" s="37"/>
      <c r="G149" s="37"/>
      <c r="H149" s="38"/>
    </row>
    <row r="150" spans="1:8" s="16" customFormat="1" ht="50.1" customHeight="1" x14ac:dyDescent="0.2">
      <c r="A150" s="160" t="s">
        <v>109</v>
      </c>
      <c r="B150" s="161"/>
      <c r="C150" s="203" t="str">
        <f>"Электронный справочник на основе Справочника организаций"&amp;$C$2&amp;" (версия для ПК)"</f>
        <v>Электронный справочник на основе Справочника организаций"2ГИС.МИАСС И ЗЛАТОУСТ" (версия для ПК)</v>
      </c>
      <c r="D150" s="56">
        <v>8160</v>
      </c>
      <c r="E150" s="37"/>
      <c r="F150" s="37"/>
      <c r="G150" s="37"/>
      <c r="H150" s="38"/>
    </row>
    <row r="151" spans="1:8" s="16" customFormat="1" ht="50.1" customHeight="1" x14ac:dyDescent="0.2">
      <c r="A151" s="160" t="s">
        <v>110</v>
      </c>
      <c r="B151" s="161"/>
      <c r="C151" s="203" t="str">
        <f>"Интернет-площадка 2gis.ru на основе Cправочника организаций "&amp;$C$2&amp;""</f>
        <v>Интернет-площадка 2gis.ru на основе Cправочника организаций "2ГИС.МИАСС И ЗЛАТОУСТ"</v>
      </c>
      <c r="D151" s="56">
        <v>10080</v>
      </c>
      <c r="E151" s="37"/>
      <c r="F151" s="37"/>
      <c r="G151" s="37"/>
      <c r="H151" s="38"/>
    </row>
    <row r="152" spans="1:8" s="16" customFormat="1" ht="50.1" customHeight="1" x14ac:dyDescent="0.2">
      <c r="A152" s="160" t="s">
        <v>111</v>
      </c>
      <c r="B152" s="161"/>
      <c r="C152" s="203" t="str">
        <f>"Интернет-площадка 2gis.ru на основе Cправочника организаций "&amp;$C$2&amp;""</f>
        <v>Интернет-площадка 2gis.ru на основе Cправочника организаций "2ГИС.МИАСС И ЗЛАТОУСТ"</v>
      </c>
      <c r="D152" s="56">
        <v>12096</v>
      </c>
      <c r="E152" s="37"/>
      <c r="F152" s="37"/>
      <c r="G152" s="37"/>
      <c r="H152" s="38"/>
    </row>
    <row r="153" spans="1:8" s="16" customFormat="1" ht="50.1" customHeight="1" x14ac:dyDescent="0.2">
      <c r="A153" s="160" t="s">
        <v>112</v>
      </c>
      <c r="B153" s="161"/>
      <c r="C153" s="203" t="str">
        <f>"Электронный справочник на основе Справочника организаций"&amp;$C$2&amp;" (версия для ПК)"</f>
        <v>Электронный справочник на основе Справочника организаций"2ГИС.МИАСС И ЗЛАТОУСТ" (версия для ПК)</v>
      </c>
      <c r="D153" s="56">
        <v>4920</v>
      </c>
      <c r="E153" s="37"/>
      <c r="F153" s="37"/>
      <c r="G153" s="37"/>
      <c r="H153" s="38"/>
    </row>
    <row r="154" spans="1:8" s="16" customFormat="1" ht="50.1" customHeight="1" x14ac:dyDescent="0.2">
      <c r="A154" s="160" t="s">
        <v>113</v>
      </c>
      <c r="B154" s="161"/>
      <c r="C154" s="203" t="str">
        <f>"Электронный справочник на основе Справочника организаций"&amp;$C$2&amp;" (версия для ПК)"</f>
        <v>Электронный справочник на основе Справочника организаций"2ГИС.МИАСС И ЗЛАТОУСТ" (версия для ПК)</v>
      </c>
      <c r="D154" s="56">
        <v>7680</v>
      </c>
      <c r="E154" s="37"/>
      <c r="F154" s="37"/>
      <c r="G154" s="37"/>
      <c r="H154" s="38"/>
    </row>
    <row r="155" spans="1:8" s="16" customFormat="1" ht="50.1" customHeight="1" x14ac:dyDescent="0.2">
      <c r="A155" s="160" t="s">
        <v>114</v>
      </c>
      <c r="B155" s="161"/>
      <c r="C155" s="203" t="str">
        <f>"Электронный справочник на основе Справочника организаций"&amp;$C$2&amp;" (версия для ПК)"</f>
        <v>Электронный справочник на основе Справочника организаций"2ГИС.МИАСС И ЗЛАТОУСТ" (версия для ПК)</v>
      </c>
      <c r="D155" s="56">
        <v>9960</v>
      </c>
      <c r="E155" s="37"/>
      <c r="F155" s="37"/>
      <c r="G155" s="37"/>
      <c r="H155" s="38"/>
    </row>
    <row r="156" spans="1:8" s="16" customFormat="1" ht="50.1" customHeight="1" x14ac:dyDescent="0.2">
      <c r="A156" s="160" t="s">
        <v>115</v>
      </c>
      <c r="B156" s="161"/>
      <c r="C156" s="203" t="s">
        <v>95</v>
      </c>
      <c r="D156" s="56">
        <v>720</v>
      </c>
      <c r="E156" s="37"/>
      <c r="F156" s="37"/>
      <c r="G156" s="37"/>
      <c r="H156" s="38"/>
    </row>
    <row r="157" spans="1:8" s="16" customFormat="1" ht="74.25" customHeight="1" x14ac:dyDescent="0.2">
      <c r="A157" s="160" t="s">
        <v>116</v>
      </c>
      <c r="B157" s="161"/>
      <c r="C157"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"2ГИС.МИАСС И ЗЛАТОУСТ" (мобильная версия 2ГИС 4.0 и выше); Интернет-площадка 2gis.ru на основе Cправочника организаций "2ГИС.МИАСС И ЗЛАТОУСТ"</v>
      </c>
      <c r="D157" s="56">
        <v>12000</v>
      </c>
      <c r="E157" s="37"/>
      <c r="F157" s="37"/>
      <c r="G157" s="37"/>
      <c r="H157" s="38"/>
    </row>
    <row r="158" spans="1:8" s="16" customFormat="1" ht="50.1" customHeight="1" thickBot="1" x14ac:dyDescent="0.25">
      <c r="A158" s="160" t="s">
        <v>117</v>
      </c>
      <c r="B158" s="161"/>
      <c r="C158" s="203" t="str">
        <f>"Электронный справочник на основе Справочника организаций"&amp;$C$2&amp;" (версия для ПК)"</f>
        <v>Электронный справочник на основе Справочника организаций"2ГИС.МИАСС И ЗЛАТОУСТ" (версия для ПК)</v>
      </c>
      <c r="D158" s="56">
        <v>9120</v>
      </c>
      <c r="E158" s="37"/>
      <c r="F158" s="37"/>
      <c r="G158" s="37"/>
      <c r="H158" s="38"/>
    </row>
    <row r="159" spans="1:8" s="28" customFormat="1" ht="50.1" customHeight="1" thickBot="1" x14ac:dyDescent="0.25">
      <c r="A159" s="24" t="s">
        <v>118</v>
      </c>
      <c r="B159" s="25"/>
      <c r="C159" s="26"/>
      <c r="D159" s="173"/>
      <c r="E159" s="173"/>
      <c r="F159" s="173"/>
      <c r="G159" s="173"/>
      <c r="H159" s="174"/>
    </row>
    <row r="160" spans="1:8" s="16" customFormat="1" ht="50.1" customHeight="1" x14ac:dyDescent="0.2">
      <c r="A160" s="160" t="s">
        <v>119</v>
      </c>
      <c r="B160" s="161"/>
      <c r="C160" s="206" t="str">
        <f>"Электронный справочник на основе Справочника организаций "&amp;$C$2&amp;" (мобильная версия)"</f>
        <v>Электронный справочник на основе Справочника организаций "2ГИС.МИАСС И ЗЛАТОУСТ" (мобильная версия)</v>
      </c>
      <c r="D160" s="36">
        <v>4200</v>
      </c>
      <c r="E160" s="37"/>
      <c r="F160" s="37"/>
      <c r="G160" s="37"/>
      <c r="H160" s="38"/>
    </row>
    <row r="161" spans="1:8" s="16" customFormat="1" ht="50.1" customHeight="1" x14ac:dyDescent="0.2">
      <c r="A161" s="160" t="s">
        <v>120</v>
      </c>
      <c r="B161" s="161"/>
      <c r="C161" s="209"/>
      <c r="D161" s="36">
        <v>4200</v>
      </c>
      <c r="E161" s="37"/>
      <c r="F161" s="37"/>
      <c r="G161" s="37"/>
      <c r="H161" s="38"/>
    </row>
    <row r="162" spans="1:8" s="16" customFormat="1" ht="50.1" customHeight="1" x14ac:dyDescent="0.2">
      <c r="A162" s="207" t="s">
        <v>121</v>
      </c>
      <c r="B162" s="208"/>
      <c r="C162" s="209"/>
      <c r="D162" s="297">
        <v>1500</v>
      </c>
      <c r="E162" s="157"/>
      <c r="F162" s="157"/>
      <c r="G162" s="157"/>
      <c r="H162" s="157"/>
    </row>
    <row r="163" spans="1:8" s="16" customFormat="1" ht="50.1" customHeight="1" x14ac:dyDescent="0.2">
      <c r="A163" s="207" t="s">
        <v>122</v>
      </c>
      <c r="B163" s="208"/>
      <c r="C163" s="209"/>
      <c r="D163" s="297">
        <v>150</v>
      </c>
      <c r="E163" s="157"/>
      <c r="F163" s="157"/>
      <c r="G163" s="157"/>
      <c r="H163" s="157"/>
    </row>
    <row r="164" spans="1:8" s="16" customFormat="1" ht="50.1" customHeight="1" thickBot="1" x14ac:dyDescent="0.25">
      <c r="A164" s="207" t="s">
        <v>123</v>
      </c>
      <c r="B164" s="208"/>
      <c r="C164" s="210"/>
      <c r="D164" s="78">
        <v>600</v>
      </c>
      <c r="E164" s="79"/>
      <c r="F164" s="79"/>
      <c r="G164" s="79"/>
      <c r="H164" s="79"/>
    </row>
    <row r="165" spans="1:8" s="16" customFormat="1" ht="50.1" customHeight="1" thickBot="1" x14ac:dyDescent="0.25">
      <c r="A165" s="24" t="s">
        <v>124</v>
      </c>
      <c r="B165" s="25"/>
      <c r="C165" s="26"/>
      <c r="D165" s="173"/>
      <c r="E165" s="173"/>
      <c r="F165" s="173"/>
      <c r="G165" s="173"/>
      <c r="H165" s="174"/>
    </row>
    <row r="166" spans="1:8" s="16" customFormat="1" ht="50.1" customHeight="1" x14ac:dyDescent="0.2">
      <c r="A166" s="160" t="s">
        <v>125</v>
      </c>
      <c r="B166" s="161"/>
      <c r="C166"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"2ГИС.МИАСС И ЗЛАТОУСТ" (мобильная версия 2ГИС 4.0 и выше)</v>
      </c>
      <c r="D166" s="212">
        <f>F166*1.2</f>
        <v>2160</v>
      </c>
      <c r="E166" s="213">
        <f>F166*1.1</f>
        <v>1980.0000000000002</v>
      </c>
      <c r="F166" s="213">
        <v>1800</v>
      </c>
      <c r="G166" s="213">
        <f>F166*0.75</f>
        <v>1350</v>
      </c>
      <c r="H166" s="214">
        <f>F166*0.5</f>
        <v>900</v>
      </c>
    </row>
    <row r="167" spans="1:8" s="16" customFormat="1" ht="50.1" customHeight="1" x14ac:dyDescent="0.2">
      <c r="A167" s="160" t="s">
        <v>126</v>
      </c>
      <c r="B167" s="161"/>
      <c r="C167" s="203" t="str">
        <f>"Интернет-площадка 2gis.ru на основе Cправочника организаций "&amp;$C$2&amp;""</f>
        <v>Интернет-площадка 2gis.ru на основе Cправочника организаций "2ГИС.МИАСС И ЗЛАТОУСТ"</v>
      </c>
      <c r="D167" s="36">
        <v>1008</v>
      </c>
      <c r="E167" s="37"/>
      <c r="F167" s="37"/>
      <c r="G167" s="37"/>
      <c r="H167" s="38"/>
    </row>
    <row r="168" spans="1:8" s="16" customFormat="1" ht="50.1" customHeight="1" x14ac:dyDescent="0.2">
      <c r="A168" s="160" t="s">
        <v>127</v>
      </c>
      <c r="B168" s="161"/>
      <c r="C168" s="203" t="str">
        <f>"Электронный справочник на основе Справочника организаций"&amp;$C$2&amp;" (версия для ПК)"</f>
        <v>Электронный справочник на основе Справочника организаций"2ГИС.МИАСС И ЗЛАТОУСТ" (версия для ПК)</v>
      </c>
      <c r="D168" s="56">
        <v>504</v>
      </c>
      <c r="E168" s="37"/>
      <c r="F168" s="37"/>
      <c r="G168" s="37"/>
      <c r="H168" s="38"/>
    </row>
    <row r="169" spans="1:8" s="16" customFormat="1" ht="50.1" customHeight="1" x14ac:dyDescent="0.2">
      <c r="A169" s="160" t="s">
        <v>198</v>
      </c>
      <c r="B169" s="161"/>
      <c r="C169"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"2ГИС.МИАСС И ЗЛАТОУСТ" (мобильная версия 2ГИС 4.0 и выше)</v>
      </c>
      <c r="D169" s="212">
        <f>F169*1.2</f>
        <v>3024</v>
      </c>
      <c r="E169" s="213">
        <f>F169*1.1</f>
        <v>2772</v>
      </c>
      <c r="F169" s="213">
        <v>2520</v>
      </c>
      <c r="G169" s="213">
        <f>F169*0.75</f>
        <v>1890</v>
      </c>
      <c r="H169" s="214">
        <f>F169*0.5</f>
        <v>1260</v>
      </c>
    </row>
    <row r="170" spans="1:8" s="16" customFormat="1" ht="50.1" customHeight="1" x14ac:dyDescent="0.2">
      <c r="A170" s="160" t="s">
        <v>199</v>
      </c>
      <c r="B170" s="161"/>
      <c r="C170" s="203" t="str">
        <f>"Интернет-площадка 2gis.ru на основе Cправочника организаций "&amp;$C$2&amp;""</f>
        <v>Интернет-площадка 2gis.ru на основе Cправочника организаций "2ГИС.МИАСС И ЗЛАТОУСТ"</v>
      </c>
      <c r="D170" s="36">
        <v>1440</v>
      </c>
      <c r="E170" s="37"/>
      <c r="F170" s="37"/>
      <c r="G170" s="37"/>
      <c r="H170" s="38"/>
    </row>
    <row r="171" spans="1:8" s="16" customFormat="1" ht="50.1" customHeight="1" x14ac:dyDescent="0.2">
      <c r="A171" s="160" t="s">
        <v>130</v>
      </c>
      <c r="B171" s="161"/>
      <c r="C171" s="203" t="str">
        <f>"Электронный справочник на основе Справочника организаций"&amp;$C$2&amp;" (версия для ПК)"</f>
        <v>Электронный справочник на основе Справочника организаций"2ГИС.МИАСС И ЗЛАТОУСТ" (версия для ПК)</v>
      </c>
      <c r="D171" s="36">
        <v>720</v>
      </c>
      <c r="E171" s="37"/>
      <c r="F171" s="37"/>
      <c r="G171" s="37"/>
      <c r="H171" s="38"/>
    </row>
    <row r="172" spans="1:8" s="16" customFormat="1" ht="126" customHeight="1" thickBot="1" x14ac:dyDescent="0.25">
      <c r="A172" s="160" t="s">
        <v>131</v>
      </c>
      <c r="B172" s="161"/>
      <c r="C172" s="215" t="str">
        <f>C167</f>
        <v>Интернет-площадка 2gis.ru на основе Cправочника организаций "2ГИС.МИАСС И ЗЛАТОУСТ"</v>
      </c>
      <c r="D172" s="212">
        <f>F172*1.2</f>
        <v>2412</v>
      </c>
      <c r="E172" s="213">
        <f>F172*1.1</f>
        <v>2211</v>
      </c>
      <c r="F172" s="213">
        <v>2010</v>
      </c>
      <c r="G172" s="213">
        <f>F172*0.75</f>
        <v>1507.5</v>
      </c>
      <c r="H172" s="214">
        <f>F172*0.5</f>
        <v>1005</v>
      </c>
    </row>
    <row r="173" spans="1:8" s="28" customFormat="1" ht="50.1" customHeight="1" thickBot="1" x14ac:dyDescent="0.25">
      <c r="A173" s="24" t="s">
        <v>200</v>
      </c>
      <c r="B173" s="25"/>
      <c r="C173" s="26"/>
      <c r="D173" s="173"/>
      <c r="E173" s="173"/>
      <c r="F173" s="173"/>
      <c r="G173" s="173"/>
      <c r="H173" s="174"/>
    </row>
    <row r="174" spans="1:8" s="23" customFormat="1" ht="30" customHeight="1" thickBot="1" x14ac:dyDescent="0.25">
      <c r="A174" s="302"/>
      <c r="B174" s="303"/>
      <c r="C174" s="460"/>
      <c r="D174" s="303"/>
      <c r="E174" s="303"/>
      <c r="F174" s="303"/>
      <c r="G174" s="303"/>
      <c r="H174" s="304"/>
    </row>
    <row r="175" spans="1:8" s="16" customFormat="1" ht="185.25" customHeight="1" x14ac:dyDescent="0.2">
      <c r="A175" s="160" t="s">
        <v>201</v>
      </c>
      <c r="B175" s="161"/>
      <c r="C175"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"2ГИС.МИАСС И ЗЛАТОУСТ" (версия для ПК); 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2ГИС 4.0 и выше)</v>
      </c>
      <c r="D175" s="31">
        <v>6960</v>
      </c>
      <c r="E175" s="32"/>
      <c r="F175" s="32"/>
      <c r="G175" s="32"/>
      <c r="H175" s="33"/>
    </row>
    <row r="176" spans="1:8" s="16" customFormat="1" ht="83.25" customHeight="1" thickBot="1" x14ac:dyDescent="0.25">
      <c r="A176" s="160" t="s">
        <v>202</v>
      </c>
      <c r="B176" s="161"/>
      <c r="C176" s="209"/>
      <c r="D176" s="36">
        <v>6960</v>
      </c>
      <c r="E176" s="37"/>
      <c r="F176" s="37"/>
      <c r="G176" s="37"/>
      <c r="H176" s="38"/>
    </row>
    <row r="177" spans="1:8" s="16" customFormat="1" ht="21.75" thickBot="1" x14ac:dyDescent="0.25">
      <c r="A177" s="290"/>
      <c r="B177" s="291"/>
      <c r="C177" s="125"/>
      <c r="D177" s="292"/>
      <c r="E177" s="292"/>
      <c r="F177" s="292"/>
      <c r="G177" s="292"/>
      <c r="H177" s="293"/>
    </row>
    <row r="178" spans="1:8" ht="12.6" customHeight="1" x14ac:dyDescent="0.2"/>
    <row r="179" spans="1:8" s="223" customFormat="1" ht="24.95" customHeight="1" x14ac:dyDescent="0.2">
      <c r="A179" s="220"/>
      <c r="B179" s="221" t="s">
        <v>133</v>
      </c>
      <c r="C179" s="222" t="s">
        <v>561</v>
      </c>
      <c r="D179" s="222"/>
    </row>
    <row r="180" spans="1:8" s="223" customFormat="1" ht="24.95" customHeight="1" x14ac:dyDescent="0.2">
      <c r="A180" s="220"/>
      <c r="C180" s="224" t="s">
        <v>562</v>
      </c>
      <c r="D180" s="224"/>
    </row>
    <row r="181" spans="1:8" s="223" customFormat="1" ht="24.95" customHeight="1" x14ac:dyDescent="0.2">
      <c r="A181" s="220"/>
      <c r="C181" s="224" t="s">
        <v>563</v>
      </c>
      <c r="D181" s="224"/>
    </row>
    <row r="182" spans="1:8" s="217" customFormat="1" ht="12" customHeight="1" x14ac:dyDescent="0.2">
      <c r="A182" s="216"/>
      <c r="C182" s="224"/>
      <c r="D182" s="224"/>
      <c r="E182" s="223"/>
      <c r="F182" s="223"/>
      <c r="G182" s="223"/>
    </row>
    <row r="183" spans="1:8" s="231" customFormat="1" ht="24.95" customHeight="1" x14ac:dyDescent="0.2">
      <c r="A183" s="227" t="str">
        <f>Абакан_юр!A174</f>
        <v>По соглашению сторон в качестве валюты платежа могут выступать украинские гривны, в этом случае курс следующий: 1 руб. = 0,4408 гривен</v>
      </c>
      <c r="B183" s="227"/>
      <c r="C183" s="227"/>
      <c r="D183" s="228"/>
      <c r="E183" s="228"/>
      <c r="F183" s="229"/>
      <c r="G183" s="230"/>
      <c r="H183" s="230"/>
    </row>
    <row r="184" spans="1:8" s="231" customFormat="1" ht="24.95" customHeight="1" x14ac:dyDescent="0.2">
      <c r="A184" s="227" t="str">
        <f>Абакан_юр!A175</f>
        <v>По соглашению сторон в качестве валюты платежа могут выступать дирхамы ОАЭ, в этом случае курс следующий: 1 руб. = 0,0420 дирхам</v>
      </c>
      <c r="B184" s="227"/>
      <c r="C184" s="227"/>
      <c r="D184" s="228"/>
      <c r="E184" s="228"/>
      <c r="F184" s="229"/>
      <c r="G184" s="232"/>
      <c r="H184" s="232"/>
    </row>
    <row r="185" spans="1:8" s="231" customFormat="1" ht="24.95" customHeight="1" x14ac:dyDescent="0.2">
      <c r="A185" s="227" t="str">
        <f>Абакан_юр!A176</f>
        <v>По соглашению сторон в качестве валюты платежа могут выступать доллары США, в этом случае курс следующий: 1 руб. = 0,0114 доллара</v>
      </c>
      <c r="B185" s="227"/>
      <c r="C185" s="227"/>
      <c r="D185" s="228"/>
      <c r="E185" s="228"/>
      <c r="F185" s="229"/>
      <c r="G185" s="232"/>
      <c r="H185" s="232"/>
    </row>
    <row r="186" spans="1:8" s="231" customFormat="1" ht="24.95" customHeight="1" x14ac:dyDescent="0.2">
      <c r="A186" s="227" t="str">
        <f>Абакан_юр!A177</f>
        <v>По соглашению сторон в качестве валюты платежа могут выступать евро, в этом случае курс следующий: 1 руб. = 0,0105 евро</v>
      </c>
      <c r="B186" s="227"/>
      <c r="C186" s="227"/>
      <c r="D186" s="228"/>
      <c r="E186" s="229"/>
      <c r="F186" s="229"/>
      <c r="G186" s="232"/>
      <c r="H186" s="232"/>
    </row>
    <row r="187" spans="1:8" s="231" customFormat="1" ht="24.95" customHeight="1" x14ac:dyDescent="0.2">
      <c r="A187" s="227" t="str">
        <f>Абакан_юр!A178</f>
        <v>По соглашению сторон в качестве валюты платежа могут выступать чешские кроны, в этом случае курс следующий: 1 руб. = 0,2605 крона</v>
      </c>
      <c r="B187" s="227"/>
      <c r="C187" s="227"/>
      <c r="D187" s="228"/>
      <c r="E187" s="229"/>
      <c r="F187" s="229"/>
      <c r="G187" s="232"/>
      <c r="H187" s="232"/>
    </row>
    <row r="188" spans="1:8" s="231" customFormat="1" ht="24.95" customHeight="1" x14ac:dyDescent="0.2">
      <c r="A188" s="227" t="str">
        <f>Абакан_юр!A179</f>
        <v>По соглашению сторон в качестве валюты платежа могут выступать киргизские сомы, в этом случае курс следующий: 1 руб. = 1,0083 сом</v>
      </c>
      <c r="B188" s="227"/>
      <c r="C188" s="227"/>
      <c r="D188" s="228"/>
      <c r="E188" s="228"/>
      <c r="F188" s="229"/>
      <c r="G188" s="232"/>
      <c r="H188" s="232"/>
    </row>
    <row r="189" spans="1:8" s="231" customFormat="1" ht="24.95" customHeight="1" x14ac:dyDescent="0.2">
      <c r="A189" s="227" t="str">
        <f>Абакан_юр!A180</f>
        <v>По соглашению сторон в качестве валюты платежа могут выступать казахстанские тенге, в этом случае курс следующий: 1 руб. = 5,0473 тенге</v>
      </c>
      <c r="B189" s="227"/>
      <c r="C189" s="227"/>
      <c r="D189" s="228"/>
      <c r="E189" s="228"/>
      <c r="F189" s="229"/>
      <c r="G189" s="232"/>
      <c r="H189" s="232"/>
    </row>
    <row r="190" spans="1:8" s="238" customFormat="1" ht="12" customHeight="1" x14ac:dyDescent="0.2">
      <c r="A190" s="233"/>
      <c r="B190" s="233"/>
      <c r="C190" s="234"/>
      <c r="D190" s="235"/>
      <c r="E190" s="235"/>
      <c r="F190" s="236"/>
      <c r="G190" s="237"/>
      <c r="H190" s="237"/>
    </row>
    <row r="191" spans="1:8" ht="24.95" customHeight="1" x14ac:dyDescent="0.2">
      <c r="A191" s="239" t="s">
        <v>144</v>
      </c>
      <c r="B191" s="239"/>
      <c r="C191" s="239"/>
      <c r="D191" s="239"/>
      <c r="E191" s="239"/>
      <c r="F191" s="239"/>
      <c r="G191" s="239"/>
      <c r="H191" s="239"/>
    </row>
    <row r="192" spans="1:8" ht="24.95" customHeight="1" x14ac:dyDescent="0.2">
      <c r="A192" s="239" t="s">
        <v>145</v>
      </c>
      <c r="B192" s="239"/>
      <c r="C192" s="239"/>
      <c r="D192" s="239"/>
      <c r="E192" s="239"/>
      <c r="F192" s="239"/>
      <c r="G192" s="239"/>
      <c r="H192" s="239"/>
    </row>
    <row r="193" spans="1:8" s="238" customFormat="1" ht="12" customHeight="1" x14ac:dyDescent="0.2">
      <c r="A193" s="233"/>
      <c r="B193" s="233"/>
      <c r="C193" s="234"/>
      <c r="D193" s="235"/>
      <c r="E193" s="235"/>
      <c r="F193" s="236"/>
      <c r="G193" s="237"/>
      <c r="H193" s="237"/>
    </row>
    <row r="194" spans="1:8" s="242" customFormat="1" ht="50.1" customHeight="1" thickBot="1" x14ac:dyDescent="0.25">
      <c r="A194" s="240" t="s">
        <v>146</v>
      </c>
      <c r="B194" s="240"/>
      <c r="C194" s="240"/>
      <c r="D194" s="240"/>
      <c r="E194" s="240"/>
      <c r="F194" s="241"/>
      <c r="G194" s="231"/>
    </row>
    <row r="195" spans="1:8" s="247" customFormat="1" ht="50.1" customHeight="1" thickBot="1" x14ac:dyDescent="0.25">
      <c r="A195" s="243" t="s">
        <v>147</v>
      </c>
      <c r="B195" s="244"/>
      <c r="C195" s="244"/>
      <c r="D195" s="244"/>
      <c r="E195" s="245"/>
      <c r="F195" s="246"/>
      <c r="G195" s="217"/>
    </row>
    <row r="196" spans="1:8" ht="93" customHeight="1" thickBot="1" x14ac:dyDescent="0.25">
      <c r="A196" s="426" t="s">
        <v>148</v>
      </c>
      <c r="B196" s="427"/>
      <c r="C196" s="250" t="s">
        <v>149</v>
      </c>
      <c r="D196" s="440" t="s">
        <v>150</v>
      </c>
      <c r="E196" s="441"/>
      <c r="F196" s="252"/>
      <c r="G196" s="252"/>
      <c r="H196" s="252"/>
    </row>
    <row r="197" spans="1:8" ht="99.95" customHeight="1" x14ac:dyDescent="0.2">
      <c r="A197" s="253" t="s">
        <v>151</v>
      </c>
      <c r="B197" s="254"/>
      <c r="C197" s="255" t="s">
        <v>152</v>
      </c>
      <c r="D197" s="256" t="s">
        <v>153</v>
      </c>
      <c r="E197" s="257"/>
      <c r="F197" s="252"/>
      <c r="G197" s="252"/>
      <c r="H197" s="252"/>
    </row>
    <row r="198" spans="1:8" ht="75" customHeight="1" x14ac:dyDescent="0.2">
      <c r="A198" s="258" t="s">
        <v>154</v>
      </c>
      <c r="B198" s="259"/>
      <c r="C198" s="260" t="s">
        <v>155</v>
      </c>
      <c r="D198" s="261" t="s">
        <v>156</v>
      </c>
      <c r="E198" s="262"/>
      <c r="F198" s="252"/>
      <c r="G198" s="252"/>
      <c r="H198" s="252"/>
    </row>
    <row r="199" spans="1:8" ht="146.25" customHeight="1" x14ac:dyDescent="0.2">
      <c r="A199" s="259" t="s">
        <v>157</v>
      </c>
      <c r="B199" s="259"/>
      <c r="C199" s="260" t="s">
        <v>158</v>
      </c>
      <c r="D199" s="261" t="s">
        <v>156</v>
      </c>
      <c r="E199" s="261"/>
      <c r="F199" s="252"/>
      <c r="G199" s="252"/>
      <c r="H199" s="252"/>
    </row>
    <row r="200" spans="1:8" s="217" customFormat="1" ht="125.25" customHeight="1" x14ac:dyDescent="0.2">
      <c r="A200" s="258" t="s">
        <v>160</v>
      </c>
      <c r="B200" s="259"/>
      <c r="C200" s="319" t="s">
        <v>161</v>
      </c>
      <c r="D200" s="259" t="s">
        <v>156</v>
      </c>
      <c r="E200" s="320"/>
      <c r="F200" s="246"/>
      <c r="G200" s="246"/>
      <c r="H200" s="246"/>
    </row>
    <row r="201" spans="1:8" s="238" customFormat="1" ht="222.75" customHeight="1" thickBot="1" x14ac:dyDescent="0.25">
      <c r="A201" s="442" t="s">
        <v>162</v>
      </c>
      <c r="B201" s="443"/>
      <c r="C201" s="323" t="s">
        <v>163</v>
      </c>
      <c r="D201" s="444" t="s">
        <v>156</v>
      </c>
      <c r="E201" s="445"/>
      <c r="F201" s="236"/>
      <c r="G201" s="237"/>
      <c r="H201" s="237"/>
    </row>
    <row r="202" spans="1:8" s="238" customFormat="1" ht="18" customHeight="1" x14ac:dyDescent="0.2">
      <c r="A202" s="636"/>
      <c r="B202" s="636"/>
      <c r="C202" s="636"/>
      <c r="D202" s="636"/>
      <c r="E202" s="636"/>
      <c r="F202" s="236"/>
      <c r="G202" s="237"/>
      <c r="H202" s="237"/>
    </row>
    <row r="203" spans="1:8" ht="24.95" customHeight="1" x14ac:dyDescent="0.2">
      <c r="A203" s="264" t="s">
        <v>164</v>
      </c>
      <c r="B203" s="264"/>
      <c r="C203" s="264"/>
      <c r="D203" s="264"/>
      <c r="E203" s="264"/>
      <c r="F203" s="264"/>
      <c r="G203" s="264"/>
      <c r="H203" s="264"/>
    </row>
    <row r="204" spans="1:8" ht="24.95" customHeight="1" x14ac:dyDescent="0.2">
      <c r="A204" s="264" t="s">
        <v>165</v>
      </c>
      <c r="B204" s="264"/>
      <c r="C204" s="264"/>
      <c r="D204" s="264"/>
      <c r="E204" s="264"/>
      <c r="F204" s="264"/>
      <c r="G204" s="264"/>
      <c r="H204" s="264"/>
    </row>
    <row r="205" spans="1:8" ht="190.5" customHeight="1" x14ac:dyDescent="0.2">
      <c r="A205" s="326" t="str">
        <f>Абакан_юр!A195</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5" s="326"/>
      <c r="C205" s="326"/>
      <c r="D205" s="326"/>
      <c r="E205" s="326"/>
      <c r="F205" s="326"/>
      <c r="G205" s="326"/>
      <c r="H205" s="326"/>
    </row>
    <row r="206" spans="1:8" s="16" customFormat="1" ht="67.5" customHeight="1" x14ac:dyDescent="0.2">
      <c r="A206" s="239" t="s">
        <v>167</v>
      </c>
      <c r="B206" s="239"/>
      <c r="C206" s="239"/>
      <c r="D206" s="239"/>
      <c r="E206" s="239"/>
      <c r="F206" s="239"/>
      <c r="G206" s="239"/>
      <c r="H206" s="239"/>
    </row>
    <row r="207" spans="1:8" ht="24.95" customHeight="1" x14ac:dyDescent="0.2">
      <c r="A207" s="264" t="s">
        <v>168</v>
      </c>
      <c r="B207" s="264"/>
      <c r="C207" s="264"/>
      <c r="D207" s="264"/>
      <c r="E207" s="264"/>
      <c r="F207" s="264"/>
      <c r="G207" s="264"/>
      <c r="H207" s="264"/>
    </row>
    <row r="208" spans="1:8" s="266" customFormat="1" ht="114.75" customHeight="1" x14ac:dyDescent="0.2">
      <c r="A208" s="239" t="s">
        <v>169</v>
      </c>
      <c r="B208" s="239"/>
      <c r="C208" s="239"/>
      <c r="D208" s="239"/>
      <c r="E208" s="239"/>
      <c r="F208" s="239"/>
      <c r="G208" s="239"/>
      <c r="H208" s="239"/>
    </row>
  </sheetData>
  <sheetProtection selectLockedCells="1" selectUnlockedCells="1"/>
  <mergeCells count="337">
    <mergeCell ref="A203:H203"/>
    <mergeCell ref="A204:H204"/>
    <mergeCell ref="A205:H205"/>
    <mergeCell ref="A206:H206"/>
    <mergeCell ref="A207:H207"/>
    <mergeCell ref="A208:E208"/>
    <mergeCell ref="F208:H208"/>
    <mergeCell ref="A199:B199"/>
    <mergeCell ref="D199:E199"/>
    <mergeCell ref="A200:B200"/>
    <mergeCell ref="D200:E200"/>
    <mergeCell ref="A201:B201"/>
    <mergeCell ref="D201:E201"/>
    <mergeCell ref="A196:B196"/>
    <mergeCell ref="D196:E196"/>
    <mergeCell ref="A197:B197"/>
    <mergeCell ref="D197:E197"/>
    <mergeCell ref="A198:B198"/>
    <mergeCell ref="D198:E198"/>
    <mergeCell ref="A188:C188"/>
    <mergeCell ref="A189:C189"/>
    <mergeCell ref="A191:H191"/>
    <mergeCell ref="A192:H192"/>
    <mergeCell ref="A194:E194"/>
    <mergeCell ref="A195:E195"/>
    <mergeCell ref="A183:C183"/>
    <mergeCell ref="G183:H183"/>
    <mergeCell ref="A184:C184"/>
    <mergeCell ref="A185:C185"/>
    <mergeCell ref="A186:C186"/>
    <mergeCell ref="A187:C187"/>
    <mergeCell ref="A177:B177"/>
    <mergeCell ref="D177:H177"/>
    <mergeCell ref="C179:D179"/>
    <mergeCell ref="C180:D180"/>
    <mergeCell ref="C181:D181"/>
    <mergeCell ref="C182:D182"/>
    <mergeCell ref="A172:B172"/>
    <mergeCell ref="A173:B173"/>
    <mergeCell ref="D173:H173"/>
    <mergeCell ref="A174:C174"/>
    <mergeCell ref="D174:H174"/>
    <mergeCell ref="A175:B175"/>
    <mergeCell ref="C175:C176"/>
    <mergeCell ref="D175:H175"/>
    <mergeCell ref="A176:B176"/>
    <mergeCell ref="D176:H176"/>
    <mergeCell ref="A168:B168"/>
    <mergeCell ref="D168:H168"/>
    <mergeCell ref="A169:B169"/>
    <mergeCell ref="A170:B170"/>
    <mergeCell ref="D170:H170"/>
    <mergeCell ref="A171:B171"/>
    <mergeCell ref="D171:H171"/>
    <mergeCell ref="D164:H164"/>
    <mergeCell ref="A165:B165"/>
    <mergeCell ref="D165:H165"/>
    <mergeCell ref="A166:B166"/>
    <mergeCell ref="A167:B167"/>
    <mergeCell ref="D167:H167"/>
    <mergeCell ref="A160:B160"/>
    <mergeCell ref="C160:C164"/>
    <mergeCell ref="D160:H160"/>
    <mergeCell ref="A161:B161"/>
    <mergeCell ref="D161:H161"/>
    <mergeCell ref="A162:B162"/>
    <mergeCell ref="D162:H162"/>
    <mergeCell ref="A163:B163"/>
    <mergeCell ref="D163:H163"/>
    <mergeCell ref="A164:B164"/>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12:B112"/>
    <mergeCell ref="D112:H112"/>
    <mergeCell ref="A113:B113"/>
    <mergeCell ref="D113:H113"/>
    <mergeCell ref="A114:B114"/>
    <mergeCell ref="D114:H114"/>
    <mergeCell ref="D108:H108"/>
    <mergeCell ref="A109:B109"/>
    <mergeCell ref="D109:H109"/>
    <mergeCell ref="A110:B110"/>
    <mergeCell ref="D110:H110"/>
    <mergeCell ref="A111:B111"/>
    <mergeCell ref="D111:H111"/>
    <mergeCell ref="A104:B104"/>
    <mergeCell ref="D104:H104"/>
    <mergeCell ref="A105:B105"/>
    <mergeCell ref="D105:H105"/>
    <mergeCell ref="A106:B106"/>
    <mergeCell ref="C106:C123"/>
    <mergeCell ref="D106:H106"/>
    <mergeCell ref="A107:B107"/>
    <mergeCell ref="D107:H107"/>
    <mergeCell ref="A108:B108"/>
    <mergeCell ref="A101:B101"/>
    <mergeCell ref="D101:H101"/>
    <mergeCell ref="A102:B102"/>
    <mergeCell ref="D102:H102"/>
    <mergeCell ref="A103:B103"/>
    <mergeCell ref="D103:H103"/>
    <mergeCell ref="A98:B98"/>
    <mergeCell ref="D98:H98"/>
    <mergeCell ref="A99:B99"/>
    <mergeCell ref="D99:H99"/>
    <mergeCell ref="A100:B100"/>
    <mergeCell ref="D100:H100"/>
    <mergeCell ref="D93:H93"/>
    <mergeCell ref="A94:B94"/>
    <mergeCell ref="C94:C102"/>
    <mergeCell ref="D94:H94"/>
    <mergeCell ref="A95:B95"/>
    <mergeCell ref="D95:H95"/>
    <mergeCell ref="A96:B96"/>
    <mergeCell ref="D96:H96"/>
    <mergeCell ref="A97:B97"/>
    <mergeCell ref="D97:H97"/>
    <mergeCell ref="A90:B90"/>
    <mergeCell ref="D90:H90"/>
    <mergeCell ref="A91:B91"/>
    <mergeCell ref="D91:H91"/>
    <mergeCell ref="A92:C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D70:H70"/>
    <mergeCell ref="A71:C71"/>
    <mergeCell ref="D71:H71"/>
    <mergeCell ref="A72:B72"/>
    <mergeCell ref="C72:C91"/>
    <mergeCell ref="D72:H72"/>
    <mergeCell ref="A73:B73"/>
    <mergeCell ref="D73:H73"/>
    <mergeCell ref="A74:B74"/>
    <mergeCell ref="D74:H74"/>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51:H51"/>
    <mergeCell ref="A52:A53"/>
    <mergeCell ref="D52:H53"/>
    <mergeCell ref="D54:H54"/>
    <mergeCell ref="A55:A59"/>
    <mergeCell ref="B55:B56"/>
    <mergeCell ref="C55:C56"/>
    <mergeCell ref="D55:D59"/>
    <mergeCell ref="E55:E59"/>
    <mergeCell ref="F55:F59"/>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199"/>
  <sheetViews>
    <sheetView view="pageBreakPreview" zoomScale="40" zoomScaleNormal="60" zoomScaleSheetLayoutView="40" workbookViewId="0">
      <pane ySplit="4" topLeftCell="A47" activePane="bottomLeft" state="frozen"/>
      <selection activeCell="A181" sqref="A181:B181"/>
      <selection pane="bottomLeft" activeCell="A181" sqref="A181:B181"/>
    </sheetView>
  </sheetViews>
  <sheetFormatPr defaultColWidth="9.140625" defaultRowHeight="12.75" x14ac:dyDescent="0.2"/>
  <cols>
    <col min="1" max="1" width="45.7109375" style="216" customWidth="1"/>
    <col min="2" max="2" width="80.7109375" style="217" customWidth="1"/>
    <col min="3" max="3" width="120.7109375" style="218" customWidth="1"/>
    <col min="4" max="4" width="35.5703125" style="217" customWidth="1"/>
    <col min="5" max="5" width="29.85546875" style="217" customWidth="1"/>
    <col min="6" max="6" width="27.85546875" style="217" customWidth="1"/>
    <col min="7" max="7" width="25" style="217" customWidth="1"/>
    <col min="8" max="8" width="29.28515625" style="217" customWidth="1"/>
    <col min="9" max="16384" width="9.140625" style="219"/>
  </cols>
  <sheetData>
    <row r="1" spans="1:8" s="4" customFormat="1" ht="50.1" customHeight="1" x14ac:dyDescent="0.2">
      <c r="A1" s="1"/>
      <c r="B1" s="2"/>
      <c r="C1" s="3" t="s">
        <v>0</v>
      </c>
      <c r="D1" s="236"/>
      <c r="E1" s="236"/>
      <c r="F1" s="236"/>
      <c r="G1" s="236"/>
      <c r="H1" s="236"/>
    </row>
    <row r="2" spans="1:8" s="10" customFormat="1" ht="50.1" customHeight="1" x14ac:dyDescent="0.2">
      <c r="A2" s="5" t="str">
        <f>Абакан_юр!A2</f>
        <v>Введен в действие с "01" июня 2024 г.</v>
      </c>
      <c r="B2" s="6" t="s">
        <v>2</v>
      </c>
      <c r="C2" s="7" t="s">
        <v>564</v>
      </c>
      <c r="D2" s="507"/>
      <c r="E2" s="507"/>
      <c r="F2" s="507"/>
      <c r="G2" s="507"/>
      <c r="H2" s="507"/>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4"/>
      <c r="G3" s="14"/>
      <c r="H3" s="14"/>
    </row>
    <row r="4" spans="1:8" s="23" customFormat="1" ht="50.1" customHeight="1" thickBot="1" x14ac:dyDescent="0.25">
      <c r="A4" s="17" t="s">
        <v>5</v>
      </c>
      <c r="B4" s="18" t="s">
        <v>6</v>
      </c>
      <c r="C4" s="19" t="s">
        <v>7</v>
      </c>
      <c r="D4" s="20" t="s">
        <v>8</v>
      </c>
      <c r="E4" s="21"/>
      <c r="F4" s="21"/>
      <c r="G4" s="21"/>
      <c r="H4" s="22"/>
    </row>
    <row r="5" spans="1:8" s="28" customFormat="1" ht="50.1" customHeight="1" thickBot="1" x14ac:dyDescent="0.25">
      <c r="A5" s="24" t="s">
        <v>9</v>
      </c>
      <c r="B5" s="25"/>
      <c r="C5" s="26"/>
      <c r="D5" s="26"/>
      <c r="E5" s="26"/>
      <c r="F5" s="26"/>
      <c r="G5" s="26"/>
      <c r="H5" s="27"/>
    </row>
    <row r="6" spans="1:8" ht="21.75" thickBot="1" x14ac:dyDescent="0.25">
      <c r="A6" s="436"/>
      <c r="B6" s="437"/>
      <c r="C6" s="438"/>
      <c r="D6" s="267"/>
      <c r="E6" s="268"/>
      <c r="F6" s="269"/>
      <c r="G6" s="268"/>
      <c r="H6" s="270"/>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"2ГИС.МУРМАНСКАЯ ОБЛАСТЬ" (версия для ПК); 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Интернет-площадки и Веб-приложения на основе Cправочника организаций "2ГИС.МУРМАНСКАЯ ОБЛАСТЬ", http://api.2gis.ru/</v>
      </c>
      <c r="D7" s="31">
        <f>F7*1.2</f>
        <v>6300</v>
      </c>
      <c r="E7" s="32">
        <f>F7*1.1</f>
        <v>5775.0000000000009</v>
      </c>
      <c r="F7" s="32">
        <v>5250</v>
      </c>
      <c r="G7" s="32">
        <f>F7*0.75</f>
        <v>3937.5</v>
      </c>
      <c r="H7" s="33">
        <f>F7*0.5</f>
        <v>2625</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"2ГИС.МУРМАНСКАЯ ОБЛАСТЬ" (версия для ПК); 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Интернет-площадки и Веб-приложения на основе Cправочника организаций "2ГИС.МУРМАНСКАЯ ОБЛАСТЬ",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"2ГИС.МУРМАНСКАЯ ОБЛАСТЬ" (версия для ПК); 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Интернет-площадки и Веб-приложения на основе Cправочника организаций "2ГИС.МУРМАНСКАЯ ОБЛАСТЬ", http://api.2gis.ru/</v>
      </c>
      <c r="D12" s="54">
        <f>F12*1.2</f>
        <v>7092</v>
      </c>
      <c r="E12" s="32">
        <f>F12*1.1</f>
        <v>6501.0000000000009</v>
      </c>
      <c r="F12" s="32">
        <v>5910</v>
      </c>
      <c r="G12" s="32">
        <f>F12*0.75</f>
        <v>4432.5</v>
      </c>
      <c r="H12" s="33">
        <f>F12*0.5</f>
        <v>2955</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"2ГИС.МУРМАНСКАЯ ОБЛАСТЬ" (версия для ПК); 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Интернет-площадки и Веб-приложения на основе Cправочника организаций "2ГИС.МУРМАНСКАЯ ОБЛАСТЬ",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1122</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"2ГИС.МУРМАНСКАЯ ОБЛАСТЬ"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"2ГИС.МУРМАНСКАЯ ОБЛАСТЬ"; Электронный справочник "2ГИС.МУРМАНСКАЯ ОБЛАСТЬ"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Интернет-площадки и Веб-приложения на основе Cправочника организаций "2ГИС.МУРМАНСКАЯ ОБЛАСТЬ", http://api.2gis.ru/</v>
      </c>
      <c r="D23" s="271">
        <v>150</v>
      </c>
      <c r="E23" s="272"/>
      <c r="F23" s="272"/>
      <c r="G23" s="272"/>
      <c r="H23" s="273"/>
    </row>
    <row r="24" spans="1:8" s="16" customFormat="1" ht="94.5" customHeight="1" x14ac:dyDescent="0.2">
      <c r="A24" s="71"/>
      <c r="B24" s="92"/>
      <c r="C24" s="93"/>
      <c r="D24" s="94"/>
      <c r="E24" s="95"/>
      <c r="F24" s="95"/>
      <c r="G24" s="95"/>
      <c r="H24" s="274"/>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25" s="275"/>
      <c r="E25" s="276"/>
      <c r="F25" s="276"/>
      <c r="G25" s="276"/>
      <c r="H25" s="277"/>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"2ГИС.МУРМАНСКАЯ ОБЛАСТЬ" (версия для ПК); 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v>
      </c>
      <c r="D27" s="31">
        <f>F27*1.2</f>
        <v>8827.1999999999989</v>
      </c>
      <c r="E27" s="32">
        <f>F27*1.1</f>
        <v>8091.6</v>
      </c>
      <c r="F27" s="32">
        <v>7356</v>
      </c>
      <c r="G27" s="32">
        <f>F27*0.75</f>
        <v>5517</v>
      </c>
      <c r="H27" s="33">
        <f>F27*0.5</f>
        <v>3678</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"2ГИС.МУРМАНСКАЯ ОБЛАСТЬ" (версия для ПК); 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v>
      </c>
      <c r="D32" s="54">
        <f>F32*1.2</f>
        <v>9936</v>
      </c>
      <c r="E32" s="32">
        <f>F32*1.1</f>
        <v>9108</v>
      </c>
      <c r="F32" s="32">
        <v>8280</v>
      </c>
      <c r="G32" s="32">
        <f>F32*0.75</f>
        <v>6210</v>
      </c>
      <c r="H32" s="33">
        <f>F32*0.5</f>
        <v>4140</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1680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"2ГИС.МУРМАНСКАЯ ОБЛАСТЬ"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"2ГИС.МУРМАНСКАЯ ОБЛАСТЬ"; Электронный справочник "2ГИС.МУРМАНСКАЯ ОБЛАСТЬ"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v>
      </c>
      <c r="D43" s="89">
        <v>150</v>
      </c>
      <c r="E43" s="90"/>
      <c r="F43" s="90"/>
      <c r="G43" s="90"/>
      <c r="H43" s="91"/>
    </row>
    <row r="44" spans="1:8" s="16" customFormat="1" ht="69.75" customHeight="1" x14ac:dyDescent="0.2">
      <c r="A44" s="71"/>
      <c r="B44" s="92"/>
      <c r="C44" s="93"/>
      <c r="D44" s="94"/>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45" s="94"/>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46" s="94"/>
      <c r="E46" s="95"/>
      <c r="F46" s="95"/>
      <c r="G46" s="95"/>
      <c r="H46" s="96"/>
    </row>
    <row r="47" spans="1:8" s="16" customFormat="1" ht="24.95" customHeight="1" thickBot="1" x14ac:dyDescent="0.25">
      <c r="A47" s="81"/>
      <c r="B47" s="82"/>
      <c r="C47" s="83"/>
      <c r="D47" s="113"/>
      <c r="E47" s="114"/>
      <c r="F47" s="114"/>
      <c r="G47" s="114"/>
      <c r="H47" s="115"/>
    </row>
    <row r="48" spans="1:8" s="16" customFormat="1" ht="48" customHeight="1" x14ac:dyDescent="0.2">
      <c r="A48" s="29" t="s">
        <v>31</v>
      </c>
      <c r="B48" s="30" t="s">
        <v>27</v>
      </c>
      <c r="C4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"2ГИС.МУРМАНСКАЯ ОБЛАСТЬ" (версия для ПК); 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Интернет-площадки и Веб-приложения на основе Cправочника организаций "2ГИС.МУРМАНСКАЯ ОБЛАСТЬ", http://api.2gis.ru/</v>
      </c>
      <c r="D48" s="31">
        <f>F48*1.2</f>
        <v>7560</v>
      </c>
      <c r="E48" s="32">
        <f>F48*1.1</f>
        <v>6930.0000000000009</v>
      </c>
      <c r="F48" s="32">
        <v>6300</v>
      </c>
      <c r="G48" s="32">
        <f>F48*0.75</f>
        <v>4725</v>
      </c>
      <c r="H48" s="33">
        <f>F48*0.5</f>
        <v>3150</v>
      </c>
    </row>
    <row r="49" spans="1:8" s="16" customFormat="1" ht="132" customHeight="1" x14ac:dyDescent="0.2">
      <c r="A49" s="34"/>
      <c r="B49" s="35"/>
      <c r="C49" s="35"/>
      <c r="D49" s="36"/>
      <c r="E49" s="37"/>
      <c r="F49" s="37"/>
      <c r="G49" s="37"/>
      <c r="H49" s="38"/>
    </row>
    <row r="50" spans="1:8" s="16" customFormat="1" ht="127.5" customHeight="1" x14ac:dyDescent="0.2">
      <c r="A50" s="34"/>
      <c r="B50" s="39" t="s">
        <v>12</v>
      </c>
      <c r="C5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"2ГИС.МУРМАНСКАЯ ОБЛАСТЬ" (версия для ПК); 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Интернет-площадки и Веб-приложения на основе Cправочника организаций "2ГИС.МУРМАНСКАЯ ОБЛАСТЬ", http://api.2gis.ru/</v>
      </c>
      <c r="D50" s="36"/>
      <c r="E50" s="37"/>
      <c r="F50" s="37"/>
      <c r="G50" s="37"/>
      <c r="H50" s="38"/>
    </row>
    <row r="51" spans="1:8" s="16" customFormat="1" ht="127.5" customHeight="1" thickBot="1" x14ac:dyDescent="0.25">
      <c r="A51" s="119"/>
      <c r="B51" s="120" t="s">
        <v>33</v>
      </c>
      <c r="C51"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51" s="121"/>
      <c r="E51" s="122"/>
      <c r="F51" s="122"/>
      <c r="G51" s="122"/>
      <c r="H51" s="123"/>
    </row>
    <row r="52" spans="1:8" s="16" customFormat="1" ht="166.5" customHeight="1" thickBot="1" x14ac:dyDescent="0.25">
      <c r="A52" s="41"/>
      <c r="B52" s="42" t="s">
        <v>13</v>
      </c>
      <c r="C52"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52" s="44"/>
      <c r="E52" s="45"/>
      <c r="F52" s="45"/>
      <c r="G52" s="45"/>
      <c r="H52" s="46"/>
    </row>
    <row r="53" spans="1:8" s="16" customFormat="1" ht="24.95" customHeight="1" thickBot="1" x14ac:dyDescent="0.25">
      <c r="A53" s="47"/>
      <c r="B53" s="48"/>
      <c r="C53" s="49"/>
      <c r="D53" s="50"/>
      <c r="E53" s="51"/>
      <c r="F53" s="51"/>
      <c r="G53" s="51"/>
      <c r="H53" s="52"/>
    </row>
    <row r="54" spans="1:8" s="16" customFormat="1" ht="48" customHeight="1" x14ac:dyDescent="0.2">
      <c r="A54" s="53" t="s">
        <v>35</v>
      </c>
      <c r="B54" s="30" t="s">
        <v>27</v>
      </c>
      <c r="C54"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"2ГИС.МУРМАНСКАЯ ОБЛАСТЬ" (версия для ПК); 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Интернет-площадки и Веб-приложения на основе Cправочника организаций "2ГИС.МУРМАНСКАЯ ОБЛАСТЬ", http://api.2gis.ru/</v>
      </c>
      <c r="D54" s="54">
        <f>F54*1.2</f>
        <v>8510.4</v>
      </c>
      <c r="E54" s="32">
        <f>F54*1.1</f>
        <v>7801.2000000000007</v>
      </c>
      <c r="F54" s="32">
        <v>7092</v>
      </c>
      <c r="G54" s="32">
        <f>F54*0.75</f>
        <v>5319</v>
      </c>
      <c r="H54" s="33">
        <f>F54*0.5</f>
        <v>3546</v>
      </c>
    </row>
    <row r="55" spans="1:8" s="16" customFormat="1" ht="132" customHeight="1" x14ac:dyDescent="0.2">
      <c r="A55" s="55"/>
      <c r="B55" s="35"/>
      <c r="C55" s="35"/>
      <c r="D55" s="56"/>
      <c r="E55" s="37"/>
      <c r="F55" s="37"/>
      <c r="G55" s="37"/>
      <c r="H55" s="38"/>
    </row>
    <row r="56" spans="1:8" s="16" customFormat="1" ht="138.94999999999999" customHeight="1" x14ac:dyDescent="0.2">
      <c r="A56" s="55"/>
      <c r="B56" s="39" t="s">
        <v>12</v>
      </c>
      <c r="C56"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"2ГИС.МУРМАНСКАЯ ОБЛАСТЬ" (версия для ПК); 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Интернет-площадки и Веб-приложения на основе Cправочника организаций "2ГИС.МУРМАНСКАЯ ОБЛАСТЬ", http://api.2gis.ru/</v>
      </c>
      <c r="D56" s="56"/>
      <c r="E56" s="37"/>
      <c r="F56" s="37"/>
      <c r="G56" s="37"/>
      <c r="H56" s="38"/>
    </row>
    <row r="57" spans="1:8" s="16" customFormat="1" ht="166.5" customHeight="1" x14ac:dyDescent="0.2">
      <c r="A57" s="55"/>
      <c r="B57" s="57" t="s">
        <v>13</v>
      </c>
      <c r="C57"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57" s="56"/>
      <c r="E57" s="37"/>
      <c r="F57" s="37"/>
      <c r="G57" s="37"/>
      <c r="H57" s="38"/>
    </row>
    <row r="58" spans="1:8" s="16" customFormat="1" ht="92.25" customHeight="1" thickBot="1" x14ac:dyDescent="0.25">
      <c r="A58" s="59"/>
      <c r="B58" s="42" t="s">
        <v>36</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58" s="61"/>
      <c r="E58" s="45"/>
      <c r="F58" s="45"/>
      <c r="G58" s="45"/>
      <c r="H58" s="46"/>
    </row>
    <row r="59" spans="1:8" s="16" customFormat="1" ht="24.95" customHeight="1" thickBot="1" x14ac:dyDescent="0.25">
      <c r="A59" s="81"/>
      <c r="B59" s="82"/>
      <c r="C59" s="83"/>
      <c r="D59" s="84"/>
      <c r="E59" s="85"/>
      <c r="F59" s="85"/>
      <c r="G59" s="85"/>
      <c r="H59" s="86"/>
    </row>
    <row r="60" spans="1:8" s="16" customFormat="1" ht="50.1" customHeight="1" x14ac:dyDescent="0.2">
      <c r="A60" s="65" t="s">
        <v>37</v>
      </c>
      <c r="B60" s="87" t="s">
        <v>23</v>
      </c>
      <c r="C60"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Интернет-площадки и Веб-приложения на основе Cправочника организаций "2ГИС.МУРМАНСКАЯ ОБЛАСТЬ", http://api.2gis.ru/</v>
      </c>
      <c r="D60" s="271">
        <v>150</v>
      </c>
      <c r="E60" s="272"/>
      <c r="F60" s="272"/>
      <c r="G60" s="272"/>
      <c r="H60" s="273"/>
    </row>
    <row r="61" spans="1:8" s="16" customFormat="1" ht="94.5" customHeight="1" x14ac:dyDescent="0.2">
      <c r="A61" s="71"/>
      <c r="B61" s="92"/>
      <c r="C61" s="93"/>
      <c r="D61" s="94"/>
      <c r="E61" s="95"/>
      <c r="F61" s="95"/>
      <c r="G61" s="95"/>
      <c r="H61" s="274"/>
    </row>
    <row r="62" spans="1:8" s="16" customFormat="1" ht="163.5" customHeight="1" thickBot="1" x14ac:dyDescent="0.25">
      <c r="A62" s="77"/>
      <c r="B62" s="97" t="s">
        <v>13</v>
      </c>
      <c r="C62"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62" s="275"/>
      <c r="E62" s="276"/>
      <c r="F62" s="276"/>
      <c r="G62" s="276"/>
      <c r="H62" s="277"/>
    </row>
    <row r="63" spans="1:8" ht="21.75" thickBot="1" x14ac:dyDescent="0.25">
      <c r="A63" s="81"/>
      <c r="B63" s="129"/>
      <c r="C63" s="130"/>
      <c r="D63" s="113"/>
      <c r="E63" s="114"/>
      <c r="F63" s="114"/>
      <c r="G63" s="114"/>
      <c r="H63" s="115"/>
    </row>
    <row r="64" spans="1:8" ht="50.1" customHeight="1" thickBot="1" x14ac:dyDescent="0.25">
      <c r="A64" s="136" t="s">
        <v>38</v>
      </c>
      <c r="B64" s="137"/>
      <c r="C64" s="137"/>
      <c r="D64" s="138" t="str">
        <f>"от "&amp;MIN(D65:D84)&amp;" до "&amp;MAX(D65:D84)</f>
        <v>от 720 до 7560</v>
      </c>
      <c r="E64" s="139"/>
      <c r="F64" s="139"/>
      <c r="G64" s="139"/>
      <c r="H64" s="140"/>
    </row>
    <row r="65" spans="1:8" ht="37.5" customHeight="1" x14ac:dyDescent="0.2">
      <c r="A65" s="141" t="s">
        <v>39</v>
      </c>
      <c r="B65" s="142"/>
      <c r="C65" s="143" t="str">
        <f>"Электронный справочник на основе Справочника организаций "&amp;$C$2&amp;" (версия для ПК)"</f>
        <v>Электронный справочник на основе Справочника организаций "2ГИС.МУРМАНСКАЯ ОБЛАСТЬ" (версия для ПК)</v>
      </c>
      <c r="D65" s="144">
        <v>720</v>
      </c>
      <c r="E65" s="145"/>
      <c r="F65" s="145"/>
      <c r="G65" s="145"/>
      <c r="H65" s="146"/>
    </row>
    <row r="66" spans="1:8" ht="37.5" customHeight="1" x14ac:dyDescent="0.2">
      <c r="A66" s="147" t="s">
        <v>40</v>
      </c>
      <c r="B66" s="148"/>
      <c r="C66" s="143"/>
      <c r="D66" s="36">
        <v>1080</v>
      </c>
      <c r="E66" s="37"/>
      <c r="F66" s="37"/>
      <c r="G66" s="37"/>
      <c r="H66" s="38"/>
    </row>
    <row r="67" spans="1:8" ht="37.5" customHeight="1" x14ac:dyDescent="0.2">
      <c r="A67" s="147" t="s">
        <v>41</v>
      </c>
      <c r="B67" s="148"/>
      <c r="C67" s="143"/>
      <c r="D67" s="36">
        <v>1440</v>
      </c>
      <c r="E67" s="37"/>
      <c r="F67" s="37"/>
      <c r="G67" s="37"/>
      <c r="H67" s="38"/>
    </row>
    <row r="68" spans="1:8" ht="37.5" customHeight="1" x14ac:dyDescent="0.2">
      <c r="A68" s="147" t="s">
        <v>42</v>
      </c>
      <c r="B68" s="148"/>
      <c r="C68" s="143"/>
      <c r="D68" s="36">
        <v>1800</v>
      </c>
      <c r="E68" s="37"/>
      <c r="F68" s="37"/>
      <c r="G68" s="37"/>
      <c r="H68" s="38"/>
    </row>
    <row r="69" spans="1:8" ht="37.5" customHeight="1" x14ac:dyDescent="0.2">
      <c r="A69" s="147" t="s">
        <v>43</v>
      </c>
      <c r="B69" s="148"/>
      <c r="C69" s="143"/>
      <c r="D69" s="36">
        <v>2160</v>
      </c>
      <c r="E69" s="37"/>
      <c r="F69" s="37"/>
      <c r="G69" s="37"/>
      <c r="H69" s="38"/>
    </row>
    <row r="70" spans="1:8" ht="37.5" customHeight="1" x14ac:dyDescent="0.2">
      <c r="A70" s="147" t="s">
        <v>44</v>
      </c>
      <c r="B70" s="148"/>
      <c r="C70" s="143"/>
      <c r="D70" s="36">
        <v>2520</v>
      </c>
      <c r="E70" s="37"/>
      <c r="F70" s="37"/>
      <c r="G70" s="37"/>
      <c r="H70" s="38"/>
    </row>
    <row r="71" spans="1:8" ht="37.5" customHeight="1" x14ac:dyDescent="0.2">
      <c r="A71" s="147" t="s">
        <v>45</v>
      </c>
      <c r="B71" s="148"/>
      <c r="C71" s="143"/>
      <c r="D71" s="36">
        <v>2880</v>
      </c>
      <c r="E71" s="37"/>
      <c r="F71" s="37"/>
      <c r="G71" s="37"/>
      <c r="H71" s="38"/>
    </row>
    <row r="72" spans="1:8" ht="37.5" customHeight="1" x14ac:dyDescent="0.2">
      <c r="A72" s="147" t="s">
        <v>46</v>
      </c>
      <c r="B72" s="148"/>
      <c r="C72" s="143"/>
      <c r="D72" s="36">
        <v>3240</v>
      </c>
      <c r="E72" s="37"/>
      <c r="F72" s="37"/>
      <c r="G72" s="37"/>
      <c r="H72" s="38"/>
    </row>
    <row r="73" spans="1:8" ht="37.5" customHeight="1" x14ac:dyDescent="0.2">
      <c r="A73" s="147" t="s">
        <v>47</v>
      </c>
      <c r="B73" s="148"/>
      <c r="C73" s="143"/>
      <c r="D73" s="36">
        <v>3600</v>
      </c>
      <c r="E73" s="37"/>
      <c r="F73" s="37"/>
      <c r="G73" s="37"/>
      <c r="H73" s="38"/>
    </row>
    <row r="74" spans="1:8" ht="37.5" customHeight="1" x14ac:dyDescent="0.2">
      <c r="A74" s="147" t="s">
        <v>48</v>
      </c>
      <c r="B74" s="148"/>
      <c r="C74" s="143"/>
      <c r="D74" s="36">
        <v>3960</v>
      </c>
      <c r="E74" s="37"/>
      <c r="F74" s="37"/>
      <c r="G74" s="37"/>
      <c r="H74" s="38"/>
    </row>
    <row r="75" spans="1:8" ht="37.5" customHeight="1" x14ac:dyDescent="0.2">
      <c r="A75" s="147" t="s">
        <v>49</v>
      </c>
      <c r="B75" s="148"/>
      <c r="C75" s="143"/>
      <c r="D75" s="36">
        <v>4320</v>
      </c>
      <c r="E75" s="37"/>
      <c r="F75" s="37"/>
      <c r="G75" s="37"/>
      <c r="H75" s="38"/>
    </row>
    <row r="76" spans="1:8" ht="37.5" customHeight="1" x14ac:dyDescent="0.2">
      <c r="A76" s="147" t="s">
        <v>50</v>
      </c>
      <c r="B76" s="148"/>
      <c r="C76" s="143"/>
      <c r="D76" s="36">
        <v>4680</v>
      </c>
      <c r="E76" s="37"/>
      <c r="F76" s="37"/>
      <c r="G76" s="37"/>
      <c r="H76" s="38"/>
    </row>
    <row r="77" spans="1:8" ht="37.5" customHeight="1" x14ac:dyDescent="0.2">
      <c r="A77" s="147" t="s">
        <v>51</v>
      </c>
      <c r="B77" s="148"/>
      <c r="C77" s="143"/>
      <c r="D77" s="36">
        <v>5040</v>
      </c>
      <c r="E77" s="37"/>
      <c r="F77" s="37"/>
      <c r="G77" s="37"/>
      <c r="H77" s="38"/>
    </row>
    <row r="78" spans="1:8" ht="37.5" customHeight="1" x14ac:dyDescent="0.2">
      <c r="A78" s="147" t="s">
        <v>52</v>
      </c>
      <c r="B78" s="148"/>
      <c r="C78" s="143"/>
      <c r="D78" s="36">
        <v>5400</v>
      </c>
      <c r="E78" s="37"/>
      <c r="F78" s="37"/>
      <c r="G78" s="37"/>
      <c r="H78" s="38"/>
    </row>
    <row r="79" spans="1:8" ht="37.5" customHeight="1" x14ac:dyDescent="0.2">
      <c r="A79" s="147" t="s">
        <v>53</v>
      </c>
      <c r="B79" s="148"/>
      <c r="C79" s="143"/>
      <c r="D79" s="36">
        <v>5760</v>
      </c>
      <c r="E79" s="37"/>
      <c r="F79" s="37"/>
      <c r="G79" s="37"/>
      <c r="H79" s="38"/>
    </row>
    <row r="80" spans="1:8" ht="37.5" customHeight="1" x14ac:dyDescent="0.2">
      <c r="A80" s="147" t="s">
        <v>54</v>
      </c>
      <c r="B80" s="148"/>
      <c r="C80" s="143"/>
      <c r="D80" s="36">
        <v>6120</v>
      </c>
      <c r="E80" s="37"/>
      <c r="F80" s="37"/>
      <c r="G80" s="37"/>
      <c r="H80" s="38"/>
    </row>
    <row r="81" spans="1:8" ht="37.5" customHeight="1" x14ac:dyDescent="0.2">
      <c r="A81" s="147" t="s">
        <v>55</v>
      </c>
      <c r="B81" s="148"/>
      <c r="C81" s="143"/>
      <c r="D81" s="36">
        <v>6480</v>
      </c>
      <c r="E81" s="37"/>
      <c r="F81" s="37"/>
      <c r="G81" s="37"/>
      <c r="H81" s="38"/>
    </row>
    <row r="82" spans="1:8" ht="37.5" customHeight="1" x14ac:dyDescent="0.2">
      <c r="A82" s="147" t="s">
        <v>56</v>
      </c>
      <c r="B82" s="148"/>
      <c r="C82" s="143"/>
      <c r="D82" s="36">
        <v>6840</v>
      </c>
      <c r="E82" s="37"/>
      <c r="F82" s="37"/>
      <c r="G82" s="37"/>
      <c r="H82" s="38"/>
    </row>
    <row r="83" spans="1:8" ht="37.5" customHeight="1" x14ac:dyDescent="0.2">
      <c r="A83" s="147" t="s">
        <v>57</v>
      </c>
      <c r="B83" s="148"/>
      <c r="C83" s="143"/>
      <c r="D83" s="36">
        <v>7200</v>
      </c>
      <c r="E83" s="37"/>
      <c r="F83" s="37"/>
      <c r="G83" s="37"/>
      <c r="H83" s="38"/>
    </row>
    <row r="84" spans="1:8" ht="37.5" customHeight="1" thickBot="1" x14ac:dyDescent="0.25">
      <c r="A84" s="147" t="s">
        <v>58</v>
      </c>
      <c r="B84" s="148"/>
      <c r="C84" s="143"/>
      <c r="D84" s="36">
        <v>7560</v>
      </c>
      <c r="E84" s="37"/>
      <c r="F84" s="37"/>
      <c r="G84" s="37"/>
      <c r="H84" s="38"/>
    </row>
    <row r="85" spans="1:8" ht="50.1" customHeight="1" thickBot="1" x14ac:dyDescent="0.25">
      <c r="A85" s="136" t="s">
        <v>59</v>
      </c>
      <c r="B85" s="137"/>
      <c r="C85" s="137"/>
      <c r="D85" s="138" t="str">
        <f>"от "&amp;MIN(D86:D95)&amp;" до "&amp;MAX(D86:D95)</f>
        <v>от 300 до 6138</v>
      </c>
      <c r="E85" s="139"/>
      <c r="F85" s="139"/>
      <c r="G85" s="139"/>
      <c r="H85" s="140"/>
    </row>
    <row r="86" spans="1:8" ht="151.5" x14ac:dyDescent="0.2">
      <c r="A86" s="149" t="s">
        <v>60</v>
      </c>
      <c r="B86" s="150" t="s">
        <v>13</v>
      </c>
      <c r="C86" s="151" t="str">
        <f t="shared" ref="C8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86" s="144">
        <v>624</v>
      </c>
      <c r="E86" s="145"/>
      <c r="F86" s="145"/>
      <c r="G86" s="145"/>
      <c r="H86" s="146"/>
    </row>
    <row r="87" spans="1:8" ht="37.5" customHeight="1" x14ac:dyDescent="0.2">
      <c r="A87" s="377" t="s">
        <v>61</v>
      </c>
      <c r="B87" s="378"/>
      <c r="C87" s="156" t="str">
        <f>"Электронный справочник на основе Справочника организаций "&amp;$C$2&amp;" (версия для ПК)"</f>
        <v>Электронный справочник на основе Справочника организаций "2ГИС.МУРМАНСКАЯ ОБЛАСТЬ" (версия для ПК)</v>
      </c>
      <c r="D87" s="36">
        <v>414</v>
      </c>
      <c r="E87" s="37"/>
      <c r="F87" s="37"/>
      <c r="G87" s="37"/>
      <c r="H87" s="38"/>
    </row>
    <row r="88" spans="1:8" ht="37.5" customHeight="1" x14ac:dyDescent="0.2">
      <c r="A88" s="377" t="s">
        <v>62</v>
      </c>
      <c r="B88" s="378"/>
      <c r="C88" s="159"/>
      <c r="D88" s="36">
        <v>6138</v>
      </c>
      <c r="E88" s="37"/>
      <c r="F88" s="37"/>
      <c r="G88" s="37"/>
      <c r="H88" s="38"/>
    </row>
    <row r="89" spans="1:8" ht="37.5" customHeight="1" x14ac:dyDescent="0.2">
      <c r="A89" s="381" t="s">
        <v>63</v>
      </c>
      <c r="B89" s="382"/>
      <c r="C89" s="159"/>
      <c r="D89" s="36">
        <v>1242</v>
      </c>
      <c r="E89" s="37"/>
      <c r="F89" s="37"/>
      <c r="G89" s="37"/>
      <c r="H89" s="38"/>
    </row>
    <row r="90" spans="1:8" ht="37.5" customHeight="1" x14ac:dyDescent="0.2">
      <c r="A90" s="383" t="s">
        <v>64</v>
      </c>
      <c r="B90" s="384"/>
      <c r="C90" s="159"/>
      <c r="D90" s="36">
        <v>3660</v>
      </c>
      <c r="E90" s="37"/>
      <c r="F90" s="37"/>
      <c r="G90" s="37"/>
      <c r="H90" s="38"/>
    </row>
    <row r="91" spans="1:8" ht="37.5" customHeight="1" x14ac:dyDescent="0.2">
      <c r="A91" s="377" t="s">
        <v>65</v>
      </c>
      <c r="B91" s="378"/>
      <c r="C91" s="159"/>
      <c r="D91" s="36">
        <v>300</v>
      </c>
      <c r="E91" s="37"/>
      <c r="F91" s="37"/>
      <c r="G91" s="37"/>
      <c r="H91" s="38"/>
    </row>
    <row r="92" spans="1:8" ht="37.5" customHeight="1" x14ac:dyDescent="0.2">
      <c r="A92" s="377" t="s">
        <v>66</v>
      </c>
      <c r="B92" s="378"/>
      <c r="C92" s="159"/>
      <c r="D92" s="36">
        <v>300</v>
      </c>
      <c r="E92" s="37"/>
      <c r="F92" s="37"/>
      <c r="G92" s="37"/>
      <c r="H92" s="38"/>
    </row>
    <row r="93" spans="1:8" ht="37.5" customHeight="1" x14ac:dyDescent="0.2">
      <c r="A93" s="377" t="s">
        <v>67</v>
      </c>
      <c r="B93" s="378"/>
      <c r="C93" s="159"/>
      <c r="D93" s="36">
        <v>600</v>
      </c>
      <c r="E93" s="37"/>
      <c r="F93" s="37"/>
      <c r="G93" s="37"/>
      <c r="H93" s="38"/>
    </row>
    <row r="94" spans="1:8" ht="37.5" customHeight="1" x14ac:dyDescent="0.2">
      <c r="A94" s="377" t="s">
        <v>68</v>
      </c>
      <c r="B94" s="378"/>
      <c r="C94" s="159"/>
      <c r="D94" s="36">
        <v>900</v>
      </c>
      <c r="E94" s="37"/>
      <c r="F94" s="37"/>
      <c r="G94" s="37"/>
      <c r="H94" s="38"/>
    </row>
    <row r="95" spans="1:8" ht="37.5" customHeight="1" thickBot="1" x14ac:dyDescent="0.25">
      <c r="A95" s="386" t="s">
        <v>69</v>
      </c>
      <c r="B95" s="387"/>
      <c r="C95" s="164"/>
      <c r="D95" s="121">
        <v>4248</v>
      </c>
      <c r="E95" s="122"/>
      <c r="F95" s="122"/>
      <c r="G95" s="122"/>
      <c r="H95" s="123"/>
    </row>
    <row r="96" spans="1:8" s="16" customFormat="1" ht="117.75" customHeight="1" thickBot="1" x14ac:dyDescent="0.25">
      <c r="A96" s="287" t="s">
        <v>71</v>
      </c>
      <c r="B96" s="288"/>
      <c r="C96" s="28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"2ГИС.МУРМАНСКАЯ ОБЛАСТЬ" (версия для ПК); 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Интернет-площадки и Веб-приложения на основе Cправочника организаций "2ГИС.МУРМАНСКАЯ ОБЛАСТЬ", http://api.2gis.ru/</v>
      </c>
      <c r="D96" s="45">
        <v>102</v>
      </c>
      <c r="E96" s="45"/>
      <c r="F96" s="45"/>
      <c r="G96" s="45"/>
      <c r="H96" s="46"/>
    </row>
    <row r="97" spans="1:8" ht="50.1" customHeight="1" thickBot="1" x14ac:dyDescent="0.25">
      <c r="A97" s="24" t="s">
        <v>72</v>
      </c>
      <c r="B97" s="25"/>
      <c r="C97" s="26"/>
      <c r="D97" s="173" t="str">
        <f>"от "&amp;MIN(D99,D119:D135)&amp;" до "&amp;MAX(D99,D119:D135)</f>
        <v>от 504 до 10440</v>
      </c>
      <c r="E97" s="173"/>
      <c r="F97" s="173"/>
      <c r="G97" s="173"/>
      <c r="H97" s="174"/>
    </row>
    <row r="98" spans="1:8" ht="21.75" thickBot="1" x14ac:dyDescent="0.25">
      <c r="A98" s="290"/>
      <c r="B98" s="291"/>
      <c r="C98" s="130"/>
      <c r="D98" s="292"/>
      <c r="E98" s="292"/>
      <c r="F98" s="292"/>
      <c r="G98" s="292"/>
      <c r="H98" s="293"/>
    </row>
    <row r="99" spans="1:8" ht="59.25" customHeight="1" thickBot="1" x14ac:dyDescent="0.25">
      <c r="A99" s="179" t="s">
        <v>73</v>
      </c>
      <c r="B99" s="180"/>
      <c r="C99"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"2ГИС.МУРМАНСКАЯ ОБЛАСТЬ" (версия для ПК); Интернет-площадка 2gis.kz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Интернет-площадки и Веб-приложения на основе Cправочника организаций "2ГИС.МУРМАНСКАЯ ОБЛАСТЬ", http://api.2gis.kz/</v>
      </c>
      <c r="D99" s="182">
        <v>3600</v>
      </c>
      <c r="E99" s="182"/>
      <c r="F99" s="182"/>
      <c r="G99" s="182"/>
      <c r="H99" s="183"/>
    </row>
    <row r="100" spans="1:8" ht="59.25" customHeight="1" thickBot="1" x14ac:dyDescent="0.25">
      <c r="A100" s="184" t="s">
        <v>74</v>
      </c>
      <c r="B100" s="185"/>
      <c r="C100" s="186"/>
      <c r="D100" s="187" t="s">
        <v>75</v>
      </c>
      <c r="E100" s="188"/>
      <c r="F100" s="188"/>
      <c r="G100" s="188"/>
      <c r="H100" s="189"/>
    </row>
    <row r="101" spans="1:8" ht="59.25" customHeight="1" x14ac:dyDescent="0.2">
      <c r="A101" s="190" t="s">
        <v>76</v>
      </c>
      <c r="B101" s="191"/>
      <c r="C101" s="186"/>
      <c r="D101" s="157">
        <f>D99/4</f>
        <v>900</v>
      </c>
      <c r="E101" s="157"/>
      <c r="F101" s="157"/>
      <c r="G101" s="157"/>
      <c r="H101" s="158"/>
    </row>
    <row r="102" spans="1:8" ht="59.25" customHeight="1" x14ac:dyDescent="0.2">
      <c r="A102" s="190" t="s">
        <v>77</v>
      </c>
      <c r="B102" s="191"/>
      <c r="C102" s="186"/>
      <c r="D102" s="157">
        <f>D99/5</f>
        <v>720</v>
      </c>
      <c r="E102" s="157"/>
      <c r="F102" s="157"/>
      <c r="G102" s="157"/>
      <c r="H102" s="158"/>
    </row>
    <row r="103" spans="1:8" ht="59.25" customHeight="1" x14ac:dyDescent="0.2">
      <c r="A103" s="190" t="s">
        <v>78</v>
      </c>
      <c r="B103" s="191"/>
      <c r="C103" s="186"/>
      <c r="D103" s="157">
        <f>D99/6</f>
        <v>600</v>
      </c>
      <c r="E103" s="157"/>
      <c r="F103" s="157"/>
      <c r="G103" s="157"/>
      <c r="H103" s="158"/>
    </row>
    <row r="104" spans="1:8" ht="59.25" customHeight="1" x14ac:dyDescent="0.2">
      <c r="A104" s="190" t="s">
        <v>79</v>
      </c>
      <c r="B104" s="191"/>
      <c r="C104" s="186"/>
      <c r="D104" s="157">
        <f>D99/7</f>
        <v>514.28571428571433</v>
      </c>
      <c r="E104" s="157"/>
      <c r="F104" s="157"/>
      <c r="G104" s="157"/>
      <c r="H104" s="158"/>
    </row>
    <row r="105" spans="1:8" ht="59.25" customHeight="1" x14ac:dyDescent="0.2">
      <c r="A105" s="190" t="s">
        <v>80</v>
      </c>
      <c r="B105" s="191"/>
      <c r="C105" s="186"/>
      <c r="D105" s="157">
        <f>D99/8</f>
        <v>450</v>
      </c>
      <c r="E105" s="157"/>
      <c r="F105" s="157"/>
      <c r="G105" s="157"/>
      <c r="H105" s="158"/>
    </row>
    <row r="106" spans="1:8" ht="59.25" customHeight="1" x14ac:dyDescent="0.2">
      <c r="A106" s="190" t="s">
        <v>81</v>
      </c>
      <c r="B106" s="191"/>
      <c r="C106" s="186"/>
      <c r="D106" s="157">
        <f>D99/9</f>
        <v>400</v>
      </c>
      <c r="E106" s="157"/>
      <c r="F106" s="157"/>
      <c r="G106" s="157"/>
      <c r="H106" s="158"/>
    </row>
    <row r="107" spans="1:8" ht="59.25" customHeight="1" x14ac:dyDescent="0.2">
      <c r="A107" s="190" t="s">
        <v>82</v>
      </c>
      <c r="B107" s="191"/>
      <c r="C107" s="186"/>
      <c r="D107" s="157">
        <f>D99/10</f>
        <v>360</v>
      </c>
      <c r="E107" s="157"/>
      <c r="F107" s="157"/>
      <c r="G107" s="157"/>
      <c r="H107" s="158"/>
    </row>
    <row r="108" spans="1:8" ht="59.25" customHeight="1" thickBot="1" x14ac:dyDescent="0.25">
      <c r="A108" s="179" t="s">
        <v>83</v>
      </c>
      <c r="B108" s="180"/>
      <c r="C108" s="186"/>
      <c r="D108" s="182">
        <v>5400</v>
      </c>
      <c r="E108" s="182"/>
      <c r="F108" s="182"/>
      <c r="G108" s="182"/>
      <c r="H108" s="183"/>
    </row>
    <row r="109" spans="1:8" ht="59.25" customHeight="1" thickBot="1" x14ac:dyDescent="0.25">
      <c r="A109" s="184" t="s">
        <v>74</v>
      </c>
      <c r="B109" s="185"/>
      <c r="C109" s="186"/>
      <c r="D109" s="187" t="s">
        <v>75</v>
      </c>
      <c r="E109" s="188"/>
      <c r="F109" s="188"/>
      <c r="G109" s="188"/>
      <c r="H109" s="189"/>
    </row>
    <row r="110" spans="1:8" ht="59.25" customHeight="1" x14ac:dyDescent="0.2">
      <c r="A110" s="190" t="s">
        <v>76</v>
      </c>
      <c r="B110" s="191"/>
      <c r="C110" s="186"/>
      <c r="D110" s="157">
        <v>1350</v>
      </c>
      <c r="E110" s="157"/>
      <c r="F110" s="157"/>
      <c r="G110" s="157"/>
      <c r="H110" s="158"/>
    </row>
    <row r="111" spans="1:8" ht="59.25" customHeight="1" x14ac:dyDescent="0.2">
      <c r="A111" s="190" t="s">
        <v>77</v>
      </c>
      <c r="B111" s="191"/>
      <c r="C111" s="186"/>
      <c r="D111" s="157">
        <v>1080</v>
      </c>
      <c r="E111" s="157"/>
      <c r="F111" s="157"/>
      <c r="G111" s="157"/>
      <c r="H111" s="158"/>
    </row>
    <row r="112" spans="1:8" ht="59.25" customHeight="1" x14ac:dyDescent="0.2">
      <c r="A112" s="190" t="s">
        <v>78</v>
      </c>
      <c r="B112" s="191"/>
      <c r="C112" s="186"/>
      <c r="D112" s="157">
        <v>900</v>
      </c>
      <c r="E112" s="157"/>
      <c r="F112" s="157"/>
      <c r="G112" s="157"/>
      <c r="H112" s="158"/>
    </row>
    <row r="113" spans="1:8" ht="59.25" customHeight="1" x14ac:dyDescent="0.2">
      <c r="A113" s="190" t="s">
        <v>79</v>
      </c>
      <c r="B113" s="191"/>
      <c r="C113" s="186"/>
      <c r="D113" s="157">
        <v>771.42857142857144</v>
      </c>
      <c r="E113" s="157"/>
      <c r="F113" s="157"/>
      <c r="G113" s="157"/>
      <c r="H113" s="158"/>
    </row>
    <row r="114" spans="1:8" ht="59.25" customHeight="1" x14ac:dyDescent="0.2">
      <c r="A114" s="190" t="s">
        <v>80</v>
      </c>
      <c r="B114" s="191"/>
      <c r="C114" s="186"/>
      <c r="D114" s="157">
        <v>675</v>
      </c>
      <c r="E114" s="157"/>
      <c r="F114" s="157"/>
      <c r="G114" s="157"/>
      <c r="H114" s="158"/>
    </row>
    <row r="115" spans="1:8" ht="59.25" customHeight="1" x14ac:dyDescent="0.2">
      <c r="A115" s="190" t="s">
        <v>81</v>
      </c>
      <c r="B115" s="191"/>
      <c r="C115" s="186"/>
      <c r="D115" s="157">
        <v>600</v>
      </c>
      <c r="E115" s="157"/>
      <c r="F115" s="157"/>
      <c r="G115" s="157"/>
      <c r="H115" s="158"/>
    </row>
    <row r="116" spans="1:8" ht="59.25" customHeight="1" thickBot="1" x14ac:dyDescent="0.25">
      <c r="A116" s="190" t="s">
        <v>82</v>
      </c>
      <c r="B116" s="191"/>
      <c r="C116" s="194"/>
      <c r="D116" s="157">
        <v>540</v>
      </c>
      <c r="E116" s="157"/>
      <c r="F116" s="157"/>
      <c r="G116" s="157"/>
      <c r="H116" s="158"/>
    </row>
    <row r="117" spans="1:8" s="16" customFormat="1" ht="62.45" customHeight="1" thickBot="1" x14ac:dyDescent="0.25">
      <c r="A117" s="195" t="s">
        <v>84</v>
      </c>
      <c r="B117" s="196"/>
      <c r="C117"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117" s="44">
        <v>10008</v>
      </c>
      <c r="E117" s="45"/>
      <c r="F117" s="45"/>
      <c r="G117" s="45"/>
      <c r="H117" s="46"/>
    </row>
    <row r="118" spans="1:8" ht="21.75" thickBot="1" x14ac:dyDescent="0.25">
      <c r="A118" s="197"/>
      <c r="B118" s="198"/>
      <c r="C118" s="125"/>
      <c r="D118" s="292"/>
      <c r="E118" s="292"/>
      <c r="F118" s="292"/>
      <c r="G118" s="292"/>
      <c r="H118" s="293"/>
    </row>
    <row r="119" spans="1:8" ht="50.1" customHeight="1" x14ac:dyDescent="0.2">
      <c r="A119" s="160" t="s">
        <v>85</v>
      </c>
      <c r="B119" s="161"/>
      <c r="C119" s="298" t="str">
        <f>"Интернет-площадка 2gis.ru на основе Cправочника организаций "&amp;$C$2&amp;""</f>
        <v>Интернет-площадка 2gis.ru на основе Cправочника организаций "2ГИС.МУРМАНСКАЯ ОБЛАСТЬ"</v>
      </c>
      <c r="D119" s="56">
        <v>2304</v>
      </c>
      <c r="E119" s="37"/>
      <c r="F119" s="37"/>
      <c r="G119" s="37"/>
      <c r="H119" s="38"/>
    </row>
    <row r="120" spans="1:8" ht="50.1" customHeight="1" x14ac:dyDescent="0.2">
      <c r="A120" s="160" t="s">
        <v>86</v>
      </c>
      <c r="B120" s="161"/>
      <c r="C120" s="203" t="str">
        <f>"Электронный справочник на основе Справочника организаций "&amp;$C$2&amp;" (версия для ПК)"</f>
        <v>Электронный справочник на основе Справочника организаций "2ГИС.МУРМАНСКАЯ ОБЛАСТЬ" (версия для ПК)</v>
      </c>
      <c r="D120" s="56">
        <v>5076</v>
      </c>
      <c r="E120" s="37"/>
      <c r="F120" s="37"/>
      <c r="G120" s="37"/>
      <c r="H120" s="38"/>
    </row>
    <row r="121" spans="1:8" ht="50.1" customHeight="1" x14ac:dyDescent="0.2">
      <c r="A121" s="160" t="s">
        <v>87</v>
      </c>
      <c r="B121" s="161"/>
      <c r="C121" s="203" t="str">
        <f>"Электронный справочник на основе Справочника организаций "&amp;$C$2&amp;" (версия для ПК)"</f>
        <v>Электронный справочник на основе Справочника организаций "2ГИС.МУРМАНСКАЯ ОБЛАСТЬ" (версия для ПК)</v>
      </c>
      <c r="D121" s="56">
        <v>708</v>
      </c>
      <c r="E121" s="37"/>
      <c r="F121" s="37"/>
      <c r="G121" s="37"/>
      <c r="H121" s="38"/>
    </row>
    <row r="122" spans="1:8" ht="50.1" customHeight="1" x14ac:dyDescent="0.2">
      <c r="A122" s="160" t="s">
        <v>88</v>
      </c>
      <c r="B122" s="161"/>
      <c r="C122" s="203" t="str">
        <f>"Интернет-площадка 2gis.ru на основе Cправочника организаций "&amp;$C$2&amp;""</f>
        <v>Интернет-площадка 2gis.ru на основе Cправочника организаций "2ГИС.МУРМАНСКАЯ ОБЛАСТЬ"</v>
      </c>
      <c r="D122" s="56">
        <v>4542</v>
      </c>
      <c r="E122" s="37"/>
      <c r="F122" s="37"/>
      <c r="G122" s="37"/>
      <c r="H122" s="38"/>
    </row>
    <row r="123" spans="1:8" ht="50.1" customHeight="1" x14ac:dyDescent="0.2">
      <c r="A123" s="160" t="s">
        <v>89</v>
      </c>
      <c r="B123" s="161"/>
      <c r="C123" s="203" t="str">
        <f>"Интернет-площадка 2gis.ru на основе Cправочника организаций "&amp;$C$2&amp;""</f>
        <v>Интернет-площадка 2gis.ru на основе Cправочника организаций "2ГИС.МУРМАНСКАЯ ОБЛАСТЬ"</v>
      </c>
      <c r="D123" s="56">
        <v>5450.4</v>
      </c>
      <c r="E123" s="37"/>
      <c r="F123" s="37"/>
      <c r="G123" s="37"/>
      <c r="H123" s="38"/>
    </row>
    <row r="124" spans="1:8" ht="50.1" customHeight="1" x14ac:dyDescent="0.2">
      <c r="A124" s="160" t="s">
        <v>90</v>
      </c>
      <c r="B124" s="161"/>
      <c r="C124" s="203" t="str">
        <f>"Электронный справочник на основе Справочника организаций "&amp;$C$2&amp;" (версия для ПК)"</f>
        <v>Электронный справочник на основе Справочника организаций "2ГИС.МУРМАНСКАЯ ОБЛАСТЬ" (версия для ПК)</v>
      </c>
      <c r="D124" s="56">
        <v>708</v>
      </c>
      <c r="E124" s="37"/>
      <c r="F124" s="37"/>
      <c r="G124" s="37"/>
      <c r="H124" s="38"/>
    </row>
    <row r="125" spans="1:8" ht="50.1" customHeight="1" x14ac:dyDescent="0.2">
      <c r="A125" s="160" t="s">
        <v>91</v>
      </c>
      <c r="B125" s="161"/>
      <c r="C125" s="203" t="str">
        <f>"Электронный справочник на основе Справочника организаций "&amp;$C$2&amp;" (версия для ПК)"</f>
        <v>Электронный справочник на основе Справочника организаций "2ГИС.МУРМАНСКАЯ ОБЛАСТЬ" (версия для ПК)</v>
      </c>
      <c r="D125" s="56">
        <v>10440</v>
      </c>
      <c r="E125" s="37"/>
      <c r="F125" s="37"/>
      <c r="G125" s="37"/>
      <c r="H125" s="38"/>
    </row>
    <row r="126" spans="1:8" ht="50.1" customHeight="1" x14ac:dyDescent="0.2">
      <c r="A126" s="160" t="s">
        <v>92</v>
      </c>
      <c r="B126" s="161"/>
      <c r="C126" s="203" t="str">
        <f>"Электронный справочник на основе Справочника организаций "&amp;$C$2&amp;" (версия для ПК)"</f>
        <v>Электронный справочник на основе Справочника организаций "2ГИС.МУРМАНСКАЯ ОБЛАСТЬ" (версия для ПК)</v>
      </c>
      <c r="D126" s="56">
        <v>1416</v>
      </c>
      <c r="E126" s="37"/>
      <c r="F126" s="37"/>
      <c r="G126" s="37"/>
      <c r="H126" s="38"/>
    </row>
    <row r="127" spans="1:8" ht="50.1" customHeight="1" x14ac:dyDescent="0.2">
      <c r="A127" s="160" t="s">
        <v>93</v>
      </c>
      <c r="B127" s="161"/>
      <c r="C127" s="203" t="str">
        <f>C120</f>
        <v>Электронный справочник на основе Справочника организаций "2ГИС.МУРМАНСКАЯ ОБЛАСТЬ" (версия для ПК)</v>
      </c>
      <c r="D127" s="56">
        <v>5100</v>
      </c>
      <c r="E127" s="37"/>
      <c r="F127" s="37"/>
      <c r="G127" s="37"/>
      <c r="H127" s="38"/>
    </row>
    <row r="128" spans="1:8" ht="50.1" customHeight="1" x14ac:dyDescent="0.2">
      <c r="A128" s="160" t="s">
        <v>94</v>
      </c>
      <c r="B128" s="161"/>
      <c r="C128" s="203" t="s">
        <v>95</v>
      </c>
      <c r="D128" s="56">
        <v>504</v>
      </c>
      <c r="E128" s="37"/>
      <c r="F128" s="37"/>
      <c r="G128" s="37"/>
      <c r="H128" s="38"/>
    </row>
    <row r="129" spans="1:8" ht="74.25" customHeight="1" x14ac:dyDescent="0.2">
      <c r="A129" s="160" t="s">
        <v>96</v>
      </c>
      <c r="B129" s="161"/>
      <c r="C129"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"2ГИС.МУРМАНСКАЯ ОБЛАСТЬ" (мобильная версия 2ГИС 4.0 и выше); Интернет-площадка 2gis.ru на основе Cправочника организаций "2ГИС.МУРМАНСКАЯ ОБЛАСТЬ"</v>
      </c>
      <c r="D129" s="56">
        <v>2184</v>
      </c>
      <c r="E129" s="37"/>
      <c r="F129" s="37"/>
      <c r="G129" s="37"/>
      <c r="H129" s="38"/>
    </row>
    <row r="130" spans="1:8" ht="74.25" customHeight="1" x14ac:dyDescent="0.2">
      <c r="A130" s="160" t="s">
        <v>97</v>
      </c>
      <c r="B130" s="161"/>
      <c r="C130" s="203" t="str">
        <f t="shared" ref="C130:C13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"2ГИС.МУРМАНСКАЯ ОБЛАСТЬ" (мобильная версия 2ГИС 4.0 и выше); Интернет-площадка 2gis.ru на основе Cправочника организаций "2ГИС.МУРМАНСКАЯ ОБЛАСТЬ"</v>
      </c>
      <c r="D130" s="56">
        <v>1854</v>
      </c>
      <c r="E130" s="37"/>
      <c r="F130" s="37"/>
      <c r="G130" s="37"/>
      <c r="H130" s="38"/>
    </row>
    <row r="131" spans="1:8" ht="74.25" customHeight="1" x14ac:dyDescent="0.2">
      <c r="A131" s="160" t="s">
        <v>98</v>
      </c>
      <c r="B131" s="161"/>
      <c r="C131" s="203" t="str">
        <f t="shared" si="1"/>
        <v>электронный справочник на основе Справочника организаций "2ГИС.МУРМАНСКАЯ ОБЛАСТЬ" (мобильная версия 2ГИС 4.0 и выше); Интернет-площадка 2gis.ru на основе Cправочника организаций "2ГИС.МУРМАНСКАЯ ОБЛАСТЬ"</v>
      </c>
      <c r="D131" s="56">
        <v>1578</v>
      </c>
      <c r="E131" s="37"/>
      <c r="F131" s="37"/>
      <c r="G131" s="37"/>
      <c r="H131" s="38"/>
    </row>
    <row r="132" spans="1:8" ht="74.25" customHeight="1" x14ac:dyDescent="0.2">
      <c r="A132" s="160" t="s">
        <v>99</v>
      </c>
      <c r="B132" s="161"/>
      <c r="C132" s="203" t="str">
        <f t="shared" si="1"/>
        <v>электронный справочник на основе Справочника организаций "2ГИС.МУРМАНСКАЯ ОБЛАСТЬ" (мобильная версия 2ГИС 4.0 и выше); Интернет-площадка 2gis.ru на основе Cправочника организаций "2ГИС.МУРМАНСКАЯ ОБЛАСТЬ"</v>
      </c>
      <c r="D132" s="56">
        <v>1344</v>
      </c>
      <c r="E132" s="37"/>
      <c r="F132" s="37"/>
      <c r="G132" s="37"/>
      <c r="H132" s="38"/>
    </row>
    <row r="133" spans="1:8" ht="74.25" customHeight="1" x14ac:dyDescent="0.2">
      <c r="A133" s="160" t="s">
        <v>100</v>
      </c>
      <c r="B133" s="161" t="s">
        <v>100</v>
      </c>
      <c r="C133"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"2ГИС.МУРМАНСКАЯ ОБЛАСТЬ" (мобильная версия 2ГИС 4.0 и выше); Интернет-площадка 2gis.ru на основе Cправочника организаций "2ГИС.МУРМАНСКАЯ ОБЛАСТЬ"</v>
      </c>
      <c r="D133" s="56">
        <v>4020</v>
      </c>
      <c r="E133" s="37"/>
      <c r="F133" s="37"/>
      <c r="G133" s="37"/>
      <c r="H133" s="38"/>
    </row>
    <row r="134" spans="1:8" ht="74.25" customHeight="1" x14ac:dyDescent="0.2">
      <c r="A134" s="160" t="s">
        <v>101</v>
      </c>
      <c r="B134" s="161" t="s">
        <v>101</v>
      </c>
      <c r="C134"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"2ГИС.МУРМАНСКАЯ ОБЛАСТЬ" (мобильная версия 2ГИС 4.0 и выше); Интернет-площадка 2gis.ru на основе Cправочника организаций "2ГИС.МУРМАНСКАЯ ОБЛАСТЬ"</v>
      </c>
      <c r="D134" s="56">
        <v>3000</v>
      </c>
      <c r="E134" s="37"/>
      <c r="F134" s="37"/>
      <c r="G134" s="37"/>
      <c r="H134" s="38"/>
    </row>
    <row r="135" spans="1:8" ht="50.1" customHeight="1" thickBot="1" x14ac:dyDescent="0.25">
      <c r="A135" s="160" t="s">
        <v>102</v>
      </c>
      <c r="B135" s="161"/>
      <c r="C135" s="203" t="str">
        <f>"Электронный справочник на основе Справочника организаций "&amp;$C$2&amp;" (версия для ПК)"</f>
        <v>Электронный справочник на основе Справочника организаций "2ГИС.МУРМАНСКАЯ ОБЛАСТЬ" (версия для ПК)</v>
      </c>
      <c r="D135" s="56">
        <v>3306</v>
      </c>
      <c r="E135" s="37"/>
      <c r="F135" s="37"/>
      <c r="G135" s="37"/>
      <c r="H135" s="38"/>
    </row>
    <row r="136" spans="1:8" s="16" customFormat="1" ht="102" customHeight="1" thickBot="1" x14ac:dyDescent="0.25">
      <c r="A136" s="160" t="s">
        <v>16</v>
      </c>
      <c r="B136" s="161"/>
      <c r="C136"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136" s="56">
        <v>624</v>
      </c>
      <c r="E136" s="37"/>
      <c r="F136" s="37"/>
      <c r="G136" s="37"/>
      <c r="H136" s="38"/>
    </row>
    <row r="137" spans="1:8" s="16" customFormat="1" ht="102" customHeight="1" thickBot="1" x14ac:dyDescent="0.25">
      <c r="A137" s="160" t="s">
        <v>103</v>
      </c>
      <c r="B137" s="161"/>
      <c r="C137"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137" s="56">
        <v>100002</v>
      </c>
      <c r="E137" s="37"/>
      <c r="F137" s="37"/>
      <c r="G137" s="37"/>
      <c r="H137" s="38"/>
    </row>
    <row r="138" spans="1:8" s="16" customFormat="1" ht="126" customHeight="1" x14ac:dyDescent="0.2">
      <c r="A138" s="160" t="s">
        <v>104</v>
      </c>
      <c r="B138" s="161"/>
      <c r="C138" s="30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"2ГИС.МУРМАНСКАЯ ОБЛАСТЬ" (версия для ПК); 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Интернет-площадки и Веб-приложения на основе Cправочника организаций "2ГИС.МУРМАНСКАЯ ОБЛАСТЬ", http://api.2gis.ru/</v>
      </c>
      <c r="D138" s="56">
        <v>3300</v>
      </c>
      <c r="E138" s="37"/>
      <c r="F138" s="37"/>
      <c r="G138" s="37"/>
      <c r="H138" s="38"/>
    </row>
    <row r="139" spans="1:8" s="16" customFormat="1" ht="96" customHeight="1" x14ac:dyDescent="0.2">
      <c r="A139" s="154" t="s">
        <v>105</v>
      </c>
      <c r="B139" s="204"/>
      <c r="C13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Интернет-площадки и Веб-приложения на основе Cправочника организаций "2ГИС.МУРМАНСКАЯ ОБЛАСТЬ", http://api.2gis.ru/</v>
      </c>
      <c r="D139" s="56">
        <v>3000</v>
      </c>
      <c r="E139" s="37"/>
      <c r="F139" s="37"/>
      <c r="G139" s="37"/>
      <c r="H139" s="38"/>
    </row>
    <row r="140" spans="1:8" s="16" customFormat="1" ht="96" customHeight="1" x14ac:dyDescent="0.2">
      <c r="A140" s="154" t="s">
        <v>106</v>
      </c>
      <c r="B140" s="204"/>
      <c r="C140"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"2ГИС.МУРМАНСКАЯ ОБЛАСТЬ" (мобильная версия 2ГИС 4.0 и выше)</v>
      </c>
      <c r="D140" s="56">
        <v>5010</v>
      </c>
      <c r="E140" s="37"/>
      <c r="F140" s="37"/>
      <c r="G140" s="37"/>
      <c r="H140" s="38"/>
    </row>
    <row r="141" spans="1:8" ht="50.1" customHeight="1" x14ac:dyDescent="0.2">
      <c r="A141" s="160" t="s">
        <v>107</v>
      </c>
      <c r="B141" s="161"/>
      <c r="C141" s="203" t="str">
        <f>"Интернет-площадка 2gis.ru на основе Cправочника организаций "&amp;$C$2&amp;""</f>
        <v>Интернет-площадка 2gis.ru на основе Cправочника организаций "2ГИС.МУРМАНСКАЯ ОБЛАСТЬ"</v>
      </c>
      <c r="D141" s="56">
        <v>3240</v>
      </c>
      <c r="E141" s="37"/>
      <c r="F141" s="37"/>
      <c r="G141" s="37"/>
      <c r="H141" s="38"/>
    </row>
    <row r="142" spans="1:8" ht="50.1" customHeight="1" x14ac:dyDescent="0.2">
      <c r="A142" s="160" t="s">
        <v>108</v>
      </c>
      <c r="B142" s="161"/>
      <c r="C142" s="203" t="str">
        <f t="shared" ref="C142:C151" si="2">"Электронный справочник на основе Справочника организаций "&amp;$C$2&amp;" (версия для ПК)"</f>
        <v>Электронный справочник на основе Справочника организаций "2ГИС.МУРМАНСКАЯ ОБЛАСТЬ" (версия для ПК)</v>
      </c>
      <c r="D142" s="56">
        <v>7200</v>
      </c>
      <c r="E142" s="37"/>
      <c r="F142" s="37"/>
      <c r="G142" s="37"/>
      <c r="H142" s="38"/>
    </row>
    <row r="143" spans="1:8" ht="50.1" customHeight="1" x14ac:dyDescent="0.2">
      <c r="A143" s="160" t="s">
        <v>109</v>
      </c>
      <c r="B143" s="161"/>
      <c r="C143" s="203" t="str">
        <f t="shared" si="2"/>
        <v>Электронный справочник на основе Справочника организаций "2ГИС.МУРМАНСКАЯ ОБЛАСТЬ" (версия для ПК)</v>
      </c>
      <c r="D143" s="56">
        <v>1080</v>
      </c>
      <c r="E143" s="37"/>
      <c r="F143" s="37"/>
      <c r="G143" s="37"/>
      <c r="H143" s="38"/>
    </row>
    <row r="144" spans="1:8" ht="50.1" customHeight="1" x14ac:dyDescent="0.2">
      <c r="A144" s="160" t="s">
        <v>110</v>
      </c>
      <c r="B144" s="161"/>
      <c r="C144" s="203" t="str">
        <f>"Интернет-площадка 2gis.ru на основе Cправочника организаций "&amp;$C$2&amp;""</f>
        <v>Интернет-площадка 2gis.ru на основе Cправочника организаций "2ГИС.МУРМАНСКАЯ ОБЛАСТЬ"</v>
      </c>
      <c r="D144" s="56">
        <v>6360</v>
      </c>
      <c r="E144" s="37"/>
      <c r="F144" s="37"/>
      <c r="G144" s="37"/>
      <c r="H144" s="38"/>
    </row>
    <row r="145" spans="1:8" ht="50.1" customHeight="1" x14ac:dyDescent="0.2">
      <c r="A145" s="160" t="s">
        <v>111</v>
      </c>
      <c r="B145" s="161"/>
      <c r="C145" s="203" t="str">
        <f>"Интернет-площадка 2gis.ru на основе Cправочника организаций "&amp;$C$2&amp;""</f>
        <v>Интернет-площадка 2gis.ru на основе Cправочника организаций "2ГИС.МУРМАНСКАЯ ОБЛАСТЬ"</v>
      </c>
      <c r="D145" s="56">
        <v>7632</v>
      </c>
      <c r="E145" s="37"/>
      <c r="F145" s="37"/>
      <c r="G145" s="37"/>
      <c r="H145" s="38"/>
    </row>
    <row r="146" spans="1:8" ht="50.1" customHeight="1" x14ac:dyDescent="0.2">
      <c r="A146" s="160" t="s">
        <v>112</v>
      </c>
      <c r="B146" s="161"/>
      <c r="C146" s="203" t="str">
        <f t="shared" si="2"/>
        <v>Электронный справочник на основе Справочника организаций "2ГИС.МУРМАНСКАЯ ОБЛАСТЬ" (версия для ПК)</v>
      </c>
      <c r="D146" s="56">
        <v>1080</v>
      </c>
      <c r="E146" s="37"/>
      <c r="F146" s="37"/>
      <c r="G146" s="37"/>
      <c r="H146" s="38"/>
    </row>
    <row r="147" spans="1:8" ht="50.1" customHeight="1" x14ac:dyDescent="0.2">
      <c r="A147" s="160" t="s">
        <v>113</v>
      </c>
      <c r="B147" s="161"/>
      <c r="C147" s="203" t="str">
        <f t="shared" si="2"/>
        <v>Электронный справочник на основе Справочника организаций "2ГИС.МУРМАНСКАЯ ОБЛАСТЬ" (версия для ПК)</v>
      </c>
      <c r="D147" s="56">
        <v>14640</v>
      </c>
      <c r="E147" s="37"/>
      <c r="F147" s="37"/>
      <c r="G147" s="37"/>
      <c r="H147" s="38"/>
    </row>
    <row r="148" spans="1:8" ht="50.1" customHeight="1" x14ac:dyDescent="0.2">
      <c r="A148" s="160" t="s">
        <v>114</v>
      </c>
      <c r="B148" s="161"/>
      <c r="C148" s="203" t="str">
        <f t="shared" si="2"/>
        <v>Электронный справочник на основе Справочника организаций "2ГИС.МУРМАНСКАЯ ОБЛАСТЬ" (версия для ПК)</v>
      </c>
      <c r="D148" s="56">
        <v>2040</v>
      </c>
      <c r="E148" s="37"/>
      <c r="F148" s="37"/>
      <c r="G148" s="37"/>
      <c r="H148" s="38"/>
    </row>
    <row r="149" spans="1:8" ht="50.1" customHeight="1" x14ac:dyDescent="0.2">
      <c r="A149" s="160" t="s">
        <v>115</v>
      </c>
      <c r="B149" s="161"/>
      <c r="C149" s="203" t="s">
        <v>95</v>
      </c>
      <c r="D149" s="56">
        <v>720</v>
      </c>
      <c r="E149" s="37"/>
      <c r="F149" s="37"/>
      <c r="G149" s="37"/>
      <c r="H149" s="38"/>
    </row>
    <row r="150" spans="1:8" ht="68.25" customHeight="1" x14ac:dyDescent="0.2">
      <c r="A150" s="160" t="s">
        <v>116</v>
      </c>
      <c r="B150" s="161"/>
      <c r="C150"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"2ГИС.МУРМАНСКАЯ ОБЛАСТЬ" (мобильная версия 2ГИС 4.0 и выше); Интернет-площадка 2gis.ru на основе Cправочника организаций "2ГИС.МУРМАНСКАЯ ОБЛАСТЬ"</v>
      </c>
      <c r="D150" s="56">
        <v>5640</v>
      </c>
      <c r="E150" s="37"/>
      <c r="F150" s="37"/>
      <c r="G150" s="37"/>
      <c r="H150" s="38"/>
    </row>
    <row r="151" spans="1:8" ht="50.1" customHeight="1" thickBot="1" x14ac:dyDescent="0.25">
      <c r="A151" s="160" t="s">
        <v>117</v>
      </c>
      <c r="B151" s="161"/>
      <c r="C151" s="203" t="str">
        <f t="shared" si="2"/>
        <v>Электронный справочник на основе Справочника организаций "2ГИС.МУРМАНСКАЯ ОБЛАСТЬ" (версия для ПК)</v>
      </c>
      <c r="D151" s="56">
        <v>4680</v>
      </c>
      <c r="E151" s="37"/>
      <c r="F151" s="37"/>
      <c r="G151" s="37"/>
      <c r="H151" s="38"/>
    </row>
    <row r="152" spans="1:8" s="28" customFormat="1" ht="50.1" customHeight="1" thickBot="1" x14ac:dyDescent="0.25">
      <c r="A152" s="24" t="s">
        <v>118</v>
      </c>
      <c r="B152" s="25"/>
      <c r="C152" s="26"/>
      <c r="D152" s="173"/>
      <c r="E152" s="173"/>
      <c r="F152" s="173"/>
      <c r="G152" s="173"/>
      <c r="H152" s="174"/>
    </row>
    <row r="153" spans="1:8" s="16" customFormat="1" ht="50.1" customHeight="1" x14ac:dyDescent="0.2">
      <c r="A153" s="160" t="s">
        <v>119</v>
      </c>
      <c r="B153" s="161"/>
      <c r="C153" s="206" t="str">
        <f>"Электронный справочник на основе Справочника организаций "&amp;$C$2&amp;" (мобильная версия)"</f>
        <v>Электронный справочник на основе Справочника организаций "2ГИС.МУРМАНСКАЯ ОБЛАСТЬ" (мобильная версия)</v>
      </c>
      <c r="D153" s="36">
        <v>2502</v>
      </c>
      <c r="E153" s="37"/>
      <c r="F153" s="37"/>
      <c r="G153" s="37"/>
      <c r="H153" s="38"/>
    </row>
    <row r="154" spans="1:8" s="16" customFormat="1" ht="50.1" customHeight="1" x14ac:dyDescent="0.2">
      <c r="A154" s="160" t="s">
        <v>120</v>
      </c>
      <c r="B154" s="161"/>
      <c r="C154" s="209"/>
      <c r="D154" s="36">
        <v>2502</v>
      </c>
      <c r="E154" s="37"/>
      <c r="F154" s="37"/>
      <c r="G154" s="37"/>
      <c r="H154" s="38"/>
    </row>
    <row r="155" spans="1:8" s="16" customFormat="1" ht="50.1" customHeight="1" x14ac:dyDescent="0.2">
      <c r="A155" s="207" t="s">
        <v>121</v>
      </c>
      <c r="B155" s="208"/>
      <c r="C155" s="209"/>
      <c r="D155" s="297">
        <v>1500</v>
      </c>
      <c r="E155" s="157"/>
      <c r="F155" s="157"/>
      <c r="G155" s="157"/>
      <c r="H155" s="157"/>
    </row>
    <row r="156" spans="1:8" s="16" customFormat="1" ht="50.1" customHeight="1" x14ac:dyDescent="0.2">
      <c r="A156" s="207" t="s">
        <v>122</v>
      </c>
      <c r="B156" s="208"/>
      <c r="C156" s="209"/>
      <c r="D156" s="297">
        <v>150</v>
      </c>
      <c r="E156" s="157"/>
      <c r="F156" s="157"/>
      <c r="G156" s="157"/>
      <c r="H156" s="157"/>
    </row>
    <row r="157" spans="1:8" s="16" customFormat="1" ht="50.1" customHeight="1" thickBot="1" x14ac:dyDescent="0.25">
      <c r="A157" s="207" t="s">
        <v>123</v>
      </c>
      <c r="B157" s="208"/>
      <c r="C157" s="210"/>
      <c r="D157" s="78">
        <v>510</v>
      </c>
      <c r="E157" s="79"/>
      <c r="F157" s="79"/>
      <c r="G157" s="79"/>
      <c r="H157" s="79"/>
    </row>
    <row r="158" spans="1:8" s="16" customFormat="1" ht="50.1" customHeight="1" thickBot="1" x14ac:dyDescent="0.25">
      <c r="A158" s="24" t="s">
        <v>124</v>
      </c>
      <c r="B158" s="25"/>
      <c r="C158" s="26"/>
      <c r="D158" s="173"/>
      <c r="E158" s="173"/>
      <c r="F158" s="173"/>
      <c r="G158" s="173"/>
      <c r="H158" s="174"/>
    </row>
    <row r="159" spans="1:8" ht="50.1" customHeight="1" x14ac:dyDescent="0.2">
      <c r="A159" s="160" t="s">
        <v>214</v>
      </c>
      <c r="B159" s="161"/>
      <c r="C159"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"2ГИС.МУРМАНСКАЯ ОБЛАСТЬ" (мобильная версия 2ГИС 4.0 и выше)</v>
      </c>
      <c r="D159" s="212">
        <f>F159*1.2</f>
        <v>1728</v>
      </c>
      <c r="E159" s="213">
        <f>F159*1.1</f>
        <v>1584.0000000000002</v>
      </c>
      <c r="F159" s="213">
        <v>1440</v>
      </c>
      <c r="G159" s="213">
        <f>F159*0.75</f>
        <v>1080</v>
      </c>
      <c r="H159" s="214">
        <f>F159*0.5</f>
        <v>720</v>
      </c>
    </row>
    <row r="160" spans="1:8" ht="50.1" customHeight="1" x14ac:dyDescent="0.2">
      <c r="A160" s="160" t="s">
        <v>126</v>
      </c>
      <c r="B160" s="161"/>
      <c r="C160" s="203" t="str">
        <f>"Интернет-площадка 2gis.ru на основе Cправочника организаций "&amp;$C$2&amp;""</f>
        <v>Интернет-площадка 2gis.ru на основе Cправочника организаций "2ГИС.МУРМАНСКАЯ ОБЛАСТЬ"</v>
      </c>
      <c r="D160" s="36">
        <v>5844</v>
      </c>
      <c r="E160" s="37"/>
      <c r="F160" s="37"/>
      <c r="G160" s="37"/>
      <c r="H160" s="38"/>
    </row>
    <row r="161" spans="1:8" ht="50.1" customHeight="1" x14ac:dyDescent="0.2">
      <c r="A161" s="160" t="s">
        <v>127</v>
      </c>
      <c r="B161" s="161"/>
      <c r="C161" s="203" t="str">
        <f>"Электронный справочник на основе Справочника организаций "&amp;$C$2&amp;" (версия для ПК)"</f>
        <v>Электронный справочник на основе Справочника организаций "2ГИС.МУРМАНСКАЯ ОБЛАСТЬ" (версия для ПК)</v>
      </c>
      <c r="D161" s="56">
        <v>1062</v>
      </c>
      <c r="E161" s="37"/>
      <c r="F161" s="37"/>
      <c r="G161" s="37"/>
      <c r="H161" s="38"/>
    </row>
    <row r="162" spans="1:8" ht="50.1" customHeight="1" x14ac:dyDescent="0.2">
      <c r="A162" s="160" t="s">
        <v>215</v>
      </c>
      <c r="B162" s="161"/>
      <c r="C162"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"2ГИС.МУРМАНСКАЯ ОБЛАСТЬ" (мобильная версия 2ГИС 4.0 и выше)</v>
      </c>
      <c r="D162" s="212">
        <f>F162*1.2</f>
        <v>2448</v>
      </c>
      <c r="E162" s="213">
        <f>F162*1.1</f>
        <v>2244</v>
      </c>
      <c r="F162" s="213">
        <v>2040</v>
      </c>
      <c r="G162" s="213">
        <f>F162*0.75</f>
        <v>1530</v>
      </c>
      <c r="H162" s="214">
        <f>F162*0.5</f>
        <v>1020</v>
      </c>
    </row>
    <row r="163" spans="1:8" ht="50.1" customHeight="1" x14ac:dyDescent="0.2">
      <c r="A163" s="160" t="s">
        <v>199</v>
      </c>
      <c r="B163" s="161"/>
      <c r="C163" s="127" t="str">
        <f>"Интернет-площадка 2gis.ru на основе Cправочника организаций "&amp;$C$2&amp;""</f>
        <v>Интернет-площадка 2gis.ru на основе Cправочника организаций "2ГИС.МУРМАНСКАЯ ОБЛАСТЬ"</v>
      </c>
      <c r="D163" s="36">
        <v>8280</v>
      </c>
      <c r="E163" s="37"/>
      <c r="F163" s="37"/>
      <c r="G163" s="37"/>
      <c r="H163" s="38"/>
    </row>
    <row r="164" spans="1:8" ht="50.1" customHeight="1" x14ac:dyDescent="0.2">
      <c r="A164" s="160" t="s">
        <v>130</v>
      </c>
      <c r="B164" s="161"/>
      <c r="C164" s="203" t="str">
        <f>"Электронный справочник на основе Справочника организаций "&amp;$C$2&amp;" (версия для ПК)"</f>
        <v>Электронный справочник на основе Справочника организаций "2ГИС.МУРМАНСКАЯ ОБЛАСТЬ" (версия для ПК)</v>
      </c>
      <c r="D164" s="36">
        <v>1560</v>
      </c>
      <c r="E164" s="37"/>
      <c r="F164" s="37"/>
      <c r="G164" s="37"/>
      <c r="H164" s="38"/>
    </row>
    <row r="165" spans="1:8" s="16" customFormat="1" ht="126" customHeight="1" thickBot="1" x14ac:dyDescent="0.25">
      <c r="A165" s="160" t="s">
        <v>131</v>
      </c>
      <c r="B165" s="161"/>
      <c r="C165" s="215" t="str">
        <f>C160</f>
        <v>Интернет-площадка 2gis.ru на основе Cправочника организаций "2ГИС.МУРМАНСКАЯ ОБЛАСТЬ"</v>
      </c>
      <c r="D165" s="212">
        <f>F165*1.2</f>
        <v>6739.2</v>
      </c>
      <c r="E165" s="213">
        <f>F165*1.1</f>
        <v>6177.6</v>
      </c>
      <c r="F165" s="213">
        <v>5616</v>
      </c>
      <c r="G165" s="213">
        <f>F165*0.75</f>
        <v>4212</v>
      </c>
      <c r="H165" s="214">
        <f>F165*0.5</f>
        <v>2808</v>
      </c>
    </row>
    <row r="166" spans="1:8" ht="50.1" customHeight="1" thickBot="1" x14ac:dyDescent="0.25">
      <c r="A166" s="24" t="s">
        <v>200</v>
      </c>
      <c r="B166" s="25"/>
      <c r="C166" s="26"/>
      <c r="D166" s="173"/>
      <c r="E166" s="173"/>
      <c r="F166" s="173"/>
      <c r="G166" s="173"/>
      <c r="H166" s="174"/>
    </row>
    <row r="167" spans="1:8" s="23" customFormat="1" ht="30" customHeight="1" thickBot="1" x14ac:dyDescent="0.25">
      <c r="A167" s="302"/>
      <c r="B167" s="303"/>
      <c r="C167" s="460"/>
      <c r="D167" s="303"/>
      <c r="E167" s="303"/>
      <c r="F167" s="303"/>
      <c r="G167" s="303"/>
      <c r="H167" s="304"/>
    </row>
    <row r="168" spans="1:8" s="16" customFormat="1" ht="185.25" customHeight="1" x14ac:dyDescent="0.2">
      <c r="A168" s="160" t="s">
        <v>201</v>
      </c>
      <c r="B168" s="161"/>
      <c r="C168"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"2ГИС.МУРМАНСКАЯ ОБЛАСТЬ" (версия для ПК); 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168" s="31">
        <v>9150</v>
      </c>
      <c r="E168" s="32"/>
      <c r="F168" s="32"/>
      <c r="G168" s="32"/>
      <c r="H168" s="33"/>
    </row>
    <row r="169" spans="1:8" s="16" customFormat="1" ht="83.25" customHeight="1" thickBot="1" x14ac:dyDescent="0.25">
      <c r="A169" s="160" t="s">
        <v>202</v>
      </c>
      <c r="B169" s="161"/>
      <c r="C169" s="209"/>
      <c r="D169" s="36">
        <v>9150</v>
      </c>
      <c r="E169" s="37"/>
      <c r="F169" s="37"/>
      <c r="G169" s="37"/>
      <c r="H169" s="38"/>
    </row>
    <row r="170" spans="1:8" ht="21.75" thickBot="1" x14ac:dyDescent="0.25">
      <c r="A170" s="290"/>
      <c r="B170" s="291"/>
      <c r="C170" s="130"/>
      <c r="D170" s="292"/>
      <c r="E170" s="292"/>
      <c r="F170" s="292"/>
      <c r="G170" s="292"/>
      <c r="H170" s="293"/>
    </row>
    <row r="172" spans="1:8" ht="21" x14ac:dyDescent="0.2">
      <c r="A172" s="220"/>
      <c r="B172" s="221" t="s">
        <v>133</v>
      </c>
      <c r="C172" s="222" t="s">
        <v>565</v>
      </c>
      <c r="D172" s="222"/>
      <c r="E172" s="604"/>
      <c r="F172" s="604"/>
      <c r="G172" s="604"/>
      <c r="H172" s="604"/>
    </row>
    <row r="173" spans="1:8" ht="21" x14ac:dyDescent="0.2">
      <c r="A173" s="220"/>
      <c r="B173" s="223"/>
      <c r="C173" s="424" t="s">
        <v>566</v>
      </c>
      <c r="D173" s="224"/>
      <c r="E173" s="310"/>
      <c r="F173" s="310"/>
      <c r="G173" s="310"/>
      <c r="H173" s="310"/>
    </row>
    <row r="174" spans="1:8" ht="21" x14ac:dyDescent="0.2">
      <c r="A174" s="220"/>
      <c r="B174" s="223"/>
      <c r="C174" s="424" t="s">
        <v>567</v>
      </c>
      <c r="D174" s="224"/>
      <c r="E174" s="310"/>
      <c r="F174" s="310"/>
      <c r="G174" s="310"/>
      <c r="H174" s="310"/>
    </row>
    <row r="175" spans="1:8" ht="21" x14ac:dyDescent="0.2">
      <c r="C175" s="224"/>
      <c r="D175" s="224"/>
      <c r="E175" s="310"/>
      <c r="F175" s="310"/>
      <c r="G175" s="310"/>
      <c r="H175" s="310"/>
    </row>
    <row r="176" spans="1:8" ht="23.25" x14ac:dyDescent="0.2">
      <c r="A176" s="227" t="str">
        <f>Абакан_юр!A174</f>
        <v>По соглашению сторон в качестве валюты платежа могут выступать украинские гривны, в этом случае курс следующий: 1 руб. = 0,4408 гривен</v>
      </c>
      <c r="B176" s="227"/>
      <c r="C176" s="227"/>
      <c r="D176" s="228"/>
      <c r="E176" s="228"/>
      <c r="F176" s="228"/>
      <c r="G176" s="228"/>
      <c r="H176" s="228"/>
    </row>
    <row r="177" spans="1:8" ht="23.25" x14ac:dyDescent="0.2">
      <c r="A177" s="227" t="str">
        <f>Абакан_юр!A175</f>
        <v>По соглашению сторон в качестве валюты платежа могут выступать дирхамы ОАЭ, в этом случае курс следующий: 1 руб. = 0,0420 дирхам</v>
      </c>
      <c r="B177" s="227"/>
      <c r="C177" s="227"/>
      <c r="D177" s="228"/>
      <c r="E177" s="228"/>
      <c r="F177" s="228"/>
      <c r="G177" s="228"/>
      <c r="H177" s="228"/>
    </row>
    <row r="178" spans="1:8" ht="23.25" x14ac:dyDescent="0.2">
      <c r="A178" s="227" t="str">
        <f>Абакан_юр!A176</f>
        <v>По соглашению сторон в качестве валюты платежа могут выступать доллары США, в этом случае курс следующий: 1 руб. = 0,0114 доллара</v>
      </c>
      <c r="B178" s="227"/>
      <c r="C178" s="227"/>
      <c r="D178" s="228"/>
      <c r="E178" s="228"/>
      <c r="F178" s="228"/>
      <c r="G178" s="228"/>
      <c r="H178" s="228"/>
    </row>
    <row r="179" spans="1:8" ht="23.25" x14ac:dyDescent="0.2">
      <c r="A179" s="227" t="str">
        <f>Абакан_юр!A177</f>
        <v>По соглашению сторон в качестве валюты платежа могут выступать евро, в этом случае курс следующий: 1 руб. = 0,0105 евро</v>
      </c>
      <c r="B179" s="227"/>
      <c r="C179" s="227"/>
      <c r="D179" s="228"/>
      <c r="E179" s="228"/>
      <c r="F179" s="228"/>
      <c r="G179" s="228"/>
      <c r="H179" s="228"/>
    </row>
    <row r="180" spans="1:8" ht="23.25" x14ac:dyDescent="0.2">
      <c r="A180" s="227" t="str">
        <f>Абакан_юр!A178</f>
        <v>По соглашению сторон в качестве валюты платежа могут выступать чешские кроны, в этом случае курс следующий: 1 руб. = 0,2605 крона</v>
      </c>
      <c r="B180" s="227"/>
      <c r="C180" s="227"/>
      <c r="D180" s="228"/>
      <c r="E180" s="228"/>
      <c r="F180" s="228"/>
      <c r="G180" s="228"/>
      <c r="H180" s="228"/>
    </row>
    <row r="181" spans="1:8" ht="23.25" x14ac:dyDescent="0.2">
      <c r="A181" s="227" t="str">
        <f>Абакан_юр!A179</f>
        <v>По соглашению сторон в качестве валюты платежа могут выступать киргизские сомы, в этом случае курс следующий: 1 руб. = 1,0083 сом</v>
      </c>
      <c r="B181" s="227"/>
      <c r="C181" s="227"/>
      <c r="D181" s="228"/>
      <c r="E181" s="228"/>
      <c r="F181" s="228"/>
      <c r="G181" s="228"/>
      <c r="H181" s="228"/>
    </row>
    <row r="182" spans="1:8" ht="23.25" x14ac:dyDescent="0.2">
      <c r="A182" s="227" t="str">
        <f>Абакан_юр!A180</f>
        <v>По соглашению сторон в качестве валюты платежа могут выступать казахстанские тенге, в этом случае курс следующий: 1 руб. = 5,0473 тенге</v>
      </c>
      <c r="B182" s="227"/>
      <c r="C182" s="227"/>
      <c r="D182" s="228"/>
      <c r="E182" s="228"/>
      <c r="F182" s="228"/>
      <c r="G182" s="228"/>
      <c r="H182" s="228"/>
    </row>
    <row r="183" spans="1:8" ht="23.25" x14ac:dyDescent="0.2">
      <c r="A183" s="233"/>
      <c r="B183" s="233"/>
      <c r="C183" s="234"/>
      <c r="D183" s="235"/>
      <c r="E183" s="235"/>
      <c r="F183" s="235"/>
      <c r="G183" s="235"/>
      <c r="H183" s="235"/>
    </row>
    <row r="184" spans="1:8" ht="21" x14ac:dyDescent="0.2">
      <c r="A184" s="239" t="s">
        <v>145</v>
      </c>
      <c r="B184" s="239"/>
      <c r="C184" s="239"/>
      <c r="D184" s="239"/>
      <c r="E184" s="605"/>
      <c r="F184" s="605"/>
      <c r="G184" s="605"/>
      <c r="H184" s="605"/>
    </row>
    <row r="185" spans="1:8" ht="23.25" x14ac:dyDescent="0.2">
      <c r="A185" s="233"/>
      <c r="B185" s="233"/>
      <c r="C185" s="234"/>
      <c r="D185" s="235"/>
      <c r="E185" s="235"/>
      <c r="F185" s="235"/>
      <c r="G185" s="235"/>
      <c r="H185" s="235"/>
    </row>
    <row r="186" spans="1:8" ht="50.1" customHeight="1" thickBot="1" x14ac:dyDescent="0.25">
      <c r="A186" s="240" t="s">
        <v>146</v>
      </c>
      <c r="B186" s="240"/>
      <c r="C186" s="240"/>
      <c r="D186" s="240"/>
      <c r="E186" s="607"/>
      <c r="F186" s="607"/>
      <c r="G186" s="607"/>
      <c r="H186" s="607"/>
    </row>
    <row r="187" spans="1:8" ht="50.1" customHeight="1" thickBot="1" x14ac:dyDescent="0.25">
      <c r="A187" s="243" t="s">
        <v>147</v>
      </c>
      <c r="B187" s="244"/>
      <c r="C187" s="244"/>
      <c r="D187" s="245"/>
      <c r="E187" s="637"/>
      <c r="F187" s="637"/>
      <c r="G187" s="637"/>
      <c r="H187" s="637"/>
    </row>
    <row r="188" spans="1:8" ht="142.5" customHeight="1" thickBot="1" x14ac:dyDescent="0.25">
      <c r="A188" s="314" t="s">
        <v>148</v>
      </c>
      <c r="B188" s="315"/>
      <c r="C188" s="316" t="s">
        <v>149</v>
      </c>
      <c r="D188" s="525" t="s">
        <v>150</v>
      </c>
      <c r="E188" s="638"/>
      <c r="F188" s="638"/>
      <c r="G188" s="638"/>
      <c r="H188" s="638"/>
    </row>
    <row r="189" spans="1:8" ht="116.25" customHeight="1" x14ac:dyDescent="0.2">
      <c r="A189" s="253" t="s">
        <v>151</v>
      </c>
      <c r="B189" s="254"/>
      <c r="C189" s="255" t="s">
        <v>152</v>
      </c>
      <c r="D189" s="432" t="s">
        <v>153</v>
      </c>
      <c r="E189" s="636"/>
      <c r="F189" s="636"/>
      <c r="G189" s="636"/>
      <c r="H189" s="636"/>
    </row>
    <row r="190" spans="1:8" ht="120.75" customHeight="1" x14ac:dyDescent="0.2">
      <c r="A190" s="258" t="s">
        <v>154</v>
      </c>
      <c r="B190" s="259"/>
      <c r="C190" s="260" t="s">
        <v>155</v>
      </c>
      <c r="D190" s="434" t="s">
        <v>156</v>
      </c>
      <c r="E190" s="636"/>
      <c r="F190" s="636"/>
      <c r="G190" s="636"/>
      <c r="H190" s="636"/>
    </row>
    <row r="191" spans="1:8" ht="138.75" customHeight="1" x14ac:dyDescent="0.2">
      <c r="A191" s="258" t="s">
        <v>157</v>
      </c>
      <c r="B191" s="259"/>
      <c r="C191" s="260" t="s">
        <v>158</v>
      </c>
      <c r="D191" s="434" t="s">
        <v>156</v>
      </c>
      <c r="E191" s="636"/>
      <c r="F191" s="636"/>
      <c r="G191" s="636"/>
      <c r="H191" s="636"/>
    </row>
    <row r="192" spans="1:8" s="217" customFormat="1" ht="125.25" customHeight="1" x14ac:dyDescent="0.2">
      <c r="A192" s="258" t="s">
        <v>160</v>
      </c>
      <c r="B192" s="259"/>
      <c r="C192" s="319" t="s">
        <v>161</v>
      </c>
      <c r="D192" s="434" t="s">
        <v>156</v>
      </c>
      <c r="E192" s="636"/>
      <c r="F192" s="636"/>
      <c r="G192" s="246"/>
      <c r="H192" s="246"/>
    </row>
    <row r="193" spans="1:8" s="238" customFormat="1" ht="222.75" customHeight="1" thickBot="1" x14ac:dyDescent="0.25">
      <c r="A193" s="321" t="s">
        <v>162</v>
      </c>
      <c r="B193" s="322"/>
      <c r="C193" s="323" t="s">
        <v>163</v>
      </c>
      <c r="D193" s="639" t="s">
        <v>156</v>
      </c>
      <c r="E193" s="636"/>
      <c r="F193" s="636"/>
      <c r="G193" s="237"/>
      <c r="H193" s="237"/>
    </row>
    <row r="194" spans="1:8" ht="23.25" x14ac:dyDescent="0.2">
      <c r="A194" s="264" t="s">
        <v>164</v>
      </c>
      <c r="B194" s="264"/>
      <c r="C194" s="264"/>
      <c r="D194" s="264"/>
      <c r="E194" s="241"/>
      <c r="F194" s="241"/>
      <c r="G194" s="241"/>
      <c r="H194" s="241"/>
    </row>
    <row r="195" spans="1:8" ht="23.25" x14ac:dyDescent="0.2">
      <c r="A195" s="264" t="s">
        <v>165</v>
      </c>
      <c r="B195" s="264"/>
      <c r="C195" s="264"/>
      <c r="D195" s="264"/>
      <c r="E195" s="241"/>
      <c r="F195" s="241"/>
      <c r="G195" s="241"/>
      <c r="H195" s="241"/>
    </row>
    <row r="196" spans="1:8" ht="223.5" customHeight="1" x14ac:dyDescent="0.2">
      <c r="A196" s="326" t="str">
        <f>Абакан_юр!A195</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6" s="326"/>
      <c r="C196" s="326"/>
      <c r="D196" s="326"/>
      <c r="E196" s="640"/>
      <c r="F196" s="640"/>
      <c r="G196" s="640"/>
      <c r="H196" s="640"/>
    </row>
    <row r="197" spans="1:8" ht="90" customHeight="1" x14ac:dyDescent="0.2">
      <c r="A197" s="239" t="s">
        <v>167</v>
      </c>
      <c r="B197" s="239"/>
      <c r="C197" s="239"/>
      <c r="D197" s="239"/>
      <c r="E197" s="605"/>
      <c r="F197" s="605"/>
      <c r="G197" s="605"/>
      <c r="H197" s="605"/>
    </row>
    <row r="198" spans="1:8" ht="23.25" x14ac:dyDescent="0.2">
      <c r="A198" s="264" t="s">
        <v>168</v>
      </c>
      <c r="B198" s="264"/>
      <c r="C198" s="264"/>
      <c r="D198" s="264"/>
      <c r="E198" s="241"/>
      <c r="F198" s="241"/>
      <c r="G198" s="241"/>
      <c r="H198" s="241"/>
    </row>
    <row r="199" spans="1:8" s="266" customFormat="1" ht="114.75" customHeight="1" x14ac:dyDescent="0.2">
      <c r="A199" s="239" t="s">
        <v>169</v>
      </c>
      <c r="B199" s="239"/>
      <c r="C199" s="239"/>
      <c r="D199" s="239"/>
      <c r="E199" s="239"/>
      <c r="F199" s="239"/>
      <c r="G199" s="239"/>
      <c r="H199" s="239"/>
    </row>
  </sheetData>
  <sheetProtection selectLockedCells="1" selectUnlockedCells="1"/>
  <mergeCells count="319">
    <mergeCell ref="A196:D196"/>
    <mergeCell ref="A197:D197"/>
    <mergeCell ref="A198:D198"/>
    <mergeCell ref="A199:E199"/>
    <mergeCell ref="F199:H199"/>
    <mergeCell ref="A190:B190"/>
    <mergeCell ref="A191:B191"/>
    <mergeCell ref="A192:B192"/>
    <mergeCell ref="A193:B193"/>
    <mergeCell ref="A194:D194"/>
    <mergeCell ref="A195:D195"/>
    <mergeCell ref="A182:C182"/>
    <mergeCell ref="A184:D184"/>
    <mergeCell ref="A186:D186"/>
    <mergeCell ref="A187:D187"/>
    <mergeCell ref="A188:B188"/>
    <mergeCell ref="A189:B189"/>
    <mergeCell ref="A176:C176"/>
    <mergeCell ref="A177:C177"/>
    <mergeCell ref="A178:C178"/>
    <mergeCell ref="A179:C179"/>
    <mergeCell ref="A180:C180"/>
    <mergeCell ref="A181:C181"/>
    <mergeCell ref="A170:B170"/>
    <mergeCell ref="D170:H170"/>
    <mergeCell ref="C172:D172"/>
    <mergeCell ref="C173:D173"/>
    <mergeCell ref="C174:D174"/>
    <mergeCell ref="C175:D175"/>
    <mergeCell ref="A167:C167"/>
    <mergeCell ref="D167:H167"/>
    <mergeCell ref="A168:B168"/>
    <mergeCell ref="C168:C169"/>
    <mergeCell ref="D168:H168"/>
    <mergeCell ref="A169:B169"/>
    <mergeCell ref="D169:H169"/>
    <mergeCell ref="A163:B163"/>
    <mergeCell ref="D163:H163"/>
    <mergeCell ref="A164:B164"/>
    <mergeCell ref="D164:H164"/>
    <mergeCell ref="A165:B165"/>
    <mergeCell ref="A166:B166"/>
    <mergeCell ref="D166:H166"/>
    <mergeCell ref="A159:B159"/>
    <mergeCell ref="A160:B160"/>
    <mergeCell ref="D160:H160"/>
    <mergeCell ref="A161:B161"/>
    <mergeCell ref="D161:H161"/>
    <mergeCell ref="A162:B162"/>
    <mergeCell ref="D155:H155"/>
    <mergeCell ref="A156:B156"/>
    <mergeCell ref="D156:H156"/>
    <mergeCell ref="A157:B157"/>
    <mergeCell ref="D157:H157"/>
    <mergeCell ref="A158:B158"/>
    <mergeCell ref="D158:H158"/>
    <mergeCell ref="A151:B151"/>
    <mergeCell ref="D151:H151"/>
    <mergeCell ref="A152:B152"/>
    <mergeCell ref="D152:H152"/>
    <mergeCell ref="A153:B153"/>
    <mergeCell ref="C153:C157"/>
    <mergeCell ref="D153:H153"/>
    <mergeCell ref="A154:B154"/>
    <mergeCell ref="D154:H154"/>
    <mergeCell ref="A155:B155"/>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06:B106"/>
    <mergeCell ref="D106:H106"/>
    <mergeCell ref="A107:B107"/>
    <mergeCell ref="D107:H107"/>
    <mergeCell ref="A108:B108"/>
    <mergeCell ref="D108:H108"/>
    <mergeCell ref="D102:H102"/>
    <mergeCell ref="A103:B103"/>
    <mergeCell ref="D103:H103"/>
    <mergeCell ref="A104:B104"/>
    <mergeCell ref="D104:H104"/>
    <mergeCell ref="A105:B105"/>
    <mergeCell ref="D105:H105"/>
    <mergeCell ref="A98:B98"/>
    <mergeCell ref="D98:H98"/>
    <mergeCell ref="A99:B99"/>
    <mergeCell ref="C99:C116"/>
    <mergeCell ref="D99:H99"/>
    <mergeCell ref="A100:B100"/>
    <mergeCell ref="D100:H100"/>
    <mergeCell ref="A101:B101"/>
    <mergeCell ref="D101:H101"/>
    <mergeCell ref="A102:B102"/>
    <mergeCell ref="A95:B95"/>
    <mergeCell ref="D95:H95"/>
    <mergeCell ref="A96:B96"/>
    <mergeCell ref="D96:H96"/>
    <mergeCell ref="A97:B97"/>
    <mergeCell ref="D97:H97"/>
    <mergeCell ref="A92:B92"/>
    <mergeCell ref="D92:H92"/>
    <mergeCell ref="A93:B93"/>
    <mergeCell ref="D93:H93"/>
    <mergeCell ref="A94:B94"/>
    <mergeCell ref="D94:H94"/>
    <mergeCell ref="A89:B89"/>
    <mergeCell ref="D89:H89"/>
    <mergeCell ref="A90:B90"/>
    <mergeCell ref="D90:H90"/>
    <mergeCell ref="A91:B91"/>
    <mergeCell ref="D91:H91"/>
    <mergeCell ref="A84:B84"/>
    <mergeCell ref="D84:H84"/>
    <mergeCell ref="A85:C85"/>
    <mergeCell ref="D85:H85"/>
    <mergeCell ref="D86:H86"/>
    <mergeCell ref="A87:B87"/>
    <mergeCell ref="C87:C95"/>
    <mergeCell ref="D87:H87"/>
    <mergeCell ref="A88:B88"/>
    <mergeCell ref="D88:H88"/>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A72:B72"/>
    <mergeCell ref="D72:H72"/>
    <mergeCell ref="A73:B73"/>
    <mergeCell ref="D73:H73"/>
    <mergeCell ref="A74:B74"/>
    <mergeCell ref="D74:H74"/>
    <mergeCell ref="D68:H68"/>
    <mergeCell ref="A69:B69"/>
    <mergeCell ref="D69:H69"/>
    <mergeCell ref="A70:B70"/>
    <mergeCell ref="D70:H70"/>
    <mergeCell ref="A71:B71"/>
    <mergeCell ref="D71:H71"/>
    <mergeCell ref="A64:C64"/>
    <mergeCell ref="D64:H64"/>
    <mergeCell ref="A65:B65"/>
    <mergeCell ref="C65:C84"/>
    <mergeCell ref="D65:H65"/>
    <mergeCell ref="A66:B66"/>
    <mergeCell ref="D66:H66"/>
    <mergeCell ref="A67:B67"/>
    <mergeCell ref="D67:H67"/>
    <mergeCell ref="A68:B68"/>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47:H47"/>
    <mergeCell ref="A48:A52"/>
    <mergeCell ref="B48:B49"/>
    <mergeCell ref="C48:C49"/>
    <mergeCell ref="D48:D52"/>
    <mergeCell ref="E48:E52"/>
    <mergeCell ref="F48:F52"/>
    <mergeCell ref="G48:G52"/>
    <mergeCell ref="H48:H52"/>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X260"/>
  <sheetViews>
    <sheetView zoomScale="40" zoomScaleNormal="40" zoomScaleSheetLayoutView="40" workbookViewId="0">
      <pane ySplit="4" topLeftCell="A200" activePane="bottomLeft" state="frozen"/>
      <selection activeCell="A181" sqref="A181:B181"/>
      <selection pane="bottomLeft" activeCell="A181" sqref="A181:B181"/>
    </sheetView>
  </sheetViews>
  <sheetFormatPr defaultColWidth="9.140625" defaultRowHeight="12.75" x14ac:dyDescent="0.2"/>
  <cols>
    <col min="1" max="1" width="45.7109375" style="216" customWidth="1"/>
    <col min="2" max="2" width="80.7109375" style="217" customWidth="1"/>
    <col min="3" max="3" width="120.7109375" style="218" customWidth="1"/>
    <col min="4" max="7" width="30.7109375" style="217" customWidth="1"/>
    <col min="8" max="8" width="30.7109375" style="219" customWidth="1"/>
    <col min="9" max="24" width="9.140625" style="219" hidden="1" customWidth="1"/>
    <col min="25" max="16384" width="9.140625" style="219"/>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июня 2024 г.</v>
      </c>
      <c r="B2" s="6" t="s">
        <v>2</v>
      </c>
      <c r="C2" s="7" t="s">
        <v>568</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s="16" customFormat="1" ht="24.95" customHeight="1" thickBot="1" x14ac:dyDescent="0.25">
      <c r="A6" s="81"/>
      <c r="B6" s="129"/>
      <c r="C6" s="130"/>
      <c r="D6" s="291" t="s">
        <v>234</v>
      </c>
      <c r="E6" s="291"/>
      <c r="F6" s="291"/>
      <c r="G6" s="291"/>
      <c r="H6" s="463"/>
    </row>
    <row r="7" spans="1:8" ht="24" thickBot="1" x14ac:dyDescent="0.25">
      <c r="A7" s="436"/>
      <c r="B7" s="437"/>
      <c r="C7" s="438"/>
      <c r="D7" s="337" t="s">
        <v>171</v>
      </c>
      <c r="E7" s="268" t="s">
        <v>172</v>
      </c>
      <c r="F7" s="337" t="s">
        <v>173</v>
      </c>
      <c r="G7" s="268" t="s">
        <v>174</v>
      </c>
      <c r="H7" s="338" t="s">
        <v>175</v>
      </c>
    </row>
    <row r="8" spans="1:8" s="16" customFormat="1" ht="48" customHeight="1" x14ac:dyDescent="0.2">
      <c r="A8" s="29" t="s">
        <v>10</v>
      </c>
      <c r="B8" s="30" t="s">
        <v>27</v>
      </c>
      <c r="C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"2ГИС.НАБЕРЕЖНЫЕ ЧЕЛНЫ" (версия для ПК); 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Интернет-площадки и Веб-приложения на основе Cправочника организаций "2ГИС.НАБЕРЕЖНЫЕ ЧЕЛНЫ", http://api.2gis.ru/</v>
      </c>
      <c r="D8" s="31">
        <f>F8*1.2</f>
        <v>8215.1999999999989</v>
      </c>
      <c r="E8" s="32">
        <f>F8*1.1</f>
        <v>7530.6</v>
      </c>
      <c r="F8" s="32">
        <v>6846</v>
      </c>
      <c r="G8" s="32">
        <f>F8*0.75</f>
        <v>5134.5</v>
      </c>
      <c r="H8" s="33">
        <f>F8*0.5</f>
        <v>3423</v>
      </c>
    </row>
    <row r="9" spans="1:8" s="16" customFormat="1" ht="132" customHeight="1" x14ac:dyDescent="0.2">
      <c r="A9" s="34"/>
      <c r="B9" s="35"/>
      <c r="C9" s="35"/>
      <c r="D9" s="36"/>
      <c r="E9" s="37"/>
      <c r="F9" s="37"/>
      <c r="G9" s="37"/>
      <c r="H9" s="38"/>
    </row>
    <row r="10" spans="1:8" s="16" customFormat="1" ht="97.5" customHeight="1" x14ac:dyDescent="0.2">
      <c r="A10" s="34"/>
      <c r="B10" s="39" t="s">
        <v>12</v>
      </c>
      <c r="C1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"2ГИС.НАБЕРЕЖНЫЕ ЧЕЛНЫ" (версия для ПК); 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Интернет-площадки и Веб-приложения на основе Cправочника организаций "2ГИС.НАБЕРЕЖНЫЕ ЧЕЛНЫ", http://api.2gis.ru/</v>
      </c>
      <c r="D10" s="36"/>
      <c r="E10" s="37"/>
      <c r="F10" s="37"/>
      <c r="G10" s="37"/>
      <c r="H10" s="38"/>
    </row>
    <row r="11" spans="1:8" s="16" customFormat="1" ht="166.5" customHeight="1" thickBot="1" x14ac:dyDescent="0.25">
      <c r="A11" s="41"/>
      <c r="B11" s="42" t="s">
        <v>13</v>
      </c>
      <c r="C1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11" s="44"/>
      <c r="E11" s="45"/>
      <c r="F11" s="45"/>
      <c r="G11" s="45"/>
      <c r="H11" s="46"/>
    </row>
    <row r="12" spans="1:8" s="16" customFormat="1" ht="24.95" customHeight="1" thickBot="1" x14ac:dyDescent="0.25">
      <c r="A12" s="81"/>
      <c r="B12" s="129"/>
      <c r="C12" s="130"/>
      <c r="D12" s="291" t="s">
        <v>234</v>
      </c>
      <c r="E12" s="291"/>
      <c r="F12" s="291"/>
      <c r="G12" s="291"/>
      <c r="H12" s="463"/>
    </row>
    <row r="13" spans="1:8" s="16" customFormat="1" ht="48" customHeight="1" x14ac:dyDescent="0.2">
      <c r="A13" s="53" t="s">
        <v>14</v>
      </c>
      <c r="B13" s="30" t="s">
        <v>27</v>
      </c>
      <c r="C1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"2ГИС.НАБЕРЕЖНЫЕ ЧЕЛНЫ" (версия для ПК); 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Интернет-площадки и Веб-приложения на основе Cправочника организаций "2ГИС.НАБЕРЕЖНЫЕ ЧЕЛНЫ", http://api.2gis.ru/</v>
      </c>
      <c r="D13" s="54">
        <f>F13*1.2</f>
        <v>9633.6</v>
      </c>
      <c r="E13" s="32">
        <f>F13*1.1</f>
        <v>8830.8000000000011</v>
      </c>
      <c r="F13" s="32">
        <v>8028</v>
      </c>
      <c r="G13" s="32">
        <f>F13*0.75</f>
        <v>6021</v>
      </c>
      <c r="H13" s="33">
        <f>F13*0.5</f>
        <v>4014</v>
      </c>
    </row>
    <row r="14" spans="1:8" s="16" customFormat="1" ht="132" customHeight="1" x14ac:dyDescent="0.2">
      <c r="A14" s="55"/>
      <c r="B14" s="35"/>
      <c r="C14" s="35"/>
      <c r="D14" s="56"/>
      <c r="E14" s="37"/>
      <c r="F14" s="37"/>
      <c r="G14" s="37"/>
      <c r="H14" s="38"/>
    </row>
    <row r="15" spans="1:8" s="16" customFormat="1" ht="97.5" customHeight="1" x14ac:dyDescent="0.2">
      <c r="A15" s="55"/>
      <c r="B15" s="39" t="s">
        <v>12</v>
      </c>
      <c r="C15"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"2ГИС.НАБЕРЕЖНЫЕ ЧЕЛНЫ" (версия для ПК); 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Интернет-площадки и Веб-приложения на основе Cправочника организаций "2ГИС.НАБЕРЕЖНЫЕ ЧЕЛНЫ", http://api.2gis.ru/</v>
      </c>
      <c r="D15" s="56"/>
      <c r="E15" s="37"/>
      <c r="F15" s="37"/>
      <c r="G15" s="37"/>
      <c r="H15" s="38"/>
    </row>
    <row r="16" spans="1:8" s="16" customFormat="1" ht="166.5" customHeight="1" x14ac:dyDescent="0.2">
      <c r="A16" s="55"/>
      <c r="B16" s="57" t="s">
        <v>13</v>
      </c>
      <c r="C16"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16" s="56"/>
      <c r="E16" s="37"/>
      <c r="F16" s="37"/>
      <c r="G16" s="37"/>
      <c r="H16" s="38"/>
    </row>
    <row r="17" spans="1:8" s="16" customFormat="1" ht="92.25" customHeight="1" thickBot="1" x14ac:dyDescent="0.25">
      <c r="A17" s="59"/>
      <c r="B17" s="42" t="s">
        <v>16</v>
      </c>
      <c r="C17"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17" s="61"/>
      <c r="E17" s="45"/>
      <c r="F17" s="45"/>
      <c r="G17" s="45"/>
      <c r="H17" s="46"/>
    </row>
    <row r="18" spans="1:8" s="16" customFormat="1" ht="24.95" customHeight="1" thickBot="1" x14ac:dyDescent="0.25">
      <c r="A18" s="47"/>
      <c r="B18" s="62"/>
      <c r="C18" s="49"/>
      <c r="D18" s="63"/>
      <c r="E18" s="63"/>
      <c r="F18" s="63"/>
      <c r="G18" s="63"/>
      <c r="H18" s="64"/>
    </row>
    <row r="19" spans="1:8" s="16" customFormat="1" ht="112.5" customHeight="1" x14ac:dyDescent="0.2">
      <c r="A19" s="65" t="s">
        <v>17</v>
      </c>
      <c r="B19" s="66" t="s">
        <v>18</v>
      </c>
      <c r="C19" s="67"/>
      <c r="D19" s="68">
        <v>2010</v>
      </c>
      <c r="E19" s="69"/>
      <c r="F19" s="69"/>
      <c r="G19" s="69"/>
      <c r="H19" s="70"/>
    </row>
    <row r="20" spans="1:8" s="16" customFormat="1" ht="50.1" customHeight="1" x14ac:dyDescent="0.2">
      <c r="A20" s="71"/>
      <c r="B20" s="72" t="s">
        <v>19</v>
      </c>
      <c r="C20" s="73" t="str">
        <f>"Электронный справочник "&amp;$C$2&amp;" (версия для ПК)"</f>
        <v>Электронный справочник "2ГИС.НАБЕРЕЖНЫЕ ЧЕЛНЫ" (версия для ПК)</v>
      </c>
      <c r="D20" s="74"/>
      <c r="E20" s="75"/>
      <c r="F20" s="75"/>
      <c r="G20" s="75"/>
      <c r="H20" s="76"/>
    </row>
    <row r="21" spans="1:8" s="16" customFormat="1" ht="40.5" customHeight="1" x14ac:dyDescent="0.2">
      <c r="A21" s="71"/>
      <c r="B21" s="72" t="s">
        <v>20</v>
      </c>
      <c r="C21" s="35"/>
      <c r="D21" s="74"/>
      <c r="E21" s="75"/>
      <c r="F21" s="75"/>
      <c r="G21" s="75"/>
      <c r="H21" s="76"/>
    </row>
    <row r="22" spans="1:8" s="16" customFormat="1" ht="75" customHeight="1" thickBot="1" x14ac:dyDescent="0.25">
      <c r="A22" s="77"/>
      <c r="B22" s="72" t="s">
        <v>21</v>
      </c>
      <c r="C22"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"2ГИС.НАБЕРЕЖНЫЕ ЧЕЛНЫ"; Электронный справочник "2ГИС.НАБЕРЕЖНЫЕ ЧЕЛНЫ" (мобильная версия 2ГИС 4.0 и выше)</v>
      </c>
      <c r="D22" s="78"/>
      <c r="E22" s="79"/>
      <c r="F22" s="79"/>
      <c r="G22" s="79"/>
      <c r="H22" s="80"/>
    </row>
    <row r="23" spans="1:8" s="16" customFormat="1" ht="24.95" customHeight="1" thickBot="1" x14ac:dyDescent="0.25">
      <c r="A23" s="81"/>
      <c r="B23" s="129"/>
      <c r="C23" s="130"/>
      <c r="D23" s="291" t="s">
        <v>234</v>
      </c>
      <c r="E23" s="291"/>
      <c r="F23" s="291"/>
      <c r="G23" s="291"/>
      <c r="H23" s="463"/>
    </row>
    <row r="24" spans="1:8" s="16" customFormat="1" ht="50.1" customHeight="1" x14ac:dyDescent="0.2">
      <c r="A24" s="65" t="s">
        <v>22</v>
      </c>
      <c r="B24" s="87" t="s">
        <v>23</v>
      </c>
      <c r="C24"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Интернет-площадки и Веб-приложения на основе Cправочника организаций "2ГИС.НАБЕРЕЖНЫЕ ЧЕЛНЫ", http://api.2gis.ru/</v>
      </c>
      <c r="D24" s="271">
        <v>210</v>
      </c>
      <c r="E24" s="272"/>
      <c r="F24" s="272"/>
      <c r="G24" s="272"/>
      <c r="H24" s="273"/>
    </row>
    <row r="25" spans="1:8" s="16" customFormat="1" ht="94.5" customHeight="1" x14ac:dyDescent="0.2">
      <c r="A25" s="71"/>
      <c r="B25" s="92"/>
      <c r="C25" s="93"/>
      <c r="D25" s="94"/>
      <c r="E25" s="95"/>
      <c r="F25" s="95"/>
      <c r="G25" s="95"/>
      <c r="H25" s="274"/>
    </row>
    <row r="26" spans="1:8" s="16" customFormat="1" ht="163.5" customHeight="1" thickBot="1" x14ac:dyDescent="0.25">
      <c r="A26" s="77"/>
      <c r="B26" s="97" t="s">
        <v>13</v>
      </c>
      <c r="C2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26" s="275"/>
      <c r="E26" s="276"/>
      <c r="F26" s="276"/>
      <c r="G26" s="276"/>
      <c r="H26" s="277"/>
    </row>
    <row r="27" spans="1:8" s="16" customFormat="1" ht="24.95" customHeight="1" thickBot="1" x14ac:dyDescent="0.25">
      <c r="A27" s="81"/>
      <c r="B27" s="129"/>
      <c r="C27" s="130"/>
      <c r="D27" s="291" t="s">
        <v>234</v>
      </c>
      <c r="E27" s="291"/>
      <c r="F27" s="291"/>
      <c r="G27" s="291"/>
      <c r="H27" s="463"/>
    </row>
    <row r="28" spans="1:8" s="16" customFormat="1" ht="50.1" customHeight="1" x14ac:dyDescent="0.2">
      <c r="A28" s="65" t="s">
        <v>24</v>
      </c>
      <c r="B28" s="30" t="s">
        <v>27</v>
      </c>
      <c r="C2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"2ГИС.НАБЕРЕЖНЫЕ ЧЕЛНЫ" (версия для ПК); 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v>
      </c>
      <c r="D28" s="31">
        <f>F28*1.2</f>
        <v>13147.199999999999</v>
      </c>
      <c r="E28" s="32">
        <f>F28*1.1</f>
        <v>12051.6</v>
      </c>
      <c r="F28" s="32">
        <v>10956</v>
      </c>
      <c r="G28" s="32">
        <f>F28*0.75</f>
        <v>8217</v>
      </c>
      <c r="H28" s="33">
        <f>F28*0.5</f>
        <v>5478</v>
      </c>
    </row>
    <row r="29" spans="1:8" s="16" customFormat="1" ht="99.95" customHeight="1" x14ac:dyDescent="0.2">
      <c r="A29" s="71"/>
      <c r="B29" s="35"/>
      <c r="C29" s="35"/>
      <c r="D29" s="36"/>
      <c r="E29" s="37"/>
      <c r="F29" s="37"/>
      <c r="G29" s="37"/>
      <c r="H29" s="38"/>
    </row>
    <row r="30" spans="1:8" s="16" customFormat="1" ht="99.95" customHeight="1" x14ac:dyDescent="0.2">
      <c r="A30" s="71"/>
      <c r="B30" s="105" t="s">
        <v>12</v>
      </c>
      <c r="C30"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v>
      </c>
      <c r="D30" s="36"/>
      <c r="E30" s="37"/>
      <c r="F30" s="37"/>
      <c r="G30" s="37"/>
      <c r="H30" s="38"/>
    </row>
    <row r="31" spans="1:8" s="16" customFormat="1" ht="156.75" customHeight="1" thickBot="1" x14ac:dyDescent="0.25">
      <c r="A31" s="77"/>
      <c r="B31" s="107" t="s">
        <v>13</v>
      </c>
      <c r="C31"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31" s="44"/>
      <c r="E31" s="45"/>
      <c r="F31" s="45"/>
      <c r="G31" s="45"/>
      <c r="H31" s="46"/>
    </row>
    <row r="32" spans="1:8" s="16" customFormat="1" ht="24.95" customHeight="1" thickBot="1" x14ac:dyDescent="0.25">
      <c r="A32" s="81"/>
      <c r="B32" s="129"/>
      <c r="C32" s="130"/>
      <c r="D32" s="291" t="s">
        <v>234</v>
      </c>
      <c r="E32" s="291"/>
      <c r="F32" s="291"/>
      <c r="G32" s="291"/>
      <c r="H32" s="463"/>
    </row>
    <row r="33" spans="1:8" s="16" customFormat="1" ht="50.1" customHeight="1" x14ac:dyDescent="0.2">
      <c r="A33" s="65" t="s">
        <v>26</v>
      </c>
      <c r="B33" s="30" t="s">
        <v>27</v>
      </c>
      <c r="C3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"2ГИС.НАБЕРЕЖНЫЕ ЧЕЛНЫ" (версия для ПК); 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v>
      </c>
      <c r="D33" s="54">
        <f>F33*1.2</f>
        <v>15422.4</v>
      </c>
      <c r="E33" s="32">
        <f>F33*1.1</f>
        <v>14137.2</v>
      </c>
      <c r="F33" s="32">
        <v>12852</v>
      </c>
      <c r="G33" s="32">
        <f>F33*0.75</f>
        <v>9639</v>
      </c>
      <c r="H33" s="33">
        <f>F33*0.5</f>
        <v>6426</v>
      </c>
    </row>
    <row r="34" spans="1:8" s="16" customFormat="1" ht="99.95" customHeight="1" x14ac:dyDescent="0.2">
      <c r="A34" s="71"/>
      <c r="B34" s="35"/>
      <c r="C34" s="35"/>
      <c r="D34" s="56"/>
      <c r="E34" s="37"/>
      <c r="F34" s="37"/>
      <c r="G34" s="37"/>
      <c r="H34" s="38"/>
    </row>
    <row r="35" spans="1:8" s="16" customFormat="1" ht="99.95" customHeight="1" x14ac:dyDescent="0.2">
      <c r="A35" s="71"/>
      <c r="B35" s="39" t="s">
        <v>12</v>
      </c>
      <c r="C35"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v>
      </c>
      <c r="D35" s="56"/>
      <c r="E35" s="37"/>
      <c r="F35" s="37"/>
      <c r="G35" s="37"/>
      <c r="H35" s="38"/>
    </row>
    <row r="36" spans="1:8" s="16" customFormat="1" ht="156.75" customHeight="1" x14ac:dyDescent="0.2">
      <c r="A36" s="71"/>
      <c r="B36" s="57" t="s">
        <v>13</v>
      </c>
      <c r="C36"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36" s="56"/>
      <c r="E36" s="37"/>
      <c r="F36" s="37"/>
      <c r="G36" s="37"/>
      <c r="H36" s="38"/>
    </row>
    <row r="37" spans="1:8" s="16" customFormat="1" ht="92.25" customHeight="1" thickBot="1" x14ac:dyDescent="0.25">
      <c r="A37" s="77"/>
      <c r="B37" s="42" t="s">
        <v>16</v>
      </c>
      <c r="C37"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37" s="61"/>
      <c r="E37" s="45"/>
      <c r="F37" s="45"/>
      <c r="G37" s="45"/>
      <c r="H37" s="46"/>
    </row>
    <row r="38" spans="1:8" s="16" customFormat="1" ht="24.95" customHeight="1" thickBot="1" x14ac:dyDescent="0.25">
      <c r="A38" s="112"/>
      <c r="B38" s="62"/>
      <c r="C38" s="49"/>
      <c r="D38" s="63"/>
      <c r="E38" s="63"/>
      <c r="F38" s="63"/>
      <c r="G38" s="63"/>
      <c r="H38" s="64"/>
    </row>
    <row r="39" spans="1:8" s="16" customFormat="1" ht="125.1" customHeight="1" x14ac:dyDescent="0.2">
      <c r="A39" s="65" t="s">
        <v>28</v>
      </c>
      <c r="B39" s="66" t="s">
        <v>29</v>
      </c>
      <c r="C39" s="67"/>
      <c r="D39" s="68">
        <v>3240</v>
      </c>
      <c r="E39" s="69"/>
      <c r="F39" s="69"/>
      <c r="G39" s="69"/>
      <c r="H39" s="70"/>
    </row>
    <row r="40" spans="1:8" s="16" customFormat="1" ht="50.1" customHeight="1" x14ac:dyDescent="0.2">
      <c r="A40" s="71"/>
      <c r="B40" s="72" t="s">
        <v>19</v>
      </c>
      <c r="C40" s="73" t="str">
        <f>"Электронный справочник "&amp;$C$2&amp;" (версия для ПК)"</f>
        <v>Электронный справочник "2ГИС.НАБЕРЕЖНЫЕ ЧЕЛНЫ" (версия для ПК)</v>
      </c>
      <c r="D40" s="74"/>
      <c r="E40" s="75"/>
      <c r="F40" s="75"/>
      <c r="G40" s="75"/>
      <c r="H40" s="76"/>
    </row>
    <row r="41" spans="1:8" s="16" customFormat="1" ht="50.1" customHeight="1" x14ac:dyDescent="0.2">
      <c r="A41" s="71"/>
      <c r="B41" s="72" t="s">
        <v>20</v>
      </c>
      <c r="C41" s="35"/>
      <c r="D41" s="74"/>
      <c r="E41" s="75"/>
      <c r="F41" s="75"/>
      <c r="G41" s="75"/>
      <c r="H41" s="76"/>
    </row>
    <row r="42" spans="1:8" s="16" customFormat="1" ht="75" customHeight="1" thickBot="1" x14ac:dyDescent="0.25">
      <c r="A42" s="77"/>
      <c r="B42" s="72" t="s">
        <v>21</v>
      </c>
      <c r="C42"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"2ГИС.НАБЕРЕЖНЫЕ ЧЕЛНЫ"; Электронный справочник "2ГИС.НАБЕРЕЖНЫЕ ЧЕЛНЫ" (мобильная версия 2ГИС 4.0 и выше)</v>
      </c>
      <c r="D42" s="78"/>
      <c r="E42" s="79"/>
      <c r="F42" s="79"/>
      <c r="G42" s="79"/>
      <c r="H42" s="80"/>
    </row>
    <row r="43" spans="1:8" s="16" customFormat="1" ht="24.95" customHeight="1" thickBot="1" x14ac:dyDescent="0.25">
      <c r="A43" s="81"/>
      <c r="B43" s="129"/>
      <c r="C43" s="130"/>
      <c r="D43" s="291" t="s">
        <v>234</v>
      </c>
      <c r="E43" s="291"/>
      <c r="F43" s="291"/>
      <c r="G43" s="291"/>
      <c r="H43" s="463"/>
    </row>
    <row r="44" spans="1:8" s="16" customFormat="1" ht="50.1" customHeight="1" x14ac:dyDescent="0.2">
      <c r="A44" s="65" t="s">
        <v>30</v>
      </c>
      <c r="B44" s="87" t="s">
        <v>23</v>
      </c>
      <c r="C44"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v>
      </c>
      <c r="D44" s="89">
        <v>210</v>
      </c>
      <c r="E44" s="90"/>
      <c r="F44" s="90"/>
      <c r="G44" s="90"/>
      <c r="H44" s="91"/>
    </row>
    <row r="45" spans="1:8" s="16" customFormat="1" ht="69.75" customHeight="1" x14ac:dyDescent="0.2">
      <c r="A45" s="71"/>
      <c r="B45" s="92"/>
      <c r="C45" s="93"/>
      <c r="D45" s="94"/>
      <c r="E45" s="95"/>
      <c r="F45" s="95"/>
      <c r="G45" s="95"/>
      <c r="H45" s="96"/>
    </row>
    <row r="46" spans="1:8" s="16" customFormat="1" ht="155.25" customHeight="1" x14ac:dyDescent="0.2">
      <c r="A46" s="71"/>
      <c r="B46" s="105" t="s">
        <v>13</v>
      </c>
      <c r="C46"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46" s="94"/>
      <c r="E46" s="95"/>
      <c r="F46" s="95"/>
      <c r="G46" s="95"/>
      <c r="H46" s="96"/>
    </row>
    <row r="47" spans="1:8" s="16" customFormat="1" ht="168.75" customHeight="1" thickBot="1" x14ac:dyDescent="0.25">
      <c r="A47" s="77"/>
      <c r="B47" s="107" t="s">
        <v>13</v>
      </c>
      <c r="C47"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47" s="99"/>
      <c r="E47" s="100"/>
      <c r="F47" s="100"/>
      <c r="G47" s="100"/>
      <c r="H47" s="101"/>
    </row>
    <row r="48" spans="1:8" s="16" customFormat="1" ht="24.95" customHeight="1" thickBot="1" x14ac:dyDescent="0.25">
      <c r="A48" s="81"/>
      <c r="B48" s="82"/>
      <c r="C48" s="83"/>
      <c r="D48" s="113"/>
      <c r="E48" s="114"/>
      <c r="F48" s="114"/>
      <c r="G48" s="114"/>
      <c r="H48" s="115"/>
    </row>
    <row r="49" spans="1:8" s="16" customFormat="1" ht="48" customHeight="1" x14ac:dyDescent="0.2">
      <c r="A49" s="29" t="s">
        <v>31</v>
      </c>
      <c r="B49" s="30" t="s">
        <v>27</v>
      </c>
      <c r="C49"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"2ГИС.НАБЕРЕЖНЫЕ ЧЕЛНЫ" (версия для ПК); 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Интернет-площадки и Веб-приложения на основе Cправочника организаций "2ГИС.НАБЕРЕЖНЫЕ ЧЕЛНЫ", http://api.2gis.ru/</v>
      </c>
      <c r="D49" s="31">
        <f>F49*1.2</f>
        <v>9864</v>
      </c>
      <c r="E49" s="32">
        <f>F49*1.1</f>
        <v>9042</v>
      </c>
      <c r="F49" s="32">
        <v>8220</v>
      </c>
      <c r="G49" s="32">
        <f>F49*0.75</f>
        <v>6165</v>
      </c>
      <c r="H49" s="33">
        <f>F49*0.5</f>
        <v>4110</v>
      </c>
    </row>
    <row r="50" spans="1:8" s="16" customFormat="1" ht="132" customHeight="1" x14ac:dyDescent="0.2">
      <c r="A50" s="34"/>
      <c r="B50" s="35"/>
      <c r="C50" s="35"/>
      <c r="D50" s="36"/>
      <c r="E50" s="37"/>
      <c r="F50" s="37"/>
      <c r="G50" s="37"/>
      <c r="H50" s="38"/>
    </row>
    <row r="51" spans="1:8" s="16" customFormat="1" ht="127.5" customHeight="1" x14ac:dyDescent="0.2">
      <c r="A51" s="34"/>
      <c r="B51" s="39" t="s">
        <v>12</v>
      </c>
      <c r="C51"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"2ГИС.НАБЕРЕЖНЫЕ ЧЕЛНЫ" (версия для ПК); 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Интернет-площадки и Веб-приложения на основе Cправочника организаций "2ГИС.НАБЕРЕЖНЫЕ ЧЕЛНЫ", http://api.2gis.ru/</v>
      </c>
      <c r="D51" s="36"/>
      <c r="E51" s="37"/>
      <c r="F51" s="37"/>
      <c r="G51" s="37"/>
      <c r="H51" s="38"/>
    </row>
    <row r="52" spans="1:8" s="16" customFormat="1" ht="127.5" customHeight="1" thickBot="1" x14ac:dyDescent="0.25">
      <c r="A52" s="119"/>
      <c r="B52" s="120" t="s">
        <v>33</v>
      </c>
      <c r="C52"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52" s="121"/>
      <c r="E52" s="122"/>
      <c r="F52" s="122"/>
      <c r="G52" s="122"/>
      <c r="H52" s="123"/>
    </row>
    <row r="53" spans="1:8" s="16" customFormat="1" ht="166.5" customHeight="1" thickBot="1" x14ac:dyDescent="0.25">
      <c r="A53" s="41"/>
      <c r="B53" s="42" t="s">
        <v>13</v>
      </c>
      <c r="C53"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53" s="44"/>
      <c r="E53" s="45"/>
      <c r="F53" s="45"/>
      <c r="G53" s="45"/>
      <c r="H53" s="46"/>
    </row>
    <row r="54" spans="1:8" s="16" customFormat="1" ht="24.95" customHeight="1" thickBot="1" x14ac:dyDescent="0.25">
      <c r="A54" s="47"/>
      <c r="B54" s="48"/>
      <c r="C54" s="49"/>
      <c r="D54" s="50"/>
      <c r="E54" s="51"/>
      <c r="F54" s="51"/>
      <c r="G54" s="51"/>
      <c r="H54" s="52"/>
    </row>
    <row r="55" spans="1:8" s="16" customFormat="1" ht="48" customHeight="1" x14ac:dyDescent="0.2">
      <c r="A55" s="53" t="s">
        <v>35</v>
      </c>
      <c r="B55" s="30" t="s">
        <v>27</v>
      </c>
      <c r="C5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"2ГИС.НАБЕРЕЖНЫЕ ЧЕЛНЫ" (версия для ПК); 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Интернет-площадки и Веб-приложения на основе Cправочника организаций "2ГИС.НАБЕРЕЖНЫЕ ЧЕЛНЫ", http://api.2gis.ru/</v>
      </c>
      <c r="D55" s="54">
        <f>F55*1.2</f>
        <v>11563.199999999999</v>
      </c>
      <c r="E55" s="32">
        <f>F55*1.1</f>
        <v>10599.6</v>
      </c>
      <c r="F55" s="32">
        <v>9636</v>
      </c>
      <c r="G55" s="32">
        <f>F55*0.75</f>
        <v>7227</v>
      </c>
      <c r="H55" s="33">
        <f>F55*0.5</f>
        <v>4818</v>
      </c>
    </row>
    <row r="56" spans="1:8" s="16" customFormat="1" ht="132" customHeight="1" x14ac:dyDescent="0.2">
      <c r="A56" s="55"/>
      <c r="B56" s="35"/>
      <c r="C56" s="35"/>
      <c r="D56" s="56"/>
      <c r="E56" s="37"/>
      <c r="F56" s="37"/>
      <c r="G56" s="37"/>
      <c r="H56" s="38"/>
    </row>
    <row r="57" spans="1:8" s="16" customFormat="1" ht="138.94999999999999" customHeight="1" x14ac:dyDescent="0.2">
      <c r="A57" s="55"/>
      <c r="B57" s="39" t="s">
        <v>12</v>
      </c>
      <c r="C5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"2ГИС.НАБЕРЕЖНЫЕ ЧЕЛНЫ" (версия для ПК); 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Интернет-площадки и Веб-приложения на основе Cправочника организаций "2ГИС.НАБЕРЕЖНЫЕ ЧЕЛНЫ", http://api.2gis.ru/</v>
      </c>
      <c r="D57" s="56"/>
      <c r="E57" s="37"/>
      <c r="F57" s="37"/>
      <c r="G57" s="37"/>
      <c r="H57" s="38"/>
    </row>
    <row r="58" spans="1:8" s="16" customFormat="1" ht="166.5" customHeight="1" x14ac:dyDescent="0.2">
      <c r="A58" s="55"/>
      <c r="B58" s="57" t="s">
        <v>13</v>
      </c>
      <c r="C58"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58" s="56"/>
      <c r="E58" s="37"/>
      <c r="F58" s="37"/>
      <c r="G58" s="37"/>
      <c r="H58" s="38"/>
    </row>
    <row r="59" spans="1:8" s="16" customFormat="1" ht="92.25" customHeight="1" thickBot="1" x14ac:dyDescent="0.25">
      <c r="A59" s="59"/>
      <c r="B59" s="42" t="s">
        <v>36</v>
      </c>
      <c r="C59"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59" s="61"/>
      <c r="E59" s="45"/>
      <c r="F59" s="45"/>
      <c r="G59" s="45"/>
      <c r="H59" s="46"/>
    </row>
    <row r="60" spans="1:8" s="16" customFormat="1" ht="24.95" customHeight="1" thickBot="1" x14ac:dyDescent="0.25">
      <c r="A60" s="81"/>
      <c r="B60" s="82"/>
      <c r="C60" s="83"/>
      <c r="D60" s="84"/>
      <c r="E60" s="85"/>
      <c r="F60" s="85"/>
      <c r="G60" s="85"/>
      <c r="H60" s="86"/>
    </row>
    <row r="61" spans="1:8" s="16" customFormat="1" ht="50.1" customHeight="1" x14ac:dyDescent="0.2">
      <c r="A61" s="65" t="s">
        <v>37</v>
      </c>
      <c r="B61" s="87" t="s">
        <v>23</v>
      </c>
      <c r="C61"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Интернет-площадки и Веб-приложения на основе Cправочника организаций "2ГИС.НАБЕРЕЖНЫЕ ЧЕЛНЫ", http://api.2gis.ru/</v>
      </c>
      <c r="D61" s="271">
        <v>210</v>
      </c>
      <c r="E61" s="272"/>
      <c r="F61" s="272"/>
      <c r="G61" s="272"/>
      <c r="H61" s="273"/>
    </row>
    <row r="62" spans="1:8" s="16" customFormat="1" ht="94.5" customHeight="1" x14ac:dyDescent="0.2">
      <c r="A62" s="71"/>
      <c r="B62" s="92"/>
      <c r="C62" s="93"/>
      <c r="D62" s="94"/>
      <c r="E62" s="95"/>
      <c r="F62" s="95"/>
      <c r="G62" s="95"/>
      <c r="H62" s="274"/>
    </row>
    <row r="63" spans="1:8" s="16" customFormat="1" ht="163.5" customHeight="1" thickBot="1" x14ac:dyDescent="0.25">
      <c r="A63" s="77"/>
      <c r="B63" s="97" t="s">
        <v>13</v>
      </c>
      <c r="C63"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63" s="275"/>
      <c r="E63" s="276"/>
      <c r="F63" s="276"/>
      <c r="G63" s="276"/>
      <c r="H63" s="277"/>
    </row>
    <row r="64" spans="1:8" s="16" customFormat="1" ht="24.95" customHeight="1" thickBot="1" x14ac:dyDescent="0.25">
      <c r="A64" s="81"/>
      <c r="B64" s="129"/>
      <c r="C64" s="130"/>
      <c r="D64" s="291" t="s">
        <v>234</v>
      </c>
      <c r="E64" s="291"/>
      <c r="F64" s="291"/>
      <c r="G64" s="291"/>
      <c r="H64" s="463"/>
    </row>
    <row r="65" spans="1:8" ht="50.1" customHeight="1" thickBot="1" x14ac:dyDescent="0.25">
      <c r="A65" s="136" t="s">
        <v>38</v>
      </c>
      <c r="B65" s="137"/>
      <c r="C65" s="137"/>
      <c r="D65" s="138" t="str">
        <f>"от "&amp;MIN(D66:D85)&amp;" до "&amp;MAX(D66:D85)</f>
        <v>от 1548 до 30960</v>
      </c>
      <c r="E65" s="139"/>
      <c r="F65" s="139"/>
      <c r="G65" s="139"/>
      <c r="H65" s="140"/>
    </row>
    <row r="66" spans="1:8" ht="37.5" customHeight="1" x14ac:dyDescent="0.2">
      <c r="A66" s="141" t="s">
        <v>39</v>
      </c>
      <c r="B66" s="369"/>
      <c r="C66" s="30" t="str">
        <f>"Электронный справочник на основе Справочника организаций "&amp;$C$2&amp;" (версия для ПК)"</f>
        <v>Электронный справочник на основе Справочника организаций "2ГИС.НАБЕРЕЖНЫЕ ЧЕЛНЫ" (версия для ПК)</v>
      </c>
      <c r="D66" s="370">
        <v>1548</v>
      </c>
      <c r="E66" s="145"/>
      <c r="F66" s="145"/>
      <c r="G66" s="145"/>
      <c r="H66" s="146"/>
    </row>
    <row r="67" spans="1:8" ht="37.5" customHeight="1" x14ac:dyDescent="0.2">
      <c r="A67" s="147" t="s">
        <v>40</v>
      </c>
      <c r="B67" s="371"/>
      <c r="C67" s="355"/>
      <c r="D67" s="56">
        <v>3096</v>
      </c>
      <c r="E67" s="37"/>
      <c r="F67" s="37"/>
      <c r="G67" s="37"/>
      <c r="H67" s="38"/>
    </row>
    <row r="68" spans="1:8" ht="37.5" customHeight="1" x14ac:dyDescent="0.2">
      <c r="A68" s="147" t="s">
        <v>41</v>
      </c>
      <c r="B68" s="371"/>
      <c r="C68" s="355"/>
      <c r="D68" s="56">
        <v>4644</v>
      </c>
      <c r="E68" s="37"/>
      <c r="F68" s="37"/>
      <c r="G68" s="37"/>
      <c r="H68" s="38"/>
    </row>
    <row r="69" spans="1:8" ht="37.5" customHeight="1" x14ac:dyDescent="0.2">
      <c r="A69" s="147" t="s">
        <v>42</v>
      </c>
      <c r="B69" s="371"/>
      <c r="C69" s="355"/>
      <c r="D69" s="56">
        <v>6192</v>
      </c>
      <c r="E69" s="37"/>
      <c r="F69" s="37"/>
      <c r="G69" s="37"/>
      <c r="H69" s="38"/>
    </row>
    <row r="70" spans="1:8" ht="37.5" customHeight="1" x14ac:dyDescent="0.2">
      <c r="A70" s="147" t="s">
        <v>43</v>
      </c>
      <c r="B70" s="371"/>
      <c r="C70" s="355"/>
      <c r="D70" s="56">
        <v>7740</v>
      </c>
      <c r="E70" s="37"/>
      <c r="F70" s="37"/>
      <c r="G70" s="37"/>
      <c r="H70" s="38"/>
    </row>
    <row r="71" spans="1:8" ht="37.5" customHeight="1" x14ac:dyDescent="0.2">
      <c r="A71" s="147" t="s">
        <v>44</v>
      </c>
      <c r="B71" s="371"/>
      <c r="C71" s="355"/>
      <c r="D71" s="56">
        <v>9288</v>
      </c>
      <c r="E71" s="37"/>
      <c r="F71" s="37"/>
      <c r="G71" s="37"/>
      <c r="H71" s="38"/>
    </row>
    <row r="72" spans="1:8" ht="37.5" customHeight="1" x14ac:dyDescent="0.2">
      <c r="A72" s="147" t="s">
        <v>45</v>
      </c>
      <c r="B72" s="371"/>
      <c r="C72" s="355"/>
      <c r="D72" s="56">
        <v>10836</v>
      </c>
      <c r="E72" s="37"/>
      <c r="F72" s="37"/>
      <c r="G72" s="37"/>
      <c r="H72" s="38"/>
    </row>
    <row r="73" spans="1:8" ht="37.5" customHeight="1" x14ac:dyDescent="0.2">
      <c r="A73" s="147" t="s">
        <v>46</v>
      </c>
      <c r="B73" s="371"/>
      <c r="C73" s="355"/>
      <c r="D73" s="56">
        <v>12384</v>
      </c>
      <c r="E73" s="37"/>
      <c r="F73" s="37"/>
      <c r="G73" s="37"/>
      <c r="H73" s="38"/>
    </row>
    <row r="74" spans="1:8" ht="37.5" customHeight="1" x14ac:dyDescent="0.2">
      <c r="A74" s="147" t="s">
        <v>47</v>
      </c>
      <c r="B74" s="371"/>
      <c r="C74" s="355"/>
      <c r="D74" s="56">
        <v>13932</v>
      </c>
      <c r="E74" s="37"/>
      <c r="F74" s="37"/>
      <c r="G74" s="37"/>
      <c r="H74" s="38"/>
    </row>
    <row r="75" spans="1:8" ht="37.5" customHeight="1" x14ac:dyDescent="0.2">
      <c r="A75" s="147" t="s">
        <v>48</v>
      </c>
      <c r="B75" s="371"/>
      <c r="C75" s="355"/>
      <c r="D75" s="56">
        <v>15480</v>
      </c>
      <c r="E75" s="37"/>
      <c r="F75" s="37"/>
      <c r="G75" s="37"/>
      <c r="H75" s="38"/>
    </row>
    <row r="76" spans="1:8" ht="37.5" customHeight="1" x14ac:dyDescent="0.2">
      <c r="A76" s="147" t="s">
        <v>49</v>
      </c>
      <c r="B76" s="371"/>
      <c r="C76" s="355"/>
      <c r="D76" s="56">
        <v>17028</v>
      </c>
      <c r="E76" s="37"/>
      <c r="F76" s="37"/>
      <c r="G76" s="37"/>
      <c r="H76" s="38"/>
    </row>
    <row r="77" spans="1:8" ht="37.5" customHeight="1" x14ac:dyDescent="0.2">
      <c r="A77" s="147" t="s">
        <v>50</v>
      </c>
      <c r="B77" s="371"/>
      <c r="C77" s="355"/>
      <c r="D77" s="56">
        <v>18576</v>
      </c>
      <c r="E77" s="37"/>
      <c r="F77" s="37"/>
      <c r="G77" s="37"/>
      <c r="H77" s="38"/>
    </row>
    <row r="78" spans="1:8" ht="37.5" customHeight="1" x14ac:dyDescent="0.2">
      <c r="A78" s="147" t="s">
        <v>51</v>
      </c>
      <c r="B78" s="371"/>
      <c r="C78" s="355"/>
      <c r="D78" s="56">
        <v>20124</v>
      </c>
      <c r="E78" s="37"/>
      <c r="F78" s="37"/>
      <c r="G78" s="37"/>
      <c r="H78" s="38"/>
    </row>
    <row r="79" spans="1:8" ht="37.5" customHeight="1" x14ac:dyDescent="0.2">
      <c r="A79" s="147" t="s">
        <v>52</v>
      </c>
      <c r="B79" s="371"/>
      <c r="C79" s="355"/>
      <c r="D79" s="56">
        <v>21672</v>
      </c>
      <c r="E79" s="37"/>
      <c r="F79" s="37"/>
      <c r="G79" s="37"/>
      <c r="H79" s="38"/>
    </row>
    <row r="80" spans="1:8" ht="37.5" customHeight="1" x14ac:dyDescent="0.2">
      <c r="A80" s="147" t="s">
        <v>53</v>
      </c>
      <c r="B80" s="371"/>
      <c r="C80" s="355"/>
      <c r="D80" s="56">
        <v>23220</v>
      </c>
      <c r="E80" s="37"/>
      <c r="F80" s="37"/>
      <c r="G80" s="37"/>
      <c r="H80" s="38"/>
    </row>
    <row r="81" spans="1:8" ht="37.5" customHeight="1" x14ac:dyDescent="0.2">
      <c r="A81" s="147" t="s">
        <v>54</v>
      </c>
      <c r="B81" s="371"/>
      <c r="C81" s="355"/>
      <c r="D81" s="56">
        <v>24768</v>
      </c>
      <c r="E81" s="37"/>
      <c r="F81" s="37"/>
      <c r="G81" s="37"/>
      <c r="H81" s="38"/>
    </row>
    <row r="82" spans="1:8" ht="37.5" customHeight="1" x14ac:dyDescent="0.2">
      <c r="A82" s="147" t="s">
        <v>55</v>
      </c>
      <c r="B82" s="371"/>
      <c r="C82" s="355"/>
      <c r="D82" s="56">
        <v>26316</v>
      </c>
      <c r="E82" s="37"/>
      <c r="F82" s="37"/>
      <c r="G82" s="37"/>
      <c r="H82" s="38"/>
    </row>
    <row r="83" spans="1:8" ht="37.5" customHeight="1" x14ac:dyDescent="0.2">
      <c r="A83" s="147" t="s">
        <v>56</v>
      </c>
      <c r="B83" s="371"/>
      <c r="C83" s="355"/>
      <c r="D83" s="56">
        <v>27864</v>
      </c>
      <c r="E83" s="37"/>
      <c r="F83" s="37"/>
      <c r="G83" s="37"/>
      <c r="H83" s="38"/>
    </row>
    <row r="84" spans="1:8" ht="37.5" customHeight="1" x14ac:dyDescent="0.2">
      <c r="A84" s="147" t="s">
        <v>57</v>
      </c>
      <c r="B84" s="371"/>
      <c r="C84" s="355"/>
      <c r="D84" s="56">
        <v>29412</v>
      </c>
      <c r="E84" s="37"/>
      <c r="F84" s="37"/>
      <c r="G84" s="37"/>
      <c r="H84" s="38"/>
    </row>
    <row r="85" spans="1:8" ht="37.5" customHeight="1" x14ac:dyDescent="0.2">
      <c r="A85" s="147" t="s">
        <v>58</v>
      </c>
      <c r="B85" s="371"/>
      <c r="C85" s="355"/>
      <c r="D85" s="56">
        <v>30960</v>
      </c>
      <c r="E85" s="37"/>
      <c r="F85" s="37"/>
      <c r="G85" s="37"/>
      <c r="H85" s="38"/>
    </row>
    <row r="86" spans="1:8" ht="37.5" customHeight="1" x14ac:dyDescent="0.2">
      <c r="A86" s="147" t="s">
        <v>181</v>
      </c>
      <c r="B86" s="371"/>
      <c r="C86" s="355"/>
      <c r="D86" s="56">
        <v>32508</v>
      </c>
      <c r="E86" s="37"/>
      <c r="F86" s="37"/>
      <c r="G86" s="37"/>
      <c r="H86" s="38"/>
    </row>
    <row r="87" spans="1:8" ht="37.5" customHeight="1" x14ac:dyDescent="0.2">
      <c r="A87" s="147" t="s">
        <v>182</v>
      </c>
      <c r="B87" s="371"/>
      <c r="C87" s="355"/>
      <c r="D87" s="56">
        <v>34056</v>
      </c>
      <c r="E87" s="37"/>
      <c r="F87" s="37"/>
      <c r="G87" s="37"/>
      <c r="H87" s="38"/>
    </row>
    <row r="88" spans="1:8" ht="37.5" customHeight="1" x14ac:dyDescent="0.2">
      <c r="A88" s="147" t="s">
        <v>183</v>
      </c>
      <c r="B88" s="371"/>
      <c r="C88" s="355"/>
      <c r="D88" s="56">
        <v>35604</v>
      </c>
      <c r="E88" s="37"/>
      <c r="F88" s="37"/>
      <c r="G88" s="37"/>
      <c r="H88" s="38"/>
    </row>
    <row r="89" spans="1:8" ht="37.5" customHeight="1" x14ac:dyDescent="0.2">
      <c r="A89" s="147" t="s">
        <v>184</v>
      </c>
      <c r="B89" s="371"/>
      <c r="C89" s="355"/>
      <c r="D89" s="56">
        <v>37152</v>
      </c>
      <c r="E89" s="37"/>
      <c r="F89" s="37"/>
      <c r="G89" s="37"/>
      <c r="H89" s="38"/>
    </row>
    <row r="90" spans="1:8" ht="37.5" customHeight="1" x14ac:dyDescent="0.2">
      <c r="A90" s="147" t="s">
        <v>185</v>
      </c>
      <c r="B90" s="371"/>
      <c r="C90" s="355"/>
      <c r="D90" s="56">
        <v>38700</v>
      </c>
      <c r="E90" s="37"/>
      <c r="F90" s="37"/>
      <c r="G90" s="37"/>
      <c r="H90" s="38"/>
    </row>
    <row r="91" spans="1:8" ht="37.5" customHeight="1" x14ac:dyDescent="0.2">
      <c r="A91" s="147" t="s">
        <v>186</v>
      </c>
      <c r="B91" s="371"/>
      <c r="C91" s="355"/>
      <c r="D91" s="56">
        <v>40248</v>
      </c>
      <c r="E91" s="37"/>
      <c r="F91" s="37"/>
      <c r="G91" s="37"/>
      <c r="H91" s="38"/>
    </row>
    <row r="92" spans="1:8" ht="37.5" customHeight="1" x14ac:dyDescent="0.2">
      <c r="A92" s="147" t="s">
        <v>187</v>
      </c>
      <c r="B92" s="371"/>
      <c r="C92" s="355"/>
      <c r="D92" s="56">
        <v>41796</v>
      </c>
      <c r="E92" s="37"/>
      <c r="F92" s="37"/>
      <c r="G92" s="37"/>
      <c r="H92" s="38"/>
    </row>
    <row r="93" spans="1:8" ht="37.5" customHeight="1" x14ac:dyDescent="0.2">
      <c r="A93" s="147" t="s">
        <v>188</v>
      </c>
      <c r="B93" s="371"/>
      <c r="C93" s="355"/>
      <c r="D93" s="56">
        <v>43344</v>
      </c>
      <c r="E93" s="37"/>
      <c r="F93" s="37"/>
      <c r="G93" s="37"/>
      <c r="H93" s="38"/>
    </row>
    <row r="94" spans="1:8" ht="37.5" customHeight="1" x14ac:dyDescent="0.2">
      <c r="A94" s="147" t="s">
        <v>189</v>
      </c>
      <c r="B94" s="371"/>
      <c r="C94" s="355"/>
      <c r="D94" s="56">
        <v>44892</v>
      </c>
      <c r="E94" s="37"/>
      <c r="F94" s="37"/>
      <c r="G94" s="37"/>
      <c r="H94" s="38"/>
    </row>
    <row r="95" spans="1:8" ht="37.5" customHeight="1" x14ac:dyDescent="0.2">
      <c r="A95" s="147" t="s">
        <v>190</v>
      </c>
      <c r="B95" s="371"/>
      <c r="C95" s="355"/>
      <c r="D95" s="56">
        <v>46440</v>
      </c>
      <c r="E95" s="37"/>
      <c r="F95" s="37"/>
      <c r="G95" s="37"/>
      <c r="H95" s="38"/>
    </row>
    <row r="96" spans="1:8" ht="37.5" customHeight="1" x14ac:dyDescent="0.2">
      <c r="A96" s="147" t="s">
        <v>191</v>
      </c>
      <c r="B96" s="148"/>
      <c r="C96" s="355"/>
      <c r="D96" s="56">
        <v>47988</v>
      </c>
      <c r="E96" s="37"/>
      <c r="F96" s="37"/>
      <c r="G96" s="37"/>
      <c r="H96" s="38"/>
    </row>
    <row r="97" spans="1:8" ht="37.5" customHeight="1" x14ac:dyDescent="0.2">
      <c r="A97" s="147" t="s">
        <v>192</v>
      </c>
      <c r="B97" s="148"/>
      <c r="C97" s="355"/>
      <c r="D97" s="56">
        <v>49536</v>
      </c>
      <c r="E97" s="37"/>
      <c r="F97" s="37"/>
      <c r="G97" s="37"/>
      <c r="H97" s="38"/>
    </row>
    <row r="98" spans="1:8" ht="37.5" customHeight="1" x14ac:dyDescent="0.2">
      <c r="A98" s="147" t="s">
        <v>193</v>
      </c>
      <c r="B98" s="148"/>
      <c r="C98" s="355"/>
      <c r="D98" s="56">
        <v>51084</v>
      </c>
      <c r="E98" s="37"/>
      <c r="F98" s="37"/>
      <c r="G98" s="37"/>
      <c r="H98" s="38"/>
    </row>
    <row r="99" spans="1:8" ht="37.5" customHeight="1" x14ac:dyDescent="0.2">
      <c r="A99" s="147" t="s">
        <v>194</v>
      </c>
      <c r="B99" s="148"/>
      <c r="C99" s="355"/>
      <c r="D99" s="56">
        <v>52632</v>
      </c>
      <c r="E99" s="37"/>
      <c r="F99" s="37"/>
      <c r="G99" s="37"/>
      <c r="H99" s="38"/>
    </row>
    <row r="100" spans="1:8" ht="37.5" customHeight="1" x14ac:dyDescent="0.2">
      <c r="A100" s="147" t="s">
        <v>195</v>
      </c>
      <c r="B100" s="148"/>
      <c r="C100" s="355"/>
      <c r="D100" s="56">
        <v>54180</v>
      </c>
      <c r="E100" s="37"/>
      <c r="F100" s="37"/>
      <c r="G100" s="37"/>
      <c r="H100" s="38"/>
    </row>
    <row r="101" spans="1:8" ht="37.5" customHeight="1" x14ac:dyDescent="0.2">
      <c r="A101" s="147" t="s">
        <v>235</v>
      </c>
      <c r="B101" s="148"/>
      <c r="C101" s="355"/>
      <c r="D101" s="56">
        <v>55728</v>
      </c>
      <c r="E101" s="37"/>
      <c r="F101" s="37"/>
      <c r="G101" s="37"/>
      <c r="H101" s="38"/>
    </row>
    <row r="102" spans="1:8" ht="37.5" customHeight="1" x14ac:dyDescent="0.2">
      <c r="A102" s="147" t="s">
        <v>236</v>
      </c>
      <c r="B102" s="148"/>
      <c r="C102" s="355"/>
      <c r="D102" s="56">
        <v>57276</v>
      </c>
      <c r="E102" s="37"/>
      <c r="F102" s="37"/>
      <c r="G102" s="37"/>
      <c r="H102" s="38"/>
    </row>
    <row r="103" spans="1:8" ht="37.5" customHeight="1" x14ac:dyDescent="0.2">
      <c r="A103" s="147" t="s">
        <v>237</v>
      </c>
      <c r="B103" s="148"/>
      <c r="C103" s="355"/>
      <c r="D103" s="56">
        <v>58824</v>
      </c>
      <c r="E103" s="37"/>
      <c r="F103" s="37"/>
      <c r="G103" s="37"/>
      <c r="H103" s="38"/>
    </row>
    <row r="104" spans="1:8" ht="37.5" customHeight="1" x14ac:dyDescent="0.2">
      <c r="A104" s="147" t="s">
        <v>238</v>
      </c>
      <c r="B104" s="148"/>
      <c r="C104" s="355"/>
      <c r="D104" s="56">
        <v>60372</v>
      </c>
      <c r="E104" s="37"/>
      <c r="F104" s="37"/>
      <c r="G104" s="37"/>
      <c r="H104" s="38"/>
    </row>
    <row r="105" spans="1:8" ht="37.5" customHeight="1" x14ac:dyDescent="0.2">
      <c r="A105" s="147" t="s">
        <v>239</v>
      </c>
      <c r="B105" s="148"/>
      <c r="C105" s="355"/>
      <c r="D105" s="56">
        <v>61920</v>
      </c>
      <c r="E105" s="37"/>
      <c r="F105" s="37"/>
      <c r="G105" s="37"/>
      <c r="H105" s="38"/>
    </row>
    <row r="106" spans="1:8" ht="37.5" customHeight="1" x14ac:dyDescent="0.2">
      <c r="A106" s="147" t="s">
        <v>359</v>
      </c>
      <c r="B106" s="148"/>
      <c r="C106" s="355"/>
      <c r="D106" s="56">
        <v>63468</v>
      </c>
      <c r="E106" s="37"/>
      <c r="F106" s="37"/>
      <c r="G106" s="37"/>
      <c r="H106" s="38"/>
    </row>
    <row r="107" spans="1:8" ht="37.5" customHeight="1" x14ac:dyDescent="0.2">
      <c r="A107" s="147" t="s">
        <v>360</v>
      </c>
      <c r="B107" s="148"/>
      <c r="C107" s="355"/>
      <c r="D107" s="56">
        <v>65016</v>
      </c>
      <c r="E107" s="37"/>
      <c r="F107" s="37"/>
      <c r="G107" s="37"/>
      <c r="H107" s="38"/>
    </row>
    <row r="108" spans="1:8" ht="37.5" customHeight="1" x14ac:dyDescent="0.2">
      <c r="A108" s="147" t="s">
        <v>361</v>
      </c>
      <c r="B108" s="148"/>
      <c r="C108" s="355"/>
      <c r="D108" s="56">
        <v>66564</v>
      </c>
      <c r="E108" s="37"/>
      <c r="F108" s="37"/>
      <c r="G108" s="37"/>
      <c r="H108" s="38"/>
    </row>
    <row r="109" spans="1:8" ht="37.5" customHeight="1" x14ac:dyDescent="0.2">
      <c r="A109" s="147" t="s">
        <v>362</v>
      </c>
      <c r="B109" s="148"/>
      <c r="C109" s="355"/>
      <c r="D109" s="56">
        <v>68112</v>
      </c>
      <c r="E109" s="37"/>
      <c r="F109" s="37"/>
      <c r="G109" s="37"/>
      <c r="H109" s="38"/>
    </row>
    <row r="110" spans="1:8" ht="37.5" customHeight="1" x14ac:dyDescent="0.2">
      <c r="A110" s="147" t="s">
        <v>363</v>
      </c>
      <c r="B110" s="148"/>
      <c r="C110" s="355"/>
      <c r="D110" s="56">
        <v>69660</v>
      </c>
      <c r="E110" s="37"/>
      <c r="F110" s="37"/>
      <c r="G110" s="37"/>
      <c r="H110" s="38"/>
    </row>
    <row r="111" spans="1:8" ht="37.5" customHeight="1" x14ac:dyDescent="0.2">
      <c r="A111" s="147" t="s">
        <v>364</v>
      </c>
      <c r="B111" s="148"/>
      <c r="C111" s="355"/>
      <c r="D111" s="56">
        <v>71208</v>
      </c>
      <c r="E111" s="37"/>
      <c r="F111" s="37"/>
      <c r="G111" s="37"/>
      <c r="H111" s="38"/>
    </row>
    <row r="112" spans="1:8" ht="37.5" customHeight="1" x14ac:dyDescent="0.2">
      <c r="A112" s="147" t="s">
        <v>365</v>
      </c>
      <c r="B112" s="148"/>
      <c r="C112" s="355"/>
      <c r="D112" s="56">
        <v>72756</v>
      </c>
      <c r="E112" s="37"/>
      <c r="F112" s="37"/>
      <c r="G112" s="37"/>
      <c r="H112" s="38"/>
    </row>
    <row r="113" spans="1:8" ht="37.5" customHeight="1" x14ac:dyDescent="0.2">
      <c r="A113" s="147" t="s">
        <v>366</v>
      </c>
      <c r="B113" s="148"/>
      <c r="C113" s="355"/>
      <c r="D113" s="56">
        <v>74304</v>
      </c>
      <c r="E113" s="37"/>
      <c r="F113" s="37"/>
      <c r="G113" s="37"/>
      <c r="H113" s="38"/>
    </row>
    <row r="114" spans="1:8" ht="37.5" customHeight="1" x14ac:dyDescent="0.2">
      <c r="A114" s="147" t="s">
        <v>367</v>
      </c>
      <c r="B114" s="148"/>
      <c r="C114" s="355"/>
      <c r="D114" s="56">
        <v>75852</v>
      </c>
      <c r="E114" s="37"/>
      <c r="F114" s="37"/>
      <c r="G114" s="37"/>
      <c r="H114" s="38"/>
    </row>
    <row r="115" spans="1:8" ht="37.5" customHeight="1" x14ac:dyDescent="0.2">
      <c r="A115" s="147" t="s">
        <v>368</v>
      </c>
      <c r="B115" s="148"/>
      <c r="C115" s="355"/>
      <c r="D115" s="56">
        <v>77400</v>
      </c>
      <c r="E115" s="37"/>
      <c r="F115" s="37"/>
      <c r="G115" s="37"/>
      <c r="H115" s="38"/>
    </row>
    <row r="116" spans="1:8" ht="37.5" customHeight="1" x14ac:dyDescent="0.2">
      <c r="A116" s="147" t="s">
        <v>369</v>
      </c>
      <c r="B116" s="148"/>
      <c r="C116" s="355"/>
      <c r="D116" s="56">
        <v>78948</v>
      </c>
      <c r="E116" s="37"/>
      <c r="F116" s="37"/>
      <c r="G116" s="37"/>
      <c r="H116" s="38"/>
    </row>
    <row r="117" spans="1:8" ht="37.5" customHeight="1" x14ac:dyDescent="0.2">
      <c r="A117" s="147" t="s">
        <v>370</v>
      </c>
      <c r="B117" s="148"/>
      <c r="C117" s="355"/>
      <c r="D117" s="56">
        <v>80496</v>
      </c>
      <c r="E117" s="37"/>
      <c r="F117" s="37"/>
      <c r="G117" s="37"/>
      <c r="H117" s="38"/>
    </row>
    <row r="118" spans="1:8" ht="37.5" customHeight="1" x14ac:dyDescent="0.2">
      <c r="A118" s="147" t="s">
        <v>371</v>
      </c>
      <c r="B118" s="148"/>
      <c r="C118" s="355"/>
      <c r="D118" s="56">
        <v>82044</v>
      </c>
      <c r="E118" s="37"/>
      <c r="F118" s="37"/>
      <c r="G118" s="37"/>
      <c r="H118" s="38"/>
    </row>
    <row r="119" spans="1:8" ht="37.5" customHeight="1" x14ac:dyDescent="0.2">
      <c r="A119" s="147" t="s">
        <v>372</v>
      </c>
      <c r="B119" s="148"/>
      <c r="C119" s="355"/>
      <c r="D119" s="56">
        <v>83592</v>
      </c>
      <c r="E119" s="37"/>
      <c r="F119" s="37"/>
      <c r="G119" s="37"/>
      <c r="H119" s="38"/>
    </row>
    <row r="120" spans="1:8" ht="37.5" customHeight="1" x14ac:dyDescent="0.2">
      <c r="A120" s="147" t="s">
        <v>373</v>
      </c>
      <c r="B120" s="148"/>
      <c r="C120" s="355"/>
      <c r="D120" s="56">
        <v>85140</v>
      </c>
      <c r="E120" s="37"/>
      <c r="F120" s="37"/>
      <c r="G120" s="37"/>
      <c r="H120" s="38"/>
    </row>
    <row r="121" spans="1:8" ht="37.5" customHeight="1" x14ac:dyDescent="0.2">
      <c r="A121" s="147" t="s">
        <v>374</v>
      </c>
      <c r="B121" s="148"/>
      <c r="C121" s="355"/>
      <c r="D121" s="56">
        <v>86688</v>
      </c>
      <c r="E121" s="37"/>
      <c r="F121" s="37"/>
      <c r="G121" s="37"/>
      <c r="H121" s="38"/>
    </row>
    <row r="122" spans="1:8" ht="37.5" customHeight="1" x14ac:dyDescent="0.2">
      <c r="A122" s="147" t="s">
        <v>375</v>
      </c>
      <c r="B122" s="148"/>
      <c r="C122" s="355"/>
      <c r="D122" s="56">
        <v>88236</v>
      </c>
      <c r="E122" s="37"/>
      <c r="F122" s="37"/>
      <c r="G122" s="37"/>
      <c r="H122" s="38"/>
    </row>
    <row r="123" spans="1:8" ht="37.5" customHeight="1" x14ac:dyDescent="0.2">
      <c r="A123" s="147" t="s">
        <v>376</v>
      </c>
      <c r="B123" s="148"/>
      <c r="C123" s="355"/>
      <c r="D123" s="56">
        <v>89784</v>
      </c>
      <c r="E123" s="37"/>
      <c r="F123" s="37"/>
      <c r="G123" s="37"/>
      <c r="H123" s="38"/>
    </row>
    <row r="124" spans="1:8" ht="37.5" customHeight="1" x14ac:dyDescent="0.2">
      <c r="A124" s="147" t="s">
        <v>377</v>
      </c>
      <c r="B124" s="148"/>
      <c r="C124" s="355"/>
      <c r="D124" s="56">
        <v>91332</v>
      </c>
      <c r="E124" s="37"/>
      <c r="F124" s="37"/>
      <c r="G124" s="37"/>
      <c r="H124" s="38"/>
    </row>
    <row r="125" spans="1:8" ht="37.5" customHeight="1" thickBot="1" x14ac:dyDescent="0.25">
      <c r="A125" s="147" t="s">
        <v>378</v>
      </c>
      <c r="B125" s="148"/>
      <c r="C125" s="372"/>
      <c r="D125" s="56">
        <v>92880</v>
      </c>
      <c r="E125" s="37"/>
      <c r="F125" s="37"/>
      <c r="G125" s="37"/>
      <c r="H125" s="38"/>
    </row>
    <row r="126" spans="1:8" ht="50.1" customHeight="1" thickBot="1" x14ac:dyDescent="0.25">
      <c r="A126" s="136" t="s">
        <v>59</v>
      </c>
      <c r="B126" s="137"/>
      <c r="C126" s="137"/>
      <c r="D126" s="138" t="str">
        <f>"от "&amp;MIN(D127:D136)&amp;" до "&amp;MAX(D127:D136)</f>
        <v>от 414 до 7140</v>
      </c>
      <c r="E126" s="139"/>
      <c r="F126" s="139"/>
      <c r="G126" s="139"/>
      <c r="H126" s="140"/>
    </row>
    <row r="127" spans="1:8" ht="151.5" x14ac:dyDescent="0.2">
      <c r="A127" s="149" t="s">
        <v>60</v>
      </c>
      <c r="B127" s="150" t="s">
        <v>13</v>
      </c>
      <c r="C127" s="151" t="str">
        <f t="shared" ref="C127"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127" s="152">
        <v>1182</v>
      </c>
      <c r="E127" s="152"/>
      <c r="F127" s="152"/>
      <c r="G127" s="152"/>
      <c r="H127" s="153"/>
    </row>
    <row r="128" spans="1:8" ht="37.5" customHeight="1" x14ac:dyDescent="0.2">
      <c r="A128" s="154" t="s">
        <v>61</v>
      </c>
      <c r="B128" s="155"/>
      <c r="C128" s="156" t="str">
        <f>"Электронный справочник на основе Справочника организаций "&amp;$C$2&amp;" (версия для ПК)"</f>
        <v>Электронный справочник на основе Справочника организаций "2ГИС.НАБЕРЕЖНЫЕ ЧЕЛНЫ" (версия для ПК)</v>
      </c>
      <c r="D128" s="157">
        <v>414</v>
      </c>
      <c r="E128" s="157"/>
      <c r="F128" s="157"/>
      <c r="G128" s="157"/>
      <c r="H128" s="158"/>
    </row>
    <row r="129" spans="1:8" ht="37.5" customHeight="1" x14ac:dyDescent="0.2">
      <c r="A129" s="154" t="s">
        <v>62</v>
      </c>
      <c r="B129" s="155"/>
      <c r="C129" s="159"/>
      <c r="D129" s="157">
        <v>2364</v>
      </c>
      <c r="E129" s="157"/>
      <c r="F129" s="157"/>
      <c r="G129" s="157"/>
      <c r="H129" s="158"/>
    </row>
    <row r="130" spans="1:8" ht="37.5" customHeight="1" x14ac:dyDescent="0.2">
      <c r="A130" s="154" t="s">
        <v>63</v>
      </c>
      <c r="B130" s="155"/>
      <c r="C130" s="159"/>
      <c r="D130" s="157">
        <v>2010</v>
      </c>
      <c r="E130" s="157"/>
      <c r="F130" s="157"/>
      <c r="G130" s="157"/>
      <c r="H130" s="158"/>
    </row>
    <row r="131" spans="1:8" ht="37.5" customHeight="1" x14ac:dyDescent="0.2">
      <c r="A131" s="160" t="s">
        <v>64</v>
      </c>
      <c r="B131" s="161"/>
      <c r="C131" s="159"/>
      <c r="D131" s="157">
        <v>4722</v>
      </c>
      <c r="E131" s="157"/>
      <c r="F131" s="157"/>
      <c r="G131" s="157"/>
      <c r="H131" s="158"/>
    </row>
    <row r="132" spans="1:8" ht="37.5" customHeight="1" x14ac:dyDescent="0.2">
      <c r="A132" s="154" t="s">
        <v>65</v>
      </c>
      <c r="B132" s="155"/>
      <c r="C132" s="159"/>
      <c r="D132" s="157">
        <v>414</v>
      </c>
      <c r="E132" s="157"/>
      <c r="F132" s="157"/>
      <c r="G132" s="157"/>
      <c r="H132" s="158"/>
    </row>
    <row r="133" spans="1:8" ht="37.5" customHeight="1" x14ac:dyDescent="0.2">
      <c r="A133" s="154" t="s">
        <v>66</v>
      </c>
      <c r="B133" s="155"/>
      <c r="C133" s="159"/>
      <c r="D133" s="157">
        <v>414</v>
      </c>
      <c r="E133" s="157"/>
      <c r="F133" s="157"/>
      <c r="G133" s="157"/>
      <c r="H133" s="158"/>
    </row>
    <row r="134" spans="1:8" ht="37.5" customHeight="1" x14ac:dyDescent="0.2">
      <c r="A134" s="154" t="s">
        <v>67</v>
      </c>
      <c r="B134" s="155"/>
      <c r="C134" s="159"/>
      <c r="D134" s="157">
        <v>828</v>
      </c>
      <c r="E134" s="157"/>
      <c r="F134" s="157"/>
      <c r="G134" s="157"/>
      <c r="H134" s="158"/>
    </row>
    <row r="135" spans="1:8" ht="37.5" customHeight="1" x14ac:dyDescent="0.2">
      <c r="A135" s="154" t="s">
        <v>68</v>
      </c>
      <c r="B135" s="155"/>
      <c r="C135" s="159"/>
      <c r="D135" s="157">
        <v>1242</v>
      </c>
      <c r="E135" s="157"/>
      <c r="F135" s="157"/>
      <c r="G135" s="157"/>
      <c r="H135" s="158"/>
    </row>
    <row r="136" spans="1:8" ht="37.5" customHeight="1" thickBot="1" x14ac:dyDescent="0.25">
      <c r="A136" s="162" t="s">
        <v>69</v>
      </c>
      <c r="B136" s="163"/>
      <c r="C136" s="164"/>
      <c r="D136" s="165">
        <v>7140</v>
      </c>
      <c r="E136" s="165"/>
      <c r="F136" s="165"/>
      <c r="G136" s="165"/>
      <c r="H136" s="166"/>
    </row>
    <row r="137" spans="1:8" s="16" customFormat="1" ht="117.75" customHeight="1" thickBot="1" x14ac:dyDescent="0.25">
      <c r="A137" s="287" t="s">
        <v>71</v>
      </c>
      <c r="B137" s="288"/>
      <c r="C137" s="28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"2ГИС.НАБЕРЕЖНЫЕ ЧЕЛНЫ" (версия для ПК); 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Интернет-площадки и Веб-приложения на основе Cправочника организаций "2ГИС.НАБЕРЕЖНЫЕ ЧЕЛНЫ", http://api.2gis.ru/</v>
      </c>
      <c r="D137" s="45">
        <v>30</v>
      </c>
      <c r="E137" s="45"/>
      <c r="F137" s="45"/>
      <c r="G137" s="45"/>
      <c r="H137" s="46"/>
    </row>
    <row r="138" spans="1:8" ht="50.1" customHeight="1" thickBot="1" x14ac:dyDescent="0.25">
      <c r="A138" s="24" t="s">
        <v>72</v>
      </c>
      <c r="B138" s="25"/>
      <c r="C138" s="26"/>
      <c r="D138" s="173" t="str">
        <f>"от "&amp;MIN(D140,D160:H161,D200,D162:H176)&amp;" до "&amp;MAX(D140,D160:H161,D200,D162:H176)</f>
        <v>от 534 до 15384</v>
      </c>
      <c r="E138" s="173"/>
      <c r="F138" s="173"/>
      <c r="G138" s="173"/>
      <c r="H138" s="174"/>
    </row>
    <row r="139" spans="1:8" ht="21.75" thickBot="1" x14ac:dyDescent="0.25">
      <c r="A139" s="290"/>
      <c r="B139" s="291"/>
      <c r="C139" s="130"/>
      <c r="D139" s="292"/>
      <c r="E139" s="292"/>
      <c r="F139" s="292"/>
      <c r="G139" s="292"/>
      <c r="H139" s="293"/>
    </row>
    <row r="140" spans="1:8" ht="78" customHeight="1" thickBot="1" x14ac:dyDescent="0.25">
      <c r="A140" s="179" t="s">
        <v>73</v>
      </c>
      <c r="B140" s="180"/>
      <c r="C140"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"2ГИС.НАБЕРЕЖНЫЕ ЧЕЛНЫ" (версия для ПК); Интернет-площадка 2gis.kz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Интернет-площадки и Веб-приложения на основе Cправочника организаций "2ГИС.НАБЕРЕЖНЫЕ ЧЕЛНЫ", http://api.2gis.kz/</v>
      </c>
      <c r="D140" s="182">
        <v>5340</v>
      </c>
      <c r="E140" s="182"/>
      <c r="F140" s="182"/>
      <c r="G140" s="182"/>
      <c r="H140" s="183"/>
    </row>
    <row r="141" spans="1:8" ht="78" customHeight="1" thickBot="1" x14ac:dyDescent="0.25">
      <c r="A141" s="184" t="s">
        <v>74</v>
      </c>
      <c r="B141" s="185"/>
      <c r="C141" s="186"/>
      <c r="D141" s="187" t="s">
        <v>75</v>
      </c>
      <c r="E141" s="188"/>
      <c r="F141" s="188"/>
      <c r="G141" s="188"/>
      <c r="H141" s="189"/>
    </row>
    <row r="142" spans="1:8" ht="78" customHeight="1" x14ac:dyDescent="0.2">
      <c r="A142" s="190" t="s">
        <v>76</v>
      </c>
      <c r="B142" s="191"/>
      <c r="C142" s="186"/>
      <c r="D142" s="157">
        <f>D140/4</f>
        <v>1335</v>
      </c>
      <c r="E142" s="157"/>
      <c r="F142" s="157"/>
      <c r="G142" s="157"/>
      <c r="H142" s="158"/>
    </row>
    <row r="143" spans="1:8" ht="78" customHeight="1" x14ac:dyDescent="0.2">
      <c r="A143" s="190" t="s">
        <v>77</v>
      </c>
      <c r="B143" s="191"/>
      <c r="C143" s="186"/>
      <c r="D143" s="157">
        <f>D140/5</f>
        <v>1068</v>
      </c>
      <c r="E143" s="157"/>
      <c r="F143" s="157"/>
      <c r="G143" s="157"/>
      <c r="H143" s="158"/>
    </row>
    <row r="144" spans="1:8" ht="78" customHeight="1" x14ac:dyDescent="0.2">
      <c r="A144" s="190" t="s">
        <v>78</v>
      </c>
      <c r="B144" s="191"/>
      <c r="C144" s="186"/>
      <c r="D144" s="157">
        <f>D140/6</f>
        <v>890</v>
      </c>
      <c r="E144" s="157"/>
      <c r="F144" s="157"/>
      <c r="G144" s="157"/>
      <c r="H144" s="158"/>
    </row>
    <row r="145" spans="1:8" ht="78" customHeight="1" x14ac:dyDescent="0.2">
      <c r="A145" s="190" t="s">
        <v>79</v>
      </c>
      <c r="B145" s="191"/>
      <c r="C145" s="186"/>
      <c r="D145" s="157">
        <f>D140/7</f>
        <v>762.85714285714289</v>
      </c>
      <c r="E145" s="157"/>
      <c r="F145" s="157"/>
      <c r="G145" s="157"/>
      <c r="H145" s="158"/>
    </row>
    <row r="146" spans="1:8" ht="78" customHeight="1" x14ac:dyDescent="0.2">
      <c r="A146" s="190" t="s">
        <v>80</v>
      </c>
      <c r="B146" s="191"/>
      <c r="C146" s="186"/>
      <c r="D146" s="157">
        <f>D140/8</f>
        <v>667.5</v>
      </c>
      <c r="E146" s="157"/>
      <c r="F146" s="157"/>
      <c r="G146" s="157"/>
      <c r="H146" s="158"/>
    </row>
    <row r="147" spans="1:8" ht="78" customHeight="1" x14ac:dyDescent="0.2">
      <c r="A147" s="190" t="s">
        <v>81</v>
      </c>
      <c r="B147" s="191"/>
      <c r="C147" s="186"/>
      <c r="D147" s="157">
        <f>D140/9</f>
        <v>593.33333333333337</v>
      </c>
      <c r="E147" s="157"/>
      <c r="F147" s="157"/>
      <c r="G147" s="157"/>
      <c r="H147" s="158"/>
    </row>
    <row r="148" spans="1:8" ht="78" customHeight="1" x14ac:dyDescent="0.2">
      <c r="A148" s="190" t="s">
        <v>82</v>
      </c>
      <c r="B148" s="191"/>
      <c r="C148" s="186"/>
      <c r="D148" s="157">
        <f>D140/10</f>
        <v>534</v>
      </c>
      <c r="E148" s="157"/>
      <c r="F148" s="157"/>
      <c r="G148" s="157"/>
      <c r="H148" s="158"/>
    </row>
    <row r="149" spans="1:8" ht="78" customHeight="1" thickBot="1" x14ac:dyDescent="0.25">
      <c r="A149" s="179" t="s">
        <v>83</v>
      </c>
      <c r="B149" s="180"/>
      <c r="C149" s="186"/>
      <c r="D149" s="182">
        <v>8016</v>
      </c>
      <c r="E149" s="182"/>
      <c r="F149" s="182"/>
      <c r="G149" s="182"/>
      <c r="H149" s="183"/>
    </row>
    <row r="150" spans="1:8" ht="78" customHeight="1" thickBot="1" x14ac:dyDescent="0.25">
      <c r="A150" s="184" t="s">
        <v>74</v>
      </c>
      <c r="B150" s="185"/>
      <c r="C150" s="186"/>
      <c r="D150" s="187" t="s">
        <v>75</v>
      </c>
      <c r="E150" s="188"/>
      <c r="F150" s="188"/>
      <c r="G150" s="188"/>
      <c r="H150" s="189"/>
    </row>
    <row r="151" spans="1:8" ht="78" customHeight="1" x14ac:dyDescent="0.2">
      <c r="A151" s="190" t="s">
        <v>76</v>
      </c>
      <c r="B151" s="191"/>
      <c r="C151" s="186"/>
      <c r="D151" s="157">
        <v>2004</v>
      </c>
      <c r="E151" s="157"/>
      <c r="F151" s="157"/>
      <c r="G151" s="157"/>
      <c r="H151" s="158"/>
    </row>
    <row r="152" spans="1:8" ht="78" customHeight="1" x14ac:dyDescent="0.2">
      <c r="A152" s="190" t="s">
        <v>77</v>
      </c>
      <c r="B152" s="191"/>
      <c r="C152" s="186"/>
      <c r="D152" s="157">
        <v>1603.2</v>
      </c>
      <c r="E152" s="157"/>
      <c r="F152" s="157"/>
      <c r="G152" s="157"/>
      <c r="H152" s="158"/>
    </row>
    <row r="153" spans="1:8" ht="78" customHeight="1" x14ac:dyDescent="0.2">
      <c r="A153" s="190" t="s">
        <v>78</v>
      </c>
      <c r="B153" s="191"/>
      <c r="C153" s="186"/>
      <c r="D153" s="157">
        <v>1335.9999999999998</v>
      </c>
      <c r="E153" s="157"/>
      <c r="F153" s="157"/>
      <c r="G153" s="157"/>
      <c r="H153" s="158"/>
    </row>
    <row r="154" spans="1:8" ht="78" customHeight="1" x14ac:dyDescent="0.2">
      <c r="A154" s="190" t="s">
        <v>79</v>
      </c>
      <c r="B154" s="191"/>
      <c r="C154" s="186"/>
      <c r="D154" s="157">
        <v>1145.1428571428571</v>
      </c>
      <c r="E154" s="157"/>
      <c r="F154" s="157"/>
      <c r="G154" s="157"/>
      <c r="H154" s="158"/>
    </row>
    <row r="155" spans="1:8" ht="78" customHeight="1" x14ac:dyDescent="0.2">
      <c r="A155" s="190" t="s">
        <v>80</v>
      </c>
      <c r="B155" s="191"/>
      <c r="C155" s="186"/>
      <c r="D155" s="157">
        <v>1002</v>
      </c>
      <c r="E155" s="157"/>
      <c r="F155" s="157"/>
      <c r="G155" s="157"/>
      <c r="H155" s="158"/>
    </row>
    <row r="156" spans="1:8" ht="78" customHeight="1" x14ac:dyDescent="0.2">
      <c r="A156" s="190" t="s">
        <v>81</v>
      </c>
      <c r="B156" s="191"/>
      <c r="C156" s="186"/>
      <c r="D156" s="157">
        <v>890.66666666666663</v>
      </c>
      <c r="E156" s="157"/>
      <c r="F156" s="157"/>
      <c r="G156" s="157"/>
      <c r="H156" s="158"/>
    </row>
    <row r="157" spans="1:8" ht="78" customHeight="1" thickBot="1" x14ac:dyDescent="0.25">
      <c r="A157" s="190" t="s">
        <v>82</v>
      </c>
      <c r="B157" s="191"/>
      <c r="C157" s="194"/>
      <c r="D157" s="157">
        <v>801.6</v>
      </c>
      <c r="E157" s="157"/>
      <c r="F157" s="157"/>
      <c r="G157" s="157"/>
      <c r="H157" s="158"/>
    </row>
    <row r="158" spans="1:8" s="16" customFormat="1" ht="62.45" customHeight="1" thickBot="1" x14ac:dyDescent="0.25">
      <c r="A158" s="195" t="s">
        <v>84</v>
      </c>
      <c r="B158" s="196"/>
      <c r="C158"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158" s="44">
        <v>10008</v>
      </c>
      <c r="E158" s="45"/>
      <c r="F158" s="45"/>
      <c r="G158" s="45"/>
      <c r="H158" s="46"/>
    </row>
    <row r="159" spans="1:8" ht="21.75" thickBot="1" x14ac:dyDescent="0.25">
      <c r="A159" s="290"/>
      <c r="B159" s="291"/>
      <c r="C159" s="125"/>
      <c r="D159" s="292"/>
      <c r="E159" s="292"/>
      <c r="F159" s="292"/>
      <c r="G159" s="292"/>
      <c r="H159" s="293"/>
    </row>
    <row r="160" spans="1:8" ht="50.1" customHeight="1" x14ac:dyDescent="0.2">
      <c r="A160" s="160" t="s">
        <v>85</v>
      </c>
      <c r="B160" s="161"/>
      <c r="C160" s="201" t="str">
        <f>"Интернет-площадка 2gis.ru на основе Cправочника организаций "&amp;$C$2&amp;""</f>
        <v>Интернет-площадка 2gis.ru на основе Cправочника организаций "2ГИС.НАБЕРЕЖНЫЕ ЧЕЛНЫ"</v>
      </c>
      <c r="D160" s="31">
        <v>8562</v>
      </c>
      <c r="E160" s="32"/>
      <c r="F160" s="32"/>
      <c r="G160" s="32"/>
      <c r="H160" s="33"/>
    </row>
    <row r="161" spans="1:8" ht="50.1" customHeight="1" x14ac:dyDescent="0.2">
      <c r="A161" s="160" t="s">
        <v>86</v>
      </c>
      <c r="B161" s="161"/>
      <c r="C161" s="202" t="str">
        <f>"Электронный справочник на основе Справочника организаций "&amp;$C$2&amp;" (версия для ПК)"</f>
        <v>Электронный справочник на основе Справочника организаций "2ГИС.НАБЕРЕЖНЫЕ ЧЕЛНЫ" (версия для ПК)</v>
      </c>
      <c r="D161" s="121">
        <v>2010</v>
      </c>
      <c r="E161" s="122"/>
      <c r="F161" s="122"/>
      <c r="G161" s="122"/>
      <c r="H161" s="123"/>
    </row>
    <row r="162" spans="1:8" ht="50.1" customHeight="1" x14ac:dyDescent="0.2">
      <c r="A162" s="160" t="s">
        <v>87</v>
      </c>
      <c r="B162" s="161"/>
      <c r="C162" s="202" t="str">
        <f>"Электронный справочник на основе Справочника организаций "&amp;$C$2&amp;" (версия для ПК)"</f>
        <v>Электронный справочник на основе Справочника организаций "2ГИС.НАБЕРЕЖНЫЕ ЧЕЛНЫ" (версия для ПК)</v>
      </c>
      <c r="D162" s="36">
        <v>6000</v>
      </c>
      <c r="E162" s="37"/>
      <c r="F162" s="37"/>
      <c r="G162" s="37"/>
      <c r="H162" s="38"/>
    </row>
    <row r="163" spans="1:8" ht="50.1" customHeight="1" x14ac:dyDescent="0.2">
      <c r="A163" s="160" t="s">
        <v>88</v>
      </c>
      <c r="B163" s="161"/>
      <c r="C163" s="202" t="str">
        <f>"Интернет-площадка 2gis.ru на основе Cправочника организаций "&amp;$C$2&amp;""</f>
        <v>Интернет-площадка 2gis.ru на основе Cправочника организаций "2ГИС.НАБЕРЕЖНЫЕ ЧЕЛНЫ"</v>
      </c>
      <c r="D163" s="36">
        <v>11808</v>
      </c>
      <c r="E163" s="37"/>
      <c r="F163" s="37"/>
      <c r="G163" s="37"/>
      <c r="H163" s="38"/>
    </row>
    <row r="164" spans="1:8" ht="50.1" customHeight="1" x14ac:dyDescent="0.2">
      <c r="A164" s="160" t="s">
        <v>89</v>
      </c>
      <c r="B164" s="161"/>
      <c r="C164" s="202" t="str">
        <f>"Интернет-площадка 2gis.ru на основе Cправочника организаций "&amp;$C$2&amp;""</f>
        <v>Интернет-площадка 2gis.ru на основе Cправочника организаций "2ГИС.НАБЕРЕЖНЫЕ ЧЕЛНЫ"</v>
      </c>
      <c r="D164" s="36">
        <v>14169.6</v>
      </c>
      <c r="E164" s="37"/>
      <c r="F164" s="37"/>
      <c r="G164" s="37"/>
      <c r="H164" s="38"/>
    </row>
    <row r="165" spans="1:8" ht="50.1" customHeight="1" x14ac:dyDescent="0.2">
      <c r="A165" s="160" t="s">
        <v>90</v>
      </c>
      <c r="B165" s="161"/>
      <c r="C165" s="202" t="str">
        <f>"Электронный справочник на основе Справочника организаций "&amp;$C$2&amp;" (версия для ПК)"</f>
        <v>Электронный справочник на основе Справочника организаций "2ГИС.НАБЕРЕЖНЫЕ ЧЕЛНЫ" (версия для ПК)</v>
      </c>
      <c r="D165" s="36">
        <v>2010</v>
      </c>
      <c r="E165" s="37"/>
      <c r="F165" s="37"/>
      <c r="G165" s="37"/>
      <c r="H165" s="38"/>
    </row>
    <row r="166" spans="1:8" ht="50.1" customHeight="1" x14ac:dyDescent="0.2">
      <c r="A166" s="160" t="s">
        <v>91</v>
      </c>
      <c r="B166" s="161"/>
      <c r="C166" s="202" t="str">
        <f>"Электронный справочник на основе Справочника организаций "&amp;$C$2&amp;" (версия для ПК)"</f>
        <v>Электронный справочник на основе Справочника организаций "2ГИС.НАБЕРЕЖНЫЕ ЧЕЛНЫ" (версия для ПК)</v>
      </c>
      <c r="D166" s="36">
        <v>2010</v>
      </c>
      <c r="E166" s="37"/>
      <c r="F166" s="37"/>
      <c r="G166" s="37"/>
      <c r="H166" s="38"/>
    </row>
    <row r="167" spans="1:8" ht="50.1" customHeight="1" x14ac:dyDescent="0.2">
      <c r="A167" s="160" t="s">
        <v>92</v>
      </c>
      <c r="B167" s="161"/>
      <c r="C167" s="202" t="str">
        <f>"Электронный справочник на основе Справочника организаций "&amp;$C$2&amp;" (версия для ПК)"</f>
        <v>Электронный справочник на основе Справочника организаций "2ГИС.НАБЕРЕЖНЫЕ ЧЕЛНЫ" (версия для ПК)</v>
      </c>
      <c r="D167" s="36">
        <v>3000</v>
      </c>
      <c r="E167" s="37"/>
      <c r="F167" s="37"/>
      <c r="G167" s="37"/>
      <c r="H167" s="38"/>
    </row>
    <row r="168" spans="1:8" ht="50.1" customHeight="1" x14ac:dyDescent="0.2">
      <c r="A168" s="160" t="s">
        <v>93</v>
      </c>
      <c r="B168" s="161"/>
      <c r="C168" s="203" t="str">
        <f>C161</f>
        <v>Электронный справочник на основе Справочника организаций "2ГИС.НАБЕРЕЖНЫЕ ЧЕЛНЫ" (версия для ПК)</v>
      </c>
      <c r="D168" s="36">
        <v>15000</v>
      </c>
      <c r="E168" s="37"/>
      <c r="F168" s="37"/>
      <c r="G168" s="37"/>
      <c r="H168" s="38"/>
    </row>
    <row r="169" spans="1:8" ht="50.1" customHeight="1" x14ac:dyDescent="0.2">
      <c r="A169" s="160" t="s">
        <v>94</v>
      </c>
      <c r="B169" s="161"/>
      <c r="C169" s="202" t="s">
        <v>95</v>
      </c>
      <c r="D169" s="36">
        <v>534</v>
      </c>
      <c r="E169" s="37"/>
      <c r="F169" s="37"/>
      <c r="G169" s="37"/>
      <c r="H169" s="38"/>
    </row>
    <row r="170" spans="1:8" ht="66.75" customHeight="1" x14ac:dyDescent="0.2">
      <c r="A170" s="160" t="s">
        <v>96</v>
      </c>
      <c r="B170" s="161"/>
      <c r="C170"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"2ГИС.НАБЕРЕЖНЫЕ ЧЕЛНЫ" (мобильная версия 2ГИС 4.0 и выше); Интернет-площадка 2gis.ru на основе Cправочника организаций "2ГИС.НАБЕРЕЖНЫЕ ЧЕЛНЫ"</v>
      </c>
      <c r="D170" s="36">
        <v>3894</v>
      </c>
      <c r="E170" s="37"/>
      <c r="F170" s="37"/>
      <c r="G170" s="37"/>
      <c r="H170" s="38"/>
    </row>
    <row r="171" spans="1:8" ht="66.75" customHeight="1" x14ac:dyDescent="0.2">
      <c r="A171" s="160" t="s">
        <v>97</v>
      </c>
      <c r="B171" s="161"/>
      <c r="C171" s="202" t="str">
        <f t="shared" ref="C171:C173"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"2ГИС.НАБЕРЕЖНЫЕ ЧЕЛНЫ" (мобильная версия 2ГИС 4.0 и выше); Интернет-площадка 2gis.ru на основе Cправочника организаций "2ГИС.НАБЕРЕЖНЫЕ ЧЕЛНЫ"</v>
      </c>
      <c r="D171" s="36">
        <v>3114</v>
      </c>
      <c r="E171" s="37"/>
      <c r="F171" s="37"/>
      <c r="G171" s="37"/>
      <c r="H171" s="38"/>
    </row>
    <row r="172" spans="1:8" ht="66.75" customHeight="1" x14ac:dyDescent="0.2">
      <c r="A172" s="160" t="s">
        <v>98</v>
      </c>
      <c r="B172" s="161"/>
      <c r="C172" s="202" t="str">
        <f t="shared" si="1"/>
        <v>электронный справочник на основе Справочника организаций "2ГИС.НАБЕРЕЖНЫЕ ЧЕЛНЫ" (мобильная версия 2ГИС 4.0 и выше); Интернет-площадка 2gis.ru на основе Cправочника организаций "2ГИС.НАБЕРЕЖНЫЕ ЧЕЛНЫ"</v>
      </c>
      <c r="D172" s="36">
        <v>3246</v>
      </c>
      <c r="E172" s="37"/>
      <c r="F172" s="37"/>
      <c r="G172" s="37"/>
      <c r="H172" s="38"/>
    </row>
    <row r="173" spans="1:8" ht="66.75" customHeight="1" x14ac:dyDescent="0.2">
      <c r="A173" s="160" t="s">
        <v>99</v>
      </c>
      <c r="B173" s="161"/>
      <c r="C173" s="202" t="str">
        <f t="shared" si="1"/>
        <v>электронный справочник на основе Справочника организаций "2ГИС.НАБЕРЕЖНЫЕ ЧЕЛНЫ" (мобильная версия 2ГИС 4.0 и выше); Интернет-площадка 2gis.ru на основе Cправочника организаций "2ГИС.НАБЕРЕЖНЫЕ ЧЕЛНЫ"</v>
      </c>
      <c r="D173" s="36">
        <v>1560</v>
      </c>
      <c r="E173" s="37"/>
      <c r="F173" s="37"/>
      <c r="G173" s="37"/>
      <c r="H173" s="38"/>
    </row>
    <row r="174" spans="1:8" ht="66.75" customHeight="1" x14ac:dyDescent="0.2">
      <c r="A174" s="160" t="s">
        <v>100</v>
      </c>
      <c r="B174" s="161" t="s">
        <v>100</v>
      </c>
      <c r="C174"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"2ГИС.НАБЕРЕЖНЫЕ ЧЕЛНЫ" (мобильная версия 2ГИС 4.0 и выше); Интернет-площадка 2gis.ru на основе Cправочника организаций "2ГИС.НАБЕРЕЖНЫЕ ЧЕЛНЫ"</v>
      </c>
      <c r="D174" s="36">
        <v>15384</v>
      </c>
      <c r="E174" s="37"/>
      <c r="F174" s="37"/>
      <c r="G174" s="37"/>
      <c r="H174" s="38"/>
    </row>
    <row r="175" spans="1:8" ht="66.75" customHeight="1" x14ac:dyDescent="0.2">
      <c r="A175" s="160" t="s">
        <v>101</v>
      </c>
      <c r="B175" s="161" t="s">
        <v>101</v>
      </c>
      <c r="C175"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"2ГИС.НАБЕРЕЖНЫЕ ЧЕЛНЫ" (мобильная версия 2ГИС 4.0 и выше); Интернет-площадка 2gis.ru на основе Cправочника организаций "2ГИС.НАБЕРЕЖНЫЕ ЧЕЛНЫ"</v>
      </c>
      <c r="D175" s="36">
        <v>10008</v>
      </c>
      <c r="E175" s="37"/>
      <c r="F175" s="37"/>
      <c r="G175" s="37"/>
      <c r="H175" s="38"/>
    </row>
    <row r="176" spans="1:8" ht="50.1" customHeight="1" thickBot="1" x14ac:dyDescent="0.25">
      <c r="A176" s="160" t="s">
        <v>102</v>
      </c>
      <c r="B176" s="161"/>
      <c r="C176" s="202" t="str">
        <f>"Электронный справочник на основе Справочника организаций "&amp;$C$2&amp;" (версия для ПК)"</f>
        <v>Электронный справочник на основе Справочника организаций "2ГИС.НАБЕРЕЖНЫЕ ЧЕЛНЫ" (версия для ПК)</v>
      </c>
      <c r="D176" s="36">
        <v>13332</v>
      </c>
      <c r="E176" s="37"/>
      <c r="F176" s="37"/>
      <c r="G176" s="37"/>
      <c r="H176" s="38"/>
    </row>
    <row r="177" spans="1:8" s="16" customFormat="1" ht="102" customHeight="1" thickBot="1" x14ac:dyDescent="0.25">
      <c r="A177" s="160" t="s">
        <v>16</v>
      </c>
      <c r="B177" s="161"/>
      <c r="C177"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177" s="36">
        <v>1182</v>
      </c>
      <c r="E177" s="37"/>
      <c r="F177" s="37"/>
      <c r="G177" s="37"/>
      <c r="H177" s="38"/>
    </row>
    <row r="178" spans="1:8" s="16" customFormat="1" ht="102" customHeight="1" thickBot="1" x14ac:dyDescent="0.25">
      <c r="A178" s="160" t="s">
        <v>103</v>
      </c>
      <c r="B178" s="161"/>
      <c r="C178"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178" s="36">
        <v>100002</v>
      </c>
      <c r="E178" s="37"/>
      <c r="F178" s="37"/>
      <c r="G178" s="37"/>
      <c r="H178" s="38"/>
    </row>
    <row r="179" spans="1:8" s="16" customFormat="1" ht="126" customHeight="1" x14ac:dyDescent="0.2">
      <c r="A179" s="160" t="s">
        <v>104</v>
      </c>
      <c r="B179" s="161"/>
      <c r="C179" s="30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"2ГИС.НАБЕРЕЖНЫЕ ЧЕЛНЫ" (версия для ПК); 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Интернет-площадки и Веб-приложения на основе Cправочника организаций "2ГИС.НАБЕРЕЖНЫЕ ЧЕЛНЫ", http://api.2gis.ru/</v>
      </c>
      <c r="D179" s="36">
        <v>12015</v>
      </c>
      <c r="E179" s="37"/>
      <c r="F179" s="37"/>
      <c r="G179" s="37"/>
      <c r="H179" s="38"/>
    </row>
    <row r="180" spans="1:8" s="16" customFormat="1" ht="96" customHeight="1" x14ac:dyDescent="0.2">
      <c r="A180" s="154" t="s">
        <v>105</v>
      </c>
      <c r="B180" s="204"/>
      <c r="C180"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Интернет-площадки и Веб-приложения на основе Cправочника организаций "2ГИС.НАБЕРЕЖНЫЕ ЧЕЛНЫ", http://api.2gis.ru/</v>
      </c>
      <c r="D180" s="36">
        <v>9000</v>
      </c>
      <c r="E180" s="37"/>
      <c r="F180" s="37"/>
      <c r="G180" s="37"/>
      <c r="H180" s="38"/>
    </row>
    <row r="181" spans="1:8" s="16" customFormat="1" ht="96" customHeight="1" x14ac:dyDescent="0.2">
      <c r="A181" s="154" t="s">
        <v>106</v>
      </c>
      <c r="B181" s="204"/>
      <c r="C181"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"2ГИС.НАБЕРЕЖНЫЕ ЧЕЛНЫ" (мобильная версия 2ГИС 4.0 и выше)</v>
      </c>
      <c r="D181" s="36">
        <v>13002</v>
      </c>
      <c r="E181" s="37"/>
      <c r="F181" s="37"/>
      <c r="G181" s="37"/>
      <c r="H181" s="38"/>
    </row>
    <row r="182" spans="1:8" ht="50.1" customHeight="1" x14ac:dyDescent="0.2">
      <c r="A182" s="160" t="s">
        <v>107</v>
      </c>
      <c r="B182" s="161"/>
      <c r="C182" s="202" t="str">
        <f>"Интернет-площадка 2gis.ru на основе Cправочника организаций "&amp;$C$2&amp;""</f>
        <v>Интернет-площадка 2gis.ru на основе Cправочника организаций "2ГИС.НАБЕРЕЖНЫЕ ЧЕЛНЫ"</v>
      </c>
      <c r="D182" s="36">
        <v>13800</v>
      </c>
      <c r="E182" s="37"/>
      <c r="F182" s="37"/>
      <c r="G182" s="37"/>
      <c r="H182" s="38"/>
    </row>
    <row r="183" spans="1:8" ht="50.1" customHeight="1" x14ac:dyDescent="0.2">
      <c r="A183" s="160" t="s">
        <v>108</v>
      </c>
      <c r="B183" s="161"/>
      <c r="C183" s="202" t="str">
        <f t="shared" ref="C183:C192" si="2">"Электронный справочник на основе Справочника организаций "&amp;$C$2&amp;" (версия для ПК)"</f>
        <v>Электронный справочник на основе Справочника организаций "2ГИС.НАБЕРЕЖНЫЕ ЧЕЛНЫ" (версия для ПК)</v>
      </c>
      <c r="D183" s="36">
        <v>3240</v>
      </c>
      <c r="E183" s="37"/>
      <c r="F183" s="37"/>
      <c r="G183" s="37"/>
      <c r="H183" s="38"/>
    </row>
    <row r="184" spans="1:8" ht="50.1" customHeight="1" x14ac:dyDescent="0.2">
      <c r="A184" s="160" t="s">
        <v>109</v>
      </c>
      <c r="B184" s="161"/>
      <c r="C184" s="202" t="str">
        <f t="shared" si="2"/>
        <v>Электронный справочник на основе Справочника организаций "2ГИС.НАБЕРЕЖНЫЕ ЧЕЛНЫ" (версия для ПК)</v>
      </c>
      <c r="D184" s="36">
        <v>9600</v>
      </c>
      <c r="E184" s="37"/>
      <c r="F184" s="37"/>
      <c r="G184" s="37"/>
      <c r="H184" s="38"/>
    </row>
    <row r="185" spans="1:8" ht="50.1" customHeight="1" x14ac:dyDescent="0.2">
      <c r="A185" s="160" t="s">
        <v>110</v>
      </c>
      <c r="B185" s="161"/>
      <c r="C185" s="202" t="str">
        <f>"Интернет-площадка 2gis.ru на основе Cправочника организаций "&amp;$C$2&amp;""</f>
        <v>Интернет-площадка 2gis.ru на основе Cправочника организаций "2ГИС.НАБЕРЕЖНЫЕ ЧЕЛНЫ"</v>
      </c>
      <c r="D185" s="36">
        <v>18960</v>
      </c>
      <c r="E185" s="37"/>
      <c r="F185" s="37"/>
      <c r="G185" s="37"/>
      <c r="H185" s="38"/>
    </row>
    <row r="186" spans="1:8" ht="50.1" customHeight="1" x14ac:dyDescent="0.2">
      <c r="A186" s="160" t="s">
        <v>111</v>
      </c>
      <c r="B186" s="161"/>
      <c r="C186" s="202" t="str">
        <f>"Интернет-площадка 2gis.ru на основе Cправочника организаций "&amp;$C$2&amp;""</f>
        <v>Интернет-площадка 2gis.ru на основе Cправочника организаций "2ГИС.НАБЕРЕЖНЫЕ ЧЕЛНЫ"</v>
      </c>
      <c r="D186" s="36">
        <v>22752</v>
      </c>
      <c r="E186" s="37"/>
      <c r="F186" s="37"/>
      <c r="G186" s="37"/>
      <c r="H186" s="38"/>
    </row>
    <row r="187" spans="1:8" ht="50.1" customHeight="1" x14ac:dyDescent="0.2">
      <c r="A187" s="160" t="s">
        <v>112</v>
      </c>
      <c r="B187" s="161"/>
      <c r="C187" s="202" t="str">
        <f t="shared" si="2"/>
        <v>Электронный справочник на основе Справочника организаций "2ГИС.НАБЕРЕЖНЫЕ ЧЕЛНЫ" (версия для ПК)</v>
      </c>
      <c r="D187" s="36">
        <v>3240</v>
      </c>
      <c r="E187" s="37"/>
      <c r="F187" s="37"/>
      <c r="G187" s="37"/>
      <c r="H187" s="38"/>
    </row>
    <row r="188" spans="1:8" ht="50.1" customHeight="1" x14ac:dyDescent="0.2">
      <c r="A188" s="160" t="s">
        <v>113</v>
      </c>
      <c r="B188" s="161"/>
      <c r="C188" s="202" t="str">
        <f t="shared" si="2"/>
        <v>Электронный справочник на основе Справочника организаций "2ГИС.НАБЕРЕЖНЫЕ ЧЕЛНЫ" (версия для ПК)</v>
      </c>
      <c r="D188" s="36">
        <v>3240</v>
      </c>
      <c r="E188" s="37"/>
      <c r="F188" s="37"/>
      <c r="G188" s="37"/>
      <c r="H188" s="38"/>
    </row>
    <row r="189" spans="1:8" ht="50.1" customHeight="1" x14ac:dyDescent="0.2">
      <c r="A189" s="160" t="s">
        <v>114</v>
      </c>
      <c r="B189" s="161"/>
      <c r="C189" s="202" t="str">
        <f t="shared" si="2"/>
        <v>Электронный справочник на основе Справочника организаций "2ГИС.НАБЕРЕЖНЫЕ ЧЕЛНЫ" (версия для ПК)</v>
      </c>
      <c r="D189" s="36">
        <v>4800</v>
      </c>
      <c r="E189" s="37"/>
      <c r="F189" s="37"/>
      <c r="G189" s="37"/>
      <c r="H189" s="38"/>
    </row>
    <row r="190" spans="1:8" ht="50.1" customHeight="1" x14ac:dyDescent="0.2">
      <c r="A190" s="160" t="s">
        <v>115</v>
      </c>
      <c r="B190" s="161"/>
      <c r="C190" s="202" t="s">
        <v>95</v>
      </c>
      <c r="D190" s="36">
        <v>960</v>
      </c>
      <c r="E190" s="37"/>
      <c r="F190" s="37"/>
      <c r="G190" s="37"/>
      <c r="H190" s="38"/>
    </row>
    <row r="191" spans="1:8" ht="70.5" customHeight="1" x14ac:dyDescent="0.2">
      <c r="A191" s="160" t="s">
        <v>116</v>
      </c>
      <c r="B191" s="161"/>
      <c r="C191"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"2ГИС.НАБЕРЕЖНЫЕ ЧЕЛНЫ" (мобильная версия 2ГИС 4.0 и выше); Интернет-площадка 2gis.ru на основе Cправочника организаций "2ГИС.НАБЕРЕЖНЫЕ ЧЕЛНЫ"</v>
      </c>
      <c r="D191" s="36">
        <v>24720</v>
      </c>
      <c r="E191" s="37"/>
      <c r="F191" s="37"/>
      <c r="G191" s="37"/>
      <c r="H191" s="38"/>
    </row>
    <row r="192" spans="1:8" ht="50.1" customHeight="1" thickBot="1" x14ac:dyDescent="0.25">
      <c r="A192" s="160" t="s">
        <v>117</v>
      </c>
      <c r="B192" s="161"/>
      <c r="C192" s="202" t="str">
        <f t="shared" si="2"/>
        <v>Электронный справочник на основе Справочника организаций "2ГИС.НАБЕРЕЖНЫЕ ЧЕЛНЫ" (версия для ПК)</v>
      </c>
      <c r="D192" s="44">
        <v>21360</v>
      </c>
      <c r="E192" s="45"/>
      <c r="F192" s="45"/>
      <c r="G192" s="45"/>
      <c r="H192" s="46"/>
    </row>
    <row r="193" spans="1:8" s="28" customFormat="1" ht="50.1" customHeight="1" thickBot="1" x14ac:dyDescent="0.25">
      <c r="A193" s="24" t="s">
        <v>118</v>
      </c>
      <c r="B193" s="25"/>
      <c r="C193" s="26"/>
      <c r="D193" s="173"/>
      <c r="E193" s="173"/>
      <c r="F193" s="173"/>
      <c r="G193" s="173"/>
      <c r="H193" s="174"/>
    </row>
    <row r="194" spans="1:8" s="16" customFormat="1" ht="50.1" customHeight="1" x14ac:dyDescent="0.2">
      <c r="A194" s="160" t="s">
        <v>119</v>
      </c>
      <c r="B194" s="161"/>
      <c r="C194" s="206" t="str">
        <f>"Электронный справочник на основе Справочника организаций "&amp;$C$2&amp;" (мобильная версия)"</f>
        <v>Электронный справочник на основе Справочника организаций "2ГИС.НАБЕРЕЖНЫЕ ЧЕЛНЫ" (мобильная версия)</v>
      </c>
      <c r="D194" s="36">
        <v>9000</v>
      </c>
      <c r="E194" s="37"/>
      <c r="F194" s="37"/>
      <c r="G194" s="37"/>
      <c r="H194" s="38"/>
    </row>
    <row r="195" spans="1:8" s="16" customFormat="1" ht="50.1" customHeight="1" x14ac:dyDescent="0.2">
      <c r="A195" s="160" t="s">
        <v>120</v>
      </c>
      <c r="B195" s="161"/>
      <c r="C195" s="209"/>
      <c r="D195" s="36">
        <v>8808</v>
      </c>
      <c r="E195" s="37"/>
      <c r="F195" s="37"/>
      <c r="G195" s="37"/>
      <c r="H195" s="38"/>
    </row>
    <row r="196" spans="1:8" s="16" customFormat="1" ht="50.1" customHeight="1" x14ac:dyDescent="0.2">
      <c r="A196" s="207" t="s">
        <v>121</v>
      </c>
      <c r="B196" s="208"/>
      <c r="C196" s="209"/>
      <c r="D196" s="297">
        <v>3000</v>
      </c>
      <c r="E196" s="157"/>
      <c r="F196" s="157"/>
      <c r="G196" s="157"/>
      <c r="H196" s="157"/>
    </row>
    <row r="197" spans="1:8" s="16" customFormat="1" ht="50.1" customHeight="1" x14ac:dyDescent="0.2">
      <c r="A197" s="207" t="s">
        <v>122</v>
      </c>
      <c r="B197" s="208"/>
      <c r="C197" s="209"/>
      <c r="D197" s="297">
        <v>300</v>
      </c>
      <c r="E197" s="157"/>
      <c r="F197" s="157"/>
      <c r="G197" s="157"/>
      <c r="H197" s="157"/>
    </row>
    <row r="198" spans="1:8" s="16" customFormat="1" ht="50.1" customHeight="1" thickBot="1" x14ac:dyDescent="0.25">
      <c r="A198" s="207" t="s">
        <v>123</v>
      </c>
      <c r="B198" s="208"/>
      <c r="C198" s="210"/>
      <c r="D198" s="78">
        <v>1050</v>
      </c>
      <c r="E198" s="79"/>
      <c r="F198" s="79"/>
      <c r="G198" s="79"/>
      <c r="H198" s="79"/>
    </row>
    <row r="199" spans="1:8" s="16" customFormat="1" ht="50.1" customHeight="1" thickBot="1" x14ac:dyDescent="0.25">
      <c r="A199" s="24" t="s">
        <v>124</v>
      </c>
      <c r="B199" s="25"/>
      <c r="C199" s="26"/>
      <c r="D199" s="173"/>
      <c r="E199" s="173"/>
      <c r="F199" s="173"/>
      <c r="G199" s="173"/>
      <c r="H199" s="174"/>
    </row>
    <row r="200" spans="1:8" ht="50.1" customHeight="1" x14ac:dyDescent="0.2">
      <c r="A200" s="160" t="s">
        <v>125</v>
      </c>
      <c r="B200" s="161"/>
      <c r="C200"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"2ГИС.НАБЕРЕЖНЫЕ ЧЕЛНЫ" (мобильная версия 2ГИС 4.0 и выше)</v>
      </c>
      <c r="D200" s="294">
        <v>6264</v>
      </c>
      <c r="E200" s="295"/>
      <c r="F200" s="295"/>
      <c r="G200" s="295"/>
      <c r="H200" s="296"/>
    </row>
    <row r="201" spans="1:8" ht="50.1" customHeight="1" x14ac:dyDescent="0.2">
      <c r="A201" s="160" t="s">
        <v>126</v>
      </c>
      <c r="B201" s="161"/>
      <c r="C201" s="202" t="str">
        <f>"Интернет-площадка 2gis.ru на основе Cправочника организаций "&amp;$C$2&amp;""</f>
        <v>Интернет-площадка 2gis.ru на основе Cправочника организаций "2ГИС.НАБЕРЕЖНЫЕ ЧЕЛНЫ"</v>
      </c>
      <c r="D201" s="36">
        <v>6264</v>
      </c>
      <c r="E201" s="37"/>
      <c r="F201" s="37"/>
      <c r="G201" s="37"/>
      <c r="H201" s="38"/>
    </row>
    <row r="202" spans="1:8" ht="50.1" customHeight="1" x14ac:dyDescent="0.2">
      <c r="A202" s="160" t="s">
        <v>127</v>
      </c>
      <c r="B202" s="161"/>
      <c r="C202" s="202" t="str">
        <f>"Электронный справочник на основе Справочника организаций "&amp;$C$2&amp;" (версия для ПК)"</f>
        <v>Электронный справочник на основе Справочника организаций "2ГИС.НАБЕРЕЖНЫЕ ЧЕЛНЫ" (версия для ПК)</v>
      </c>
      <c r="D202" s="36">
        <v>13836</v>
      </c>
      <c r="E202" s="37"/>
      <c r="F202" s="37"/>
      <c r="G202" s="37"/>
      <c r="H202" s="38"/>
    </row>
    <row r="203" spans="1:8" ht="50.1" customHeight="1" x14ac:dyDescent="0.2">
      <c r="A203" s="160" t="s">
        <v>128</v>
      </c>
      <c r="B203" s="161"/>
      <c r="C203"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"2ГИС.НАБЕРЕЖНЫЕ ЧЕЛНЫ" (мобильная версия 2ГИС 4.0 и выше)</v>
      </c>
      <c r="D203" s="212">
        <f>F203*1.2</f>
        <v>12096</v>
      </c>
      <c r="E203" s="213">
        <f>F203*1.1</f>
        <v>11088</v>
      </c>
      <c r="F203" s="213">
        <v>10080</v>
      </c>
      <c r="G203" s="213">
        <f>F203*0.75</f>
        <v>7560</v>
      </c>
      <c r="H203" s="214">
        <f>F203*0.5</f>
        <v>5040</v>
      </c>
    </row>
    <row r="204" spans="1:8" ht="50.1" customHeight="1" x14ac:dyDescent="0.2">
      <c r="A204" s="160" t="s">
        <v>199</v>
      </c>
      <c r="B204" s="161"/>
      <c r="C204" s="202" t="str">
        <f>"Интернет-площадка 2gis.ru на основе Cправочника организаций "&amp;$C$2&amp;""</f>
        <v>Интернет-площадка 2gis.ru на основе Cправочника организаций "2ГИС.НАБЕРЕЖНЫЕ ЧЕЛНЫ"</v>
      </c>
      <c r="D204" s="36">
        <v>10080</v>
      </c>
      <c r="E204" s="37"/>
      <c r="F204" s="37"/>
      <c r="G204" s="37"/>
      <c r="H204" s="38"/>
    </row>
    <row r="205" spans="1:8" ht="50.1" customHeight="1" x14ac:dyDescent="0.2">
      <c r="A205" s="160" t="s">
        <v>130</v>
      </c>
      <c r="B205" s="161"/>
      <c r="C205" s="202" t="str">
        <f>"Электронный справочник на основе Справочника организаций "&amp;$C$2&amp;" (версия для ПК)"</f>
        <v>Электронный справочник на основе Справочника организаций "2ГИС.НАБЕРЕЖНЫЕ ЧЕЛНЫ" (версия для ПК)</v>
      </c>
      <c r="D205" s="36">
        <v>22200</v>
      </c>
      <c r="E205" s="37"/>
      <c r="F205" s="37"/>
      <c r="G205" s="37"/>
      <c r="H205" s="38"/>
    </row>
    <row r="206" spans="1:8" s="16" customFormat="1" ht="126" customHeight="1" x14ac:dyDescent="0.2">
      <c r="A206" s="160" t="s">
        <v>131</v>
      </c>
      <c r="B206" s="161"/>
      <c r="C206" s="301" t="str">
        <f>C201</f>
        <v>Интернет-площадка 2gis.ru на основе Cправочника организаций "2ГИС.НАБЕРЕЖНЫЕ ЧЕЛНЫ"</v>
      </c>
      <c r="D206" s="36">
        <v>3096</v>
      </c>
      <c r="E206" s="37"/>
      <c r="F206" s="37"/>
      <c r="G206" s="37"/>
      <c r="H206" s="38"/>
    </row>
    <row r="207" spans="1:8" s="16" customFormat="1" ht="126" customHeight="1" thickBot="1" x14ac:dyDescent="0.25">
      <c r="A207" s="160" t="s">
        <v>132</v>
      </c>
      <c r="B207" s="161"/>
      <c r="C207"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207" s="36">
        <v>4200</v>
      </c>
      <c r="E207" s="37"/>
      <c r="F207" s="37"/>
      <c r="G207" s="37"/>
      <c r="H207" s="38"/>
    </row>
    <row r="208" spans="1:8" ht="50.1" customHeight="1" thickBot="1" x14ac:dyDescent="0.25">
      <c r="A208" s="24" t="s">
        <v>200</v>
      </c>
      <c r="B208" s="25"/>
      <c r="C208" s="26"/>
      <c r="D208" s="173"/>
      <c r="E208" s="173"/>
      <c r="F208" s="173"/>
      <c r="G208" s="173"/>
      <c r="H208" s="174"/>
    </row>
    <row r="209" spans="1:8" s="23" customFormat="1" ht="30" customHeight="1" thickBot="1" x14ac:dyDescent="0.25">
      <c r="A209" s="303"/>
      <c r="B209" s="303"/>
      <c r="C209" s="460"/>
      <c r="D209" s="303"/>
      <c r="E209" s="303"/>
      <c r="F209" s="303"/>
      <c r="G209" s="303"/>
      <c r="H209" s="304"/>
    </row>
    <row r="210" spans="1:8" s="16" customFormat="1" ht="83.25" customHeight="1" x14ac:dyDescent="0.2">
      <c r="A210" s="160" t="s">
        <v>201</v>
      </c>
      <c r="B210" s="161"/>
      <c r="C210"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"2ГИС.НАБЕРЕЖНЫЕ ЧЕЛНЫ" (версия для ПК); 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210" s="297">
        <v>11340</v>
      </c>
      <c r="E210" s="157"/>
      <c r="F210" s="157"/>
      <c r="G210" s="157"/>
      <c r="H210" s="157"/>
    </row>
    <row r="211" spans="1:8" s="16" customFormat="1" ht="83.25" customHeight="1" thickBot="1" x14ac:dyDescent="0.25">
      <c r="A211" s="160" t="s">
        <v>202</v>
      </c>
      <c r="B211" s="161"/>
      <c r="C211" s="209"/>
      <c r="D211" s="297">
        <v>11340</v>
      </c>
      <c r="E211" s="157"/>
      <c r="F211" s="157"/>
      <c r="G211" s="157"/>
      <c r="H211" s="157"/>
    </row>
    <row r="212" spans="1:8" ht="50.1" customHeight="1" thickBot="1" x14ac:dyDescent="0.25">
      <c r="A212" s="290"/>
      <c r="B212" s="291"/>
      <c r="C212" s="125"/>
      <c r="D212" s="292"/>
      <c r="E212" s="292"/>
      <c r="F212" s="292"/>
      <c r="G212" s="292"/>
      <c r="H212" s="293"/>
    </row>
    <row r="213" spans="1:8" s="23" customFormat="1" ht="26.25" x14ac:dyDescent="0.2">
      <c r="A213" s="216"/>
      <c r="B213" s="217"/>
      <c r="C213" s="218"/>
      <c r="D213" s="217"/>
      <c r="E213" s="217"/>
      <c r="F213" s="217"/>
      <c r="G213" s="217"/>
      <c r="H213" s="219"/>
    </row>
    <row r="214" spans="1:8" s="16" customFormat="1" ht="21" x14ac:dyDescent="0.2">
      <c r="A214" s="220"/>
      <c r="B214" s="221" t="s">
        <v>133</v>
      </c>
      <c r="C214" s="222" t="s">
        <v>216</v>
      </c>
      <c r="D214" s="222"/>
      <c r="E214" s="223"/>
      <c r="F214" s="223"/>
      <c r="G214" s="223"/>
      <c r="H214" s="223"/>
    </row>
    <row r="215" spans="1:8" s="16" customFormat="1" ht="21" x14ac:dyDescent="0.2">
      <c r="A215" s="220"/>
      <c r="B215" s="223"/>
      <c r="C215" s="424" t="s">
        <v>217</v>
      </c>
      <c r="D215" s="224"/>
      <c r="E215" s="223"/>
      <c r="F215" s="223"/>
      <c r="G215" s="223"/>
      <c r="H215" s="223"/>
    </row>
    <row r="216" spans="1:8" s="16" customFormat="1" ht="21" x14ac:dyDescent="0.2">
      <c r="A216" s="220"/>
      <c r="B216" s="223"/>
      <c r="C216" s="424" t="s">
        <v>218</v>
      </c>
      <c r="D216" s="224"/>
      <c r="E216" s="223"/>
      <c r="F216" s="223"/>
      <c r="G216" s="223"/>
      <c r="H216" s="223"/>
    </row>
    <row r="217" spans="1:8" s="16" customFormat="1" ht="21" x14ac:dyDescent="0.2">
      <c r="A217" s="220"/>
      <c r="B217" s="223"/>
      <c r="C217" s="641"/>
      <c r="D217" s="310"/>
      <c r="E217" s="223"/>
      <c r="F217" s="223"/>
      <c r="G217" s="223"/>
      <c r="H217" s="223"/>
    </row>
    <row r="218" spans="1:8" s="16" customFormat="1" ht="98.25" customHeight="1" x14ac:dyDescent="0.2">
      <c r="A218" s="225" t="s">
        <v>569</v>
      </c>
      <c r="B218" s="225"/>
      <c r="C218" s="225"/>
      <c r="D218" s="225"/>
      <c r="E218" s="225"/>
      <c r="F218" s="225"/>
      <c r="G218" s="225"/>
      <c r="H218" s="225"/>
    </row>
    <row r="219" spans="1:8" ht="26.25" x14ac:dyDescent="0.2">
      <c r="A219" s="227" t="str">
        <f>Абакан_юр!A174</f>
        <v>По соглашению сторон в качестве валюты платежа могут выступать украинские гривны, в этом случае курс следующий: 1 руб. = 0,4408 гривен</v>
      </c>
      <c r="B219" s="227"/>
      <c r="C219" s="227"/>
      <c r="D219" s="228"/>
      <c r="E219" s="228"/>
      <c r="F219" s="229"/>
      <c r="G219" s="230"/>
      <c r="H219" s="230"/>
    </row>
    <row r="220" spans="1:8" ht="26.25" x14ac:dyDescent="0.2">
      <c r="A220" s="227" t="str">
        <f>Абакан_юр!A175</f>
        <v>По соглашению сторон в качестве валюты платежа могут выступать дирхамы ОАЭ, в этом случае курс следующий: 1 руб. = 0,0420 дирхам</v>
      </c>
      <c r="B220" s="227"/>
      <c r="C220" s="227"/>
      <c r="D220" s="228"/>
      <c r="E220" s="228"/>
      <c r="F220" s="229"/>
      <c r="G220" s="232"/>
      <c r="H220" s="232"/>
    </row>
    <row r="221" spans="1:8" ht="26.25" x14ac:dyDescent="0.2">
      <c r="A221" s="227" t="str">
        <f>Абакан_юр!A176</f>
        <v>По соглашению сторон в качестве валюты платежа могут выступать доллары США, в этом случае курс следующий: 1 руб. = 0,0114 доллара</v>
      </c>
      <c r="B221" s="227"/>
      <c r="C221" s="227"/>
      <c r="D221" s="228"/>
      <c r="E221" s="228"/>
      <c r="F221" s="229"/>
      <c r="G221" s="232"/>
      <c r="H221" s="232"/>
    </row>
    <row r="222" spans="1:8" ht="26.25" x14ac:dyDescent="0.2">
      <c r="A222" s="227" t="str">
        <f>Абакан_юр!A177</f>
        <v>По соглашению сторон в качестве валюты платежа могут выступать евро, в этом случае курс следующий: 1 руб. = 0,0105 евро</v>
      </c>
      <c r="B222" s="227"/>
      <c r="C222" s="227"/>
      <c r="D222" s="228"/>
      <c r="E222" s="229"/>
      <c r="F222" s="229"/>
      <c r="G222" s="232"/>
      <c r="H222" s="232"/>
    </row>
    <row r="223" spans="1:8" ht="26.25" x14ac:dyDescent="0.2">
      <c r="A223" s="227" t="str">
        <f>Абакан_юр!A178</f>
        <v>По соглашению сторон в качестве валюты платежа могут выступать чешские кроны, в этом случае курс следующий: 1 руб. = 0,2605 крона</v>
      </c>
      <c r="B223" s="227"/>
      <c r="C223" s="227"/>
      <c r="D223" s="228"/>
      <c r="E223" s="229"/>
      <c r="F223" s="229"/>
      <c r="G223" s="232"/>
      <c r="H223" s="232"/>
    </row>
    <row r="224" spans="1:8" ht="26.25" x14ac:dyDescent="0.2">
      <c r="A224" s="227" t="str">
        <f>Абакан_юр!A179</f>
        <v>По соглашению сторон в качестве валюты платежа могут выступать киргизские сомы, в этом случае курс следующий: 1 руб. = 1,0083 сом</v>
      </c>
      <c r="B224" s="227"/>
      <c r="C224" s="227"/>
      <c r="D224" s="228"/>
      <c r="E224" s="228"/>
      <c r="F224" s="229"/>
      <c r="G224" s="232"/>
      <c r="H224" s="232"/>
    </row>
    <row r="225" spans="1:8" s="226" customFormat="1" ht="115.5" customHeight="1" x14ac:dyDescent="0.2">
      <c r="A225" s="227" t="str">
        <f>Абакан_юр!A180</f>
        <v>По соглашению сторон в качестве валюты платежа могут выступать казахстанские тенге, в этом случае курс следующий: 1 руб. = 5,0473 тенге</v>
      </c>
      <c r="B225" s="227"/>
      <c r="C225" s="227"/>
      <c r="D225" s="228"/>
      <c r="E225" s="228"/>
      <c r="F225" s="229"/>
      <c r="G225" s="232"/>
      <c r="H225" s="232"/>
    </row>
    <row r="226" spans="1:8" ht="26.25" customHeight="1" x14ac:dyDescent="0.2">
      <c r="A226" s="233"/>
      <c r="B226" s="233"/>
      <c r="C226" s="234"/>
      <c r="D226" s="235"/>
      <c r="E226" s="235"/>
      <c r="F226" s="236"/>
      <c r="G226" s="237"/>
      <c r="H226" s="237"/>
    </row>
    <row r="227" spans="1:8" ht="26.25" customHeight="1" x14ac:dyDescent="0.2">
      <c r="A227" s="239" t="s">
        <v>144</v>
      </c>
      <c r="B227" s="239"/>
      <c r="C227" s="239"/>
      <c r="D227" s="239"/>
      <c r="E227" s="239"/>
      <c r="F227" s="239"/>
      <c r="G227" s="239"/>
      <c r="H227" s="239"/>
    </row>
    <row r="228" spans="1:8" ht="26.25" customHeight="1" x14ac:dyDescent="0.2">
      <c r="A228" s="239" t="s">
        <v>145</v>
      </c>
      <c r="B228" s="239"/>
      <c r="C228" s="239"/>
      <c r="D228" s="239"/>
      <c r="E228" s="239"/>
      <c r="F228" s="239"/>
      <c r="G228" s="239"/>
      <c r="H228" s="239"/>
    </row>
    <row r="229" spans="1:8" ht="26.25" customHeight="1" x14ac:dyDescent="0.2">
      <c r="A229" s="233"/>
      <c r="B229" s="233"/>
      <c r="C229" s="234"/>
      <c r="D229" s="235"/>
      <c r="E229" s="235"/>
      <c r="F229" s="236"/>
      <c r="G229" s="237"/>
      <c r="H229" s="237"/>
    </row>
    <row r="230" spans="1:8" ht="26.25" customHeight="1" thickBot="1" x14ac:dyDescent="0.25">
      <c r="A230" s="240" t="s">
        <v>146</v>
      </c>
      <c r="B230" s="240"/>
      <c r="C230" s="240"/>
      <c r="D230" s="240"/>
      <c r="E230" s="240"/>
      <c r="F230" s="241"/>
      <c r="G230" s="231"/>
      <c r="H230" s="242"/>
    </row>
    <row r="231" spans="1:8" ht="26.25" customHeight="1" thickBot="1" x14ac:dyDescent="0.25">
      <c r="A231" s="243" t="s">
        <v>147</v>
      </c>
      <c r="B231" s="244"/>
      <c r="C231" s="244"/>
      <c r="D231" s="244"/>
      <c r="E231" s="245"/>
      <c r="F231" s="246"/>
      <c r="H231" s="247"/>
    </row>
    <row r="232" spans="1:8" ht="26.25" customHeight="1" thickBot="1" x14ac:dyDescent="0.25">
      <c r="A232" s="426" t="s">
        <v>148</v>
      </c>
      <c r="B232" s="427"/>
      <c r="C232" s="250" t="s">
        <v>149</v>
      </c>
      <c r="D232" s="440" t="s">
        <v>150</v>
      </c>
      <c r="E232" s="441"/>
      <c r="F232" s="252"/>
      <c r="G232" s="252"/>
      <c r="H232" s="252"/>
    </row>
    <row r="233" spans="1:8" ht="21" x14ac:dyDescent="0.2">
      <c r="A233" s="258" t="s">
        <v>207</v>
      </c>
      <c r="B233" s="259"/>
      <c r="C233" s="261" t="s">
        <v>208</v>
      </c>
      <c r="D233" s="474">
        <v>2190</v>
      </c>
      <c r="E233" s="262"/>
      <c r="F233" s="252"/>
      <c r="G233" s="252"/>
      <c r="H233" s="252"/>
    </row>
    <row r="234" spans="1:8" ht="21" x14ac:dyDescent="0.2">
      <c r="A234" s="258" t="s">
        <v>209</v>
      </c>
      <c r="B234" s="259"/>
      <c r="C234" s="261"/>
      <c r="D234" s="474">
        <v>1590</v>
      </c>
      <c r="E234" s="262"/>
      <c r="F234" s="252"/>
      <c r="G234" s="252"/>
      <c r="H234" s="252"/>
    </row>
    <row r="235" spans="1:8" ht="21" x14ac:dyDescent="0.2">
      <c r="A235" s="258" t="s">
        <v>210</v>
      </c>
      <c r="B235" s="259"/>
      <c r="C235" s="261"/>
      <c r="D235" s="474">
        <v>1440</v>
      </c>
      <c r="E235" s="262"/>
      <c r="F235" s="252"/>
      <c r="G235" s="252"/>
      <c r="H235" s="252"/>
    </row>
    <row r="236" spans="1:8" ht="46.5" customHeight="1" thickBot="1" x14ac:dyDescent="0.25">
      <c r="A236" s="258" t="s">
        <v>211</v>
      </c>
      <c r="B236" s="259"/>
      <c r="C236" s="261"/>
      <c r="D236" s="474">
        <v>1290</v>
      </c>
      <c r="E236" s="262"/>
      <c r="F236" s="252"/>
      <c r="G236" s="252"/>
      <c r="H236" s="252"/>
    </row>
    <row r="237" spans="1:8" ht="98.25" customHeight="1" x14ac:dyDescent="0.2">
      <c r="A237" s="253" t="s">
        <v>151</v>
      </c>
      <c r="B237" s="254"/>
      <c r="C237" s="255" t="s">
        <v>152</v>
      </c>
      <c r="D237" s="256" t="s">
        <v>153</v>
      </c>
      <c r="E237" s="257"/>
      <c r="F237" s="252"/>
      <c r="G237" s="252"/>
      <c r="H237" s="252"/>
    </row>
    <row r="238" spans="1:8" ht="93" customHeight="1" x14ac:dyDescent="0.2">
      <c r="A238" s="258" t="s">
        <v>154</v>
      </c>
      <c r="B238" s="259"/>
      <c r="C238" s="260" t="s">
        <v>155</v>
      </c>
      <c r="D238" s="261" t="s">
        <v>156</v>
      </c>
      <c r="E238" s="262"/>
      <c r="F238" s="252"/>
      <c r="G238" s="252"/>
      <c r="H238" s="252"/>
    </row>
    <row r="239" spans="1:8" ht="96" customHeight="1" thickBot="1" x14ac:dyDescent="0.25">
      <c r="A239" s="321" t="s">
        <v>157</v>
      </c>
      <c r="B239" s="322"/>
      <c r="C239" s="323" t="s">
        <v>158</v>
      </c>
      <c r="D239" s="324" t="s">
        <v>156</v>
      </c>
      <c r="E239" s="325"/>
      <c r="F239" s="252"/>
      <c r="G239" s="252"/>
      <c r="H239" s="252"/>
    </row>
    <row r="240" spans="1:8" ht="85.5" customHeight="1" x14ac:dyDescent="0.2">
      <c r="A240" s="258" t="s">
        <v>160</v>
      </c>
      <c r="B240" s="259"/>
      <c r="C240" s="319" t="s">
        <v>161</v>
      </c>
      <c r="D240" s="259" t="s">
        <v>156</v>
      </c>
      <c r="E240" s="320"/>
      <c r="F240" s="246"/>
      <c r="G240" s="246"/>
      <c r="H240" s="246"/>
    </row>
    <row r="241" spans="1:8" ht="78" customHeight="1" thickBot="1" x14ac:dyDescent="0.25">
      <c r="A241" s="442" t="s">
        <v>162</v>
      </c>
      <c r="B241" s="443"/>
      <c r="C241" s="323" t="s">
        <v>163</v>
      </c>
      <c r="D241" s="444" t="s">
        <v>156</v>
      </c>
      <c r="E241" s="445"/>
      <c r="F241" s="236"/>
      <c r="G241" s="237"/>
      <c r="H241" s="237"/>
    </row>
    <row r="242" spans="1:8" ht="50.1" customHeight="1" x14ac:dyDescent="0.2">
      <c r="A242" s="264" t="s">
        <v>164</v>
      </c>
      <c r="B242" s="264"/>
      <c r="C242" s="264"/>
      <c r="D242" s="264"/>
      <c r="E242" s="264"/>
      <c r="F242" s="264"/>
      <c r="G242" s="264"/>
      <c r="H242" s="264"/>
    </row>
    <row r="243" spans="1:8" ht="50.1" customHeight="1" x14ac:dyDescent="0.2">
      <c r="A243" s="264" t="s">
        <v>165</v>
      </c>
      <c r="B243" s="264"/>
      <c r="C243" s="264"/>
      <c r="D243" s="264"/>
      <c r="E243" s="264"/>
      <c r="F243" s="264"/>
      <c r="G243" s="264"/>
      <c r="H243" s="264"/>
    </row>
    <row r="244" spans="1:8" ht="206.25" customHeight="1" x14ac:dyDescent="0.2">
      <c r="A244" s="239" t="str">
        <f>Абакан_юр!A195</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44" s="239"/>
      <c r="C244" s="239"/>
      <c r="D244" s="239"/>
      <c r="E244" s="239"/>
      <c r="F244" s="239"/>
      <c r="G244" s="239"/>
      <c r="H244" s="239"/>
    </row>
    <row r="245" spans="1:8" ht="107.25" customHeight="1" x14ac:dyDescent="0.2">
      <c r="A245" s="239" t="s">
        <v>167</v>
      </c>
      <c r="B245" s="239"/>
      <c r="C245" s="239"/>
      <c r="D245" s="239"/>
      <c r="E245" s="239"/>
      <c r="F245" s="239"/>
      <c r="G245" s="239"/>
      <c r="H245" s="239"/>
    </row>
    <row r="246" spans="1:8" ht="132" customHeight="1" x14ac:dyDescent="0.2">
      <c r="A246" s="264" t="s">
        <v>168</v>
      </c>
      <c r="B246" s="264"/>
      <c r="C246" s="264"/>
      <c r="D246" s="264"/>
      <c r="E246" s="264"/>
      <c r="F246" s="264"/>
      <c r="G246" s="264"/>
      <c r="H246" s="264"/>
    </row>
    <row r="247" spans="1:8" s="217" customFormat="1" ht="125.25" customHeight="1" x14ac:dyDescent="0.2">
      <c r="A247" s="239" t="s">
        <v>169</v>
      </c>
      <c r="B247" s="239"/>
      <c r="C247" s="239"/>
      <c r="D247" s="239"/>
      <c r="E247" s="239"/>
      <c r="F247" s="239"/>
      <c r="G247" s="239"/>
      <c r="H247" s="239"/>
    </row>
    <row r="248" spans="1:8" s="217" customFormat="1" ht="125.25" customHeight="1" x14ac:dyDescent="0.2">
      <c r="A248" s="475" t="s">
        <v>287</v>
      </c>
      <c r="B248" s="475"/>
      <c r="C248" s="475"/>
      <c r="D248" s="475"/>
      <c r="E248" s="475"/>
      <c r="F248" s="475"/>
      <c r="G248" s="475"/>
      <c r="H248" s="475"/>
    </row>
    <row r="249" spans="1:8" ht="25.5" x14ac:dyDescent="0.35">
      <c r="A249" s="476" t="s">
        <v>288</v>
      </c>
      <c r="B249" s="477"/>
      <c r="C249" s="478" t="s">
        <v>289</v>
      </c>
    </row>
    <row r="250" spans="1:8" ht="25.5" x14ac:dyDescent="0.35">
      <c r="A250" s="479" t="s">
        <v>290</v>
      </c>
      <c r="B250" s="480"/>
      <c r="C250" s="481">
        <v>1</v>
      </c>
    </row>
    <row r="251" spans="1:8" ht="25.5" x14ac:dyDescent="0.35">
      <c r="A251" s="479">
        <v>2</v>
      </c>
      <c r="B251" s="480"/>
      <c r="C251" s="481">
        <v>1.1000000000000001</v>
      </c>
    </row>
    <row r="252" spans="1:8" ht="25.5" x14ac:dyDescent="0.35">
      <c r="A252" s="479">
        <v>3</v>
      </c>
      <c r="B252" s="480"/>
      <c r="C252" s="481">
        <v>1.2</v>
      </c>
    </row>
    <row r="253" spans="1:8" ht="25.5" x14ac:dyDescent="0.35">
      <c r="A253" s="479" t="s">
        <v>291</v>
      </c>
      <c r="B253" s="480"/>
      <c r="C253" s="481">
        <v>1.25</v>
      </c>
    </row>
    <row r="254" spans="1:8" ht="25.5" x14ac:dyDescent="0.35">
      <c r="A254" s="479" t="s">
        <v>292</v>
      </c>
      <c r="B254" s="480"/>
      <c r="C254" s="481">
        <v>1.3</v>
      </c>
    </row>
    <row r="255" spans="1:8" ht="25.5" x14ac:dyDescent="0.35">
      <c r="A255" s="479" t="s">
        <v>293</v>
      </c>
      <c r="B255" s="480"/>
      <c r="C255" s="481">
        <v>1.35</v>
      </c>
    </row>
    <row r="256" spans="1:8" ht="25.5" x14ac:dyDescent="0.35">
      <c r="A256" s="479" t="s">
        <v>294</v>
      </c>
      <c r="B256" s="480"/>
      <c r="C256" s="481">
        <v>1.4</v>
      </c>
    </row>
    <row r="257" spans="1:8" ht="25.5" x14ac:dyDescent="0.35">
      <c r="A257" s="479" t="s">
        <v>295</v>
      </c>
      <c r="B257" s="480"/>
      <c r="C257" s="481">
        <v>1.45</v>
      </c>
    </row>
    <row r="258" spans="1:8" ht="25.5" x14ac:dyDescent="0.35">
      <c r="A258" s="479" t="s">
        <v>296</v>
      </c>
      <c r="B258" s="480"/>
      <c r="C258" s="481">
        <v>1.5</v>
      </c>
    </row>
    <row r="259" spans="1:8" ht="25.5" x14ac:dyDescent="0.35">
      <c r="A259" s="479" t="s">
        <v>297</v>
      </c>
      <c r="B259" s="480"/>
      <c r="C259" s="481">
        <v>2</v>
      </c>
    </row>
    <row r="260" spans="1:8" ht="23.25" x14ac:dyDescent="0.2">
      <c r="A260" s="264" t="s">
        <v>298</v>
      </c>
      <c r="B260" s="264"/>
      <c r="C260" s="264"/>
      <c r="D260" s="264"/>
      <c r="E260" s="264"/>
      <c r="F260" s="264"/>
      <c r="G260" s="264"/>
      <c r="H260" s="264"/>
    </row>
  </sheetData>
  <sheetProtection selectLockedCells="1" selectUnlockedCells="1"/>
  <mergeCells count="434">
    <mergeCell ref="A255:B255"/>
    <mergeCell ref="A256:B256"/>
    <mergeCell ref="A257:B257"/>
    <mergeCell ref="A258:B258"/>
    <mergeCell ref="A259:B259"/>
    <mergeCell ref="A260:H260"/>
    <mergeCell ref="A249:B249"/>
    <mergeCell ref="A250:B250"/>
    <mergeCell ref="A251:B251"/>
    <mergeCell ref="A252:B252"/>
    <mergeCell ref="A253:B253"/>
    <mergeCell ref="A254:B254"/>
    <mergeCell ref="A244:H244"/>
    <mergeCell ref="A245:H245"/>
    <mergeCell ref="A246:H246"/>
    <mergeCell ref="A247:E247"/>
    <mergeCell ref="F247:H247"/>
    <mergeCell ref="A248:H248"/>
    <mergeCell ref="A240:B240"/>
    <mergeCell ref="D240:E240"/>
    <mergeCell ref="A241:B241"/>
    <mergeCell ref="D241:E241"/>
    <mergeCell ref="A242:H242"/>
    <mergeCell ref="A243:H243"/>
    <mergeCell ref="D236:E236"/>
    <mergeCell ref="A237:B237"/>
    <mergeCell ref="D237:E237"/>
    <mergeCell ref="A238:B238"/>
    <mergeCell ref="D238:E238"/>
    <mergeCell ref="A239:B239"/>
    <mergeCell ref="D239:E239"/>
    <mergeCell ref="A232:B232"/>
    <mergeCell ref="D232:E232"/>
    <mergeCell ref="A233:B233"/>
    <mergeCell ref="C233:C236"/>
    <mergeCell ref="D233:E233"/>
    <mergeCell ref="A234:B234"/>
    <mergeCell ref="D234:E234"/>
    <mergeCell ref="A235:B235"/>
    <mergeCell ref="D235:E235"/>
    <mergeCell ref="A236:B236"/>
    <mergeCell ref="A224:C224"/>
    <mergeCell ref="A225:C225"/>
    <mergeCell ref="A227:H227"/>
    <mergeCell ref="A228:H228"/>
    <mergeCell ref="A230:E230"/>
    <mergeCell ref="A231:E231"/>
    <mergeCell ref="A219:C219"/>
    <mergeCell ref="G219:H219"/>
    <mergeCell ref="A220:C220"/>
    <mergeCell ref="A221:C221"/>
    <mergeCell ref="A222:C222"/>
    <mergeCell ref="A223:C223"/>
    <mergeCell ref="A212:B212"/>
    <mergeCell ref="D212:H212"/>
    <mergeCell ref="C214:D214"/>
    <mergeCell ref="C215:D215"/>
    <mergeCell ref="C216:D216"/>
    <mergeCell ref="A218:H218"/>
    <mergeCell ref="A209:C209"/>
    <mergeCell ref="D209:H209"/>
    <mergeCell ref="A210:B210"/>
    <mergeCell ref="C210:C211"/>
    <mergeCell ref="D210:H210"/>
    <mergeCell ref="A211:B211"/>
    <mergeCell ref="D211:H211"/>
    <mergeCell ref="A206:B206"/>
    <mergeCell ref="D206:H206"/>
    <mergeCell ref="A207:B207"/>
    <mergeCell ref="D207:H207"/>
    <mergeCell ref="A208:B208"/>
    <mergeCell ref="D208:H208"/>
    <mergeCell ref="A202:B202"/>
    <mergeCell ref="D202:H202"/>
    <mergeCell ref="A203:B203"/>
    <mergeCell ref="A204:B204"/>
    <mergeCell ref="D204:H204"/>
    <mergeCell ref="A205:B205"/>
    <mergeCell ref="D205:H205"/>
    <mergeCell ref="D198:H198"/>
    <mergeCell ref="A199:B199"/>
    <mergeCell ref="D199:H199"/>
    <mergeCell ref="A200:B200"/>
    <mergeCell ref="D200:H200"/>
    <mergeCell ref="A201:B201"/>
    <mergeCell ref="D201:H201"/>
    <mergeCell ref="A194:B194"/>
    <mergeCell ref="C194:C198"/>
    <mergeCell ref="D194:H194"/>
    <mergeCell ref="A195:B195"/>
    <mergeCell ref="D195:H195"/>
    <mergeCell ref="A196:B196"/>
    <mergeCell ref="D196:H196"/>
    <mergeCell ref="A197:B197"/>
    <mergeCell ref="D197:H197"/>
    <mergeCell ref="A198:B198"/>
    <mergeCell ref="A191:B191"/>
    <mergeCell ref="D191:H191"/>
    <mergeCell ref="A192:B192"/>
    <mergeCell ref="D192:H192"/>
    <mergeCell ref="A193:B193"/>
    <mergeCell ref="D193:H193"/>
    <mergeCell ref="A188:B188"/>
    <mergeCell ref="D188:H188"/>
    <mergeCell ref="A189:B189"/>
    <mergeCell ref="D189:H189"/>
    <mergeCell ref="A190:B190"/>
    <mergeCell ref="D190:H190"/>
    <mergeCell ref="A185:B185"/>
    <mergeCell ref="D185:H185"/>
    <mergeCell ref="A186:B186"/>
    <mergeCell ref="D186:H186"/>
    <mergeCell ref="A187:B187"/>
    <mergeCell ref="D187:H187"/>
    <mergeCell ref="A182:B182"/>
    <mergeCell ref="D182:H182"/>
    <mergeCell ref="A183:B183"/>
    <mergeCell ref="D183:H183"/>
    <mergeCell ref="A184:B184"/>
    <mergeCell ref="D184:H184"/>
    <mergeCell ref="A179:B179"/>
    <mergeCell ref="D179:H179"/>
    <mergeCell ref="A180:B180"/>
    <mergeCell ref="D180:H180"/>
    <mergeCell ref="A181:B181"/>
    <mergeCell ref="D181:H181"/>
    <mergeCell ref="A176:B176"/>
    <mergeCell ref="D176:H176"/>
    <mergeCell ref="A177:B177"/>
    <mergeCell ref="D177:H177"/>
    <mergeCell ref="A178:B178"/>
    <mergeCell ref="D178:H178"/>
    <mergeCell ref="A173:B173"/>
    <mergeCell ref="D173:H173"/>
    <mergeCell ref="A174:B174"/>
    <mergeCell ref="D174:H174"/>
    <mergeCell ref="A175:B175"/>
    <mergeCell ref="D175:H175"/>
    <mergeCell ref="A170:B170"/>
    <mergeCell ref="D170:H170"/>
    <mergeCell ref="A171:B171"/>
    <mergeCell ref="D171:H171"/>
    <mergeCell ref="A172:B172"/>
    <mergeCell ref="D172:H172"/>
    <mergeCell ref="A167:B167"/>
    <mergeCell ref="D167:H167"/>
    <mergeCell ref="A168:B168"/>
    <mergeCell ref="D168:H168"/>
    <mergeCell ref="A169:B169"/>
    <mergeCell ref="D169:H169"/>
    <mergeCell ref="A164:B164"/>
    <mergeCell ref="D164:H164"/>
    <mergeCell ref="A165:B165"/>
    <mergeCell ref="D165:H165"/>
    <mergeCell ref="A166:B166"/>
    <mergeCell ref="D166:H166"/>
    <mergeCell ref="A161:B161"/>
    <mergeCell ref="D161:H161"/>
    <mergeCell ref="A162:B162"/>
    <mergeCell ref="D162:H162"/>
    <mergeCell ref="A163:B163"/>
    <mergeCell ref="D163:H163"/>
    <mergeCell ref="A158:B158"/>
    <mergeCell ref="D158:H158"/>
    <mergeCell ref="A159:B159"/>
    <mergeCell ref="D159:H159"/>
    <mergeCell ref="A160:B160"/>
    <mergeCell ref="D160:H160"/>
    <mergeCell ref="A155:B155"/>
    <mergeCell ref="D155:H155"/>
    <mergeCell ref="A156:B156"/>
    <mergeCell ref="D156:H156"/>
    <mergeCell ref="A157:B157"/>
    <mergeCell ref="D157:H157"/>
    <mergeCell ref="A152:B152"/>
    <mergeCell ref="D152:H152"/>
    <mergeCell ref="A153:B153"/>
    <mergeCell ref="D153:H153"/>
    <mergeCell ref="A154:B154"/>
    <mergeCell ref="D154:H154"/>
    <mergeCell ref="A149:B149"/>
    <mergeCell ref="D149:H149"/>
    <mergeCell ref="A150:B150"/>
    <mergeCell ref="D150:H150"/>
    <mergeCell ref="A151:B151"/>
    <mergeCell ref="D151:H151"/>
    <mergeCell ref="A146:B146"/>
    <mergeCell ref="D146:H146"/>
    <mergeCell ref="A147:B147"/>
    <mergeCell ref="D147:H147"/>
    <mergeCell ref="A148:B148"/>
    <mergeCell ref="D148:H148"/>
    <mergeCell ref="D142:H142"/>
    <mergeCell ref="A143:B143"/>
    <mergeCell ref="D143:H143"/>
    <mergeCell ref="A144:B144"/>
    <mergeCell ref="D144:H144"/>
    <mergeCell ref="A145:B145"/>
    <mergeCell ref="D145:H145"/>
    <mergeCell ref="A138:B138"/>
    <mergeCell ref="D138:H138"/>
    <mergeCell ref="A139:B139"/>
    <mergeCell ref="D139:H139"/>
    <mergeCell ref="A140:B140"/>
    <mergeCell ref="C140:C157"/>
    <mergeCell ref="D140:H140"/>
    <mergeCell ref="A141:B141"/>
    <mergeCell ref="D141:H141"/>
    <mergeCell ref="A142:B142"/>
    <mergeCell ref="A135:B135"/>
    <mergeCell ref="D135:H135"/>
    <mergeCell ref="A136:B136"/>
    <mergeCell ref="D136:H136"/>
    <mergeCell ref="A137:B137"/>
    <mergeCell ref="D137:H137"/>
    <mergeCell ref="A132:B132"/>
    <mergeCell ref="D132:H132"/>
    <mergeCell ref="A133:B133"/>
    <mergeCell ref="D133:H133"/>
    <mergeCell ref="A134:B134"/>
    <mergeCell ref="D134:H134"/>
    <mergeCell ref="D127:H127"/>
    <mergeCell ref="A128:B128"/>
    <mergeCell ref="C128:C136"/>
    <mergeCell ref="D128:H128"/>
    <mergeCell ref="A129:B129"/>
    <mergeCell ref="D129:H129"/>
    <mergeCell ref="A130:B130"/>
    <mergeCell ref="D130:H130"/>
    <mergeCell ref="A131:B131"/>
    <mergeCell ref="D131:H131"/>
    <mergeCell ref="A124:B124"/>
    <mergeCell ref="D124:H124"/>
    <mergeCell ref="A125:B125"/>
    <mergeCell ref="D125:H125"/>
    <mergeCell ref="A126:C126"/>
    <mergeCell ref="D126:H126"/>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06:B106"/>
    <mergeCell ref="D106:H106"/>
    <mergeCell ref="A107:B107"/>
    <mergeCell ref="D107:H107"/>
    <mergeCell ref="A108:B108"/>
    <mergeCell ref="D108:H108"/>
    <mergeCell ref="A103:B103"/>
    <mergeCell ref="D103:H103"/>
    <mergeCell ref="A104:B104"/>
    <mergeCell ref="D104:H104"/>
    <mergeCell ref="A105:B105"/>
    <mergeCell ref="D105:H105"/>
    <mergeCell ref="A100:B100"/>
    <mergeCell ref="D100:H100"/>
    <mergeCell ref="A101:B101"/>
    <mergeCell ref="D101:H101"/>
    <mergeCell ref="A102:B102"/>
    <mergeCell ref="D102:H102"/>
    <mergeCell ref="A97:B97"/>
    <mergeCell ref="D97:H97"/>
    <mergeCell ref="A98:B98"/>
    <mergeCell ref="D98:H98"/>
    <mergeCell ref="A99:B99"/>
    <mergeCell ref="D99:H99"/>
    <mergeCell ref="A94:B94"/>
    <mergeCell ref="D94:H94"/>
    <mergeCell ref="A95:B95"/>
    <mergeCell ref="D95:H95"/>
    <mergeCell ref="A96:B96"/>
    <mergeCell ref="D96:H96"/>
    <mergeCell ref="A91:B91"/>
    <mergeCell ref="D91:H91"/>
    <mergeCell ref="A92:B92"/>
    <mergeCell ref="D92:H92"/>
    <mergeCell ref="A93:B93"/>
    <mergeCell ref="D93:H93"/>
    <mergeCell ref="A88:B88"/>
    <mergeCell ref="D88:H88"/>
    <mergeCell ref="A89:B89"/>
    <mergeCell ref="D89:H89"/>
    <mergeCell ref="A90:B90"/>
    <mergeCell ref="D90:H90"/>
    <mergeCell ref="A85:B85"/>
    <mergeCell ref="D85:H85"/>
    <mergeCell ref="A86:B86"/>
    <mergeCell ref="D86:H86"/>
    <mergeCell ref="A87:B87"/>
    <mergeCell ref="D87:H87"/>
    <mergeCell ref="A82:B82"/>
    <mergeCell ref="D82:H82"/>
    <mergeCell ref="A83:B83"/>
    <mergeCell ref="D83:H83"/>
    <mergeCell ref="A84:B84"/>
    <mergeCell ref="D84:H84"/>
    <mergeCell ref="A79:B79"/>
    <mergeCell ref="D79:H79"/>
    <mergeCell ref="A80:B80"/>
    <mergeCell ref="D80:H80"/>
    <mergeCell ref="A81:B81"/>
    <mergeCell ref="D81:H81"/>
    <mergeCell ref="A76:B76"/>
    <mergeCell ref="D76:H76"/>
    <mergeCell ref="A77:B77"/>
    <mergeCell ref="D77:H77"/>
    <mergeCell ref="A78:B78"/>
    <mergeCell ref="D78:H78"/>
    <mergeCell ref="A73:B73"/>
    <mergeCell ref="D73:H73"/>
    <mergeCell ref="A74:B74"/>
    <mergeCell ref="D74:H74"/>
    <mergeCell ref="A75:B75"/>
    <mergeCell ref="D75:H75"/>
    <mergeCell ref="D69:H69"/>
    <mergeCell ref="A70:B70"/>
    <mergeCell ref="D70:H70"/>
    <mergeCell ref="A71:B71"/>
    <mergeCell ref="D71:H71"/>
    <mergeCell ref="A72:B72"/>
    <mergeCell ref="D72:H72"/>
    <mergeCell ref="A65:C65"/>
    <mergeCell ref="D65:H65"/>
    <mergeCell ref="A66:B66"/>
    <mergeCell ref="C66:C125"/>
    <mergeCell ref="D66:H66"/>
    <mergeCell ref="A67:B67"/>
    <mergeCell ref="D67:H67"/>
    <mergeCell ref="A68:B68"/>
    <mergeCell ref="D68:H68"/>
    <mergeCell ref="A69:B69"/>
    <mergeCell ref="D60:H60"/>
    <mergeCell ref="A61:A63"/>
    <mergeCell ref="B61:B62"/>
    <mergeCell ref="C61:C62"/>
    <mergeCell ref="D61:H63"/>
    <mergeCell ref="D64:H64"/>
    <mergeCell ref="D54:H54"/>
    <mergeCell ref="A55:A59"/>
    <mergeCell ref="B55:B56"/>
    <mergeCell ref="C55:C56"/>
    <mergeCell ref="D55:D59"/>
    <mergeCell ref="E55:E59"/>
    <mergeCell ref="F55:F59"/>
    <mergeCell ref="G55:G59"/>
    <mergeCell ref="H55:H59"/>
    <mergeCell ref="D48:H48"/>
    <mergeCell ref="A49:A53"/>
    <mergeCell ref="B49:B50"/>
    <mergeCell ref="C49:C50"/>
    <mergeCell ref="D49:D53"/>
    <mergeCell ref="E49:E53"/>
    <mergeCell ref="F49:F53"/>
    <mergeCell ref="G49:G53"/>
    <mergeCell ref="H49:H53"/>
    <mergeCell ref="A39:A42"/>
    <mergeCell ref="D39:H42"/>
    <mergeCell ref="C40:C41"/>
    <mergeCell ref="D43:H43"/>
    <mergeCell ref="A44:A47"/>
    <mergeCell ref="B44:B45"/>
    <mergeCell ref="C44:C45"/>
    <mergeCell ref="D44:H47"/>
    <mergeCell ref="D32:H32"/>
    <mergeCell ref="A33:A37"/>
    <mergeCell ref="B33:B34"/>
    <mergeCell ref="C33:C34"/>
    <mergeCell ref="D33:D37"/>
    <mergeCell ref="E33:E37"/>
    <mergeCell ref="F33:F37"/>
    <mergeCell ref="G33:G37"/>
    <mergeCell ref="H33:H37"/>
    <mergeCell ref="D27:H27"/>
    <mergeCell ref="A28:A31"/>
    <mergeCell ref="B28:B29"/>
    <mergeCell ref="C28:C29"/>
    <mergeCell ref="D28:D31"/>
    <mergeCell ref="E28:E31"/>
    <mergeCell ref="F28:F31"/>
    <mergeCell ref="G28:G31"/>
    <mergeCell ref="H28:H31"/>
    <mergeCell ref="A19:A22"/>
    <mergeCell ref="D19:H22"/>
    <mergeCell ref="C20:C21"/>
    <mergeCell ref="D23:H23"/>
    <mergeCell ref="A24:A26"/>
    <mergeCell ref="B24:B25"/>
    <mergeCell ref="C24:C25"/>
    <mergeCell ref="D24:H26"/>
    <mergeCell ref="H8:H11"/>
    <mergeCell ref="D12:H12"/>
    <mergeCell ref="A13:A17"/>
    <mergeCell ref="B13:B14"/>
    <mergeCell ref="C13:C14"/>
    <mergeCell ref="D13:D17"/>
    <mergeCell ref="E13:E17"/>
    <mergeCell ref="F13:F17"/>
    <mergeCell ref="G13:G17"/>
    <mergeCell ref="H13:H17"/>
    <mergeCell ref="D4:H4"/>
    <mergeCell ref="A5:B5"/>
    <mergeCell ref="D6:H6"/>
    <mergeCell ref="A8:A11"/>
    <mergeCell ref="B8:B9"/>
    <mergeCell ref="C8:C9"/>
    <mergeCell ref="D8:D11"/>
    <mergeCell ref="E8:E11"/>
    <mergeCell ref="F8:F11"/>
    <mergeCell ref="G8:G11"/>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217"/>
  <sheetViews>
    <sheetView view="pageBreakPreview" zoomScale="40" zoomScaleNormal="60" zoomScaleSheetLayoutView="40" workbookViewId="0">
      <pane ySplit="4" topLeftCell="A166" activePane="bottomLeft" state="frozen"/>
      <selection activeCell="A181" sqref="A181:B181"/>
      <selection pane="bottomLeft" activeCell="A181" sqref="A181:B181"/>
    </sheetView>
  </sheetViews>
  <sheetFormatPr defaultColWidth="9.140625" defaultRowHeight="12.75" x14ac:dyDescent="0.2"/>
  <cols>
    <col min="1" max="1" width="45.7109375" style="216" customWidth="1"/>
    <col min="2" max="2" width="80.7109375" style="217" customWidth="1"/>
    <col min="3" max="3" width="120.7109375" style="218" customWidth="1"/>
    <col min="4" max="7" width="30.7109375" style="217" customWidth="1"/>
    <col min="8" max="8" width="30.7109375" style="219" customWidth="1"/>
    <col min="9" max="16384" width="9.140625" style="219"/>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июня 2024 г.</v>
      </c>
      <c r="B2" s="6" t="s">
        <v>2</v>
      </c>
      <c r="C2" s="7" t="s">
        <v>570</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24" thickBot="1" x14ac:dyDescent="0.25">
      <c r="A6" s="436"/>
      <c r="B6" s="437"/>
      <c r="C6" s="438"/>
      <c r="D6" s="337" t="s">
        <v>171</v>
      </c>
      <c r="E6" s="268" t="s">
        <v>172</v>
      </c>
      <c r="F6" s="337" t="s">
        <v>173</v>
      </c>
      <c r="G6" s="268" t="s">
        <v>174</v>
      </c>
      <c r="H6" s="338" t="s">
        <v>175</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"2ГИС.НАХОДКА" (версия для ПК); 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Интернет-площадки и Веб-приложения на основе Cправочника организаций "2ГИС.НАХОДКА", http://api.2gis.ru/</v>
      </c>
      <c r="D7" s="31">
        <f>F7*1.2</f>
        <v>4464</v>
      </c>
      <c r="E7" s="32">
        <f>F7*1.1</f>
        <v>4092.0000000000005</v>
      </c>
      <c r="F7" s="32">
        <v>3720</v>
      </c>
      <c r="G7" s="32">
        <f>F7*0.75</f>
        <v>2790</v>
      </c>
      <c r="H7" s="33">
        <f>F7*0.5</f>
        <v>1860</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"2ГИС.НАХОДКА" (версия для ПК); 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Интернет-площадки и Веб-приложения на основе Cправочника организаций "2ГИС.НАХОДКА",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"2ГИС.НАХОДКА" (версия для ПК); 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Интернет-площадки и Веб-приложения на основе Cправочника организаций "2ГИС.НАХОДКА", http://api.2gis.ru/</v>
      </c>
      <c r="D12" s="54">
        <f>F12*1.2</f>
        <v>5544</v>
      </c>
      <c r="E12" s="32">
        <f>F12*1.1</f>
        <v>5082</v>
      </c>
      <c r="F12" s="32">
        <v>4620</v>
      </c>
      <c r="G12" s="32">
        <f>F12*0.75</f>
        <v>3465</v>
      </c>
      <c r="H12" s="33">
        <f>F12*0.5</f>
        <v>2310</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"2ГИС.НАХОДКА" (версия для ПК); 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Интернет-площадки и Веб-приложения на основе Cправочника организаций "2ГИС.НАХОДКА",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960</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"2ГИС.НАХОДКА"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"2ГИС.НАХОДКА"; Электронный справочник "2ГИС.НАХОДКА"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Интернет-площадки и Веб-приложения на основе Cправочника организаций "2ГИС.НАХОДКА", http://api.2gis.ru/</v>
      </c>
      <c r="D23" s="271">
        <v>120</v>
      </c>
      <c r="E23" s="272"/>
      <c r="F23" s="272"/>
      <c r="G23" s="272"/>
      <c r="H23" s="273"/>
    </row>
    <row r="24" spans="1:8" s="16" customFormat="1" ht="94.5" customHeight="1" x14ac:dyDescent="0.2">
      <c r="A24" s="71"/>
      <c r="B24" s="92"/>
      <c r="C24" s="93"/>
      <c r="D24" s="94"/>
      <c r="E24" s="95"/>
      <c r="F24" s="95"/>
      <c r="G24" s="95"/>
      <c r="H24" s="274"/>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25" s="275"/>
      <c r="E25" s="276"/>
      <c r="F25" s="276"/>
      <c r="G25" s="276"/>
      <c r="H25" s="277"/>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"2ГИС.НАХОДКА" (версия для ПК); 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v>
      </c>
      <c r="D27" s="31">
        <f>F27*1.2</f>
        <v>6249.5999999999995</v>
      </c>
      <c r="E27" s="32">
        <f>F27*1.1</f>
        <v>5728.8</v>
      </c>
      <c r="F27" s="32">
        <v>5208</v>
      </c>
      <c r="G27" s="32">
        <f>F27*0.75</f>
        <v>3906</v>
      </c>
      <c r="H27" s="33">
        <f>F27*0.5</f>
        <v>2604</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"2ГИС.НАХОДКА" (версия для ПК); 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v>
      </c>
      <c r="D32" s="54">
        <f>F32*1.2</f>
        <v>7761.5999999999995</v>
      </c>
      <c r="E32" s="32">
        <f>F32*1.1</f>
        <v>7114.8</v>
      </c>
      <c r="F32" s="32">
        <v>6468</v>
      </c>
      <c r="G32" s="32">
        <f>F32*0.75</f>
        <v>4851</v>
      </c>
      <c r="H32" s="33">
        <f>F32*0.5</f>
        <v>3234</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1440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"2ГИС.НАХОДКА"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"2ГИС.НАХОДКА"; Электронный справочник "2ГИС.НАХОДКА"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v>
      </c>
      <c r="D43" s="90">
        <v>168</v>
      </c>
      <c r="E43" s="90"/>
      <c r="F43" s="90"/>
      <c r="G43" s="90"/>
      <c r="H43" s="91"/>
    </row>
    <row r="44" spans="1:8" s="16" customFormat="1" ht="69.75" customHeight="1" x14ac:dyDescent="0.2">
      <c r="A44" s="71"/>
      <c r="B44" s="92"/>
      <c r="C44" s="93"/>
      <c r="D44" s="95"/>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45" s="95"/>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46" s="100"/>
      <c r="E46" s="100"/>
      <c r="F46" s="100"/>
      <c r="G46" s="100"/>
      <c r="H46" s="101"/>
    </row>
    <row r="47" spans="1:8" ht="21.75" thickBot="1" x14ac:dyDescent="0.25">
      <c r="A47" s="81"/>
      <c r="B47" s="129"/>
      <c r="C47" s="130"/>
      <c r="D47" s="113"/>
      <c r="E47" s="114"/>
      <c r="F47" s="114"/>
      <c r="G47" s="114"/>
      <c r="H47" s="115"/>
    </row>
    <row r="48" spans="1:8" ht="42.75" thickBot="1" x14ac:dyDescent="0.25">
      <c r="A48" s="278" t="s">
        <v>176</v>
      </c>
      <c r="B48" s="66" t="s">
        <v>177</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"2ГИС.НАХОДКА" (версия для ПК)</v>
      </c>
      <c r="D48" s="279">
        <f>F48*1.2</f>
        <v>2736</v>
      </c>
      <c r="E48" s="279">
        <f>F48*1.1</f>
        <v>2508</v>
      </c>
      <c r="F48" s="279">
        <v>2280</v>
      </c>
      <c r="G48" s="279">
        <f>F48*0.75</f>
        <v>1710</v>
      </c>
      <c r="H48" s="279">
        <f>F48*0.5</f>
        <v>1140</v>
      </c>
    </row>
    <row r="49" spans="1:8" ht="84.75" thickBot="1" x14ac:dyDescent="0.25">
      <c r="A49" s="278"/>
      <c r="B49" s="72" t="s">
        <v>178</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"2ГИС.НАХОДКА" (версия для ПК); 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v>
      </c>
      <c r="D49" s="280"/>
      <c r="E49" s="280"/>
      <c r="F49" s="280"/>
      <c r="G49" s="280"/>
      <c r="H49" s="280"/>
    </row>
    <row r="50" spans="1:8" ht="63.75" thickBot="1" x14ac:dyDescent="0.25">
      <c r="A50" s="278"/>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v>
      </c>
      <c r="D50" s="280"/>
      <c r="E50" s="280"/>
      <c r="F50" s="280"/>
      <c r="G50" s="280"/>
      <c r="H50" s="280"/>
    </row>
    <row r="51" spans="1:8" ht="21.75" thickBot="1" x14ac:dyDescent="0.25">
      <c r="A51" s="81"/>
      <c r="B51" s="129"/>
      <c r="C51" s="130"/>
      <c r="D51" s="113"/>
      <c r="E51" s="114"/>
      <c r="F51" s="114"/>
      <c r="G51" s="114"/>
      <c r="H51" s="115"/>
    </row>
    <row r="52" spans="1:8" ht="42" x14ac:dyDescent="0.2">
      <c r="A52" s="281" t="s">
        <v>179</v>
      </c>
      <c r="B52" s="66" t="s">
        <v>180</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"2ГИС.НАХОДКА" (версия для ПК)</v>
      </c>
      <c r="D52" s="89">
        <v>120</v>
      </c>
      <c r="E52" s="90"/>
      <c r="F52" s="90"/>
      <c r="G52" s="90"/>
      <c r="H52" s="91"/>
    </row>
    <row r="53" spans="1:8" ht="63.75"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v>
      </c>
      <c r="D53" s="99"/>
      <c r="E53" s="100"/>
      <c r="F53" s="100"/>
      <c r="G53" s="100"/>
      <c r="H53" s="101"/>
    </row>
    <row r="54" spans="1:8" s="16" customFormat="1" ht="24.95" customHeight="1" thickBot="1" x14ac:dyDescent="0.25">
      <c r="A54" s="81"/>
      <c r="B54" s="82"/>
      <c r="C54" s="83"/>
      <c r="D54" s="113"/>
      <c r="E54" s="114"/>
      <c r="F54" s="114"/>
      <c r="G54" s="114"/>
      <c r="H54" s="115"/>
    </row>
    <row r="55" spans="1:8" s="16" customFormat="1" ht="48" customHeight="1" x14ac:dyDescent="0.2">
      <c r="A55" s="29" t="s">
        <v>31</v>
      </c>
      <c r="B55" s="30" t="s">
        <v>27</v>
      </c>
      <c r="C5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"2ГИС.НАХОДКА" (версия для ПК); 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Интернет-площадки и Веб-приложения на основе Cправочника организаций "2ГИС.НАХОДКА", http://api.2gis.ru/</v>
      </c>
      <c r="D55" s="31">
        <f>F55*1.2</f>
        <v>5356.8</v>
      </c>
      <c r="E55" s="32">
        <f>F55*1.1</f>
        <v>4910.4000000000005</v>
      </c>
      <c r="F55" s="32">
        <v>4464</v>
      </c>
      <c r="G55" s="32">
        <f>F55*0.75</f>
        <v>3348</v>
      </c>
      <c r="H55" s="33">
        <f>F55*0.5</f>
        <v>2232</v>
      </c>
    </row>
    <row r="56" spans="1:8" s="16" customFormat="1" ht="132" customHeight="1" x14ac:dyDescent="0.2">
      <c r="A56" s="34"/>
      <c r="B56" s="35"/>
      <c r="C56" s="35"/>
      <c r="D56" s="36"/>
      <c r="E56" s="37"/>
      <c r="F56" s="37"/>
      <c r="G56" s="37"/>
      <c r="H56" s="38"/>
    </row>
    <row r="57" spans="1:8" s="16" customFormat="1" ht="127.5" customHeight="1" x14ac:dyDescent="0.2">
      <c r="A57" s="34"/>
      <c r="B57" s="39" t="s">
        <v>12</v>
      </c>
      <c r="C5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"2ГИС.НАХОДКА" (версия для ПК); 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Интернет-площадки и Веб-приложения на основе Cправочника организаций "2ГИС.НАХОДКА", http://api.2gis.ru/</v>
      </c>
      <c r="D57" s="36"/>
      <c r="E57" s="37"/>
      <c r="F57" s="37"/>
      <c r="G57" s="37"/>
      <c r="H57" s="38"/>
    </row>
    <row r="58" spans="1:8" s="16" customFormat="1" ht="127.5" customHeight="1" thickBot="1" x14ac:dyDescent="0.25">
      <c r="A58" s="119"/>
      <c r="B58" s="120" t="s">
        <v>33</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58" s="121"/>
      <c r="E58" s="122"/>
      <c r="F58" s="122"/>
      <c r="G58" s="122"/>
      <c r="H58" s="123"/>
    </row>
    <row r="59" spans="1:8" s="16" customFormat="1" ht="166.5" customHeight="1" thickBot="1" x14ac:dyDescent="0.25">
      <c r="A59" s="41"/>
      <c r="B59" s="42" t="s">
        <v>13</v>
      </c>
      <c r="C5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59" s="44"/>
      <c r="E59" s="45"/>
      <c r="F59" s="45"/>
      <c r="G59" s="45"/>
      <c r="H59" s="46"/>
    </row>
    <row r="60" spans="1:8" s="16" customFormat="1" ht="24.95" customHeight="1" thickBot="1" x14ac:dyDescent="0.25">
      <c r="A60" s="47"/>
      <c r="B60" s="48"/>
      <c r="C60" s="49"/>
      <c r="D60" s="50"/>
      <c r="E60" s="51"/>
      <c r="F60" s="51"/>
      <c r="G60" s="51"/>
      <c r="H60" s="52"/>
    </row>
    <row r="61" spans="1:8" s="16" customFormat="1" ht="48" customHeight="1" x14ac:dyDescent="0.2">
      <c r="A61" s="53" t="s">
        <v>35</v>
      </c>
      <c r="B61" s="30" t="s">
        <v>27</v>
      </c>
      <c r="C61"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"2ГИС.НАХОДКА" (версия для ПК); 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Интернет-площадки и Веб-приложения на основе Cправочника организаций "2ГИС.НАХОДКА", http://api.2gis.ru/</v>
      </c>
      <c r="D61" s="54">
        <f>F61*1.2</f>
        <v>6652.8</v>
      </c>
      <c r="E61" s="32">
        <f>F61*1.1</f>
        <v>6098.4000000000005</v>
      </c>
      <c r="F61" s="32">
        <v>5544</v>
      </c>
      <c r="G61" s="32">
        <f>F61*0.75</f>
        <v>4158</v>
      </c>
      <c r="H61" s="33">
        <f>F61*0.5</f>
        <v>2772</v>
      </c>
    </row>
    <row r="62" spans="1:8" s="16" customFormat="1" ht="132" customHeight="1" x14ac:dyDescent="0.2">
      <c r="A62" s="55"/>
      <c r="B62" s="35"/>
      <c r="C62" s="35"/>
      <c r="D62" s="56"/>
      <c r="E62" s="37"/>
      <c r="F62" s="37"/>
      <c r="G62" s="37"/>
      <c r="H62" s="38"/>
    </row>
    <row r="63" spans="1:8" s="16" customFormat="1" ht="138.94999999999999" customHeight="1" x14ac:dyDescent="0.2">
      <c r="A63" s="55"/>
      <c r="B63" s="39" t="s">
        <v>12</v>
      </c>
      <c r="C63"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"2ГИС.НАХОДКА" (версия для ПК); 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Интернет-площадки и Веб-приложения на основе Cправочника организаций "2ГИС.НАХОДКА", http://api.2gis.ru/</v>
      </c>
      <c r="D63" s="56"/>
      <c r="E63" s="37"/>
      <c r="F63" s="37"/>
      <c r="G63" s="37"/>
      <c r="H63" s="38"/>
    </row>
    <row r="64" spans="1:8" s="16" customFormat="1" ht="166.5" customHeight="1" x14ac:dyDescent="0.2">
      <c r="A64" s="55"/>
      <c r="B64" s="57" t="s">
        <v>13</v>
      </c>
      <c r="C64"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64" s="56"/>
      <c r="E64" s="37"/>
      <c r="F64" s="37"/>
      <c r="G64" s="37"/>
      <c r="H64" s="38"/>
    </row>
    <row r="65" spans="1:8" s="16" customFormat="1" ht="92.25" customHeight="1" thickBot="1" x14ac:dyDescent="0.25">
      <c r="A65" s="59"/>
      <c r="B65" s="42" t="s">
        <v>36</v>
      </c>
      <c r="C65"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65" s="61"/>
      <c r="E65" s="45"/>
      <c r="F65" s="45"/>
      <c r="G65" s="45"/>
      <c r="H65" s="46"/>
    </row>
    <row r="66" spans="1:8" s="16" customFormat="1" ht="24.95" customHeight="1" thickBot="1" x14ac:dyDescent="0.25">
      <c r="A66" s="81"/>
      <c r="B66" s="82"/>
      <c r="C66" s="83"/>
      <c r="D66" s="84"/>
      <c r="E66" s="85"/>
      <c r="F66" s="85"/>
      <c r="G66" s="85"/>
      <c r="H66" s="86"/>
    </row>
    <row r="67" spans="1:8" s="16" customFormat="1" ht="50.1" customHeight="1" x14ac:dyDescent="0.2">
      <c r="A67" s="65" t="s">
        <v>37</v>
      </c>
      <c r="B67" s="87" t="s">
        <v>23</v>
      </c>
      <c r="C67"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Интернет-площадки и Веб-приложения на основе Cправочника организаций "2ГИС.НАХОДКА", http://api.2gis.ru/</v>
      </c>
      <c r="D67" s="271">
        <v>120</v>
      </c>
      <c r="E67" s="272"/>
      <c r="F67" s="272"/>
      <c r="G67" s="272"/>
      <c r="H67" s="273"/>
    </row>
    <row r="68" spans="1:8" s="16" customFormat="1" ht="94.5" customHeight="1" x14ac:dyDescent="0.2">
      <c r="A68" s="71"/>
      <c r="B68" s="92"/>
      <c r="C68" s="93"/>
      <c r="D68" s="94"/>
      <c r="E68" s="95"/>
      <c r="F68" s="95"/>
      <c r="G68" s="95"/>
      <c r="H68" s="274"/>
    </row>
    <row r="69" spans="1:8" s="16" customFormat="1" ht="163.5" customHeight="1" thickBot="1" x14ac:dyDescent="0.25">
      <c r="A69" s="77"/>
      <c r="B69" s="97" t="s">
        <v>13</v>
      </c>
      <c r="C69"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69" s="275"/>
      <c r="E69" s="276"/>
      <c r="F69" s="276"/>
      <c r="G69" s="276"/>
      <c r="H69" s="277"/>
    </row>
    <row r="70" spans="1:8" ht="21.75" thickBot="1" x14ac:dyDescent="0.25">
      <c r="A70" s="81"/>
      <c r="B70" s="129"/>
      <c r="C70" s="130"/>
      <c r="D70" s="113"/>
      <c r="E70" s="114"/>
      <c r="F70" s="114"/>
      <c r="G70" s="114"/>
      <c r="H70" s="115"/>
    </row>
    <row r="71" spans="1:8" ht="50.1" customHeight="1" thickBot="1" x14ac:dyDescent="0.25">
      <c r="A71" s="136" t="s">
        <v>38</v>
      </c>
      <c r="B71" s="137"/>
      <c r="C71" s="137"/>
      <c r="D71" s="138" t="str">
        <f>"от "&amp;MIN(D72:D91)&amp;" до "&amp;MAX(D72:D91)</f>
        <v>от 780 до 15600</v>
      </c>
      <c r="E71" s="139"/>
      <c r="F71" s="139"/>
      <c r="G71" s="139"/>
      <c r="H71" s="140"/>
    </row>
    <row r="72" spans="1:8" ht="37.5" customHeight="1" x14ac:dyDescent="0.2">
      <c r="A72" s="141" t="s">
        <v>39</v>
      </c>
      <c r="B72" s="142"/>
      <c r="C72" s="143" t="str">
        <f>"Электронный справочник на основе Справочника организаций "&amp;$C$2&amp;" (версия для ПК)"</f>
        <v>Электронный справочник на основе Справочника организаций "2ГИС.НАХОДКА" (версия для ПК)</v>
      </c>
      <c r="D72" s="144">
        <v>780</v>
      </c>
      <c r="E72" s="145"/>
      <c r="F72" s="145"/>
      <c r="G72" s="145"/>
      <c r="H72" s="146"/>
    </row>
    <row r="73" spans="1:8" ht="37.5" customHeight="1" x14ac:dyDescent="0.2">
      <c r="A73" s="147" t="s">
        <v>40</v>
      </c>
      <c r="B73" s="148"/>
      <c r="C73" s="143"/>
      <c r="D73" s="36">
        <v>1560</v>
      </c>
      <c r="E73" s="37"/>
      <c r="F73" s="37"/>
      <c r="G73" s="37"/>
      <c r="H73" s="38"/>
    </row>
    <row r="74" spans="1:8" ht="37.5" customHeight="1" x14ac:dyDescent="0.2">
      <c r="A74" s="147" t="s">
        <v>41</v>
      </c>
      <c r="B74" s="148"/>
      <c r="C74" s="143"/>
      <c r="D74" s="36">
        <v>2340</v>
      </c>
      <c r="E74" s="37"/>
      <c r="F74" s="37"/>
      <c r="G74" s="37"/>
      <c r="H74" s="38"/>
    </row>
    <row r="75" spans="1:8" ht="37.5" customHeight="1" x14ac:dyDescent="0.2">
      <c r="A75" s="147" t="s">
        <v>42</v>
      </c>
      <c r="B75" s="148"/>
      <c r="C75" s="143"/>
      <c r="D75" s="36">
        <v>3120</v>
      </c>
      <c r="E75" s="37"/>
      <c r="F75" s="37"/>
      <c r="G75" s="37"/>
      <c r="H75" s="38"/>
    </row>
    <row r="76" spans="1:8" ht="37.5" customHeight="1" x14ac:dyDescent="0.2">
      <c r="A76" s="147" t="s">
        <v>43</v>
      </c>
      <c r="B76" s="148"/>
      <c r="C76" s="143"/>
      <c r="D76" s="36">
        <v>3900</v>
      </c>
      <c r="E76" s="37"/>
      <c r="F76" s="37"/>
      <c r="G76" s="37"/>
      <c r="H76" s="38"/>
    </row>
    <row r="77" spans="1:8" ht="37.5" customHeight="1" x14ac:dyDescent="0.2">
      <c r="A77" s="147" t="s">
        <v>44</v>
      </c>
      <c r="B77" s="148"/>
      <c r="C77" s="143"/>
      <c r="D77" s="36">
        <v>4680</v>
      </c>
      <c r="E77" s="37"/>
      <c r="F77" s="37"/>
      <c r="G77" s="37"/>
      <c r="H77" s="38"/>
    </row>
    <row r="78" spans="1:8" ht="37.5" customHeight="1" x14ac:dyDescent="0.2">
      <c r="A78" s="147" t="s">
        <v>45</v>
      </c>
      <c r="B78" s="148"/>
      <c r="C78" s="143"/>
      <c r="D78" s="36">
        <v>5460</v>
      </c>
      <c r="E78" s="37"/>
      <c r="F78" s="37"/>
      <c r="G78" s="37"/>
      <c r="H78" s="38"/>
    </row>
    <row r="79" spans="1:8" ht="37.5" customHeight="1" x14ac:dyDescent="0.2">
      <c r="A79" s="147" t="s">
        <v>46</v>
      </c>
      <c r="B79" s="148"/>
      <c r="C79" s="143"/>
      <c r="D79" s="36">
        <v>6240</v>
      </c>
      <c r="E79" s="37"/>
      <c r="F79" s="37"/>
      <c r="G79" s="37"/>
      <c r="H79" s="38"/>
    </row>
    <row r="80" spans="1:8" ht="37.5" customHeight="1" x14ac:dyDescent="0.2">
      <c r="A80" s="147" t="s">
        <v>47</v>
      </c>
      <c r="B80" s="148"/>
      <c r="C80" s="143"/>
      <c r="D80" s="36">
        <v>7020</v>
      </c>
      <c r="E80" s="37"/>
      <c r="F80" s="37"/>
      <c r="G80" s="37"/>
      <c r="H80" s="38"/>
    </row>
    <row r="81" spans="1:8" ht="37.5" customHeight="1" x14ac:dyDescent="0.2">
      <c r="A81" s="147" t="s">
        <v>48</v>
      </c>
      <c r="B81" s="148"/>
      <c r="C81" s="143"/>
      <c r="D81" s="36">
        <v>7800</v>
      </c>
      <c r="E81" s="37"/>
      <c r="F81" s="37"/>
      <c r="G81" s="37"/>
      <c r="H81" s="38"/>
    </row>
    <row r="82" spans="1:8" ht="37.5" customHeight="1" x14ac:dyDescent="0.2">
      <c r="A82" s="147" t="s">
        <v>49</v>
      </c>
      <c r="B82" s="148"/>
      <c r="C82" s="143"/>
      <c r="D82" s="36">
        <v>8580</v>
      </c>
      <c r="E82" s="37"/>
      <c r="F82" s="37"/>
      <c r="G82" s="37"/>
      <c r="H82" s="38"/>
    </row>
    <row r="83" spans="1:8" ht="37.5" customHeight="1" x14ac:dyDescent="0.2">
      <c r="A83" s="147" t="s">
        <v>50</v>
      </c>
      <c r="B83" s="148"/>
      <c r="C83" s="143"/>
      <c r="D83" s="36">
        <v>9360</v>
      </c>
      <c r="E83" s="37"/>
      <c r="F83" s="37"/>
      <c r="G83" s="37"/>
      <c r="H83" s="38"/>
    </row>
    <row r="84" spans="1:8" ht="37.5" customHeight="1" x14ac:dyDescent="0.2">
      <c r="A84" s="147" t="s">
        <v>51</v>
      </c>
      <c r="B84" s="148"/>
      <c r="C84" s="143"/>
      <c r="D84" s="36">
        <v>10140</v>
      </c>
      <c r="E84" s="37"/>
      <c r="F84" s="37"/>
      <c r="G84" s="37"/>
      <c r="H84" s="38"/>
    </row>
    <row r="85" spans="1:8" ht="37.5" customHeight="1" x14ac:dyDescent="0.2">
      <c r="A85" s="147" t="s">
        <v>52</v>
      </c>
      <c r="B85" s="148"/>
      <c r="C85" s="143"/>
      <c r="D85" s="36">
        <v>10920</v>
      </c>
      <c r="E85" s="37"/>
      <c r="F85" s="37"/>
      <c r="G85" s="37"/>
      <c r="H85" s="38"/>
    </row>
    <row r="86" spans="1:8" ht="37.5" customHeight="1" x14ac:dyDescent="0.2">
      <c r="A86" s="147" t="s">
        <v>53</v>
      </c>
      <c r="B86" s="148"/>
      <c r="C86" s="143"/>
      <c r="D86" s="36">
        <v>11700</v>
      </c>
      <c r="E86" s="37"/>
      <c r="F86" s="37"/>
      <c r="G86" s="37"/>
      <c r="H86" s="38"/>
    </row>
    <row r="87" spans="1:8" ht="37.5" customHeight="1" x14ac:dyDescent="0.2">
      <c r="A87" s="147" t="s">
        <v>54</v>
      </c>
      <c r="B87" s="148"/>
      <c r="C87" s="143"/>
      <c r="D87" s="36">
        <v>12480</v>
      </c>
      <c r="E87" s="37"/>
      <c r="F87" s="37"/>
      <c r="G87" s="37"/>
      <c r="H87" s="38"/>
    </row>
    <row r="88" spans="1:8" ht="37.5" customHeight="1" x14ac:dyDescent="0.2">
      <c r="A88" s="147" t="s">
        <v>55</v>
      </c>
      <c r="B88" s="148"/>
      <c r="C88" s="143"/>
      <c r="D88" s="36">
        <v>13260</v>
      </c>
      <c r="E88" s="37"/>
      <c r="F88" s="37"/>
      <c r="G88" s="37"/>
      <c r="H88" s="38"/>
    </row>
    <row r="89" spans="1:8" ht="37.5" customHeight="1" x14ac:dyDescent="0.2">
      <c r="A89" s="147" t="s">
        <v>56</v>
      </c>
      <c r="B89" s="148"/>
      <c r="C89" s="143"/>
      <c r="D89" s="36">
        <v>14040</v>
      </c>
      <c r="E89" s="37"/>
      <c r="F89" s="37"/>
      <c r="G89" s="37"/>
      <c r="H89" s="38"/>
    </row>
    <row r="90" spans="1:8" ht="37.5" customHeight="1" x14ac:dyDescent="0.2">
      <c r="A90" s="147" t="s">
        <v>57</v>
      </c>
      <c r="B90" s="148"/>
      <c r="C90" s="143"/>
      <c r="D90" s="36">
        <v>14820</v>
      </c>
      <c r="E90" s="37"/>
      <c r="F90" s="37"/>
      <c r="G90" s="37"/>
      <c r="H90" s="38"/>
    </row>
    <row r="91" spans="1:8" ht="37.5" customHeight="1" thickBot="1" x14ac:dyDescent="0.25">
      <c r="A91" s="147" t="s">
        <v>58</v>
      </c>
      <c r="B91" s="148"/>
      <c r="C91" s="143"/>
      <c r="D91" s="36">
        <v>15600</v>
      </c>
      <c r="E91" s="37"/>
      <c r="F91" s="37"/>
      <c r="G91" s="37"/>
      <c r="H91" s="38"/>
    </row>
    <row r="92" spans="1:8" ht="50.1" customHeight="1" thickBot="1" x14ac:dyDescent="0.25">
      <c r="A92" s="136" t="s">
        <v>59</v>
      </c>
      <c r="B92" s="137"/>
      <c r="C92" s="137"/>
      <c r="D92" s="138" t="str">
        <f>"от "&amp;MIN(D93:D102)&amp;" до "&amp;MAX(D93:D102)</f>
        <v>от 240 до 4080</v>
      </c>
      <c r="E92" s="139"/>
      <c r="F92" s="139"/>
      <c r="G92" s="139"/>
      <c r="H92" s="140"/>
    </row>
    <row r="93" spans="1:8" ht="151.5" x14ac:dyDescent="0.2">
      <c r="A93" s="149" t="s">
        <v>60</v>
      </c>
      <c r="B93" s="150" t="s">
        <v>13</v>
      </c>
      <c r="C93" s="300"/>
      <c r="D93" s="152">
        <v>540</v>
      </c>
      <c r="E93" s="152"/>
      <c r="F93" s="152"/>
      <c r="G93" s="152"/>
      <c r="H93" s="153"/>
    </row>
    <row r="94" spans="1:8" ht="37.5" customHeight="1" x14ac:dyDescent="0.2">
      <c r="A94" s="154" t="s">
        <v>61</v>
      </c>
      <c r="B94" s="155"/>
      <c r="C94" s="156" t="str">
        <f>"Электронный справочник на основе Справочника организаций "&amp;$C$2&amp;" (версия для ПК)"</f>
        <v>Электронный справочник на основе Справочника организаций "2ГИС.НАХОДКА" (версия для ПК)</v>
      </c>
      <c r="D94" s="157">
        <v>360</v>
      </c>
      <c r="E94" s="157"/>
      <c r="F94" s="157"/>
      <c r="G94" s="157"/>
      <c r="H94" s="158"/>
    </row>
    <row r="95" spans="1:8" ht="37.5" customHeight="1" x14ac:dyDescent="0.2">
      <c r="A95" s="154" t="s">
        <v>62</v>
      </c>
      <c r="B95" s="155"/>
      <c r="C95" s="159"/>
      <c r="D95" s="157">
        <v>3000</v>
      </c>
      <c r="E95" s="157"/>
      <c r="F95" s="157"/>
      <c r="G95" s="157"/>
      <c r="H95" s="158"/>
    </row>
    <row r="96" spans="1:8" ht="37.5" customHeight="1" x14ac:dyDescent="0.2">
      <c r="A96" s="154" t="s">
        <v>63</v>
      </c>
      <c r="B96" s="155"/>
      <c r="C96" s="159"/>
      <c r="D96" s="157">
        <v>1200</v>
      </c>
      <c r="E96" s="157"/>
      <c r="F96" s="157"/>
      <c r="G96" s="157"/>
      <c r="H96" s="158"/>
    </row>
    <row r="97" spans="1:8" ht="37.5" customHeight="1" x14ac:dyDescent="0.2">
      <c r="A97" s="160" t="s">
        <v>64</v>
      </c>
      <c r="B97" s="161"/>
      <c r="C97" s="159"/>
      <c r="D97" s="157">
        <v>3300</v>
      </c>
      <c r="E97" s="157"/>
      <c r="F97" s="157"/>
      <c r="G97" s="157"/>
      <c r="H97" s="158"/>
    </row>
    <row r="98" spans="1:8" ht="37.5" customHeight="1" x14ac:dyDescent="0.2">
      <c r="A98" s="154" t="s">
        <v>65</v>
      </c>
      <c r="B98" s="155"/>
      <c r="C98" s="159"/>
      <c r="D98" s="157">
        <v>240</v>
      </c>
      <c r="E98" s="157"/>
      <c r="F98" s="157"/>
      <c r="G98" s="157"/>
      <c r="H98" s="158"/>
    </row>
    <row r="99" spans="1:8" ht="37.5" customHeight="1" x14ac:dyDescent="0.2">
      <c r="A99" s="154" t="s">
        <v>66</v>
      </c>
      <c r="B99" s="155"/>
      <c r="C99" s="159"/>
      <c r="D99" s="157">
        <v>240</v>
      </c>
      <c r="E99" s="157"/>
      <c r="F99" s="157"/>
      <c r="G99" s="157"/>
      <c r="H99" s="158"/>
    </row>
    <row r="100" spans="1:8" ht="37.5" customHeight="1" x14ac:dyDescent="0.2">
      <c r="A100" s="154" t="s">
        <v>67</v>
      </c>
      <c r="B100" s="155"/>
      <c r="C100" s="159"/>
      <c r="D100" s="157">
        <v>480</v>
      </c>
      <c r="E100" s="157"/>
      <c r="F100" s="157"/>
      <c r="G100" s="157"/>
      <c r="H100" s="158"/>
    </row>
    <row r="101" spans="1:8" ht="37.5" customHeight="1" x14ac:dyDescent="0.2">
      <c r="A101" s="154" t="s">
        <v>68</v>
      </c>
      <c r="B101" s="155"/>
      <c r="C101" s="159"/>
      <c r="D101" s="157">
        <v>720</v>
      </c>
      <c r="E101" s="157"/>
      <c r="F101" s="157"/>
      <c r="G101" s="157"/>
      <c r="H101" s="158"/>
    </row>
    <row r="102" spans="1:8" ht="37.5" customHeight="1" thickBot="1" x14ac:dyDescent="0.25">
      <c r="A102" s="162" t="s">
        <v>69</v>
      </c>
      <c r="B102" s="163"/>
      <c r="C102" s="164"/>
      <c r="D102" s="165">
        <v>4080</v>
      </c>
      <c r="E102" s="165"/>
      <c r="F102" s="165"/>
      <c r="G102" s="165"/>
      <c r="H102" s="166"/>
    </row>
    <row r="103" spans="1:8" s="16" customFormat="1" ht="117.75" customHeight="1" thickBot="1" x14ac:dyDescent="0.25">
      <c r="A103" s="287" t="s">
        <v>71</v>
      </c>
      <c r="B103" s="288"/>
      <c r="C103" s="28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"2ГИС.НАХОДКА" (версия для ПК); 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Интернет-площадки и Веб-приложения на основе Cправочника организаций "2ГИС.НАХОДКА", http://api.2gis.ru/</v>
      </c>
      <c r="D103" s="45">
        <v>30</v>
      </c>
      <c r="E103" s="45"/>
      <c r="F103" s="45"/>
      <c r="G103" s="45"/>
      <c r="H103" s="46"/>
    </row>
    <row r="104" spans="1:8" ht="50.1" customHeight="1" thickBot="1" x14ac:dyDescent="0.25">
      <c r="A104" s="24" t="s">
        <v>72</v>
      </c>
      <c r="B104" s="25"/>
      <c r="C104" s="26"/>
      <c r="D104" s="173" t="str">
        <f>"от "&amp;MIN(D106,D126:H127,F166,D128:H142)&amp;" до "&amp;MAX(D106,D126:H127,F166,D128:H142)</f>
        <v>от 510 до 6000</v>
      </c>
      <c r="E104" s="173"/>
      <c r="F104" s="173"/>
      <c r="G104" s="173"/>
      <c r="H104" s="174"/>
    </row>
    <row r="105" spans="1:8" ht="21.75" thickBot="1" x14ac:dyDescent="0.25">
      <c r="A105" s="290"/>
      <c r="B105" s="291"/>
      <c r="C105" s="130"/>
      <c r="D105" s="292"/>
      <c r="E105" s="292"/>
      <c r="F105" s="292"/>
      <c r="G105" s="292"/>
      <c r="H105" s="293"/>
    </row>
    <row r="106" spans="1:8" ht="55.5" customHeight="1" thickBot="1" x14ac:dyDescent="0.25">
      <c r="A106" s="179" t="s">
        <v>73</v>
      </c>
      <c r="B106" s="180"/>
      <c r="C106"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"2ГИС.НАХОДКА" (версия для ПК); Интернет-площадка 2gis.kz на основе Cправочника организаций "2ГИС.НАХОДКА"; Электронный справочник на основе Справочника организаций "2ГИС.НАХОДКА" (мобильная версия); Интернет-площадки и Веб-приложения на основе Cправочника организаций "2ГИС.НАХОДКА", http://api.2gis.kz/</v>
      </c>
      <c r="D106" s="182">
        <v>1440</v>
      </c>
      <c r="E106" s="182"/>
      <c r="F106" s="182"/>
      <c r="G106" s="182"/>
      <c r="H106" s="183"/>
    </row>
    <row r="107" spans="1:8" ht="55.5" customHeight="1" thickBot="1" x14ac:dyDescent="0.25">
      <c r="A107" s="184" t="s">
        <v>74</v>
      </c>
      <c r="B107" s="185"/>
      <c r="C107" s="186"/>
      <c r="D107" s="187" t="s">
        <v>75</v>
      </c>
      <c r="E107" s="188"/>
      <c r="F107" s="188"/>
      <c r="G107" s="188"/>
      <c r="H107" s="189"/>
    </row>
    <row r="108" spans="1:8" ht="55.5" customHeight="1" x14ac:dyDescent="0.2">
      <c r="A108" s="190" t="s">
        <v>76</v>
      </c>
      <c r="B108" s="191"/>
      <c r="C108" s="186"/>
      <c r="D108" s="157">
        <f>D106/4</f>
        <v>360</v>
      </c>
      <c r="E108" s="157"/>
      <c r="F108" s="157"/>
      <c r="G108" s="157"/>
      <c r="H108" s="158"/>
    </row>
    <row r="109" spans="1:8" ht="55.5" customHeight="1" x14ac:dyDescent="0.2">
      <c r="A109" s="190" t="s">
        <v>77</v>
      </c>
      <c r="B109" s="191"/>
      <c r="C109" s="186"/>
      <c r="D109" s="157">
        <f>D106/5</f>
        <v>288</v>
      </c>
      <c r="E109" s="157"/>
      <c r="F109" s="157"/>
      <c r="G109" s="157"/>
      <c r="H109" s="158"/>
    </row>
    <row r="110" spans="1:8" ht="55.5" customHeight="1" x14ac:dyDescent="0.2">
      <c r="A110" s="190" t="s">
        <v>78</v>
      </c>
      <c r="B110" s="191"/>
      <c r="C110" s="186"/>
      <c r="D110" s="157">
        <f>D106/6</f>
        <v>240</v>
      </c>
      <c r="E110" s="157"/>
      <c r="F110" s="157"/>
      <c r="G110" s="157"/>
      <c r="H110" s="158"/>
    </row>
    <row r="111" spans="1:8" ht="55.5" customHeight="1" x14ac:dyDescent="0.2">
      <c r="A111" s="190" t="s">
        <v>79</v>
      </c>
      <c r="B111" s="191"/>
      <c r="C111" s="186"/>
      <c r="D111" s="157">
        <f>D106/7</f>
        <v>205.71428571428572</v>
      </c>
      <c r="E111" s="157"/>
      <c r="F111" s="157"/>
      <c r="G111" s="157"/>
      <c r="H111" s="158"/>
    </row>
    <row r="112" spans="1:8" ht="55.5" customHeight="1" x14ac:dyDescent="0.2">
      <c r="A112" s="190" t="s">
        <v>80</v>
      </c>
      <c r="B112" s="191"/>
      <c r="C112" s="186"/>
      <c r="D112" s="157">
        <f>D106/8</f>
        <v>180</v>
      </c>
      <c r="E112" s="157"/>
      <c r="F112" s="157"/>
      <c r="G112" s="157"/>
      <c r="H112" s="158"/>
    </row>
    <row r="113" spans="1:8" ht="55.5" customHeight="1" x14ac:dyDescent="0.2">
      <c r="A113" s="190" t="s">
        <v>81</v>
      </c>
      <c r="B113" s="191"/>
      <c r="C113" s="186"/>
      <c r="D113" s="157">
        <f>D106/9</f>
        <v>160</v>
      </c>
      <c r="E113" s="157"/>
      <c r="F113" s="157"/>
      <c r="G113" s="157"/>
      <c r="H113" s="158"/>
    </row>
    <row r="114" spans="1:8" ht="55.5" customHeight="1" x14ac:dyDescent="0.2">
      <c r="A114" s="190" t="s">
        <v>82</v>
      </c>
      <c r="B114" s="191"/>
      <c r="C114" s="186"/>
      <c r="D114" s="157">
        <f>D106/10</f>
        <v>144</v>
      </c>
      <c r="E114" s="157"/>
      <c r="F114" s="157"/>
      <c r="G114" s="157"/>
      <c r="H114" s="158"/>
    </row>
    <row r="115" spans="1:8" ht="55.5" customHeight="1" thickBot="1" x14ac:dyDescent="0.25">
      <c r="A115" s="179" t="s">
        <v>83</v>
      </c>
      <c r="B115" s="180"/>
      <c r="C115" s="186"/>
      <c r="D115" s="182">
        <v>2448</v>
      </c>
      <c r="E115" s="182"/>
      <c r="F115" s="182"/>
      <c r="G115" s="182"/>
      <c r="H115" s="183"/>
    </row>
    <row r="116" spans="1:8" ht="55.5" customHeight="1" thickBot="1" x14ac:dyDescent="0.25">
      <c r="A116" s="184" t="s">
        <v>74</v>
      </c>
      <c r="B116" s="185"/>
      <c r="C116" s="186"/>
      <c r="D116" s="187" t="s">
        <v>75</v>
      </c>
      <c r="E116" s="188"/>
      <c r="F116" s="188"/>
      <c r="G116" s="188"/>
      <c r="H116" s="189"/>
    </row>
    <row r="117" spans="1:8" ht="55.5" customHeight="1" x14ac:dyDescent="0.2">
      <c r="A117" s="190" t="s">
        <v>76</v>
      </c>
      <c r="B117" s="191"/>
      <c r="C117" s="186"/>
      <c r="D117" s="157">
        <v>612</v>
      </c>
      <c r="E117" s="157"/>
      <c r="F117" s="157"/>
      <c r="G117" s="157"/>
      <c r="H117" s="158"/>
    </row>
    <row r="118" spans="1:8" ht="55.5" customHeight="1" x14ac:dyDescent="0.2">
      <c r="A118" s="190" t="s">
        <v>77</v>
      </c>
      <c r="B118" s="191"/>
      <c r="C118" s="186"/>
      <c r="D118" s="157">
        <v>489.59999999999997</v>
      </c>
      <c r="E118" s="157"/>
      <c r="F118" s="157"/>
      <c r="G118" s="157"/>
      <c r="H118" s="158"/>
    </row>
    <row r="119" spans="1:8" ht="55.5" customHeight="1" x14ac:dyDescent="0.2">
      <c r="A119" s="190" t="s">
        <v>78</v>
      </c>
      <c r="B119" s="191"/>
      <c r="C119" s="186"/>
      <c r="D119" s="157">
        <v>408</v>
      </c>
      <c r="E119" s="157"/>
      <c r="F119" s="157"/>
      <c r="G119" s="157"/>
      <c r="H119" s="158"/>
    </row>
    <row r="120" spans="1:8" ht="55.5" customHeight="1" x14ac:dyDescent="0.2">
      <c r="A120" s="190" t="s">
        <v>79</v>
      </c>
      <c r="B120" s="191"/>
      <c r="C120" s="186"/>
      <c r="D120" s="157">
        <v>349.71428571428572</v>
      </c>
      <c r="E120" s="157"/>
      <c r="F120" s="157"/>
      <c r="G120" s="157"/>
      <c r="H120" s="158"/>
    </row>
    <row r="121" spans="1:8" ht="55.5" customHeight="1" x14ac:dyDescent="0.2">
      <c r="A121" s="190" t="s">
        <v>80</v>
      </c>
      <c r="B121" s="191"/>
      <c r="C121" s="186"/>
      <c r="D121" s="157">
        <v>306</v>
      </c>
      <c r="E121" s="157"/>
      <c r="F121" s="157"/>
      <c r="G121" s="157"/>
      <c r="H121" s="158"/>
    </row>
    <row r="122" spans="1:8" ht="55.5" customHeight="1" x14ac:dyDescent="0.2">
      <c r="A122" s="190" t="s">
        <v>81</v>
      </c>
      <c r="B122" s="191"/>
      <c r="C122" s="186"/>
      <c r="D122" s="157">
        <v>272</v>
      </c>
      <c r="E122" s="157"/>
      <c r="F122" s="157"/>
      <c r="G122" s="157"/>
      <c r="H122" s="158"/>
    </row>
    <row r="123" spans="1:8" ht="55.5" customHeight="1" thickBot="1" x14ac:dyDescent="0.25">
      <c r="A123" s="190" t="s">
        <v>82</v>
      </c>
      <c r="B123" s="191"/>
      <c r="C123" s="194"/>
      <c r="D123" s="157">
        <v>244.79999999999998</v>
      </c>
      <c r="E123" s="157"/>
      <c r="F123" s="157"/>
      <c r="G123" s="157"/>
      <c r="H123" s="158"/>
    </row>
    <row r="124" spans="1:8" s="16" customFormat="1" ht="62.45" customHeight="1" thickBot="1" x14ac:dyDescent="0.25">
      <c r="A124" s="195" t="s">
        <v>84</v>
      </c>
      <c r="B124" s="196"/>
      <c r="C124"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124" s="44">
        <v>7050</v>
      </c>
      <c r="E124" s="45"/>
      <c r="F124" s="45"/>
      <c r="G124" s="45"/>
      <c r="H124" s="46"/>
    </row>
    <row r="125" spans="1:8" ht="21.75" thickBot="1" x14ac:dyDescent="0.25">
      <c r="A125" s="290"/>
      <c r="B125" s="291"/>
      <c r="C125" s="125"/>
      <c r="D125" s="292"/>
      <c r="E125" s="292"/>
      <c r="F125" s="292"/>
      <c r="G125" s="292"/>
      <c r="H125" s="293"/>
    </row>
    <row r="126" spans="1:8" ht="50.1" customHeight="1" x14ac:dyDescent="0.2">
      <c r="A126" s="160" t="s">
        <v>85</v>
      </c>
      <c r="B126" s="161"/>
      <c r="C126" s="201" t="str">
        <f>"Интернет-площадка 2gis.ru на основе Cправочника организаций "&amp;$C$2&amp;""</f>
        <v>Интернет-площадка 2gis.ru на основе Cправочника организаций "2ГИС.НАХОДКА"</v>
      </c>
      <c r="D126" s="31">
        <v>2100</v>
      </c>
      <c r="E126" s="32"/>
      <c r="F126" s="32"/>
      <c r="G126" s="32"/>
      <c r="H126" s="33"/>
    </row>
    <row r="127" spans="1:8" ht="50.1" customHeight="1" x14ac:dyDescent="0.2">
      <c r="A127" s="160" t="s">
        <v>86</v>
      </c>
      <c r="B127" s="161"/>
      <c r="C127" s="202" t="str">
        <f>"Электронный справочник на основе Справочника организаций "&amp;$C$2&amp;" (версия для ПК)"</f>
        <v>Электронный справочник на основе Справочника организаций "2ГИС.НАХОДКА" (версия для ПК)</v>
      </c>
      <c r="D127" s="121">
        <v>960</v>
      </c>
      <c r="E127" s="122"/>
      <c r="F127" s="122"/>
      <c r="G127" s="122"/>
      <c r="H127" s="123"/>
    </row>
    <row r="128" spans="1:8" ht="50.1" customHeight="1" x14ac:dyDescent="0.2">
      <c r="A128" s="160" t="s">
        <v>87</v>
      </c>
      <c r="B128" s="161"/>
      <c r="C128" s="202" t="str">
        <f>"Электронный справочник на основе Справочника организаций "&amp;$C$2&amp;" (версия для ПК)"</f>
        <v>Электронный справочник на основе Справочника организаций "2ГИС.НАХОДКА" (версия для ПК)</v>
      </c>
      <c r="D128" s="36">
        <v>2040</v>
      </c>
      <c r="E128" s="37"/>
      <c r="F128" s="37"/>
      <c r="G128" s="37"/>
      <c r="H128" s="38"/>
    </row>
    <row r="129" spans="1:8" ht="50.1" customHeight="1" x14ac:dyDescent="0.2">
      <c r="A129" s="160" t="s">
        <v>88</v>
      </c>
      <c r="B129" s="161"/>
      <c r="C129" s="202" t="str">
        <f>"Интернет-площадка 2gis.ru на основе Cправочника организаций "&amp;$C$2&amp;""</f>
        <v>Интернет-площадка 2gis.ru на основе Cправочника организаций "2ГИС.НАХОДКА"</v>
      </c>
      <c r="D129" s="36">
        <v>3300</v>
      </c>
      <c r="E129" s="37"/>
      <c r="F129" s="37"/>
      <c r="G129" s="37"/>
      <c r="H129" s="38"/>
    </row>
    <row r="130" spans="1:8" ht="50.1" customHeight="1" x14ac:dyDescent="0.2">
      <c r="A130" s="160" t="s">
        <v>89</v>
      </c>
      <c r="B130" s="161"/>
      <c r="C130" s="202" t="str">
        <f>"Интернет-площадка 2gis.ru на основе Cправочника организаций "&amp;$C$2&amp;""</f>
        <v>Интернет-площадка 2gis.ru на основе Cправочника организаций "2ГИС.НАХОДКА"</v>
      </c>
      <c r="D130" s="36">
        <v>3960</v>
      </c>
      <c r="E130" s="37"/>
      <c r="F130" s="37"/>
      <c r="G130" s="37"/>
      <c r="H130" s="38"/>
    </row>
    <row r="131" spans="1:8" ht="50.1" customHeight="1" x14ac:dyDescent="0.2">
      <c r="A131" s="160" t="s">
        <v>90</v>
      </c>
      <c r="B131" s="161"/>
      <c r="C131" s="202" t="str">
        <f>"Электронный справочник на основе Справочника организаций "&amp;$C$2&amp;" (версия для ПК)"</f>
        <v>Электронный справочник на основе Справочника организаций "2ГИС.НАХОДКА" (версия для ПК)</v>
      </c>
      <c r="D131" s="36">
        <v>2520</v>
      </c>
      <c r="E131" s="37"/>
      <c r="F131" s="37"/>
      <c r="G131" s="37"/>
      <c r="H131" s="38"/>
    </row>
    <row r="132" spans="1:8" ht="50.1" customHeight="1" x14ac:dyDescent="0.2">
      <c r="A132" s="160" t="s">
        <v>91</v>
      </c>
      <c r="B132" s="161"/>
      <c r="C132" s="202" t="str">
        <f>"Электронный справочник на основе Справочника организаций "&amp;$C$2&amp;" (версия для ПК)"</f>
        <v>Электронный справочник на основе Справочника организаций "2ГИС.НАХОДКА" (версия для ПК)</v>
      </c>
      <c r="D132" s="36">
        <v>1500</v>
      </c>
      <c r="E132" s="37"/>
      <c r="F132" s="37"/>
      <c r="G132" s="37"/>
      <c r="H132" s="38"/>
    </row>
    <row r="133" spans="1:8" ht="50.1" customHeight="1" x14ac:dyDescent="0.2">
      <c r="A133" s="160" t="s">
        <v>92</v>
      </c>
      <c r="B133" s="161"/>
      <c r="C133" s="202" t="str">
        <f>"Электронный справочник на основе Справочника организаций "&amp;$C$2&amp;" (версия для ПК)"</f>
        <v>Электронный справочник на основе Справочника организаций "2ГИС.НАХОДКА" (версия для ПК)</v>
      </c>
      <c r="D133" s="36">
        <v>2520</v>
      </c>
      <c r="E133" s="37"/>
      <c r="F133" s="37"/>
      <c r="G133" s="37"/>
      <c r="H133" s="38"/>
    </row>
    <row r="134" spans="1:8" ht="50.1" customHeight="1" x14ac:dyDescent="0.2">
      <c r="A134" s="160" t="s">
        <v>93</v>
      </c>
      <c r="B134" s="161"/>
      <c r="C134" s="203" t="str">
        <f>C127</f>
        <v>Электронный справочник на основе Справочника организаций "2ГИС.НАХОДКА" (версия для ПК)</v>
      </c>
      <c r="D134" s="36">
        <v>4002</v>
      </c>
      <c r="E134" s="37"/>
      <c r="F134" s="37"/>
      <c r="G134" s="37"/>
      <c r="H134" s="38"/>
    </row>
    <row r="135" spans="1:8" ht="50.1" customHeight="1" x14ac:dyDescent="0.2">
      <c r="A135" s="160" t="s">
        <v>94</v>
      </c>
      <c r="B135" s="161"/>
      <c r="C135" s="202" t="s">
        <v>95</v>
      </c>
      <c r="D135" s="36">
        <v>510</v>
      </c>
      <c r="E135" s="37"/>
      <c r="F135" s="37"/>
      <c r="G135" s="37"/>
      <c r="H135" s="38"/>
    </row>
    <row r="136" spans="1:8" ht="65.25" customHeight="1" x14ac:dyDescent="0.2">
      <c r="A136" s="160" t="s">
        <v>96</v>
      </c>
      <c r="B136" s="161"/>
      <c r="C136"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"2ГИС.НАХОДКА" (мобильная версия 2ГИС 4.0 и выше); Интернет-площадка 2gis.ru на основе Cправочника организаций "2ГИС.НАХОДКА"</v>
      </c>
      <c r="D136" s="36">
        <v>1800</v>
      </c>
      <c r="E136" s="37"/>
      <c r="F136" s="37"/>
      <c r="G136" s="37"/>
      <c r="H136" s="38"/>
    </row>
    <row r="137" spans="1:8" ht="65.25" customHeight="1" x14ac:dyDescent="0.2">
      <c r="A137" s="160" t="s">
        <v>97</v>
      </c>
      <c r="B137" s="161"/>
      <c r="C137" s="202" t="str">
        <f t="shared" ref="C137:C13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"2ГИС.НАХОДКА" (мобильная версия 2ГИС 4.0 и выше); Интернет-площадка 2gis.ru на основе Cправочника организаций "2ГИС.НАХОДКА"</v>
      </c>
      <c r="D137" s="36">
        <v>1440</v>
      </c>
      <c r="E137" s="37"/>
      <c r="F137" s="37"/>
      <c r="G137" s="37"/>
      <c r="H137" s="38"/>
    </row>
    <row r="138" spans="1:8" ht="65.25" customHeight="1" x14ac:dyDescent="0.2">
      <c r="A138" s="160" t="s">
        <v>98</v>
      </c>
      <c r="B138" s="161"/>
      <c r="C138" s="202" t="str">
        <f t="shared" si="0"/>
        <v>электронный справочник на основе Справочника организаций "2ГИС.НАХОДКА" (мобильная версия 2ГИС 4.0 и выше); Интернет-площадка 2gis.ru на основе Cправочника организаций "2ГИС.НАХОДКА"</v>
      </c>
      <c r="D138" s="36">
        <v>1200</v>
      </c>
      <c r="E138" s="37"/>
      <c r="F138" s="37"/>
      <c r="G138" s="37"/>
      <c r="H138" s="38"/>
    </row>
    <row r="139" spans="1:8" ht="65.25" customHeight="1" x14ac:dyDescent="0.2">
      <c r="A139" s="160" t="s">
        <v>99</v>
      </c>
      <c r="B139" s="161"/>
      <c r="C139" s="202" t="str">
        <f t="shared" si="0"/>
        <v>электронный справочник на основе Справочника организаций "2ГИС.НАХОДКА" (мобильная версия 2ГИС 4.0 и выше); Интернет-площадка 2gis.ru на основе Cправочника организаций "2ГИС.НАХОДКА"</v>
      </c>
      <c r="D139" s="36">
        <v>720</v>
      </c>
      <c r="E139" s="37"/>
      <c r="F139" s="37"/>
      <c r="G139" s="37"/>
      <c r="H139" s="38"/>
    </row>
    <row r="140" spans="1:8" ht="65.25" customHeight="1" x14ac:dyDescent="0.2">
      <c r="A140" s="160" t="s">
        <v>100</v>
      </c>
      <c r="B140" s="161" t="s">
        <v>100</v>
      </c>
      <c r="C140"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"2ГИС.НАХОДКА" (мобильная версия 2ГИС 4.0 и выше); Интернет-площадка 2gis.ru на основе Cправочника организаций "2ГИС.НАХОДКА"</v>
      </c>
      <c r="D140" s="36">
        <v>3300</v>
      </c>
      <c r="E140" s="37"/>
      <c r="F140" s="37"/>
      <c r="G140" s="37"/>
      <c r="H140" s="38"/>
    </row>
    <row r="141" spans="1:8" ht="65.25" customHeight="1" x14ac:dyDescent="0.2">
      <c r="A141" s="160" t="s">
        <v>101</v>
      </c>
      <c r="B141" s="161" t="s">
        <v>101</v>
      </c>
      <c r="C141"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"2ГИС.НАХОДКА" (мобильная версия 2ГИС 4.0 и выше); Интернет-площадка 2gis.ru на основе Cправочника организаций "2ГИС.НАХОДКА"</v>
      </c>
      <c r="D141" s="36">
        <v>2004</v>
      </c>
      <c r="E141" s="37"/>
      <c r="F141" s="37"/>
      <c r="G141" s="37"/>
      <c r="H141" s="38"/>
    </row>
    <row r="142" spans="1:8" ht="50.1" customHeight="1" thickBot="1" x14ac:dyDescent="0.25">
      <c r="A142" s="160" t="s">
        <v>102</v>
      </c>
      <c r="B142" s="161"/>
      <c r="C142" s="202" t="str">
        <f>"Электронный справочник на основе Справочника организаций "&amp;$C$2&amp;" (версия для ПК)"</f>
        <v>Электронный справочник на основе Справочника организаций "2ГИС.НАХОДКА" (версия для ПК)</v>
      </c>
      <c r="D142" s="36">
        <v>6000</v>
      </c>
      <c r="E142" s="37"/>
      <c r="F142" s="37"/>
      <c r="G142" s="37"/>
      <c r="H142" s="38"/>
    </row>
    <row r="143" spans="1:8" s="16" customFormat="1" ht="102" customHeight="1" thickBot="1" x14ac:dyDescent="0.25">
      <c r="A143" s="160" t="s">
        <v>16</v>
      </c>
      <c r="B143" s="161"/>
      <c r="C143"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143" s="36">
        <v>900</v>
      </c>
      <c r="E143" s="37"/>
      <c r="F143" s="37"/>
      <c r="G143" s="37"/>
      <c r="H143" s="38"/>
    </row>
    <row r="144" spans="1:8" s="16" customFormat="1" ht="102" customHeight="1" thickBot="1" x14ac:dyDescent="0.25">
      <c r="A144" s="160" t="s">
        <v>103</v>
      </c>
      <c r="B144" s="161"/>
      <c r="C144"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144" s="36">
        <v>100002</v>
      </c>
      <c r="E144" s="37"/>
      <c r="F144" s="37"/>
      <c r="G144" s="37"/>
      <c r="H144" s="38"/>
    </row>
    <row r="145" spans="1:8" s="16" customFormat="1" ht="126" customHeight="1" x14ac:dyDescent="0.2">
      <c r="A145" s="160" t="s">
        <v>104</v>
      </c>
      <c r="B145" s="161"/>
      <c r="C145" s="30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"2ГИС.НАХОДКА" (версия для ПК); 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Интернет-площадки и Веб-приложения на основе Cправочника организаций "2ГИС.НАХОДКА", http://api.2gis.ru/</v>
      </c>
      <c r="D145" s="36">
        <v>1500</v>
      </c>
      <c r="E145" s="37"/>
      <c r="F145" s="37"/>
      <c r="G145" s="37"/>
      <c r="H145" s="38"/>
    </row>
    <row r="146" spans="1:8" s="16" customFormat="1" ht="96" customHeight="1" x14ac:dyDescent="0.2">
      <c r="A146" s="154" t="s">
        <v>105</v>
      </c>
      <c r="B146" s="204"/>
      <c r="C146"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Интернет-площадки и Веб-приложения на основе Cправочника организаций "2ГИС.НАХОДКА", http://api.2gis.ru/</v>
      </c>
      <c r="D146" s="36">
        <v>3000</v>
      </c>
      <c r="E146" s="37"/>
      <c r="F146" s="37"/>
      <c r="G146" s="37"/>
      <c r="H146" s="38"/>
    </row>
    <row r="147" spans="1:8" s="16" customFormat="1" ht="96" customHeight="1" x14ac:dyDescent="0.2">
      <c r="A147" s="154" t="s">
        <v>106</v>
      </c>
      <c r="B147" s="204"/>
      <c r="C147"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"2ГИС.НАХОДКА" (мобильная версия 2ГИС 4.0 и выше)</v>
      </c>
      <c r="D147" s="36">
        <v>2502</v>
      </c>
      <c r="E147" s="37"/>
      <c r="F147" s="37"/>
      <c r="G147" s="37"/>
      <c r="H147" s="38"/>
    </row>
    <row r="148" spans="1:8" ht="50.1" customHeight="1" x14ac:dyDescent="0.2">
      <c r="A148" s="160" t="s">
        <v>107</v>
      </c>
      <c r="B148" s="161"/>
      <c r="C148" s="202" t="str">
        <f>"Интернет-площадка 2gis.ru на основе Cправочника организаций "&amp;$C$2&amp;""</f>
        <v>Интернет-площадка 2gis.ru на основе Cправочника организаций "2ГИС.НАХОДКА"</v>
      </c>
      <c r="D148" s="36">
        <v>3000</v>
      </c>
      <c r="E148" s="37"/>
      <c r="F148" s="37"/>
      <c r="G148" s="37"/>
      <c r="H148" s="38"/>
    </row>
    <row r="149" spans="1:8" ht="50.1" customHeight="1" x14ac:dyDescent="0.2">
      <c r="A149" s="160" t="s">
        <v>108</v>
      </c>
      <c r="B149" s="161"/>
      <c r="C149" s="202" t="str">
        <f t="shared" ref="C149:C158" si="1">"Электронный справочник на основе Справочника организаций "&amp;$C$2&amp;" (версия для ПК)"</f>
        <v>Электронный справочник на основе Справочника организаций "2ГИС.НАХОДКА" (версия для ПК)</v>
      </c>
      <c r="D149" s="36">
        <v>1440</v>
      </c>
      <c r="E149" s="37"/>
      <c r="F149" s="37"/>
      <c r="G149" s="37"/>
      <c r="H149" s="38"/>
    </row>
    <row r="150" spans="1:8" ht="50.1" customHeight="1" x14ac:dyDescent="0.2">
      <c r="A150" s="160" t="s">
        <v>109</v>
      </c>
      <c r="B150" s="161"/>
      <c r="C150" s="202" t="str">
        <f t="shared" si="1"/>
        <v>Электронный справочник на основе Справочника организаций "2ГИС.НАХОДКА" (версия для ПК)</v>
      </c>
      <c r="D150" s="36">
        <v>2880</v>
      </c>
      <c r="E150" s="37"/>
      <c r="F150" s="37"/>
      <c r="G150" s="37"/>
      <c r="H150" s="38"/>
    </row>
    <row r="151" spans="1:8" ht="50.1" customHeight="1" x14ac:dyDescent="0.2">
      <c r="A151" s="160" t="s">
        <v>110</v>
      </c>
      <c r="B151" s="161"/>
      <c r="C151" s="202" t="str">
        <f>"Интернет-площадка 2gis.ru на основе Cправочника организаций "&amp;$C$2&amp;""</f>
        <v>Интернет-площадка 2gis.ru на основе Cправочника организаций "2ГИС.НАХОДКА"</v>
      </c>
      <c r="D151" s="36">
        <v>4680</v>
      </c>
      <c r="E151" s="37"/>
      <c r="F151" s="37"/>
      <c r="G151" s="37"/>
      <c r="H151" s="38"/>
    </row>
    <row r="152" spans="1:8" ht="50.1" customHeight="1" x14ac:dyDescent="0.2">
      <c r="A152" s="160" t="s">
        <v>111</v>
      </c>
      <c r="B152" s="161"/>
      <c r="C152" s="202" t="str">
        <f>"Интернет-площадка 2gis.ru на основе Cправочника организаций "&amp;$C$2&amp;""</f>
        <v>Интернет-площадка 2gis.ru на основе Cправочника организаций "2ГИС.НАХОДКА"</v>
      </c>
      <c r="D152" s="36">
        <v>5616</v>
      </c>
      <c r="E152" s="37"/>
      <c r="F152" s="37"/>
      <c r="G152" s="37"/>
      <c r="H152" s="38"/>
    </row>
    <row r="153" spans="1:8" ht="50.1" customHeight="1" x14ac:dyDescent="0.2">
      <c r="A153" s="160" t="s">
        <v>112</v>
      </c>
      <c r="B153" s="161"/>
      <c r="C153" s="202" t="str">
        <f t="shared" si="1"/>
        <v>Электронный справочник на основе Справочника организаций "2ГИС.НАХОДКА" (версия для ПК)</v>
      </c>
      <c r="D153" s="36">
        <v>3600</v>
      </c>
      <c r="E153" s="37"/>
      <c r="F153" s="37"/>
      <c r="G153" s="37"/>
      <c r="H153" s="38"/>
    </row>
    <row r="154" spans="1:8" ht="50.1" customHeight="1" x14ac:dyDescent="0.2">
      <c r="A154" s="160" t="s">
        <v>113</v>
      </c>
      <c r="B154" s="161"/>
      <c r="C154" s="202" t="str">
        <f t="shared" si="1"/>
        <v>Электронный справочник на основе Справочника организаций "2ГИС.НАХОДКА" (версия для ПК)</v>
      </c>
      <c r="D154" s="36">
        <v>2160</v>
      </c>
      <c r="E154" s="37"/>
      <c r="F154" s="37"/>
      <c r="G154" s="37"/>
      <c r="H154" s="38"/>
    </row>
    <row r="155" spans="1:8" ht="50.1" customHeight="1" x14ac:dyDescent="0.2">
      <c r="A155" s="160" t="s">
        <v>114</v>
      </c>
      <c r="B155" s="161"/>
      <c r="C155" s="202" t="str">
        <f t="shared" si="1"/>
        <v>Электронный справочник на основе Справочника организаций "2ГИС.НАХОДКА" (версия для ПК)</v>
      </c>
      <c r="D155" s="36">
        <v>3600</v>
      </c>
      <c r="E155" s="37"/>
      <c r="F155" s="37"/>
      <c r="G155" s="37"/>
      <c r="H155" s="38"/>
    </row>
    <row r="156" spans="1:8" ht="50.1" customHeight="1" x14ac:dyDescent="0.2">
      <c r="A156" s="160" t="s">
        <v>115</v>
      </c>
      <c r="B156" s="161"/>
      <c r="C156" s="202" t="s">
        <v>95</v>
      </c>
      <c r="D156" s="36">
        <v>720</v>
      </c>
      <c r="E156" s="37"/>
      <c r="F156" s="37"/>
      <c r="G156" s="37"/>
      <c r="H156" s="38"/>
    </row>
    <row r="157" spans="1:8" ht="67.5" customHeight="1" x14ac:dyDescent="0.2">
      <c r="A157" s="160" t="s">
        <v>116</v>
      </c>
      <c r="B157" s="161"/>
      <c r="C157"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"2ГИС.НАХОДКА" (мобильная версия 2ГИС 4.0 и выше); Интернет-площадка 2gis.ru на основе Cправочника организаций "2ГИС.НАХОДКА"</v>
      </c>
      <c r="D157" s="36">
        <v>4680</v>
      </c>
      <c r="E157" s="37"/>
      <c r="F157" s="37"/>
      <c r="G157" s="37"/>
      <c r="H157" s="38"/>
    </row>
    <row r="158" spans="1:8" ht="50.1" customHeight="1" thickBot="1" x14ac:dyDescent="0.25">
      <c r="A158" s="160" t="s">
        <v>117</v>
      </c>
      <c r="B158" s="161"/>
      <c r="C158" s="202" t="str">
        <f t="shared" si="1"/>
        <v>Электронный справочник на основе Справочника организаций "2ГИС.НАХОДКА" (версия для ПК)</v>
      </c>
      <c r="D158" s="44">
        <v>8400</v>
      </c>
      <c r="E158" s="45"/>
      <c r="F158" s="45"/>
      <c r="G158" s="45"/>
      <c r="H158" s="46"/>
    </row>
    <row r="159" spans="1:8" s="28" customFormat="1" ht="50.1" customHeight="1" thickBot="1" x14ac:dyDescent="0.25">
      <c r="A159" s="24" t="s">
        <v>118</v>
      </c>
      <c r="B159" s="25"/>
      <c r="C159" s="26"/>
      <c r="D159" s="173"/>
      <c r="E159" s="173"/>
      <c r="F159" s="173"/>
      <c r="G159" s="173"/>
      <c r="H159" s="174"/>
    </row>
    <row r="160" spans="1:8" s="16" customFormat="1" ht="50.1" customHeight="1" x14ac:dyDescent="0.2">
      <c r="A160" s="160" t="s">
        <v>119</v>
      </c>
      <c r="B160" s="161"/>
      <c r="C160" s="206" t="str">
        <f>"Электронный справочник на основе Справочника организаций "&amp;$C$2&amp;" (мобильная версия)"</f>
        <v>Электронный справочник на основе Справочника организаций "2ГИС.НАХОДКА" (мобильная версия)</v>
      </c>
      <c r="D160" s="36">
        <v>2004</v>
      </c>
      <c r="E160" s="37"/>
      <c r="F160" s="37"/>
      <c r="G160" s="37"/>
      <c r="H160" s="38"/>
    </row>
    <row r="161" spans="1:8" s="16" customFormat="1" ht="50.1" customHeight="1" x14ac:dyDescent="0.2">
      <c r="A161" s="160" t="s">
        <v>120</v>
      </c>
      <c r="B161" s="161"/>
      <c r="C161" s="209"/>
      <c r="D161" s="36">
        <v>2004</v>
      </c>
      <c r="E161" s="37"/>
      <c r="F161" s="37"/>
      <c r="G161" s="37"/>
      <c r="H161" s="38"/>
    </row>
    <row r="162" spans="1:8" s="16" customFormat="1" ht="50.1" customHeight="1" x14ac:dyDescent="0.2">
      <c r="A162" s="207" t="s">
        <v>121</v>
      </c>
      <c r="B162" s="208"/>
      <c r="C162" s="209"/>
      <c r="D162" s="297">
        <v>1500</v>
      </c>
      <c r="E162" s="157"/>
      <c r="F162" s="157"/>
      <c r="G162" s="157"/>
      <c r="H162" s="157"/>
    </row>
    <row r="163" spans="1:8" s="16" customFormat="1" ht="50.1" customHeight="1" x14ac:dyDescent="0.2">
      <c r="A163" s="207" t="s">
        <v>122</v>
      </c>
      <c r="B163" s="208"/>
      <c r="C163" s="209"/>
      <c r="D163" s="297">
        <v>150</v>
      </c>
      <c r="E163" s="157"/>
      <c r="F163" s="157"/>
      <c r="G163" s="157"/>
      <c r="H163" s="157"/>
    </row>
    <row r="164" spans="1:8" s="16" customFormat="1" ht="50.1" customHeight="1" thickBot="1" x14ac:dyDescent="0.25">
      <c r="A164" s="207" t="s">
        <v>123</v>
      </c>
      <c r="B164" s="208"/>
      <c r="C164" s="210"/>
      <c r="D164" s="78">
        <v>510</v>
      </c>
      <c r="E164" s="79"/>
      <c r="F164" s="79"/>
      <c r="G164" s="79"/>
      <c r="H164" s="79"/>
    </row>
    <row r="165" spans="1:8" s="16" customFormat="1" ht="50.1" customHeight="1" thickBot="1" x14ac:dyDescent="0.25">
      <c r="A165" s="24" t="s">
        <v>124</v>
      </c>
      <c r="B165" s="25"/>
      <c r="C165" s="26"/>
      <c r="D165" s="173"/>
      <c r="E165" s="173"/>
      <c r="F165" s="173"/>
      <c r="G165" s="173"/>
      <c r="H165" s="174"/>
    </row>
    <row r="166" spans="1:8" ht="50.1" customHeight="1" x14ac:dyDescent="0.2">
      <c r="A166" s="160" t="s">
        <v>125</v>
      </c>
      <c r="B166" s="161"/>
      <c r="C166"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"2ГИС.НАХОДКА" (мобильная версия 2ГИС 4.0 и выше)</v>
      </c>
      <c r="D166" s="212">
        <f>F166*1.2</f>
        <v>2376</v>
      </c>
      <c r="E166" s="213">
        <f>F166*1.1</f>
        <v>2178</v>
      </c>
      <c r="F166" s="213">
        <v>1980</v>
      </c>
      <c r="G166" s="213">
        <f>F166*0.75</f>
        <v>1485</v>
      </c>
      <c r="H166" s="214">
        <f>F166*0.5</f>
        <v>990</v>
      </c>
    </row>
    <row r="167" spans="1:8" ht="50.1" customHeight="1" x14ac:dyDescent="0.2">
      <c r="A167" s="160" t="s">
        <v>126</v>
      </c>
      <c r="B167" s="161"/>
      <c r="C167" s="202" t="str">
        <f>"Интернет-площадка 2gis.ru на основе Cправочника организаций "&amp;$C$2&amp;""</f>
        <v>Интернет-площадка 2gis.ru на основе Cправочника организаций "2ГИС.НАХОДКА"</v>
      </c>
      <c r="D167" s="36">
        <v>3000</v>
      </c>
      <c r="E167" s="37"/>
      <c r="F167" s="37"/>
      <c r="G167" s="37"/>
      <c r="H167" s="38"/>
    </row>
    <row r="168" spans="1:8" ht="50.1" customHeight="1" x14ac:dyDescent="0.2">
      <c r="A168" s="160" t="s">
        <v>127</v>
      </c>
      <c r="B168" s="161"/>
      <c r="C168" s="202" t="str">
        <f>"Электронный справочник на основе Справочника организаций "&amp;$C$2&amp;" (версия для ПК)"</f>
        <v>Электронный справочник на основе Справочника организаций "2ГИС.НАХОДКА" (версия для ПК)</v>
      </c>
      <c r="D168" s="36">
        <v>1320</v>
      </c>
      <c r="E168" s="37"/>
      <c r="F168" s="37"/>
      <c r="G168" s="37"/>
      <c r="H168" s="38"/>
    </row>
    <row r="169" spans="1:8" ht="50.1" customHeight="1" x14ac:dyDescent="0.2">
      <c r="A169" s="160" t="s">
        <v>128</v>
      </c>
      <c r="B169" s="161"/>
      <c r="C169"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"2ГИС.НАХОДКА" (мобильная версия 2ГИС 4.0 и выше)</v>
      </c>
      <c r="D169" s="212">
        <f>F169*1.2</f>
        <v>3456</v>
      </c>
      <c r="E169" s="213">
        <f>F169*1.1</f>
        <v>3168.0000000000005</v>
      </c>
      <c r="F169" s="213">
        <v>2880</v>
      </c>
      <c r="G169" s="213">
        <f>F169*0.75</f>
        <v>2160</v>
      </c>
      <c r="H169" s="214">
        <f>F169*0.5</f>
        <v>1440</v>
      </c>
    </row>
    <row r="170" spans="1:8" ht="50.1" customHeight="1" x14ac:dyDescent="0.2">
      <c r="A170" s="160" t="s">
        <v>199</v>
      </c>
      <c r="B170" s="161"/>
      <c r="C170" s="202" t="str">
        <f>"Интернет-площадка 2gis.ru на основе Cправочника организаций "&amp;$C$2&amp;""</f>
        <v>Интернет-площадка 2gis.ru на основе Cправочника организаций "2ГИС.НАХОДКА"</v>
      </c>
      <c r="D170" s="36">
        <v>4200</v>
      </c>
      <c r="E170" s="37"/>
      <c r="F170" s="37"/>
      <c r="G170" s="37"/>
      <c r="H170" s="38"/>
    </row>
    <row r="171" spans="1:8" ht="50.1" customHeight="1" x14ac:dyDescent="0.2">
      <c r="A171" s="160" t="s">
        <v>130</v>
      </c>
      <c r="B171" s="161"/>
      <c r="C171" s="202" t="str">
        <f>"Электронный справочник на основе Справочника организаций "&amp;$C$2&amp;" (версия для ПК)"</f>
        <v>Электронный справочник на основе Справочника организаций "2ГИС.НАХОДКА" (версия для ПК)</v>
      </c>
      <c r="D171" s="36">
        <v>1920</v>
      </c>
      <c r="E171" s="37"/>
      <c r="F171" s="37"/>
      <c r="G171" s="37"/>
      <c r="H171" s="38"/>
    </row>
    <row r="172" spans="1:8" s="16" customFormat="1" ht="126" customHeight="1" x14ac:dyDescent="0.2">
      <c r="A172" s="160" t="s">
        <v>131</v>
      </c>
      <c r="B172" s="161"/>
      <c r="C172" s="215" t="str">
        <f>C167</f>
        <v>Интернет-площадка 2gis.ru на основе Cправочника организаций "2ГИС.НАХОДКА"</v>
      </c>
      <c r="D172" s="212">
        <f>F172*1.2</f>
        <v>1800</v>
      </c>
      <c r="E172" s="213">
        <f>F172*1.1</f>
        <v>1650.0000000000002</v>
      </c>
      <c r="F172" s="213">
        <v>1500</v>
      </c>
      <c r="G172" s="213">
        <f>F172*0.75</f>
        <v>1125</v>
      </c>
      <c r="H172" s="214">
        <f>F172*0.5</f>
        <v>750</v>
      </c>
    </row>
    <row r="173" spans="1:8" s="16" customFormat="1" ht="126" customHeight="1" thickBot="1" x14ac:dyDescent="0.25">
      <c r="A173" s="160" t="s">
        <v>132</v>
      </c>
      <c r="B173" s="161"/>
      <c r="C173"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173" s="36">
        <v>2310</v>
      </c>
      <c r="E173" s="37"/>
      <c r="F173" s="37"/>
      <c r="G173" s="37"/>
      <c r="H173" s="38"/>
    </row>
    <row r="174" spans="1:8" ht="50.1" customHeight="1" thickBot="1" x14ac:dyDescent="0.25">
      <c r="A174" s="24" t="s">
        <v>200</v>
      </c>
      <c r="B174" s="25"/>
      <c r="C174" s="26"/>
      <c r="D174" s="173"/>
      <c r="E174" s="173"/>
      <c r="F174" s="173"/>
      <c r="G174" s="173"/>
      <c r="H174" s="174"/>
    </row>
    <row r="175" spans="1:8" s="23" customFormat="1" ht="30" customHeight="1" thickBot="1" x14ac:dyDescent="0.25">
      <c r="A175" s="303"/>
      <c r="B175" s="303"/>
      <c r="C175" s="303"/>
      <c r="D175" s="303"/>
      <c r="E175" s="303"/>
      <c r="F175" s="303"/>
      <c r="G175" s="303"/>
      <c r="H175" s="304"/>
    </row>
    <row r="176" spans="1:8" s="16" customFormat="1" ht="83.25" customHeight="1" x14ac:dyDescent="0.2">
      <c r="A176" s="305" t="s">
        <v>201</v>
      </c>
      <c r="B176" s="306"/>
      <c r="C176"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"2ГИС.НАХОДКА" (версия для ПК); 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176" s="294">
        <v>6240</v>
      </c>
      <c r="E176" s="295"/>
      <c r="F176" s="295"/>
      <c r="G176" s="295"/>
      <c r="H176" s="296"/>
    </row>
    <row r="177" spans="1:8" s="16" customFormat="1" ht="83.25" customHeight="1" thickBot="1" x14ac:dyDescent="0.25">
      <c r="A177" s="307" t="s">
        <v>202</v>
      </c>
      <c r="B177" s="308"/>
      <c r="C177" s="210"/>
      <c r="D177" s="309">
        <v>6240</v>
      </c>
      <c r="E177" s="165"/>
      <c r="F177" s="165"/>
      <c r="G177" s="165"/>
      <c r="H177" s="166"/>
    </row>
    <row r="178" spans="1:8" ht="50.1" customHeight="1" thickBot="1" x14ac:dyDescent="0.25">
      <c r="A178" s="197"/>
      <c r="B178" s="198"/>
      <c r="C178" s="125"/>
      <c r="D178" s="199"/>
      <c r="E178" s="199"/>
      <c r="F178" s="199"/>
      <c r="G178" s="199"/>
      <c r="H178" s="200"/>
    </row>
    <row r="179" spans="1:8" s="23" customFormat="1" ht="26.25" x14ac:dyDescent="0.2">
      <c r="A179" s="216"/>
      <c r="B179" s="217"/>
      <c r="C179" s="218"/>
      <c r="D179" s="217"/>
      <c r="E179" s="217"/>
      <c r="F179" s="217"/>
      <c r="G179" s="217"/>
      <c r="H179" s="219"/>
    </row>
    <row r="180" spans="1:8" s="16" customFormat="1" ht="21" x14ac:dyDescent="0.2">
      <c r="A180" s="216"/>
      <c r="B180" s="217"/>
      <c r="C180" s="218"/>
      <c r="D180" s="217"/>
      <c r="E180" s="217"/>
      <c r="F180" s="217"/>
      <c r="G180" s="217"/>
      <c r="H180" s="219"/>
    </row>
    <row r="181" spans="1:8" s="16" customFormat="1" ht="21" x14ac:dyDescent="0.2">
      <c r="A181" s="216"/>
      <c r="B181" s="217"/>
      <c r="C181" s="218"/>
      <c r="D181" s="217"/>
      <c r="E181" s="217"/>
      <c r="F181" s="217"/>
      <c r="G181" s="217"/>
      <c r="H181" s="219"/>
    </row>
    <row r="182" spans="1:8" s="16" customFormat="1" ht="21" x14ac:dyDescent="0.2">
      <c r="A182" s="220"/>
      <c r="B182" s="221" t="s">
        <v>133</v>
      </c>
      <c r="C182" s="222" t="s">
        <v>571</v>
      </c>
      <c r="D182" s="222"/>
      <c r="E182" s="223"/>
      <c r="F182" s="223"/>
      <c r="G182" s="223"/>
      <c r="H182" s="223"/>
    </row>
    <row r="183" spans="1:8" s="16" customFormat="1" ht="21" x14ac:dyDescent="0.2">
      <c r="A183" s="220"/>
      <c r="B183" s="223"/>
      <c r="C183" s="224" t="s">
        <v>330</v>
      </c>
      <c r="D183" s="224"/>
      <c r="E183" s="223"/>
      <c r="F183" s="223"/>
      <c r="G183" s="223"/>
      <c r="H183" s="223"/>
    </row>
    <row r="184" spans="1:8" s="16" customFormat="1" ht="21" x14ac:dyDescent="0.2">
      <c r="A184" s="220"/>
      <c r="B184" s="223"/>
      <c r="C184" s="224" t="s">
        <v>331</v>
      </c>
      <c r="D184" s="224"/>
      <c r="E184" s="223"/>
      <c r="F184" s="223"/>
      <c r="G184" s="223"/>
      <c r="H184" s="223"/>
    </row>
    <row r="185" spans="1:8" ht="21" x14ac:dyDescent="0.2">
      <c r="C185" s="224"/>
      <c r="D185" s="224"/>
      <c r="E185" s="223"/>
      <c r="F185" s="223"/>
      <c r="G185" s="223"/>
      <c r="H185" s="217"/>
    </row>
    <row r="186" spans="1:8" ht="26.25" x14ac:dyDescent="0.2">
      <c r="A186" s="227" t="str">
        <f>Абакан_юр!A174</f>
        <v>По соглашению сторон в качестве валюты платежа могут выступать украинские гривны, в этом случае курс следующий: 1 руб. = 0,4408 гривен</v>
      </c>
      <c r="B186" s="227"/>
      <c r="C186" s="227"/>
      <c r="D186" s="228"/>
      <c r="E186" s="228"/>
      <c r="F186" s="229"/>
      <c r="G186" s="230"/>
      <c r="H186" s="230"/>
    </row>
    <row r="187" spans="1:8" ht="26.25" x14ac:dyDescent="0.2">
      <c r="A187" s="227" t="str">
        <f>Абакан_юр!A175</f>
        <v>По соглашению сторон в качестве валюты платежа могут выступать дирхамы ОАЭ, в этом случае курс следующий: 1 руб. = 0,0420 дирхам</v>
      </c>
      <c r="B187" s="227"/>
      <c r="C187" s="227"/>
      <c r="D187" s="228"/>
      <c r="E187" s="228"/>
      <c r="F187" s="229"/>
      <c r="G187" s="232"/>
      <c r="H187" s="232"/>
    </row>
    <row r="188" spans="1:8" ht="26.25" x14ac:dyDescent="0.2">
      <c r="A188" s="227" t="str">
        <f>Абакан_юр!A176</f>
        <v>По соглашению сторон в качестве валюты платежа могут выступать доллары США, в этом случае курс следующий: 1 руб. = 0,0114 доллара</v>
      </c>
      <c r="B188" s="227"/>
      <c r="C188" s="227"/>
      <c r="D188" s="228"/>
      <c r="E188" s="228"/>
      <c r="F188" s="229"/>
      <c r="G188" s="232"/>
      <c r="H188" s="232"/>
    </row>
    <row r="189" spans="1:8" ht="26.25" x14ac:dyDescent="0.2">
      <c r="A189" s="227" t="str">
        <f>Абакан_юр!A177</f>
        <v>По соглашению сторон в качестве валюты платежа могут выступать евро, в этом случае курс следующий: 1 руб. = 0,0105 евро</v>
      </c>
      <c r="B189" s="227"/>
      <c r="C189" s="227"/>
      <c r="D189" s="228"/>
      <c r="E189" s="229"/>
      <c r="F189" s="229"/>
      <c r="G189" s="232"/>
      <c r="H189" s="232"/>
    </row>
    <row r="190" spans="1:8" ht="26.25" x14ac:dyDescent="0.2">
      <c r="A190" s="227" t="str">
        <f>Абакан_юр!A178</f>
        <v>По соглашению сторон в качестве валюты платежа могут выступать чешские кроны, в этом случае курс следующий: 1 руб. = 0,2605 крона</v>
      </c>
      <c r="B190" s="227"/>
      <c r="C190" s="227"/>
      <c r="D190" s="228"/>
      <c r="E190" s="229"/>
      <c r="F190" s="229"/>
      <c r="G190" s="232"/>
      <c r="H190" s="232"/>
    </row>
    <row r="191" spans="1:8" ht="26.25" x14ac:dyDescent="0.2">
      <c r="A191" s="227" t="str">
        <f>Абакан_юр!A179</f>
        <v>По соглашению сторон в качестве валюты платежа могут выступать киргизские сомы, в этом случае курс следующий: 1 руб. = 1,0083 сом</v>
      </c>
      <c r="B191" s="227"/>
      <c r="C191" s="227"/>
      <c r="D191" s="228"/>
      <c r="E191" s="228"/>
      <c r="F191" s="229"/>
      <c r="G191" s="232"/>
      <c r="H191" s="232"/>
    </row>
    <row r="192" spans="1:8" ht="26.25" x14ac:dyDescent="0.2">
      <c r="A192" s="227" t="str">
        <f>Абакан_юр!A180</f>
        <v>По соглашению сторон в качестве валюты платежа могут выступать казахстанские тенге, в этом случае курс следующий: 1 руб. = 5,0473 тенге</v>
      </c>
      <c r="B192" s="227"/>
      <c r="C192" s="227"/>
      <c r="D192" s="228"/>
      <c r="E192" s="228"/>
      <c r="F192" s="229"/>
      <c r="G192" s="232"/>
      <c r="H192" s="232"/>
    </row>
    <row r="193" spans="1:8" ht="26.25" customHeight="1" x14ac:dyDescent="0.2">
      <c r="A193" s="233"/>
      <c r="B193" s="233"/>
      <c r="C193" s="234"/>
      <c r="D193" s="235"/>
      <c r="E193" s="235"/>
      <c r="F193" s="236"/>
      <c r="G193" s="237"/>
      <c r="H193" s="237"/>
    </row>
    <row r="194" spans="1:8" ht="26.25" customHeight="1" x14ac:dyDescent="0.2">
      <c r="A194" s="239" t="s">
        <v>144</v>
      </c>
      <c r="B194" s="239"/>
      <c r="C194" s="239"/>
      <c r="D194" s="239"/>
      <c r="E194" s="239"/>
      <c r="F194" s="239"/>
      <c r="G194" s="239"/>
      <c r="H194" s="239"/>
    </row>
    <row r="195" spans="1:8" ht="26.25" customHeight="1" x14ac:dyDescent="0.2">
      <c r="A195" s="239" t="s">
        <v>145</v>
      </c>
      <c r="B195" s="239"/>
      <c r="C195" s="239"/>
      <c r="D195" s="239"/>
      <c r="E195" s="239"/>
      <c r="F195" s="239"/>
      <c r="G195" s="239"/>
      <c r="H195" s="239"/>
    </row>
    <row r="196" spans="1:8" ht="26.25" customHeight="1" x14ac:dyDescent="0.2">
      <c r="A196" s="233"/>
      <c r="B196" s="233"/>
      <c r="C196" s="234"/>
      <c r="D196" s="235"/>
      <c r="E196" s="235"/>
      <c r="F196" s="236"/>
      <c r="G196" s="237"/>
      <c r="H196" s="237"/>
    </row>
    <row r="197" spans="1:8" ht="26.25" customHeight="1" thickBot="1" x14ac:dyDescent="0.25">
      <c r="A197" s="240" t="s">
        <v>146</v>
      </c>
      <c r="B197" s="240"/>
      <c r="C197" s="240"/>
      <c r="D197" s="240"/>
      <c r="E197" s="240"/>
      <c r="F197" s="241"/>
      <c r="G197" s="231"/>
      <c r="H197" s="242"/>
    </row>
    <row r="198" spans="1:8" ht="26.25" customHeight="1" thickBot="1" x14ac:dyDescent="0.25">
      <c r="A198" s="243" t="s">
        <v>147</v>
      </c>
      <c r="B198" s="244"/>
      <c r="C198" s="244"/>
      <c r="D198" s="244"/>
      <c r="E198" s="245"/>
      <c r="F198" s="246"/>
      <c r="H198" s="247"/>
    </row>
    <row r="199" spans="1:8" ht="26.25" customHeight="1" thickBot="1" x14ac:dyDescent="0.25">
      <c r="A199" s="426" t="s">
        <v>148</v>
      </c>
      <c r="B199" s="427"/>
      <c r="C199" s="250" t="s">
        <v>149</v>
      </c>
      <c r="D199" s="440" t="s">
        <v>150</v>
      </c>
      <c r="E199" s="441"/>
      <c r="F199" s="252"/>
      <c r="G199" s="252"/>
      <c r="H199" s="252"/>
    </row>
    <row r="200" spans="1:8" ht="84" x14ac:dyDescent="0.2">
      <c r="A200" s="253" t="s">
        <v>151</v>
      </c>
      <c r="B200" s="254"/>
      <c r="C200" s="255" t="s">
        <v>152</v>
      </c>
      <c r="D200" s="256" t="s">
        <v>153</v>
      </c>
      <c r="E200" s="257"/>
      <c r="F200" s="252"/>
      <c r="G200" s="252"/>
      <c r="H200" s="252"/>
    </row>
    <row r="201" spans="1:8" ht="21" x14ac:dyDescent="0.2">
      <c r="A201" s="258" t="s">
        <v>154</v>
      </c>
      <c r="B201" s="259"/>
      <c r="C201" s="260" t="s">
        <v>155</v>
      </c>
      <c r="D201" s="261" t="s">
        <v>156</v>
      </c>
      <c r="E201" s="262"/>
      <c r="F201" s="252"/>
      <c r="G201" s="252"/>
      <c r="H201" s="252"/>
    </row>
    <row r="202" spans="1:8" ht="63.75" thickBot="1" x14ac:dyDescent="0.25">
      <c r="A202" s="321" t="s">
        <v>157</v>
      </c>
      <c r="B202" s="322"/>
      <c r="C202" s="323" t="s">
        <v>158</v>
      </c>
      <c r="D202" s="324" t="s">
        <v>156</v>
      </c>
      <c r="E202" s="325"/>
      <c r="F202" s="252"/>
      <c r="G202" s="252"/>
      <c r="H202" s="252"/>
    </row>
    <row r="203" spans="1:8" ht="42" x14ac:dyDescent="0.2">
      <c r="A203" s="258" t="s">
        <v>160</v>
      </c>
      <c r="B203" s="259"/>
      <c r="C203" s="319" t="s">
        <v>161</v>
      </c>
      <c r="D203" s="259" t="s">
        <v>156</v>
      </c>
      <c r="E203" s="320"/>
      <c r="F203" s="246"/>
      <c r="G203" s="246"/>
      <c r="H203" s="246"/>
    </row>
    <row r="204" spans="1:8" ht="50.1" customHeight="1" thickBot="1" x14ac:dyDescent="0.25">
      <c r="A204" s="442" t="s">
        <v>162</v>
      </c>
      <c r="B204" s="443"/>
      <c r="C204" s="323" t="s">
        <v>163</v>
      </c>
      <c r="D204" s="444" t="s">
        <v>156</v>
      </c>
      <c r="E204" s="445"/>
      <c r="F204" s="236"/>
      <c r="G204" s="237"/>
      <c r="H204" s="237"/>
    </row>
    <row r="205" spans="1:8" ht="50.1" customHeight="1" x14ac:dyDescent="0.2">
      <c r="A205" s="264" t="s">
        <v>164</v>
      </c>
      <c r="B205" s="264"/>
      <c r="C205" s="264"/>
      <c r="D205" s="264"/>
      <c r="E205" s="264"/>
      <c r="F205" s="264"/>
      <c r="G205" s="264"/>
      <c r="H205" s="264"/>
    </row>
    <row r="206" spans="1:8" ht="96" customHeight="1" x14ac:dyDescent="0.2">
      <c r="A206" s="264" t="s">
        <v>165</v>
      </c>
      <c r="B206" s="264"/>
      <c r="C206" s="264"/>
      <c r="D206" s="264"/>
      <c r="E206" s="264"/>
      <c r="F206" s="264"/>
      <c r="G206" s="264"/>
      <c r="H206" s="264"/>
    </row>
    <row r="207" spans="1:8" ht="183.75" customHeight="1" x14ac:dyDescent="0.2">
      <c r="A207" s="239" t="str">
        <f>Абакан_юр!A195</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7" s="239"/>
      <c r="C207" s="239"/>
      <c r="D207" s="239"/>
      <c r="E207" s="239"/>
      <c r="F207" s="239"/>
      <c r="G207" s="239"/>
      <c r="H207" s="239"/>
    </row>
    <row r="208" spans="1:8" ht="93.75" customHeight="1" x14ac:dyDescent="0.2">
      <c r="A208" s="239" t="s">
        <v>167</v>
      </c>
      <c r="B208" s="239"/>
      <c r="C208" s="239"/>
      <c r="D208" s="239"/>
      <c r="E208" s="239"/>
      <c r="F208" s="239"/>
      <c r="G208" s="239"/>
      <c r="H208" s="239"/>
    </row>
    <row r="209" spans="1:8" ht="139.5" customHeight="1" x14ac:dyDescent="0.2">
      <c r="A209" s="264" t="s">
        <v>168</v>
      </c>
      <c r="B209" s="264"/>
      <c r="C209" s="264"/>
      <c r="D209" s="264"/>
      <c r="E209" s="264"/>
      <c r="F209" s="264"/>
      <c r="G209" s="264"/>
      <c r="H209" s="264"/>
    </row>
    <row r="210" spans="1:8" s="217" customFormat="1" ht="125.25" customHeight="1" x14ac:dyDescent="0.2">
      <c r="A210" s="239" t="s">
        <v>169</v>
      </c>
      <c r="B210" s="239"/>
      <c r="C210" s="239"/>
      <c r="D210" s="239"/>
      <c r="E210" s="239"/>
      <c r="F210" s="239"/>
      <c r="G210" s="239"/>
      <c r="H210" s="239"/>
    </row>
    <row r="211" spans="1:8" s="238" customFormat="1" ht="222.75" customHeight="1" x14ac:dyDescent="0.2">
      <c r="A211" s="216"/>
      <c r="B211" s="217"/>
      <c r="C211" s="218"/>
      <c r="D211" s="217"/>
      <c r="E211" s="217"/>
      <c r="F211" s="217"/>
      <c r="G211" s="217"/>
      <c r="H211" s="219"/>
    </row>
    <row r="212" spans="1:8" ht="37.5" customHeight="1" x14ac:dyDescent="0.2"/>
    <row r="213" spans="1:8" ht="27" customHeight="1" x14ac:dyDescent="0.2"/>
    <row r="214" spans="1:8" ht="195.75" customHeight="1" x14ac:dyDescent="0.2"/>
    <row r="215" spans="1:8" ht="70.5" customHeight="1" x14ac:dyDescent="0.2"/>
    <row r="217" spans="1:8" s="266" customFormat="1" ht="114.75" customHeight="1" x14ac:dyDescent="0.2">
      <c r="A217" s="216"/>
      <c r="B217" s="217"/>
      <c r="C217" s="218"/>
      <c r="D217" s="217"/>
      <c r="E217" s="217"/>
      <c r="F217" s="217"/>
      <c r="G217" s="217"/>
      <c r="H217" s="219"/>
    </row>
  </sheetData>
  <sheetProtection selectLockedCells="1" selectUnlockedCells="1"/>
  <mergeCells count="339">
    <mergeCell ref="A207:H207"/>
    <mergeCell ref="A208:H208"/>
    <mergeCell ref="A209:H209"/>
    <mergeCell ref="A210:E210"/>
    <mergeCell ref="F210:H210"/>
    <mergeCell ref="A203:B203"/>
    <mergeCell ref="D203:E203"/>
    <mergeCell ref="A204:B204"/>
    <mergeCell ref="D204:E204"/>
    <mergeCell ref="A205:H205"/>
    <mergeCell ref="A206:H206"/>
    <mergeCell ref="A200:B200"/>
    <mergeCell ref="D200:E200"/>
    <mergeCell ref="A201:B201"/>
    <mergeCell ref="D201:E201"/>
    <mergeCell ref="A202:B202"/>
    <mergeCell ref="D202:E202"/>
    <mergeCell ref="A194:H194"/>
    <mergeCell ref="A195:H195"/>
    <mergeCell ref="A197:E197"/>
    <mergeCell ref="A198:E198"/>
    <mergeCell ref="A199:B199"/>
    <mergeCell ref="D199:E199"/>
    <mergeCell ref="A187:C187"/>
    <mergeCell ref="A188:C188"/>
    <mergeCell ref="A189:C189"/>
    <mergeCell ref="A190:C190"/>
    <mergeCell ref="A191:C191"/>
    <mergeCell ref="A192:C192"/>
    <mergeCell ref="C182:D182"/>
    <mergeCell ref="C183:D183"/>
    <mergeCell ref="C184:D184"/>
    <mergeCell ref="C185:D185"/>
    <mergeCell ref="A186:C186"/>
    <mergeCell ref="G186:H186"/>
    <mergeCell ref="A176:B176"/>
    <mergeCell ref="C176:C177"/>
    <mergeCell ref="D176:H176"/>
    <mergeCell ref="A177:B177"/>
    <mergeCell ref="D177:H177"/>
    <mergeCell ref="A178:B178"/>
    <mergeCell ref="D178:H178"/>
    <mergeCell ref="A172:B172"/>
    <mergeCell ref="A173:B173"/>
    <mergeCell ref="D173:H173"/>
    <mergeCell ref="A174:B174"/>
    <mergeCell ref="D174:H174"/>
    <mergeCell ref="A175:C175"/>
    <mergeCell ref="D175:H175"/>
    <mergeCell ref="A168:B168"/>
    <mergeCell ref="D168:H168"/>
    <mergeCell ref="A169:B169"/>
    <mergeCell ref="A170:B170"/>
    <mergeCell ref="D170:H170"/>
    <mergeCell ref="A171:B171"/>
    <mergeCell ref="D171:H171"/>
    <mergeCell ref="D164:H164"/>
    <mergeCell ref="A165:B165"/>
    <mergeCell ref="D165:H165"/>
    <mergeCell ref="A166:B166"/>
    <mergeCell ref="A167:B167"/>
    <mergeCell ref="D167:H167"/>
    <mergeCell ref="A160:B160"/>
    <mergeCell ref="C160:C164"/>
    <mergeCell ref="D160:H160"/>
    <mergeCell ref="A161:B161"/>
    <mergeCell ref="D161:H161"/>
    <mergeCell ref="A162:B162"/>
    <mergeCell ref="D162:H162"/>
    <mergeCell ref="A163:B163"/>
    <mergeCell ref="D163:H163"/>
    <mergeCell ref="A164:B164"/>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12:B112"/>
    <mergeCell ref="D112:H112"/>
    <mergeCell ref="A113:B113"/>
    <mergeCell ref="D113:H113"/>
    <mergeCell ref="A114:B114"/>
    <mergeCell ref="D114:H114"/>
    <mergeCell ref="D108:H108"/>
    <mergeCell ref="A109:B109"/>
    <mergeCell ref="D109:H109"/>
    <mergeCell ref="A110:B110"/>
    <mergeCell ref="D110:H110"/>
    <mergeCell ref="A111:B111"/>
    <mergeCell ref="D111:H111"/>
    <mergeCell ref="A104:B104"/>
    <mergeCell ref="D104:H104"/>
    <mergeCell ref="A105:B105"/>
    <mergeCell ref="D105:H105"/>
    <mergeCell ref="A106:B106"/>
    <mergeCell ref="C106:C123"/>
    <mergeCell ref="D106:H106"/>
    <mergeCell ref="A107:B107"/>
    <mergeCell ref="D107:H107"/>
    <mergeCell ref="A108:B108"/>
    <mergeCell ref="A101:B101"/>
    <mergeCell ref="D101:H101"/>
    <mergeCell ref="A102:B102"/>
    <mergeCell ref="D102:H102"/>
    <mergeCell ref="A103:B103"/>
    <mergeCell ref="D103:H103"/>
    <mergeCell ref="A98:B98"/>
    <mergeCell ref="D98:H98"/>
    <mergeCell ref="A99:B99"/>
    <mergeCell ref="D99:H99"/>
    <mergeCell ref="A100:B100"/>
    <mergeCell ref="D100:H100"/>
    <mergeCell ref="D93:H93"/>
    <mergeCell ref="A94:B94"/>
    <mergeCell ref="C94:C102"/>
    <mergeCell ref="D94:H94"/>
    <mergeCell ref="A95:B95"/>
    <mergeCell ref="D95:H95"/>
    <mergeCell ref="A96:B96"/>
    <mergeCell ref="D96:H96"/>
    <mergeCell ref="A97:B97"/>
    <mergeCell ref="D97:H97"/>
    <mergeCell ref="A90:B90"/>
    <mergeCell ref="D90:H90"/>
    <mergeCell ref="A91:B91"/>
    <mergeCell ref="D91:H91"/>
    <mergeCell ref="A92:C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D70:H70"/>
    <mergeCell ref="A71:C71"/>
    <mergeCell ref="D71:H71"/>
    <mergeCell ref="A72:B72"/>
    <mergeCell ref="C72:C91"/>
    <mergeCell ref="D72:H72"/>
    <mergeCell ref="A73:B73"/>
    <mergeCell ref="D73:H73"/>
    <mergeCell ref="A74:B74"/>
    <mergeCell ref="D74:H74"/>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51:H51"/>
    <mergeCell ref="A52:A53"/>
    <mergeCell ref="D52:H53"/>
    <mergeCell ref="D54:H54"/>
    <mergeCell ref="A55:A59"/>
    <mergeCell ref="B55:B56"/>
    <mergeCell ref="C55:C56"/>
    <mergeCell ref="D55:D59"/>
    <mergeCell ref="E55:E59"/>
    <mergeCell ref="F55:F59"/>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223"/>
  <sheetViews>
    <sheetView view="pageBreakPreview" zoomScale="40" zoomScaleNormal="60" zoomScaleSheetLayoutView="40" workbookViewId="0">
      <pane ySplit="4" topLeftCell="A167" activePane="bottomLeft" state="frozen"/>
      <selection activeCell="A181" sqref="A181:B181"/>
      <selection pane="bottomLeft" activeCell="A181" sqref="A181:B181"/>
    </sheetView>
  </sheetViews>
  <sheetFormatPr defaultColWidth="9.140625" defaultRowHeight="12.75" outlineLevelRow="1" x14ac:dyDescent="0.2"/>
  <cols>
    <col min="1" max="1" width="45.7109375" style="216" customWidth="1"/>
    <col min="2" max="2" width="80.7109375" style="217" customWidth="1"/>
    <col min="3" max="3" width="120.7109375" style="218" customWidth="1"/>
    <col min="4" max="7" width="30.7109375" style="217" customWidth="1"/>
    <col min="8" max="8" width="30.7109375" style="219" customWidth="1"/>
    <col min="9" max="16384" width="9.140625" style="219"/>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июня 2024 г.</v>
      </c>
      <c r="B2" s="6" t="s">
        <v>2</v>
      </c>
      <c r="C2" s="7" t="s">
        <v>572</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s="16" customFormat="1" ht="24.95" customHeight="1" thickBot="1" x14ac:dyDescent="0.25">
      <c r="A6" s="81"/>
      <c r="B6" s="129"/>
      <c r="C6" s="130"/>
      <c r="D6" s="291" t="s">
        <v>234</v>
      </c>
      <c r="E6" s="291"/>
      <c r="F6" s="291"/>
      <c r="G6" s="291"/>
      <c r="H6" s="463"/>
    </row>
    <row r="7" spans="1:8" s="16" customFormat="1" ht="24.95" customHeight="1" thickBot="1" x14ac:dyDescent="0.25">
      <c r="A7" s="81"/>
      <c r="B7" s="129"/>
      <c r="C7" s="130"/>
      <c r="D7" s="267" t="s">
        <v>171</v>
      </c>
      <c r="E7" s="268" t="s">
        <v>172</v>
      </c>
      <c r="F7" s="269" t="s">
        <v>173</v>
      </c>
      <c r="G7" s="268" t="s">
        <v>174</v>
      </c>
      <c r="H7" s="270" t="s">
        <v>175</v>
      </c>
    </row>
    <row r="8" spans="1:8" s="16" customFormat="1" ht="48" customHeight="1" x14ac:dyDescent="0.2">
      <c r="A8" s="29" t="s">
        <v>10</v>
      </c>
      <c r="B8" s="30" t="s">
        <v>27</v>
      </c>
      <c r="C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"2ГИС.НИЖНЕВАРТОВСК" (версия для ПК); 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Интернет-площадки и Веб-приложения на основе Cправочника организаций "2ГИС.НИЖНЕВАРТОВСК", http://api.2gis.ru/</v>
      </c>
      <c r="D8" s="31">
        <f>F8*1.2</f>
        <v>11901.6</v>
      </c>
      <c r="E8" s="32">
        <f>F8*1.1</f>
        <v>10909.800000000001</v>
      </c>
      <c r="F8" s="32">
        <v>9918</v>
      </c>
      <c r="G8" s="32">
        <f>F8*0.75</f>
        <v>7438.5</v>
      </c>
      <c r="H8" s="33">
        <f>F8*0.5</f>
        <v>4959</v>
      </c>
    </row>
    <row r="9" spans="1:8" s="16" customFormat="1" ht="132" customHeight="1" x14ac:dyDescent="0.2">
      <c r="A9" s="34"/>
      <c r="B9" s="35"/>
      <c r="C9" s="35"/>
      <c r="D9" s="36"/>
      <c r="E9" s="37"/>
      <c r="F9" s="37"/>
      <c r="G9" s="37"/>
      <c r="H9" s="38"/>
    </row>
    <row r="10" spans="1:8" s="16" customFormat="1" ht="143.25" customHeight="1" x14ac:dyDescent="0.2">
      <c r="A10" s="34"/>
      <c r="B10" s="39" t="s">
        <v>12</v>
      </c>
      <c r="C1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"2ГИС.НИЖНЕВАРТОВСК" (версия для ПК); 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Интернет-площадки и Веб-приложения на основе Cправочника организаций "2ГИС.НИЖНЕВАРТОВСК", http://api.2gis.ru/</v>
      </c>
      <c r="D10" s="36"/>
      <c r="E10" s="37"/>
      <c r="F10" s="37"/>
      <c r="G10" s="37"/>
      <c r="H10" s="38"/>
    </row>
    <row r="11" spans="1:8" s="16" customFormat="1" ht="166.5" customHeight="1" thickBot="1" x14ac:dyDescent="0.25">
      <c r="A11" s="41"/>
      <c r="B11" s="42" t="s">
        <v>13</v>
      </c>
      <c r="C1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11" s="44"/>
      <c r="E11" s="45"/>
      <c r="F11" s="45"/>
      <c r="G11" s="45"/>
      <c r="H11" s="46"/>
    </row>
    <row r="12" spans="1:8" s="16" customFormat="1" ht="24.95" customHeight="1" thickBot="1" x14ac:dyDescent="0.25">
      <c r="A12" s="47"/>
      <c r="B12" s="48"/>
      <c r="C12" s="49"/>
      <c r="D12" s="291" t="s">
        <v>234</v>
      </c>
      <c r="E12" s="291"/>
      <c r="F12" s="291"/>
      <c r="G12" s="291"/>
      <c r="H12" s="463"/>
    </row>
    <row r="13" spans="1:8" s="16" customFormat="1" ht="48" customHeight="1" x14ac:dyDescent="0.2">
      <c r="A13" s="53" t="s">
        <v>14</v>
      </c>
      <c r="B13" s="30" t="s">
        <v>27</v>
      </c>
      <c r="C1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"2ГИС.НИЖНЕВАРТОВСК" (версия для ПК); 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Интернет-площадки и Веб-приложения на основе Cправочника организаций "2ГИС.НИЖНЕВАРТОВСК", http://api.2gis.ru/</v>
      </c>
      <c r="D13" s="54">
        <f>F13*1.2</f>
        <v>13442.4</v>
      </c>
      <c r="E13" s="32">
        <f>F13*1.1</f>
        <v>12322.2</v>
      </c>
      <c r="F13" s="32">
        <v>11202</v>
      </c>
      <c r="G13" s="32">
        <f>F13*0.75</f>
        <v>8401.5</v>
      </c>
      <c r="H13" s="33">
        <f>F13*0.5</f>
        <v>5601</v>
      </c>
    </row>
    <row r="14" spans="1:8" s="16" customFormat="1" ht="132" customHeight="1" x14ac:dyDescent="0.2">
      <c r="A14" s="55"/>
      <c r="B14" s="35"/>
      <c r="C14" s="35"/>
      <c r="D14" s="56"/>
      <c r="E14" s="37"/>
      <c r="F14" s="37"/>
      <c r="G14" s="37"/>
      <c r="H14" s="38"/>
    </row>
    <row r="15" spans="1:8" s="16" customFormat="1" ht="97.5" customHeight="1" x14ac:dyDescent="0.2">
      <c r="A15" s="55"/>
      <c r="B15" s="39" t="s">
        <v>12</v>
      </c>
      <c r="C15"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"2ГИС.НИЖНЕВАРТОВСК" (версия для ПК); 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Интернет-площадки и Веб-приложения на основе Cправочника организаций "2ГИС.НИЖНЕВАРТОВСК", http://api.2gis.ru/</v>
      </c>
      <c r="D15" s="56"/>
      <c r="E15" s="37"/>
      <c r="F15" s="37"/>
      <c r="G15" s="37"/>
      <c r="H15" s="38"/>
    </row>
    <row r="16" spans="1:8" s="16" customFormat="1" ht="166.5" customHeight="1" x14ac:dyDescent="0.2">
      <c r="A16" s="55"/>
      <c r="B16" s="57" t="s">
        <v>13</v>
      </c>
      <c r="C16"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16" s="56"/>
      <c r="E16" s="37"/>
      <c r="F16" s="37"/>
      <c r="G16" s="37"/>
      <c r="H16" s="38"/>
    </row>
    <row r="17" spans="1:8" s="16" customFormat="1" ht="92.25" customHeight="1" thickBot="1" x14ac:dyDescent="0.25">
      <c r="A17" s="59"/>
      <c r="B17" s="42" t="s">
        <v>16</v>
      </c>
      <c r="C17"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17" s="61"/>
      <c r="E17" s="45"/>
      <c r="F17" s="45"/>
      <c r="G17" s="45"/>
      <c r="H17" s="46"/>
    </row>
    <row r="18" spans="1:8" s="16" customFormat="1" ht="24.95" customHeight="1" thickBot="1" x14ac:dyDescent="0.25">
      <c r="A18" s="47"/>
      <c r="B18" s="62"/>
      <c r="C18" s="49"/>
      <c r="D18" s="63"/>
      <c r="E18" s="63"/>
      <c r="F18" s="63"/>
      <c r="G18" s="63"/>
      <c r="H18" s="64"/>
    </row>
    <row r="19" spans="1:8" s="16" customFormat="1" ht="112.5" customHeight="1" x14ac:dyDescent="0.2">
      <c r="A19" s="65" t="s">
        <v>17</v>
      </c>
      <c r="B19" s="66" t="s">
        <v>18</v>
      </c>
      <c r="C19" s="67"/>
      <c r="D19" s="68">
        <v>2040</v>
      </c>
      <c r="E19" s="69"/>
      <c r="F19" s="69"/>
      <c r="G19" s="69"/>
      <c r="H19" s="70"/>
    </row>
    <row r="20" spans="1:8" s="16" customFormat="1" ht="50.1" customHeight="1" x14ac:dyDescent="0.2">
      <c r="A20" s="71"/>
      <c r="B20" s="72" t="s">
        <v>19</v>
      </c>
      <c r="C20" s="73" t="str">
        <f>"Электронный справочник "&amp;$C$2&amp;" (версия для ПК)"</f>
        <v>Электронный справочник "2ГИС.НИЖНЕВАРТОВСК" (версия для ПК)</v>
      </c>
      <c r="D20" s="74"/>
      <c r="E20" s="75"/>
      <c r="F20" s="75"/>
      <c r="G20" s="75"/>
      <c r="H20" s="76"/>
    </row>
    <row r="21" spans="1:8" s="16" customFormat="1" ht="40.5" customHeight="1" x14ac:dyDescent="0.2">
      <c r="A21" s="71"/>
      <c r="B21" s="72" t="s">
        <v>20</v>
      </c>
      <c r="C21" s="35"/>
      <c r="D21" s="74"/>
      <c r="E21" s="75"/>
      <c r="F21" s="75"/>
      <c r="G21" s="75"/>
      <c r="H21" s="76"/>
    </row>
    <row r="22" spans="1:8" s="16" customFormat="1" ht="75" customHeight="1" thickBot="1" x14ac:dyDescent="0.25">
      <c r="A22" s="77"/>
      <c r="B22" s="72" t="s">
        <v>21</v>
      </c>
      <c r="C22"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"2ГИС.НИЖНЕВАРТОВСК"; Электронный справочник "2ГИС.НИЖНЕВАРТОВСК" (мобильная версия 2ГИС 4.0 и выше)</v>
      </c>
      <c r="D22" s="78"/>
      <c r="E22" s="79"/>
      <c r="F22" s="79"/>
      <c r="G22" s="79"/>
      <c r="H22" s="80"/>
    </row>
    <row r="23" spans="1:8" s="16" customFormat="1" ht="24.95" customHeight="1" thickBot="1" x14ac:dyDescent="0.25">
      <c r="A23" s="81"/>
      <c r="B23" s="82"/>
      <c r="C23" s="83"/>
      <c r="D23" s="291" t="s">
        <v>234</v>
      </c>
      <c r="E23" s="291"/>
      <c r="F23" s="291"/>
      <c r="G23" s="291"/>
      <c r="H23" s="463"/>
    </row>
    <row r="24" spans="1:8" s="16" customFormat="1" ht="50.1" customHeight="1" x14ac:dyDescent="0.2">
      <c r="A24" s="65" t="s">
        <v>22</v>
      </c>
      <c r="B24" s="87" t="s">
        <v>23</v>
      </c>
      <c r="C24"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Интернет-площадки и Веб-приложения на основе Cправочника организаций "2ГИС.НИЖНЕВАРТОВСК", http://api.2gis.ru/</v>
      </c>
      <c r="D24" s="271">
        <v>450</v>
      </c>
      <c r="E24" s="272"/>
      <c r="F24" s="272"/>
      <c r="G24" s="272"/>
      <c r="H24" s="273"/>
    </row>
    <row r="25" spans="1:8" s="16" customFormat="1" ht="94.5" customHeight="1" x14ac:dyDescent="0.2">
      <c r="A25" s="71"/>
      <c r="B25" s="92"/>
      <c r="C25" s="93"/>
      <c r="D25" s="94"/>
      <c r="E25" s="95"/>
      <c r="F25" s="95"/>
      <c r="G25" s="95"/>
      <c r="H25" s="274"/>
    </row>
    <row r="26" spans="1:8" s="16" customFormat="1" ht="163.5" customHeight="1" thickBot="1" x14ac:dyDescent="0.25">
      <c r="A26" s="77"/>
      <c r="B26" s="97" t="s">
        <v>13</v>
      </c>
      <c r="C2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26" s="275"/>
      <c r="E26" s="276"/>
      <c r="F26" s="276"/>
      <c r="G26" s="276"/>
      <c r="H26" s="277"/>
    </row>
    <row r="27" spans="1:8" s="16" customFormat="1" ht="24.95" customHeight="1" thickBot="1" x14ac:dyDescent="0.25">
      <c r="A27" s="81"/>
      <c r="B27" s="48"/>
      <c r="C27" s="49"/>
      <c r="D27" s="291" t="s">
        <v>234</v>
      </c>
      <c r="E27" s="291"/>
      <c r="F27" s="291"/>
      <c r="G27" s="291"/>
      <c r="H27" s="463"/>
    </row>
    <row r="28" spans="1:8" s="16" customFormat="1" ht="50.1" customHeight="1" x14ac:dyDescent="0.2">
      <c r="A28" s="65" t="s">
        <v>24</v>
      </c>
      <c r="B28" s="30" t="s">
        <v>27</v>
      </c>
      <c r="C2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"2ГИС.НИЖНЕВАРТОВСК" (версия для ПК); 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v>
      </c>
      <c r="D28" s="31">
        <f>F28*1.2</f>
        <v>16675.2</v>
      </c>
      <c r="E28" s="32">
        <f>F28*1.1</f>
        <v>15285.6</v>
      </c>
      <c r="F28" s="32">
        <v>13896</v>
      </c>
      <c r="G28" s="32">
        <f>F28*0.75</f>
        <v>10422</v>
      </c>
      <c r="H28" s="33">
        <f>F28*0.5</f>
        <v>6948</v>
      </c>
    </row>
    <row r="29" spans="1:8" s="16" customFormat="1" ht="99.95" customHeight="1" x14ac:dyDescent="0.2">
      <c r="A29" s="71"/>
      <c r="B29" s="35"/>
      <c r="C29" s="35"/>
      <c r="D29" s="36"/>
      <c r="E29" s="37"/>
      <c r="F29" s="37"/>
      <c r="G29" s="37"/>
      <c r="H29" s="38"/>
    </row>
    <row r="30" spans="1:8" s="16" customFormat="1" ht="99.95" customHeight="1" x14ac:dyDescent="0.2">
      <c r="A30" s="71"/>
      <c r="B30" s="105" t="s">
        <v>12</v>
      </c>
      <c r="C30"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v>
      </c>
      <c r="D30" s="36"/>
      <c r="E30" s="37"/>
      <c r="F30" s="37"/>
      <c r="G30" s="37"/>
      <c r="H30" s="38"/>
    </row>
    <row r="31" spans="1:8" s="16" customFormat="1" ht="156.75" customHeight="1" thickBot="1" x14ac:dyDescent="0.25">
      <c r="A31" s="77"/>
      <c r="B31" s="107" t="s">
        <v>13</v>
      </c>
      <c r="C31"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31" s="44"/>
      <c r="E31" s="45"/>
      <c r="F31" s="45"/>
      <c r="G31" s="45"/>
      <c r="H31" s="46"/>
    </row>
    <row r="32" spans="1:8" s="16" customFormat="1" ht="24.95" customHeight="1" thickBot="1" x14ac:dyDescent="0.25">
      <c r="A32" s="81"/>
      <c r="B32" s="48"/>
      <c r="C32" s="49"/>
      <c r="D32" s="291" t="s">
        <v>234</v>
      </c>
      <c r="E32" s="291"/>
      <c r="F32" s="291"/>
      <c r="G32" s="291"/>
      <c r="H32" s="463"/>
    </row>
    <row r="33" spans="1:8" s="16" customFormat="1" ht="50.1" customHeight="1" x14ac:dyDescent="0.2">
      <c r="A33" s="65" t="s">
        <v>26</v>
      </c>
      <c r="B33" s="30" t="s">
        <v>27</v>
      </c>
      <c r="C3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"2ГИС.НИЖНЕВАРТОВСК" (версия для ПК); 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v>
      </c>
      <c r="D33" s="54">
        <f>F33*1.2</f>
        <v>18820.8</v>
      </c>
      <c r="E33" s="32">
        <f>F33*1.1</f>
        <v>17252.400000000001</v>
      </c>
      <c r="F33" s="32">
        <v>15684</v>
      </c>
      <c r="G33" s="32">
        <f>F33*0.75</f>
        <v>11763</v>
      </c>
      <c r="H33" s="33">
        <f>F33*0.5</f>
        <v>7842</v>
      </c>
    </row>
    <row r="34" spans="1:8" s="16" customFormat="1" ht="99.95" customHeight="1" x14ac:dyDescent="0.2">
      <c r="A34" s="71"/>
      <c r="B34" s="35"/>
      <c r="C34" s="35"/>
      <c r="D34" s="56"/>
      <c r="E34" s="37"/>
      <c r="F34" s="37"/>
      <c r="G34" s="37"/>
      <c r="H34" s="38"/>
    </row>
    <row r="35" spans="1:8" s="16" customFormat="1" ht="99.95" customHeight="1" x14ac:dyDescent="0.2">
      <c r="A35" s="71"/>
      <c r="B35" s="39" t="s">
        <v>12</v>
      </c>
      <c r="C35"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v>
      </c>
      <c r="D35" s="56"/>
      <c r="E35" s="37"/>
      <c r="F35" s="37"/>
      <c r="G35" s="37"/>
      <c r="H35" s="38"/>
    </row>
    <row r="36" spans="1:8" s="16" customFormat="1" ht="156.75" customHeight="1" x14ac:dyDescent="0.2">
      <c r="A36" s="71"/>
      <c r="B36" s="57" t="s">
        <v>13</v>
      </c>
      <c r="C36"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36" s="56"/>
      <c r="E36" s="37"/>
      <c r="F36" s="37"/>
      <c r="G36" s="37"/>
      <c r="H36" s="38"/>
    </row>
    <row r="37" spans="1:8" s="16" customFormat="1" ht="92.25" customHeight="1" thickBot="1" x14ac:dyDescent="0.25">
      <c r="A37" s="77"/>
      <c r="B37" s="42" t="s">
        <v>16</v>
      </c>
      <c r="C37"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37" s="61"/>
      <c r="E37" s="45"/>
      <c r="F37" s="45"/>
      <c r="G37" s="45"/>
      <c r="H37" s="46"/>
    </row>
    <row r="38" spans="1:8" s="16" customFormat="1" ht="24.95" customHeight="1" thickBot="1" x14ac:dyDescent="0.25">
      <c r="A38" s="112"/>
      <c r="B38" s="62"/>
      <c r="C38" s="49"/>
      <c r="D38" s="63"/>
      <c r="E38" s="63"/>
      <c r="F38" s="63"/>
      <c r="G38" s="63"/>
      <c r="H38" s="64"/>
    </row>
    <row r="39" spans="1:8" s="16" customFormat="1" ht="125.1" customHeight="1" x14ac:dyDescent="0.2">
      <c r="A39" s="65" t="s">
        <v>28</v>
      </c>
      <c r="B39" s="66" t="s">
        <v>29</v>
      </c>
      <c r="C39" s="67"/>
      <c r="D39" s="68">
        <v>2880</v>
      </c>
      <c r="E39" s="69"/>
      <c r="F39" s="69"/>
      <c r="G39" s="69"/>
      <c r="H39" s="70"/>
    </row>
    <row r="40" spans="1:8" s="16" customFormat="1" ht="50.1" customHeight="1" x14ac:dyDescent="0.2">
      <c r="A40" s="71"/>
      <c r="B40" s="72" t="s">
        <v>19</v>
      </c>
      <c r="C40" s="73" t="str">
        <f>"Электронный справочник "&amp;$C$2&amp;" (версия для ПК)"</f>
        <v>Электронный справочник "2ГИС.НИЖНЕВАРТОВСК" (версия для ПК)</v>
      </c>
      <c r="D40" s="74"/>
      <c r="E40" s="75"/>
      <c r="F40" s="75"/>
      <c r="G40" s="75"/>
      <c r="H40" s="76"/>
    </row>
    <row r="41" spans="1:8" s="16" customFormat="1" ht="50.1" customHeight="1" x14ac:dyDescent="0.2">
      <c r="A41" s="71"/>
      <c r="B41" s="72" t="s">
        <v>20</v>
      </c>
      <c r="C41" s="35"/>
      <c r="D41" s="74"/>
      <c r="E41" s="75"/>
      <c r="F41" s="75"/>
      <c r="G41" s="75"/>
      <c r="H41" s="76"/>
    </row>
    <row r="42" spans="1:8" s="16" customFormat="1" ht="75" customHeight="1" thickBot="1" x14ac:dyDescent="0.25">
      <c r="A42" s="77"/>
      <c r="B42" s="72" t="s">
        <v>21</v>
      </c>
      <c r="C42"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"2ГИС.НИЖНЕВАРТОВСК"; Электронный справочник "2ГИС.НИЖНЕВАРТОВСК" (мобильная версия 2ГИС 4.0 и выше)</v>
      </c>
      <c r="D42" s="78"/>
      <c r="E42" s="79"/>
      <c r="F42" s="79"/>
      <c r="G42" s="79"/>
      <c r="H42" s="80"/>
    </row>
    <row r="43" spans="1:8" s="16" customFormat="1" ht="24.95" customHeight="1" thickBot="1" x14ac:dyDescent="0.25">
      <c r="A43" s="81"/>
      <c r="B43" s="48"/>
      <c r="C43" s="49"/>
      <c r="D43" s="291" t="s">
        <v>234</v>
      </c>
      <c r="E43" s="291"/>
      <c r="F43" s="291"/>
      <c r="G43" s="291"/>
      <c r="H43" s="463"/>
    </row>
    <row r="44" spans="1:8" s="16" customFormat="1" ht="50.1" customHeight="1" x14ac:dyDescent="0.2">
      <c r="A44" s="65" t="s">
        <v>30</v>
      </c>
      <c r="B44" s="87" t="s">
        <v>23</v>
      </c>
      <c r="C44"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v>
      </c>
      <c r="D44" s="90">
        <v>636</v>
      </c>
      <c r="E44" s="90"/>
      <c r="F44" s="90"/>
      <c r="G44" s="90"/>
      <c r="H44" s="91"/>
    </row>
    <row r="45" spans="1:8" s="16" customFormat="1" ht="69.75" customHeight="1" x14ac:dyDescent="0.2">
      <c r="A45" s="71"/>
      <c r="B45" s="92"/>
      <c r="C45" s="93"/>
      <c r="D45" s="95"/>
      <c r="E45" s="95"/>
      <c r="F45" s="95"/>
      <c r="G45" s="95"/>
      <c r="H45" s="96"/>
    </row>
    <row r="46" spans="1:8" s="16" customFormat="1" ht="155.25" customHeight="1" x14ac:dyDescent="0.2">
      <c r="A46" s="71"/>
      <c r="B46" s="105" t="s">
        <v>13</v>
      </c>
      <c r="C46"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46" s="95"/>
      <c r="E46" s="95"/>
      <c r="F46" s="95"/>
      <c r="G46" s="95"/>
      <c r="H46" s="96"/>
    </row>
    <row r="47" spans="1:8" s="16" customFormat="1" ht="168.75" customHeight="1" thickBot="1" x14ac:dyDescent="0.25">
      <c r="A47" s="77"/>
      <c r="B47" s="107" t="s">
        <v>13</v>
      </c>
      <c r="C47"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47" s="100"/>
      <c r="E47" s="100"/>
      <c r="F47" s="100"/>
      <c r="G47" s="100"/>
      <c r="H47" s="101"/>
    </row>
    <row r="48" spans="1:8" s="16" customFormat="1" ht="24.95" customHeight="1" thickBot="1" x14ac:dyDescent="0.25">
      <c r="A48" s="81"/>
      <c r="B48" s="129"/>
      <c r="C48" s="130"/>
      <c r="D48" s="113"/>
      <c r="E48" s="114"/>
      <c r="F48" s="114"/>
      <c r="G48" s="114"/>
      <c r="H48" s="115"/>
    </row>
    <row r="49" spans="1:8" s="16" customFormat="1" ht="50.1" customHeight="1" thickBot="1" x14ac:dyDescent="0.25">
      <c r="A49" s="278" t="s">
        <v>176</v>
      </c>
      <c r="B49" s="66" t="s">
        <v>177</v>
      </c>
      <c r="C49" s="67" t="str">
        <f>"Электронный справочник на основе Справочника организаций "&amp;$C$2&amp;" (версия для ПК)"</f>
        <v>Электронный справочник на основе Справочника организаций "2ГИС.НИЖНЕВАРТОВСК" (версия для ПК)</v>
      </c>
      <c r="D49" s="279">
        <f>F49*1.2</f>
        <v>6624</v>
      </c>
      <c r="E49" s="279">
        <f>F49*1.1</f>
        <v>6072.0000000000009</v>
      </c>
      <c r="F49" s="279">
        <v>5520</v>
      </c>
      <c r="G49" s="279">
        <f>F49*0.75</f>
        <v>4140</v>
      </c>
      <c r="H49" s="279">
        <f>F49*0.5</f>
        <v>2760</v>
      </c>
    </row>
    <row r="50" spans="1:8" s="16" customFormat="1" ht="99.95" customHeight="1" thickBot="1" x14ac:dyDescent="0.25">
      <c r="A50" s="278"/>
      <c r="B50" s="72" t="s">
        <v>178</v>
      </c>
      <c r="C5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"2ГИС.НИЖНЕВАРТОВСК" (версия для ПК); 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v>
      </c>
      <c r="D50" s="280"/>
      <c r="E50" s="280"/>
      <c r="F50" s="280"/>
      <c r="G50" s="280"/>
      <c r="H50" s="280"/>
    </row>
    <row r="51" spans="1:8" s="16" customFormat="1" ht="99.95" customHeight="1" thickBot="1" x14ac:dyDescent="0.25">
      <c r="A51" s="278"/>
      <c r="B51" s="72" t="s">
        <v>12</v>
      </c>
      <c r="C51"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v>
      </c>
      <c r="D51" s="280"/>
      <c r="E51" s="280"/>
      <c r="F51" s="280"/>
      <c r="G51" s="280"/>
      <c r="H51" s="280"/>
    </row>
    <row r="52" spans="1:8" s="16" customFormat="1" ht="24.95" customHeight="1" thickBot="1" x14ac:dyDescent="0.25">
      <c r="A52" s="81"/>
      <c r="B52" s="129"/>
      <c r="C52" s="130"/>
      <c r="D52" s="113"/>
      <c r="E52" s="114"/>
      <c r="F52" s="114"/>
      <c r="G52" s="114"/>
      <c r="H52" s="115"/>
    </row>
    <row r="53" spans="1:8" s="16" customFormat="1" ht="50.1" customHeight="1" x14ac:dyDescent="0.2">
      <c r="A53" s="281" t="s">
        <v>179</v>
      </c>
      <c r="B53" s="66" t="s">
        <v>180</v>
      </c>
      <c r="C53" s="67" t="str">
        <f>"Электронный справочник на основе Справочника организаций "&amp;$C$2&amp;" (версия для ПК)"</f>
        <v>Электронный справочник на основе Справочника организаций "2ГИС.НИЖНЕВАРТОВСК" (версия для ПК)</v>
      </c>
      <c r="D53" s="89">
        <v>300</v>
      </c>
      <c r="E53" s="90"/>
      <c r="F53" s="90"/>
      <c r="G53" s="90"/>
      <c r="H53" s="91"/>
    </row>
    <row r="54" spans="1:8" s="16" customFormat="1" ht="99.95" customHeight="1" thickBot="1" x14ac:dyDescent="0.25">
      <c r="A54" s="71"/>
      <c r="B54" s="72" t="s">
        <v>23</v>
      </c>
      <c r="C54"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v>
      </c>
      <c r="D54" s="99"/>
      <c r="E54" s="100"/>
      <c r="F54" s="100"/>
      <c r="G54" s="100"/>
      <c r="H54" s="101"/>
    </row>
    <row r="55" spans="1:8" s="16" customFormat="1" ht="24.95" customHeight="1" thickBot="1" x14ac:dyDescent="0.25">
      <c r="A55" s="81"/>
      <c r="B55" s="82"/>
      <c r="C55" s="83"/>
      <c r="D55" s="113"/>
      <c r="E55" s="114"/>
      <c r="F55" s="114"/>
      <c r="G55" s="114"/>
      <c r="H55" s="115"/>
    </row>
    <row r="56" spans="1:8" s="16" customFormat="1" ht="48" customHeight="1" x14ac:dyDescent="0.2">
      <c r="A56" s="29" t="s">
        <v>31</v>
      </c>
      <c r="B56" s="30" t="s">
        <v>27</v>
      </c>
      <c r="C56"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"2ГИС.НИЖНЕВАРТОВСК" (версия для ПК); 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Интернет-площадки и Веб-приложения на основе Cправочника организаций "2ГИС.НИЖНЕВАРТОВСК", http://api.2gis.ru/</v>
      </c>
      <c r="D56" s="31">
        <f>F56*1.2</f>
        <v>14284.8</v>
      </c>
      <c r="E56" s="32">
        <f>F56*1.1</f>
        <v>13094.400000000001</v>
      </c>
      <c r="F56" s="32">
        <v>11904</v>
      </c>
      <c r="G56" s="32">
        <f>F56*0.75</f>
        <v>8928</v>
      </c>
      <c r="H56" s="33">
        <f>F56*0.5</f>
        <v>5952</v>
      </c>
    </row>
    <row r="57" spans="1:8" s="16" customFormat="1" ht="132" customHeight="1" x14ac:dyDescent="0.2">
      <c r="A57" s="34"/>
      <c r="B57" s="35"/>
      <c r="C57" s="35"/>
      <c r="D57" s="36"/>
      <c r="E57" s="37"/>
      <c r="F57" s="37"/>
      <c r="G57" s="37"/>
      <c r="H57" s="38"/>
    </row>
    <row r="58" spans="1:8" s="16" customFormat="1" ht="127.5" customHeight="1" x14ac:dyDescent="0.2">
      <c r="A58" s="34"/>
      <c r="B58" s="39" t="s">
        <v>12</v>
      </c>
      <c r="C58"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"2ГИС.НИЖНЕВАРТОВСК" (версия для ПК); 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Интернет-площадки и Веб-приложения на основе Cправочника организаций "2ГИС.НИЖНЕВАРТОВСК", http://api.2gis.ru/</v>
      </c>
      <c r="D58" s="36"/>
      <c r="E58" s="37"/>
      <c r="F58" s="37"/>
      <c r="G58" s="37"/>
      <c r="H58" s="38"/>
    </row>
    <row r="59" spans="1:8" s="16" customFormat="1" ht="127.5" customHeight="1" thickBot="1" x14ac:dyDescent="0.25">
      <c r="A59" s="119"/>
      <c r="B59" s="120" t="s">
        <v>33</v>
      </c>
      <c r="C59"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59" s="121"/>
      <c r="E59" s="122"/>
      <c r="F59" s="122"/>
      <c r="G59" s="122"/>
      <c r="H59" s="123"/>
    </row>
    <row r="60" spans="1:8" s="16" customFormat="1" ht="166.5" customHeight="1" thickBot="1" x14ac:dyDescent="0.25">
      <c r="A60" s="41"/>
      <c r="B60" s="42" t="s">
        <v>13</v>
      </c>
      <c r="C6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60" s="44"/>
      <c r="E60" s="45"/>
      <c r="F60" s="45"/>
      <c r="G60" s="45"/>
      <c r="H60" s="46"/>
    </row>
    <row r="61" spans="1:8" s="16" customFormat="1" ht="24.95" customHeight="1" thickBot="1" x14ac:dyDescent="0.25">
      <c r="A61" s="47"/>
      <c r="B61" s="48"/>
      <c r="C61" s="49"/>
      <c r="D61" s="50"/>
      <c r="E61" s="51"/>
      <c r="F61" s="51"/>
      <c r="G61" s="51"/>
      <c r="H61" s="52"/>
    </row>
    <row r="62" spans="1:8" s="16" customFormat="1" ht="48" customHeight="1" x14ac:dyDescent="0.2">
      <c r="A62" s="53" t="s">
        <v>35</v>
      </c>
      <c r="B62" s="30" t="s">
        <v>27</v>
      </c>
      <c r="C6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"2ГИС.НИЖНЕВАРТОВСК" (версия для ПК); 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Интернет-площадки и Веб-приложения на основе Cправочника организаций "2ГИС.НИЖНЕВАРТОВСК", http://api.2gis.ru/</v>
      </c>
      <c r="D62" s="54">
        <f>F62*1.2</f>
        <v>16135.199999999999</v>
      </c>
      <c r="E62" s="32">
        <f>F62*1.1</f>
        <v>14790.6</v>
      </c>
      <c r="F62" s="32">
        <v>13446</v>
      </c>
      <c r="G62" s="32">
        <f>F62*0.75</f>
        <v>10084.5</v>
      </c>
      <c r="H62" s="33">
        <f>F62*0.5</f>
        <v>6723</v>
      </c>
    </row>
    <row r="63" spans="1:8" s="16" customFormat="1" ht="132" customHeight="1" x14ac:dyDescent="0.2">
      <c r="A63" s="55"/>
      <c r="B63" s="35"/>
      <c r="C63" s="35"/>
      <c r="D63" s="56"/>
      <c r="E63" s="37"/>
      <c r="F63" s="37"/>
      <c r="G63" s="37"/>
      <c r="H63" s="38"/>
    </row>
    <row r="64" spans="1:8" s="16" customFormat="1" ht="138.94999999999999" customHeight="1" x14ac:dyDescent="0.2">
      <c r="A64" s="55"/>
      <c r="B64" s="39" t="s">
        <v>12</v>
      </c>
      <c r="C6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"2ГИС.НИЖНЕВАРТОВСК" (версия для ПК); 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Интернет-площадки и Веб-приложения на основе Cправочника организаций "2ГИС.НИЖНЕВАРТОВСК", http://api.2gis.ru/</v>
      </c>
      <c r="D64" s="56"/>
      <c r="E64" s="37"/>
      <c r="F64" s="37"/>
      <c r="G64" s="37"/>
      <c r="H64" s="38"/>
    </row>
    <row r="65" spans="1:8" s="16" customFormat="1" ht="166.5" customHeight="1" x14ac:dyDescent="0.2">
      <c r="A65" s="55"/>
      <c r="B65" s="57" t="s">
        <v>13</v>
      </c>
      <c r="C6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65" s="56"/>
      <c r="E65" s="37"/>
      <c r="F65" s="37"/>
      <c r="G65" s="37"/>
      <c r="H65" s="38"/>
    </row>
    <row r="66" spans="1:8" s="16" customFormat="1" ht="92.25" customHeight="1" thickBot="1" x14ac:dyDescent="0.25">
      <c r="A66" s="59"/>
      <c r="B66" s="42" t="s">
        <v>36</v>
      </c>
      <c r="C6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66" s="61"/>
      <c r="E66" s="45"/>
      <c r="F66" s="45"/>
      <c r="G66" s="45"/>
      <c r="H66" s="46"/>
    </row>
    <row r="67" spans="1:8" s="16" customFormat="1" ht="24.95" customHeight="1" thickBot="1" x14ac:dyDescent="0.25">
      <c r="A67" s="81"/>
      <c r="B67" s="82"/>
      <c r="C67" s="83"/>
      <c r="D67" s="84"/>
      <c r="E67" s="85"/>
      <c r="F67" s="85"/>
      <c r="G67" s="85"/>
      <c r="H67" s="86"/>
    </row>
    <row r="68" spans="1:8" s="16" customFormat="1" ht="50.1" customHeight="1" x14ac:dyDescent="0.2">
      <c r="A68" s="65" t="s">
        <v>37</v>
      </c>
      <c r="B68" s="87" t="s">
        <v>23</v>
      </c>
      <c r="C68"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Интернет-площадки и Веб-приложения на основе Cправочника организаций "2ГИС.НИЖНЕВАРТОВСК", http://api.2gis.ru/</v>
      </c>
      <c r="D68" s="271">
        <v>300</v>
      </c>
      <c r="E68" s="272"/>
      <c r="F68" s="272"/>
      <c r="G68" s="272"/>
      <c r="H68" s="273"/>
    </row>
    <row r="69" spans="1:8" s="16" customFormat="1" ht="94.5" customHeight="1" x14ac:dyDescent="0.2">
      <c r="A69" s="71"/>
      <c r="B69" s="92"/>
      <c r="C69" s="93"/>
      <c r="D69" s="94"/>
      <c r="E69" s="95"/>
      <c r="F69" s="95"/>
      <c r="G69" s="95"/>
      <c r="H69" s="274"/>
    </row>
    <row r="70" spans="1:8" s="16" customFormat="1" ht="163.5" customHeight="1" thickBot="1" x14ac:dyDescent="0.25">
      <c r="A70" s="77"/>
      <c r="B70" s="97" t="s">
        <v>13</v>
      </c>
      <c r="C70"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70" s="275"/>
      <c r="E70" s="276"/>
      <c r="F70" s="276"/>
      <c r="G70" s="276"/>
      <c r="H70" s="277"/>
    </row>
    <row r="71" spans="1:8" s="16" customFormat="1" ht="24.95" customHeight="1" thickBot="1" x14ac:dyDescent="0.25">
      <c r="A71" s="81"/>
      <c r="B71" s="129"/>
      <c r="C71" s="130"/>
      <c r="D71" s="291" t="s">
        <v>234</v>
      </c>
      <c r="E71" s="291"/>
      <c r="F71" s="291"/>
      <c r="G71" s="291"/>
      <c r="H71" s="463"/>
    </row>
    <row r="72" spans="1:8" s="16" customFormat="1" ht="50.1" customHeight="1" thickBot="1" x14ac:dyDescent="0.25">
      <c r="A72" s="136" t="s">
        <v>38</v>
      </c>
      <c r="B72" s="137"/>
      <c r="C72" s="137"/>
      <c r="D72" s="138" t="str">
        <f>"от "&amp;MIN(D73:D92)&amp;" до "&amp;MAX(D73:D92)</f>
        <v>от 2145 до 81510</v>
      </c>
      <c r="E72" s="139"/>
      <c r="F72" s="139"/>
      <c r="G72" s="139"/>
      <c r="H72" s="140"/>
    </row>
    <row r="73" spans="1:8" s="16" customFormat="1" ht="37.5" customHeight="1" outlineLevel="1" x14ac:dyDescent="0.2">
      <c r="A73" s="141" t="s">
        <v>39</v>
      </c>
      <c r="B73" s="142"/>
      <c r="C73" s="143" t="str">
        <f>"Электронный справочник на основе Справочника организаций"&amp;$C$2&amp;" (версия для ПК)"</f>
        <v>Электронный справочник на основе Справочника организаций"2ГИС.НИЖНЕВАРТОВСК" (версия для ПК)</v>
      </c>
      <c r="D73" s="144">
        <v>2145</v>
      </c>
      <c r="E73" s="145"/>
      <c r="F73" s="145"/>
      <c r="G73" s="145"/>
      <c r="H73" s="146"/>
    </row>
    <row r="74" spans="1:8" s="16" customFormat="1" ht="37.5" customHeight="1" outlineLevel="1" x14ac:dyDescent="0.2">
      <c r="A74" s="147" t="s">
        <v>40</v>
      </c>
      <c r="B74" s="148"/>
      <c r="C74" s="143"/>
      <c r="D74" s="36">
        <v>4080</v>
      </c>
      <c r="E74" s="37"/>
      <c r="F74" s="37"/>
      <c r="G74" s="37"/>
      <c r="H74" s="38"/>
    </row>
    <row r="75" spans="1:8" s="16" customFormat="1" ht="37.5" customHeight="1" outlineLevel="1" x14ac:dyDescent="0.2">
      <c r="A75" s="147" t="s">
        <v>41</v>
      </c>
      <c r="B75" s="148"/>
      <c r="C75" s="143"/>
      <c r="D75" s="36">
        <v>8580</v>
      </c>
      <c r="E75" s="37"/>
      <c r="F75" s="37"/>
      <c r="G75" s="37"/>
      <c r="H75" s="38"/>
    </row>
    <row r="76" spans="1:8" s="16" customFormat="1" ht="37.5" customHeight="1" outlineLevel="1" x14ac:dyDescent="0.2">
      <c r="A76" s="147" t="s">
        <v>42</v>
      </c>
      <c r="B76" s="148"/>
      <c r="C76" s="143"/>
      <c r="D76" s="36">
        <v>12870</v>
      </c>
      <c r="E76" s="37"/>
      <c r="F76" s="37"/>
      <c r="G76" s="37"/>
      <c r="H76" s="38"/>
    </row>
    <row r="77" spans="1:8" s="16" customFormat="1" ht="37.5" customHeight="1" outlineLevel="1" x14ac:dyDescent="0.2">
      <c r="A77" s="147" t="s">
        <v>43</v>
      </c>
      <c r="B77" s="148"/>
      <c r="C77" s="143"/>
      <c r="D77" s="36">
        <v>17160</v>
      </c>
      <c r="E77" s="37"/>
      <c r="F77" s="37"/>
      <c r="G77" s="37"/>
      <c r="H77" s="38"/>
    </row>
    <row r="78" spans="1:8" s="16" customFormat="1" ht="37.5" customHeight="1" outlineLevel="1" x14ac:dyDescent="0.2">
      <c r="A78" s="147" t="s">
        <v>44</v>
      </c>
      <c r="B78" s="148"/>
      <c r="C78" s="143"/>
      <c r="D78" s="36">
        <v>21450</v>
      </c>
      <c r="E78" s="37"/>
      <c r="F78" s="37"/>
      <c r="G78" s="37"/>
      <c r="H78" s="38"/>
    </row>
    <row r="79" spans="1:8" s="16" customFormat="1" ht="37.5" customHeight="1" outlineLevel="1" x14ac:dyDescent="0.2">
      <c r="A79" s="147" t="s">
        <v>45</v>
      </c>
      <c r="B79" s="148"/>
      <c r="C79" s="143"/>
      <c r="D79" s="36">
        <v>25740</v>
      </c>
      <c r="E79" s="37"/>
      <c r="F79" s="37"/>
      <c r="G79" s="37"/>
      <c r="H79" s="38"/>
    </row>
    <row r="80" spans="1:8" s="16" customFormat="1" ht="37.5" customHeight="1" outlineLevel="1" x14ac:dyDescent="0.2">
      <c r="A80" s="147" t="s">
        <v>46</v>
      </c>
      <c r="B80" s="148"/>
      <c r="C80" s="143"/>
      <c r="D80" s="36">
        <v>30030</v>
      </c>
      <c r="E80" s="37"/>
      <c r="F80" s="37"/>
      <c r="G80" s="37"/>
      <c r="H80" s="38"/>
    </row>
    <row r="81" spans="1:8" s="16" customFormat="1" ht="37.5" customHeight="1" outlineLevel="1" x14ac:dyDescent="0.2">
      <c r="A81" s="147" t="s">
        <v>47</v>
      </c>
      <c r="B81" s="148"/>
      <c r="C81" s="143"/>
      <c r="D81" s="36">
        <v>34320</v>
      </c>
      <c r="E81" s="37"/>
      <c r="F81" s="37"/>
      <c r="G81" s="37"/>
      <c r="H81" s="38"/>
    </row>
    <row r="82" spans="1:8" s="16" customFormat="1" ht="37.5" customHeight="1" outlineLevel="1" x14ac:dyDescent="0.2">
      <c r="A82" s="147" t="s">
        <v>48</v>
      </c>
      <c r="B82" s="148"/>
      <c r="C82" s="143"/>
      <c r="D82" s="36">
        <v>38610</v>
      </c>
      <c r="E82" s="37"/>
      <c r="F82" s="37"/>
      <c r="G82" s="37"/>
      <c r="H82" s="38"/>
    </row>
    <row r="83" spans="1:8" s="16" customFormat="1" ht="37.5" customHeight="1" outlineLevel="1" x14ac:dyDescent="0.2">
      <c r="A83" s="147" t="s">
        <v>49</v>
      </c>
      <c r="B83" s="148"/>
      <c r="C83" s="143"/>
      <c r="D83" s="36">
        <v>42900</v>
      </c>
      <c r="E83" s="37"/>
      <c r="F83" s="37"/>
      <c r="G83" s="37"/>
      <c r="H83" s="38"/>
    </row>
    <row r="84" spans="1:8" s="16" customFormat="1" ht="37.5" customHeight="1" outlineLevel="1" x14ac:dyDescent="0.2">
      <c r="A84" s="147" t="s">
        <v>50</v>
      </c>
      <c r="B84" s="148"/>
      <c r="C84" s="143"/>
      <c r="D84" s="36">
        <v>47190</v>
      </c>
      <c r="E84" s="37"/>
      <c r="F84" s="37"/>
      <c r="G84" s="37"/>
      <c r="H84" s="38"/>
    </row>
    <row r="85" spans="1:8" s="16" customFormat="1" ht="37.5" customHeight="1" outlineLevel="1" x14ac:dyDescent="0.2">
      <c r="A85" s="147" t="s">
        <v>51</v>
      </c>
      <c r="B85" s="148"/>
      <c r="C85" s="143"/>
      <c r="D85" s="36">
        <v>51480</v>
      </c>
      <c r="E85" s="37"/>
      <c r="F85" s="37"/>
      <c r="G85" s="37"/>
      <c r="H85" s="38"/>
    </row>
    <row r="86" spans="1:8" s="16" customFormat="1" ht="37.5" customHeight="1" outlineLevel="1" x14ac:dyDescent="0.2">
      <c r="A86" s="147" t="s">
        <v>52</v>
      </c>
      <c r="B86" s="148"/>
      <c r="C86" s="143"/>
      <c r="D86" s="36">
        <v>55770</v>
      </c>
      <c r="E86" s="37"/>
      <c r="F86" s="37"/>
      <c r="G86" s="37"/>
      <c r="H86" s="38"/>
    </row>
    <row r="87" spans="1:8" s="16" customFormat="1" ht="37.5" customHeight="1" outlineLevel="1" x14ac:dyDescent="0.2">
      <c r="A87" s="147" t="s">
        <v>53</v>
      </c>
      <c r="B87" s="148"/>
      <c r="C87" s="143"/>
      <c r="D87" s="36">
        <v>60060</v>
      </c>
      <c r="E87" s="37"/>
      <c r="F87" s="37"/>
      <c r="G87" s="37"/>
      <c r="H87" s="38"/>
    </row>
    <row r="88" spans="1:8" s="16" customFormat="1" ht="37.5" customHeight="1" outlineLevel="1" x14ac:dyDescent="0.2">
      <c r="A88" s="147" t="s">
        <v>54</v>
      </c>
      <c r="B88" s="148"/>
      <c r="C88" s="143"/>
      <c r="D88" s="36">
        <v>64350</v>
      </c>
      <c r="E88" s="37"/>
      <c r="F88" s="37"/>
      <c r="G88" s="37"/>
      <c r="H88" s="38"/>
    </row>
    <row r="89" spans="1:8" s="16" customFormat="1" ht="37.5" customHeight="1" outlineLevel="1" x14ac:dyDescent="0.2">
      <c r="A89" s="147" t="s">
        <v>55</v>
      </c>
      <c r="B89" s="148"/>
      <c r="C89" s="143"/>
      <c r="D89" s="36">
        <v>68640</v>
      </c>
      <c r="E89" s="37"/>
      <c r="F89" s="37"/>
      <c r="G89" s="37"/>
      <c r="H89" s="38"/>
    </row>
    <row r="90" spans="1:8" s="16" customFormat="1" ht="37.5" customHeight="1" outlineLevel="1" x14ac:dyDescent="0.2">
      <c r="A90" s="147" t="s">
        <v>56</v>
      </c>
      <c r="B90" s="148"/>
      <c r="C90" s="143"/>
      <c r="D90" s="36">
        <v>72930</v>
      </c>
      <c r="E90" s="37"/>
      <c r="F90" s="37"/>
      <c r="G90" s="37"/>
      <c r="H90" s="38"/>
    </row>
    <row r="91" spans="1:8" s="16" customFormat="1" ht="37.5" customHeight="1" outlineLevel="1" x14ac:dyDescent="0.2">
      <c r="A91" s="147" t="s">
        <v>57</v>
      </c>
      <c r="B91" s="148"/>
      <c r="C91" s="143"/>
      <c r="D91" s="36">
        <v>77220</v>
      </c>
      <c r="E91" s="37"/>
      <c r="F91" s="37"/>
      <c r="G91" s="37"/>
      <c r="H91" s="38"/>
    </row>
    <row r="92" spans="1:8" s="16" customFormat="1" ht="37.5" customHeight="1" outlineLevel="1" thickBot="1" x14ac:dyDescent="0.25">
      <c r="A92" s="147" t="s">
        <v>58</v>
      </c>
      <c r="B92" s="148"/>
      <c r="C92" s="143"/>
      <c r="D92" s="36">
        <v>81510</v>
      </c>
      <c r="E92" s="37"/>
      <c r="F92" s="37"/>
      <c r="G92" s="37"/>
      <c r="H92" s="38"/>
    </row>
    <row r="93" spans="1:8" s="16" customFormat="1" ht="50.1" customHeight="1" thickBot="1" x14ac:dyDescent="0.25">
      <c r="A93" s="136" t="s">
        <v>59</v>
      </c>
      <c r="B93" s="137"/>
      <c r="C93" s="137"/>
      <c r="D93" s="138" t="str">
        <f>"от "&amp;MIN(D94:D103)&amp;" до "&amp;MAX(D94:D103)</f>
        <v>от 105 до 15360</v>
      </c>
      <c r="E93" s="139"/>
      <c r="F93" s="139"/>
      <c r="G93" s="139"/>
      <c r="H93" s="140"/>
    </row>
    <row r="94" spans="1:8" s="16" customFormat="1" ht="153" customHeight="1" x14ac:dyDescent="0.2">
      <c r="A94" s="149" t="s">
        <v>60</v>
      </c>
      <c r="B94" s="150" t="s">
        <v>13</v>
      </c>
      <c r="C94" s="300"/>
      <c r="D94" s="144">
        <v>1440</v>
      </c>
      <c r="E94" s="145"/>
      <c r="F94" s="145"/>
      <c r="G94" s="145"/>
      <c r="H94" s="146"/>
    </row>
    <row r="95" spans="1:8" s="16" customFormat="1" ht="37.5" customHeight="1" x14ac:dyDescent="0.2">
      <c r="A95" s="160" t="s">
        <v>61</v>
      </c>
      <c r="B95" s="285"/>
      <c r="C95" s="156" t="str">
        <f>"Электронный справочник на основе Справочника организаций"&amp;$C$2&amp;" (версия для ПК)"</f>
        <v>Электронный справочник на основе Справочника организаций"2ГИС.НИЖНЕВАРТОВСК" (версия для ПК)</v>
      </c>
      <c r="D95" s="36">
        <v>105</v>
      </c>
      <c r="E95" s="37"/>
      <c r="F95" s="37"/>
      <c r="G95" s="37"/>
      <c r="H95" s="38"/>
    </row>
    <row r="96" spans="1:8" s="16" customFormat="1" ht="37.5" customHeight="1" x14ac:dyDescent="0.2">
      <c r="A96" s="160" t="s">
        <v>62</v>
      </c>
      <c r="B96" s="285"/>
      <c r="C96" s="159"/>
      <c r="D96" s="36">
        <v>15360</v>
      </c>
      <c r="E96" s="37"/>
      <c r="F96" s="37"/>
      <c r="G96" s="37"/>
      <c r="H96" s="38"/>
    </row>
    <row r="97" spans="1:8" s="16" customFormat="1" ht="37.5" customHeight="1" x14ac:dyDescent="0.2">
      <c r="A97" s="160" t="s">
        <v>63</v>
      </c>
      <c r="B97" s="285"/>
      <c r="C97" s="159"/>
      <c r="D97" s="36">
        <v>3000</v>
      </c>
      <c r="E97" s="37"/>
      <c r="F97" s="37"/>
      <c r="G97" s="37"/>
      <c r="H97" s="38"/>
    </row>
    <row r="98" spans="1:8" s="16" customFormat="1" ht="37.5" customHeight="1" x14ac:dyDescent="0.2">
      <c r="A98" s="160" t="s">
        <v>64</v>
      </c>
      <c r="B98" s="161"/>
      <c r="C98" s="159"/>
      <c r="D98" s="36">
        <v>9120</v>
      </c>
      <c r="E98" s="37"/>
      <c r="F98" s="37"/>
      <c r="G98" s="37"/>
      <c r="H98" s="38"/>
    </row>
    <row r="99" spans="1:8" s="16" customFormat="1" ht="37.5" customHeight="1" x14ac:dyDescent="0.2">
      <c r="A99" s="160" t="s">
        <v>65</v>
      </c>
      <c r="B99" s="285"/>
      <c r="C99" s="159"/>
      <c r="D99" s="36">
        <v>240</v>
      </c>
      <c r="E99" s="37"/>
      <c r="F99" s="37"/>
      <c r="G99" s="37"/>
      <c r="H99" s="38"/>
    </row>
    <row r="100" spans="1:8" s="16" customFormat="1" ht="37.5" customHeight="1" x14ac:dyDescent="0.2">
      <c r="A100" s="160" t="s">
        <v>66</v>
      </c>
      <c r="B100" s="285"/>
      <c r="C100" s="159"/>
      <c r="D100" s="36">
        <v>240</v>
      </c>
      <c r="E100" s="37"/>
      <c r="F100" s="37"/>
      <c r="G100" s="37"/>
      <c r="H100" s="38"/>
    </row>
    <row r="101" spans="1:8" s="16" customFormat="1" ht="37.5" customHeight="1" x14ac:dyDescent="0.2">
      <c r="A101" s="160" t="s">
        <v>67</v>
      </c>
      <c r="B101" s="285"/>
      <c r="C101" s="159"/>
      <c r="D101" s="36">
        <v>480</v>
      </c>
      <c r="E101" s="37"/>
      <c r="F101" s="37"/>
      <c r="G101" s="37"/>
      <c r="H101" s="38"/>
    </row>
    <row r="102" spans="1:8" s="16" customFormat="1" ht="37.5" customHeight="1" x14ac:dyDescent="0.2">
      <c r="A102" s="160" t="s">
        <v>68</v>
      </c>
      <c r="B102" s="285"/>
      <c r="C102" s="159"/>
      <c r="D102" s="36">
        <v>720</v>
      </c>
      <c r="E102" s="37"/>
      <c r="F102" s="37"/>
      <c r="G102" s="37"/>
      <c r="H102" s="38"/>
    </row>
    <row r="103" spans="1:8" s="16" customFormat="1" ht="37.5" customHeight="1" thickBot="1" x14ac:dyDescent="0.25">
      <c r="A103" s="207" t="s">
        <v>69</v>
      </c>
      <c r="B103" s="286"/>
      <c r="C103" s="164"/>
      <c r="D103" s="121">
        <v>6600</v>
      </c>
      <c r="E103" s="122"/>
      <c r="F103" s="122"/>
      <c r="G103" s="122"/>
      <c r="H103" s="123"/>
    </row>
    <row r="104" spans="1:8" s="16" customFormat="1" ht="117.75" customHeight="1" thickBot="1" x14ac:dyDescent="0.25">
      <c r="A104" s="287" t="s">
        <v>71</v>
      </c>
      <c r="B104" s="288"/>
      <c r="C104" s="28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"2ГИС.НИЖНЕВАРТОВСК" (версия для ПК); 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Интернет-площадки и Веб-приложения на основе Cправочника организаций "2ГИС.НИЖНЕВАРТОВСК", http://api.2gis.ru/</v>
      </c>
      <c r="D104" s="45">
        <v>30</v>
      </c>
      <c r="E104" s="45"/>
      <c r="F104" s="45"/>
      <c r="G104" s="45"/>
      <c r="H104" s="46"/>
    </row>
    <row r="105" spans="1:8" s="28" customFormat="1" ht="49.5" customHeight="1" thickBot="1" x14ac:dyDescent="0.25">
      <c r="A105" s="24" t="s">
        <v>72</v>
      </c>
      <c r="B105" s="25"/>
      <c r="C105" s="26"/>
      <c r="D105" s="173" t="str">
        <f>"от "&amp;MIN(D107,D127:H128,F167,D129:H143)&amp;" до "&amp;MAX(D107,D127:H128,F167,D129:H143)</f>
        <v>от 1344 до 16560</v>
      </c>
      <c r="E105" s="173"/>
      <c r="F105" s="173"/>
      <c r="G105" s="173"/>
      <c r="H105" s="174"/>
    </row>
    <row r="106" spans="1:8" s="16" customFormat="1" ht="24.95" customHeight="1" thickBot="1" x14ac:dyDescent="0.25">
      <c r="A106" s="290"/>
      <c r="B106" s="291"/>
      <c r="C106" s="130"/>
      <c r="D106" s="292"/>
      <c r="E106" s="292"/>
      <c r="F106" s="292"/>
      <c r="G106" s="292"/>
      <c r="H106" s="293"/>
    </row>
    <row r="107" spans="1:8" s="16" customFormat="1" ht="67.5" customHeight="1" thickBot="1" x14ac:dyDescent="0.25">
      <c r="A107" s="179" t="s">
        <v>73</v>
      </c>
      <c r="B107" s="180"/>
      <c r="C107"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"2ГИС.НИЖНЕВАРТОВСК" (версия для ПК); Интернет-площадка 2gis.kz на основе Cправочника организаций "2ГИС.НИЖНЕВАРТОВСК"; Электронный справочник на основе Справочника организаций "2ГИС.НИЖНЕВАРТОВСК" (мобильная версия); Интернет-площадки и Веб-приложения на основе Cправочника организаций "2ГИС.НИЖНЕВАРТОВСК", http://api.2gis.kz/</v>
      </c>
      <c r="D107" s="182">
        <v>7200</v>
      </c>
      <c r="E107" s="182"/>
      <c r="F107" s="182"/>
      <c r="G107" s="182"/>
      <c r="H107" s="183"/>
    </row>
    <row r="108" spans="1:8" s="16" customFormat="1" ht="67.5" customHeight="1" thickBot="1" x14ac:dyDescent="0.25">
      <c r="A108" s="184" t="s">
        <v>74</v>
      </c>
      <c r="B108" s="185"/>
      <c r="C108" s="186"/>
      <c r="D108" s="187" t="s">
        <v>75</v>
      </c>
      <c r="E108" s="188"/>
      <c r="F108" s="188"/>
      <c r="G108" s="188"/>
      <c r="H108" s="189"/>
    </row>
    <row r="109" spans="1:8" s="16" customFormat="1" ht="67.5" customHeight="1" x14ac:dyDescent="0.2">
      <c r="A109" s="190" t="s">
        <v>76</v>
      </c>
      <c r="B109" s="191"/>
      <c r="C109" s="186"/>
      <c r="D109" s="157">
        <f>D107/4</f>
        <v>1800</v>
      </c>
      <c r="E109" s="157"/>
      <c r="F109" s="157"/>
      <c r="G109" s="157"/>
      <c r="H109" s="158"/>
    </row>
    <row r="110" spans="1:8" s="16" customFormat="1" ht="67.5" customHeight="1" x14ac:dyDescent="0.2">
      <c r="A110" s="190" t="s">
        <v>77</v>
      </c>
      <c r="B110" s="191"/>
      <c r="C110" s="186"/>
      <c r="D110" s="157">
        <f>D107/5</f>
        <v>1440</v>
      </c>
      <c r="E110" s="157"/>
      <c r="F110" s="157"/>
      <c r="G110" s="157"/>
      <c r="H110" s="158"/>
    </row>
    <row r="111" spans="1:8" s="16" customFormat="1" ht="67.5" customHeight="1" x14ac:dyDescent="0.2">
      <c r="A111" s="190" t="s">
        <v>78</v>
      </c>
      <c r="B111" s="191"/>
      <c r="C111" s="186"/>
      <c r="D111" s="157">
        <f>D107/6</f>
        <v>1200</v>
      </c>
      <c r="E111" s="157"/>
      <c r="F111" s="157"/>
      <c r="G111" s="157"/>
      <c r="H111" s="158"/>
    </row>
    <row r="112" spans="1:8" s="16" customFormat="1" ht="67.5" customHeight="1" x14ac:dyDescent="0.2">
      <c r="A112" s="190" t="s">
        <v>79</v>
      </c>
      <c r="B112" s="191"/>
      <c r="C112" s="186"/>
      <c r="D112" s="157">
        <f>D107/7</f>
        <v>1028.5714285714287</v>
      </c>
      <c r="E112" s="157"/>
      <c r="F112" s="157"/>
      <c r="G112" s="157"/>
      <c r="H112" s="158"/>
    </row>
    <row r="113" spans="1:8" s="16" customFormat="1" ht="67.5" customHeight="1" x14ac:dyDescent="0.2">
      <c r="A113" s="190" t="s">
        <v>80</v>
      </c>
      <c r="B113" s="191"/>
      <c r="C113" s="186"/>
      <c r="D113" s="157">
        <f>D107/8</f>
        <v>900</v>
      </c>
      <c r="E113" s="157"/>
      <c r="F113" s="157"/>
      <c r="G113" s="157"/>
      <c r="H113" s="158"/>
    </row>
    <row r="114" spans="1:8" s="16" customFormat="1" ht="67.5" customHeight="1" x14ac:dyDescent="0.2">
      <c r="A114" s="190" t="s">
        <v>81</v>
      </c>
      <c r="B114" s="191"/>
      <c r="C114" s="186"/>
      <c r="D114" s="157">
        <f>D107/9</f>
        <v>800</v>
      </c>
      <c r="E114" s="157"/>
      <c r="F114" s="157"/>
      <c r="G114" s="157"/>
      <c r="H114" s="158"/>
    </row>
    <row r="115" spans="1:8" s="16" customFormat="1" ht="67.5" customHeight="1" x14ac:dyDescent="0.2">
      <c r="A115" s="190" t="s">
        <v>82</v>
      </c>
      <c r="B115" s="191"/>
      <c r="C115" s="186"/>
      <c r="D115" s="157">
        <f>D107/10</f>
        <v>720</v>
      </c>
      <c r="E115" s="157"/>
      <c r="F115" s="157"/>
      <c r="G115" s="157"/>
      <c r="H115" s="158"/>
    </row>
    <row r="116" spans="1:8" s="16" customFormat="1" ht="67.5" customHeight="1" thickBot="1" x14ac:dyDescent="0.25">
      <c r="A116" s="179" t="s">
        <v>83</v>
      </c>
      <c r="B116" s="180"/>
      <c r="C116" s="186"/>
      <c r="D116" s="182">
        <v>10800</v>
      </c>
      <c r="E116" s="182"/>
      <c r="F116" s="182"/>
      <c r="G116" s="182"/>
      <c r="H116" s="183"/>
    </row>
    <row r="117" spans="1:8" s="16" customFormat="1" ht="67.5" customHeight="1" thickBot="1" x14ac:dyDescent="0.25">
      <c r="A117" s="184" t="s">
        <v>74</v>
      </c>
      <c r="B117" s="185"/>
      <c r="C117" s="186"/>
      <c r="D117" s="187" t="s">
        <v>75</v>
      </c>
      <c r="E117" s="188"/>
      <c r="F117" s="188"/>
      <c r="G117" s="188"/>
      <c r="H117" s="189"/>
    </row>
    <row r="118" spans="1:8" s="16" customFormat="1" ht="67.5" customHeight="1" x14ac:dyDescent="0.2">
      <c r="A118" s="190" t="s">
        <v>76</v>
      </c>
      <c r="B118" s="191"/>
      <c r="C118" s="186"/>
      <c r="D118" s="157">
        <v>2700</v>
      </c>
      <c r="E118" s="157"/>
      <c r="F118" s="157"/>
      <c r="G118" s="157"/>
      <c r="H118" s="158"/>
    </row>
    <row r="119" spans="1:8" s="16" customFormat="1" ht="67.5" customHeight="1" x14ac:dyDescent="0.2">
      <c r="A119" s="190" t="s">
        <v>77</v>
      </c>
      <c r="B119" s="191"/>
      <c r="C119" s="186"/>
      <c r="D119" s="157">
        <v>2160</v>
      </c>
      <c r="E119" s="157"/>
      <c r="F119" s="157"/>
      <c r="G119" s="157"/>
      <c r="H119" s="158"/>
    </row>
    <row r="120" spans="1:8" s="16" customFormat="1" ht="67.5" customHeight="1" x14ac:dyDescent="0.2">
      <c r="A120" s="190" t="s">
        <v>78</v>
      </c>
      <c r="B120" s="191"/>
      <c r="C120" s="186"/>
      <c r="D120" s="157">
        <v>1800</v>
      </c>
      <c r="E120" s="157"/>
      <c r="F120" s="157"/>
      <c r="G120" s="157"/>
      <c r="H120" s="158"/>
    </row>
    <row r="121" spans="1:8" s="16" customFormat="1" ht="67.5" customHeight="1" x14ac:dyDescent="0.2">
      <c r="A121" s="190" t="s">
        <v>79</v>
      </c>
      <c r="B121" s="191"/>
      <c r="C121" s="186"/>
      <c r="D121" s="157">
        <v>1542.8571428571429</v>
      </c>
      <c r="E121" s="157"/>
      <c r="F121" s="157"/>
      <c r="G121" s="157"/>
      <c r="H121" s="158"/>
    </row>
    <row r="122" spans="1:8" s="16" customFormat="1" ht="67.5" customHeight="1" x14ac:dyDescent="0.2">
      <c r="A122" s="190" t="s">
        <v>80</v>
      </c>
      <c r="B122" s="191"/>
      <c r="C122" s="186"/>
      <c r="D122" s="157">
        <v>1350</v>
      </c>
      <c r="E122" s="157"/>
      <c r="F122" s="157"/>
      <c r="G122" s="157"/>
      <c r="H122" s="158"/>
    </row>
    <row r="123" spans="1:8" s="16" customFormat="1" ht="67.5" customHeight="1" x14ac:dyDescent="0.2">
      <c r="A123" s="190" t="s">
        <v>81</v>
      </c>
      <c r="B123" s="191"/>
      <c r="C123" s="186"/>
      <c r="D123" s="157">
        <v>1200</v>
      </c>
      <c r="E123" s="157"/>
      <c r="F123" s="157"/>
      <c r="G123" s="157"/>
      <c r="H123" s="158"/>
    </row>
    <row r="124" spans="1:8" s="16" customFormat="1" ht="67.5" customHeight="1" thickBot="1" x14ac:dyDescent="0.25">
      <c r="A124" s="190" t="s">
        <v>82</v>
      </c>
      <c r="B124" s="191"/>
      <c r="C124" s="194"/>
      <c r="D124" s="157">
        <v>1080</v>
      </c>
      <c r="E124" s="157"/>
      <c r="F124" s="157"/>
      <c r="G124" s="157"/>
      <c r="H124" s="158"/>
    </row>
    <row r="125" spans="1:8" s="16" customFormat="1" ht="62.45" customHeight="1" thickBot="1" x14ac:dyDescent="0.25">
      <c r="A125" s="195" t="s">
        <v>84</v>
      </c>
      <c r="B125" s="196"/>
      <c r="C125"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125" s="44">
        <v>10008</v>
      </c>
      <c r="E125" s="45"/>
      <c r="F125" s="45"/>
      <c r="G125" s="45"/>
      <c r="H125" s="46"/>
    </row>
    <row r="126" spans="1:8" s="16" customFormat="1" ht="24.95" customHeight="1" thickBot="1" x14ac:dyDescent="0.25">
      <c r="A126" s="290"/>
      <c r="B126" s="291"/>
      <c r="C126" s="125"/>
      <c r="D126" s="292"/>
      <c r="E126" s="292"/>
      <c r="F126" s="292"/>
      <c r="G126" s="292"/>
      <c r="H126" s="293"/>
    </row>
    <row r="127" spans="1:8" s="16" customFormat="1" ht="50.1" customHeight="1" x14ac:dyDescent="0.2">
      <c r="A127" s="160" t="s">
        <v>85</v>
      </c>
      <c r="B127" s="161"/>
      <c r="C127" s="298" t="str">
        <f>"Интернет-площадка 2gis.ru на основе Cправочника организаций "&amp;$C$2&amp;""</f>
        <v>Интернет-площадка 2gis.ru на основе Cправочника организаций "2ГИС.НИЖНЕВАРТОВСК"</v>
      </c>
      <c r="D127" s="56">
        <v>3600</v>
      </c>
      <c r="E127" s="37"/>
      <c r="F127" s="37"/>
      <c r="G127" s="37"/>
      <c r="H127" s="38"/>
    </row>
    <row r="128" spans="1:8" s="16" customFormat="1" ht="50.1" customHeight="1" x14ac:dyDescent="0.2">
      <c r="A128" s="160" t="s">
        <v>86</v>
      </c>
      <c r="B128" s="161"/>
      <c r="C128" s="203" t="str">
        <f>"Электронный справочник на основе Справочника организаций"&amp;$C$2&amp;" (версия для ПК)"</f>
        <v>Электронный справочник на основе Справочника организаций"2ГИС.НИЖНЕВАРТОВСК" (версия для ПК)</v>
      </c>
      <c r="D128" s="56">
        <v>8100</v>
      </c>
      <c r="E128" s="37"/>
      <c r="F128" s="37"/>
      <c r="G128" s="37"/>
      <c r="H128" s="38"/>
    </row>
    <row r="129" spans="1:8" s="16" customFormat="1" ht="50.1" customHeight="1" x14ac:dyDescent="0.2">
      <c r="A129" s="160" t="s">
        <v>87</v>
      </c>
      <c r="B129" s="161"/>
      <c r="C129" s="203" t="str">
        <f>"Электронный справочник на основе Справочника организаций"&amp;$C$2&amp;" (версия для ПК)"</f>
        <v>Электронный справочник на основе Справочника организаций"2ГИС.НИЖНЕВАРТОВСК" (версия для ПК)</v>
      </c>
      <c r="D129" s="56">
        <v>12720</v>
      </c>
      <c r="E129" s="37"/>
      <c r="F129" s="37"/>
      <c r="G129" s="37"/>
      <c r="H129" s="38"/>
    </row>
    <row r="130" spans="1:8" s="16" customFormat="1" ht="50.1" customHeight="1" x14ac:dyDescent="0.2">
      <c r="A130" s="160" t="s">
        <v>88</v>
      </c>
      <c r="B130" s="161"/>
      <c r="C130" s="203" t="str">
        <f>"Интернет-площадка 2gis.ru на основе Cправочника организаций "&amp;$C$2&amp;""</f>
        <v>Интернет-площадка 2gis.ru на основе Cправочника организаций "2ГИС.НИЖНЕВАРТОВСК"</v>
      </c>
      <c r="D130" s="56">
        <v>10200</v>
      </c>
      <c r="E130" s="37"/>
      <c r="F130" s="37"/>
      <c r="G130" s="37"/>
      <c r="H130" s="38"/>
    </row>
    <row r="131" spans="1:8" s="16" customFormat="1" ht="50.1" customHeight="1" x14ac:dyDescent="0.2">
      <c r="A131" s="160" t="s">
        <v>89</v>
      </c>
      <c r="B131" s="161"/>
      <c r="C131" s="203" t="str">
        <f>"Интернет-площадка 2gis.ru на основе Cправочника организаций "&amp;$C$2&amp;""</f>
        <v>Интернет-площадка 2gis.ru на основе Cправочника организаций "2ГИС.НИЖНЕВАРТОВСК"</v>
      </c>
      <c r="D131" s="56">
        <v>12240</v>
      </c>
      <c r="E131" s="37"/>
      <c r="F131" s="37"/>
      <c r="G131" s="37"/>
      <c r="H131" s="38"/>
    </row>
    <row r="132" spans="1:8" s="16" customFormat="1" ht="50.1" customHeight="1" x14ac:dyDescent="0.2">
      <c r="A132" s="160" t="s">
        <v>90</v>
      </c>
      <c r="B132" s="161"/>
      <c r="C132" s="203" t="str">
        <f>"Электронный справочник на основе Справочника организаций"&amp;$C$2&amp;" (версия для ПК)"</f>
        <v>Электронный справочник на основе Справочника организаций"2ГИС.НИЖНЕВАРТОВСК" (версия для ПК)</v>
      </c>
      <c r="D132" s="56">
        <v>8100</v>
      </c>
      <c r="E132" s="37"/>
      <c r="F132" s="37"/>
      <c r="G132" s="37"/>
      <c r="H132" s="38"/>
    </row>
    <row r="133" spans="1:8" s="16" customFormat="1" ht="50.1" customHeight="1" x14ac:dyDescent="0.2">
      <c r="A133" s="160" t="s">
        <v>91</v>
      </c>
      <c r="B133" s="161"/>
      <c r="C133" s="203" t="str">
        <f>"Электронный справочник на основе Справочника организаций"&amp;$C$2&amp;" (версия для ПК)"</f>
        <v>Электронный справочник на основе Справочника организаций"2ГИС.НИЖНЕВАРТОВСК" (версия для ПК)</v>
      </c>
      <c r="D133" s="56">
        <v>15300</v>
      </c>
      <c r="E133" s="37"/>
      <c r="F133" s="37"/>
      <c r="G133" s="37"/>
      <c r="H133" s="38"/>
    </row>
    <row r="134" spans="1:8" s="16" customFormat="1" ht="50.1" customHeight="1" x14ac:dyDescent="0.2">
      <c r="A134" s="160" t="s">
        <v>92</v>
      </c>
      <c r="B134" s="161"/>
      <c r="C134" s="203" t="str">
        <f>"Электронный справочник на основе Справочника организаций"&amp;$C$2&amp;" (версия для ПК)"</f>
        <v>Электронный справочник на основе Справочника организаций"2ГИС.НИЖНЕВАРТОВСК" (версия для ПК)</v>
      </c>
      <c r="D134" s="56">
        <v>16560</v>
      </c>
      <c r="E134" s="37"/>
      <c r="F134" s="37"/>
      <c r="G134" s="37"/>
      <c r="H134" s="38"/>
    </row>
    <row r="135" spans="1:8" s="16" customFormat="1" ht="50.1" customHeight="1" x14ac:dyDescent="0.2">
      <c r="A135" s="160" t="s">
        <v>93</v>
      </c>
      <c r="B135" s="161"/>
      <c r="C135" s="203" t="str">
        <f>C167</f>
        <v>электронный справочник на основе Справочника организаций "2ГИС.НИЖНЕВАРТОВСК" (мобильная версия 2ГИС 4.0 и выше)</v>
      </c>
      <c r="D135" s="56">
        <v>15000</v>
      </c>
      <c r="E135" s="37"/>
      <c r="F135" s="37"/>
      <c r="G135" s="37"/>
      <c r="H135" s="38"/>
    </row>
    <row r="136" spans="1:8" s="16" customFormat="1" ht="50.1" customHeight="1" x14ac:dyDescent="0.2">
      <c r="A136" s="160" t="s">
        <v>94</v>
      </c>
      <c r="B136" s="161"/>
      <c r="C136" s="203" t="s">
        <v>95</v>
      </c>
      <c r="D136" s="56">
        <v>3000</v>
      </c>
      <c r="E136" s="37"/>
      <c r="F136" s="37"/>
      <c r="G136" s="37"/>
      <c r="H136" s="38"/>
    </row>
    <row r="137" spans="1:8" s="16" customFormat="1" ht="81" customHeight="1" x14ac:dyDescent="0.2">
      <c r="A137" s="160" t="s">
        <v>96</v>
      </c>
      <c r="B137" s="161"/>
      <c r="C137"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"2ГИС.НИЖНЕВАРТОВСК" (мобильная версия 2ГИС 4.0 и выше); Интернет-площадка 2gis.ru на основе Cправочника организаций "2ГИС.НИЖНЕВАРТОВСК"</v>
      </c>
      <c r="D137" s="56">
        <v>3360</v>
      </c>
      <c r="E137" s="37"/>
      <c r="F137" s="37"/>
      <c r="G137" s="37"/>
      <c r="H137" s="38"/>
    </row>
    <row r="138" spans="1:8" s="16" customFormat="1" ht="81" customHeight="1" x14ac:dyDescent="0.2">
      <c r="A138" s="160" t="s">
        <v>97</v>
      </c>
      <c r="B138" s="161"/>
      <c r="C138" s="203" t="str">
        <f t="shared" ref="C138:C140"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"2ГИС.НИЖНЕВАРТОВСК" (мобильная версия 2ГИС 4.0 и выше); Интернет-площадка 2gis.ru на основе Cправочника организаций "2ГИС.НИЖНЕВАРТОВСК"</v>
      </c>
      <c r="D138" s="56">
        <v>2688</v>
      </c>
      <c r="E138" s="37"/>
      <c r="F138" s="37"/>
      <c r="G138" s="37"/>
      <c r="H138" s="38"/>
    </row>
    <row r="139" spans="1:8" s="16" customFormat="1" ht="81" customHeight="1" x14ac:dyDescent="0.2">
      <c r="A139" s="160" t="s">
        <v>98</v>
      </c>
      <c r="B139" s="161"/>
      <c r="C139" s="203" t="str">
        <f t="shared" si="0"/>
        <v>электронный справочник на основе Справочника организаций "2ГИС.НИЖНЕВАРТОВСК" (мобильная версия 2ГИС 4.0 и выше); Интернет-площадка 2gis.ru на основе Cправочника организаций "2ГИС.НИЖНЕВАРТОВСК"</v>
      </c>
      <c r="D139" s="56">
        <v>2760</v>
      </c>
      <c r="E139" s="37"/>
      <c r="F139" s="37"/>
      <c r="G139" s="37"/>
      <c r="H139" s="38"/>
    </row>
    <row r="140" spans="1:8" s="16" customFormat="1" ht="81" customHeight="1" x14ac:dyDescent="0.2">
      <c r="A140" s="160" t="s">
        <v>99</v>
      </c>
      <c r="B140" s="161"/>
      <c r="C140" s="203" t="str">
        <f t="shared" si="0"/>
        <v>электронный справочник на основе Справочника организаций "2ГИС.НИЖНЕВАРТОВСК" (мобильная версия 2ГИС 4.0 и выше); Интернет-площадка 2gis.ru на основе Cправочника организаций "2ГИС.НИЖНЕВАРТОВСК"</v>
      </c>
      <c r="D140" s="56">
        <v>1344</v>
      </c>
      <c r="E140" s="37"/>
      <c r="F140" s="37"/>
      <c r="G140" s="37"/>
      <c r="H140" s="38"/>
    </row>
    <row r="141" spans="1:8" s="16" customFormat="1" ht="81" customHeight="1" x14ac:dyDescent="0.2">
      <c r="A141" s="160" t="s">
        <v>100</v>
      </c>
      <c r="B141" s="161" t="s">
        <v>100</v>
      </c>
      <c r="C141"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"2ГИС.НИЖНЕВАРТОВСК" (мобильная версия 2ГИС 4.0 и выше); Интернет-площадка 2gis.ru на основе Cправочника организаций "2ГИС.НИЖНЕВАРТОВСК"</v>
      </c>
      <c r="D141" s="56">
        <v>13200</v>
      </c>
      <c r="E141" s="37"/>
      <c r="F141" s="37"/>
      <c r="G141" s="37"/>
      <c r="H141" s="38"/>
    </row>
    <row r="142" spans="1:8" s="16" customFormat="1" ht="81" customHeight="1" x14ac:dyDescent="0.2">
      <c r="A142" s="160" t="s">
        <v>101</v>
      </c>
      <c r="B142" s="161" t="s">
        <v>101</v>
      </c>
      <c r="C142"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"2ГИС.НИЖНЕВАРТОВСК" (мобильная версия 2ГИС 4.0 и выше); Интернет-площадка 2gis.ru на основе Cправочника организаций "2ГИС.НИЖНЕВАРТОВСК"</v>
      </c>
      <c r="D142" s="56">
        <v>10008</v>
      </c>
      <c r="E142" s="37"/>
      <c r="F142" s="37"/>
      <c r="G142" s="37"/>
      <c r="H142" s="38"/>
    </row>
    <row r="143" spans="1:8" s="16" customFormat="1" ht="50.1" customHeight="1" thickBot="1" x14ac:dyDescent="0.25">
      <c r="A143" s="160" t="s">
        <v>102</v>
      </c>
      <c r="B143" s="161"/>
      <c r="C143" s="203" t="str">
        <f>"Электронный справочник на основе Справочника организаций"&amp;$C$2&amp;" (версия для ПК)"</f>
        <v>Электронный справочник на основе Справочника организаций"2ГИС.НИЖНЕВАРТОВСК" (версия для ПК)</v>
      </c>
      <c r="D143" s="56">
        <v>4560</v>
      </c>
      <c r="E143" s="37"/>
      <c r="F143" s="37"/>
      <c r="G143" s="37"/>
      <c r="H143" s="38"/>
    </row>
    <row r="144" spans="1:8" s="16" customFormat="1" ht="102" customHeight="1" thickBot="1" x14ac:dyDescent="0.25">
      <c r="A144" s="160" t="s">
        <v>16</v>
      </c>
      <c r="B144" s="161"/>
      <c r="C144"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144" s="56">
        <v>1200</v>
      </c>
      <c r="E144" s="37"/>
      <c r="F144" s="37"/>
      <c r="G144" s="37"/>
      <c r="H144" s="38"/>
    </row>
    <row r="145" spans="1:8" s="16" customFormat="1" ht="102" customHeight="1" thickBot="1" x14ac:dyDescent="0.25">
      <c r="A145" s="160" t="s">
        <v>103</v>
      </c>
      <c r="B145" s="161"/>
      <c r="C145"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145" s="56">
        <v>100002</v>
      </c>
      <c r="E145" s="37"/>
      <c r="F145" s="37"/>
      <c r="G145" s="37"/>
      <c r="H145" s="38"/>
    </row>
    <row r="146" spans="1:8" s="16" customFormat="1" ht="126" customHeight="1" x14ac:dyDescent="0.2">
      <c r="A146" s="160" t="s">
        <v>104</v>
      </c>
      <c r="B146" s="161"/>
      <c r="C146" s="30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"2ГИС.НИЖНЕВАРТОВСК" (версия для ПК); 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Интернет-площадки и Веб-приложения на основе Cправочника организаций "2ГИС.НИЖНЕВАРТОВСК", http://api.2gis.ru/</v>
      </c>
      <c r="D146" s="56">
        <v>5100</v>
      </c>
      <c r="E146" s="37"/>
      <c r="F146" s="37"/>
      <c r="G146" s="37"/>
      <c r="H146" s="38"/>
    </row>
    <row r="147" spans="1:8" s="16" customFormat="1" ht="96" customHeight="1" x14ac:dyDescent="0.2">
      <c r="A147" s="154" t="s">
        <v>105</v>
      </c>
      <c r="B147" s="204"/>
      <c r="C147"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Интернет-площадки и Веб-приложения на основе Cправочника организаций "2ГИС.НИЖНЕВАРТОВСК", http://api.2gis.ru/</v>
      </c>
      <c r="D147" s="56">
        <v>4500</v>
      </c>
      <c r="E147" s="37"/>
      <c r="F147" s="37"/>
      <c r="G147" s="37"/>
      <c r="H147" s="38"/>
    </row>
    <row r="148" spans="1:8" s="16" customFormat="1" ht="96" customHeight="1" x14ac:dyDescent="0.2">
      <c r="A148" s="154" t="s">
        <v>106</v>
      </c>
      <c r="B148" s="204"/>
      <c r="C148"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"2ГИС.НИЖНЕВАРТОВСК" (мобильная версия 2ГИС 4.0 и выше)</v>
      </c>
      <c r="D148" s="56">
        <v>5010</v>
      </c>
      <c r="E148" s="37"/>
      <c r="F148" s="37"/>
      <c r="G148" s="37"/>
      <c r="H148" s="38"/>
    </row>
    <row r="149" spans="1:8" s="16" customFormat="1" ht="50.1" customHeight="1" x14ac:dyDescent="0.2">
      <c r="A149" s="160" t="s">
        <v>107</v>
      </c>
      <c r="B149" s="161"/>
      <c r="C149" s="203" t="str">
        <f>"Интернет-площадка 2gis.ru на основе Cправочника организаций "&amp;$C$2&amp;""</f>
        <v>Интернет-площадка 2gis.ru на основе Cправочника организаций "2ГИС.НИЖНЕВАРТОВСК"</v>
      </c>
      <c r="D149" s="56">
        <v>5040</v>
      </c>
      <c r="E149" s="37"/>
      <c r="F149" s="37"/>
      <c r="G149" s="37"/>
      <c r="H149" s="38"/>
    </row>
    <row r="150" spans="1:8" s="16" customFormat="1" ht="50.1" customHeight="1" x14ac:dyDescent="0.2">
      <c r="A150" s="160" t="s">
        <v>108</v>
      </c>
      <c r="B150" s="161"/>
      <c r="C150" s="203" t="str">
        <f>"Электронный справочник на основе Справочника организаций"&amp;$C$2&amp;" (версия для ПК)"</f>
        <v>Электронный справочник на основе Справочника организаций"2ГИС.НИЖНЕВАРТОВСК" (версия для ПК)</v>
      </c>
      <c r="D150" s="56">
        <v>11400</v>
      </c>
      <c r="E150" s="37"/>
      <c r="F150" s="37"/>
      <c r="G150" s="37"/>
      <c r="H150" s="38"/>
    </row>
    <row r="151" spans="1:8" s="16" customFormat="1" ht="50.1" customHeight="1" x14ac:dyDescent="0.2">
      <c r="A151" s="160" t="s">
        <v>109</v>
      </c>
      <c r="B151" s="161"/>
      <c r="C151" s="203" t="str">
        <f>"Электронный справочник на основе Справочника организаций"&amp;$C$2&amp;" (версия для ПК)"</f>
        <v>Электронный справочник на основе Справочника организаций"2ГИС.НИЖНЕВАРТОВСК" (версия для ПК)</v>
      </c>
      <c r="D151" s="56">
        <v>17880</v>
      </c>
      <c r="E151" s="37"/>
      <c r="F151" s="37"/>
      <c r="G151" s="37"/>
      <c r="H151" s="38"/>
    </row>
    <row r="152" spans="1:8" s="16" customFormat="1" ht="50.1" customHeight="1" x14ac:dyDescent="0.2">
      <c r="A152" s="160" t="s">
        <v>110</v>
      </c>
      <c r="B152" s="161"/>
      <c r="C152" s="203" t="str">
        <f>"Интернет-площадка 2gis.ru на основе Cправочника организаций "&amp;$C$2&amp;""</f>
        <v>Интернет-площадка 2gis.ru на основе Cправочника организаций "2ГИС.НИЖНЕВАРТОВСК"</v>
      </c>
      <c r="D152" s="56">
        <v>14280</v>
      </c>
      <c r="E152" s="37"/>
      <c r="F152" s="37"/>
      <c r="G152" s="37"/>
      <c r="H152" s="38"/>
    </row>
    <row r="153" spans="1:8" s="16" customFormat="1" ht="50.1" customHeight="1" x14ac:dyDescent="0.2">
      <c r="A153" s="160" t="s">
        <v>111</v>
      </c>
      <c r="B153" s="161"/>
      <c r="C153" s="203" t="str">
        <f>"Интернет-площадка 2gis.ru на основе Cправочника организаций "&amp;$C$2&amp;""</f>
        <v>Интернет-площадка 2gis.ru на основе Cправочника организаций "2ГИС.НИЖНЕВАРТОВСК"</v>
      </c>
      <c r="D153" s="56">
        <v>17136</v>
      </c>
      <c r="E153" s="37"/>
      <c r="F153" s="37"/>
      <c r="G153" s="37"/>
      <c r="H153" s="38"/>
    </row>
    <row r="154" spans="1:8" s="16" customFormat="1" ht="50.1" customHeight="1" x14ac:dyDescent="0.2">
      <c r="A154" s="160" t="s">
        <v>112</v>
      </c>
      <c r="B154" s="161"/>
      <c r="C154" s="203" t="str">
        <f>"Электронный справочник на основе Справочника организаций"&amp;$C$2&amp;" (версия для ПК)"</f>
        <v>Электронный справочник на основе Справочника организаций"2ГИС.НИЖНЕВАРТОВСК" (версия для ПК)</v>
      </c>
      <c r="D154" s="56">
        <v>11400</v>
      </c>
      <c r="E154" s="37"/>
      <c r="F154" s="37"/>
      <c r="G154" s="37"/>
      <c r="H154" s="38"/>
    </row>
    <row r="155" spans="1:8" s="16" customFormat="1" ht="50.1" customHeight="1" x14ac:dyDescent="0.2">
      <c r="A155" s="160" t="s">
        <v>113</v>
      </c>
      <c r="B155" s="161"/>
      <c r="C155" s="203" t="str">
        <f>"Электронный справочник на основе Справочника организаций"&amp;$C$2&amp;" (версия для ПК)"</f>
        <v>Электронный справочник на основе Справочника организаций"2ГИС.НИЖНЕВАРТОВСК" (версия для ПК)</v>
      </c>
      <c r="D155" s="56">
        <v>21480</v>
      </c>
      <c r="E155" s="37"/>
      <c r="F155" s="37"/>
      <c r="G155" s="37"/>
      <c r="H155" s="38"/>
    </row>
    <row r="156" spans="1:8" s="16" customFormat="1" ht="50.1" customHeight="1" x14ac:dyDescent="0.2">
      <c r="A156" s="160" t="s">
        <v>114</v>
      </c>
      <c r="B156" s="161"/>
      <c r="C156" s="203" t="str">
        <f>"Электронный справочник на основе Справочника организаций"&amp;$C$2&amp;" (версия для ПК)"</f>
        <v>Электронный справочник на основе Справочника организаций"2ГИС.НИЖНЕВАРТОВСК" (версия для ПК)</v>
      </c>
      <c r="D156" s="56">
        <v>23280</v>
      </c>
      <c r="E156" s="37"/>
      <c r="F156" s="37"/>
      <c r="G156" s="37"/>
      <c r="H156" s="38"/>
    </row>
    <row r="157" spans="1:8" s="16" customFormat="1" ht="50.1" customHeight="1" x14ac:dyDescent="0.2">
      <c r="A157" s="160" t="s">
        <v>115</v>
      </c>
      <c r="B157" s="161"/>
      <c r="C157" s="203" t="s">
        <v>95</v>
      </c>
      <c r="D157" s="56">
        <v>4200</v>
      </c>
      <c r="E157" s="37"/>
      <c r="F157" s="37"/>
      <c r="G157" s="37"/>
      <c r="H157" s="38"/>
    </row>
    <row r="158" spans="1:8" s="16" customFormat="1" ht="75" customHeight="1" x14ac:dyDescent="0.2">
      <c r="A158" s="160" t="s">
        <v>116</v>
      </c>
      <c r="B158" s="161"/>
      <c r="C158"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"2ГИС.НИЖНЕВАРТОВСК" (мобильная версия 2ГИС 4.0 и выше); Интернет-площадка 2gis.ru на основе Cправочника организаций "2ГИС.НИЖНЕВАРТОВСК"</v>
      </c>
      <c r="D158" s="56">
        <v>18480</v>
      </c>
      <c r="E158" s="37"/>
      <c r="F158" s="37"/>
      <c r="G158" s="37"/>
      <c r="H158" s="38"/>
    </row>
    <row r="159" spans="1:8" s="16" customFormat="1" ht="50.1" customHeight="1" thickBot="1" x14ac:dyDescent="0.25">
      <c r="A159" s="160" t="s">
        <v>117</v>
      </c>
      <c r="B159" s="161"/>
      <c r="C159" s="203" t="str">
        <f>"Электронный справочник на основе Справочника организаций"&amp;$C$2&amp;" (версия для ПК)"</f>
        <v>Электронный справочник на основе Справочника организаций"2ГИС.НИЖНЕВАРТОВСК" (версия для ПК)</v>
      </c>
      <c r="D159" s="56">
        <v>6480</v>
      </c>
      <c r="E159" s="37"/>
      <c r="F159" s="37"/>
      <c r="G159" s="37"/>
      <c r="H159" s="38"/>
    </row>
    <row r="160" spans="1:8" s="28" customFormat="1" ht="50.1" customHeight="1" thickBot="1" x14ac:dyDescent="0.25">
      <c r="A160" s="24" t="s">
        <v>118</v>
      </c>
      <c r="B160" s="25"/>
      <c r="C160" s="26"/>
      <c r="D160" s="173"/>
      <c r="E160" s="173"/>
      <c r="F160" s="173"/>
      <c r="G160" s="173"/>
      <c r="H160" s="174"/>
    </row>
    <row r="161" spans="1:8" s="16" customFormat="1" ht="50.1" customHeight="1" x14ac:dyDescent="0.2">
      <c r="A161" s="160" t="s">
        <v>119</v>
      </c>
      <c r="B161" s="161"/>
      <c r="C161" s="206" t="str">
        <f>"Электронный справочник на основе Справочника организаций "&amp;$C$2&amp;" (мобильная версия)"</f>
        <v>Электронный справочник на основе Справочника организаций "2ГИС.НИЖНЕВАРТОВСК" (мобильная версия)</v>
      </c>
      <c r="D161" s="36">
        <v>3000</v>
      </c>
      <c r="E161" s="37"/>
      <c r="F161" s="37"/>
      <c r="G161" s="37"/>
      <c r="H161" s="38"/>
    </row>
    <row r="162" spans="1:8" s="16" customFormat="1" ht="50.1" customHeight="1" x14ac:dyDescent="0.2">
      <c r="A162" s="160" t="s">
        <v>120</v>
      </c>
      <c r="B162" s="161"/>
      <c r="C162" s="209"/>
      <c r="D162" s="36">
        <v>3000</v>
      </c>
      <c r="E162" s="37"/>
      <c r="F162" s="37"/>
      <c r="G162" s="37"/>
      <c r="H162" s="38"/>
    </row>
    <row r="163" spans="1:8" s="16" customFormat="1" ht="50.1" customHeight="1" x14ac:dyDescent="0.2">
      <c r="A163" s="207" t="s">
        <v>121</v>
      </c>
      <c r="B163" s="208"/>
      <c r="C163" s="209"/>
      <c r="D163" s="297">
        <v>3000</v>
      </c>
      <c r="E163" s="157"/>
      <c r="F163" s="157"/>
      <c r="G163" s="157"/>
      <c r="H163" s="157"/>
    </row>
    <row r="164" spans="1:8" s="16" customFormat="1" ht="50.1" customHeight="1" x14ac:dyDescent="0.2">
      <c r="A164" s="207" t="s">
        <v>122</v>
      </c>
      <c r="B164" s="208"/>
      <c r="C164" s="209"/>
      <c r="D164" s="297">
        <v>300</v>
      </c>
      <c r="E164" s="157"/>
      <c r="F164" s="157"/>
      <c r="G164" s="157"/>
      <c r="H164" s="157"/>
    </row>
    <row r="165" spans="1:8" s="16" customFormat="1" ht="50.1" customHeight="1" thickBot="1" x14ac:dyDescent="0.25">
      <c r="A165" s="207" t="s">
        <v>123</v>
      </c>
      <c r="B165" s="208"/>
      <c r="C165" s="210"/>
      <c r="D165" s="78">
        <v>1050</v>
      </c>
      <c r="E165" s="79"/>
      <c r="F165" s="79"/>
      <c r="G165" s="79"/>
      <c r="H165" s="79"/>
    </row>
    <row r="166" spans="1:8" s="16" customFormat="1" ht="50.1" customHeight="1" thickBot="1" x14ac:dyDescent="0.25">
      <c r="A166" s="24" t="s">
        <v>124</v>
      </c>
      <c r="B166" s="25"/>
      <c r="C166" s="26"/>
      <c r="D166" s="173"/>
      <c r="E166" s="173"/>
      <c r="F166" s="173"/>
      <c r="G166" s="173"/>
      <c r="H166" s="174"/>
    </row>
    <row r="167" spans="1:8" s="16" customFormat="1" ht="50.1" customHeight="1" x14ac:dyDescent="0.2">
      <c r="A167" s="160" t="s">
        <v>125</v>
      </c>
      <c r="B167" s="161"/>
      <c r="C167"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"2ГИС.НИЖНЕВАРТОВСК" (мобильная версия 2ГИС 4.0 и выше)</v>
      </c>
      <c r="D167" s="212">
        <f>F167*1.2</f>
        <v>5472</v>
      </c>
      <c r="E167" s="213">
        <f>F167*1.1</f>
        <v>5016</v>
      </c>
      <c r="F167" s="213">
        <v>4560</v>
      </c>
      <c r="G167" s="213">
        <f>F167*0.75</f>
        <v>3420</v>
      </c>
      <c r="H167" s="214">
        <f>F167*0.5</f>
        <v>2280</v>
      </c>
    </row>
    <row r="168" spans="1:8" s="16" customFormat="1" ht="50.1" customHeight="1" x14ac:dyDescent="0.2">
      <c r="A168" s="160" t="s">
        <v>126</v>
      </c>
      <c r="B168" s="161"/>
      <c r="C168" s="203" t="str">
        <f>"Интернет-площадка 2gis.ru на основе Cправочника организаций "&amp;$C$2&amp;""</f>
        <v>Интернет-площадка 2gis.ru на основе Cправочника организаций "2ГИС.НИЖНЕВАРТОВСК"</v>
      </c>
      <c r="D168" s="36">
        <v>3120</v>
      </c>
      <c r="E168" s="37"/>
      <c r="F168" s="37"/>
      <c r="G168" s="37"/>
      <c r="H168" s="38"/>
    </row>
    <row r="169" spans="1:8" s="16" customFormat="1" ht="50.1" customHeight="1" x14ac:dyDescent="0.2">
      <c r="A169" s="160" t="s">
        <v>127</v>
      </c>
      <c r="B169" s="161"/>
      <c r="C169" s="203" t="str">
        <f>"Электронный справочник на основе Справочника организаций"&amp;$C$2&amp;" (версия для ПК)"</f>
        <v>Электронный справочник на основе Справочника организаций"2ГИС.НИЖНЕВАРТОВСК" (версия для ПК)</v>
      </c>
      <c r="D169" s="56">
        <v>3120</v>
      </c>
      <c r="E169" s="37"/>
      <c r="F169" s="37"/>
      <c r="G169" s="37"/>
      <c r="H169" s="38"/>
    </row>
    <row r="170" spans="1:8" s="16" customFormat="1" ht="50.1" customHeight="1" x14ac:dyDescent="0.2">
      <c r="A170" s="160" t="s">
        <v>198</v>
      </c>
      <c r="B170" s="161"/>
      <c r="C170"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"2ГИС.НИЖНЕВАРТОВСК" (мобильная версия 2ГИС 4.0 и выше)</v>
      </c>
      <c r="D170" s="212">
        <f>F170*1.2</f>
        <v>7776</v>
      </c>
      <c r="E170" s="213">
        <f>F170*1.1</f>
        <v>7128.0000000000009</v>
      </c>
      <c r="F170" s="213">
        <v>6480</v>
      </c>
      <c r="G170" s="213">
        <f>F170*0.75</f>
        <v>4860</v>
      </c>
      <c r="H170" s="214">
        <f>F170*0.5</f>
        <v>3240</v>
      </c>
    </row>
    <row r="171" spans="1:8" s="16" customFormat="1" ht="49.5" customHeight="1" x14ac:dyDescent="0.2">
      <c r="A171" s="160" t="s">
        <v>199</v>
      </c>
      <c r="B171" s="161"/>
      <c r="C171" s="203" t="str">
        <f>"Интернет-площадка 2gis.ru на основе Cправочника организаций "&amp;$C$2&amp;""</f>
        <v>Интернет-площадка 2gis.ru на основе Cправочника организаций "2ГИС.НИЖНЕВАРТОВСК"</v>
      </c>
      <c r="D171" s="36">
        <v>4440</v>
      </c>
      <c r="E171" s="37"/>
      <c r="F171" s="37"/>
      <c r="G171" s="37"/>
      <c r="H171" s="38"/>
    </row>
    <row r="172" spans="1:8" s="16" customFormat="1" ht="50.1" customHeight="1" x14ac:dyDescent="0.2">
      <c r="A172" s="160" t="s">
        <v>130</v>
      </c>
      <c r="B172" s="161"/>
      <c r="C172" s="203" t="str">
        <f>"Электронный справочник на основе Справочника организаций"&amp;$C$2&amp;" (версия для ПК)"</f>
        <v>Электронный справочник на основе Справочника организаций"2ГИС.НИЖНЕВАРТОВСК" (версия для ПК)</v>
      </c>
      <c r="D172" s="36">
        <v>4440</v>
      </c>
      <c r="E172" s="37"/>
      <c r="F172" s="37"/>
      <c r="G172" s="37"/>
      <c r="H172" s="38"/>
    </row>
    <row r="173" spans="1:8" s="16" customFormat="1" ht="126" customHeight="1" x14ac:dyDescent="0.2">
      <c r="A173" s="160" t="s">
        <v>131</v>
      </c>
      <c r="B173" s="161"/>
      <c r="C173" s="215" t="e">
        <f>#REF!</f>
        <v>#REF!</v>
      </c>
      <c r="D173" s="212">
        <f>F173*1.2</f>
        <v>5094</v>
      </c>
      <c r="E173" s="213">
        <f>F173*1.1</f>
        <v>4669.5</v>
      </c>
      <c r="F173" s="213">
        <v>4245</v>
      </c>
      <c r="G173" s="213">
        <f>F173*0.75</f>
        <v>3183.75</v>
      </c>
      <c r="H173" s="214">
        <f>F173*0.5</f>
        <v>2122.5</v>
      </c>
    </row>
    <row r="174" spans="1:8" s="16" customFormat="1" ht="126" customHeight="1" thickBot="1" x14ac:dyDescent="0.25">
      <c r="A174" s="160" t="s">
        <v>132</v>
      </c>
      <c r="B174" s="161"/>
      <c r="C174"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174" s="56">
        <v>5694</v>
      </c>
      <c r="E174" s="37"/>
      <c r="F174" s="37"/>
      <c r="G174" s="37"/>
      <c r="H174" s="38"/>
    </row>
    <row r="175" spans="1:8" ht="50.1" customHeight="1" thickBot="1" x14ac:dyDescent="0.25">
      <c r="A175" s="24" t="s">
        <v>200</v>
      </c>
      <c r="B175" s="25"/>
      <c r="C175" s="26"/>
      <c r="D175" s="173"/>
      <c r="E175" s="173"/>
      <c r="F175" s="173"/>
      <c r="G175" s="173"/>
      <c r="H175" s="174"/>
    </row>
    <row r="176" spans="1:8" s="23" customFormat="1" ht="30" customHeight="1" thickBot="1" x14ac:dyDescent="0.25">
      <c r="A176" s="303"/>
      <c r="B176" s="303"/>
      <c r="C176" s="460"/>
      <c r="D176" s="303"/>
      <c r="E176" s="303"/>
      <c r="F176" s="303"/>
      <c r="G176" s="303"/>
      <c r="H176" s="304"/>
    </row>
    <row r="177" spans="1:8" s="16" customFormat="1" ht="83.25" customHeight="1" x14ac:dyDescent="0.2">
      <c r="A177" s="160" t="s">
        <v>201</v>
      </c>
      <c r="B177" s="161"/>
      <c r="C177"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"2ГИС.НИЖНЕВАРТОВСК" (версия для ПК); 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177" s="36">
        <v>15330</v>
      </c>
      <c r="E177" s="37"/>
      <c r="F177" s="37"/>
      <c r="G177" s="37"/>
      <c r="H177" s="38"/>
    </row>
    <row r="178" spans="1:8" s="16" customFormat="1" ht="83.25" customHeight="1" thickBot="1" x14ac:dyDescent="0.25">
      <c r="A178" s="160" t="s">
        <v>202</v>
      </c>
      <c r="B178" s="161"/>
      <c r="C178" s="209"/>
      <c r="D178" s="36">
        <v>15330</v>
      </c>
      <c r="E178" s="37"/>
      <c r="F178" s="37"/>
      <c r="G178" s="37"/>
      <c r="H178" s="38"/>
    </row>
    <row r="179" spans="1:8" s="28" customFormat="1" ht="49.5" customHeight="1" thickBot="1" x14ac:dyDescent="0.25">
      <c r="A179" s="290"/>
      <c r="B179" s="291"/>
      <c r="C179" s="125"/>
      <c r="D179" s="292"/>
      <c r="E179" s="292"/>
      <c r="F179" s="292"/>
      <c r="G179" s="292"/>
      <c r="H179" s="293"/>
    </row>
    <row r="180" spans="1:8" s="23" customFormat="1" ht="26.25" x14ac:dyDescent="0.2">
      <c r="A180" s="216"/>
      <c r="B180" s="217"/>
      <c r="C180" s="218"/>
      <c r="D180" s="217"/>
      <c r="E180" s="217"/>
      <c r="F180" s="217"/>
      <c r="G180" s="217"/>
      <c r="H180" s="219"/>
    </row>
    <row r="181" spans="1:8" s="16" customFormat="1" ht="21" x14ac:dyDescent="0.2">
      <c r="A181" s="220"/>
      <c r="B181" s="221" t="s">
        <v>133</v>
      </c>
      <c r="C181" s="222" t="s">
        <v>573</v>
      </c>
      <c r="D181" s="222"/>
      <c r="E181" s="223"/>
      <c r="F181" s="223"/>
      <c r="G181" s="223"/>
      <c r="H181" s="223"/>
    </row>
    <row r="182" spans="1:8" s="16" customFormat="1" ht="21" x14ac:dyDescent="0.2">
      <c r="A182" s="220"/>
      <c r="B182" s="223"/>
      <c r="C182" s="224" t="s">
        <v>574</v>
      </c>
      <c r="D182" s="224"/>
      <c r="E182" s="223"/>
      <c r="F182" s="223"/>
      <c r="G182" s="223"/>
      <c r="H182" s="223"/>
    </row>
    <row r="183" spans="1:8" s="16" customFormat="1" ht="21" x14ac:dyDescent="0.2">
      <c r="A183" s="220"/>
      <c r="B183" s="223"/>
      <c r="C183" s="222" t="s">
        <v>575</v>
      </c>
      <c r="D183" s="224"/>
      <c r="E183" s="223"/>
      <c r="F183" s="223"/>
      <c r="G183" s="223"/>
      <c r="H183" s="223"/>
    </row>
    <row r="184" spans="1:8" s="16" customFormat="1" ht="21" x14ac:dyDescent="0.2">
      <c r="A184" s="216"/>
      <c r="B184" s="217"/>
      <c r="C184" s="224"/>
      <c r="D184" s="224"/>
      <c r="E184" s="223"/>
      <c r="F184" s="223"/>
      <c r="G184" s="223"/>
      <c r="H184" s="217"/>
    </row>
    <row r="185" spans="1:8" s="16" customFormat="1" ht="26.25" x14ac:dyDescent="0.2">
      <c r="A185" s="227" t="str">
        <f>Абакан_юр!A174</f>
        <v>По соглашению сторон в качестве валюты платежа могут выступать украинские гривны, в этом случае курс следующий: 1 руб. = 0,4408 гривен</v>
      </c>
      <c r="B185" s="227"/>
      <c r="C185" s="227"/>
      <c r="D185" s="228"/>
      <c r="E185" s="228"/>
      <c r="F185" s="229"/>
      <c r="G185" s="230"/>
      <c r="H185" s="230"/>
    </row>
    <row r="186" spans="1:8" s="16" customFormat="1" ht="26.25" x14ac:dyDescent="0.2">
      <c r="A186" s="227" t="str">
        <f>Абакан_юр!A175</f>
        <v>По соглашению сторон в качестве валюты платежа могут выступать дирхамы ОАЭ, в этом случае курс следующий: 1 руб. = 0,0420 дирхам</v>
      </c>
      <c r="B186" s="227"/>
      <c r="C186" s="227"/>
      <c r="D186" s="228"/>
      <c r="E186" s="228"/>
      <c r="F186" s="229"/>
      <c r="G186" s="232"/>
      <c r="H186" s="232"/>
    </row>
    <row r="187" spans="1:8" ht="12" customHeight="1" x14ac:dyDescent="0.2">
      <c r="A187" s="227" t="str">
        <f>Абакан_юр!A176</f>
        <v>По соглашению сторон в качестве валюты платежа могут выступать доллары США, в этом случае курс следующий: 1 руб. = 0,0114 доллара</v>
      </c>
      <c r="B187" s="227"/>
      <c r="C187" s="227"/>
      <c r="D187" s="228"/>
      <c r="E187" s="228"/>
      <c r="F187" s="229"/>
      <c r="G187" s="232"/>
      <c r="H187" s="232"/>
    </row>
    <row r="188" spans="1:8" s="223" customFormat="1" ht="24.95" customHeight="1" x14ac:dyDescent="0.2">
      <c r="A188" s="227" t="str">
        <f>Абакан_юр!A177</f>
        <v>По соглашению сторон в качестве валюты платежа могут выступать евро, в этом случае курс следующий: 1 руб. = 0,0105 евро</v>
      </c>
      <c r="B188" s="227"/>
      <c r="C188" s="227"/>
      <c r="D188" s="228"/>
      <c r="E188" s="229"/>
      <c r="F188" s="229"/>
      <c r="G188" s="232"/>
      <c r="H188" s="232"/>
    </row>
    <row r="189" spans="1:8" s="223" customFormat="1" ht="24.95" customHeight="1" x14ac:dyDescent="0.2">
      <c r="A189" s="227" t="str">
        <f>Абакан_юр!A178</f>
        <v>По соглашению сторон в качестве валюты платежа могут выступать чешские кроны, в этом случае курс следующий: 1 руб. = 0,2605 крона</v>
      </c>
      <c r="B189" s="227"/>
      <c r="C189" s="227"/>
      <c r="D189" s="228"/>
      <c r="E189" s="229"/>
      <c r="F189" s="229"/>
      <c r="G189" s="232"/>
      <c r="H189" s="232"/>
    </row>
    <row r="190" spans="1:8" s="223" customFormat="1" ht="24.95" customHeight="1" x14ac:dyDescent="0.2">
      <c r="A190" s="227" t="str">
        <f>Абакан_юр!A179</f>
        <v>По соглашению сторон в качестве валюты платежа могут выступать киргизские сомы, в этом случае курс следующий: 1 руб. = 1,0083 сом</v>
      </c>
      <c r="B190" s="227"/>
      <c r="C190" s="227"/>
      <c r="D190" s="228"/>
      <c r="E190" s="228"/>
      <c r="F190" s="229"/>
      <c r="G190" s="232"/>
      <c r="H190" s="232"/>
    </row>
    <row r="191" spans="1:8" s="217" customFormat="1" ht="22.5" customHeight="1" x14ac:dyDescent="0.2">
      <c r="A191" s="227" t="str">
        <f>Абакан_юр!A180</f>
        <v>По соглашению сторон в качестве валюты платежа могут выступать казахстанские тенге, в этом случае курс следующий: 1 руб. = 5,0473 тенге</v>
      </c>
      <c r="B191" s="227"/>
      <c r="C191" s="227"/>
      <c r="D191" s="228"/>
      <c r="E191" s="228"/>
      <c r="F191" s="229"/>
      <c r="G191" s="232"/>
      <c r="H191" s="232"/>
    </row>
    <row r="192" spans="1:8" s="231" customFormat="1" ht="24.95" customHeight="1" x14ac:dyDescent="0.2">
      <c r="A192" s="233"/>
      <c r="B192" s="233"/>
      <c r="C192" s="234"/>
      <c r="D192" s="235"/>
      <c r="E192" s="235"/>
      <c r="F192" s="236"/>
      <c r="G192" s="237"/>
      <c r="H192" s="237"/>
    </row>
    <row r="193" spans="1:8" s="231" customFormat="1" ht="24.95" customHeight="1" x14ac:dyDescent="0.2">
      <c r="A193" s="239" t="s">
        <v>144</v>
      </c>
      <c r="B193" s="239"/>
      <c r="C193" s="239"/>
      <c r="D193" s="239"/>
      <c r="E193" s="239"/>
      <c r="F193" s="239"/>
      <c r="G193" s="239"/>
      <c r="H193" s="239"/>
    </row>
    <row r="194" spans="1:8" s="231" customFormat="1" ht="24.95" customHeight="1" x14ac:dyDescent="0.2">
      <c r="A194" s="239" t="s">
        <v>145</v>
      </c>
      <c r="B194" s="239"/>
      <c r="C194" s="239"/>
      <c r="D194" s="239"/>
      <c r="E194" s="239"/>
      <c r="F194" s="239"/>
      <c r="G194" s="239"/>
      <c r="H194" s="239"/>
    </row>
    <row r="195" spans="1:8" s="231" customFormat="1" ht="24.95" customHeight="1" x14ac:dyDescent="0.2">
      <c r="A195" s="233"/>
      <c r="B195" s="233"/>
      <c r="C195" s="234"/>
      <c r="D195" s="235"/>
      <c r="E195" s="235"/>
      <c r="F195" s="236"/>
      <c r="G195" s="237"/>
      <c r="H195" s="237"/>
    </row>
    <row r="196" spans="1:8" s="231" customFormat="1" ht="24.95" customHeight="1" thickBot="1" x14ac:dyDescent="0.25">
      <c r="A196" s="240" t="s">
        <v>146</v>
      </c>
      <c r="B196" s="240"/>
      <c r="C196" s="240"/>
      <c r="D196" s="240"/>
      <c r="E196" s="240"/>
      <c r="F196" s="241"/>
      <c r="H196" s="242"/>
    </row>
    <row r="197" spans="1:8" s="231" customFormat="1" ht="24.95" customHeight="1" thickBot="1" x14ac:dyDescent="0.25">
      <c r="A197" s="243" t="s">
        <v>147</v>
      </c>
      <c r="B197" s="244"/>
      <c r="C197" s="244"/>
      <c r="D197" s="244"/>
      <c r="E197" s="245"/>
      <c r="F197" s="246"/>
      <c r="G197" s="217"/>
      <c r="H197" s="247"/>
    </row>
    <row r="198" spans="1:8" s="231" customFormat="1" ht="24.95" customHeight="1" thickBot="1" x14ac:dyDescent="0.25">
      <c r="A198" s="426" t="s">
        <v>148</v>
      </c>
      <c r="B198" s="427"/>
      <c r="C198" s="250" t="s">
        <v>149</v>
      </c>
      <c r="D198" s="440" t="s">
        <v>150</v>
      </c>
      <c r="E198" s="441"/>
      <c r="F198" s="252"/>
      <c r="G198" s="252"/>
      <c r="H198" s="252"/>
    </row>
    <row r="199" spans="1:8" s="238" customFormat="1" ht="12" customHeight="1" x14ac:dyDescent="0.2">
      <c r="A199" s="253" t="s">
        <v>151</v>
      </c>
      <c r="B199" s="254"/>
      <c r="C199" s="255" t="s">
        <v>152</v>
      </c>
      <c r="D199" s="256" t="s">
        <v>153</v>
      </c>
      <c r="E199" s="257"/>
      <c r="F199" s="252"/>
      <c r="G199" s="252"/>
      <c r="H199" s="252"/>
    </row>
    <row r="200" spans="1:8" ht="24.95" customHeight="1" x14ac:dyDescent="0.2">
      <c r="A200" s="258" t="s">
        <v>154</v>
      </c>
      <c r="B200" s="259"/>
      <c r="C200" s="260" t="s">
        <v>155</v>
      </c>
      <c r="D200" s="261" t="s">
        <v>156</v>
      </c>
      <c r="E200" s="262"/>
      <c r="F200" s="252"/>
      <c r="G200" s="252"/>
      <c r="H200" s="252"/>
    </row>
    <row r="201" spans="1:8" ht="24.95" customHeight="1" thickBot="1" x14ac:dyDescent="0.25">
      <c r="A201" s="321" t="s">
        <v>157</v>
      </c>
      <c r="B201" s="322"/>
      <c r="C201" s="323" t="s">
        <v>158</v>
      </c>
      <c r="D201" s="324" t="s">
        <v>156</v>
      </c>
      <c r="E201" s="325"/>
      <c r="F201" s="252"/>
      <c r="G201" s="252"/>
      <c r="H201" s="252"/>
    </row>
    <row r="202" spans="1:8" s="238" customFormat="1" ht="12" customHeight="1" x14ac:dyDescent="0.2">
      <c r="A202" s="258" t="s">
        <v>160</v>
      </c>
      <c r="B202" s="259"/>
      <c r="C202" s="319" t="s">
        <v>161</v>
      </c>
      <c r="D202" s="259" t="s">
        <v>156</v>
      </c>
      <c r="E202" s="320"/>
      <c r="F202" s="246"/>
      <c r="G202" s="246"/>
      <c r="H202" s="246"/>
    </row>
    <row r="203" spans="1:8" s="242" customFormat="1" ht="50.1" customHeight="1" thickBot="1" x14ac:dyDescent="0.25">
      <c r="A203" s="442" t="s">
        <v>162</v>
      </c>
      <c r="B203" s="443"/>
      <c r="C203" s="323" t="s">
        <v>163</v>
      </c>
      <c r="D203" s="444" t="s">
        <v>156</v>
      </c>
      <c r="E203" s="445"/>
      <c r="F203" s="236"/>
      <c r="G203" s="237"/>
      <c r="H203" s="237"/>
    </row>
    <row r="204" spans="1:8" s="247" customFormat="1" ht="50.1" customHeight="1" x14ac:dyDescent="0.2">
      <c r="A204" s="636"/>
      <c r="B204" s="636"/>
      <c r="C204" s="636"/>
      <c r="D204" s="636"/>
      <c r="E204" s="636"/>
      <c r="F204" s="236"/>
      <c r="G204" s="237"/>
      <c r="H204" s="237"/>
    </row>
    <row r="205" spans="1:8" ht="94.5" customHeight="1" x14ac:dyDescent="0.2">
      <c r="A205" s="264" t="s">
        <v>164</v>
      </c>
      <c r="B205" s="264"/>
      <c r="C205" s="264"/>
      <c r="D205" s="264"/>
      <c r="E205" s="264"/>
      <c r="F205" s="264"/>
      <c r="G205" s="264"/>
      <c r="H205" s="264"/>
    </row>
    <row r="206" spans="1:8" ht="99.95" customHeight="1" x14ac:dyDescent="0.2">
      <c r="A206" s="264" t="s">
        <v>165</v>
      </c>
      <c r="B206" s="264"/>
      <c r="C206" s="264"/>
      <c r="D206" s="264"/>
      <c r="E206" s="264"/>
      <c r="F206" s="264"/>
      <c r="G206" s="264"/>
      <c r="H206" s="264"/>
    </row>
    <row r="207" spans="1:8" ht="192" customHeight="1" x14ac:dyDescent="0.2">
      <c r="A207" s="326" t="str">
        <f>Абакан_юр!A195</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7" s="326"/>
      <c r="C207" s="326"/>
      <c r="D207" s="326"/>
      <c r="E207" s="326"/>
      <c r="F207" s="326"/>
      <c r="G207" s="326"/>
      <c r="H207" s="326"/>
    </row>
    <row r="208" spans="1:8" ht="174.95" customHeight="1" x14ac:dyDescent="0.2">
      <c r="A208" s="239" t="s">
        <v>167</v>
      </c>
      <c r="B208" s="239"/>
      <c r="C208" s="239"/>
      <c r="D208" s="239"/>
      <c r="E208" s="239"/>
      <c r="F208" s="239"/>
      <c r="G208" s="239"/>
      <c r="H208" s="239"/>
    </row>
    <row r="209" spans="1:8" s="217" customFormat="1" ht="100.5" customHeight="1" x14ac:dyDescent="0.2">
      <c r="A209" s="264" t="s">
        <v>168</v>
      </c>
      <c r="B209" s="264"/>
      <c r="C209" s="264"/>
      <c r="D209" s="264"/>
      <c r="E209" s="264"/>
      <c r="F209" s="264"/>
      <c r="G209" s="264"/>
      <c r="H209" s="264"/>
    </row>
    <row r="210" spans="1:8" s="238" customFormat="1" ht="222.75" customHeight="1" x14ac:dyDescent="0.2">
      <c r="A210" s="239" t="s">
        <v>169</v>
      </c>
      <c r="B210" s="239"/>
      <c r="C210" s="239"/>
      <c r="D210" s="239"/>
      <c r="E210" s="239"/>
      <c r="F210" s="239"/>
      <c r="G210" s="239"/>
      <c r="H210" s="239"/>
    </row>
    <row r="211" spans="1:8" ht="23.25" x14ac:dyDescent="0.2">
      <c r="A211" s="475" t="s">
        <v>287</v>
      </c>
      <c r="B211" s="475"/>
      <c r="C211" s="475"/>
      <c r="D211" s="475"/>
      <c r="E211" s="475"/>
      <c r="F211" s="475"/>
      <c r="G211" s="475"/>
      <c r="H211" s="475"/>
    </row>
    <row r="212" spans="1:8" ht="25.5" x14ac:dyDescent="0.35">
      <c r="A212" s="476" t="s">
        <v>288</v>
      </c>
      <c r="B212" s="477"/>
      <c r="C212" s="478" t="s">
        <v>289</v>
      </c>
    </row>
    <row r="213" spans="1:8" ht="25.5" x14ac:dyDescent="0.35">
      <c r="A213" s="479" t="s">
        <v>290</v>
      </c>
      <c r="B213" s="480"/>
      <c r="C213" s="481">
        <v>1</v>
      </c>
    </row>
    <row r="214" spans="1:8" ht="25.5" x14ac:dyDescent="0.35">
      <c r="A214" s="479">
        <v>2</v>
      </c>
      <c r="B214" s="480"/>
      <c r="C214" s="481">
        <v>1.1000000000000001</v>
      </c>
    </row>
    <row r="215" spans="1:8" ht="25.5" x14ac:dyDescent="0.35">
      <c r="A215" s="479">
        <v>3</v>
      </c>
      <c r="B215" s="480"/>
      <c r="C215" s="481">
        <v>1.2</v>
      </c>
    </row>
    <row r="216" spans="1:8" ht="25.5" x14ac:dyDescent="0.35">
      <c r="A216" s="479" t="s">
        <v>291</v>
      </c>
      <c r="B216" s="480"/>
      <c r="C216" s="481">
        <v>1.25</v>
      </c>
    </row>
    <row r="217" spans="1:8" ht="25.5" x14ac:dyDescent="0.35">
      <c r="A217" s="479" t="s">
        <v>292</v>
      </c>
      <c r="B217" s="480"/>
      <c r="C217" s="481">
        <v>1.3</v>
      </c>
    </row>
    <row r="218" spans="1:8" ht="25.5" x14ac:dyDescent="0.35">
      <c r="A218" s="479" t="s">
        <v>293</v>
      </c>
      <c r="B218" s="480"/>
      <c r="C218" s="481">
        <v>1.35</v>
      </c>
    </row>
    <row r="219" spans="1:8" ht="25.5" x14ac:dyDescent="0.35">
      <c r="A219" s="479" t="s">
        <v>294</v>
      </c>
      <c r="B219" s="480"/>
      <c r="C219" s="481">
        <v>1.4</v>
      </c>
    </row>
    <row r="220" spans="1:8" ht="25.5" x14ac:dyDescent="0.35">
      <c r="A220" s="479" t="s">
        <v>295</v>
      </c>
      <c r="B220" s="480"/>
      <c r="C220" s="481">
        <v>1.45</v>
      </c>
    </row>
    <row r="221" spans="1:8" ht="25.5" x14ac:dyDescent="0.35">
      <c r="A221" s="479" t="s">
        <v>296</v>
      </c>
      <c r="B221" s="480"/>
      <c r="C221" s="481">
        <v>1.5</v>
      </c>
    </row>
    <row r="222" spans="1:8" ht="25.5" x14ac:dyDescent="0.35">
      <c r="A222" s="479" t="s">
        <v>297</v>
      </c>
      <c r="B222" s="480"/>
      <c r="C222" s="481">
        <v>2</v>
      </c>
    </row>
    <row r="223" spans="1:8" ht="23.25" x14ac:dyDescent="0.2">
      <c r="A223" s="264" t="s">
        <v>298</v>
      </c>
      <c r="B223" s="264"/>
      <c r="C223" s="264"/>
      <c r="D223" s="264"/>
      <c r="E223" s="264"/>
      <c r="F223" s="264"/>
      <c r="G223" s="264"/>
      <c r="H223" s="264"/>
    </row>
  </sheetData>
  <sheetProtection selectLockedCells="1" selectUnlockedCells="1"/>
  <mergeCells count="353">
    <mergeCell ref="A218:B218"/>
    <mergeCell ref="A219:B219"/>
    <mergeCell ref="A220:B220"/>
    <mergeCell ref="A221:B221"/>
    <mergeCell ref="A222:B222"/>
    <mergeCell ref="A223:H223"/>
    <mergeCell ref="A212:B212"/>
    <mergeCell ref="A213:B213"/>
    <mergeCell ref="A214:B214"/>
    <mergeCell ref="A215:B215"/>
    <mergeCell ref="A216:B216"/>
    <mergeCell ref="A217:B217"/>
    <mergeCell ref="A207:H207"/>
    <mergeCell ref="A208:H208"/>
    <mergeCell ref="A209:H209"/>
    <mergeCell ref="A210:E210"/>
    <mergeCell ref="F210:H210"/>
    <mergeCell ref="A211:H211"/>
    <mergeCell ref="A202:B202"/>
    <mergeCell ref="D202:E202"/>
    <mergeCell ref="A203:B203"/>
    <mergeCell ref="D203:E203"/>
    <mergeCell ref="A205:H205"/>
    <mergeCell ref="A206:H206"/>
    <mergeCell ref="A199:B199"/>
    <mergeCell ref="D199:E199"/>
    <mergeCell ref="A200:B200"/>
    <mergeCell ref="D200:E200"/>
    <mergeCell ref="A201:B201"/>
    <mergeCell ref="D201:E201"/>
    <mergeCell ref="A193:H193"/>
    <mergeCell ref="A194:H194"/>
    <mergeCell ref="A196:E196"/>
    <mergeCell ref="A197:E197"/>
    <mergeCell ref="A198:B198"/>
    <mergeCell ref="D198:E198"/>
    <mergeCell ref="A186:C186"/>
    <mergeCell ref="A187:C187"/>
    <mergeCell ref="A188:C188"/>
    <mergeCell ref="A189:C189"/>
    <mergeCell ref="A190:C190"/>
    <mergeCell ref="A191:C191"/>
    <mergeCell ref="C181:D181"/>
    <mergeCell ref="C182:D182"/>
    <mergeCell ref="C183:D183"/>
    <mergeCell ref="C184:D184"/>
    <mergeCell ref="A185:C185"/>
    <mergeCell ref="G185:H185"/>
    <mergeCell ref="A177:B177"/>
    <mergeCell ref="C177:C178"/>
    <mergeCell ref="D177:H177"/>
    <mergeCell ref="A178:B178"/>
    <mergeCell ref="D178:H178"/>
    <mergeCell ref="A179:B179"/>
    <mergeCell ref="D179:H179"/>
    <mergeCell ref="A173:B173"/>
    <mergeCell ref="A174:B174"/>
    <mergeCell ref="D174:H174"/>
    <mergeCell ref="A175:B175"/>
    <mergeCell ref="D175:H175"/>
    <mergeCell ref="A176:C176"/>
    <mergeCell ref="D176:H176"/>
    <mergeCell ref="A169:B169"/>
    <mergeCell ref="D169:H169"/>
    <mergeCell ref="A170:B170"/>
    <mergeCell ref="A171:B171"/>
    <mergeCell ref="D171:H171"/>
    <mergeCell ref="A172:B172"/>
    <mergeCell ref="D172:H172"/>
    <mergeCell ref="D165:H165"/>
    <mergeCell ref="A166:B166"/>
    <mergeCell ref="D166:H166"/>
    <mergeCell ref="A167:B167"/>
    <mergeCell ref="A168:B168"/>
    <mergeCell ref="D168:H168"/>
    <mergeCell ref="A161:B161"/>
    <mergeCell ref="C161:C165"/>
    <mergeCell ref="D161:H161"/>
    <mergeCell ref="A162:B162"/>
    <mergeCell ref="D162:H162"/>
    <mergeCell ref="A163:B163"/>
    <mergeCell ref="D163:H163"/>
    <mergeCell ref="A164:B164"/>
    <mergeCell ref="D164:H164"/>
    <mergeCell ref="A165:B165"/>
    <mergeCell ref="A158:B158"/>
    <mergeCell ref="D158:H158"/>
    <mergeCell ref="A159:B159"/>
    <mergeCell ref="D159:H159"/>
    <mergeCell ref="A160:B160"/>
    <mergeCell ref="D160:H160"/>
    <mergeCell ref="A155:B155"/>
    <mergeCell ref="D155:H155"/>
    <mergeCell ref="A156:B156"/>
    <mergeCell ref="D156:H156"/>
    <mergeCell ref="A157:B157"/>
    <mergeCell ref="D157:H157"/>
    <mergeCell ref="A152:B152"/>
    <mergeCell ref="D152:H152"/>
    <mergeCell ref="A153:B153"/>
    <mergeCell ref="D153:H153"/>
    <mergeCell ref="A154:B154"/>
    <mergeCell ref="D154:H154"/>
    <mergeCell ref="A149:B149"/>
    <mergeCell ref="D149:H149"/>
    <mergeCell ref="A150:B150"/>
    <mergeCell ref="D150:H150"/>
    <mergeCell ref="A151:B151"/>
    <mergeCell ref="D151:H151"/>
    <mergeCell ref="A146:B146"/>
    <mergeCell ref="D146:H146"/>
    <mergeCell ref="A147:B147"/>
    <mergeCell ref="D147:H147"/>
    <mergeCell ref="A148:B148"/>
    <mergeCell ref="D148:H148"/>
    <mergeCell ref="A143:B143"/>
    <mergeCell ref="D143:H143"/>
    <mergeCell ref="A144:B144"/>
    <mergeCell ref="D144:H144"/>
    <mergeCell ref="A145:B145"/>
    <mergeCell ref="D145:H145"/>
    <mergeCell ref="A140:B140"/>
    <mergeCell ref="D140:H140"/>
    <mergeCell ref="A141:B141"/>
    <mergeCell ref="D141:H141"/>
    <mergeCell ref="A142:B142"/>
    <mergeCell ref="D142:H142"/>
    <mergeCell ref="A137:B137"/>
    <mergeCell ref="D137:H137"/>
    <mergeCell ref="A138:B138"/>
    <mergeCell ref="D138:H138"/>
    <mergeCell ref="A139:B139"/>
    <mergeCell ref="D139:H139"/>
    <mergeCell ref="A134:B134"/>
    <mergeCell ref="D134:H134"/>
    <mergeCell ref="A135:B135"/>
    <mergeCell ref="D135:H135"/>
    <mergeCell ref="A136:B136"/>
    <mergeCell ref="D136:H136"/>
    <mergeCell ref="A131:B131"/>
    <mergeCell ref="D131:H131"/>
    <mergeCell ref="A132:B132"/>
    <mergeCell ref="D132:H132"/>
    <mergeCell ref="A133:B133"/>
    <mergeCell ref="D133:H133"/>
    <mergeCell ref="A128:B128"/>
    <mergeCell ref="D128:H128"/>
    <mergeCell ref="A129:B129"/>
    <mergeCell ref="D129:H129"/>
    <mergeCell ref="A130:B130"/>
    <mergeCell ref="D130:H130"/>
    <mergeCell ref="A125:B125"/>
    <mergeCell ref="D125:H125"/>
    <mergeCell ref="A126:B126"/>
    <mergeCell ref="D126:H126"/>
    <mergeCell ref="A127:B127"/>
    <mergeCell ref="D127:H127"/>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16:B116"/>
    <mergeCell ref="D116:H116"/>
    <mergeCell ref="A117:B117"/>
    <mergeCell ref="D117:H117"/>
    <mergeCell ref="A118:B118"/>
    <mergeCell ref="D118:H118"/>
    <mergeCell ref="A113:B113"/>
    <mergeCell ref="D113:H113"/>
    <mergeCell ref="A114:B114"/>
    <mergeCell ref="D114:H114"/>
    <mergeCell ref="A115:B115"/>
    <mergeCell ref="D115:H115"/>
    <mergeCell ref="D109:H109"/>
    <mergeCell ref="A110:B110"/>
    <mergeCell ref="D110:H110"/>
    <mergeCell ref="A111:B111"/>
    <mergeCell ref="D111:H111"/>
    <mergeCell ref="A112:B112"/>
    <mergeCell ref="D112:H112"/>
    <mergeCell ref="A105:B105"/>
    <mergeCell ref="D105:H105"/>
    <mergeCell ref="A106:B106"/>
    <mergeCell ref="D106:H106"/>
    <mergeCell ref="A107:B107"/>
    <mergeCell ref="C107:C124"/>
    <mergeCell ref="D107:H107"/>
    <mergeCell ref="A108:B108"/>
    <mergeCell ref="D108:H108"/>
    <mergeCell ref="A109:B109"/>
    <mergeCell ref="A102:B102"/>
    <mergeCell ref="D102:H102"/>
    <mergeCell ref="A103:B103"/>
    <mergeCell ref="D103:H103"/>
    <mergeCell ref="A104:B104"/>
    <mergeCell ref="D104:H104"/>
    <mergeCell ref="A99:B99"/>
    <mergeCell ref="D99:H99"/>
    <mergeCell ref="A100:B100"/>
    <mergeCell ref="D100:H100"/>
    <mergeCell ref="A101:B101"/>
    <mergeCell ref="D101:H101"/>
    <mergeCell ref="D94:H94"/>
    <mergeCell ref="A95:B95"/>
    <mergeCell ref="C95:C103"/>
    <mergeCell ref="D95:H95"/>
    <mergeCell ref="A96:B96"/>
    <mergeCell ref="D96:H96"/>
    <mergeCell ref="A97:B97"/>
    <mergeCell ref="D97:H97"/>
    <mergeCell ref="A98:B98"/>
    <mergeCell ref="D98:H98"/>
    <mergeCell ref="A91:B91"/>
    <mergeCell ref="D91:H91"/>
    <mergeCell ref="A92:B92"/>
    <mergeCell ref="D92:H92"/>
    <mergeCell ref="A93:C93"/>
    <mergeCell ref="D93:H93"/>
    <mergeCell ref="A88:B88"/>
    <mergeCell ref="D88:H88"/>
    <mergeCell ref="A89:B89"/>
    <mergeCell ref="D89:H89"/>
    <mergeCell ref="A90:B90"/>
    <mergeCell ref="D90:H90"/>
    <mergeCell ref="A85:B85"/>
    <mergeCell ref="D85:H85"/>
    <mergeCell ref="A86:B86"/>
    <mergeCell ref="D86:H86"/>
    <mergeCell ref="A87:B87"/>
    <mergeCell ref="D87:H87"/>
    <mergeCell ref="A82:B82"/>
    <mergeCell ref="D82:H82"/>
    <mergeCell ref="A83:B83"/>
    <mergeCell ref="D83:H83"/>
    <mergeCell ref="A84:B84"/>
    <mergeCell ref="D84:H84"/>
    <mergeCell ref="A79:B79"/>
    <mergeCell ref="D79:H79"/>
    <mergeCell ref="A80:B80"/>
    <mergeCell ref="D80:H80"/>
    <mergeCell ref="A81:B81"/>
    <mergeCell ref="D81:H81"/>
    <mergeCell ref="A76:B76"/>
    <mergeCell ref="D76:H76"/>
    <mergeCell ref="A77:B77"/>
    <mergeCell ref="D77:H77"/>
    <mergeCell ref="A78:B78"/>
    <mergeCell ref="D78:H78"/>
    <mergeCell ref="D71:H71"/>
    <mergeCell ref="A72:C72"/>
    <mergeCell ref="D72:H72"/>
    <mergeCell ref="A73:B73"/>
    <mergeCell ref="C73:C92"/>
    <mergeCell ref="D73:H73"/>
    <mergeCell ref="A74:B74"/>
    <mergeCell ref="D74:H74"/>
    <mergeCell ref="A75:B75"/>
    <mergeCell ref="D75:H75"/>
    <mergeCell ref="H62:H66"/>
    <mergeCell ref="D67:H67"/>
    <mergeCell ref="A68:A70"/>
    <mergeCell ref="B68:B69"/>
    <mergeCell ref="C68:C69"/>
    <mergeCell ref="D68:H70"/>
    <mergeCell ref="G56:G60"/>
    <mergeCell ref="H56:H60"/>
    <mergeCell ref="D61:H61"/>
    <mergeCell ref="A62:A66"/>
    <mergeCell ref="B62:B63"/>
    <mergeCell ref="C62:C63"/>
    <mergeCell ref="D62:D66"/>
    <mergeCell ref="E62:E66"/>
    <mergeCell ref="F62:F66"/>
    <mergeCell ref="G62:G66"/>
    <mergeCell ref="D52:H52"/>
    <mergeCell ref="A53:A54"/>
    <mergeCell ref="D53:H54"/>
    <mergeCell ref="D55:H55"/>
    <mergeCell ref="A56:A60"/>
    <mergeCell ref="B56:B57"/>
    <mergeCell ref="C56:C57"/>
    <mergeCell ref="D56:D60"/>
    <mergeCell ref="E56:E60"/>
    <mergeCell ref="F56:F60"/>
    <mergeCell ref="D48:H48"/>
    <mergeCell ref="A49:A51"/>
    <mergeCell ref="D49:D51"/>
    <mergeCell ref="E49:E51"/>
    <mergeCell ref="F49:F51"/>
    <mergeCell ref="G49:G51"/>
    <mergeCell ref="H49:H51"/>
    <mergeCell ref="A39:A42"/>
    <mergeCell ref="D39:H42"/>
    <mergeCell ref="C40:C41"/>
    <mergeCell ref="D43:H43"/>
    <mergeCell ref="A44:A47"/>
    <mergeCell ref="B44:B45"/>
    <mergeCell ref="C44:C45"/>
    <mergeCell ref="D44:H47"/>
    <mergeCell ref="D32:H32"/>
    <mergeCell ref="A33:A37"/>
    <mergeCell ref="B33:B34"/>
    <mergeCell ref="C33:C34"/>
    <mergeCell ref="D33:D37"/>
    <mergeCell ref="E33:E37"/>
    <mergeCell ref="F33:F37"/>
    <mergeCell ref="G33:G37"/>
    <mergeCell ref="H33:H37"/>
    <mergeCell ref="D27:H27"/>
    <mergeCell ref="A28:A31"/>
    <mergeCell ref="B28:B29"/>
    <mergeCell ref="C28:C29"/>
    <mergeCell ref="D28:D31"/>
    <mergeCell ref="E28:E31"/>
    <mergeCell ref="F28:F31"/>
    <mergeCell ref="G28:G31"/>
    <mergeCell ref="H28:H31"/>
    <mergeCell ref="A19:A22"/>
    <mergeCell ref="D19:H22"/>
    <mergeCell ref="C20:C21"/>
    <mergeCell ref="D23:H23"/>
    <mergeCell ref="A24:A26"/>
    <mergeCell ref="B24:B25"/>
    <mergeCell ref="C24:C25"/>
    <mergeCell ref="D24:H26"/>
    <mergeCell ref="H8:H11"/>
    <mergeCell ref="D12:H12"/>
    <mergeCell ref="A13:A17"/>
    <mergeCell ref="B13:B14"/>
    <mergeCell ref="C13:C14"/>
    <mergeCell ref="D13:D17"/>
    <mergeCell ref="E13:E17"/>
    <mergeCell ref="F13:F17"/>
    <mergeCell ref="G13:G17"/>
    <mergeCell ref="H13:H17"/>
    <mergeCell ref="D4:H4"/>
    <mergeCell ref="A5:B5"/>
    <mergeCell ref="D6:H6"/>
    <mergeCell ref="A8:A11"/>
    <mergeCell ref="B8:B9"/>
    <mergeCell ref="C8:C9"/>
    <mergeCell ref="D8:D11"/>
    <mergeCell ref="E8:E11"/>
    <mergeCell ref="F8:F11"/>
    <mergeCell ref="G8:G11"/>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318"/>
  <sheetViews>
    <sheetView view="pageBreakPreview" zoomScale="40" zoomScaleNormal="60" zoomScaleSheetLayoutView="40" workbookViewId="0">
      <pane ySplit="3" topLeftCell="A255" activePane="bottomLeft" state="frozen"/>
      <selection activeCell="A181" sqref="A181:B181"/>
      <selection pane="bottomLeft" activeCell="A181" sqref="A181:B181"/>
    </sheetView>
  </sheetViews>
  <sheetFormatPr defaultColWidth="9.140625" defaultRowHeight="12.75" outlineLevelRow="1" x14ac:dyDescent="0.2"/>
  <cols>
    <col min="1" max="1" width="45.7109375" style="216" customWidth="1"/>
    <col min="2" max="2" width="80.7109375" style="217" customWidth="1"/>
    <col min="3" max="3" width="120.7109375" style="218" customWidth="1"/>
    <col min="4" max="7" width="30.7109375" style="217" customWidth="1"/>
    <col min="8" max="8" width="30.7109375" style="219" customWidth="1"/>
    <col min="9" max="16384" width="9.140625" style="219"/>
  </cols>
  <sheetData>
    <row r="1" spans="1:8" s="4" customFormat="1" ht="50.1" customHeight="1" x14ac:dyDescent="0.2">
      <c r="A1" s="1"/>
      <c r="B1" s="2"/>
      <c r="C1" s="3" t="s">
        <v>0</v>
      </c>
      <c r="D1" s="541"/>
      <c r="E1" s="541"/>
      <c r="F1" s="541"/>
      <c r="G1" s="542"/>
      <c r="H1" s="542"/>
    </row>
    <row r="2" spans="1:8" s="10" customFormat="1" ht="50.1" customHeight="1" x14ac:dyDescent="0.2">
      <c r="A2" s="5" t="str">
        <f>Абакан_юр!A2</f>
        <v>Введен в действие с "01" июня 2024 г.</v>
      </c>
      <c r="B2" s="6" t="s">
        <v>2</v>
      </c>
      <c r="C2" s="7" t="s">
        <v>576</v>
      </c>
      <c r="D2" s="543"/>
      <c r="E2" s="543"/>
      <c r="F2" s="543"/>
      <c r="G2" s="544"/>
      <c r="H2" s="544"/>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s="16" customFormat="1" ht="24.95" customHeight="1" thickBot="1" x14ac:dyDescent="0.25">
      <c r="A6" s="81"/>
      <c r="B6" s="129"/>
      <c r="C6" s="130"/>
      <c r="D6" s="291" t="s">
        <v>234</v>
      </c>
      <c r="E6" s="291"/>
      <c r="F6" s="291"/>
      <c r="G6" s="291"/>
      <c r="H6" s="463"/>
    </row>
    <row r="7" spans="1:8" s="16" customFormat="1" ht="24.95" customHeight="1" thickBot="1" x14ac:dyDescent="0.25">
      <c r="A7" s="112"/>
      <c r="B7" s="82"/>
      <c r="C7" s="83"/>
      <c r="D7" s="642" t="s">
        <v>171</v>
      </c>
      <c r="E7" s="643" t="s">
        <v>172</v>
      </c>
      <c r="F7" s="644" t="s">
        <v>173</v>
      </c>
      <c r="G7" s="643" t="s">
        <v>174</v>
      </c>
      <c r="H7" s="645" t="s">
        <v>175</v>
      </c>
    </row>
    <row r="8" spans="1:8" s="16" customFormat="1" ht="48" customHeight="1" x14ac:dyDescent="0.2">
      <c r="A8" s="29" t="s">
        <v>10</v>
      </c>
      <c r="B8" s="30" t="s">
        <v>27</v>
      </c>
      <c r="C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НОВГОРОД" (версия для ПК); 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Интернет-площадки и Веб-приложения на основе Cправочника организаций "2ГИС.НИЖНИЙ НОВГОРОД", http://api.2gis.ru/</v>
      </c>
      <c r="D8" s="31">
        <f>F8*1.2</f>
        <v>8301.6</v>
      </c>
      <c r="E8" s="32">
        <f>F8*1.1</f>
        <v>7609.8</v>
      </c>
      <c r="F8" s="32">
        <v>6918</v>
      </c>
      <c r="G8" s="32">
        <f>F8*0.75</f>
        <v>5188.5</v>
      </c>
      <c r="H8" s="33">
        <f>F8*0.5</f>
        <v>3459</v>
      </c>
    </row>
    <row r="9" spans="1:8" s="16" customFormat="1" ht="132" customHeight="1" x14ac:dyDescent="0.2">
      <c r="A9" s="34"/>
      <c r="B9" s="35"/>
      <c r="C9" s="35"/>
      <c r="D9" s="36"/>
      <c r="E9" s="37"/>
      <c r="F9" s="37"/>
      <c r="G9" s="37"/>
      <c r="H9" s="38"/>
    </row>
    <row r="10" spans="1:8" s="16" customFormat="1" ht="97.5" customHeight="1" x14ac:dyDescent="0.2">
      <c r="A10" s="34"/>
      <c r="B10" s="39" t="s">
        <v>12</v>
      </c>
      <c r="C1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НОВГОРОД" (версия для ПК); 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Интернет-площадки и Веб-приложения на основе Cправочника организаций "2ГИС.НИЖНИЙ НОВГОРОД", http://api.2gis.ru/</v>
      </c>
      <c r="D10" s="36"/>
      <c r="E10" s="37"/>
      <c r="F10" s="37"/>
      <c r="G10" s="37"/>
      <c r="H10" s="38"/>
    </row>
    <row r="11" spans="1:8" s="16" customFormat="1" ht="166.5" customHeight="1" thickBot="1" x14ac:dyDescent="0.25">
      <c r="A11" s="41"/>
      <c r="B11" s="42" t="s">
        <v>13</v>
      </c>
      <c r="C1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11" s="44"/>
      <c r="E11" s="45"/>
      <c r="F11" s="45"/>
      <c r="G11" s="45"/>
      <c r="H11" s="46"/>
    </row>
    <row r="12" spans="1:8" s="16" customFormat="1" ht="24.95" customHeight="1" thickBot="1" x14ac:dyDescent="0.25">
      <c r="A12" s="47"/>
      <c r="B12" s="48"/>
      <c r="C12" s="49"/>
      <c r="D12" s="291" t="s">
        <v>234</v>
      </c>
      <c r="E12" s="291"/>
      <c r="F12" s="291"/>
      <c r="G12" s="291"/>
      <c r="H12" s="463"/>
    </row>
    <row r="13" spans="1:8" s="16" customFormat="1" ht="48" customHeight="1" x14ac:dyDescent="0.2">
      <c r="A13" s="53" t="s">
        <v>14</v>
      </c>
      <c r="B13" s="30" t="s">
        <v>27</v>
      </c>
      <c r="C1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НОВГОРОД" (версия для ПК); 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Интернет-площадки и Веб-приложения на основе Cправочника организаций "2ГИС.НИЖНИЙ НОВГОРОД", http://api.2gis.ru/</v>
      </c>
      <c r="D13" s="54">
        <f>F13*1.2</f>
        <v>9597.6</v>
      </c>
      <c r="E13" s="32">
        <f>F13*1.1</f>
        <v>8797.8000000000011</v>
      </c>
      <c r="F13" s="32">
        <v>7998</v>
      </c>
      <c r="G13" s="32">
        <f>F13*0.75</f>
        <v>5998.5</v>
      </c>
      <c r="H13" s="33">
        <f>F13*0.5</f>
        <v>3999</v>
      </c>
    </row>
    <row r="14" spans="1:8" s="16" customFormat="1" ht="132" customHeight="1" x14ac:dyDescent="0.2">
      <c r="A14" s="55"/>
      <c r="B14" s="35"/>
      <c r="C14" s="35"/>
      <c r="D14" s="56"/>
      <c r="E14" s="37"/>
      <c r="F14" s="37"/>
      <c r="G14" s="37"/>
      <c r="H14" s="38"/>
    </row>
    <row r="15" spans="1:8" s="16" customFormat="1" ht="97.5" customHeight="1" x14ac:dyDescent="0.2">
      <c r="A15" s="55"/>
      <c r="B15" s="39" t="s">
        <v>12</v>
      </c>
      <c r="C15"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НОВГОРОД" (версия для ПК); 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Интернет-площадки и Веб-приложения на основе Cправочника организаций "2ГИС.НИЖНИЙ НОВГОРОД", http://api.2gis.ru/</v>
      </c>
      <c r="D15" s="56"/>
      <c r="E15" s="37"/>
      <c r="F15" s="37"/>
      <c r="G15" s="37"/>
      <c r="H15" s="38"/>
    </row>
    <row r="16" spans="1:8" s="16" customFormat="1" ht="166.5" customHeight="1" x14ac:dyDescent="0.2">
      <c r="A16" s="55"/>
      <c r="B16" s="57" t="s">
        <v>13</v>
      </c>
      <c r="C16"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16" s="56"/>
      <c r="E16" s="37"/>
      <c r="F16" s="37"/>
      <c r="G16" s="37"/>
      <c r="H16" s="38"/>
    </row>
    <row r="17" spans="1:8" s="16" customFormat="1" ht="92.25" customHeight="1" thickBot="1" x14ac:dyDescent="0.25">
      <c r="A17" s="59"/>
      <c r="B17" s="42" t="s">
        <v>16</v>
      </c>
      <c r="C17"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17" s="61"/>
      <c r="E17" s="45"/>
      <c r="F17" s="45"/>
      <c r="G17" s="45"/>
      <c r="H17" s="46"/>
    </row>
    <row r="18" spans="1:8" s="16" customFormat="1" ht="24.95" customHeight="1" thickBot="1" x14ac:dyDescent="0.25">
      <c r="A18" s="47"/>
      <c r="B18" s="62"/>
      <c r="C18" s="49"/>
      <c r="D18" s="63"/>
      <c r="E18" s="63"/>
      <c r="F18" s="63"/>
      <c r="G18" s="63"/>
      <c r="H18" s="64"/>
    </row>
    <row r="19" spans="1:8" s="16" customFormat="1" ht="112.5" customHeight="1" x14ac:dyDescent="0.2">
      <c r="A19" s="65" t="s">
        <v>17</v>
      </c>
      <c r="B19" s="66" t="s">
        <v>18</v>
      </c>
      <c r="C19" s="67"/>
      <c r="D19" s="68">
        <v>2526</v>
      </c>
      <c r="E19" s="69"/>
      <c r="F19" s="69"/>
      <c r="G19" s="69"/>
      <c r="H19" s="70"/>
    </row>
    <row r="20" spans="1:8" s="16" customFormat="1" ht="50.1" customHeight="1" x14ac:dyDescent="0.2">
      <c r="A20" s="71"/>
      <c r="B20" s="72" t="s">
        <v>19</v>
      </c>
      <c r="C20" s="73" t="str">
        <f>"Электронный справочник "&amp;$C$2&amp;" (версия для ПК)"</f>
        <v>Электронный справочник "2ГИС.НИЖНИЙ НОВГОРОД" (версия для ПК)</v>
      </c>
      <c r="D20" s="74"/>
      <c r="E20" s="75"/>
      <c r="F20" s="75"/>
      <c r="G20" s="75"/>
      <c r="H20" s="76"/>
    </row>
    <row r="21" spans="1:8" s="16" customFormat="1" ht="40.5" customHeight="1" x14ac:dyDescent="0.2">
      <c r="A21" s="71"/>
      <c r="B21" s="72" t="s">
        <v>20</v>
      </c>
      <c r="C21" s="35"/>
      <c r="D21" s="74"/>
      <c r="E21" s="75"/>
      <c r="F21" s="75"/>
      <c r="G21" s="75"/>
      <c r="H21" s="76"/>
    </row>
    <row r="22" spans="1:8" s="16" customFormat="1" ht="75" customHeight="1" thickBot="1" x14ac:dyDescent="0.25">
      <c r="A22" s="77"/>
      <c r="B22" s="72" t="s">
        <v>21</v>
      </c>
      <c r="C22"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"2ГИС.НИЖНИЙ НОВГОРОД"; Электронный справочник "2ГИС.НИЖНИЙ НОВГОРОД" (мобильная версия 2ГИС 4.0 и выше)</v>
      </c>
      <c r="D22" s="78"/>
      <c r="E22" s="79"/>
      <c r="F22" s="79"/>
      <c r="G22" s="79"/>
      <c r="H22" s="80"/>
    </row>
    <row r="23" spans="1:8" s="16" customFormat="1" ht="24.95" customHeight="1" thickBot="1" x14ac:dyDescent="0.25">
      <c r="A23" s="81"/>
      <c r="B23" s="82"/>
      <c r="C23" s="83"/>
      <c r="D23" s="291" t="s">
        <v>234</v>
      </c>
      <c r="E23" s="291"/>
      <c r="F23" s="291"/>
      <c r="G23" s="291"/>
      <c r="H23" s="463"/>
    </row>
    <row r="24" spans="1:8" s="16" customFormat="1" ht="50.1" customHeight="1" x14ac:dyDescent="0.2">
      <c r="A24" s="65" t="s">
        <v>22</v>
      </c>
      <c r="B24" s="87" t="s">
        <v>23</v>
      </c>
      <c r="C24"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Интернет-площадки и Веб-приложения на основе Cправочника организаций "2ГИС.НИЖНИЙ НОВГОРОД", http://api.2gis.ru/</v>
      </c>
      <c r="D24" s="271">
        <v>210</v>
      </c>
      <c r="E24" s="272"/>
      <c r="F24" s="272"/>
      <c r="G24" s="272"/>
      <c r="H24" s="273"/>
    </row>
    <row r="25" spans="1:8" s="16" customFormat="1" ht="94.5" customHeight="1" x14ac:dyDescent="0.2">
      <c r="A25" s="71"/>
      <c r="B25" s="92"/>
      <c r="C25" s="93"/>
      <c r="D25" s="94"/>
      <c r="E25" s="95"/>
      <c r="F25" s="95"/>
      <c r="G25" s="95"/>
      <c r="H25" s="274"/>
    </row>
    <row r="26" spans="1:8" s="16" customFormat="1" ht="163.5" customHeight="1" thickBot="1" x14ac:dyDescent="0.25">
      <c r="A26" s="77"/>
      <c r="B26" s="97" t="s">
        <v>13</v>
      </c>
      <c r="C2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26" s="275"/>
      <c r="E26" s="276"/>
      <c r="F26" s="276"/>
      <c r="G26" s="276"/>
      <c r="H26" s="277"/>
    </row>
    <row r="27" spans="1:8" s="16" customFormat="1" ht="24.95" customHeight="1" thickBot="1" x14ac:dyDescent="0.25">
      <c r="A27" s="81"/>
      <c r="B27" s="48"/>
      <c r="C27" s="49"/>
      <c r="D27" s="291" t="s">
        <v>234</v>
      </c>
      <c r="E27" s="291"/>
      <c r="F27" s="291"/>
      <c r="G27" s="291"/>
      <c r="H27" s="463"/>
    </row>
    <row r="28" spans="1:8" s="16" customFormat="1" ht="50.1" customHeight="1" x14ac:dyDescent="0.2">
      <c r="A28" s="65" t="s">
        <v>24</v>
      </c>
      <c r="B28" s="30" t="s">
        <v>27</v>
      </c>
      <c r="C2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"2ГИС.НИЖНИЙ НОВГОРОД" (версия для ПК); 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v>
      </c>
      <c r="D28" s="31">
        <f>F28*1.2</f>
        <v>13708.8</v>
      </c>
      <c r="E28" s="32">
        <f>F28*1.1</f>
        <v>12566.400000000001</v>
      </c>
      <c r="F28" s="32">
        <v>11424</v>
      </c>
      <c r="G28" s="32">
        <f>F28*0.75</f>
        <v>8568</v>
      </c>
      <c r="H28" s="33">
        <f>F28*0.5</f>
        <v>5712</v>
      </c>
    </row>
    <row r="29" spans="1:8" s="16" customFormat="1" ht="99.95" customHeight="1" x14ac:dyDescent="0.2">
      <c r="A29" s="71"/>
      <c r="B29" s="35"/>
      <c r="C29" s="35"/>
      <c r="D29" s="36"/>
      <c r="E29" s="37"/>
      <c r="F29" s="37"/>
      <c r="G29" s="37"/>
      <c r="H29" s="38"/>
    </row>
    <row r="30" spans="1:8" s="16" customFormat="1" ht="99.95" customHeight="1" x14ac:dyDescent="0.2">
      <c r="A30" s="71"/>
      <c r="B30" s="105" t="s">
        <v>12</v>
      </c>
      <c r="C30"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v>
      </c>
      <c r="D30" s="36"/>
      <c r="E30" s="37"/>
      <c r="F30" s="37"/>
      <c r="G30" s="37"/>
      <c r="H30" s="38"/>
    </row>
    <row r="31" spans="1:8" s="16" customFormat="1" ht="156.75" customHeight="1" thickBot="1" x14ac:dyDescent="0.25">
      <c r="A31" s="77"/>
      <c r="B31" s="107" t="s">
        <v>13</v>
      </c>
      <c r="C31"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31" s="44"/>
      <c r="E31" s="45"/>
      <c r="F31" s="45"/>
      <c r="G31" s="45"/>
      <c r="H31" s="46"/>
    </row>
    <row r="32" spans="1:8" s="16" customFormat="1" ht="24.95" customHeight="1" thickBot="1" x14ac:dyDescent="0.25">
      <c r="A32" s="81"/>
      <c r="B32" s="48"/>
      <c r="C32" s="49"/>
      <c r="D32" s="291" t="s">
        <v>234</v>
      </c>
      <c r="E32" s="291"/>
      <c r="F32" s="291"/>
      <c r="G32" s="291"/>
      <c r="H32" s="463"/>
    </row>
    <row r="33" spans="1:8" s="16" customFormat="1" ht="50.1" customHeight="1" x14ac:dyDescent="0.2">
      <c r="A33" s="65" t="s">
        <v>26</v>
      </c>
      <c r="B33" s="30" t="s">
        <v>27</v>
      </c>
      <c r="C3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"2ГИС.НИЖНИЙ НОВГОРОД" (версия для ПК); 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v>
      </c>
      <c r="D33" s="54">
        <f>F33*1.2</f>
        <v>15840</v>
      </c>
      <c r="E33" s="32">
        <f>F33*1.1</f>
        <v>14520.000000000002</v>
      </c>
      <c r="F33" s="32">
        <v>13200</v>
      </c>
      <c r="G33" s="32">
        <f>F33*0.75</f>
        <v>9900</v>
      </c>
      <c r="H33" s="33">
        <f>F33*0.5</f>
        <v>6600</v>
      </c>
    </row>
    <row r="34" spans="1:8" s="16" customFormat="1" ht="99.95" customHeight="1" x14ac:dyDescent="0.2">
      <c r="A34" s="71"/>
      <c r="B34" s="35"/>
      <c r="C34" s="35"/>
      <c r="D34" s="56"/>
      <c r="E34" s="37"/>
      <c r="F34" s="37"/>
      <c r="G34" s="37"/>
      <c r="H34" s="38"/>
    </row>
    <row r="35" spans="1:8" s="16" customFormat="1" ht="99.95" customHeight="1" x14ac:dyDescent="0.2">
      <c r="A35" s="71"/>
      <c r="B35" s="39" t="s">
        <v>12</v>
      </c>
      <c r="C35"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v>
      </c>
      <c r="D35" s="56"/>
      <c r="E35" s="37"/>
      <c r="F35" s="37"/>
      <c r="G35" s="37"/>
      <c r="H35" s="38"/>
    </row>
    <row r="36" spans="1:8" s="16" customFormat="1" ht="156.75" customHeight="1" x14ac:dyDescent="0.2">
      <c r="A36" s="71"/>
      <c r="B36" s="57" t="s">
        <v>13</v>
      </c>
      <c r="C36"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36" s="56"/>
      <c r="E36" s="37"/>
      <c r="F36" s="37"/>
      <c r="G36" s="37"/>
      <c r="H36" s="38"/>
    </row>
    <row r="37" spans="1:8" s="16" customFormat="1" ht="92.25" customHeight="1" thickBot="1" x14ac:dyDescent="0.25">
      <c r="A37" s="77"/>
      <c r="B37" s="42" t="s">
        <v>16</v>
      </c>
      <c r="C37"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37" s="61"/>
      <c r="E37" s="45"/>
      <c r="F37" s="45"/>
      <c r="G37" s="45"/>
      <c r="H37" s="46"/>
    </row>
    <row r="38" spans="1:8" s="16" customFormat="1" ht="24.95" customHeight="1" thickBot="1" x14ac:dyDescent="0.25">
      <c r="A38" s="112"/>
      <c r="B38" s="62"/>
      <c r="C38" s="49"/>
      <c r="D38" s="63"/>
      <c r="E38" s="63"/>
      <c r="F38" s="63"/>
      <c r="G38" s="63"/>
      <c r="H38" s="64"/>
    </row>
    <row r="39" spans="1:8" s="16" customFormat="1" ht="125.1" customHeight="1" x14ac:dyDescent="0.2">
      <c r="A39" s="65" t="s">
        <v>28</v>
      </c>
      <c r="B39" s="66" t="s">
        <v>29</v>
      </c>
      <c r="C39" s="67"/>
      <c r="D39" s="68">
        <v>4200</v>
      </c>
      <c r="E39" s="69"/>
      <c r="F39" s="69"/>
      <c r="G39" s="69"/>
      <c r="H39" s="70"/>
    </row>
    <row r="40" spans="1:8" s="16" customFormat="1" ht="50.1" customHeight="1" x14ac:dyDescent="0.2">
      <c r="A40" s="71"/>
      <c r="B40" s="72" t="s">
        <v>19</v>
      </c>
      <c r="C40" s="73" t="str">
        <f>"Электронный справочник "&amp;$C$2&amp;" (версия для ПК)"</f>
        <v>Электронный справочник "2ГИС.НИЖНИЙ НОВГОРОД" (версия для ПК)</v>
      </c>
      <c r="D40" s="74"/>
      <c r="E40" s="75"/>
      <c r="F40" s="75"/>
      <c r="G40" s="75"/>
      <c r="H40" s="76"/>
    </row>
    <row r="41" spans="1:8" s="16" customFormat="1" ht="50.1" customHeight="1" x14ac:dyDescent="0.2">
      <c r="A41" s="71"/>
      <c r="B41" s="72" t="s">
        <v>20</v>
      </c>
      <c r="C41" s="35"/>
      <c r="D41" s="74"/>
      <c r="E41" s="75"/>
      <c r="F41" s="75"/>
      <c r="G41" s="75"/>
      <c r="H41" s="76"/>
    </row>
    <row r="42" spans="1:8" s="16" customFormat="1" ht="75" customHeight="1" thickBot="1" x14ac:dyDescent="0.25">
      <c r="A42" s="77"/>
      <c r="B42" s="72" t="s">
        <v>21</v>
      </c>
      <c r="C42"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"2ГИС.НИЖНИЙ НОВГОРОД"; Электронный справочник "2ГИС.НИЖНИЙ НОВГОРОД" (мобильная версия 2ГИС 4.0 и выше)</v>
      </c>
      <c r="D42" s="78"/>
      <c r="E42" s="79"/>
      <c r="F42" s="79"/>
      <c r="G42" s="79"/>
      <c r="H42" s="80"/>
    </row>
    <row r="43" spans="1:8" s="16" customFormat="1" ht="24.95" customHeight="1" thickBot="1" x14ac:dyDescent="0.25">
      <c r="A43" s="81"/>
      <c r="B43" s="82"/>
      <c r="C43" s="83"/>
      <c r="D43" s="291" t="s">
        <v>234</v>
      </c>
      <c r="E43" s="291"/>
      <c r="F43" s="291"/>
      <c r="G43" s="291"/>
      <c r="H43" s="463"/>
    </row>
    <row r="44" spans="1:8" s="16" customFormat="1" ht="50.1" customHeight="1" x14ac:dyDescent="0.2">
      <c r="A44" s="65" t="s">
        <v>30</v>
      </c>
      <c r="B44" s="87" t="s">
        <v>23</v>
      </c>
      <c r="C44"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v>
      </c>
      <c r="D44" s="90">
        <v>348</v>
      </c>
      <c r="E44" s="90"/>
      <c r="F44" s="90"/>
      <c r="G44" s="90"/>
      <c r="H44" s="91"/>
    </row>
    <row r="45" spans="1:8" s="16" customFormat="1" ht="69.75" customHeight="1" x14ac:dyDescent="0.2">
      <c r="A45" s="71"/>
      <c r="B45" s="92"/>
      <c r="C45" s="93"/>
      <c r="D45" s="95"/>
      <c r="E45" s="95"/>
      <c r="F45" s="95"/>
      <c r="G45" s="95"/>
      <c r="H45" s="96"/>
    </row>
    <row r="46" spans="1:8" s="16" customFormat="1" ht="155.25" customHeight="1" x14ac:dyDescent="0.2">
      <c r="A46" s="71"/>
      <c r="B46" s="105" t="s">
        <v>13</v>
      </c>
      <c r="C46"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46" s="95"/>
      <c r="E46" s="95"/>
      <c r="F46" s="95"/>
      <c r="G46" s="95"/>
      <c r="H46" s="96"/>
    </row>
    <row r="47" spans="1:8" s="16" customFormat="1" ht="168.75" customHeight="1" thickBot="1" x14ac:dyDescent="0.25">
      <c r="A47" s="77"/>
      <c r="B47" s="107" t="s">
        <v>13</v>
      </c>
      <c r="C47"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47" s="100"/>
      <c r="E47" s="100"/>
      <c r="F47" s="100"/>
      <c r="G47" s="100"/>
      <c r="H47" s="101"/>
    </row>
    <row r="48" spans="1:8" s="16" customFormat="1" ht="24.95" customHeight="1" thickBot="1" x14ac:dyDescent="0.25">
      <c r="A48" s="81"/>
      <c r="B48" s="82"/>
      <c r="C48" s="83"/>
      <c r="D48" s="113"/>
      <c r="E48" s="114"/>
      <c r="F48" s="114"/>
      <c r="G48" s="114"/>
      <c r="H48" s="115"/>
    </row>
    <row r="49" spans="1:8" s="16" customFormat="1" ht="48" customHeight="1" x14ac:dyDescent="0.2">
      <c r="A49" s="29" t="s">
        <v>31</v>
      </c>
      <c r="B49" s="30" t="s">
        <v>27</v>
      </c>
      <c r="C49"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НОВГОРОД" (версия для ПК); 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Интернет-площадки и Веб-приложения на основе Cправочника организаций "2ГИС.НИЖНИЙ НОВГОРОД", http://api.2gis.ru/</v>
      </c>
      <c r="D49" s="31">
        <f>F49*1.2</f>
        <v>9964.7999999999993</v>
      </c>
      <c r="E49" s="32">
        <f>F49*1.1</f>
        <v>9134.4000000000015</v>
      </c>
      <c r="F49" s="32">
        <v>8304</v>
      </c>
      <c r="G49" s="32">
        <f>F49*0.75</f>
        <v>6228</v>
      </c>
      <c r="H49" s="33">
        <f>F49*0.5</f>
        <v>4152</v>
      </c>
    </row>
    <row r="50" spans="1:8" s="16" customFormat="1" ht="132" customHeight="1" x14ac:dyDescent="0.2">
      <c r="A50" s="34"/>
      <c r="B50" s="35"/>
      <c r="C50" s="35"/>
      <c r="D50" s="36"/>
      <c r="E50" s="37"/>
      <c r="F50" s="37"/>
      <c r="G50" s="37"/>
      <c r="H50" s="38"/>
    </row>
    <row r="51" spans="1:8" s="16" customFormat="1" ht="127.5" customHeight="1" x14ac:dyDescent="0.2">
      <c r="A51" s="34"/>
      <c r="B51" s="39" t="s">
        <v>12</v>
      </c>
      <c r="C51"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НОВГОРОД" (версия для ПК); 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Интернет-площадки и Веб-приложения на основе Cправочника организаций "2ГИС.НИЖНИЙ НОВГОРОД", http://api.2gis.ru/</v>
      </c>
      <c r="D51" s="36"/>
      <c r="E51" s="37"/>
      <c r="F51" s="37"/>
      <c r="G51" s="37"/>
      <c r="H51" s="38"/>
    </row>
    <row r="52" spans="1:8" s="16" customFormat="1" ht="127.5" customHeight="1" thickBot="1" x14ac:dyDescent="0.25">
      <c r="A52" s="119"/>
      <c r="B52" s="120" t="s">
        <v>33</v>
      </c>
      <c r="C52"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52" s="121"/>
      <c r="E52" s="122"/>
      <c r="F52" s="122"/>
      <c r="G52" s="122"/>
      <c r="H52" s="123"/>
    </row>
    <row r="53" spans="1:8" s="16" customFormat="1" ht="166.5" customHeight="1" thickBot="1" x14ac:dyDescent="0.25">
      <c r="A53" s="41"/>
      <c r="B53" s="42" t="s">
        <v>13</v>
      </c>
      <c r="C53"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53" s="44"/>
      <c r="E53" s="45"/>
      <c r="F53" s="45"/>
      <c r="G53" s="45"/>
      <c r="H53" s="46"/>
    </row>
    <row r="54" spans="1:8" s="16" customFormat="1" ht="24.95" customHeight="1" thickBot="1" x14ac:dyDescent="0.25">
      <c r="A54" s="47"/>
      <c r="B54" s="48"/>
      <c r="C54" s="49"/>
      <c r="D54" s="50"/>
      <c r="E54" s="51"/>
      <c r="F54" s="51"/>
      <c r="G54" s="51"/>
      <c r="H54" s="52"/>
    </row>
    <row r="55" spans="1:8" s="16" customFormat="1" ht="48" customHeight="1" x14ac:dyDescent="0.2">
      <c r="A55" s="53" t="s">
        <v>35</v>
      </c>
      <c r="B55" s="30" t="s">
        <v>27</v>
      </c>
      <c r="C5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НОВГОРОД" (версия для ПК); 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Интернет-площадки и Веб-приложения на основе Cправочника организаций "2ГИС.НИЖНИЙ НОВГОРОД", http://api.2gis.ru/</v>
      </c>
      <c r="D55" s="54">
        <f>F55*1.2</f>
        <v>11520</v>
      </c>
      <c r="E55" s="32">
        <f>F55*1.1</f>
        <v>10560</v>
      </c>
      <c r="F55" s="32">
        <v>9600</v>
      </c>
      <c r="G55" s="32">
        <f>F55*0.75</f>
        <v>7200</v>
      </c>
      <c r="H55" s="33">
        <f>F55*0.5</f>
        <v>4800</v>
      </c>
    </row>
    <row r="56" spans="1:8" s="16" customFormat="1" ht="132" customHeight="1" x14ac:dyDescent="0.2">
      <c r="A56" s="55"/>
      <c r="B56" s="35"/>
      <c r="C56" s="35"/>
      <c r="D56" s="56"/>
      <c r="E56" s="37"/>
      <c r="F56" s="37"/>
      <c r="G56" s="37"/>
      <c r="H56" s="38"/>
    </row>
    <row r="57" spans="1:8" s="16" customFormat="1" ht="138.94999999999999" customHeight="1" x14ac:dyDescent="0.2">
      <c r="A57" s="55"/>
      <c r="B57" s="39" t="s">
        <v>12</v>
      </c>
      <c r="C5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НОВГОРОД" (версия для ПК); 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Интернет-площадки и Веб-приложения на основе Cправочника организаций "2ГИС.НИЖНИЙ НОВГОРОД", http://api.2gis.ru/</v>
      </c>
      <c r="D57" s="56"/>
      <c r="E57" s="37"/>
      <c r="F57" s="37"/>
      <c r="G57" s="37"/>
      <c r="H57" s="38"/>
    </row>
    <row r="58" spans="1:8" s="16" customFormat="1" ht="166.5" customHeight="1" x14ac:dyDescent="0.2">
      <c r="A58" s="55"/>
      <c r="B58" s="57" t="s">
        <v>13</v>
      </c>
      <c r="C58"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58" s="56"/>
      <c r="E58" s="37"/>
      <c r="F58" s="37"/>
      <c r="G58" s="37"/>
      <c r="H58" s="38"/>
    </row>
    <row r="59" spans="1:8" s="16" customFormat="1" ht="92.25" customHeight="1" thickBot="1" x14ac:dyDescent="0.25">
      <c r="A59" s="59"/>
      <c r="B59" s="42" t="s">
        <v>36</v>
      </c>
      <c r="C59"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59" s="61"/>
      <c r="E59" s="45"/>
      <c r="F59" s="45"/>
      <c r="G59" s="45"/>
      <c r="H59" s="46"/>
    </row>
    <row r="60" spans="1:8" s="16" customFormat="1" ht="24.95" customHeight="1" thickBot="1" x14ac:dyDescent="0.25">
      <c r="A60" s="81"/>
      <c r="B60" s="82"/>
      <c r="C60" s="83"/>
      <c r="D60" s="84"/>
      <c r="E60" s="85"/>
      <c r="F60" s="85"/>
      <c r="G60" s="85"/>
      <c r="H60" s="86"/>
    </row>
    <row r="61" spans="1:8" s="16" customFormat="1" ht="50.1" customHeight="1" x14ac:dyDescent="0.2">
      <c r="A61" s="65" t="s">
        <v>37</v>
      </c>
      <c r="B61" s="87" t="s">
        <v>23</v>
      </c>
      <c r="C61"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Интернет-площадки и Веб-приложения на основе Cправочника организаций "2ГИС.НИЖНИЙ НОВГОРОД", http://api.2gis.ru/</v>
      </c>
      <c r="D61" s="271">
        <v>210</v>
      </c>
      <c r="E61" s="272"/>
      <c r="F61" s="272"/>
      <c r="G61" s="272"/>
      <c r="H61" s="273"/>
    </row>
    <row r="62" spans="1:8" s="16" customFormat="1" ht="94.5" customHeight="1" x14ac:dyDescent="0.2">
      <c r="A62" s="71"/>
      <c r="B62" s="92"/>
      <c r="C62" s="93"/>
      <c r="D62" s="94"/>
      <c r="E62" s="95"/>
      <c r="F62" s="95"/>
      <c r="G62" s="95"/>
      <c r="H62" s="274"/>
    </row>
    <row r="63" spans="1:8" s="16" customFormat="1" ht="163.5" customHeight="1" thickBot="1" x14ac:dyDescent="0.25">
      <c r="A63" s="77"/>
      <c r="B63" s="97" t="s">
        <v>13</v>
      </c>
      <c r="C63"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63" s="275"/>
      <c r="E63" s="276"/>
      <c r="F63" s="276"/>
      <c r="G63" s="276"/>
      <c r="H63" s="277"/>
    </row>
    <row r="64" spans="1:8" s="16" customFormat="1" ht="24.95" customHeight="1" thickBot="1" x14ac:dyDescent="0.25">
      <c r="A64" s="81"/>
      <c r="B64" s="129"/>
      <c r="C64" s="130"/>
      <c r="D64" s="291" t="s">
        <v>234</v>
      </c>
      <c r="E64" s="291"/>
      <c r="F64" s="291"/>
      <c r="G64" s="291"/>
      <c r="H64" s="463"/>
    </row>
    <row r="65" spans="1:8" s="16" customFormat="1" ht="50.1" customHeight="1" thickBot="1" x14ac:dyDescent="0.25">
      <c r="A65" s="136" t="s">
        <v>38</v>
      </c>
      <c r="B65" s="137"/>
      <c r="C65" s="137"/>
      <c r="D65" s="138" t="str">
        <f>"от "&amp;MIN(D66:D90)&amp;" до "&amp;MAX(D66:D90)</f>
        <v>от 2424 до 60600</v>
      </c>
      <c r="E65" s="139"/>
      <c r="F65" s="139"/>
      <c r="G65" s="139"/>
      <c r="H65" s="140"/>
    </row>
    <row r="66" spans="1:8" s="16" customFormat="1" ht="37.5" customHeight="1" outlineLevel="1" x14ac:dyDescent="0.2">
      <c r="A66" s="141" t="s">
        <v>39</v>
      </c>
      <c r="B66" s="369"/>
      <c r="C66" s="30" t="str">
        <f>"Электронный справочник на основе Справочника организаций "&amp;$C$2&amp;" (версия для ПК)"</f>
        <v>Электронный справочник на основе Справочника организаций "2ГИС.НИЖНИЙ НОВГОРОД" (версия для ПК)</v>
      </c>
      <c r="D66" s="144">
        <v>2424</v>
      </c>
      <c r="E66" s="145"/>
      <c r="F66" s="145"/>
      <c r="G66" s="145"/>
      <c r="H66" s="146"/>
    </row>
    <row r="67" spans="1:8" s="16" customFormat="1" ht="37.5" customHeight="1" outlineLevel="1" x14ac:dyDescent="0.2">
      <c r="A67" s="147" t="s">
        <v>40</v>
      </c>
      <c r="B67" s="371"/>
      <c r="C67" s="355"/>
      <c r="D67" s="36">
        <v>4848</v>
      </c>
      <c r="E67" s="37"/>
      <c r="F67" s="37"/>
      <c r="G67" s="37"/>
      <c r="H67" s="38"/>
    </row>
    <row r="68" spans="1:8" s="16" customFormat="1" ht="37.5" customHeight="1" outlineLevel="1" x14ac:dyDescent="0.2">
      <c r="A68" s="147" t="s">
        <v>41</v>
      </c>
      <c r="B68" s="371"/>
      <c r="C68" s="355"/>
      <c r="D68" s="36">
        <v>7272</v>
      </c>
      <c r="E68" s="37"/>
      <c r="F68" s="37"/>
      <c r="G68" s="37"/>
      <c r="H68" s="38"/>
    </row>
    <row r="69" spans="1:8" s="16" customFormat="1" ht="37.5" customHeight="1" outlineLevel="1" x14ac:dyDescent="0.2">
      <c r="A69" s="147" t="s">
        <v>42</v>
      </c>
      <c r="B69" s="371"/>
      <c r="C69" s="355"/>
      <c r="D69" s="36">
        <v>9696</v>
      </c>
      <c r="E69" s="37"/>
      <c r="F69" s="37"/>
      <c r="G69" s="37"/>
      <c r="H69" s="38"/>
    </row>
    <row r="70" spans="1:8" s="16" customFormat="1" ht="37.5" customHeight="1" outlineLevel="1" x14ac:dyDescent="0.2">
      <c r="A70" s="147" t="s">
        <v>43</v>
      </c>
      <c r="B70" s="371"/>
      <c r="C70" s="355"/>
      <c r="D70" s="36">
        <v>12120</v>
      </c>
      <c r="E70" s="37"/>
      <c r="F70" s="37"/>
      <c r="G70" s="37"/>
      <c r="H70" s="38"/>
    </row>
    <row r="71" spans="1:8" s="16" customFormat="1" ht="37.5" customHeight="1" outlineLevel="1" x14ac:dyDescent="0.2">
      <c r="A71" s="147" t="s">
        <v>44</v>
      </c>
      <c r="B71" s="371"/>
      <c r="C71" s="355"/>
      <c r="D71" s="36">
        <v>14544</v>
      </c>
      <c r="E71" s="37"/>
      <c r="F71" s="37"/>
      <c r="G71" s="37"/>
      <c r="H71" s="38"/>
    </row>
    <row r="72" spans="1:8" s="16" customFormat="1" ht="37.5" customHeight="1" outlineLevel="1" x14ac:dyDescent="0.2">
      <c r="A72" s="147" t="s">
        <v>45</v>
      </c>
      <c r="B72" s="371"/>
      <c r="C72" s="355"/>
      <c r="D72" s="36">
        <v>16968</v>
      </c>
      <c r="E72" s="37"/>
      <c r="F72" s="37"/>
      <c r="G72" s="37"/>
      <c r="H72" s="38"/>
    </row>
    <row r="73" spans="1:8" s="16" customFormat="1" ht="37.5" customHeight="1" outlineLevel="1" x14ac:dyDescent="0.2">
      <c r="A73" s="147" t="s">
        <v>46</v>
      </c>
      <c r="B73" s="371"/>
      <c r="C73" s="355"/>
      <c r="D73" s="36">
        <v>19392</v>
      </c>
      <c r="E73" s="37"/>
      <c r="F73" s="37"/>
      <c r="G73" s="37"/>
      <c r="H73" s="38"/>
    </row>
    <row r="74" spans="1:8" s="16" customFormat="1" ht="37.5" customHeight="1" outlineLevel="1" x14ac:dyDescent="0.2">
      <c r="A74" s="147" t="s">
        <v>47</v>
      </c>
      <c r="B74" s="371"/>
      <c r="C74" s="355"/>
      <c r="D74" s="36">
        <v>21816</v>
      </c>
      <c r="E74" s="37"/>
      <c r="F74" s="37"/>
      <c r="G74" s="37"/>
      <c r="H74" s="38"/>
    </row>
    <row r="75" spans="1:8" s="16" customFormat="1" ht="37.5" customHeight="1" outlineLevel="1" x14ac:dyDescent="0.2">
      <c r="A75" s="147" t="s">
        <v>48</v>
      </c>
      <c r="B75" s="371"/>
      <c r="C75" s="355"/>
      <c r="D75" s="36">
        <v>24240</v>
      </c>
      <c r="E75" s="37"/>
      <c r="F75" s="37"/>
      <c r="G75" s="37"/>
      <c r="H75" s="38"/>
    </row>
    <row r="76" spans="1:8" s="16" customFormat="1" ht="37.5" customHeight="1" outlineLevel="1" x14ac:dyDescent="0.2">
      <c r="A76" s="147" t="s">
        <v>49</v>
      </c>
      <c r="B76" s="371"/>
      <c r="C76" s="355"/>
      <c r="D76" s="36">
        <v>26664</v>
      </c>
      <c r="E76" s="37"/>
      <c r="F76" s="37"/>
      <c r="G76" s="37"/>
      <c r="H76" s="38"/>
    </row>
    <row r="77" spans="1:8" s="16" customFormat="1" ht="37.5" customHeight="1" outlineLevel="1" x14ac:dyDescent="0.2">
      <c r="A77" s="147" t="s">
        <v>50</v>
      </c>
      <c r="B77" s="371"/>
      <c r="C77" s="355"/>
      <c r="D77" s="36">
        <v>29088</v>
      </c>
      <c r="E77" s="37"/>
      <c r="F77" s="37"/>
      <c r="G77" s="37"/>
      <c r="H77" s="38"/>
    </row>
    <row r="78" spans="1:8" s="16" customFormat="1" ht="37.5" customHeight="1" outlineLevel="1" x14ac:dyDescent="0.2">
      <c r="A78" s="147" t="s">
        <v>51</v>
      </c>
      <c r="B78" s="371"/>
      <c r="C78" s="355"/>
      <c r="D78" s="36">
        <v>31512</v>
      </c>
      <c r="E78" s="37"/>
      <c r="F78" s="37"/>
      <c r="G78" s="37"/>
      <c r="H78" s="38"/>
    </row>
    <row r="79" spans="1:8" s="16" customFormat="1" ht="37.5" customHeight="1" outlineLevel="1" x14ac:dyDescent="0.2">
      <c r="A79" s="147" t="s">
        <v>52</v>
      </c>
      <c r="B79" s="371"/>
      <c r="C79" s="355"/>
      <c r="D79" s="36">
        <v>33936</v>
      </c>
      <c r="E79" s="37"/>
      <c r="F79" s="37"/>
      <c r="G79" s="37"/>
      <c r="H79" s="38"/>
    </row>
    <row r="80" spans="1:8" s="16" customFormat="1" ht="37.5" customHeight="1" outlineLevel="1" x14ac:dyDescent="0.2">
      <c r="A80" s="147" t="s">
        <v>53</v>
      </c>
      <c r="B80" s="371"/>
      <c r="C80" s="355"/>
      <c r="D80" s="36">
        <v>36360</v>
      </c>
      <c r="E80" s="37"/>
      <c r="F80" s="37"/>
      <c r="G80" s="37"/>
      <c r="H80" s="38"/>
    </row>
    <row r="81" spans="1:8" s="16" customFormat="1" ht="37.5" customHeight="1" outlineLevel="1" x14ac:dyDescent="0.2">
      <c r="A81" s="147" t="s">
        <v>54</v>
      </c>
      <c r="B81" s="371"/>
      <c r="C81" s="355"/>
      <c r="D81" s="36">
        <v>38784</v>
      </c>
      <c r="E81" s="37"/>
      <c r="F81" s="37"/>
      <c r="G81" s="37"/>
      <c r="H81" s="38"/>
    </row>
    <row r="82" spans="1:8" s="16" customFormat="1" ht="37.5" customHeight="1" outlineLevel="1" x14ac:dyDescent="0.2">
      <c r="A82" s="147" t="s">
        <v>55</v>
      </c>
      <c r="B82" s="371"/>
      <c r="C82" s="355"/>
      <c r="D82" s="36">
        <v>41208</v>
      </c>
      <c r="E82" s="37"/>
      <c r="F82" s="37"/>
      <c r="G82" s="37"/>
      <c r="H82" s="38"/>
    </row>
    <row r="83" spans="1:8" s="16" customFormat="1" ht="37.5" customHeight="1" outlineLevel="1" x14ac:dyDescent="0.2">
      <c r="A83" s="147" t="s">
        <v>56</v>
      </c>
      <c r="B83" s="371"/>
      <c r="C83" s="355"/>
      <c r="D83" s="36">
        <v>43632</v>
      </c>
      <c r="E83" s="37"/>
      <c r="F83" s="37"/>
      <c r="G83" s="37"/>
      <c r="H83" s="38"/>
    </row>
    <row r="84" spans="1:8" s="16" customFormat="1" ht="37.5" customHeight="1" outlineLevel="1" x14ac:dyDescent="0.2">
      <c r="A84" s="147" t="s">
        <v>57</v>
      </c>
      <c r="B84" s="371"/>
      <c r="C84" s="355"/>
      <c r="D84" s="36">
        <v>46056</v>
      </c>
      <c r="E84" s="37"/>
      <c r="F84" s="37"/>
      <c r="G84" s="37"/>
      <c r="H84" s="38"/>
    </row>
    <row r="85" spans="1:8" s="16" customFormat="1" ht="37.5" customHeight="1" outlineLevel="1" x14ac:dyDescent="0.2">
      <c r="A85" s="147" t="s">
        <v>58</v>
      </c>
      <c r="B85" s="371"/>
      <c r="C85" s="355"/>
      <c r="D85" s="36">
        <v>48480</v>
      </c>
      <c r="E85" s="37"/>
      <c r="F85" s="37"/>
      <c r="G85" s="37"/>
      <c r="H85" s="38"/>
    </row>
    <row r="86" spans="1:8" s="16" customFormat="1" ht="37.5" customHeight="1" outlineLevel="1" x14ac:dyDescent="0.2">
      <c r="A86" s="147" t="s">
        <v>181</v>
      </c>
      <c r="B86" s="371"/>
      <c r="C86" s="355"/>
      <c r="D86" s="36">
        <v>50904</v>
      </c>
      <c r="E86" s="37"/>
      <c r="F86" s="37"/>
      <c r="G86" s="37"/>
      <c r="H86" s="38"/>
    </row>
    <row r="87" spans="1:8" s="16" customFormat="1" ht="37.5" customHeight="1" outlineLevel="1" x14ac:dyDescent="0.2">
      <c r="A87" s="147" t="s">
        <v>182</v>
      </c>
      <c r="B87" s="371"/>
      <c r="C87" s="355"/>
      <c r="D87" s="36">
        <v>53328</v>
      </c>
      <c r="E87" s="37"/>
      <c r="F87" s="37"/>
      <c r="G87" s="37"/>
      <c r="H87" s="38"/>
    </row>
    <row r="88" spans="1:8" s="16" customFormat="1" ht="37.5" customHeight="1" outlineLevel="1" x14ac:dyDescent="0.2">
      <c r="A88" s="147" t="s">
        <v>183</v>
      </c>
      <c r="B88" s="371"/>
      <c r="C88" s="355"/>
      <c r="D88" s="36">
        <v>55752</v>
      </c>
      <c r="E88" s="37"/>
      <c r="F88" s="37"/>
      <c r="G88" s="37"/>
      <c r="H88" s="38"/>
    </row>
    <row r="89" spans="1:8" s="16" customFormat="1" ht="37.5" customHeight="1" outlineLevel="1" x14ac:dyDescent="0.2">
      <c r="A89" s="147" t="s">
        <v>184</v>
      </c>
      <c r="B89" s="371"/>
      <c r="C89" s="355"/>
      <c r="D89" s="36">
        <v>58176</v>
      </c>
      <c r="E89" s="37"/>
      <c r="F89" s="37"/>
      <c r="G89" s="37"/>
      <c r="H89" s="38"/>
    </row>
    <row r="90" spans="1:8" s="16" customFormat="1" ht="37.5" customHeight="1" outlineLevel="1" x14ac:dyDescent="0.2">
      <c r="A90" s="147" t="s">
        <v>185</v>
      </c>
      <c r="B90" s="371"/>
      <c r="C90" s="355"/>
      <c r="D90" s="36">
        <v>60600</v>
      </c>
      <c r="E90" s="37"/>
      <c r="F90" s="37"/>
      <c r="G90" s="37"/>
      <c r="H90" s="38"/>
    </row>
    <row r="91" spans="1:8" s="16" customFormat="1" ht="37.5" customHeight="1" outlineLevel="1" x14ac:dyDescent="0.2">
      <c r="A91" s="147" t="s">
        <v>186</v>
      </c>
      <c r="B91" s="371"/>
      <c r="C91" s="355"/>
      <c r="D91" s="36">
        <v>63024</v>
      </c>
      <c r="E91" s="37"/>
      <c r="F91" s="37"/>
      <c r="G91" s="37"/>
      <c r="H91" s="38"/>
    </row>
    <row r="92" spans="1:8" s="16" customFormat="1" ht="37.5" customHeight="1" outlineLevel="1" x14ac:dyDescent="0.2">
      <c r="A92" s="147" t="s">
        <v>187</v>
      </c>
      <c r="B92" s="371"/>
      <c r="C92" s="355"/>
      <c r="D92" s="36">
        <v>65448</v>
      </c>
      <c r="E92" s="37"/>
      <c r="F92" s="37"/>
      <c r="G92" s="37"/>
      <c r="H92" s="38"/>
    </row>
    <row r="93" spans="1:8" s="16" customFormat="1" ht="37.5" customHeight="1" outlineLevel="1" x14ac:dyDescent="0.2">
      <c r="A93" s="147" t="s">
        <v>188</v>
      </c>
      <c r="B93" s="371"/>
      <c r="C93" s="355"/>
      <c r="D93" s="36">
        <v>67872</v>
      </c>
      <c r="E93" s="37"/>
      <c r="F93" s="37"/>
      <c r="G93" s="37"/>
      <c r="H93" s="38"/>
    </row>
    <row r="94" spans="1:8" s="16" customFormat="1" ht="37.5" customHeight="1" outlineLevel="1" thickBot="1" x14ac:dyDescent="0.25">
      <c r="A94" s="147" t="s">
        <v>189</v>
      </c>
      <c r="B94" s="371"/>
      <c r="C94" s="355"/>
      <c r="D94" s="121">
        <v>70296</v>
      </c>
      <c r="E94" s="122"/>
      <c r="F94" s="122"/>
      <c r="G94" s="122"/>
      <c r="H94" s="123"/>
    </row>
    <row r="95" spans="1:8" s="16" customFormat="1" ht="37.5" customHeight="1" outlineLevel="1" x14ac:dyDescent="0.2">
      <c r="A95" s="147" t="s">
        <v>190</v>
      </c>
      <c r="B95" s="148"/>
      <c r="C95" s="355"/>
      <c r="D95" s="31">
        <v>72720</v>
      </c>
      <c r="E95" s="32"/>
      <c r="F95" s="32"/>
      <c r="G95" s="32"/>
      <c r="H95" s="33"/>
    </row>
    <row r="96" spans="1:8" s="16" customFormat="1" ht="37.5" customHeight="1" outlineLevel="1" x14ac:dyDescent="0.2">
      <c r="A96" s="147" t="s">
        <v>191</v>
      </c>
      <c r="B96" s="148"/>
      <c r="C96" s="355"/>
      <c r="D96" s="36">
        <v>75144</v>
      </c>
      <c r="E96" s="37"/>
      <c r="F96" s="37"/>
      <c r="G96" s="37"/>
      <c r="H96" s="38"/>
    </row>
    <row r="97" spans="1:8" s="16" customFormat="1" ht="37.5" customHeight="1" outlineLevel="1" x14ac:dyDescent="0.2">
      <c r="A97" s="147" t="s">
        <v>192</v>
      </c>
      <c r="B97" s="148"/>
      <c r="C97" s="355"/>
      <c r="D97" s="36">
        <v>77568</v>
      </c>
      <c r="E97" s="37"/>
      <c r="F97" s="37"/>
      <c r="G97" s="37"/>
      <c r="H97" s="38"/>
    </row>
    <row r="98" spans="1:8" s="16" customFormat="1" ht="37.5" customHeight="1" outlineLevel="1" x14ac:dyDescent="0.2">
      <c r="A98" s="147" t="s">
        <v>193</v>
      </c>
      <c r="B98" s="148"/>
      <c r="C98" s="355"/>
      <c r="D98" s="36">
        <v>79992</v>
      </c>
      <c r="E98" s="37"/>
      <c r="F98" s="37"/>
      <c r="G98" s="37"/>
      <c r="H98" s="38"/>
    </row>
    <row r="99" spans="1:8" s="16" customFormat="1" ht="37.5" customHeight="1" outlineLevel="1" x14ac:dyDescent="0.2">
      <c r="A99" s="147" t="s">
        <v>194</v>
      </c>
      <c r="B99" s="148"/>
      <c r="C99" s="355"/>
      <c r="D99" s="36">
        <v>82416</v>
      </c>
      <c r="E99" s="37"/>
      <c r="F99" s="37"/>
      <c r="G99" s="37"/>
      <c r="H99" s="38"/>
    </row>
    <row r="100" spans="1:8" s="16" customFormat="1" ht="37.5" customHeight="1" outlineLevel="1" x14ac:dyDescent="0.2">
      <c r="A100" s="147" t="s">
        <v>195</v>
      </c>
      <c r="B100" s="148"/>
      <c r="C100" s="355"/>
      <c r="D100" s="36">
        <v>84840</v>
      </c>
      <c r="E100" s="37"/>
      <c r="F100" s="37"/>
      <c r="G100" s="37"/>
      <c r="H100" s="38"/>
    </row>
    <row r="101" spans="1:8" s="16" customFormat="1" ht="37.5" customHeight="1" outlineLevel="1" x14ac:dyDescent="0.2">
      <c r="A101" s="147" t="s">
        <v>235</v>
      </c>
      <c r="B101" s="148"/>
      <c r="C101" s="355"/>
      <c r="D101" s="36">
        <v>87264</v>
      </c>
      <c r="E101" s="37"/>
      <c r="F101" s="37"/>
      <c r="G101" s="37"/>
      <c r="H101" s="38"/>
    </row>
    <row r="102" spans="1:8" s="16" customFormat="1" ht="37.5" customHeight="1" outlineLevel="1" x14ac:dyDescent="0.2">
      <c r="A102" s="147" t="s">
        <v>236</v>
      </c>
      <c r="B102" s="148"/>
      <c r="C102" s="355"/>
      <c r="D102" s="36">
        <v>89688</v>
      </c>
      <c r="E102" s="37"/>
      <c r="F102" s="37"/>
      <c r="G102" s="37"/>
      <c r="H102" s="38"/>
    </row>
    <row r="103" spans="1:8" s="16" customFormat="1" ht="37.5" customHeight="1" outlineLevel="1" x14ac:dyDescent="0.2">
      <c r="A103" s="147" t="s">
        <v>237</v>
      </c>
      <c r="B103" s="148"/>
      <c r="C103" s="355"/>
      <c r="D103" s="36">
        <v>92112</v>
      </c>
      <c r="E103" s="37"/>
      <c r="F103" s="37"/>
      <c r="G103" s="37"/>
      <c r="H103" s="38"/>
    </row>
    <row r="104" spans="1:8" s="16" customFormat="1" ht="37.5" customHeight="1" outlineLevel="1" x14ac:dyDescent="0.2">
      <c r="A104" s="147" t="s">
        <v>238</v>
      </c>
      <c r="B104" s="148"/>
      <c r="C104" s="355"/>
      <c r="D104" s="36">
        <v>94536</v>
      </c>
      <c r="E104" s="37"/>
      <c r="F104" s="37"/>
      <c r="G104" s="37"/>
      <c r="H104" s="38"/>
    </row>
    <row r="105" spans="1:8" s="16" customFormat="1" ht="37.5" customHeight="1" outlineLevel="1" x14ac:dyDescent="0.2">
      <c r="A105" s="147" t="s">
        <v>239</v>
      </c>
      <c r="B105" s="148"/>
      <c r="C105" s="355"/>
      <c r="D105" s="36">
        <v>96960</v>
      </c>
      <c r="E105" s="37"/>
      <c r="F105" s="37"/>
      <c r="G105" s="37"/>
      <c r="H105" s="38"/>
    </row>
    <row r="106" spans="1:8" s="16" customFormat="1" ht="37.5" customHeight="1" outlineLevel="1" x14ac:dyDescent="0.2">
      <c r="A106" s="147" t="s">
        <v>359</v>
      </c>
      <c r="B106" s="148"/>
      <c r="C106" s="355"/>
      <c r="D106" s="36">
        <v>99384</v>
      </c>
      <c r="E106" s="37"/>
      <c r="F106" s="37"/>
      <c r="G106" s="37"/>
      <c r="H106" s="38"/>
    </row>
    <row r="107" spans="1:8" s="16" customFormat="1" ht="37.5" customHeight="1" outlineLevel="1" x14ac:dyDescent="0.2">
      <c r="A107" s="147" t="s">
        <v>360</v>
      </c>
      <c r="B107" s="148"/>
      <c r="C107" s="355"/>
      <c r="D107" s="36">
        <v>101808</v>
      </c>
      <c r="E107" s="37"/>
      <c r="F107" s="37"/>
      <c r="G107" s="37"/>
      <c r="H107" s="38"/>
    </row>
    <row r="108" spans="1:8" s="16" customFormat="1" ht="37.5" customHeight="1" outlineLevel="1" x14ac:dyDescent="0.2">
      <c r="A108" s="147" t="s">
        <v>361</v>
      </c>
      <c r="B108" s="148"/>
      <c r="C108" s="355"/>
      <c r="D108" s="36">
        <v>104232</v>
      </c>
      <c r="E108" s="37"/>
      <c r="F108" s="37"/>
      <c r="G108" s="37"/>
      <c r="H108" s="38"/>
    </row>
    <row r="109" spans="1:8" s="16" customFormat="1" ht="37.5" customHeight="1" outlineLevel="1" x14ac:dyDescent="0.2">
      <c r="A109" s="147" t="s">
        <v>362</v>
      </c>
      <c r="B109" s="148"/>
      <c r="C109" s="355"/>
      <c r="D109" s="36">
        <v>106656</v>
      </c>
      <c r="E109" s="37"/>
      <c r="F109" s="37"/>
      <c r="G109" s="37"/>
      <c r="H109" s="38"/>
    </row>
    <row r="110" spans="1:8" s="16" customFormat="1" ht="37.5" customHeight="1" outlineLevel="1" x14ac:dyDescent="0.2">
      <c r="A110" s="147" t="s">
        <v>363</v>
      </c>
      <c r="B110" s="148"/>
      <c r="C110" s="355"/>
      <c r="D110" s="36">
        <v>109080</v>
      </c>
      <c r="E110" s="37"/>
      <c r="F110" s="37"/>
      <c r="G110" s="37"/>
      <c r="H110" s="38"/>
    </row>
    <row r="111" spans="1:8" s="16" customFormat="1" ht="37.5" customHeight="1" outlineLevel="1" x14ac:dyDescent="0.2">
      <c r="A111" s="147" t="s">
        <v>364</v>
      </c>
      <c r="B111" s="148"/>
      <c r="C111" s="355"/>
      <c r="D111" s="36">
        <v>111504</v>
      </c>
      <c r="E111" s="37"/>
      <c r="F111" s="37"/>
      <c r="G111" s="37"/>
      <c r="H111" s="38"/>
    </row>
    <row r="112" spans="1:8" s="16" customFormat="1" ht="37.5" customHeight="1" outlineLevel="1" x14ac:dyDescent="0.2">
      <c r="A112" s="147" t="s">
        <v>365</v>
      </c>
      <c r="B112" s="148"/>
      <c r="C112" s="355"/>
      <c r="D112" s="36">
        <v>113928</v>
      </c>
      <c r="E112" s="37"/>
      <c r="F112" s="37"/>
      <c r="G112" s="37"/>
      <c r="H112" s="38"/>
    </row>
    <row r="113" spans="1:8" s="16" customFormat="1" ht="37.5" customHeight="1" outlineLevel="1" x14ac:dyDescent="0.2">
      <c r="A113" s="147" t="s">
        <v>366</v>
      </c>
      <c r="B113" s="148"/>
      <c r="C113" s="355"/>
      <c r="D113" s="36">
        <v>116352</v>
      </c>
      <c r="E113" s="37"/>
      <c r="F113" s="37"/>
      <c r="G113" s="37"/>
      <c r="H113" s="38"/>
    </row>
    <row r="114" spans="1:8" s="16" customFormat="1" ht="37.5" customHeight="1" outlineLevel="1" x14ac:dyDescent="0.2">
      <c r="A114" s="147" t="s">
        <v>367</v>
      </c>
      <c r="B114" s="148"/>
      <c r="C114" s="355"/>
      <c r="D114" s="36">
        <v>118776</v>
      </c>
      <c r="E114" s="37"/>
      <c r="F114" s="37"/>
      <c r="G114" s="37"/>
      <c r="H114" s="38"/>
    </row>
    <row r="115" spans="1:8" s="16" customFormat="1" ht="37.5" customHeight="1" outlineLevel="1" thickBot="1" x14ac:dyDescent="0.25">
      <c r="A115" s="147" t="s">
        <v>368</v>
      </c>
      <c r="B115" s="148"/>
      <c r="C115" s="372"/>
      <c r="D115" s="44">
        <v>121200</v>
      </c>
      <c r="E115" s="45"/>
      <c r="F115" s="45"/>
      <c r="G115" s="45"/>
      <c r="H115" s="46"/>
    </row>
    <row r="116" spans="1:8" s="16" customFormat="1" ht="24.95" customHeight="1" thickBot="1" x14ac:dyDescent="0.25">
      <c r="A116" s="81"/>
      <c r="B116" s="464"/>
      <c r="C116" s="130"/>
      <c r="D116" s="350" t="s">
        <v>240</v>
      </c>
      <c r="E116" s="350"/>
      <c r="F116" s="350"/>
      <c r="G116" s="350"/>
      <c r="H116" s="351"/>
    </row>
    <row r="117" spans="1:8" s="16" customFormat="1" ht="24.95" customHeight="1" thickBot="1" x14ac:dyDescent="0.25">
      <c r="A117" s="465"/>
      <c r="B117" s="124"/>
      <c r="C117" s="125"/>
      <c r="D117" s="466" t="s">
        <v>171</v>
      </c>
      <c r="E117" s="467" t="s">
        <v>172</v>
      </c>
      <c r="F117" s="468" t="s">
        <v>173</v>
      </c>
      <c r="G117" s="467" t="s">
        <v>174</v>
      </c>
      <c r="H117" s="469" t="s">
        <v>175</v>
      </c>
    </row>
    <row r="118" spans="1:8" s="16" customFormat="1" ht="48" customHeight="1" x14ac:dyDescent="0.2">
      <c r="A118" s="29" t="s">
        <v>241</v>
      </c>
      <c r="B118" s="30" t="s">
        <v>27</v>
      </c>
      <c r="C11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НОВГОРОД" (версия для ПК); 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Интернет-площадки и Веб-приложения на основе Cправочника организаций "2ГИС.НИЖНИЙ НОВГОРОД", http://api.2gis.ru/</v>
      </c>
      <c r="D118" s="31">
        <f>F118*1.2</f>
        <v>8301.6</v>
      </c>
      <c r="E118" s="32">
        <f>F118*1.1</f>
        <v>7609.8</v>
      </c>
      <c r="F118" s="32">
        <v>6918</v>
      </c>
      <c r="G118" s="32">
        <f>F118*0.75</f>
        <v>5188.5</v>
      </c>
      <c r="H118" s="33">
        <f>F118*0.5</f>
        <v>3459</v>
      </c>
    </row>
    <row r="119" spans="1:8" s="16" customFormat="1" ht="132" customHeight="1" x14ac:dyDescent="0.2">
      <c r="A119" s="34"/>
      <c r="B119" s="35"/>
      <c r="C119" s="35"/>
      <c r="D119" s="36"/>
      <c r="E119" s="37"/>
      <c r="F119" s="37"/>
      <c r="G119" s="37"/>
      <c r="H119" s="38"/>
    </row>
    <row r="120" spans="1:8" s="16" customFormat="1" ht="97.5" customHeight="1" x14ac:dyDescent="0.2">
      <c r="A120" s="34"/>
      <c r="B120" s="39" t="s">
        <v>12</v>
      </c>
      <c r="C120"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Интернет-площадки и Веб-приложения на основе Cправочника организаций "2ГИС.НИЖНИЙ НОВГОРОД", http://api.2gis.ru/</v>
      </c>
      <c r="D120" s="36"/>
      <c r="E120" s="37"/>
      <c r="F120" s="37"/>
      <c r="G120" s="37"/>
      <c r="H120" s="38"/>
    </row>
    <row r="121" spans="1:8" s="16" customFormat="1" ht="166.5" customHeight="1" thickBot="1" x14ac:dyDescent="0.25">
      <c r="A121" s="41"/>
      <c r="B121" s="42" t="s">
        <v>13</v>
      </c>
      <c r="C12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121" s="44"/>
      <c r="E121" s="45"/>
      <c r="F121" s="45"/>
      <c r="G121" s="45"/>
      <c r="H121" s="46"/>
    </row>
    <row r="122" spans="1:8" s="16" customFormat="1" ht="24.95" customHeight="1" thickBot="1" x14ac:dyDescent="0.25">
      <c r="A122" s="47"/>
      <c r="B122" s="48"/>
      <c r="C122" s="49"/>
      <c r="D122" s="291"/>
      <c r="E122" s="291"/>
      <c r="F122" s="291"/>
      <c r="G122" s="291"/>
      <c r="H122" s="463"/>
    </row>
    <row r="123" spans="1:8" s="16" customFormat="1" ht="48" customHeight="1" x14ac:dyDescent="0.2">
      <c r="A123" s="53" t="s">
        <v>242</v>
      </c>
      <c r="B123" s="30" t="s">
        <v>27</v>
      </c>
      <c r="C12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НОВГОРОД" (версия для ПК); 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Интернет-площадки и Веб-приложения на основе Cправочника организаций "2ГИС.НИЖНИЙ НОВГОРОД", http://api.2gis.ru/</v>
      </c>
      <c r="D123" s="54">
        <f>F123*1.2</f>
        <v>9597.6</v>
      </c>
      <c r="E123" s="32">
        <f>F123*1.1</f>
        <v>8797.8000000000011</v>
      </c>
      <c r="F123" s="32">
        <v>7998</v>
      </c>
      <c r="G123" s="32">
        <f>F123*0.75</f>
        <v>5998.5</v>
      </c>
      <c r="H123" s="33">
        <f>F123*0.5</f>
        <v>3999</v>
      </c>
    </row>
    <row r="124" spans="1:8" s="16" customFormat="1" ht="132" customHeight="1" x14ac:dyDescent="0.2">
      <c r="A124" s="55"/>
      <c r="B124" s="35"/>
      <c r="C124" s="35"/>
      <c r="D124" s="56"/>
      <c r="E124" s="37"/>
      <c r="F124" s="37"/>
      <c r="G124" s="37"/>
      <c r="H124" s="38"/>
    </row>
    <row r="125" spans="1:8" s="16" customFormat="1" ht="97.5" customHeight="1" x14ac:dyDescent="0.2">
      <c r="A125" s="55"/>
      <c r="B125" s="39" t="s">
        <v>12</v>
      </c>
      <c r="C125"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Интернет-площадки и Веб-приложения на основе Cправочника организаций "2ГИС.НИЖНИЙ НОВГОРОД", http://api.2gis.ru/</v>
      </c>
      <c r="D125" s="56"/>
      <c r="E125" s="37"/>
      <c r="F125" s="37"/>
      <c r="G125" s="37"/>
      <c r="H125" s="38"/>
    </row>
    <row r="126" spans="1:8" s="16" customFormat="1" ht="166.5" customHeight="1" x14ac:dyDescent="0.2">
      <c r="A126" s="55"/>
      <c r="B126" s="57" t="s">
        <v>13</v>
      </c>
      <c r="C126"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126" s="56"/>
      <c r="E126" s="37"/>
      <c r="F126" s="37"/>
      <c r="G126" s="37"/>
      <c r="H126" s="38"/>
    </row>
    <row r="127" spans="1:8" s="16" customFormat="1" ht="92.25" customHeight="1" thickBot="1" x14ac:dyDescent="0.25">
      <c r="A127" s="59"/>
      <c r="B127" s="42" t="s">
        <v>16</v>
      </c>
      <c r="C127"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127" s="61"/>
      <c r="E127" s="45"/>
      <c r="F127" s="45"/>
      <c r="G127" s="45"/>
      <c r="H127" s="46"/>
    </row>
    <row r="128" spans="1:8" s="16" customFormat="1" ht="24.95" customHeight="1" thickBot="1" x14ac:dyDescent="0.25">
      <c r="A128" s="81"/>
      <c r="B128" s="82"/>
      <c r="C128" s="83"/>
      <c r="D128" s="291"/>
      <c r="E128" s="291"/>
      <c r="F128" s="291"/>
      <c r="G128" s="291"/>
      <c r="H128" s="463"/>
    </row>
    <row r="129" spans="1:8" s="16" customFormat="1" ht="50.1" customHeight="1" x14ac:dyDescent="0.2">
      <c r="A129" s="65" t="s">
        <v>243</v>
      </c>
      <c r="B129" s="87" t="s">
        <v>23</v>
      </c>
      <c r="C129"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Интернет-площадки и Веб-приложения на основе Cправочника организаций "2ГИС.НИЖНИЙ НОВГОРОД", http://api.2gis.ru/</v>
      </c>
      <c r="D129" s="271">
        <v>210</v>
      </c>
      <c r="E129" s="272"/>
      <c r="F129" s="272"/>
      <c r="G129" s="272"/>
      <c r="H129" s="273"/>
    </row>
    <row r="130" spans="1:8" s="16" customFormat="1" ht="94.5" customHeight="1" x14ac:dyDescent="0.2">
      <c r="A130" s="71"/>
      <c r="B130" s="92"/>
      <c r="C130" s="93"/>
      <c r="D130" s="94"/>
      <c r="E130" s="95"/>
      <c r="F130" s="95"/>
      <c r="G130" s="95"/>
      <c r="H130" s="274"/>
    </row>
    <row r="131" spans="1:8" s="16" customFormat="1" ht="163.5" customHeight="1" thickBot="1" x14ac:dyDescent="0.25">
      <c r="A131" s="77"/>
      <c r="B131" s="97" t="s">
        <v>13</v>
      </c>
      <c r="C131"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131" s="275"/>
      <c r="E131" s="276"/>
      <c r="F131" s="276"/>
      <c r="G131" s="276"/>
      <c r="H131" s="277"/>
    </row>
    <row r="132" spans="1:8" s="16" customFormat="1" ht="24.95" customHeight="1" thickBot="1" x14ac:dyDescent="0.25">
      <c r="A132" s="81"/>
      <c r="B132" s="129"/>
      <c r="C132" s="130"/>
      <c r="D132" s="350" t="s">
        <v>240</v>
      </c>
      <c r="E132" s="350"/>
      <c r="F132" s="350"/>
      <c r="G132" s="350"/>
      <c r="H132" s="351"/>
    </row>
    <row r="133" spans="1:8" s="16" customFormat="1" ht="50.1" customHeight="1" thickBot="1" x14ac:dyDescent="0.25">
      <c r="A133" s="136" t="s">
        <v>38</v>
      </c>
      <c r="B133" s="137"/>
      <c r="C133" s="137"/>
      <c r="D133" s="470" t="str">
        <f>"от "&amp;MIN(D134:D152)&amp;" до "&amp;MAX(D134:D152)</f>
        <v>от 2424 до 46056</v>
      </c>
      <c r="E133" s="471"/>
      <c r="F133" s="471"/>
      <c r="G133" s="471"/>
      <c r="H133" s="472"/>
    </row>
    <row r="134" spans="1:8" s="16" customFormat="1" ht="37.5" customHeight="1" outlineLevel="1" x14ac:dyDescent="0.2">
      <c r="A134" s="141" t="s">
        <v>244</v>
      </c>
      <c r="B134" s="369"/>
      <c r="C134" s="30" t="str">
        <f>"Электронный справочник на основе Справочника организаций "&amp;$C$2&amp;" (версия для ПК)"</f>
        <v>Электронный справочник на основе Справочника организаций "2ГИС.НИЖНИЙ НОВГОРОД" (версия для ПК)</v>
      </c>
      <c r="D134" s="370">
        <v>2424</v>
      </c>
      <c r="E134" s="145"/>
      <c r="F134" s="145"/>
      <c r="G134" s="145"/>
      <c r="H134" s="146"/>
    </row>
    <row r="135" spans="1:8" s="16" customFormat="1" ht="37.5" customHeight="1" outlineLevel="1" x14ac:dyDescent="0.2">
      <c r="A135" s="558" t="s">
        <v>245</v>
      </c>
      <c r="B135" s="568"/>
      <c r="C135" s="355"/>
      <c r="D135" s="370">
        <v>4848</v>
      </c>
      <c r="E135" s="145"/>
      <c r="F135" s="145"/>
      <c r="G135" s="145"/>
      <c r="H135" s="146"/>
    </row>
    <row r="136" spans="1:8" s="16" customFormat="1" ht="37.5" customHeight="1" outlineLevel="1" x14ac:dyDescent="0.2">
      <c r="A136" s="558" t="s">
        <v>246</v>
      </c>
      <c r="B136" s="568"/>
      <c r="C136" s="355"/>
      <c r="D136" s="370">
        <v>7272</v>
      </c>
      <c r="E136" s="145"/>
      <c r="F136" s="145"/>
      <c r="G136" s="145"/>
      <c r="H136" s="146"/>
    </row>
    <row r="137" spans="1:8" s="16" customFormat="1" ht="37.5" customHeight="1" outlineLevel="1" x14ac:dyDescent="0.2">
      <c r="A137" s="558" t="s">
        <v>247</v>
      </c>
      <c r="B137" s="568"/>
      <c r="C137" s="355"/>
      <c r="D137" s="370">
        <v>9696</v>
      </c>
      <c r="E137" s="145"/>
      <c r="F137" s="145"/>
      <c r="G137" s="145"/>
      <c r="H137" s="146"/>
    </row>
    <row r="138" spans="1:8" s="16" customFormat="1" ht="37.5" customHeight="1" outlineLevel="1" x14ac:dyDescent="0.2">
      <c r="A138" s="558" t="s">
        <v>248</v>
      </c>
      <c r="B138" s="568"/>
      <c r="C138" s="355"/>
      <c r="D138" s="370">
        <v>12120</v>
      </c>
      <c r="E138" s="145"/>
      <c r="F138" s="145"/>
      <c r="G138" s="145"/>
      <c r="H138" s="146"/>
    </row>
    <row r="139" spans="1:8" s="16" customFormat="1" ht="37.5" customHeight="1" outlineLevel="1" x14ac:dyDescent="0.2">
      <c r="A139" s="558" t="s">
        <v>249</v>
      </c>
      <c r="B139" s="568"/>
      <c r="C139" s="355"/>
      <c r="D139" s="370">
        <v>14544</v>
      </c>
      <c r="E139" s="145"/>
      <c r="F139" s="145"/>
      <c r="G139" s="145"/>
      <c r="H139" s="146"/>
    </row>
    <row r="140" spans="1:8" s="16" customFormat="1" ht="37.5" customHeight="1" outlineLevel="1" x14ac:dyDescent="0.2">
      <c r="A140" s="558" t="s">
        <v>250</v>
      </c>
      <c r="B140" s="568"/>
      <c r="C140" s="355"/>
      <c r="D140" s="370">
        <v>16968</v>
      </c>
      <c r="E140" s="145"/>
      <c r="F140" s="145"/>
      <c r="G140" s="145"/>
      <c r="H140" s="146"/>
    </row>
    <row r="141" spans="1:8" s="16" customFormat="1" ht="37.5" customHeight="1" outlineLevel="1" x14ac:dyDescent="0.2">
      <c r="A141" s="558" t="s">
        <v>251</v>
      </c>
      <c r="B141" s="568"/>
      <c r="C141" s="355"/>
      <c r="D141" s="370">
        <v>19392</v>
      </c>
      <c r="E141" s="145"/>
      <c r="F141" s="145"/>
      <c r="G141" s="145"/>
      <c r="H141" s="146"/>
    </row>
    <row r="142" spans="1:8" s="16" customFormat="1" ht="37.5" customHeight="1" outlineLevel="1" x14ac:dyDescent="0.2">
      <c r="A142" s="558" t="s">
        <v>252</v>
      </c>
      <c r="B142" s="568"/>
      <c r="C142" s="355"/>
      <c r="D142" s="370">
        <v>21816</v>
      </c>
      <c r="E142" s="145"/>
      <c r="F142" s="145"/>
      <c r="G142" s="145"/>
      <c r="H142" s="146"/>
    </row>
    <row r="143" spans="1:8" s="16" customFormat="1" ht="37.5" customHeight="1" outlineLevel="1" x14ac:dyDescent="0.2">
      <c r="A143" s="558" t="s">
        <v>253</v>
      </c>
      <c r="B143" s="568"/>
      <c r="C143" s="355"/>
      <c r="D143" s="370">
        <v>24240</v>
      </c>
      <c r="E143" s="145"/>
      <c r="F143" s="145"/>
      <c r="G143" s="145"/>
      <c r="H143" s="146"/>
    </row>
    <row r="144" spans="1:8" s="16" customFormat="1" ht="37.5" customHeight="1" outlineLevel="1" x14ac:dyDescent="0.2">
      <c r="A144" s="558" t="s">
        <v>254</v>
      </c>
      <c r="B144" s="568"/>
      <c r="C144" s="355"/>
      <c r="D144" s="370">
        <v>26664</v>
      </c>
      <c r="E144" s="145"/>
      <c r="F144" s="145"/>
      <c r="G144" s="145"/>
      <c r="H144" s="146"/>
    </row>
    <row r="145" spans="1:8" s="16" customFormat="1" ht="37.5" customHeight="1" outlineLevel="1" x14ac:dyDescent="0.2">
      <c r="A145" s="558" t="s">
        <v>255</v>
      </c>
      <c r="B145" s="568"/>
      <c r="C145" s="355"/>
      <c r="D145" s="370">
        <v>29088</v>
      </c>
      <c r="E145" s="145"/>
      <c r="F145" s="145"/>
      <c r="G145" s="145"/>
      <c r="H145" s="146"/>
    </row>
    <row r="146" spans="1:8" s="16" customFormat="1" ht="37.5" customHeight="1" outlineLevel="1" x14ac:dyDescent="0.2">
      <c r="A146" s="558" t="s">
        <v>256</v>
      </c>
      <c r="B146" s="568"/>
      <c r="C146" s="355"/>
      <c r="D146" s="370">
        <v>31512</v>
      </c>
      <c r="E146" s="145"/>
      <c r="F146" s="145"/>
      <c r="G146" s="145"/>
      <c r="H146" s="146"/>
    </row>
    <row r="147" spans="1:8" s="16" customFormat="1" ht="37.5" customHeight="1" outlineLevel="1" x14ac:dyDescent="0.2">
      <c r="A147" s="558" t="s">
        <v>257</v>
      </c>
      <c r="B147" s="568"/>
      <c r="C147" s="355"/>
      <c r="D147" s="370">
        <v>33936</v>
      </c>
      <c r="E147" s="145"/>
      <c r="F147" s="145"/>
      <c r="G147" s="145"/>
      <c r="H147" s="146"/>
    </row>
    <row r="148" spans="1:8" s="16" customFormat="1" ht="37.5" customHeight="1" outlineLevel="1" x14ac:dyDescent="0.2">
      <c r="A148" s="558" t="s">
        <v>258</v>
      </c>
      <c r="B148" s="568"/>
      <c r="C148" s="355"/>
      <c r="D148" s="370">
        <v>36360</v>
      </c>
      <c r="E148" s="145"/>
      <c r="F148" s="145"/>
      <c r="G148" s="145"/>
      <c r="H148" s="146"/>
    </row>
    <row r="149" spans="1:8" s="16" customFormat="1" ht="37.5" customHeight="1" outlineLevel="1" x14ac:dyDescent="0.2">
      <c r="A149" s="558" t="s">
        <v>259</v>
      </c>
      <c r="B149" s="568"/>
      <c r="C149" s="355"/>
      <c r="D149" s="370">
        <v>38784</v>
      </c>
      <c r="E149" s="145"/>
      <c r="F149" s="145"/>
      <c r="G149" s="145"/>
      <c r="H149" s="146"/>
    </row>
    <row r="150" spans="1:8" s="16" customFormat="1" ht="37.5" customHeight="1" outlineLevel="1" x14ac:dyDescent="0.2">
      <c r="A150" s="558" t="s">
        <v>260</v>
      </c>
      <c r="B150" s="568"/>
      <c r="C150" s="355"/>
      <c r="D150" s="370">
        <v>41208</v>
      </c>
      <c r="E150" s="145"/>
      <c r="F150" s="145"/>
      <c r="G150" s="145"/>
      <c r="H150" s="146"/>
    </row>
    <row r="151" spans="1:8" s="16" customFormat="1" ht="37.5" customHeight="1" outlineLevel="1" x14ac:dyDescent="0.2">
      <c r="A151" s="558" t="s">
        <v>261</v>
      </c>
      <c r="B151" s="568"/>
      <c r="C151" s="355"/>
      <c r="D151" s="370">
        <v>43632</v>
      </c>
      <c r="E151" s="145"/>
      <c r="F151" s="145"/>
      <c r="G151" s="145"/>
      <c r="H151" s="146"/>
    </row>
    <row r="152" spans="1:8" s="16" customFormat="1" ht="37.5" customHeight="1" outlineLevel="1" x14ac:dyDescent="0.2">
      <c r="A152" s="558" t="s">
        <v>262</v>
      </c>
      <c r="B152" s="568"/>
      <c r="C152" s="355"/>
      <c r="D152" s="370">
        <v>46056</v>
      </c>
      <c r="E152" s="145"/>
      <c r="F152" s="145"/>
      <c r="G152" s="145"/>
      <c r="H152" s="146"/>
    </row>
    <row r="153" spans="1:8" s="16" customFormat="1" ht="37.5" customHeight="1" outlineLevel="1" x14ac:dyDescent="0.2">
      <c r="A153" s="147" t="s">
        <v>263</v>
      </c>
      <c r="B153" s="371"/>
      <c r="C153" s="355"/>
      <c r="D153" s="370">
        <v>48480</v>
      </c>
      <c r="E153" s="145"/>
      <c r="F153" s="145"/>
      <c r="G153" s="145"/>
      <c r="H153" s="146"/>
    </row>
    <row r="154" spans="1:8" s="16" customFormat="1" ht="37.5" customHeight="1" outlineLevel="1" x14ac:dyDescent="0.2">
      <c r="A154" s="147" t="s">
        <v>264</v>
      </c>
      <c r="B154" s="371"/>
      <c r="C154" s="355"/>
      <c r="D154" s="370">
        <v>50904</v>
      </c>
      <c r="E154" s="145"/>
      <c r="F154" s="145"/>
      <c r="G154" s="145"/>
      <c r="H154" s="146"/>
    </row>
    <row r="155" spans="1:8" s="16" customFormat="1" ht="37.5" customHeight="1" outlineLevel="1" x14ac:dyDescent="0.2">
      <c r="A155" s="147" t="s">
        <v>265</v>
      </c>
      <c r="B155" s="371"/>
      <c r="C155" s="355"/>
      <c r="D155" s="370">
        <v>53328</v>
      </c>
      <c r="E155" s="145"/>
      <c r="F155" s="145"/>
      <c r="G155" s="145"/>
      <c r="H155" s="146"/>
    </row>
    <row r="156" spans="1:8" s="16" customFormat="1" ht="37.5" customHeight="1" outlineLevel="1" x14ac:dyDescent="0.2">
      <c r="A156" s="147" t="s">
        <v>266</v>
      </c>
      <c r="B156" s="371"/>
      <c r="C156" s="355"/>
      <c r="D156" s="157">
        <v>55752</v>
      </c>
      <c r="E156" s="157"/>
      <c r="F156" s="157"/>
      <c r="G156" s="157"/>
      <c r="H156" s="158"/>
    </row>
    <row r="157" spans="1:8" s="16" customFormat="1" ht="37.5" customHeight="1" outlineLevel="1" x14ac:dyDescent="0.2">
      <c r="A157" s="147" t="s">
        <v>267</v>
      </c>
      <c r="B157" s="371"/>
      <c r="C157" s="355"/>
      <c r="D157" s="157">
        <v>58176</v>
      </c>
      <c r="E157" s="157"/>
      <c r="F157" s="157"/>
      <c r="G157" s="157"/>
      <c r="H157" s="158"/>
    </row>
    <row r="158" spans="1:8" s="16" customFormat="1" ht="37.5" customHeight="1" outlineLevel="1" x14ac:dyDescent="0.2">
      <c r="A158" s="147" t="s">
        <v>268</v>
      </c>
      <c r="B158" s="371"/>
      <c r="C158" s="355"/>
      <c r="D158" s="157">
        <v>55125</v>
      </c>
      <c r="E158" s="157"/>
      <c r="F158" s="157"/>
      <c r="G158" s="157"/>
      <c r="H158" s="158"/>
    </row>
    <row r="159" spans="1:8" s="16" customFormat="1" ht="37.5" customHeight="1" outlineLevel="1" x14ac:dyDescent="0.2">
      <c r="A159" s="147" t="s">
        <v>269</v>
      </c>
      <c r="B159" s="371"/>
      <c r="C159" s="355"/>
      <c r="D159" s="157">
        <v>57330</v>
      </c>
      <c r="E159" s="157"/>
      <c r="F159" s="157"/>
      <c r="G159" s="157"/>
      <c r="H159" s="158"/>
    </row>
    <row r="160" spans="1:8" s="16" customFormat="1" ht="37.5" customHeight="1" outlineLevel="1" x14ac:dyDescent="0.2">
      <c r="A160" s="147" t="s">
        <v>270</v>
      </c>
      <c r="B160" s="371"/>
      <c r="C160" s="355"/>
      <c r="D160" s="157">
        <v>59535</v>
      </c>
      <c r="E160" s="157"/>
      <c r="F160" s="157"/>
      <c r="G160" s="157"/>
      <c r="H160" s="158"/>
    </row>
    <row r="161" spans="1:8" s="16" customFormat="1" ht="37.5" customHeight="1" outlineLevel="1" x14ac:dyDescent="0.2">
      <c r="A161" s="147" t="s">
        <v>271</v>
      </c>
      <c r="B161" s="371"/>
      <c r="C161" s="355"/>
      <c r="D161" s="370">
        <v>61740</v>
      </c>
      <c r="E161" s="145"/>
      <c r="F161" s="145"/>
      <c r="G161" s="145"/>
      <c r="H161" s="146"/>
    </row>
    <row r="162" spans="1:8" s="16" customFormat="1" ht="37.5" customHeight="1" outlineLevel="1" x14ac:dyDescent="0.2">
      <c r="A162" s="147" t="s">
        <v>272</v>
      </c>
      <c r="B162" s="371"/>
      <c r="C162" s="355"/>
      <c r="D162" s="370">
        <v>63945</v>
      </c>
      <c r="E162" s="145"/>
      <c r="F162" s="145"/>
      <c r="G162" s="145"/>
      <c r="H162" s="146"/>
    </row>
    <row r="163" spans="1:8" s="16" customFormat="1" ht="37.5" customHeight="1" outlineLevel="1" x14ac:dyDescent="0.2">
      <c r="A163" s="147" t="s">
        <v>273</v>
      </c>
      <c r="B163" s="371"/>
      <c r="C163" s="355"/>
      <c r="D163" s="370">
        <v>66150</v>
      </c>
      <c r="E163" s="145"/>
      <c r="F163" s="145"/>
      <c r="G163" s="145"/>
      <c r="H163" s="146"/>
    </row>
    <row r="164" spans="1:8" s="16" customFormat="1" ht="37.5" customHeight="1" outlineLevel="1" x14ac:dyDescent="0.2">
      <c r="A164" s="147" t="s">
        <v>274</v>
      </c>
      <c r="B164" s="371"/>
      <c r="C164" s="355"/>
      <c r="D164" s="370">
        <v>66151</v>
      </c>
      <c r="E164" s="145"/>
      <c r="F164" s="145"/>
      <c r="G164" s="145"/>
      <c r="H164" s="146"/>
    </row>
    <row r="165" spans="1:8" s="16" customFormat="1" ht="37.5" customHeight="1" outlineLevel="1" x14ac:dyDescent="0.2">
      <c r="A165" s="147" t="s">
        <v>275</v>
      </c>
      <c r="B165" s="371"/>
      <c r="C165" s="355"/>
      <c r="D165" s="370">
        <v>66152</v>
      </c>
      <c r="E165" s="145"/>
      <c r="F165" s="145"/>
      <c r="G165" s="145"/>
      <c r="H165" s="146"/>
    </row>
    <row r="166" spans="1:8" s="16" customFormat="1" ht="37.5" customHeight="1" outlineLevel="1" x14ac:dyDescent="0.2">
      <c r="A166" s="147" t="s">
        <v>276</v>
      </c>
      <c r="B166" s="371"/>
      <c r="C166" s="355"/>
      <c r="D166" s="370">
        <v>66153</v>
      </c>
      <c r="E166" s="145"/>
      <c r="F166" s="145"/>
      <c r="G166" s="145"/>
      <c r="H166" s="146"/>
    </row>
    <row r="167" spans="1:8" s="16" customFormat="1" ht="37.5" customHeight="1" outlineLevel="1" x14ac:dyDescent="0.2">
      <c r="A167" s="147" t="s">
        <v>277</v>
      </c>
      <c r="B167" s="371"/>
      <c r="C167" s="355"/>
      <c r="D167" s="370">
        <v>66154</v>
      </c>
      <c r="E167" s="145"/>
      <c r="F167" s="145"/>
      <c r="G167" s="145"/>
      <c r="H167" s="146"/>
    </row>
    <row r="168" spans="1:8" s="16" customFormat="1" ht="37.5" customHeight="1" outlineLevel="1" x14ac:dyDescent="0.2">
      <c r="A168" s="147" t="s">
        <v>278</v>
      </c>
      <c r="B168" s="371"/>
      <c r="C168" s="355"/>
      <c r="D168" s="370">
        <v>66155</v>
      </c>
      <c r="E168" s="145"/>
      <c r="F168" s="145"/>
      <c r="G168" s="145"/>
      <c r="H168" s="146"/>
    </row>
    <row r="169" spans="1:8" s="16" customFormat="1" ht="37.5" customHeight="1" outlineLevel="1" x14ac:dyDescent="0.2">
      <c r="A169" s="147" t="s">
        <v>279</v>
      </c>
      <c r="B169" s="371"/>
      <c r="C169" s="355"/>
      <c r="D169" s="370">
        <v>66156</v>
      </c>
      <c r="E169" s="145"/>
      <c r="F169" s="145"/>
      <c r="G169" s="145"/>
      <c r="H169" s="146"/>
    </row>
    <row r="170" spans="1:8" s="16" customFormat="1" ht="37.5" customHeight="1" outlineLevel="1" x14ac:dyDescent="0.2">
      <c r="A170" s="147" t="s">
        <v>280</v>
      </c>
      <c r="B170" s="371"/>
      <c r="C170" s="355"/>
      <c r="D170" s="370">
        <v>66157</v>
      </c>
      <c r="E170" s="145"/>
      <c r="F170" s="145"/>
      <c r="G170" s="145"/>
      <c r="H170" s="146"/>
    </row>
    <row r="171" spans="1:8" s="16" customFormat="1" ht="37.5" customHeight="1" outlineLevel="1" x14ac:dyDescent="0.2">
      <c r="A171" s="147" t="s">
        <v>281</v>
      </c>
      <c r="B171" s="371"/>
      <c r="C171" s="355"/>
      <c r="D171" s="370">
        <v>66158</v>
      </c>
      <c r="E171" s="145"/>
      <c r="F171" s="145"/>
      <c r="G171" s="145"/>
      <c r="H171" s="146"/>
    </row>
    <row r="172" spans="1:8" s="16" customFormat="1" ht="37.5" customHeight="1" outlineLevel="1" x14ac:dyDescent="0.2">
      <c r="A172" s="147" t="s">
        <v>282</v>
      </c>
      <c r="B172" s="371"/>
      <c r="C172" s="355"/>
      <c r="D172" s="370">
        <v>66159</v>
      </c>
      <c r="E172" s="145"/>
      <c r="F172" s="145"/>
      <c r="G172" s="145"/>
      <c r="H172" s="146"/>
    </row>
    <row r="173" spans="1:8" s="16" customFormat="1" ht="37.5" customHeight="1" outlineLevel="1" x14ac:dyDescent="0.2">
      <c r="A173" s="147" t="s">
        <v>283</v>
      </c>
      <c r="B173" s="371"/>
      <c r="C173" s="355"/>
      <c r="D173" s="370">
        <v>66160</v>
      </c>
      <c r="E173" s="145"/>
      <c r="F173" s="145"/>
      <c r="G173" s="145"/>
      <c r="H173" s="146"/>
    </row>
    <row r="174" spans="1:8" s="16" customFormat="1" ht="37.5" customHeight="1" outlineLevel="1" x14ac:dyDescent="0.2">
      <c r="A174" s="147" t="s">
        <v>419</v>
      </c>
      <c r="B174" s="371"/>
      <c r="C174" s="355"/>
      <c r="D174" s="370">
        <v>66161</v>
      </c>
      <c r="E174" s="145"/>
      <c r="F174" s="145"/>
      <c r="G174" s="145"/>
      <c r="H174" s="146"/>
    </row>
    <row r="175" spans="1:8" s="16" customFormat="1" ht="37.5" customHeight="1" outlineLevel="1" x14ac:dyDescent="0.2">
      <c r="A175" s="147" t="s">
        <v>420</v>
      </c>
      <c r="B175" s="371"/>
      <c r="C175" s="355"/>
      <c r="D175" s="370">
        <v>66162</v>
      </c>
      <c r="E175" s="145"/>
      <c r="F175" s="145"/>
      <c r="G175" s="145"/>
      <c r="H175" s="146"/>
    </row>
    <row r="176" spans="1:8" s="16" customFormat="1" ht="37.5" customHeight="1" outlineLevel="1" x14ac:dyDescent="0.2">
      <c r="A176" s="147" t="s">
        <v>421</v>
      </c>
      <c r="B176" s="371"/>
      <c r="C176" s="355"/>
      <c r="D176" s="370">
        <v>66163</v>
      </c>
      <c r="E176" s="145"/>
      <c r="F176" s="145"/>
      <c r="G176" s="145"/>
      <c r="H176" s="146"/>
    </row>
    <row r="177" spans="1:8" s="16" customFormat="1" ht="37.5" customHeight="1" outlineLevel="1" x14ac:dyDescent="0.2">
      <c r="A177" s="147" t="s">
        <v>422</v>
      </c>
      <c r="B177" s="371"/>
      <c r="C177" s="355"/>
      <c r="D177" s="370">
        <v>66164</v>
      </c>
      <c r="E177" s="145"/>
      <c r="F177" s="145"/>
      <c r="G177" s="145"/>
      <c r="H177" s="146"/>
    </row>
    <row r="178" spans="1:8" s="16" customFormat="1" ht="37.5" customHeight="1" outlineLevel="1" x14ac:dyDescent="0.2">
      <c r="A178" s="147" t="s">
        <v>423</v>
      </c>
      <c r="B178" s="371"/>
      <c r="C178" s="355"/>
      <c r="D178" s="370">
        <v>66165</v>
      </c>
      <c r="E178" s="145"/>
      <c r="F178" s="145"/>
      <c r="G178" s="145"/>
      <c r="H178" s="146"/>
    </row>
    <row r="179" spans="1:8" s="16" customFormat="1" ht="37.5" customHeight="1" outlineLevel="1" x14ac:dyDescent="0.2">
      <c r="A179" s="147" t="s">
        <v>424</v>
      </c>
      <c r="B179" s="371"/>
      <c r="C179" s="355"/>
      <c r="D179" s="370">
        <v>66166</v>
      </c>
      <c r="E179" s="145"/>
      <c r="F179" s="145"/>
      <c r="G179" s="145"/>
      <c r="H179" s="146"/>
    </row>
    <row r="180" spans="1:8" s="16" customFormat="1" ht="37.5" customHeight="1" outlineLevel="1" x14ac:dyDescent="0.2">
      <c r="A180" s="147" t="s">
        <v>425</v>
      </c>
      <c r="B180" s="371"/>
      <c r="C180" s="355"/>
      <c r="D180" s="370">
        <v>66167</v>
      </c>
      <c r="E180" s="145"/>
      <c r="F180" s="145"/>
      <c r="G180" s="145"/>
      <c r="H180" s="146"/>
    </row>
    <row r="181" spans="1:8" s="16" customFormat="1" ht="37.5" customHeight="1" outlineLevel="1" x14ac:dyDescent="0.2">
      <c r="A181" s="147" t="s">
        <v>426</v>
      </c>
      <c r="B181" s="371"/>
      <c r="C181" s="355"/>
      <c r="D181" s="370">
        <v>66168</v>
      </c>
      <c r="E181" s="145"/>
      <c r="F181" s="145"/>
      <c r="G181" s="145"/>
      <c r="H181" s="146"/>
    </row>
    <row r="182" spans="1:8" s="16" customFormat="1" ht="37.5" customHeight="1" outlineLevel="1" x14ac:dyDescent="0.2">
      <c r="A182" s="147" t="s">
        <v>427</v>
      </c>
      <c r="B182" s="371"/>
      <c r="C182" s="355"/>
      <c r="D182" s="370">
        <v>66169</v>
      </c>
      <c r="E182" s="145"/>
      <c r="F182" s="145"/>
      <c r="G182" s="145"/>
      <c r="H182" s="146"/>
    </row>
    <row r="183" spans="1:8" s="16" customFormat="1" ht="37.5" customHeight="1" outlineLevel="1" thickBot="1" x14ac:dyDescent="0.25">
      <c r="A183" s="147" t="s">
        <v>428</v>
      </c>
      <c r="B183" s="371"/>
      <c r="C183" s="372"/>
      <c r="D183" s="370">
        <v>66170</v>
      </c>
      <c r="E183" s="145"/>
      <c r="F183" s="145"/>
      <c r="G183" s="145"/>
      <c r="H183" s="146"/>
    </row>
    <row r="184" spans="1:8" s="16" customFormat="1" ht="50.1" customHeight="1" thickBot="1" x14ac:dyDescent="0.25">
      <c r="A184" s="136" t="s">
        <v>59</v>
      </c>
      <c r="B184" s="137"/>
      <c r="C184" s="447"/>
      <c r="D184" s="138" t="str">
        <f>"от "&amp;MIN(D185:D194)&amp;" до "&amp;MAX(D185:D194)</f>
        <v>от 924 до 16902</v>
      </c>
      <c r="E184" s="139"/>
      <c r="F184" s="139"/>
      <c r="G184" s="139"/>
      <c r="H184" s="140"/>
    </row>
    <row r="185" spans="1:8" s="16" customFormat="1" ht="151.5" customHeight="1" x14ac:dyDescent="0.2">
      <c r="A185" s="283" t="s">
        <v>342</v>
      </c>
      <c r="B185" s="150" t="s">
        <v>197</v>
      </c>
      <c r="C185" s="6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185" s="295">
        <v>1590</v>
      </c>
      <c r="E185" s="295"/>
      <c r="F185" s="295"/>
      <c r="G185" s="295"/>
      <c r="H185" s="54"/>
    </row>
    <row r="186" spans="1:8" s="16" customFormat="1" ht="37.5" customHeight="1" x14ac:dyDescent="0.2">
      <c r="A186" s="160" t="s">
        <v>61</v>
      </c>
      <c r="B186" s="161"/>
      <c r="C186" s="156" t="str">
        <f>"Электронный справочник на основе Справочника организаций "&amp;$C$2&amp;" (версия для ПК)"</f>
        <v>Электронный справочник на основе Справочника организаций "2ГИС.НИЖНИЙ НОВГОРОД" (версия для ПК)</v>
      </c>
      <c r="D186" s="56">
        <v>924.00000000000011</v>
      </c>
      <c r="E186" s="37"/>
      <c r="F186" s="37"/>
      <c r="G186" s="37"/>
      <c r="H186" s="38"/>
    </row>
    <row r="187" spans="1:8" s="16" customFormat="1" ht="37.5" customHeight="1" x14ac:dyDescent="0.2">
      <c r="A187" s="160" t="s">
        <v>62</v>
      </c>
      <c r="B187" s="161"/>
      <c r="C187" s="159"/>
      <c r="D187" s="56">
        <v>16902</v>
      </c>
      <c r="E187" s="37"/>
      <c r="F187" s="37"/>
      <c r="G187" s="37"/>
      <c r="H187" s="38"/>
    </row>
    <row r="188" spans="1:8" s="16" customFormat="1" ht="37.5" customHeight="1" x14ac:dyDescent="0.2">
      <c r="A188" s="160" t="s">
        <v>63</v>
      </c>
      <c r="B188" s="161"/>
      <c r="C188" s="159"/>
      <c r="D188" s="56">
        <v>3942</v>
      </c>
      <c r="E188" s="37"/>
      <c r="F188" s="37"/>
      <c r="G188" s="37"/>
      <c r="H188" s="38"/>
    </row>
    <row r="189" spans="1:8" s="16" customFormat="1" ht="37.5" customHeight="1" x14ac:dyDescent="0.2">
      <c r="A189" s="160" t="s">
        <v>64</v>
      </c>
      <c r="B189" s="161"/>
      <c r="C189" s="159"/>
      <c r="D189" s="56">
        <v>10422</v>
      </c>
      <c r="E189" s="37"/>
      <c r="F189" s="37"/>
      <c r="G189" s="37"/>
      <c r="H189" s="38"/>
    </row>
    <row r="190" spans="1:8" s="16" customFormat="1" ht="37.5" customHeight="1" x14ac:dyDescent="0.2">
      <c r="A190" s="160" t="s">
        <v>65</v>
      </c>
      <c r="B190" s="161"/>
      <c r="C190" s="159"/>
      <c r="D190" s="56">
        <v>2574</v>
      </c>
      <c r="E190" s="37"/>
      <c r="F190" s="37"/>
      <c r="G190" s="37"/>
      <c r="H190" s="38"/>
    </row>
    <row r="191" spans="1:8" s="16" customFormat="1" ht="37.5" customHeight="1" x14ac:dyDescent="0.2">
      <c r="A191" s="160" t="s">
        <v>66</v>
      </c>
      <c r="B191" s="161"/>
      <c r="C191" s="159"/>
      <c r="D191" s="56">
        <v>2574</v>
      </c>
      <c r="E191" s="37"/>
      <c r="F191" s="37"/>
      <c r="G191" s="37"/>
      <c r="H191" s="38"/>
    </row>
    <row r="192" spans="1:8" s="16" customFormat="1" ht="37.5" customHeight="1" x14ac:dyDescent="0.2">
      <c r="A192" s="160" t="s">
        <v>67</v>
      </c>
      <c r="B192" s="161"/>
      <c r="C192" s="159"/>
      <c r="D192" s="56">
        <v>5148</v>
      </c>
      <c r="E192" s="37"/>
      <c r="F192" s="37"/>
      <c r="G192" s="37"/>
      <c r="H192" s="38"/>
    </row>
    <row r="193" spans="1:8" s="16" customFormat="1" ht="37.5" customHeight="1" x14ac:dyDescent="0.2">
      <c r="A193" s="160" t="s">
        <v>68</v>
      </c>
      <c r="B193" s="161"/>
      <c r="C193" s="159"/>
      <c r="D193" s="56">
        <v>7722</v>
      </c>
      <c r="E193" s="37"/>
      <c r="F193" s="37"/>
      <c r="G193" s="37"/>
      <c r="H193" s="38"/>
    </row>
    <row r="194" spans="1:8" s="16" customFormat="1" ht="37.5" customHeight="1" x14ac:dyDescent="0.2">
      <c r="A194" s="207" t="s">
        <v>69</v>
      </c>
      <c r="B194" s="208"/>
      <c r="C194" s="159"/>
      <c r="D194" s="128">
        <v>12582</v>
      </c>
      <c r="E194" s="122"/>
      <c r="F194" s="122"/>
      <c r="G194" s="122"/>
      <c r="H194" s="123"/>
    </row>
    <row r="195" spans="1:8" s="16" customFormat="1" ht="117.75" customHeight="1" thickBot="1" x14ac:dyDescent="0.25">
      <c r="A195" s="287" t="s">
        <v>71</v>
      </c>
      <c r="B195" s="288"/>
      <c r="C195" s="28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НОВГОРОД" (версия для ПК); 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Интернет-площадки и Веб-приложения на основе Cправочника организаций "2ГИС.НИЖНИЙ НОВГОРОД", http://api.2gis.ru/</v>
      </c>
      <c r="D195" s="45">
        <v>30</v>
      </c>
      <c r="E195" s="45"/>
      <c r="F195" s="45"/>
      <c r="G195" s="45"/>
      <c r="H195" s="46"/>
    </row>
    <row r="196" spans="1:8" s="28" customFormat="1" ht="50.1" customHeight="1" thickBot="1" x14ac:dyDescent="0.25">
      <c r="A196" s="24" t="s">
        <v>72</v>
      </c>
      <c r="B196" s="25"/>
      <c r="C196" s="26"/>
      <c r="D196" s="173" t="str">
        <f>"от "&amp;MIN(D198,D218:H232)&amp;" до "&amp;MAX(D198,D218:H232)</f>
        <v>от 594 до 14949</v>
      </c>
      <c r="E196" s="173"/>
      <c r="F196" s="173"/>
      <c r="G196" s="173"/>
      <c r="H196" s="174"/>
    </row>
    <row r="197" spans="1:8" s="16" customFormat="1" ht="24.95" customHeight="1" thickBot="1" x14ac:dyDescent="0.25">
      <c r="A197" s="290"/>
      <c r="B197" s="291"/>
      <c r="C197" s="83"/>
      <c r="D197" s="177"/>
      <c r="E197" s="177"/>
      <c r="F197" s="177"/>
      <c r="G197" s="177"/>
      <c r="H197" s="178"/>
    </row>
    <row r="198" spans="1:8" s="16" customFormat="1" ht="67.5" customHeight="1" thickBot="1" x14ac:dyDescent="0.25">
      <c r="A198" s="179" t="s">
        <v>73</v>
      </c>
      <c r="B198" s="180"/>
      <c r="C198"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"2ГИС.НИЖНИЙ НОВГОРОД" (версия для ПК); Интернет-площадка 2gis.kz на основе Cправочника организаций "2ГИС.НИЖНИЙ НОВГОРОД"; Электронный справочник на основе Справочника организаций "2ГИС.НИЖНИЙ НОВГОРОД" (мобильная версия); Интернет-площадки и Веб-приложения на основе Cправочника организаций "2ГИС.НИЖНИЙ НОВГОРОД", http://api.2gis.kz/</v>
      </c>
      <c r="D198" s="646">
        <v>14580</v>
      </c>
      <c r="E198" s="647"/>
      <c r="F198" s="647"/>
      <c r="G198" s="647"/>
      <c r="H198" s="648"/>
    </row>
    <row r="199" spans="1:8" s="16" customFormat="1" ht="67.5" customHeight="1" thickBot="1" x14ac:dyDescent="0.25">
      <c r="A199" s="184" t="s">
        <v>74</v>
      </c>
      <c r="B199" s="185"/>
      <c r="C199" s="186"/>
      <c r="D199" s="649" t="s">
        <v>75</v>
      </c>
      <c r="E199" s="650"/>
      <c r="F199" s="650"/>
      <c r="G199" s="650"/>
      <c r="H199" s="651"/>
    </row>
    <row r="200" spans="1:8" s="16" customFormat="1" ht="67.5" customHeight="1" x14ac:dyDescent="0.2">
      <c r="A200" s="190" t="s">
        <v>76</v>
      </c>
      <c r="B200" s="191"/>
      <c r="C200" s="186"/>
      <c r="D200" s="157">
        <f>D198/4</f>
        <v>3645</v>
      </c>
      <c r="E200" s="157"/>
      <c r="F200" s="157"/>
      <c r="G200" s="157"/>
      <c r="H200" s="158"/>
    </row>
    <row r="201" spans="1:8" s="16" customFormat="1" ht="67.5" customHeight="1" x14ac:dyDescent="0.2">
      <c r="A201" s="190" t="s">
        <v>77</v>
      </c>
      <c r="B201" s="191"/>
      <c r="C201" s="186"/>
      <c r="D201" s="157">
        <f>D198/5</f>
        <v>2916</v>
      </c>
      <c r="E201" s="157"/>
      <c r="F201" s="157"/>
      <c r="G201" s="157"/>
      <c r="H201" s="158"/>
    </row>
    <row r="202" spans="1:8" s="16" customFormat="1" ht="67.5" customHeight="1" x14ac:dyDescent="0.2">
      <c r="A202" s="190" t="s">
        <v>78</v>
      </c>
      <c r="B202" s="191"/>
      <c r="C202" s="186"/>
      <c r="D202" s="157">
        <f>D198/6</f>
        <v>2430</v>
      </c>
      <c r="E202" s="157"/>
      <c r="F202" s="157"/>
      <c r="G202" s="157"/>
      <c r="H202" s="158"/>
    </row>
    <row r="203" spans="1:8" s="16" customFormat="1" ht="67.5" customHeight="1" x14ac:dyDescent="0.2">
      <c r="A203" s="190" t="s">
        <v>79</v>
      </c>
      <c r="B203" s="191"/>
      <c r="C203" s="186"/>
      <c r="D203" s="157">
        <f>D198/7</f>
        <v>2082.8571428571427</v>
      </c>
      <c r="E203" s="157"/>
      <c r="F203" s="157"/>
      <c r="G203" s="157"/>
      <c r="H203" s="158"/>
    </row>
    <row r="204" spans="1:8" s="16" customFormat="1" ht="67.5" customHeight="1" x14ac:dyDescent="0.2">
      <c r="A204" s="190" t="s">
        <v>80</v>
      </c>
      <c r="B204" s="191"/>
      <c r="C204" s="186"/>
      <c r="D204" s="157">
        <f>D198/8</f>
        <v>1822.5</v>
      </c>
      <c r="E204" s="157"/>
      <c r="F204" s="157"/>
      <c r="G204" s="157"/>
      <c r="H204" s="158"/>
    </row>
    <row r="205" spans="1:8" s="16" customFormat="1" ht="67.5" customHeight="1" x14ac:dyDescent="0.2">
      <c r="A205" s="190" t="s">
        <v>81</v>
      </c>
      <c r="B205" s="191"/>
      <c r="C205" s="186"/>
      <c r="D205" s="157">
        <f>D198/9</f>
        <v>1620</v>
      </c>
      <c r="E205" s="157"/>
      <c r="F205" s="157"/>
      <c r="G205" s="157"/>
      <c r="H205" s="158"/>
    </row>
    <row r="206" spans="1:8" s="16" customFormat="1" ht="67.5" customHeight="1" x14ac:dyDescent="0.2">
      <c r="A206" s="190" t="s">
        <v>82</v>
      </c>
      <c r="B206" s="191"/>
      <c r="C206" s="186"/>
      <c r="D206" s="157">
        <f>D198/10</f>
        <v>1458</v>
      </c>
      <c r="E206" s="157"/>
      <c r="F206" s="157"/>
      <c r="G206" s="157"/>
      <c r="H206" s="158"/>
    </row>
    <row r="207" spans="1:8" s="16" customFormat="1" ht="67.5" customHeight="1" thickBot="1" x14ac:dyDescent="0.25">
      <c r="A207" s="179" t="s">
        <v>83</v>
      </c>
      <c r="B207" s="180"/>
      <c r="C207" s="186"/>
      <c r="D207" s="646">
        <v>21888</v>
      </c>
      <c r="E207" s="647"/>
      <c r="F207" s="647"/>
      <c r="G207" s="647"/>
      <c r="H207" s="648"/>
    </row>
    <row r="208" spans="1:8" s="16" customFormat="1" ht="67.5" customHeight="1" thickBot="1" x14ac:dyDescent="0.25">
      <c r="A208" s="184" t="s">
        <v>74</v>
      </c>
      <c r="B208" s="185"/>
      <c r="C208" s="186"/>
      <c r="D208" s="649" t="s">
        <v>75</v>
      </c>
      <c r="E208" s="650"/>
      <c r="F208" s="650"/>
      <c r="G208" s="650"/>
      <c r="H208" s="651"/>
    </row>
    <row r="209" spans="1:8" s="16" customFormat="1" ht="67.5" customHeight="1" x14ac:dyDescent="0.2">
      <c r="A209" s="190" t="s">
        <v>76</v>
      </c>
      <c r="B209" s="191"/>
      <c r="C209" s="186"/>
      <c r="D209" s="157">
        <v>5472</v>
      </c>
      <c r="E209" s="157"/>
      <c r="F209" s="157"/>
      <c r="G209" s="157"/>
      <c r="H209" s="158"/>
    </row>
    <row r="210" spans="1:8" s="16" customFormat="1" ht="67.5" customHeight="1" x14ac:dyDescent="0.2">
      <c r="A210" s="190" t="s">
        <v>77</v>
      </c>
      <c r="B210" s="191"/>
      <c r="C210" s="186"/>
      <c r="D210" s="157">
        <v>4377.5999999999995</v>
      </c>
      <c r="E210" s="157"/>
      <c r="F210" s="157"/>
      <c r="G210" s="157"/>
      <c r="H210" s="158"/>
    </row>
    <row r="211" spans="1:8" s="16" customFormat="1" ht="67.5" customHeight="1" x14ac:dyDescent="0.2">
      <c r="A211" s="190" t="s">
        <v>78</v>
      </c>
      <c r="B211" s="191"/>
      <c r="C211" s="186"/>
      <c r="D211" s="157">
        <v>3648</v>
      </c>
      <c r="E211" s="157"/>
      <c r="F211" s="157"/>
      <c r="G211" s="157"/>
      <c r="H211" s="158"/>
    </row>
    <row r="212" spans="1:8" s="16" customFormat="1" ht="67.5" customHeight="1" x14ac:dyDescent="0.2">
      <c r="A212" s="190" t="s">
        <v>79</v>
      </c>
      <c r="B212" s="191"/>
      <c r="C212" s="186"/>
      <c r="D212" s="157">
        <v>3126.8571428571427</v>
      </c>
      <c r="E212" s="157"/>
      <c r="F212" s="157"/>
      <c r="G212" s="157"/>
      <c r="H212" s="158"/>
    </row>
    <row r="213" spans="1:8" s="16" customFormat="1" ht="67.5" customHeight="1" x14ac:dyDescent="0.2">
      <c r="A213" s="190" t="s">
        <v>80</v>
      </c>
      <c r="B213" s="191"/>
      <c r="C213" s="186"/>
      <c r="D213" s="157">
        <v>2736</v>
      </c>
      <c r="E213" s="157"/>
      <c r="F213" s="157"/>
      <c r="G213" s="157"/>
      <c r="H213" s="158"/>
    </row>
    <row r="214" spans="1:8" s="16" customFormat="1" ht="67.5" customHeight="1" x14ac:dyDescent="0.2">
      <c r="A214" s="190" t="s">
        <v>81</v>
      </c>
      <c r="B214" s="191"/>
      <c r="C214" s="186"/>
      <c r="D214" s="157">
        <v>2432</v>
      </c>
      <c r="E214" s="157"/>
      <c r="F214" s="157"/>
      <c r="G214" s="157"/>
      <c r="H214" s="158"/>
    </row>
    <row r="215" spans="1:8" s="16" customFormat="1" ht="67.5" customHeight="1" thickBot="1" x14ac:dyDescent="0.25">
      <c r="A215" s="190" t="s">
        <v>82</v>
      </c>
      <c r="B215" s="191"/>
      <c r="C215" s="194"/>
      <c r="D215" s="157">
        <v>2188.7999999999997</v>
      </c>
      <c r="E215" s="157"/>
      <c r="F215" s="157"/>
      <c r="G215" s="157"/>
      <c r="H215" s="158"/>
    </row>
    <row r="216" spans="1:8" s="16" customFormat="1" ht="62.45" customHeight="1" thickBot="1" x14ac:dyDescent="0.25">
      <c r="A216" s="454" t="s">
        <v>84</v>
      </c>
      <c r="B216" s="196"/>
      <c r="C216" s="65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216" s="36">
        <v>20004</v>
      </c>
      <c r="E216" s="37"/>
      <c r="F216" s="37"/>
      <c r="G216" s="37"/>
      <c r="H216" s="38"/>
    </row>
    <row r="217" spans="1:8" s="16" customFormat="1" ht="24.95" customHeight="1" thickBot="1" x14ac:dyDescent="0.25">
      <c r="A217" s="290"/>
      <c r="B217" s="291"/>
      <c r="C217" s="125"/>
      <c r="D217" s="199"/>
      <c r="E217" s="199"/>
      <c r="F217" s="199"/>
      <c r="G217" s="199"/>
      <c r="H217" s="200"/>
    </row>
    <row r="218" spans="1:8" s="16" customFormat="1" ht="50.1" customHeight="1" x14ac:dyDescent="0.2">
      <c r="A218" s="160" t="s">
        <v>85</v>
      </c>
      <c r="B218" s="161"/>
      <c r="C218" s="298" t="str">
        <f>"Интернет-площадка 2gis.ru на основе Cправочника организаций "&amp;$C$2&amp;""</f>
        <v>Интернет-площадка 2gis.ru на основе Cправочника организаций "2ГИС.НИЖНИЙ НОВГОРОД"</v>
      </c>
      <c r="D218" s="294">
        <v>14949.000000000002</v>
      </c>
      <c r="E218" s="295"/>
      <c r="F218" s="295"/>
      <c r="G218" s="295"/>
      <c r="H218" s="296"/>
    </row>
    <row r="219" spans="1:8" s="16" customFormat="1" ht="50.1" customHeight="1" x14ac:dyDescent="0.2">
      <c r="A219" s="160" t="s">
        <v>86</v>
      </c>
      <c r="B219" s="161"/>
      <c r="C219" s="203" t="str">
        <f>"Электронный справочник на основе Справочника организаций "&amp;$C$2&amp;" (версия для ПК)"</f>
        <v>Электронный справочник на основе Справочника организаций "2ГИС.НИЖНИЙ НОВГОРОД" (версия для ПК)</v>
      </c>
      <c r="D219" s="56">
        <v>1557</v>
      </c>
      <c r="E219" s="37"/>
      <c r="F219" s="37"/>
      <c r="G219" s="37"/>
      <c r="H219" s="38"/>
    </row>
    <row r="220" spans="1:8" s="16" customFormat="1" ht="50.1" customHeight="1" x14ac:dyDescent="0.2">
      <c r="A220" s="160" t="s">
        <v>87</v>
      </c>
      <c r="B220" s="161"/>
      <c r="C220" s="203" t="str">
        <f>"Электронный справочник на основе Справочника организаций "&amp;$C$2&amp;" (версия для ПК)"</f>
        <v>Электронный справочник на основе Справочника организаций "2ГИС.НИЖНИЙ НОВГОРОД" (версия для ПК)</v>
      </c>
      <c r="D220" s="56">
        <v>6237</v>
      </c>
      <c r="E220" s="37"/>
      <c r="F220" s="37"/>
      <c r="G220" s="37"/>
      <c r="H220" s="38"/>
    </row>
    <row r="221" spans="1:8" s="16" customFormat="1" ht="50.1" customHeight="1" x14ac:dyDescent="0.2">
      <c r="A221" s="160" t="s">
        <v>88</v>
      </c>
      <c r="B221" s="161"/>
      <c r="C221" s="203" t="str">
        <f>"Интернет-площадка 2gis.ru на основе Cправочника организаций "&amp;$C$2&amp;""</f>
        <v>Интернет-площадка 2gis.ru на основе Cправочника организаций "2ГИС.НИЖНИЙ НОВГОРОД"</v>
      </c>
      <c r="D221" s="56">
        <v>9669</v>
      </c>
      <c r="E221" s="37"/>
      <c r="F221" s="37"/>
      <c r="G221" s="37"/>
      <c r="H221" s="38"/>
    </row>
    <row r="222" spans="1:8" s="16" customFormat="1" ht="50.1" customHeight="1" x14ac:dyDescent="0.2">
      <c r="A222" s="160" t="s">
        <v>89</v>
      </c>
      <c r="B222" s="161"/>
      <c r="C222" s="203" t="str">
        <f>"Интернет-площадка 2gis.ru на основе Cправочника организаций "&amp;$C$2&amp;""</f>
        <v>Интернет-площадка 2gis.ru на основе Cправочника организаций "2ГИС.НИЖНИЙ НОВГОРОД"</v>
      </c>
      <c r="D222" s="56">
        <v>11602.8</v>
      </c>
      <c r="E222" s="37"/>
      <c r="F222" s="37"/>
      <c r="G222" s="37"/>
      <c r="H222" s="38"/>
    </row>
    <row r="223" spans="1:8" s="16" customFormat="1" ht="50.1" customHeight="1" x14ac:dyDescent="0.2">
      <c r="A223" s="160" t="s">
        <v>90</v>
      </c>
      <c r="B223" s="161"/>
      <c r="C223" s="203" t="str">
        <f>"Электронный справочник на основе Справочника организаций "&amp;$C$2&amp;" (версия для ПК)"</f>
        <v>Электронный справочник на основе Справочника организаций "2ГИС.НИЖНИЙ НОВГОРОД" (версия для ПК)</v>
      </c>
      <c r="D223" s="56">
        <v>2187</v>
      </c>
      <c r="E223" s="37"/>
      <c r="F223" s="37"/>
      <c r="G223" s="37"/>
      <c r="H223" s="38"/>
    </row>
    <row r="224" spans="1:8" s="16" customFormat="1" ht="50.1" customHeight="1" x14ac:dyDescent="0.2">
      <c r="A224" s="160" t="s">
        <v>91</v>
      </c>
      <c r="B224" s="161"/>
      <c r="C224" s="203" t="str">
        <f>"Электронный справочник на основе Справочника организаций "&amp;$C$2&amp;" (версия для ПК)"</f>
        <v>Электронный справочник на основе Справочника организаций "2ГИС.НИЖНИЙ НОВГОРОД" (версия для ПК)</v>
      </c>
      <c r="D224" s="56">
        <v>2367</v>
      </c>
      <c r="E224" s="37"/>
      <c r="F224" s="37"/>
      <c r="G224" s="37"/>
      <c r="H224" s="38"/>
    </row>
    <row r="225" spans="1:8" s="16" customFormat="1" ht="50.1" customHeight="1" x14ac:dyDescent="0.2">
      <c r="A225" s="160" t="s">
        <v>92</v>
      </c>
      <c r="B225" s="161"/>
      <c r="C225" s="203" t="str">
        <f>"Электронный справочник на основе Справочника организаций "&amp;$C$2&amp;" (версия для ПК)"</f>
        <v>Электронный справочник на основе Справочника организаций "2ГИС.НИЖНИЙ НОВГОРОД" (версия для ПК)</v>
      </c>
      <c r="D225" s="56">
        <v>7587</v>
      </c>
      <c r="E225" s="37"/>
      <c r="F225" s="37"/>
      <c r="G225" s="37"/>
      <c r="H225" s="38"/>
    </row>
    <row r="226" spans="1:8" s="16" customFormat="1" ht="50.1" customHeight="1" x14ac:dyDescent="0.2">
      <c r="A226" s="160" t="s">
        <v>93</v>
      </c>
      <c r="B226" s="161"/>
      <c r="C226" s="203" t="str">
        <f>C257</f>
        <v>электронный справочник на основе Справочника организаций "2ГИС.НИЖНИЙ НОВГОРОД" (мобильная версия 2ГИС 4.0 и выше)</v>
      </c>
      <c r="D226" s="56">
        <v>10758</v>
      </c>
      <c r="E226" s="37"/>
      <c r="F226" s="37"/>
      <c r="G226" s="37"/>
      <c r="H226" s="38"/>
    </row>
    <row r="227" spans="1:8" s="16" customFormat="1" ht="50.1" customHeight="1" x14ac:dyDescent="0.2">
      <c r="A227" s="154" t="s">
        <v>94</v>
      </c>
      <c r="B227" s="204"/>
      <c r="C227" s="203" t="s">
        <v>95</v>
      </c>
      <c r="D227" s="56">
        <v>594</v>
      </c>
      <c r="E227" s="37"/>
      <c r="F227" s="37"/>
      <c r="G227" s="37"/>
      <c r="H227" s="38"/>
    </row>
    <row r="228" spans="1:8" s="16" customFormat="1" ht="64.5" customHeight="1" x14ac:dyDescent="0.2">
      <c r="A228" s="160" t="s">
        <v>96</v>
      </c>
      <c r="B228" s="161"/>
      <c r="C228"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"2ГИС.НИЖНИЙ НОВГОРОД" (мобильная версия 2ГИС 4.0 и выше); Интернет-площадка 2gis.ru на основе Cправочника организаций "2ГИС.НИЖНИЙ НОВГОРОД"</v>
      </c>
      <c r="D228" s="56">
        <v>8679</v>
      </c>
      <c r="E228" s="37"/>
      <c r="F228" s="37"/>
      <c r="G228" s="37"/>
      <c r="H228" s="38"/>
    </row>
    <row r="229" spans="1:8" s="16" customFormat="1" ht="64.5" customHeight="1" x14ac:dyDescent="0.2">
      <c r="A229" s="160" t="s">
        <v>97</v>
      </c>
      <c r="B229" s="161"/>
      <c r="C229" s="203" t="str">
        <f t="shared" ref="C229:C231"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"2ГИС.НИЖНИЙ НОВГОРОД" (мобильная версия 2ГИС 4.0 и выше); Интернет-площадка 2gis.ru на основе Cправочника организаций "2ГИС.НИЖНИЙ НОВГОРОД"</v>
      </c>
      <c r="D229" s="56">
        <v>6942</v>
      </c>
      <c r="E229" s="37"/>
      <c r="F229" s="37"/>
      <c r="G229" s="37"/>
      <c r="H229" s="38"/>
    </row>
    <row r="230" spans="1:8" s="16" customFormat="1" ht="64.5" customHeight="1" x14ac:dyDescent="0.2">
      <c r="A230" s="160" t="s">
        <v>98</v>
      </c>
      <c r="B230" s="161"/>
      <c r="C230" s="203" t="str">
        <f t="shared" si="0"/>
        <v>электронный справочник на основе Справочника организаций "2ГИС.НИЖНИЙ НОВГОРОД" (мобильная версия 2ГИС 4.0 и выше); Интернет-площадка 2gis.ru на основе Cправочника организаций "2ГИС.НИЖНИЙ НОВГОРОД"</v>
      </c>
      <c r="D230" s="56">
        <v>7359.0000000000009</v>
      </c>
      <c r="E230" s="37"/>
      <c r="F230" s="37"/>
      <c r="G230" s="37"/>
      <c r="H230" s="38"/>
    </row>
    <row r="231" spans="1:8" s="16" customFormat="1" ht="64.5" customHeight="1" x14ac:dyDescent="0.2">
      <c r="A231" s="160" t="s">
        <v>99</v>
      </c>
      <c r="B231" s="161"/>
      <c r="C231" s="203" t="str">
        <f t="shared" si="0"/>
        <v>электронный справочник на основе Справочника организаций "2ГИС.НИЖНИЙ НОВГОРОД" (мобильная версия 2ГИС 4.0 и выше); Интернет-площадка 2gis.ru на основе Cправочника организаций "2ГИС.НИЖНИЙ НОВГОРОД"</v>
      </c>
      <c r="D231" s="56">
        <v>3474</v>
      </c>
      <c r="E231" s="37"/>
      <c r="F231" s="37"/>
      <c r="G231" s="37"/>
      <c r="H231" s="38"/>
    </row>
    <row r="232" spans="1:8" s="16" customFormat="1" ht="50.1" customHeight="1" thickBot="1" x14ac:dyDescent="0.25">
      <c r="A232" s="160" t="s">
        <v>102</v>
      </c>
      <c r="B232" s="161"/>
      <c r="C232" s="203" t="str">
        <f>"Электронный справочник на основе Справочника организаций "&amp;$C$2&amp;" (версия для ПК)"</f>
        <v>Электронный справочник на основе Справочника организаций "2ГИС.НИЖНИЙ НОВГОРОД" (версия для ПК)</v>
      </c>
      <c r="D232" s="56">
        <v>2997</v>
      </c>
      <c r="E232" s="37"/>
      <c r="F232" s="37"/>
      <c r="G232" s="37"/>
      <c r="H232" s="38"/>
    </row>
    <row r="233" spans="1:8" s="16" customFormat="1" ht="102" customHeight="1" thickBot="1" x14ac:dyDescent="0.25">
      <c r="A233" s="160" t="s">
        <v>16</v>
      </c>
      <c r="B233" s="161"/>
      <c r="C233"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233" s="56">
        <v>1590</v>
      </c>
      <c r="E233" s="37"/>
      <c r="F233" s="37"/>
      <c r="G233" s="37"/>
      <c r="H233" s="38"/>
    </row>
    <row r="234" spans="1:8" s="16" customFormat="1" ht="102" customHeight="1" thickBot="1" x14ac:dyDescent="0.25">
      <c r="A234" s="160" t="s">
        <v>103</v>
      </c>
      <c r="B234" s="161"/>
      <c r="C234"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234" s="56">
        <v>100002</v>
      </c>
      <c r="E234" s="37"/>
      <c r="F234" s="37"/>
      <c r="G234" s="37"/>
      <c r="H234" s="38"/>
    </row>
    <row r="235" spans="1:8" s="16" customFormat="1" ht="126" customHeight="1" x14ac:dyDescent="0.2">
      <c r="A235" s="160" t="s">
        <v>104</v>
      </c>
      <c r="B235" s="161"/>
      <c r="C235" s="30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НОВГОРОД" (версия для ПК); 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Интернет-площадки и Веб-приложения на основе Cправочника организаций "2ГИС.НИЖНИЙ НОВГОРОД", http://api.2gis.ru/</v>
      </c>
      <c r="D235" s="56">
        <v>13200.000000000002</v>
      </c>
      <c r="E235" s="37"/>
      <c r="F235" s="37"/>
      <c r="G235" s="37"/>
      <c r="H235" s="38"/>
    </row>
    <row r="236" spans="1:8" s="16" customFormat="1" ht="96" customHeight="1" x14ac:dyDescent="0.2">
      <c r="A236" s="154" t="s">
        <v>105</v>
      </c>
      <c r="B236" s="204"/>
      <c r="C236"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Интернет-площадки и Веб-приложения на основе Cправочника организаций "2ГИС.НИЖНИЙ НОВГОРОД", http://api.2gis.ru/</v>
      </c>
      <c r="D236" s="56">
        <v>11005.5</v>
      </c>
      <c r="E236" s="37"/>
      <c r="F236" s="37"/>
      <c r="G236" s="37"/>
      <c r="H236" s="38"/>
    </row>
    <row r="237" spans="1:8" s="16" customFormat="1" ht="96" customHeight="1" x14ac:dyDescent="0.2">
      <c r="A237" s="154" t="s">
        <v>106</v>
      </c>
      <c r="B237" s="204"/>
      <c r="C237" s="549"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"2ГИС.НИЖНИЙ НОВГОРОД" (мобильная версия 2ГИС 4.0 и выше)</v>
      </c>
      <c r="D237" s="56">
        <v>10002</v>
      </c>
      <c r="E237" s="37"/>
      <c r="F237" s="37"/>
      <c r="G237" s="37"/>
      <c r="H237" s="38"/>
    </row>
    <row r="238" spans="1:8" s="16" customFormat="1" ht="78" customHeight="1" x14ac:dyDescent="0.2">
      <c r="A238" s="160" t="s">
        <v>100</v>
      </c>
      <c r="B238" s="161" t="s">
        <v>100</v>
      </c>
      <c r="C238"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"2ГИС.НИЖНИЙ НОВГОРОД" (мобильная версия 2ГИС 4.0 и выше)</v>
      </c>
      <c r="D238" s="56">
        <v>10008</v>
      </c>
      <c r="E238" s="37"/>
      <c r="F238" s="37"/>
      <c r="G238" s="37"/>
      <c r="H238" s="38"/>
    </row>
    <row r="239" spans="1:8" s="16" customFormat="1" ht="78" customHeight="1" x14ac:dyDescent="0.2">
      <c r="A239" s="160" t="s">
        <v>101</v>
      </c>
      <c r="B239" s="161" t="s">
        <v>101</v>
      </c>
      <c r="C239"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"2ГИС.НИЖНИЙ НОВГОРОД" (мобильная версия 2ГИС 4.0 и выше)</v>
      </c>
      <c r="D239" s="56">
        <v>10008</v>
      </c>
      <c r="E239" s="37"/>
      <c r="F239" s="37"/>
      <c r="G239" s="37"/>
      <c r="H239" s="38"/>
    </row>
    <row r="240" spans="1:8" s="16" customFormat="1" ht="50.1" customHeight="1" x14ac:dyDescent="0.2">
      <c r="A240" s="160" t="s">
        <v>107</v>
      </c>
      <c r="B240" s="161"/>
      <c r="C240" s="203" t="str">
        <f>"Интернет-площадка 2gis.ru на основе Cправочника организаций "&amp;$C$2&amp;""</f>
        <v>Интернет-площадка 2gis.ru на основе Cправочника организаций "2ГИС.НИЖНИЙ НОВГОРОД"</v>
      </c>
      <c r="D240" s="56">
        <v>24720</v>
      </c>
      <c r="E240" s="37"/>
      <c r="F240" s="37"/>
      <c r="G240" s="37"/>
      <c r="H240" s="38"/>
    </row>
    <row r="241" spans="1:8" s="16" customFormat="1" ht="50.1" customHeight="1" x14ac:dyDescent="0.2">
      <c r="A241" s="160" t="s">
        <v>108</v>
      </c>
      <c r="B241" s="161"/>
      <c r="C241" s="203" t="str">
        <f t="shared" ref="C241:C249" si="1">"Электронный справочник на основе Справочника организаций "&amp;$C$2&amp;" (версия для ПК)"</f>
        <v>Электронный справочник на основе Справочника организаций "2ГИС.НИЖНИЙ НОВГОРОД" (версия для ПК)</v>
      </c>
      <c r="D241" s="56">
        <v>2640</v>
      </c>
      <c r="E241" s="37"/>
      <c r="F241" s="37"/>
      <c r="G241" s="37"/>
      <c r="H241" s="38"/>
    </row>
    <row r="242" spans="1:8" s="16" customFormat="1" ht="50.1" customHeight="1" x14ac:dyDescent="0.2">
      <c r="A242" s="160" t="s">
        <v>109</v>
      </c>
      <c r="B242" s="161"/>
      <c r="C242" s="203" t="str">
        <f t="shared" si="1"/>
        <v>Электронный справочник на основе Справочника организаций "2ГИС.НИЖНИЙ НОВГОРОД" (версия для ПК)</v>
      </c>
      <c r="D242" s="56">
        <v>10320</v>
      </c>
      <c r="E242" s="37"/>
      <c r="F242" s="37"/>
      <c r="G242" s="37"/>
      <c r="H242" s="38"/>
    </row>
    <row r="243" spans="1:8" s="16" customFormat="1" ht="50.1" customHeight="1" x14ac:dyDescent="0.2">
      <c r="A243" s="160" t="s">
        <v>110</v>
      </c>
      <c r="B243" s="161"/>
      <c r="C243" s="203" t="str">
        <f>"Интернет-площадка 2gis.ru на основе Cправочника организаций "&amp;$C$2&amp;""</f>
        <v>Интернет-площадка 2gis.ru на основе Cправочника организаций "2ГИС.НИЖНИЙ НОВГОРОД"</v>
      </c>
      <c r="D243" s="56">
        <v>15960</v>
      </c>
      <c r="E243" s="37"/>
      <c r="F243" s="37"/>
      <c r="G243" s="37"/>
      <c r="H243" s="38"/>
    </row>
    <row r="244" spans="1:8" s="16" customFormat="1" ht="50.1" customHeight="1" x14ac:dyDescent="0.2">
      <c r="A244" s="160" t="s">
        <v>111</v>
      </c>
      <c r="B244" s="161"/>
      <c r="C244" s="203" t="str">
        <f>"Интернет-площадка 2gis.ru на основе Cправочника организаций "&amp;$C$2&amp;""</f>
        <v>Интернет-площадка 2gis.ru на основе Cправочника организаций "2ГИС.НИЖНИЙ НОВГОРОД"</v>
      </c>
      <c r="D244" s="56">
        <v>19152</v>
      </c>
      <c r="E244" s="37"/>
      <c r="F244" s="37"/>
      <c r="G244" s="37"/>
      <c r="H244" s="38"/>
    </row>
    <row r="245" spans="1:8" s="16" customFormat="1" ht="50.1" customHeight="1" x14ac:dyDescent="0.2">
      <c r="A245" s="160" t="s">
        <v>112</v>
      </c>
      <c r="B245" s="161"/>
      <c r="C245" s="203" t="str">
        <f t="shared" si="1"/>
        <v>Электронный справочник на основе Справочника организаций "2ГИС.НИЖНИЙ НОВГОРОД" (версия для ПК)</v>
      </c>
      <c r="D245" s="56">
        <v>3720</v>
      </c>
      <c r="E245" s="37"/>
      <c r="F245" s="37"/>
      <c r="G245" s="37"/>
      <c r="H245" s="38"/>
    </row>
    <row r="246" spans="1:8" s="16" customFormat="1" ht="50.1" customHeight="1" x14ac:dyDescent="0.2">
      <c r="A246" s="160" t="s">
        <v>113</v>
      </c>
      <c r="B246" s="161"/>
      <c r="C246" s="203" t="str">
        <f t="shared" si="1"/>
        <v>Электронный справочник на основе Справочника организаций "2ГИС.НИЖНИЙ НОВГОРОД" (версия для ПК)</v>
      </c>
      <c r="D246" s="56">
        <v>3960</v>
      </c>
      <c r="E246" s="37"/>
      <c r="F246" s="37"/>
      <c r="G246" s="37"/>
      <c r="H246" s="38"/>
    </row>
    <row r="247" spans="1:8" s="16" customFormat="1" ht="50.1" customHeight="1" x14ac:dyDescent="0.2">
      <c r="A247" s="160" t="s">
        <v>114</v>
      </c>
      <c r="B247" s="161"/>
      <c r="C247" s="203" t="str">
        <f t="shared" si="1"/>
        <v>Электронный справочник на основе Справочника организаций "2ГИС.НИЖНИЙ НОВГОРОД" (версия для ПК)</v>
      </c>
      <c r="D247" s="56">
        <v>12600</v>
      </c>
      <c r="E247" s="37"/>
      <c r="F247" s="37"/>
      <c r="G247" s="37"/>
      <c r="H247" s="38"/>
    </row>
    <row r="248" spans="1:8" s="16" customFormat="1" ht="50.1" customHeight="1" x14ac:dyDescent="0.2">
      <c r="A248" s="160" t="s">
        <v>343</v>
      </c>
      <c r="B248" s="161"/>
      <c r="C248" s="203" t="s">
        <v>95</v>
      </c>
      <c r="D248" s="56">
        <v>1080</v>
      </c>
      <c r="E248" s="37"/>
      <c r="F248" s="37"/>
      <c r="G248" s="37"/>
      <c r="H248" s="38"/>
    </row>
    <row r="249" spans="1:8" s="16" customFormat="1" ht="50.1" customHeight="1" thickBot="1" x14ac:dyDescent="0.25">
      <c r="A249" s="160" t="s">
        <v>117</v>
      </c>
      <c r="B249" s="161"/>
      <c r="C249" s="203" t="str">
        <f t="shared" si="1"/>
        <v>Электронный справочник на основе Справочника организаций "2ГИС.НИЖНИЙ НОВГОРОД" (версия для ПК)</v>
      </c>
      <c r="D249" s="56">
        <v>5040</v>
      </c>
      <c r="E249" s="37"/>
      <c r="F249" s="37"/>
      <c r="G249" s="37"/>
      <c r="H249" s="38"/>
    </row>
    <row r="250" spans="1:8" s="28" customFormat="1" ht="50.1" customHeight="1" thickBot="1" x14ac:dyDescent="0.25">
      <c r="A250" s="24" t="s">
        <v>118</v>
      </c>
      <c r="B250" s="25"/>
      <c r="C250" s="26"/>
      <c r="D250" s="173"/>
      <c r="E250" s="173"/>
      <c r="F250" s="173"/>
      <c r="G250" s="173"/>
      <c r="H250" s="174"/>
    </row>
    <row r="251" spans="1:8" s="16" customFormat="1" ht="50.1" customHeight="1" x14ac:dyDescent="0.2">
      <c r="A251" s="160" t="s">
        <v>119</v>
      </c>
      <c r="B251" s="161"/>
      <c r="C251" s="206" t="str">
        <f>"Электронный справочник на основе Справочника организаций "&amp;$C$2&amp;" (мобильная версия)"</f>
        <v>Электронный справочник на основе Справочника организаций "2ГИС.НИЖНИЙ НОВГОРОД" (мобильная версия)</v>
      </c>
      <c r="D251" s="56">
        <v>5004</v>
      </c>
      <c r="E251" s="37"/>
      <c r="F251" s="37"/>
      <c r="G251" s="37"/>
      <c r="H251" s="38"/>
    </row>
    <row r="252" spans="1:8" s="16" customFormat="1" ht="50.1" customHeight="1" x14ac:dyDescent="0.2">
      <c r="A252" s="160" t="s">
        <v>120</v>
      </c>
      <c r="B252" s="161"/>
      <c r="C252" s="209"/>
      <c r="D252" s="56">
        <v>10008</v>
      </c>
      <c r="E252" s="37"/>
      <c r="F252" s="37"/>
      <c r="G252" s="37"/>
      <c r="H252" s="38"/>
    </row>
    <row r="253" spans="1:8" s="16" customFormat="1" ht="50.1" customHeight="1" x14ac:dyDescent="0.2">
      <c r="A253" s="207" t="s">
        <v>121</v>
      </c>
      <c r="B253" s="208"/>
      <c r="C253" s="209"/>
      <c r="D253" s="297">
        <v>3000</v>
      </c>
      <c r="E253" s="157"/>
      <c r="F253" s="157"/>
      <c r="G253" s="157"/>
      <c r="H253" s="157"/>
    </row>
    <row r="254" spans="1:8" s="16" customFormat="1" ht="50.1" customHeight="1" x14ac:dyDescent="0.2">
      <c r="A254" s="207" t="s">
        <v>122</v>
      </c>
      <c r="B254" s="208"/>
      <c r="C254" s="209"/>
      <c r="D254" s="297">
        <v>300</v>
      </c>
      <c r="E254" s="157"/>
      <c r="F254" s="157"/>
      <c r="G254" s="157"/>
      <c r="H254" s="157"/>
    </row>
    <row r="255" spans="1:8" s="16" customFormat="1" ht="50.1" customHeight="1" thickBot="1" x14ac:dyDescent="0.25">
      <c r="A255" s="207" t="s">
        <v>123</v>
      </c>
      <c r="B255" s="208"/>
      <c r="C255" s="210"/>
      <c r="D255" s="78">
        <v>1050</v>
      </c>
      <c r="E255" s="79"/>
      <c r="F255" s="79"/>
      <c r="G255" s="79"/>
      <c r="H255" s="79"/>
    </row>
    <row r="256" spans="1:8" s="16" customFormat="1" ht="50.1" customHeight="1" thickBot="1" x14ac:dyDescent="0.25">
      <c r="A256" s="24" t="s">
        <v>124</v>
      </c>
      <c r="B256" s="25"/>
      <c r="C256" s="26"/>
      <c r="D256" s="173"/>
      <c r="E256" s="173"/>
      <c r="F256" s="173"/>
      <c r="G256" s="173"/>
      <c r="H256" s="174"/>
    </row>
    <row r="257" spans="1:8" s="16" customFormat="1" ht="50.1" customHeight="1" x14ac:dyDescent="0.2">
      <c r="A257" s="160" t="s">
        <v>214</v>
      </c>
      <c r="B257" s="161"/>
      <c r="C257" s="549"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"2ГИС.НИЖНИЙ НОВГОРОД" (мобильная версия 2ГИС 4.0 и выше)</v>
      </c>
      <c r="D257" s="56">
        <v>6699.0000000000009</v>
      </c>
      <c r="E257" s="37"/>
      <c r="F257" s="37"/>
      <c r="G257" s="37"/>
      <c r="H257" s="38"/>
    </row>
    <row r="258" spans="1:8" s="16" customFormat="1" ht="69.75" customHeight="1" x14ac:dyDescent="0.2">
      <c r="A258" s="160" t="s">
        <v>126</v>
      </c>
      <c r="B258" s="161"/>
      <c r="C258" s="40" t="str">
        <f>"Электронный справочник на основе Справочника организаций "&amp;$C$2&amp;" (версия для ПК); Интернет-площадка 2gis.ru на основе Cправочника организаций "&amp;$C$2&amp;""</f>
        <v>Электронный справочник на основе Справочника организаций "2ГИС.НИЖНИЙ НОВГОРОД" (версия для ПК); Интернет-площадка 2gis.ru на основе Cправочника организаций "2ГИС.НИЖНИЙ НОВГОРОД"</v>
      </c>
      <c r="D258" s="297">
        <v>6699.0000000000009</v>
      </c>
      <c r="E258" s="157"/>
      <c r="F258" s="157"/>
      <c r="G258" s="157"/>
      <c r="H258" s="158"/>
    </row>
    <row r="259" spans="1:8" s="16" customFormat="1" ht="50.1" customHeight="1" x14ac:dyDescent="0.2">
      <c r="A259" s="160" t="s">
        <v>215</v>
      </c>
      <c r="B259" s="161"/>
      <c r="C259" s="127"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"2ГИС.НИЖНИЙ НОВГОРОД" (мобильная версия 2ГИС 4.0 и выше)</v>
      </c>
      <c r="D259" s="653">
        <v>11160</v>
      </c>
      <c r="E259" s="653"/>
      <c r="F259" s="653"/>
      <c r="G259" s="653"/>
      <c r="H259" s="654"/>
    </row>
    <row r="260" spans="1:8" s="16" customFormat="1" ht="50.1" customHeight="1" x14ac:dyDescent="0.2">
      <c r="A260" s="160" t="s">
        <v>199</v>
      </c>
      <c r="B260" s="161"/>
      <c r="C260" s="40" t="str">
        <f>"Электронный справочник на основе Справочника организаций "&amp;$C$2&amp;" (версия для ПК); Интернет-площадка 2gis.ru на основе Cправочника организаций "&amp;$C$2&amp;""</f>
        <v>Электронный справочник на основе Справочника организаций "2ГИС.НИЖНИЙ НОВГОРОД" (версия для ПК); Интернет-площадка 2gis.ru на основе Cправочника организаций "2ГИС.НИЖНИЙ НОВГОРОД"</v>
      </c>
      <c r="D260" s="297">
        <v>11160</v>
      </c>
      <c r="E260" s="157"/>
      <c r="F260" s="157"/>
      <c r="G260" s="157"/>
      <c r="H260" s="158"/>
    </row>
    <row r="261" spans="1:8" s="16" customFormat="1" ht="126" customHeight="1" x14ac:dyDescent="0.2">
      <c r="A261" s="160" t="s">
        <v>131</v>
      </c>
      <c r="B261" s="161"/>
      <c r="C261" s="301" t="str">
        <f>C257</f>
        <v>электронный справочник на основе Справочника организаций "2ГИС.НИЖНИЙ НОВГОРОД" (мобильная версия 2ГИС 4.0 и выше)</v>
      </c>
      <c r="D261" s="56">
        <v>6699.0000000000009</v>
      </c>
      <c r="E261" s="37"/>
      <c r="F261" s="37"/>
      <c r="G261" s="37"/>
      <c r="H261" s="38"/>
    </row>
    <row r="262" spans="1:8" s="16" customFormat="1" ht="126" customHeight="1" thickBot="1" x14ac:dyDescent="0.25">
      <c r="A262" s="160" t="s">
        <v>132</v>
      </c>
      <c r="B262" s="161"/>
      <c r="C262"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262" s="56">
        <v>5028</v>
      </c>
      <c r="E262" s="37"/>
      <c r="F262" s="37"/>
      <c r="G262" s="37"/>
      <c r="H262" s="38"/>
    </row>
    <row r="263" spans="1:8" s="28" customFormat="1" ht="50.1" customHeight="1" thickBot="1" x14ac:dyDescent="0.25">
      <c r="A263" s="290"/>
      <c r="B263" s="291"/>
      <c r="C263" s="125"/>
      <c r="D263" s="292"/>
      <c r="E263" s="292"/>
      <c r="F263" s="292"/>
      <c r="G263" s="292"/>
      <c r="H263" s="293"/>
    </row>
    <row r="264" spans="1:8" s="23" customFormat="1" ht="26.25" x14ac:dyDescent="0.2">
      <c r="A264" s="216"/>
      <c r="B264" s="217"/>
      <c r="C264" s="218"/>
      <c r="D264" s="217"/>
      <c r="E264" s="217"/>
      <c r="F264" s="217"/>
      <c r="G264" s="217"/>
      <c r="H264" s="219"/>
    </row>
    <row r="265" spans="1:8" s="16" customFormat="1" ht="21" x14ac:dyDescent="0.2">
      <c r="A265" s="220"/>
      <c r="B265" s="221" t="s">
        <v>133</v>
      </c>
      <c r="C265" s="222" t="s">
        <v>220</v>
      </c>
      <c r="D265" s="222"/>
      <c r="E265" s="223"/>
      <c r="F265" s="223"/>
      <c r="G265" s="223"/>
      <c r="H265" s="223"/>
    </row>
    <row r="266" spans="1:8" s="16" customFormat="1" ht="21" x14ac:dyDescent="0.2">
      <c r="A266" s="220"/>
      <c r="B266" s="223"/>
      <c r="C266" s="224" t="s">
        <v>221</v>
      </c>
      <c r="D266" s="224"/>
      <c r="E266" s="223"/>
      <c r="F266" s="223"/>
      <c r="G266" s="223"/>
      <c r="H266" s="223"/>
    </row>
    <row r="267" spans="1:8" s="16" customFormat="1" ht="21" x14ac:dyDescent="0.2">
      <c r="A267" s="220"/>
      <c r="B267" s="223"/>
      <c r="C267" s="222" t="s">
        <v>222</v>
      </c>
      <c r="D267" s="224"/>
      <c r="E267" s="223"/>
      <c r="F267" s="223"/>
      <c r="G267" s="223"/>
      <c r="H267" s="223"/>
    </row>
    <row r="268" spans="1:8" s="16" customFormat="1" ht="21" x14ac:dyDescent="0.2">
      <c r="A268" s="216"/>
      <c r="B268" s="217"/>
      <c r="C268" s="224"/>
      <c r="D268" s="224"/>
      <c r="E268" s="223"/>
      <c r="F268" s="223"/>
      <c r="G268" s="223"/>
      <c r="H268" s="217"/>
    </row>
    <row r="269" spans="1:8" s="16" customFormat="1" ht="26.25" x14ac:dyDescent="0.2">
      <c r="A269" s="227" t="str">
        <f>Абакан_юр!A174</f>
        <v>По соглашению сторон в качестве валюты платежа могут выступать украинские гривны, в этом случае курс следующий: 1 руб. = 0,4408 гривен</v>
      </c>
      <c r="B269" s="227"/>
      <c r="C269" s="227"/>
      <c r="D269" s="228"/>
      <c r="E269" s="228"/>
      <c r="F269" s="229"/>
      <c r="G269" s="230"/>
      <c r="H269" s="230"/>
    </row>
    <row r="270" spans="1:8" s="16" customFormat="1" ht="26.25" x14ac:dyDescent="0.2">
      <c r="A270" s="227" t="str">
        <f>Абакан_юр!A175</f>
        <v>По соглашению сторон в качестве валюты платежа могут выступать дирхамы ОАЭ, в этом случае курс следующий: 1 руб. = 0,0420 дирхам</v>
      </c>
      <c r="B270" s="227"/>
      <c r="C270" s="227"/>
      <c r="D270" s="228"/>
      <c r="E270" s="228"/>
      <c r="F270" s="229"/>
      <c r="G270" s="232"/>
      <c r="H270" s="232"/>
    </row>
    <row r="271" spans="1:8" ht="12.6" customHeight="1" x14ac:dyDescent="0.2">
      <c r="A271" s="227" t="str">
        <f>Абакан_юр!A176</f>
        <v>По соглашению сторон в качестве валюты платежа могут выступать доллары США, в этом случае курс следующий: 1 руб. = 0,0114 доллара</v>
      </c>
      <c r="B271" s="227"/>
      <c r="C271" s="227"/>
      <c r="D271" s="228"/>
      <c r="E271" s="228"/>
      <c r="F271" s="229"/>
      <c r="G271" s="232"/>
      <c r="H271" s="232"/>
    </row>
    <row r="272" spans="1:8" s="223" customFormat="1" ht="24.95" customHeight="1" x14ac:dyDescent="0.2">
      <c r="A272" s="227" t="str">
        <f>Абакан_юр!A177</f>
        <v>По соглашению сторон в качестве валюты платежа могут выступать евро, в этом случае курс следующий: 1 руб. = 0,0105 евро</v>
      </c>
      <c r="B272" s="227"/>
      <c r="C272" s="227"/>
      <c r="D272" s="228"/>
      <c r="E272" s="229"/>
      <c r="F272" s="229"/>
      <c r="G272" s="232"/>
      <c r="H272" s="232"/>
    </row>
    <row r="273" spans="1:8" s="223" customFormat="1" ht="24.95" customHeight="1" x14ac:dyDescent="0.2">
      <c r="A273" s="227" t="str">
        <f>Абакан_юр!A178</f>
        <v>По соглашению сторон в качестве валюты платежа могут выступать чешские кроны, в этом случае курс следующий: 1 руб. = 0,2605 крона</v>
      </c>
      <c r="B273" s="227"/>
      <c r="C273" s="227"/>
      <c r="D273" s="228"/>
      <c r="E273" s="229"/>
      <c r="F273" s="229"/>
      <c r="G273" s="232"/>
      <c r="H273" s="232"/>
    </row>
    <row r="274" spans="1:8" s="223" customFormat="1" ht="24.95" customHeight="1" x14ac:dyDescent="0.2">
      <c r="A274" s="227" t="str">
        <f>Абакан_юр!A179</f>
        <v>По соглашению сторон в качестве валюты платежа могут выступать киргизские сомы, в этом случае курс следующий: 1 руб. = 1,0083 сом</v>
      </c>
      <c r="B274" s="227"/>
      <c r="C274" s="227"/>
      <c r="D274" s="228"/>
      <c r="E274" s="228"/>
      <c r="F274" s="229"/>
      <c r="G274" s="232"/>
      <c r="H274" s="232"/>
    </row>
    <row r="275" spans="1:8" s="217" customFormat="1" ht="12.6" customHeight="1" x14ac:dyDescent="0.2">
      <c r="A275" s="227" t="str">
        <f>Абакан_юр!A180</f>
        <v>По соглашению сторон в качестве валюты платежа могут выступать казахстанские тенге, в этом случае курс следующий: 1 руб. = 5,0473 тенге</v>
      </c>
      <c r="B275" s="227"/>
      <c r="C275" s="227"/>
      <c r="D275" s="228"/>
      <c r="E275" s="228"/>
      <c r="F275" s="229"/>
      <c r="G275" s="232"/>
      <c r="H275" s="232"/>
    </row>
    <row r="276" spans="1:8" s="231" customFormat="1" ht="24.95" customHeight="1" x14ac:dyDescent="0.2">
      <c r="A276" s="233"/>
      <c r="B276" s="233"/>
      <c r="C276" s="234"/>
      <c r="D276" s="235"/>
      <c r="E276" s="235"/>
      <c r="F276" s="236"/>
      <c r="G276" s="237"/>
      <c r="H276" s="237"/>
    </row>
    <row r="277" spans="1:8" s="231" customFormat="1" ht="24.95" customHeight="1" x14ac:dyDescent="0.2">
      <c r="A277" s="239" t="s">
        <v>144</v>
      </c>
      <c r="B277" s="239"/>
      <c r="C277" s="239"/>
      <c r="D277" s="239"/>
      <c r="E277" s="239"/>
      <c r="F277" s="239"/>
      <c r="G277" s="239"/>
      <c r="H277" s="239"/>
    </row>
    <row r="278" spans="1:8" s="231" customFormat="1" ht="24.95" customHeight="1" x14ac:dyDescent="0.2">
      <c r="A278" s="239" t="s">
        <v>145</v>
      </c>
      <c r="B278" s="239"/>
      <c r="C278" s="239"/>
      <c r="D278" s="239"/>
      <c r="E278" s="239"/>
      <c r="F278" s="239"/>
      <c r="G278" s="239"/>
      <c r="H278" s="239"/>
    </row>
    <row r="279" spans="1:8" s="231" customFormat="1" ht="23.25" x14ac:dyDescent="0.2">
      <c r="A279" s="227" t="s">
        <v>482</v>
      </c>
      <c r="B279" s="227"/>
      <c r="C279" s="227"/>
      <c r="D279" s="227"/>
      <c r="E279" s="227"/>
      <c r="F279" s="227"/>
      <c r="G279" s="227"/>
      <c r="H279" s="227"/>
    </row>
    <row r="280" spans="1:8" s="231" customFormat="1" ht="24.95" customHeight="1" thickBot="1" x14ac:dyDescent="0.25">
      <c r="A280" s="240" t="s">
        <v>146</v>
      </c>
      <c r="B280" s="240"/>
      <c r="C280" s="240"/>
      <c r="D280" s="240"/>
      <c r="E280" s="240"/>
      <c r="F280" s="241"/>
      <c r="H280" s="242"/>
    </row>
    <row r="281" spans="1:8" s="231" customFormat="1" ht="24.95" customHeight="1" thickBot="1" x14ac:dyDescent="0.25">
      <c r="A281" s="243" t="s">
        <v>147</v>
      </c>
      <c r="B281" s="244"/>
      <c r="C281" s="244"/>
      <c r="D281" s="244"/>
      <c r="E281" s="245"/>
      <c r="F281" s="246"/>
      <c r="G281" s="217"/>
      <c r="H281" s="247"/>
    </row>
    <row r="282" spans="1:8" s="231" customFormat="1" ht="24.95" customHeight="1" thickBot="1" x14ac:dyDescent="0.25">
      <c r="A282" s="426" t="s">
        <v>148</v>
      </c>
      <c r="B282" s="427"/>
      <c r="C282" s="250" t="s">
        <v>149</v>
      </c>
      <c r="D282" s="440" t="s">
        <v>150</v>
      </c>
      <c r="E282" s="441"/>
      <c r="F282" s="252"/>
      <c r="G282" s="252"/>
      <c r="H282" s="252"/>
    </row>
    <row r="283" spans="1:8" s="238" customFormat="1" ht="12" customHeight="1" x14ac:dyDescent="0.2">
      <c r="A283" s="253" t="s">
        <v>207</v>
      </c>
      <c r="B283" s="254"/>
      <c r="C283" s="256" t="s">
        <v>208</v>
      </c>
      <c r="D283" s="473">
        <v>2190</v>
      </c>
      <c r="E283" s="257"/>
      <c r="F283" s="252"/>
      <c r="G283" s="252"/>
      <c r="H283" s="252"/>
    </row>
    <row r="284" spans="1:8" ht="24.95" customHeight="1" x14ac:dyDescent="0.2">
      <c r="A284" s="258" t="s">
        <v>209</v>
      </c>
      <c r="B284" s="259"/>
      <c r="C284" s="261"/>
      <c r="D284" s="474">
        <v>1590</v>
      </c>
      <c r="E284" s="262"/>
      <c r="F284" s="252"/>
      <c r="G284" s="252"/>
      <c r="H284" s="252"/>
    </row>
    <row r="285" spans="1:8" ht="24.95" customHeight="1" x14ac:dyDescent="0.2">
      <c r="A285" s="258" t="s">
        <v>210</v>
      </c>
      <c r="B285" s="259"/>
      <c r="C285" s="261"/>
      <c r="D285" s="474">
        <v>1440</v>
      </c>
      <c r="E285" s="262"/>
      <c r="F285" s="252"/>
      <c r="G285" s="252"/>
      <c r="H285" s="252"/>
    </row>
    <row r="286" spans="1:8" s="217" customFormat="1" ht="38.25" customHeight="1" x14ac:dyDescent="0.2">
      <c r="A286" s="258" t="s">
        <v>211</v>
      </c>
      <c r="B286" s="259"/>
      <c r="C286" s="261"/>
      <c r="D286" s="474">
        <v>1290</v>
      </c>
      <c r="E286" s="262"/>
      <c r="F286" s="252"/>
      <c r="G286" s="252"/>
      <c r="H286" s="252"/>
    </row>
    <row r="287" spans="1:8" s="242" customFormat="1" ht="84" x14ac:dyDescent="0.2">
      <c r="A287" s="258" t="s">
        <v>151</v>
      </c>
      <c r="B287" s="259"/>
      <c r="C287" s="260" t="s">
        <v>152</v>
      </c>
      <c r="D287" s="261" t="s">
        <v>153</v>
      </c>
      <c r="E287" s="262"/>
      <c r="F287" s="252"/>
      <c r="G287" s="252"/>
      <c r="H287" s="252"/>
    </row>
    <row r="288" spans="1:8" s="247" customFormat="1" ht="21" x14ac:dyDescent="0.2">
      <c r="A288" s="258" t="s">
        <v>154</v>
      </c>
      <c r="B288" s="259"/>
      <c r="C288" s="260" t="s">
        <v>155</v>
      </c>
      <c r="D288" s="261" t="s">
        <v>156</v>
      </c>
      <c r="E288" s="262"/>
      <c r="F288" s="252"/>
      <c r="G288" s="252"/>
      <c r="H288" s="252"/>
    </row>
    <row r="289" spans="1:8" ht="87" customHeight="1" thickBot="1" x14ac:dyDescent="0.25">
      <c r="A289" s="321" t="s">
        <v>157</v>
      </c>
      <c r="B289" s="322"/>
      <c r="C289" s="323" t="s">
        <v>158</v>
      </c>
      <c r="D289" s="324" t="s">
        <v>156</v>
      </c>
      <c r="E289" s="325"/>
      <c r="F289" s="252"/>
      <c r="G289" s="252"/>
      <c r="H289" s="252"/>
    </row>
    <row r="290" spans="1:8" ht="42" x14ac:dyDescent="0.2">
      <c r="A290" s="258" t="s">
        <v>160</v>
      </c>
      <c r="B290" s="259"/>
      <c r="C290" s="319" t="s">
        <v>161</v>
      </c>
      <c r="D290" s="259" t="s">
        <v>156</v>
      </c>
      <c r="E290" s="320"/>
      <c r="F290" s="246"/>
      <c r="G290" s="246"/>
      <c r="H290" s="246"/>
    </row>
    <row r="291" spans="1:8" ht="50.1" customHeight="1" thickBot="1" x14ac:dyDescent="0.25">
      <c r="A291" s="442" t="s">
        <v>162</v>
      </c>
      <c r="B291" s="443"/>
      <c r="C291" s="323" t="s">
        <v>163</v>
      </c>
      <c r="D291" s="444" t="s">
        <v>156</v>
      </c>
      <c r="E291" s="445"/>
      <c r="F291" s="236"/>
      <c r="G291" s="237"/>
      <c r="H291" s="237"/>
    </row>
    <row r="292" spans="1:8" ht="50.1" customHeight="1" x14ac:dyDescent="0.2">
      <c r="A292" s="264" t="s">
        <v>164</v>
      </c>
      <c r="B292" s="264"/>
      <c r="C292" s="264"/>
      <c r="D292" s="264"/>
      <c r="E292" s="264"/>
      <c r="F292" s="264"/>
      <c r="G292" s="264"/>
      <c r="H292" s="264"/>
    </row>
    <row r="293" spans="1:8" ht="50.1" customHeight="1" x14ac:dyDescent="0.2">
      <c r="A293" s="264" t="s">
        <v>165</v>
      </c>
      <c r="B293" s="264"/>
      <c r="C293" s="264"/>
      <c r="D293" s="264"/>
      <c r="E293" s="264"/>
      <c r="F293" s="264"/>
      <c r="G293" s="264"/>
      <c r="H293" s="264"/>
    </row>
    <row r="294" spans="1:8" ht="195.75" customHeight="1" x14ac:dyDescent="0.2">
      <c r="A294" s="326" t="str">
        <f>Абакан_юр!A195</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94" s="326"/>
      <c r="C294" s="326"/>
      <c r="D294" s="326"/>
      <c r="E294" s="326"/>
      <c r="F294" s="326"/>
      <c r="G294" s="326"/>
      <c r="H294" s="326"/>
    </row>
    <row r="295" spans="1:8" ht="75" customHeight="1" x14ac:dyDescent="0.2">
      <c r="A295" s="239" t="s">
        <v>167</v>
      </c>
      <c r="B295" s="239"/>
      <c r="C295" s="239"/>
      <c r="D295" s="239"/>
      <c r="E295" s="239"/>
      <c r="F295" s="239"/>
      <c r="G295" s="239"/>
      <c r="H295" s="239"/>
    </row>
    <row r="296" spans="1:8" ht="137.25" customHeight="1" x14ac:dyDescent="0.2">
      <c r="A296" s="264" t="s">
        <v>168</v>
      </c>
      <c r="B296" s="264"/>
      <c r="C296" s="264"/>
      <c r="D296" s="264"/>
      <c r="E296" s="264"/>
      <c r="F296" s="264"/>
      <c r="G296" s="264"/>
      <c r="H296" s="264"/>
    </row>
    <row r="297" spans="1:8" s="217" customFormat="1" ht="125.25" customHeight="1" x14ac:dyDescent="0.2">
      <c r="A297" s="475" t="s">
        <v>287</v>
      </c>
      <c r="B297" s="475"/>
      <c r="C297" s="475"/>
      <c r="D297" s="475"/>
      <c r="E297" s="475"/>
      <c r="F297" s="475"/>
      <c r="G297" s="475"/>
      <c r="H297" s="475"/>
    </row>
    <row r="298" spans="1:8" ht="25.5" x14ac:dyDescent="0.35">
      <c r="A298" s="476" t="s">
        <v>288</v>
      </c>
      <c r="B298" s="477"/>
      <c r="C298" s="478" t="s">
        <v>289</v>
      </c>
    </row>
    <row r="299" spans="1:8" ht="25.5" x14ac:dyDescent="0.35">
      <c r="A299" s="479" t="s">
        <v>290</v>
      </c>
      <c r="B299" s="480"/>
      <c r="C299" s="481">
        <v>1</v>
      </c>
    </row>
    <row r="300" spans="1:8" ht="25.5" x14ac:dyDescent="0.35">
      <c r="A300" s="479">
        <v>2</v>
      </c>
      <c r="B300" s="480"/>
      <c r="C300" s="481">
        <v>1.1000000000000001</v>
      </c>
    </row>
    <row r="301" spans="1:8" ht="25.5" x14ac:dyDescent="0.35">
      <c r="A301" s="479">
        <v>3</v>
      </c>
      <c r="B301" s="480"/>
      <c r="C301" s="481">
        <v>1.2</v>
      </c>
    </row>
    <row r="302" spans="1:8" ht="25.5" x14ac:dyDescent="0.35">
      <c r="A302" s="479" t="s">
        <v>291</v>
      </c>
      <c r="B302" s="480"/>
      <c r="C302" s="481">
        <v>1.25</v>
      </c>
    </row>
    <row r="303" spans="1:8" ht="25.5" x14ac:dyDescent="0.35">
      <c r="A303" s="479" t="s">
        <v>292</v>
      </c>
      <c r="B303" s="480"/>
      <c r="C303" s="481">
        <v>1.3</v>
      </c>
    </row>
    <row r="304" spans="1:8" ht="25.5" x14ac:dyDescent="0.35">
      <c r="A304" s="479" t="s">
        <v>293</v>
      </c>
      <c r="B304" s="480"/>
      <c r="C304" s="481">
        <v>1.35</v>
      </c>
    </row>
    <row r="305" spans="1:8" ht="25.5" x14ac:dyDescent="0.35">
      <c r="A305" s="479" t="s">
        <v>294</v>
      </c>
      <c r="B305" s="480"/>
      <c r="C305" s="481">
        <v>1.4</v>
      </c>
    </row>
    <row r="306" spans="1:8" ht="25.5" x14ac:dyDescent="0.35">
      <c r="A306" s="479" t="s">
        <v>295</v>
      </c>
      <c r="B306" s="480"/>
      <c r="C306" s="481">
        <v>1.45</v>
      </c>
    </row>
    <row r="307" spans="1:8" ht="25.5" x14ac:dyDescent="0.35">
      <c r="A307" s="479" t="s">
        <v>296</v>
      </c>
      <c r="B307" s="480"/>
      <c r="C307" s="481">
        <v>1.5</v>
      </c>
    </row>
    <row r="308" spans="1:8" ht="25.5" x14ac:dyDescent="0.35">
      <c r="A308" s="479" t="s">
        <v>297</v>
      </c>
      <c r="B308" s="480"/>
      <c r="C308" s="481">
        <v>2</v>
      </c>
    </row>
    <row r="309" spans="1:8" ht="23.25" x14ac:dyDescent="0.2">
      <c r="A309" s="264" t="s">
        <v>298</v>
      </c>
      <c r="B309" s="264"/>
      <c r="C309" s="264"/>
      <c r="D309" s="264"/>
      <c r="E309" s="264"/>
      <c r="F309" s="264"/>
      <c r="G309" s="264"/>
      <c r="H309" s="264"/>
    </row>
    <row r="312" spans="1:8" s="266" customFormat="1" ht="114.75" customHeight="1" x14ac:dyDescent="0.2">
      <c r="A312" s="239" t="s">
        <v>483</v>
      </c>
      <c r="B312" s="239"/>
      <c r="C312" s="239"/>
      <c r="D312" s="239"/>
      <c r="E312" s="239"/>
      <c r="F312" s="239"/>
      <c r="G312" s="239"/>
      <c r="H312" s="239"/>
    </row>
    <row r="318" spans="1:8" s="266" customFormat="1" ht="114.75" customHeight="1" x14ac:dyDescent="0.2">
      <c r="A318" s="216"/>
      <c r="B318" s="217"/>
      <c r="C318" s="218"/>
      <c r="D318" s="217"/>
      <c r="E318" s="217"/>
      <c r="F318" s="217"/>
      <c r="G318" s="217"/>
      <c r="H318" s="219"/>
    </row>
  </sheetData>
  <sheetProtection selectLockedCells="1" selectUnlockedCells="1"/>
  <mergeCells count="530">
    <mergeCell ref="A312:E312"/>
    <mergeCell ref="F312:H312"/>
    <mergeCell ref="A304:B304"/>
    <mergeCell ref="A305:B305"/>
    <mergeCell ref="A306:B306"/>
    <mergeCell ref="A307:B307"/>
    <mergeCell ref="A308:B308"/>
    <mergeCell ref="A309:H309"/>
    <mergeCell ref="A298:B298"/>
    <mergeCell ref="A299:B299"/>
    <mergeCell ref="A300:B300"/>
    <mergeCell ref="A301:B301"/>
    <mergeCell ref="A302:B302"/>
    <mergeCell ref="A303:B303"/>
    <mergeCell ref="A292:H292"/>
    <mergeCell ref="A293:H293"/>
    <mergeCell ref="A294:H294"/>
    <mergeCell ref="A295:H295"/>
    <mergeCell ref="A296:H296"/>
    <mergeCell ref="A297:H297"/>
    <mergeCell ref="A289:B289"/>
    <mergeCell ref="D289:E289"/>
    <mergeCell ref="A290:B290"/>
    <mergeCell ref="D290:E290"/>
    <mergeCell ref="A291:B291"/>
    <mergeCell ref="D291:E291"/>
    <mergeCell ref="A286:B286"/>
    <mergeCell ref="D286:E286"/>
    <mergeCell ref="A287:B287"/>
    <mergeCell ref="D287:E287"/>
    <mergeCell ref="A288:B288"/>
    <mergeCell ref="D288:E288"/>
    <mergeCell ref="A281:E281"/>
    <mergeCell ref="A282:B282"/>
    <mergeCell ref="D282:E282"/>
    <mergeCell ref="A283:B283"/>
    <mergeCell ref="C283:C286"/>
    <mergeCell ref="D283:E283"/>
    <mergeCell ref="A284:B284"/>
    <mergeCell ref="D284:E284"/>
    <mergeCell ref="A285:B285"/>
    <mergeCell ref="D285:E285"/>
    <mergeCell ref="A274:C274"/>
    <mergeCell ref="A275:C275"/>
    <mergeCell ref="A277:H277"/>
    <mergeCell ref="A278:H278"/>
    <mergeCell ref="A279:H279"/>
    <mergeCell ref="A280:E280"/>
    <mergeCell ref="A269:C269"/>
    <mergeCell ref="G269:H269"/>
    <mergeCell ref="A270:C270"/>
    <mergeCell ref="A271:C271"/>
    <mergeCell ref="A272:C272"/>
    <mergeCell ref="A273:C273"/>
    <mergeCell ref="A263:B263"/>
    <mergeCell ref="D263:H263"/>
    <mergeCell ref="C265:D265"/>
    <mergeCell ref="C266:D266"/>
    <mergeCell ref="C267:D267"/>
    <mergeCell ref="C268:D268"/>
    <mergeCell ref="A260:B260"/>
    <mergeCell ref="D260:H260"/>
    <mergeCell ref="A261:B261"/>
    <mergeCell ref="D261:H261"/>
    <mergeCell ref="A262:B262"/>
    <mergeCell ref="D262:H262"/>
    <mergeCell ref="A257:B257"/>
    <mergeCell ref="D257:H257"/>
    <mergeCell ref="A258:B258"/>
    <mergeCell ref="D258:H258"/>
    <mergeCell ref="A259:B259"/>
    <mergeCell ref="D259:H259"/>
    <mergeCell ref="D253:H253"/>
    <mergeCell ref="A254:B254"/>
    <mergeCell ref="D254:H254"/>
    <mergeCell ref="A255:B255"/>
    <mergeCell ref="D255:H255"/>
    <mergeCell ref="A256:B256"/>
    <mergeCell ref="D256:H256"/>
    <mergeCell ref="A249:B249"/>
    <mergeCell ref="D249:H249"/>
    <mergeCell ref="A250:B250"/>
    <mergeCell ref="D250:H250"/>
    <mergeCell ref="A251:B251"/>
    <mergeCell ref="C251:C255"/>
    <mergeCell ref="D251:H251"/>
    <mergeCell ref="A252:B252"/>
    <mergeCell ref="D252:H252"/>
    <mergeCell ref="A253:B253"/>
    <mergeCell ref="A246:B246"/>
    <mergeCell ref="D246:H246"/>
    <mergeCell ref="A247:B247"/>
    <mergeCell ref="D247:H247"/>
    <mergeCell ref="A248:B248"/>
    <mergeCell ref="D248:H248"/>
    <mergeCell ref="A243:B243"/>
    <mergeCell ref="D243:H243"/>
    <mergeCell ref="A244:B244"/>
    <mergeCell ref="D244:H244"/>
    <mergeCell ref="A245:B245"/>
    <mergeCell ref="D245:H245"/>
    <mergeCell ref="A240:B240"/>
    <mergeCell ref="D240:H240"/>
    <mergeCell ref="A241:B241"/>
    <mergeCell ref="D241:H241"/>
    <mergeCell ref="A242:B242"/>
    <mergeCell ref="D242:H242"/>
    <mergeCell ref="A237:B237"/>
    <mergeCell ref="D237:H237"/>
    <mergeCell ref="A238:B238"/>
    <mergeCell ref="D238:H238"/>
    <mergeCell ref="A239:B239"/>
    <mergeCell ref="D239:H239"/>
    <mergeCell ref="A234:B234"/>
    <mergeCell ref="D234:H234"/>
    <mergeCell ref="A235:B235"/>
    <mergeCell ref="D235:H235"/>
    <mergeCell ref="A236:B236"/>
    <mergeCell ref="D236:H236"/>
    <mergeCell ref="A231:B231"/>
    <mergeCell ref="D231:H231"/>
    <mergeCell ref="A232:B232"/>
    <mergeCell ref="D232:H232"/>
    <mergeCell ref="A233:B233"/>
    <mergeCell ref="D233:H233"/>
    <mergeCell ref="A228:B228"/>
    <mergeCell ref="D228:H228"/>
    <mergeCell ref="A229:B229"/>
    <mergeCell ref="D229:H229"/>
    <mergeCell ref="A230:B230"/>
    <mergeCell ref="D230:H230"/>
    <mergeCell ref="A225:B225"/>
    <mergeCell ref="D225:H225"/>
    <mergeCell ref="A226:B226"/>
    <mergeCell ref="D226:H226"/>
    <mergeCell ref="A227:B227"/>
    <mergeCell ref="D227:H227"/>
    <mergeCell ref="A222:B222"/>
    <mergeCell ref="D222:H222"/>
    <mergeCell ref="A223:B223"/>
    <mergeCell ref="D223:H223"/>
    <mergeCell ref="A224:B224"/>
    <mergeCell ref="D224:H224"/>
    <mergeCell ref="A219:B219"/>
    <mergeCell ref="D219:H219"/>
    <mergeCell ref="A220:B220"/>
    <mergeCell ref="D220:H220"/>
    <mergeCell ref="A221:B221"/>
    <mergeCell ref="D221:H221"/>
    <mergeCell ref="A216:B216"/>
    <mergeCell ref="D216:H216"/>
    <mergeCell ref="A217:B217"/>
    <mergeCell ref="D217:H217"/>
    <mergeCell ref="A218:B218"/>
    <mergeCell ref="D218:H218"/>
    <mergeCell ref="A213:B213"/>
    <mergeCell ref="D213:H213"/>
    <mergeCell ref="A214:B214"/>
    <mergeCell ref="D214:H214"/>
    <mergeCell ref="A215:B215"/>
    <mergeCell ref="D215:H215"/>
    <mergeCell ref="A210:B210"/>
    <mergeCell ref="D210:H210"/>
    <mergeCell ref="A211:B211"/>
    <mergeCell ref="D211:H211"/>
    <mergeCell ref="A212:B212"/>
    <mergeCell ref="D212:H212"/>
    <mergeCell ref="A207:B207"/>
    <mergeCell ref="D207:H207"/>
    <mergeCell ref="A208:B208"/>
    <mergeCell ref="D208:H208"/>
    <mergeCell ref="A209:B209"/>
    <mergeCell ref="D209:H209"/>
    <mergeCell ref="A204:B204"/>
    <mergeCell ref="D204:H204"/>
    <mergeCell ref="A205:B205"/>
    <mergeCell ref="D205:H205"/>
    <mergeCell ref="A206:B206"/>
    <mergeCell ref="D206:H206"/>
    <mergeCell ref="D200:H200"/>
    <mergeCell ref="A201:B201"/>
    <mergeCell ref="D201:H201"/>
    <mergeCell ref="A202:B202"/>
    <mergeCell ref="D202:H202"/>
    <mergeCell ref="A203:B203"/>
    <mergeCell ref="D203:H203"/>
    <mergeCell ref="A196:B196"/>
    <mergeCell ref="D196:H196"/>
    <mergeCell ref="A197:B197"/>
    <mergeCell ref="D197:H197"/>
    <mergeCell ref="A198:B198"/>
    <mergeCell ref="C198:C215"/>
    <mergeCell ref="D198:H198"/>
    <mergeCell ref="A199:B199"/>
    <mergeCell ref="D199:H199"/>
    <mergeCell ref="A200:B200"/>
    <mergeCell ref="A193:B193"/>
    <mergeCell ref="D193:H193"/>
    <mergeCell ref="A194:B194"/>
    <mergeCell ref="D194:H194"/>
    <mergeCell ref="A195:B195"/>
    <mergeCell ref="D195:H195"/>
    <mergeCell ref="A190:B190"/>
    <mergeCell ref="D190:H190"/>
    <mergeCell ref="A191:B191"/>
    <mergeCell ref="D191:H191"/>
    <mergeCell ref="A192:B192"/>
    <mergeCell ref="D192:H192"/>
    <mergeCell ref="D185:H185"/>
    <mergeCell ref="A186:B186"/>
    <mergeCell ref="C186:C194"/>
    <mergeCell ref="D186:H186"/>
    <mergeCell ref="A187:B187"/>
    <mergeCell ref="D187:H187"/>
    <mergeCell ref="A188:B188"/>
    <mergeCell ref="D188:H188"/>
    <mergeCell ref="A189:B189"/>
    <mergeCell ref="D189:H189"/>
    <mergeCell ref="A182:B182"/>
    <mergeCell ref="D182:H182"/>
    <mergeCell ref="A183:B183"/>
    <mergeCell ref="D183:H183"/>
    <mergeCell ref="A184:C184"/>
    <mergeCell ref="D184:H184"/>
    <mergeCell ref="A179:B179"/>
    <mergeCell ref="D179:H179"/>
    <mergeCell ref="A180:B180"/>
    <mergeCell ref="D180:H180"/>
    <mergeCell ref="A181:B181"/>
    <mergeCell ref="D181:H181"/>
    <mergeCell ref="A176:B176"/>
    <mergeCell ref="D176:H176"/>
    <mergeCell ref="A177:B177"/>
    <mergeCell ref="D177:H177"/>
    <mergeCell ref="A178:B178"/>
    <mergeCell ref="D178:H178"/>
    <mergeCell ref="A173:B173"/>
    <mergeCell ref="D173:H173"/>
    <mergeCell ref="A174:B174"/>
    <mergeCell ref="D174:H174"/>
    <mergeCell ref="A175:B175"/>
    <mergeCell ref="D175:H175"/>
    <mergeCell ref="A170:B170"/>
    <mergeCell ref="D170:H170"/>
    <mergeCell ref="A171:B171"/>
    <mergeCell ref="D171:H171"/>
    <mergeCell ref="A172:B172"/>
    <mergeCell ref="D172:H172"/>
    <mergeCell ref="A167:B167"/>
    <mergeCell ref="D167:H167"/>
    <mergeCell ref="A168:B168"/>
    <mergeCell ref="D168:H168"/>
    <mergeCell ref="A169:B169"/>
    <mergeCell ref="D169:H169"/>
    <mergeCell ref="A164:B164"/>
    <mergeCell ref="D164:H164"/>
    <mergeCell ref="A165:B165"/>
    <mergeCell ref="D165:H165"/>
    <mergeCell ref="A166:B166"/>
    <mergeCell ref="D166:H166"/>
    <mergeCell ref="A161:B161"/>
    <mergeCell ref="D161:H161"/>
    <mergeCell ref="A162:B162"/>
    <mergeCell ref="D162:H162"/>
    <mergeCell ref="A163:B163"/>
    <mergeCell ref="D163:H163"/>
    <mergeCell ref="A158:B158"/>
    <mergeCell ref="D158:H158"/>
    <mergeCell ref="A159:B159"/>
    <mergeCell ref="D159:H159"/>
    <mergeCell ref="A160:B160"/>
    <mergeCell ref="D160:H160"/>
    <mergeCell ref="A155:B155"/>
    <mergeCell ref="D155:H155"/>
    <mergeCell ref="A156:B156"/>
    <mergeCell ref="D156:H156"/>
    <mergeCell ref="A157:B157"/>
    <mergeCell ref="D157:H157"/>
    <mergeCell ref="A152:B152"/>
    <mergeCell ref="D152:H152"/>
    <mergeCell ref="A153:B153"/>
    <mergeCell ref="D153:H153"/>
    <mergeCell ref="A154:B154"/>
    <mergeCell ref="D154:H154"/>
    <mergeCell ref="A149:B149"/>
    <mergeCell ref="D149:H149"/>
    <mergeCell ref="A150:B150"/>
    <mergeCell ref="D150:H150"/>
    <mergeCell ref="A151:B151"/>
    <mergeCell ref="D151:H151"/>
    <mergeCell ref="A146:B146"/>
    <mergeCell ref="D146:H146"/>
    <mergeCell ref="A147:B147"/>
    <mergeCell ref="D147:H147"/>
    <mergeCell ref="A148:B148"/>
    <mergeCell ref="D148:H148"/>
    <mergeCell ref="A143:B143"/>
    <mergeCell ref="D143:H143"/>
    <mergeCell ref="A144:B144"/>
    <mergeCell ref="D144:H144"/>
    <mergeCell ref="A145:B145"/>
    <mergeCell ref="D145:H145"/>
    <mergeCell ref="A140:B140"/>
    <mergeCell ref="D140:H140"/>
    <mergeCell ref="A141:B141"/>
    <mergeCell ref="D141:H141"/>
    <mergeCell ref="A142:B142"/>
    <mergeCell ref="D142:H142"/>
    <mergeCell ref="A137:B137"/>
    <mergeCell ref="D137:H137"/>
    <mergeCell ref="A138:B138"/>
    <mergeCell ref="D138:H138"/>
    <mergeCell ref="A139:B139"/>
    <mergeCell ref="D139:H139"/>
    <mergeCell ref="D132:H132"/>
    <mergeCell ref="A133:C133"/>
    <mergeCell ref="D133:H133"/>
    <mergeCell ref="A134:B134"/>
    <mergeCell ref="C134:C183"/>
    <mergeCell ref="D134:H134"/>
    <mergeCell ref="A135:B135"/>
    <mergeCell ref="D135:H135"/>
    <mergeCell ref="A136:B136"/>
    <mergeCell ref="D136:H136"/>
    <mergeCell ref="G123:G127"/>
    <mergeCell ref="H123:H127"/>
    <mergeCell ref="D128:H128"/>
    <mergeCell ref="A129:A131"/>
    <mergeCell ref="B129:B130"/>
    <mergeCell ref="C129:C130"/>
    <mergeCell ref="D129:H131"/>
    <mergeCell ref="F118:F121"/>
    <mergeCell ref="G118:G121"/>
    <mergeCell ref="H118:H121"/>
    <mergeCell ref="D122:H122"/>
    <mergeCell ref="A123:A127"/>
    <mergeCell ref="B123:B124"/>
    <mergeCell ref="C123:C124"/>
    <mergeCell ref="D123:D127"/>
    <mergeCell ref="E123:E127"/>
    <mergeCell ref="F123:F127"/>
    <mergeCell ref="A114:B114"/>
    <mergeCell ref="D114:H114"/>
    <mergeCell ref="A115:B115"/>
    <mergeCell ref="D115:H115"/>
    <mergeCell ref="D116:H116"/>
    <mergeCell ref="A118:A121"/>
    <mergeCell ref="B118:B119"/>
    <mergeCell ref="C118:C119"/>
    <mergeCell ref="D118:D121"/>
    <mergeCell ref="E118:E121"/>
    <mergeCell ref="A111:B111"/>
    <mergeCell ref="D111:H111"/>
    <mergeCell ref="A112:B112"/>
    <mergeCell ref="D112:H112"/>
    <mergeCell ref="A113:B113"/>
    <mergeCell ref="D113:H113"/>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02:B102"/>
    <mergeCell ref="D102:H102"/>
    <mergeCell ref="A103:B103"/>
    <mergeCell ref="D103:H103"/>
    <mergeCell ref="A104:B104"/>
    <mergeCell ref="D104:H104"/>
    <mergeCell ref="A99:B99"/>
    <mergeCell ref="D99:H99"/>
    <mergeCell ref="A100:B100"/>
    <mergeCell ref="D100:H100"/>
    <mergeCell ref="A101:B101"/>
    <mergeCell ref="D101:H101"/>
    <mergeCell ref="A96:B96"/>
    <mergeCell ref="D96:H96"/>
    <mergeCell ref="A97:B97"/>
    <mergeCell ref="D97:H97"/>
    <mergeCell ref="A98:B98"/>
    <mergeCell ref="D98:H98"/>
    <mergeCell ref="A93:B93"/>
    <mergeCell ref="D93:H93"/>
    <mergeCell ref="A94:B94"/>
    <mergeCell ref="D94:H94"/>
    <mergeCell ref="A95:B95"/>
    <mergeCell ref="D95:H95"/>
    <mergeCell ref="A90:B90"/>
    <mergeCell ref="D90:H90"/>
    <mergeCell ref="A91:B91"/>
    <mergeCell ref="D91:H91"/>
    <mergeCell ref="A92:B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A72:B72"/>
    <mergeCell ref="D72:H72"/>
    <mergeCell ref="A73:B73"/>
    <mergeCell ref="D73:H73"/>
    <mergeCell ref="A74:B74"/>
    <mergeCell ref="D74:H74"/>
    <mergeCell ref="A69:B69"/>
    <mergeCell ref="D69:H69"/>
    <mergeCell ref="A70:B70"/>
    <mergeCell ref="D70:H70"/>
    <mergeCell ref="A71:B71"/>
    <mergeCell ref="D71:H71"/>
    <mergeCell ref="D64:H64"/>
    <mergeCell ref="A65:C65"/>
    <mergeCell ref="D65:H65"/>
    <mergeCell ref="A66:B66"/>
    <mergeCell ref="C66:C115"/>
    <mergeCell ref="D66:H66"/>
    <mergeCell ref="A67:B67"/>
    <mergeCell ref="D67:H67"/>
    <mergeCell ref="A68:B68"/>
    <mergeCell ref="D68:H68"/>
    <mergeCell ref="G55:G59"/>
    <mergeCell ref="H55:H59"/>
    <mergeCell ref="D60:H60"/>
    <mergeCell ref="A61:A63"/>
    <mergeCell ref="B61:B62"/>
    <mergeCell ref="C61:C62"/>
    <mergeCell ref="D61:H63"/>
    <mergeCell ref="F49:F53"/>
    <mergeCell ref="G49:G53"/>
    <mergeCell ref="H49:H53"/>
    <mergeCell ref="D54:H54"/>
    <mergeCell ref="A55:A59"/>
    <mergeCell ref="B55:B56"/>
    <mergeCell ref="C55:C56"/>
    <mergeCell ref="D55:D59"/>
    <mergeCell ref="E55:E59"/>
    <mergeCell ref="F55:F59"/>
    <mergeCell ref="A44:A47"/>
    <mergeCell ref="B44:B45"/>
    <mergeCell ref="C44:C45"/>
    <mergeCell ref="D44:H47"/>
    <mergeCell ref="D48:H48"/>
    <mergeCell ref="A49:A53"/>
    <mergeCell ref="B49:B50"/>
    <mergeCell ref="C49:C50"/>
    <mergeCell ref="D49:D53"/>
    <mergeCell ref="E49:E53"/>
    <mergeCell ref="G33:G37"/>
    <mergeCell ref="H33:H37"/>
    <mergeCell ref="A39:A42"/>
    <mergeCell ref="D39:H42"/>
    <mergeCell ref="C40:C41"/>
    <mergeCell ref="D43:H43"/>
    <mergeCell ref="F28:F31"/>
    <mergeCell ref="G28:G31"/>
    <mergeCell ref="H28:H31"/>
    <mergeCell ref="D32:H32"/>
    <mergeCell ref="A33:A37"/>
    <mergeCell ref="B33:B34"/>
    <mergeCell ref="C33:C34"/>
    <mergeCell ref="D33:D37"/>
    <mergeCell ref="E33:E37"/>
    <mergeCell ref="F33:F37"/>
    <mergeCell ref="A24:A26"/>
    <mergeCell ref="B24:B25"/>
    <mergeCell ref="C24:C25"/>
    <mergeCell ref="D24:H26"/>
    <mergeCell ref="D27:H27"/>
    <mergeCell ref="A28:A31"/>
    <mergeCell ref="B28:B29"/>
    <mergeCell ref="C28:C29"/>
    <mergeCell ref="D28:D31"/>
    <mergeCell ref="E28:E31"/>
    <mergeCell ref="G13:G17"/>
    <mergeCell ref="H13:H17"/>
    <mergeCell ref="A19:A22"/>
    <mergeCell ref="D19:H22"/>
    <mergeCell ref="C20:C21"/>
    <mergeCell ref="D23:H23"/>
    <mergeCell ref="F8:F11"/>
    <mergeCell ref="G8:G11"/>
    <mergeCell ref="H8:H11"/>
    <mergeCell ref="D12:H12"/>
    <mergeCell ref="A13:A17"/>
    <mergeCell ref="B13:B14"/>
    <mergeCell ref="C13:C14"/>
    <mergeCell ref="D13:D17"/>
    <mergeCell ref="E13:E17"/>
    <mergeCell ref="F13:F17"/>
    <mergeCell ref="D1:F1"/>
    <mergeCell ref="G2:H2"/>
    <mergeCell ref="D4:H4"/>
    <mergeCell ref="A5:B5"/>
    <mergeCell ref="D6:H6"/>
    <mergeCell ref="A8:A11"/>
    <mergeCell ref="B8:B9"/>
    <mergeCell ref="C8:C9"/>
    <mergeCell ref="D8:D11"/>
    <mergeCell ref="E8:E11"/>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06"/>
  <sheetViews>
    <sheetView view="pageBreakPreview" zoomScale="40" zoomScaleNormal="60" zoomScaleSheetLayoutView="40" workbookViewId="0">
      <pane ySplit="4" topLeftCell="A52" activePane="bottomLeft" state="frozen"/>
      <selection activeCell="A181" sqref="A181:B181"/>
      <selection pane="bottomLeft" activeCell="A181" sqref="A181:B181"/>
    </sheetView>
  </sheetViews>
  <sheetFormatPr defaultColWidth="9.140625" defaultRowHeight="12.75" x14ac:dyDescent="0.2"/>
  <cols>
    <col min="1" max="1" width="45.7109375" style="216" customWidth="1"/>
    <col min="2" max="2" width="80.7109375" style="217" customWidth="1"/>
    <col min="3" max="3" width="120.7109375" style="218" customWidth="1"/>
    <col min="4" max="7" width="30.7109375" style="217" customWidth="1"/>
    <col min="8" max="8" width="30.7109375" style="219" customWidth="1"/>
    <col min="9" max="16384" width="9.140625" style="219"/>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июня 2024 г.</v>
      </c>
      <c r="B2" s="6" t="s">
        <v>2</v>
      </c>
      <c r="C2" s="7" t="s">
        <v>577</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24" thickBot="1" x14ac:dyDescent="0.25">
      <c r="A6" s="81"/>
      <c r="B6" s="129"/>
      <c r="C6" s="130"/>
      <c r="D6" s="267" t="s">
        <v>171</v>
      </c>
      <c r="E6" s="268" t="s">
        <v>172</v>
      </c>
      <c r="F6" s="269" t="s">
        <v>173</v>
      </c>
      <c r="G6" s="268" t="s">
        <v>174</v>
      </c>
      <c r="H6" s="270" t="s">
        <v>175</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ТАГИЛ" (версия для ПК); 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Интернет-площадки и Веб-приложения на основе Cправочника организаций "2ГИС.НИЖНИЙ ТАГИЛ", http://api.2gis.ru/</v>
      </c>
      <c r="D7" s="31">
        <f>F7*1.2</f>
        <v>7920</v>
      </c>
      <c r="E7" s="32">
        <f>F7*1.1</f>
        <v>7260.0000000000009</v>
      </c>
      <c r="F7" s="32">
        <v>6600</v>
      </c>
      <c r="G7" s="32">
        <f>F7*0.75</f>
        <v>4950</v>
      </c>
      <c r="H7" s="33">
        <f>F7*0.5</f>
        <v>3300</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ТАГИЛ" (версия для ПК); 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Интернет-площадки и Веб-приложения на основе Cправочника организаций "2ГИС.НИЖНИЙ ТАГИЛ",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ТАГИЛ" (версия для ПК); 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Интернет-площадки и Веб-приложения на основе Cправочника организаций "2ГИС.НИЖНИЙ ТАГИЛ", http://api.2gis.ru/</v>
      </c>
      <c r="D12" s="54">
        <f>F12*1.2</f>
        <v>9360</v>
      </c>
      <c r="E12" s="32">
        <f>F12*1.1</f>
        <v>8580</v>
      </c>
      <c r="F12" s="32">
        <v>7800</v>
      </c>
      <c r="G12" s="32">
        <f>F12*0.75</f>
        <v>5850</v>
      </c>
      <c r="H12" s="33">
        <f>F12*0.5</f>
        <v>3900</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ТАГИЛ" (версия для ПК); 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Интернет-площадки и Веб-приложения на основе Cправочника организаций "2ГИС.НИЖНИЙ ТАГИЛ",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888</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"2ГИС.НИЖНИЙ ТАГИЛ"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"2ГИС.НИЖНИЙ ТАГИЛ"; Электронный справочник "2ГИС.НИЖНИЙ ТАГИЛ"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Интернет-площадки и Веб-приложения на основе Cправочника организаций "2ГИС.НИЖНИЙ ТАГИЛ", http://api.2gis.ru/</v>
      </c>
      <c r="D23" s="271">
        <v>120</v>
      </c>
      <c r="E23" s="272"/>
      <c r="F23" s="272"/>
      <c r="G23" s="272"/>
      <c r="H23" s="273"/>
    </row>
    <row r="24" spans="1:8" s="16" customFormat="1" ht="94.5" customHeight="1" x14ac:dyDescent="0.2">
      <c r="A24" s="71"/>
      <c r="B24" s="92"/>
      <c r="C24" s="93"/>
      <c r="D24" s="94"/>
      <c r="E24" s="95"/>
      <c r="F24" s="95"/>
      <c r="G24" s="95"/>
      <c r="H24" s="274"/>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2ГИС 4.0 и выше)</v>
      </c>
      <c r="D25" s="275"/>
      <c r="E25" s="276"/>
      <c r="F25" s="276"/>
      <c r="G25" s="276"/>
      <c r="H25" s="277"/>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"2ГИС.НИЖНИЙ ТАГИЛ" (версия для ПК); 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v>
      </c>
      <c r="D27" s="31">
        <f>F27*1.2</f>
        <v>11088</v>
      </c>
      <c r="E27" s="32">
        <f>F27*1.1</f>
        <v>10164</v>
      </c>
      <c r="F27" s="32">
        <v>9240</v>
      </c>
      <c r="G27" s="32">
        <f>F27*0.75</f>
        <v>6930</v>
      </c>
      <c r="H27" s="33">
        <f>F27*0.5</f>
        <v>4620</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"2ГИС.НИЖНИЙ ТАГИЛ" (версия для ПК); 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v>
      </c>
      <c r="D32" s="54">
        <f>F32*1.2</f>
        <v>13104</v>
      </c>
      <c r="E32" s="32">
        <f>F32*1.1</f>
        <v>12012.000000000002</v>
      </c>
      <c r="F32" s="32">
        <v>10920</v>
      </c>
      <c r="G32" s="32">
        <f>F32*0.75</f>
        <v>8190</v>
      </c>
      <c r="H32" s="33">
        <f>F32*0.5</f>
        <v>5460</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1320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"2ГИС.НИЖНИЙ ТАГИЛ"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"2ГИС.НИЖНИЙ ТАГИЛ"; Электронный справочник "2ГИС.НИЖНИЙ ТАГИЛ"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v>
      </c>
      <c r="D43" s="90">
        <v>168</v>
      </c>
      <c r="E43" s="90"/>
      <c r="F43" s="90"/>
      <c r="G43" s="90"/>
      <c r="H43" s="91"/>
    </row>
    <row r="44" spans="1:8" s="16" customFormat="1" ht="69.75" customHeight="1" x14ac:dyDescent="0.2">
      <c r="A44" s="71"/>
      <c r="B44" s="92"/>
      <c r="C44" s="93"/>
      <c r="D44" s="95"/>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2ГИС 4.0 и выше)</v>
      </c>
      <c r="D45" s="95"/>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2ГИС 4.0 и выше)</v>
      </c>
      <c r="D46" s="100"/>
      <c r="E46" s="100"/>
      <c r="F46" s="100"/>
      <c r="G46" s="100"/>
      <c r="H46" s="101"/>
    </row>
    <row r="47" spans="1:8" ht="21.75" thickBot="1" x14ac:dyDescent="0.25">
      <c r="A47" s="81"/>
      <c r="B47" s="129"/>
      <c r="C47" s="130"/>
      <c r="D47" s="292"/>
      <c r="E47" s="292"/>
      <c r="F47" s="292"/>
      <c r="G47" s="292"/>
      <c r="H47" s="293"/>
    </row>
    <row r="48" spans="1:8" ht="42" x14ac:dyDescent="0.2">
      <c r="A48" s="53" t="s">
        <v>176</v>
      </c>
      <c r="B48" s="66" t="s">
        <v>177</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"2ГИС.НИЖНИЙ ТАГИЛ" (версия для ПК)</v>
      </c>
      <c r="D48" s="279">
        <f>F48*1.2</f>
        <v>4608</v>
      </c>
      <c r="E48" s="279">
        <f>F48*1.1</f>
        <v>4224</v>
      </c>
      <c r="F48" s="279">
        <v>3840</v>
      </c>
      <c r="G48" s="279">
        <f>F48*0.75</f>
        <v>2880</v>
      </c>
      <c r="H48" s="279">
        <f>F48*0.5</f>
        <v>1920</v>
      </c>
    </row>
    <row r="49" spans="1:8" ht="84" x14ac:dyDescent="0.2">
      <c r="A49" s="55"/>
      <c r="B49" s="72" t="s">
        <v>178</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"2ГИС.НИЖНИЙ ТАГИЛ" (версия для ПК); 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v>
      </c>
      <c r="D49" s="280"/>
      <c r="E49" s="280"/>
      <c r="F49" s="280"/>
      <c r="G49" s="280"/>
      <c r="H49" s="280"/>
    </row>
    <row r="50" spans="1:8" ht="63.75" thickBot="1" x14ac:dyDescent="0.25">
      <c r="A50" s="59"/>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v>
      </c>
      <c r="D50" s="359"/>
      <c r="E50" s="359"/>
      <c r="F50" s="359"/>
      <c r="G50" s="359"/>
      <c r="H50" s="359"/>
    </row>
    <row r="51" spans="1:8" ht="21.75" thickBot="1" x14ac:dyDescent="0.25">
      <c r="A51" s="81"/>
      <c r="B51" s="129"/>
      <c r="C51" s="130"/>
      <c r="D51" s="292"/>
      <c r="E51" s="292"/>
      <c r="F51" s="292"/>
      <c r="G51" s="292"/>
      <c r="H51" s="293"/>
    </row>
    <row r="52" spans="1:8" ht="42" x14ac:dyDescent="0.2">
      <c r="A52" s="53" t="s">
        <v>179</v>
      </c>
      <c r="B52" s="66" t="s">
        <v>180</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"2ГИС.НИЖНИЙ ТАГИЛ" (версия для ПК)</v>
      </c>
      <c r="D52" s="89">
        <v>120</v>
      </c>
      <c r="E52" s="90"/>
      <c r="F52" s="90"/>
      <c r="G52" s="90"/>
      <c r="H52" s="91"/>
    </row>
    <row r="53" spans="1:8" ht="63.75" thickBot="1" x14ac:dyDescent="0.25">
      <c r="A53" s="59"/>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v>
      </c>
      <c r="D53" s="99"/>
      <c r="E53" s="100"/>
      <c r="F53" s="100"/>
      <c r="G53" s="100"/>
      <c r="H53" s="101"/>
    </row>
    <row r="54" spans="1:8" s="16" customFormat="1" ht="24.95" customHeight="1" thickBot="1" x14ac:dyDescent="0.25">
      <c r="A54" s="81"/>
      <c r="B54" s="82"/>
      <c r="C54" s="83"/>
      <c r="D54" s="113"/>
      <c r="E54" s="114"/>
      <c r="F54" s="114"/>
      <c r="G54" s="114"/>
      <c r="H54" s="115"/>
    </row>
    <row r="55" spans="1:8" s="16" customFormat="1" ht="48" customHeight="1" x14ac:dyDescent="0.2">
      <c r="A55" s="29" t="s">
        <v>31</v>
      </c>
      <c r="B55" s="30" t="s">
        <v>27</v>
      </c>
      <c r="C5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ТАГИЛ" (версия для ПК); 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Интернет-площадки и Веб-приложения на основе Cправочника организаций "2ГИС.НИЖНИЙ ТАГИЛ", http://api.2gis.ru/</v>
      </c>
      <c r="D55" s="31">
        <f>F55*1.2</f>
        <v>9504</v>
      </c>
      <c r="E55" s="32">
        <f>F55*1.1</f>
        <v>8712</v>
      </c>
      <c r="F55" s="32">
        <v>7920</v>
      </c>
      <c r="G55" s="32">
        <f>F55*0.75</f>
        <v>5940</v>
      </c>
      <c r="H55" s="33">
        <f>F55*0.5</f>
        <v>3960</v>
      </c>
    </row>
    <row r="56" spans="1:8" s="16" customFormat="1" ht="132" customHeight="1" x14ac:dyDescent="0.2">
      <c r="A56" s="34"/>
      <c r="B56" s="35"/>
      <c r="C56" s="35"/>
      <c r="D56" s="36"/>
      <c r="E56" s="37"/>
      <c r="F56" s="37"/>
      <c r="G56" s="37"/>
      <c r="H56" s="38"/>
    </row>
    <row r="57" spans="1:8" s="16" customFormat="1" ht="127.5" customHeight="1" x14ac:dyDescent="0.2">
      <c r="A57" s="34"/>
      <c r="B57" s="39" t="s">
        <v>12</v>
      </c>
      <c r="C5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ТАГИЛ" (версия для ПК); 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Интернет-площадки и Веб-приложения на основе Cправочника организаций "2ГИС.НИЖНИЙ ТАГИЛ", http://api.2gis.ru/</v>
      </c>
      <c r="D57" s="36"/>
      <c r="E57" s="37"/>
      <c r="F57" s="37"/>
      <c r="G57" s="37"/>
      <c r="H57" s="38"/>
    </row>
    <row r="58" spans="1:8" s="16" customFormat="1" ht="127.5" customHeight="1" thickBot="1" x14ac:dyDescent="0.25">
      <c r="A58" s="119"/>
      <c r="B58" s="120" t="s">
        <v>33</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2ГИС 4.0 и выше)</v>
      </c>
      <c r="D58" s="121"/>
      <c r="E58" s="122"/>
      <c r="F58" s="122"/>
      <c r="G58" s="122"/>
      <c r="H58" s="123"/>
    </row>
    <row r="59" spans="1:8" s="16" customFormat="1" ht="166.5" customHeight="1" thickBot="1" x14ac:dyDescent="0.25">
      <c r="A59" s="41"/>
      <c r="B59" s="42" t="s">
        <v>13</v>
      </c>
      <c r="C5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2ГИС 4.0 и выше)</v>
      </c>
      <c r="D59" s="44"/>
      <c r="E59" s="45"/>
      <c r="F59" s="45"/>
      <c r="G59" s="45"/>
      <c r="H59" s="46"/>
    </row>
    <row r="60" spans="1:8" s="16" customFormat="1" ht="24.95" customHeight="1" thickBot="1" x14ac:dyDescent="0.25">
      <c r="A60" s="47"/>
      <c r="B60" s="48"/>
      <c r="C60" s="49"/>
      <c r="D60" s="50"/>
      <c r="E60" s="51"/>
      <c r="F60" s="51"/>
      <c r="G60" s="51"/>
      <c r="H60" s="52"/>
    </row>
    <row r="61" spans="1:8" s="16" customFormat="1" ht="48" customHeight="1" x14ac:dyDescent="0.2">
      <c r="A61" s="53" t="s">
        <v>35</v>
      </c>
      <c r="B61" s="30" t="s">
        <v>27</v>
      </c>
      <c r="C61"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ТАГИЛ" (версия для ПК); 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Интернет-площадки и Веб-приложения на основе Cправочника организаций "2ГИС.НИЖНИЙ ТАГИЛ", http://api.2gis.ru/</v>
      </c>
      <c r="D61" s="54">
        <f>F61*1.2</f>
        <v>11232</v>
      </c>
      <c r="E61" s="32">
        <f>F61*1.1</f>
        <v>10296</v>
      </c>
      <c r="F61" s="32">
        <v>9360</v>
      </c>
      <c r="G61" s="32">
        <f>F61*0.75</f>
        <v>7020</v>
      </c>
      <c r="H61" s="33">
        <f>F61*0.5</f>
        <v>4680</v>
      </c>
    </row>
    <row r="62" spans="1:8" s="16" customFormat="1" ht="132" customHeight="1" x14ac:dyDescent="0.2">
      <c r="A62" s="55"/>
      <c r="B62" s="35"/>
      <c r="C62" s="35"/>
      <c r="D62" s="56"/>
      <c r="E62" s="37"/>
      <c r="F62" s="37"/>
      <c r="G62" s="37"/>
      <c r="H62" s="38"/>
    </row>
    <row r="63" spans="1:8" s="16" customFormat="1" ht="138.94999999999999" customHeight="1" x14ac:dyDescent="0.2">
      <c r="A63" s="55"/>
      <c r="B63" s="39" t="s">
        <v>12</v>
      </c>
      <c r="C63"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ТАГИЛ" (версия для ПК); 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Интернет-площадки и Веб-приложения на основе Cправочника организаций "2ГИС.НИЖНИЙ ТАГИЛ", http://api.2gis.ru/</v>
      </c>
      <c r="D63" s="56"/>
      <c r="E63" s="37"/>
      <c r="F63" s="37"/>
      <c r="G63" s="37"/>
      <c r="H63" s="38"/>
    </row>
    <row r="64" spans="1:8" s="16" customFormat="1" ht="166.5" customHeight="1" x14ac:dyDescent="0.2">
      <c r="A64" s="55"/>
      <c r="B64" s="57" t="s">
        <v>13</v>
      </c>
      <c r="C64"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2ГИС 4.0 и выше)</v>
      </c>
      <c r="D64" s="56"/>
      <c r="E64" s="37"/>
      <c r="F64" s="37"/>
      <c r="G64" s="37"/>
      <c r="H64" s="38"/>
    </row>
    <row r="65" spans="1:8" s="16" customFormat="1" ht="92.25" customHeight="1" thickBot="1" x14ac:dyDescent="0.25">
      <c r="A65" s="59"/>
      <c r="B65" s="42" t="s">
        <v>36</v>
      </c>
      <c r="C65"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2ГИС 4.0 и выше)</v>
      </c>
      <c r="D65" s="61"/>
      <c r="E65" s="45"/>
      <c r="F65" s="45"/>
      <c r="G65" s="45"/>
      <c r="H65" s="46"/>
    </row>
    <row r="66" spans="1:8" s="16" customFormat="1" ht="24.95" customHeight="1" thickBot="1" x14ac:dyDescent="0.25">
      <c r="A66" s="81"/>
      <c r="B66" s="82"/>
      <c r="C66" s="83"/>
      <c r="D66" s="84"/>
      <c r="E66" s="85"/>
      <c r="F66" s="85"/>
      <c r="G66" s="85"/>
      <c r="H66" s="86"/>
    </row>
    <row r="67" spans="1:8" s="16" customFormat="1" ht="50.1" customHeight="1" x14ac:dyDescent="0.2">
      <c r="A67" s="65" t="s">
        <v>37</v>
      </c>
      <c r="B67" s="87" t="s">
        <v>23</v>
      </c>
      <c r="C67"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Интернет-площадки и Веб-приложения на основе Cправочника организаций "2ГИС.НИЖНИЙ ТАГИЛ", http://api.2gis.ru/</v>
      </c>
      <c r="D67" s="271">
        <v>120</v>
      </c>
      <c r="E67" s="272"/>
      <c r="F67" s="272"/>
      <c r="G67" s="272"/>
      <c r="H67" s="273"/>
    </row>
    <row r="68" spans="1:8" s="16" customFormat="1" ht="94.5" customHeight="1" x14ac:dyDescent="0.2">
      <c r="A68" s="71"/>
      <c r="B68" s="92"/>
      <c r="C68" s="93"/>
      <c r="D68" s="94"/>
      <c r="E68" s="95"/>
      <c r="F68" s="95"/>
      <c r="G68" s="95"/>
      <c r="H68" s="274"/>
    </row>
    <row r="69" spans="1:8" s="16" customFormat="1" ht="163.5" customHeight="1" thickBot="1" x14ac:dyDescent="0.25">
      <c r="A69" s="77"/>
      <c r="B69" s="97" t="s">
        <v>13</v>
      </c>
      <c r="C69"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2ГИС 4.0 и выше)</v>
      </c>
      <c r="D69" s="275"/>
      <c r="E69" s="276"/>
      <c r="F69" s="276"/>
      <c r="G69" s="276"/>
      <c r="H69" s="277"/>
    </row>
    <row r="70" spans="1:8" ht="21.75" thickBot="1" x14ac:dyDescent="0.25">
      <c r="A70" s="81"/>
      <c r="B70" s="129"/>
      <c r="C70" s="130"/>
      <c r="D70" s="292"/>
      <c r="E70" s="292"/>
      <c r="F70" s="292"/>
      <c r="G70" s="292"/>
      <c r="H70" s="293"/>
    </row>
    <row r="71" spans="1:8" ht="50.1" customHeight="1" thickBot="1" x14ac:dyDescent="0.25">
      <c r="A71" s="136" t="s">
        <v>38</v>
      </c>
      <c r="B71" s="137"/>
      <c r="C71" s="137"/>
      <c r="D71" s="367" t="str">
        <f>"от "&amp;MIN(D72:D91)&amp;" до "&amp;MAX(D72:D91)</f>
        <v>от 414 до 8280</v>
      </c>
      <c r="E71" s="367"/>
      <c r="F71" s="367"/>
      <c r="G71" s="367"/>
      <c r="H71" s="368"/>
    </row>
    <row r="72" spans="1:8" ht="37.5" customHeight="1" x14ac:dyDescent="0.2">
      <c r="A72" s="599" t="s">
        <v>39</v>
      </c>
      <c r="B72" s="655"/>
      <c r="C72" s="535" t="str">
        <f>"Электронный справочник на основе Справочника организаций"&amp;$C$2&amp;" (версия для ПК)"</f>
        <v>Электронный справочник на основе Справочника организаций"2ГИС.НИЖНИЙ ТАГИЛ" (версия для ПК)</v>
      </c>
      <c r="D72" s="294">
        <v>414</v>
      </c>
      <c r="E72" s="295"/>
      <c r="F72" s="295"/>
      <c r="G72" s="295"/>
      <c r="H72" s="296"/>
    </row>
    <row r="73" spans="1:8" ht="37.5" customHeight="1" x14ac:dyDescent="0.2">
      <c r="A73" s="558" t="s">
        <v>40</v>
      </c>
      <c r="B73" s="559"/>
      <c r="C73" s="536"/>
      <c r="D73" s="297">
        <v>828</v>
      </c>
      <c r="E73" s="157"/>
      <c r="F73" s="157"/>
      <c r="G73" s="157"/>
      <c r="H73" s="158"/>
    </row>
    <row r="74" spans="1:8" ht="37.5" customHeight="1" x14ac:dyDescent="0.2">
      <c r="A74" s="558" t="s">
        <v>41</v>
      </c>
      <c r="B74" s="559"/>
      <c r="C74" s="536"/>
      <c r="D74" s="297">
        <v>1242</v>
      </c>
      <c r="E74" s="157"/>
      <c r="F74" s="157"/>
      <c r="G74" s="157"/>
      <c r="H74" s="158"/>
    </row>
    <row r="75" spans="1:8" ht="37.5" customHeight="1" x14ac:dyDescent="0.2">
      <c r="A75" s="558" t="s">
        <v>42</v>
      </c>
      <c r="B75" s="559"/>
      <c r="C75" s="536"/>
      <c r="D75" s="297">
        <v>1656</v>
      </c>
      <c r="E75" s="157"/>
      <c r="F75" s="157"/>
      <c r="G75" s="157"/>
      <c r="H75" s="158"/>
    </row>
    <row r="76" spans="1:8" ht="37.5" customHeight="1" x14ac:dyDescent="0.2">
      <c r="A76" s="558" t="s">
        <v>43</v>
      </c>
      <c r="B76" s="559"/>
      <c r="C76" s="536"/>
      <c r="D76" s="297">
        <v>2070</v>
      </c>
      <c r="E76" s="157"/>
      <c r="F76" s="157"/>
      <c r="G76" s="157"/>
      <c r="H76" s="158"/>
    </row>
    <row r="77" spans="1:8" ht="37.5" customHeight="1" x14ac:dyDescent="0.2">
      <c r="A77" s="558" t="s">
        <v>44</v>
      </c>
      <c r="B77" s="559"/>
      <c r="C77" s="536"/>
      <c r="D77" s="297">
        <v>2484</v>
      </c>
      <c r="E77" s="157"/>
      <c r="F77" s="157"/>
      <c r="G77" s="157"/>
      <c r="H77" s="158"/>
    </row>
    <row r="78" spans="1:8" ht="37.5" customHeight="1" x14ac:dyDescent="0.2">
      <c r="A78" s="558" t="s">
        <v>45</v>
      </c>
      <c r="B78" s="559"/>
      <c r="C78" s="536"/>
      <c r="D78" s="297">
        <v>2898</v>
      </c>
      <c r="E78" s="157"/>
      <c r="F78" s="157"/>
      <c r="G78" s="157"/>
      <c r="H78" s="158"/>
    </row>
    <row r="79" spans="1:8" ht="37.5" customHeight="1" x14ac:dyDescent="0.2">
      <c r="A79" s="558" t="s">
        <v>46</v>
      </c>
      <c r="B79" s="559"/>
      <c r="C79" s="536"/>
      <c r="D79" s="297">
        <v>3312</v>
      </c>
      <c r="E79" s="157"/>
      <c r="F79" s="157"/>
      <c r="G79" s="157"/>
      <c r="H79" s="158"/>
    </row>
    <row r="80" spans="1:8" ht="37.5" customHeight="1" x14ac:dyDescent="0.2">
      <c r="A80" s="558" t="s">
        <v>47</v>
      </c>
      <c r="B80" s="559"/>
      <c r="C80" s="536"/>
      <c r="D80" s="297">
        <v>3726</v>
      </c>
      <c r="E80" s="157"/>
      <c r="F80" s="157"/>
      <c r="G80" s="157"/>
      <c r="H80" s="158"/>
    </row>
    <row r="81" spans="1:8" ht="37.5" customHeight="1" x14ac:dyDescent="0.2">
      <c r="A81" s="558" t="s">
        <v>48</v>
      </c>
      <c r="B81" s="559"/>
      <c r="C81" s="536"/>
      <c r="D81" s="297">
        <v>4140</v>
      </c>
      <c r="E81" s="157"/>
      <c r="F81" s="157"/>
      <c r="G81" s="157"/>
      <c r="H81" s="158"/>
    </row>
    <row r="82" spans="1:8" ht="37.5" customHeight="1" x14ac:dyDescent="0.2">
      <c r="A82" s="558" t="s">
        <v>49</v>
      </c>
      <c r="B82" s="559"/>
      <c r="C82" s="536"/>
      <c r="D82" s="297">
        <v>4554</v>
      </c>
      <c r="E82" s="157"/>
      <c r="F82" s="157"/>
      <c r="G82" s="157"/>
      <c r="H82" s="158"/>
    </row>
    <row r="83" spans="1:8" ht="37.5" customHeight="1" x14ac:dyDescent="0.2">
      <c r="A83" s="558" t="s">
        <v>50</v>
      </c>
      <c r="B83" s="559"/>
      <c r="C83" s="536"/>
      <c r="D83" s="297">
        <v>4968</v>
      </c>
      <c r="E83" s="157"/>
      <c r="F83" s="157"/>
      <c r="G83" s="157"/>
      <c r="H83" s="158"/>
    </row>
    <row r="84" spans="1:8" ht="37.5" customHeight="1" x14ac:dyDescent="0.2">
      <c r="A84" s="558" t="s">
        <v>51</v>
      </c>
      <c r="B84" s="559"/>
      <c r="C84" s="536"/>
      <c r="D84" s="297">
        <v>5382</v>
      </c>
      <c r="E84" s="157"/>
      <c r="F84" s="157"/>
      <c r="G84" s="157"/>
      <c r="H84" s="158"/>
    </row>
    <row r="85" spans="1:8" ht="37.5" customHeight="1" x14ac:dyDescent="0.2">
      <c r="A85" s="558" t="s">
        <v>52</v>
      </c>
      <c r="B85" s="559"/>
      <c r="C85" s="536"/>
      <c r="D85" s="297">
        <v>5796</v>
      </c>
      <c r="E85" s="157"/>
      <c r="F85" s="157"/>
      <c r="G85" s="157"/>
      <c r="H85" s="158"/>
    </row>
    <row r="86" spans="1:8" ht="37.5" customHeight="1" x14ac:dyDescent="0.2">
      <c r="A86" s="558" t="s">
        <v>53</v>
      </c>
      <c r="B86" s="559"/>
      <c r="C86" s="536"/>
      <c r="D86" s="297">
        <v>6210</v>
      </c>
      <c r="E86" s="157"/>
      <c r="F86" s="157"/>
      <c r="G86" s="157"/>
      <c r="H86" s="158"/>
    </row>
    <row r="87" spans="1:8" ht="37.5" customHeight="1" x14ac:dyDescent="0.2">
      <c r="A87" s="558" t="s">
        <v>54</v>
      </c>
      <c r="B87" s="559"/>
      <c r="C87" s="536"/>
      <c r="D87" s="297">
        <v>6624</v>
      </c>
      <c r="E87" s="157"/>
      <c r="F87" s="157"/>
      <c r="G87" s="157"/>
      <c r="H87" s="158"/>
    </row>
    <row r="88" spans="1:8" ht="37.5" customHeight="1" x14ac:dyDescent="0.2">
      <c r="A88" s="558" t="s">
        <v>55</v>
      </c>
      <c r="B88" s="559"/>
      <c r="C88" s="536"/>
      <c r="D88" s="297">
        <v>7038</v>
      </c>
      <c r="E88" s="157"/>
      <c r="F88" s="157"/>
      <c r="G88" s="157"/>
      <c r="H88" s="158"/>
    </row>
    <row r="89" spans="1:8" ht="37.5" customHeight="1" x14ac:dyDescent="0.2">
      <c r="A89" s="558" t="s">
        <v>56</v>
      </c>
      <c r="B89" s="559"/>
      <c r="C89" s="536"/>
      <c r="D89" s="297">
        <v>7452</v>
      </c>
      <c r="E89" s="157"/>
      <c r="F89" s="157"/>
      <c r="G89" s="157"/>
      <c r="H89" s="158"/>
    </row>
    <row r="90" spans="1:8" ht="37.5" customHeight="1" x14ac:dyDescent="0.2">
      <c r="A90" s="558" t="s">
        <v>57</v>
      </c>
      <c r="B90" s="559"/>
      <c r="C90" s="536"/>
      <c r="D90" s="297">
        <v>7866</v>
      </c>
      <c r="E90" s="157"/>
      <c r="F90" s="157"/>
      <c r="G90" s="157"/>
      <c r="H90" s="158"/>
    </row>
    <row r="91" spans="1:8" ht="37.5" customHeight="1" thickBot="1" x14ac:dyDescent="0.25">
      <c r="A91" s="558" t="s">
        <v>58</v>
      </c>
      <c r="B91" s="559"/>
      <c r="C91" s="536"/>
      <c r="D91" s="297">
        <v>8280</v>
      </c>
      <c r="E91" s="157"/>
      <c r="F91" s="157"/>
      <c r="G91" s="157"/>
      <c r="H91" s="158"/>
    </row>
    <row r="92" spans="1:8" ht="50.1" customHeight="1" thickBot="1" x14ac:dyDescent="0.25">
      <c r="A92" s="136" t="s">
        <v>59</v>
      </c>
      <c r="B92" s="656"/>
      <c r="C92" s="656"/>
      <c r="D92" s="367" t="str">
        <f>"от "&amp;MIN(D93:D102)&amp;" до "&amp;MAX(D93:D102)</f>
        <v>от 240 до 2478</v>
      </c>
      <c r="E92" s="367"/>
      <c r="F92" s="367"/>
      <c r="G92" s="367"/>
      <c r="H92" s="368"/>
    </row>
    <row r="93" spans="1:8" ht="151.5" x14ac:dyDescent="0.2">
      <c r="A93" s="149" t="s">
        <v>60</v>
      </c>
      <c r="B93" s="150" t="s">
        <v>13</v>
      </c>
      <c r="C93" s="300"/>
      <c r="D93" s="294">
        <v>561</v>
      </c>
      <c r="E93" s="295"/>
      <c r="F93" s="295"/>
      <c r="G93" s="295"/>
      <c r="H93" s="296"/>
    </row>
    <row r="94" spans="1:8" ht="37.5" customHeight="1" x14ac:dyDescent="0.2">
      <c r="A94" s="381" t="s">
        <v>61</v>
      </c>
      <c r="B94" s="382"/>
      <c r="C94" s="156" t="str">
        <f>"Электронный справочник на основе Справочника организаций"&amp;$C$2&amp;" (версия для ПК)"</f>
        <v>Электронный справочник на основе Справочника организаций"2ГИС.НИЖНИЙ ТАГИЛ" (версия для ПК)</v>
      </c>
      <c r="D94" s="297">
        <v>240</v>
      </c>
      <c r="E94" s="157"/>
      <c r="F94" s="157"/>
      <c r="G94" s="157"/>
      <c r="H94" s="158"/>
    </row>
    <row r="95" spans="1:8" ht="37.5" customHeight="1" x14ac:dyDescent="0.2">
      <c r="A95" s="154" t="s">
        <v>62</v>
      </c>
      <c r="B95" s="204"/>
      <c r="C95" s="159"/>
      <c r="D95" s="297">
        <v>2478</v>
      </c>
      <c r="E95" s="157"/>
      <c r="F95" s="157"/>
      <c r="G95" s="157"/>
      <c r="H95" s="158"/>
    </row>
    <row r="96" spans="1:8" ht="37.5" customHeight="1" x14ac:dyDescent="0.2">
      <c r="A96" s="154" t="s">
        <v>63</v>
      </c>
      <c r="B96" s="204"/>
      <c r="C96" s="159"/>
      <c r="D96" s="297">
        <v>474</v>
      </c>
      <c r="E96" s="157"/>
      <c r="F96" s="157"/>
      <c r="G96" s="157"/>
      <c r="H96" s="158"/>
    </row>
    <row r="97" spans="1:8" ht="37.5" customHeight="1" x14ac:dyDescent="0.2">
      <c r="A97" s="154" t="s">
        <v>64</v>
      </c>
      <c r="B97" s="204"/>
      <c r="C97" s="159"/>
      <c r="D97" s="297">
        <v>2010</v>
      </c>
      <c r="E97" s="157"/>
      <c r="F97" s="157"/>
      <c r="G97" s="157"/>
      <c r="H97" s="158"/>
    </row>
    <row r="98" spans="1:8" ht="37.5" customHeight="1" x14ac:dyDescent="0.2">
      <c r="A98" s="154" t="s">
        <v>65</v>
      </c>
      <c r="B98" s="204"/>
      <c r="C98" s="159"/>
      <c r="D98" s="297">
        <v>300</v>
      </c>
      <c r="E98" s="157"/>
      <c r="F98" s="157"/>
      <c r="G98" s="157"/>
      <c r="H98" s="158"/>
    </row>
    <row r="99" spans="1:8" ht="37.5" customHeight="1" x14ac:dyDescent="0.2">
      <c r="A99" s="154" t="s">
        <v>66</v>
      </c>
      <c r="B99" s="204"/>
      <c r="C99" s="159"/>
      <c r="D99" s="297">
        <v>300</v>
      </c>
      <c r="E99" s="157"/>
      <c r="F99" s="157"/>
      <c r="G99" s="157"/>
      <c r="H99" s="158"/>
    </row>
    <row r="100" spans="1:8" ht="37.5" customHeight="1" x14ac:dyDescent="0.2">
      <c r="A100" s="154" t="s">
        <v>67</v>
      </c>
      <c r="B100" s="204"/>
      <c r="C100" s="159"/>
      <c r="D100" s="297">
        <v>600</v>
      </c>
      <c r="E100" s="157"/>
      <c r="F100" s="157"/>
      <c r="G100" s="157"/>
      <c r="H100" s="158"/>
    </row>
    <row r="101" spans="1:8" ht="37.5" customHeight="1" x14ac:dyDescent="0.2">
      <c r="A101" s="154" t="s">
        <v>68</v>
      </c>
      <c r="B101" s="204"/>
      <c r="C101" s="159"/>
      <c r="D101" s="297">
        <v>900</v>
      </c>
      <c r="E101" s="157"/>
      <c r="F101" s="157"/>
      <c r="G101" s="157"/>
      <c r="H101" s="158"/>
    </row>
    <row r="102" spans="1:8" ht="37.5" customHeight="1" thickBot="1" x14ac:dyDescent="0.25">
      <c r="A102" s="162" t="s">
        <v>69</v>
      </c>
      <c r="B102" s="626"/>
      <c r="C102" s="164"/>
      <c r="D102" s="309">
        <v>2010</v>
      </c>
      <c r="E102" s="165"/>
      <c r="F102" s="165"/>
      <c r="G102" s="165"/>
      <c r="H102" s="166"/>
    </row>
    <row r="103" spans="1:8" s="16" customFormat="1" ht="117.75" customHeight="1" thickBot="1" x14ac:dyDescent="0.25">
      <c r="A103" s="287" t="s">
        <v>71</v>
      </c>
      <c r="B103" s="288"/>
      <c r="C103" s="28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ТАГИЛ" (версия для ПК); 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Интернет-площадки и Веб-приложения на основе Cправочника организаций "2ГИС.НИЖНИЙ ТАГИЛ", http://api.2gis.ru/</v>
      </c>
      <c r="D103" s="45">
        <v>30</v>
      </c>
      <c r="E103" s="45"/>
      <c r="F103" s="45"/>
      <c r="G103" s="45"/>
      <c r="H103" s="46"/>
    </row>
    <row r="104" spans="1:8" ht="50.1" customHeight="1" thickBot="1" x14ac:dyDescent="0.25">
      <c r="A104" s="24" t="s">
        <v>72</v>
      </c>
      <c r="B104" s="25"/>
      <c r="C104" s="26"/>
      <c r="D104" s="173" t="str">
        <f>"от "&amp;MIN(D106,D126:H127,F166,D128:H142)&amp;" до "&amp;MAX(D106,D126:H127,F166,D128:H142)</f>
        <v>от 504 до 8400</v>
      </c>
      <c r="E104" s="173"/>
      <c r="F104" s="173"/>
      <c r="G104" s="173"/>
      <c r="H104" s="174"/>
    </row>
    <row r="105" spans="1:8" ht="21.75" thickBot="1" x14ac:dyDescent="0.25">
      <c r="A105" s="290"/>
      <c r="B105" s="291"/>
      <c r="C105" s="130"/>
      <c r="D105" s="292"/>
      <c r="E105" s="292"/>
      <c r="F105" s="292"/>
      <c r="G105" s="292"/>
      <c r="H105" s="293"/>
    </row>
    <row r="106" spans="1:8" ht="65.25" customHeight="1" thickBot="1" x14ac:dyDescent="0.25">
      <c r="A106" s="179" t="s">
        <v>73</v>
      </c>
      <c r="B106" s="180"/>
      <c r="C106"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"2ГИС.НИЖНИЙ ТАГИЛ" (версия для ПК); Интернет-площадка 2gis.kz на основе Cправочника организаций "2ГИС.НИЖНИЙ ТАГИЛ"; Электронный справочник на основе Справочника организаций "2ГИС.НИЖНИЙ ТАГИЛ" (мобильная версия); Интернет-площадки и Веб-приложения на основе Cправочника организаций "2ГИС.НИЖНИЙ ТАГИЛ", http://api.2gis.kz/</v>
      </c>
      <c r="D106" s="182">
        <v>3000</v>
      </c>
      <c r="E106" s="182"/>
      <c r="F106" s="182"/>
      <c r="G106" s="182"/>
      <c r="H106" s="183"/>
    </row>
    <row r="107" spans="1:8" ht="65.25" customHeight="1" thickBot="1" x14ac:dyDescent="0.25">
      <c r="A107" s="184" t="s">
        <v>74</v>
      </c>
      <c r="B107" s="185"/>
      <c r="C107" s="186"/>
      <c r="D107" s="187" t="s">
        <v>75</v>
      </c>
      <c r="E107" s="188"/>
      <c r="F107" s="188"/>
      <c r="G107" s="188"/>
      <c r="H107" s="189"/>
    </row>
    <row r="108" spans="1:8" ht="65.25" customHeight="1" x14ac:dyDescent="0.2">
      <c r="A108" s="190" t="s">
        <v>76</v>
      </c>
      <c r="B108" s="191"/>
      <c r="C108" s="186"/>
      <c r="D108" s="157">
        <f>D106/4</f>
        <v>750</v>
      </c>
      <c r="E108" s="157"/>
      <c r="F108" s="157"/>
      <c r="G108" s="157"/>
      <c r="H108" s="158"/>
    </row>
    <row r="109" spans="1:8" ht="65.25" customHeight="1" x14ac:dyDescent="0.2">
      <c r="A109" s="190" t="s">
        <v>77</v>
      </c>
      <c r="B109" s="191"/>
      <c r="C109" s="186"/>
      <c r="D109" s="157">
        <f>D106/5</f>
        <v>600</v>
      </c>
      <c r="E109" s="157"/>
      <c r="F109" s="157"/>
      <c r="G109" s="157"/>
      <c r="H109" s="158"/>
    </row>
    <row r="110" spans="1:8" ht="65.25" customHeight="1" x14ac:dyDescent="0.2">
      <c r="A110" s="190" t="s">
        <v>78</v>
      </c>
      <c r="B110" s="191"/>
      <c r="C110" s="186"/>
      <c r="D110" s="157">
        <f>D106/6</f>
        <v>500</v>
      </c>
      <c r="E110" s="157"/>
      <c r="F110" s="157"/>
      <c r="G110" s="157"/>
      <c r="H110" s="158"/>
    </row>
    <row r="111" spans="1:8" ht="65.25" customHeight="1" x14ac:dyDescent="0.2">
      <c r="A111" s="190" t="s">
        <v>79</v>
      </c>
      <c r="B111" s="191"/>
      <c r="C111" s="186"/>
      <c r="D111" s="157">
        <f>D106/7</f>
        <v>428.57142857142856</v>
      </c>
      <c r="E111" s="157"/>
      <c r="F111" s="157"/>
      <c r="G111" s="157"/>
      <c r="H111" s="158"/>
    </row>
    <row r="112" spans="1:8" ht="65.25" customHeight="1" x14ac:dyDescent="0.2">
      <c r="A112" s="190" t="s">
        <v>80</v>
      </c>
      <c r="B112" s="191"/>
      <c r="C112" s="186"/>
      <c r="D112" s="157">
        <f>D106/8</f>
        <v>375</v>
      </c>
      <c r="E112" s="157"/>
      <c r="F112" s="157"/>
      <c r="G112" s="157"/>
      <c r="H112" s="158"/>
    </row>
    <row r="113" spans="1:8" ht="65.25" customHeight="1" x14ac:dyDescent="0.2">
      <c r="A113" s="190" t="s">
        <v>81</v>
      </c>
      <c r="B113" s="191"/>
      <c r="C113" s="186"/>
      <c r="D113" s="157">
        <f>D106/9</f>
        <v>333.33333333333331</v>
      </c>
      <c r="E113" s="157"/>
      <c r="F113" s="157"/>
      <c r="G113" s="157"/>
      <c r="H113" s="158"/>
    </row>
    <row r="114" spans="1:8" ht="65.25" customHeight="1" x14ac:dyDescent="0.2">
      <c r="A114" s="190" t="s">
        <v>82</v>
      </c>
      <c r="B114" s="191"/>
      <c r="C114" s="186"/>
      <c r="D114" s="157">
        <f>D106/10</f>
        <v>300</v>
      </c>
      <c r="E114" s="157"/>
      <c r="F114" s="157"/>
      <c r="G114" s="157"/>
      <c r="H114" s="158"/>
    </row>
    <row r="115" spans="1:8" ht="65.25" customHeight="1" thickBot="1" x14ac:dyDescent="0.25">
      <c r="A115" s="179" t="s">
        <v>83</v>
      </c>
      <c r="B115" s="180"/>
      <c r="C115" s="186"/>
      <c r="D115" s="182">
        <v>6000</v>
      </c>
      <c r="E115" s="182"/>
      <c r="F115" s="182"/>
      <c r="G115" s="182"/>
      <c r="H115" s="183"/>
    </row>
    <row r="116" spans="1:8" ht="65.25" customHeight="1" thickBot="1" x14ac:dyDescent="0.25">
      <c r="A116" s="184" t="s">
        <v>74</v>
      </c>
      <c r="B116" s="185"/>
      <c r="C116" s="186"/>
      <c r="D116" s="187" t="s">
        <v>75</v>
      </c>
      <c r="E116" s="188"/>
      <c r="F116" s="188"/>
      <c r="G116" s="188"/>
      <c r="H116" s="189"/>
    </row>
    <row r="117" spans="1:8" ht="65.25" customHeight="1" x14ac:dyDescent="0.2">
      <c r="A117" s="190" t="s">
        <v>76</v>
      </c>
      <c r="B117" s="191"/>
      <c r="C117" s="186"/>
      <c r="D117" s="157">
        <v>1500</v>
      </c>
      <c r="E117" s="157"/>
      <c r="F117" s="157"/>
      <c r="G117" s="157"/>
      <c r="H117" s="158"/>
    </row>
    <row r="118" spans="1:8" ht="65.25" customHeight="1" x14ac:dyDescent="0.2">
      <c r="A118" s="190" t="s">
        <v>77</v>
      </c>
      <c r="B118" s="191"/>
      <c r="C118" s="186"/>
      <c r="D118" s="157">
        <v>1200</v>
      </c>
      <c r="E118" s="157"/>
      <c r="F118" s="157"/>
      <c r="G118" s="157"/>
      <c r="H118" s="158"/>
    </row>
    <row r="119" spans="1:8" ht="65.25" customHeight="1" x14ac:dyDescent="0.2">
      <c r="A119" s="190" t="s">
        <v>78</v>
      </c>
      <c r="B119" s="191"/>
      <c r="C119" s="186"/>
      <c r="D119" s="157">
        <v>1000</v>
      </c>
      <c r="E119" s="157"/>
      <c r="F119" s="157"/>
      <c r="G119" s="157"/>
      <c r="H119" s="158"/>
    </row>
    <row r="120" spans="1:8" ht="65.25" customHeight="1" x14ac:dyDescent="0.2">
      <c r="A120" s="190" t="s">
        <v>79</v>
      </c>
      <c r="B120" s="191"/>
      <c r="C120" s="186"/>
      <c r="D120" s="157">
        <v>857.14285714285722</v>
      </c>
      <c r="E120" s="157"/>
      <c r="F120" s="157"/>
      <c r="G120" s="157"/>
      <c r="H120" s="158"/>
    </row>
    <row r="121" spans="1:8" ht="65.25" customHeight="1" x14ac:dyDescent="0.2">
      <c r="A121" s="190" t="s">
        <v>80</v>
      </c>
      <c r="B121" s="191"/>
      <c r="C121" s="186"/>
      <c r="D121" s="157">
        <v>750</v>
      </c>
      <c r="E121" s="157"/>
      <c r="F121" s="157"/>
      <c r="G121" s="157"/>
      <c r="H121" s="158"/>
    </row>
    <row r="122" spans="1:8" ht="65.25" customHeight="1" x14ac:dyDescent="0.2">
      <c r="A122" s="190" t="s">
        <v>81</v>
      </c>
      <c r="B122" s="191"/>
      <c r="C122" s="186"/>
      <c r="D122" s="157">
        <v>666.66666666666663</v>
      </c>
      <c r="E122" s="157"/>
      <c r="F122" s="157"/>
      <c r="G122" s="157"/>
      <c r="H122" s="158"/>
    </row>
    <row r="123" spans="1:8" ht="65.25" customHeight="1" thickBot="1" x14ac:dyDescent="0.25">
      <c r="A123" s="190" t="s">
        <v>82</v>
      </c>
      <c r="B123" s="191"/>
      <c r="C123" s="194"/>
      <c r="D123" s="157">
        <v>600</v>
      </c>
      <c r="E123" s="157"/>
      <c r="F123" s="157"/>
      <c r="G123" s="157"/>
      <c r="H123" s="158"/>
    </row>
    <row r="124" spans="1:8" s="16" customFormat="1" ht="62.45" customHeight="1" thickBot="1" x14ac:dyDescent="0.25">
      <c r="A124" s="195" t="s">
        <v>84</v>
      </c>
      <c r="B124" s="196"/>
      <c r="C124"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2ГИС 4.0 и выше)</v>
      </c>
      <c r="D124" s="309">
        <v>10008</v>
      </c>
      <c r="E124" s="165"/>
      <c r="F124" s="165"/>
      <c r="G124" s="165"/>
      <c r="H124" s="166"/>
    </row>
    <row r="125" spans="1:8" ht="21.75" thickBot="1" x14ac:dyDescent="0.25">
      <c r="A125" s="290"/>
      <c r="B125" s="291"/>
      <c r="C125" s="125"/>
      <c r="D125" s="292"/>
      <c r="E125" s="292"/>
      <c r="F125" s="292"/>
      <c r="G125" s="292"/>
      <c r="H125" s="293"/>
    </row>
    <row r="126" spans="1:8" ht="50.1" customHeight="1" x14ac:dyDescent="0.2">
      <c r="A126" s="565" t="s">
        <v>85</v>
      </c>
      <c r="B126" s="566"/>
      <c r="C126" s="298" t="str">
        <f>"Интернет-площадка 2gis.ru на основе Cправочника организаций "&amp;$C$2&amp;""</f>
        <v>Интернет-площадка 2gis.ru на основе Cправочника организаций "2ГИС.НИЖНИЙ ТАГИЛ"</v>
      </c>
      <c r="D126" s="294">
        <v>3462</v>
      </c>
      <c r="E126" s="295"/>
      <c r="F126" s="295"/>
      <c r="G126" s="295"/>
      <c r="H126" s="296"/>
    </row>
    <row r="127" spans="1:8" ht="50.1" customHeight="1" x14ac:dyDescent="0.2">
      <c r="A127" s="154" t="s">
        <v>86</v>
      </c>
      <c r="B127" s="204"/>
      <c r="C127" s="203" t="str">
        <f>"Электронный справочник на основе Справочника организаций"&amp;$C$2&amp;" (версия для ПК)"</f>
        <v>Электронный справочник на основе Справочника организаций"2ГИС.НИЖНИЙ ТАГИЛ" (версия для ПК)</v>
      </c>
      <c r="D127" s="297">
        <v>6492</v>
      </c>
      <c r="E127" s="157"/>
      <c r="F127" s="157"/>
      <c r="G127" s="157"/>
      <c r="H127" s="158"/>
    </row>
    <row r="128" spans="1:8" ht="50.1" customHeight="1" x14ac:dyDescent="0.2">
      <c r="A128" s="154" t="s">
        <v>87</v>
      </c>
      <c r="B128" s="204"/>
      <c r="C128" s="203" t="str">
        <f>"Электронный справочник на основе Справочника организаций"&amp;$C$2&amp;" (версия для ПК)"</f>
        <v>Электронный справочник на основе Справочника организаций"2ГИС.НИЖНИЙ ТАГИЛ" (версия для ПК)</v>
      </c>
      <c r="D128" s="297">
        <v>7020</v>
      </c>
      <c r="E128" s="157"/>
      <c r="F128" s="157"/>
      <c r="G128" s="157"/>
      <c r="H128" s="158"/>
    </row>
    <row r="129" spans="1:8" ht="50.1" customHeight="1" x14ac:dyDescent="0.2">
      <c r="A129" s="154" t="s">
        <v>88</v>
      </c>
      <c r="B129" s="204"/>
      <c r="C129" s="203" t="str">
        <f>"Интернет-площадка 2gis.ru на основе Cправочника организаций "&amp;$C$2&amp;""</f>
        <v>Интернет-площадка 2gis.ru на основе Cправочника организаций "2ГИС.НИЖНИЙ ТАГИЛ"</v>
      </c>
      <c r="D129" s="297">
        <v>5160</v>
      </c>
      <c r="E129" s="157"/>
      <c r="F129" s="157"/>
      <c r="G129" s="157"/>
      <c r="H129" s="158"/>
    </row>
    <row r="130" spans="1:8" ht="50.1" customHeight="1" x14ac:dyDescent="0.2">
      <c r="A130" s="154" t="s">
        <v>89</v>
      </c>
      <c r="B130" s="204"/>
      <c r="C130" s="203" t="str">
        <f>"Интернет-площадка 2gis.ru на основе Cправочника организаций "&amp;$C$2&amp;""</f>
        <v>Интернет-площадка 2gis.ru на основе Cправочника организаций "2ГИС.НИЖНИЙ ТАГИЛ"</v>
      </c>
      <c r="D130" s="297">
        <v>6192</v>
      </c>
      <c r="E130" s="157"/>
      <c r="F130" s="157"/>
      <c r="G130" s="157"/>
      <c r="H130" s="158"/>
    </row>
    <row r="131" spans="1:8" ht="50.1" customHeight="1" x14ac:dyDescent="0.2">
      <c r="A131" s="154" t="s">
        <v>90</v>
      </c>
      <c r="B131" s="204"/>
      <c r="C131" s="203" t="str">
        <f>"Электронный справочник на основе Справочника организаций"&amp;$C$2&amp;" (версия для ПК)"</f>
        <v>Электронный справочник на основе Справочника организаций"2ГИС.НИЖНИЙ ТАГИЛ" (версия для ПК)</v>
      </c>
      <c r="D131" s="297">
        <v>4020</v>
      </c>
      <c r="E131" s="157"/>
      <c r="F131" s="157"/>
      <c r="G131" s="157"/>
      <c r="H131" s="158"/>
    </row>
    <row r="132" spans="1:8" ht="50.1" customHeight="1" x14ac:dyDescent="0.2">
      <c r="A132" s="154" t="s">
        <v>91</v>
      </c>
      <c r="B132" s="204"/>
      <c r="C132" s="203" t="str">
        <f>"Электронный справочник на основе Справочника организаций"&amp;$C$2&amp;" (версия для ПК)"</f>
        <v>Электронный справочник на основе Справочника организаций"2ГИС.НИЖНИЙ ТАГИЛ" (версия для ПК)</v>
      </c>
      <c r="D132" s="297">
        <v>5250</v>
      </c>
      <c r="E132" s="157"/>
      <c r="F132" s="157"/>
      <c r="G132" s="157"/>
      <c r="H132" s="158"/>
    </row>
    <row r="133" spans="1:8" ht="50.1" customHeight="1" x14ac:dyDescent="0.2">
      <c r="A133" s="154" t="s">
        <v>92</v>
      </c>
      <c r="B133" s="204"/>
      <c r="C133" s="203" t="str">
        <f>"Электронный справочник на основе Справочника организаций"&amp;$C$2&amp;" (версия для ПК)"</f>
        <v>Электронный справочник на основе Справочника организаций"2ГИС.НИЖНИЙ ТАГИЛ" (версия для ПК)</v>
      </c>
      <c r="D133" s="297">
        <v>8028</v>
      </c>
      <c r="E133" s="157"/>
      <c r="F133" s="157"/>
      <c r="G133" s="157"/>
      <c r="H133" s="158"/>
    </row>
    <row r="134" spans="1:8" ht="50.1" customHeight="1" x14ac:dyDescent="0.2">
      <c r="A134" s="160" t="s">
        <v>93</v>
      </c>
      <c r="B134" s="161"/>
      <c r="C134" s="203" t="str">
        <f>C166</f>
        <v>электронный справочник на основе Справочника организаций "2ГИС.НИЖНИЙ ТАГИЛ" (мобильная версия 2ГИС 4.0 и выше)</v>
      </c>
      <c r="D134" s="297">
        <v>8010</v>
      </c>
      <c r="E134" s="157"/>
      <c r="F134" s="157"/>
      <c r="G134" s="157"/>
      <c r="H134" s="158"/>
    </row>
    <row r="135" spans="1:8" ht="50.1" customHeight="1" x14ac:dyDescent="0.2">
      <c r="A135" s="154" t="s">
        <v>94</v>
      </c>
      <c r="B135" s="204"/>
      <c r="C135" s="203" t="s">
        <v>95</v>
      </c>
      <c r="D135" s="297">
        <v>504</v>
      </c>
      <c r="E135" s="157"/>
      <c r="F135" s="157"/>
      <c r="G135" s="157"/>
      <c r="H135" s="158"/>
    </row>
    <row r="136" spans="1:8" ht="50.1" customHeight="1" x14ac:dyDescent="0.2">
      <c r="A136" s="160" t="s">
        <v>96</v>
      </c>
      <c r="B136" s="161"/>
      <c r="C136"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"2ГИС.НИЖНИЙ ТАГИЛ" (мобильная версия 2ГИС 4.0 и выше); Интернет-площадка 2gis.ru на основе Cправочника организаций "2ГИС.НИЖНИЙ ТАГИЛ"</v>
      </c>
      <c r="D136" s="297">
        <v>1770</v>
      </c>
      <c r="E136" s="157"/>
      <c r="F136" s="157"/>
      <c r="G136" s="157"/>
      <c r="H136" s="158"/>
    </row>
    <row r="137" spans="1:8" ht="50.1" customHeight="1" x14ac:dyDescent="0.2">
      <c r="A137" s="160" t="s">
        <v>97</v>
      </c>
      <c r="B137" s="161"/>
      <c r="C137" s="203" t="str">
        <f t="shared" ref="C137:C13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"2ГИС.НИЖНИЙ ТАГИЛ" (мобильная версия 2ГИС 4.0 и выше); Интернет-площадка 2gis.ru на основе Cправочника организаций "2ГИС.НИЖНИЙ ТАГИЛ"</v>
      </c>
      <c r="D137" s="297">
        <v>1416</v>
      </c>
      <c r="E137" s="157"/>
      <c r="F137" s="157"/>
      <c r="G137" s="157"/>
      <c r="H137" s="158"/>
    </row>
    <row r="138" spans="1:8" ht="50.1" customHeight="1" x14ac:dyDescent="0.2">
      <c r="A138" s="160" t="s">
        <v>98</v>
      </c>
      <c r="B138" s="161"/>
      <c r="C138" s="203" t="str">
        <f t="shared" si="0"/>
        <v>электронный справочник на основе Справочника организаций "2ГИС.НИЖНИЙ ТАГИЛ" (мобильная версия 2ГИС 4.0 и выше); Интернет-площадка 2gis.ru на основе Cправочника организаций "2ГИС.НИЖНИЙ ТАГИЛ"</v>
      </c>
      <c r="D138" s="297">
        <v>1416</v>
      </c>
      <c r="E138" s="157"/>
      <c r="F138" s="157"/>
      <c r="G138" s="157"/>
      <c r="H138" s="158"/>
    </row>
    <row r="139" spans="1:8" ht="50.1" customHeight="1" x14ac:dyDescent="0.2">
      <c r="A139" s="160" t="s">
        <v>99</v>
      </c>
      <c r="B139" s="161"/>
      <c r="C139" s="203" t="str">
        <f t="shared" si="0"/>
        <v>электронный справочник на основе Справочника организаций "2ГИС.НИЖНИЙ ТАГИЛ" (мобильная версия 2ГИС 4.0 и выше); Интернет-площадка 2gis.ru на основе Cправочника организаций "2ГИС.НИЖНИЙ ТАГИЛ"</v>
      </c>
      <c r="D139" s="297">
        <v>708</v>
      </c>
      <c r="E139" s="157"/>
      <c r="F139" s="157"/>
      <c r="G139" s="157"/>
      <c r="H139" s="158"/>
    </row>
    <row r="140" spans="1:8" ht="50.1" customHeight="1" x14ac:dyDescent="0.2">
      <c r="A140" s="160" t="s">
        <v>100</v>
      </c>
      <c r="B140" s="161" t="s">
        <v>100</v>
      </c>
      <c r="C140"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"2ГИС.НИЖНИЙ ТАГИЛ" (мобильная версия 2ГИС 4.0 и выше); Интернет-площадка 2gis.ru на основе Cправочника организаций "2ГИС.НИЖНИЙ ТАГИЛ"</v>
      </c>
      <c r="D140" s="297">
        <v>8400</v>
      </c>
      <c r="E140" s="157"/>
      <c r="F140" s="157"/>
      <c r="G140" s="157"/>
      <c r="H140" s="158"/>
    </row>
    <row r="141" spans="1:8" ht="50.1" customHeight="1" x14ac:dyDescent="0.2">
      <c r="A141" s="160" t="s">
        <v>101</v>
      </c>
      <c r="B141" s="161" t="s">
        <v>101</v>
      </c>
      <c r="C141"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"2ГИС.НИЖНИЙ ТАГИЛ" (мобильная версия 2ГИС 4.0 и выше); Интернет-площадка 2gis.ru на основе Cправочника организаций "2ГИС.НИЖНИЙ ТАГИЛ"</v>
      </c>
      <c r="D141" s="297">
        <v>5004</v>
      </c>
      <c r="E141" s="157"/>
      <c r="F141" s="157"/>
      <c r="G141" s="157"/>
      <c r="H141" s="158"/>
    </row>
    <row r="142" spans="1:8" ht="50.1" customHeight="1" thickBot="1" x14ac:dyDescent="0.25">
      <c r="A142" s="154" t="s">
        <v>102</v>
      </c>
      <c r="B142" s="204"/>
      <c r="C142" s="203" t="str">
        <f>"Электронный справочник на основе Справочника организаций"&amp;$C$2&amp;" (версия для ПК)"</f>
        <v>Электронный справочник на основе Справочника организаций"2ГИС.НИЖНИЙ ТАГИЛ" (версия для ПК)</v>
      </c>
      <c r="D142" s="297">
        <v>6726</v>
      </c>
      <c r="E142" s="157"/>
      <c r="F142" s="157"/>
      <c r="G142" s="157"/>
      <c r="H142" s="158"/>
    </row>
    <row r="143" spans="1:8" s="16" customFormat="1" ht="102" customHeight="1" thickBot="1" x14ac:dyDescent="0.25">
      <c r="A143" s="160" t="s">
        <v>16</v>
      </c>
      <c r="B143" s="161"/>
      <c r="C143"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2ГИС 4.0 и выше)</v>
      </c>
      <c r="D143" s="297">
        <v>1059</v>
      </c>
      <c r="E143" s="157"/>
      <c r="F143" s="157"/>
      <c r="G143" s="157"/>
      <c r="H143" s="158"/>
    </row>
    <row r="144" spans="1:8" s="16" customFormat="1" ht="102" customHeight="1" thickBot="1" x14ac:dyDescent="0.25">
      <c r="A144" s="160" t="s">
        <v>103</v>
      </c>
      <c r="B144" s="161"/>
      <c r="C144"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2ГИС 4.0 и выше)</v>
      </c>
      <c r="D144" s="297">
        <v>100002</v>
      </c>
      <c r="E144" s="157"/>
      <c r="F144" s="157"/>
      <c r="G144" s="157"/>
      <c r="H144" s="158"/>
    </row>
    <row r="145" spans="1:8" s="16" customFormat="1" ht="126" customHeight="1" x14ac:dyDescent="0.2">
      <c r="A145" s="160" t="s">
        <v>104</v>
      </c>
      <c r="B145" s="161"/>
      <c r="C145" s="30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ТАГИЛ" (версия для ПК); 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Интернет-площадки и Веб-приложения на основе Cправочника организаций "2ГИС.НИЖНИЙ ТАГИЛ", http://api.2gis.ru/</v>
      </c>
      <c r="D145" s="297">
        <v>7005</v>
      </c>
      <c r="E145" s="157"/>
      <c r="F145" s="157"/>
      <c r="G145" s="157"/>
      <c r="H145" s="158"/>
    </row>
    <row r="146" spans="1:8" s="16" customFormat="1" ht="96" customHeight="1" x14ac:dyDescent="0.2">
      <c r="A146" s="154" t="s">
        <v>105</v>
      </c>
      <c r="B146" s="204"/>
      <c r="C146"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Интернет-площадки и Веб-приложения на основе Cправочника организаций "2ГИС.НИЖНИЙ ТАГИЛ", http://api.2gis.ru/</v>
      </c>
      <c r="D146" s="297">
        <v>5010</v>
      </c>
      <c r="E146" s="157"/>
      <c r="F146" s="157"/>
      <c r="G146" s="157"/>
      <c r="H146" s="158"/>
    </row>
    <row r="147" spans="1:8" s="16" customFormat="1" ht="96" customHeight="1" x14ac:dyDescent="0.2">
      <c r="A147" s="154" t="s">
        <v>106</v>
      </c>
      <c r="B147" s="204"/>
      <c r="C147"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"2ГИС.НИЖНИЙ ТАГИЛ" (мобильная версия 2ГИС 4.0 и выше)</v>
      </c>
      <c r="D147" s="297">
        <v>4200</v>
      </c>
      <c r="E147" s="157"/>
      <c r="F147" s="157"/>
      <c r="G147" s="157"/>
      <c r="H147" s="158"/>
    </row>
    <row r="148" spans="1:8" ht="50.1" customHeight="1" x14ac:dyDescent="0.2">
      <c r="A148" s="154" t="s">
        <v>107</v>
      </c>
      <c r="B148" s="204"/>
      <c r="C148" s="203" t="str">
        <f>"Интернет-площадка 2gis.ru на основе Cправочника организаций "&amp;$C$2&amp;""</f>
        <v>Интернет-площадка 2gis.ru на основе Cправочника организаций "2ГИС.НИЖНИЙ ТАГИЛ"</v>
      </c>
      <c r="D148" s="297">
        <v>4920</v>
      </c>
      <c r="E148" s="157"/>
      <c r="F148" s="157"/>
      <c r="G148" s="157"/>
      <c r="H148" s="158"/>
    </row>
    <row r="149" spans="1:8" ht="50.1" customHeight="1" x14ac:dyDescent="0.2">
      <c r="A149" s="154" t="s">
        <v>108</v>
      </c>
      <c r="B149" s="204"/>
      <c r="C149" s="203" t="str">
        <f>"Электронный справочник на основе Справочника организаций"&amp;$C$2&amp;" (версия для ПК)"</f>
        <v>Электронный справочник на основе Справочника организаций"2ГИС.НИЖНИЙ ТАГИЛ" (версия для ПК)</v>
      </c>
      <c r="D149" s="297">
        <v>9120</v>
      </c>
      <c r="E149" s="157"/>
      <c r="F149" s="157"/>
      <c r="G149" s="157"/>
      <c r="H149" s="158"/>
    </row>
    <row r="150" spans="1:8" ht="50.1" customHeight="1" x14ac:dyDescent="0.2">
      <c r="A150" s="154" t="s">
        <v>109</v>
      </c>
      <c r="B150" s="204"/>
      <c r="C150" s="203" t="str">
        <f>"Электронный справочник на основе Справочника организаций"&amp;$C$2&amp;" (версия для ПК)"</f>
        <v>Электронный справочник на основе Справочника организаций"2ГИС.НИЖНИЙ ТАГИЛ" (версия для ПК)</v>
      </c>
      <c r="D150" s="297">
        <v>9840</v>
      </c>
      <c r="E150" s="157"/>
      <c r="F150" s="157"/>
      <c r="G150" s="157"/>
      <c r="H150" s="158"/>
    </row>
    <row r="151" spans="1:8" ht="50.1" customHeight="1" x14ac:dyDescent="0.2">
      <c r="A151" s="154" t="s">
        <v>110</v>
      </c>
      <c r="B151" s="204"/>
      <c r="C151" s="203" t="str">
        <f>"Интернет-площадка 2gis.ru на основе Cправочника организаций "&amp;$C$2&amp;""</f>
        <v>Интернет-площадка 2gis.ru на основе Cправочника организаций "2ГИС.НИЖНИЙ ТАГИЛ"</v>
      </c>
      <c r="D151" s="297">
        <v>7320</v>
      </c>
      <c r="E151" s="157"/>
      <c r="F151" s="157"/>
      <c r="G151" s="157"/>
      <c r="H151" s="158"/>
    </row>
    <row r="152" spans="1:8" ht="50.1" customHeight="1" x14ac:dyDescent="0.2">
      <c r="A152" s="154" t="s">
        <v>111</v>
      </c>
      <c r="B152" s="204"/>
      <c r="C152" s="203" t="str">
        <f>"Интернет-площадка 2gis.ru на основе Cправочника организаций "&amp;$C$2&amp;""</f>
        <v>Интернет-площадка 2gis.ru на основе Cправочника организаций "2ГИС.НИЖНИЙ ТАГИЛ"</v>
      </c>
      <c r="D152" s="297">
        <v>8784</v>
      </c>
      <c r="E152" s="157"/>
      <c r="F152" s="157"/>
      <c r="G152" s="157"/>
      <c r="H152" s="158"/>
    </row>
    <row r="153" spans="1:8" ht="50.1" customHeight="1" x14ac:dyDescent="0.2">
      <c r="A153" s="154" t="s">
        <v>112</v>
      </c>
      <c r="B153" s="204"/>
      <c r="C153" s="203" t="str">
        <f>"Электронный справочник на основе Справочника организаций"&amp;$C$2&amp;" (версия для ПК)"</f>
        <v>Электронный справочник на основе Справочника организаций"2ГИС.НИЖНИЙ ТАГИЛ" (версия для ПК)</v>
      </c>
      <c r="D153" s="297">
        <v>5640</v>
      </c>
      <c r="E153" s="157"/>
      <c r="F153" s="157"/>
      <c r="G153" s="157"/>
      <c r="H153" s="158"/>
    </row>
    <row r="154" spans="1:8" ht="50.1" customHeight="1" x14ac:dyDescent="0.2">
      <c r="A154" s="154" t="s">
        <v>113</v>
      </c>
      <c r="B154" s="204"/>
      <c r="C154" s="203" t="str">
        <f>"Электронный справочник на основе Справочника организаций"&amp;$C$2&amp;" (версия для ПК)"</f>
        <v>Электронный справочник на основе Справочника организаций"2ГИС.НИЖНИЙ ТАГИЛ" (версия для ПК)</v>
      </c>
      <c r="D154" s="297">
        <v>7440</v>
      </c>
      <c r="E154" s="157"/>
      <c r="F154" s="157"/>
      <c r="G154" s="157"/>
      <c r="H154" s="158"/>
    </row>
    <row r="155" spans="1:8" ht="50.1" customHeight="1" x14ac:dyDescent="0.2">
      <c r="A155" s="154" t="s">
        <v>114</v>
      </c>
      <c r="B155" s="204"/>
      <c r="C155" s="203" t="str">
        <f>"Электронный справочник на основе Справочника организаций"&amp;$C$2&amp;" (версия для ПК)"</f>
        <v>Электронный справочник на основе Справочника организаций"2ГИС.НИЖНИЙ ТАГИЛ" (версия для ПК)</v>
      </c>
      <c r="D155" s="297">
        <v>11280</v>
      </c>
      <c r="E155" s="157"/>
      <c r="F155" s="157"/>
      <c r="G155" s="157"/>
      <c r="H155" s="158"/>
    </row>
    <row r="156" spans="1:8" ht="50.1" customHeight="1" x14ac:dyDescent="0.2">
      <c r="A156" s="154" t="s">
        <v>115</v>
      </c>
      <c r="B156" s="204"/>
      <c r="C156" s="203" t="s">
        <v>95</v>
      </c>
      <c r="D156" s="297">
        <v>720</v>
      </c>
      <c r="E156" s="157"/>
      <c r="F156" s="157"/>
      <c r="G156" s="157"/>
      <c r="H156" s="158"/>
    </row>
    <row r="157" spans="1:8" ht="50.1" customHeight="1" x14ac:dyDescent="0.2">
      <c r="A157" s="154" t="s">
        <v>116</v>
      </c>
      <c r="B157" s="204"/>
      <c r="C157"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"2ГИС.НИЖНИЙ ТАГИЛ" (мобильная версия 2ГИС 4.0 и выше); Интернет-площадка 2gis.ru на основе Cправочника организаций "2ГИС.НИЖНИЙ ТАГИЛ"</v>
      </c>
      <c r="D157" s="297">
        <v>11760</v>
      </c>
      <c r="E157" s="157"/>
      <c r="F157" s="157"/>
      <c r="G157" s="157"/>
      <c r="H157" s="158"/>
    </row>
    <row r="158" spans="1:8" ht="50.1" customHeight="1" thickBot="1" x14ac:dyDescent="0.25">
      <c r="A158" s="162" t="s">
        <v>117</v>
      </c>
      <c r="B158" s="626"/>
      <c r="C158" s="203" t="str">
        <f>"Электронный справочник на основе Справочника организаций"&amp;$C$2&amp;" (версия для ПК)"</f>
        <v>Электронный справочник на основе Справочника организаций"2ГИС.НИЖНИЙ ТАГИЛ" (версия для ПК)</v>
      </c>
      <c r="D158" s="309">
        <v>9480</v>
      </c>
      <c r="E158" s="165"/>
      <c r="F158" s="165"/>
      <c r="G158" s="165"/>
      <c r="H158" s="166"/>
    </row>
    <row r="159" spans="1:8" s="28" customFormat="1" ht="50.1" customHeight="1" thickBot="1" x14ac:dyDescent="0.25">
      <c r="A159" s="24" t="s">
        <v>118</v>
      </c>
      <c r="B159" s="25"/>
      <c r="C159" s="26"/>
      <c r="D159" s="173"/>
      <c r="E159" s="173"/>
      <c r="F159" s="173"/>
      <c r="G159" s="173"/>
      <c r="H159" s="174"/>
    </row>
    <row r="160" spans="1:8" s="16" customFormat="1" ht="50.1" customHeight="1" x14ac:dyDescent="0.2">
      <c r="A160" s="160" t="s">
        <v>119</v>
      </c>
      <c r="B160" s="161"/>
      <c r="C160" s="206" t="str">
        <f>"Электронный справочник на основе Справочника организаций "&amp;$C$2&amp;" (мобильная версия)"</f>
        <v>Электронный справочник на основе Справочника организаций "2ГИС.НИЖНИЙ ТАГИЛ" (мобильная версия)</v>
      </c>
      <c r="D160" s="297">
        <v>4200</v>
      </c>
      <c r="E160" s="157"/>
      <c r="F160" s="157"/>
      <c r="G160" s="157"/>
      <c r="H160" s="158"/>
    </row>
    <row r="161" spans="1:8" s="16" customFormat="1" ht="50.1" customHeight="1" x14ac:dyDescent="0.2">
      <c r="A161" s="160" t="s">
        <v>120</v>
      </c>
      <c r="B161" s="161"/>
      <c r="C161" s="209"/>
      <c r="D161" s="297">
        <v>4200</v>
      </c>
      <c r="E161" s="157"/>
      <c r="F161" s="157"/>
      <c r="G161" s="157"/>
      <c r="H161" s="158"/>
    </row>
    <row r="162" spans="1:8" s="16" customFormat="1" ht="50.1" customHeight="1" x14ac:dyDescent="0.2">
      <c r="A162" s="207" t="s">
        <v>121</v>
      </c>
      <c r="B162" s="208"/>
      <c r="C162" s="209"/>
      <c r="D162" s="297">
        <v>1500</v>
      </c>
      <c r="E162" s="157"/>
      <c r="F162" s="157"/>
      <c r="G162" s="157"/>
      <c r="H162" s="157"/>
    </row>
    <row r="163" spans="1:8" s="16" customFormat="1" ht="50.1" customHeight="1" x14ac:dyDescent="0.2">
      <c r="A163" s="207" t="s">
        <v>122</v>
      </c>
      <c r="B163" s="208"/>
      <c r="C163" s="209"/>
      <c r="D163" s="297">
        <v>150</v>
      </c>
      <c r="E163" s="157"/>
      <c r="F163" s="157"/>
      <c r="G163" s="157"/>
      <c r="H163" s="157"/>
    </row>
    <row r="164" spans="1:8" s="16" customFormat="1" ht="50.1" customHeight="1" thickBot="1" x14ac:dyDescent="0.25">
      <c r="A164" s="207" t="s">
        <v>123</v>
      </c>
      <c r="B164" s="208"/>
      <c r="C164" s="210"/>
      <c r="D164" s="78">
        <v>600</v>
      </c>
      <c r="E164" s="79"/>
      <c r="F164" s="79"/>
      <c r="G164" s="79"/>
      <c r="H164" s="79"/>
    </row>
    <row r="165" spans="1:8" s="16" customFormat="1" ht="50.1" customHeight="1" thickBot="1" x14ac:dyDescent="0.25">
      <c r="A165" s="24" t="s">
        <v>124</v>
      </c>
      <c r="B165" s="25"/>
      <c r="C165" s="26"/>
      <c r="D165" s="173"/>
      <c r="E165" s="173"/>
      <c r="F165" s="173"/>
      <c r="G165" s="173"/>
      <c r="H165" s="174"/>
    </row>
    <row r="166" spans="1:8" ht="50.1" customHeight="1" x14ac:dyDescent="0.2">
      <c r="A166" s="154" t="s">
        <v>125</v>
      </c>
      <c r="B166" s="204"/>
      <c r="C166"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"2ГИС.НИЖНИЙ ТАГИЛ" (мобильная версия 2ГИС 4.0 и выше)</v>
      </c>
      <c r="D166" s="212">
        <f>F166*1.2</f>
        <v>2340</v>
      </c>
      <c r="E166" s="213">
        <f>F166*1.1</f>
        <v>2145</v>
      </c>
      <c r="F166" s="213">
        <v>1950</v>
      </c>
      <c r="G166" s="213">
        <f>F166*0.75</f>
        <v>1462.5</v>
      </c>
      <c r="H166" s="214">
        <f>F166*0.5</f>
        <v>975</v>
      </c>
    </row>
    <row r="167" spans="1:8" ht="50.1" customHeight="1" x14ac:dyDescent="0.2">
      <c r="A167" s="154" t="s">
        <v>126</v>
      </c>
      <c r="B167" s="204"/>
      <c r="C167" s="203" t="str">
        <f>"Интернет-площадка 2gis.ru на основе Cправочника организаций "&amp;$C$2&amp;""</f>
        <v>Интернет-площадка 2gis.ru на основе Cправочника организаций "2ГИС.НИЖНИЙ ТАГИЛ"</v>
      </c>
      <c r="D167" s="297">
        <v>1536</v>
      </c>
      <c r="E167" s="157"/>
      <c r="F167" s="157"/>
      <c r="G167" s="157"/>
      <c r="H167" s="158"/>
    </row>
    <row r="168" spans="1:8" ht="50.1" customHeight="1" x14ac:dyDescent="0.2">
      <c r="A168" s="154" t="s">
        <v>127</v>
      </c>
      <c r="B168" s="204"/>
      <c r="C168" s="203" t="str">
        <f>"Электронный справочник на основе Справочника организаций"&amp;$C$2&amp;" (версия для ПК)"</f>
        <v>Электронный справочник на основе Справочника организаций"2ГИС.НИЖНИЙ ТАГИЛ" (версия для ПК)</v>
      </c>
      <c r="D168" s="297">
        <v>534</v>
      </c>
      <c r="E168" s="157"/>
      <c r="F168" s="157"/>
      <c r="G168" s="157"/>
      <c r="H168" s="158"/>
    </row>
    <row r="169" spans="1:8" ht="50.1" customHeight="1" x14ac:dyDescent="0.2">
      <c r="A169" s="154" t="s">
        <v>198</v>
      </c>
      <c r="B169" s="204"/>
      <c r="C169"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"2ГИС.НИЖНИЙ ТАГИЛ" (мобильная версия 2ГИС 4.0 и выше)</v>
      </c>
      <c r="D169" s="212">
        <f>F169*1.2</f>
        <v>3312</v>
      </c>
      <c r="E169" s="213">
        <f>F169*1.1</f>
        <v>3036.0000000000005</v>
      </c>
      <c r="F169" s="213">
        <v>2760</v>
      </c>
      <c r="G169" s="213">
        <f>F169*0.75</f>
        <v>2070</v>
      </c>
      <c r="H169" s="214">
        <f>F169*0.5</f>
        <v>1380</v>
      </c>
    </row>
    <row r="170" spans="1:8" ht="50.1" customHeight="1" x14ac:dyDescent="0.2">
      <c r="A170" s="154" t="s">
        <v>199</v>
      </c>
      <c r="B170" s="204"/>
      <c r="C170" s="203" t="str">
        <f>"Интернет-площадка 2gis.ru на основе Cправочника организаций "&amp;$C$2&amp;""</f>
        <v>Интернет-площадка 2gis.ru на основе Cправочника организаций "2ГИС.НИЖНИЙ ТАГИЛ"</v>
      </c>
      <c r="D170" s="297">
        <v>2160</v>
      </c>
      <c r="E170" s="157"/>
      <c r="F170" s="157"/>
      <c r="G170" s="157"/>
      <c r="H170" s="158"/>
    </row>
    <row r="171" spans="1:8" ht="50.1" customHeight="1" x14ac:dyDescent="0.2">
      <c r="A171" s="154" t="s">
        <v>130</v>
      </c>
      <c r="B171" s="204"/>
      <c r="C171" s="203" t="str">
        <f>"Электронный справочник на основе Справочника организаций"&amp;$C$2&amp;" (версия для ПК)"</f>
        <v>Электронный справочник на основе Справочника организаций"2ГИС.НИЖНИЙ ТАГИЛ" (версия для ПК)</v>
      </c>
      <c r="D171" s="297">
        <v>840</v>
      </c>
      <c r="E171" s="157"/>
      <c r="F171" s="157"/>
      <c r="G171" s="157"/>
      <c r="H171" s="158"/>
    </row>
    <row r="172" spans="1:8" s="16" customFormat="1" ht="126" customHeight="1" thickBot="1" x14ac:dyDescent="0.25">
      <c r="A172" s="160" t="s">
        <v>131</v>
      </c>
      <c r="B172" s="161"/>
      <c r="C172" s="301" t="str">
        <f>C167</f>
        <v>Интернет-площадка 2gis.ru на основе Cправочника организаций "2ГИС.НИЖНИЙ ТАГИЛ"</v>
      </c>
      <c r="D172" s="297">
        <v>5010</v>
      </c>
      <c r="E172" s="157"/>
      <c r="F172" s="157"/>
      <c r="G172" s="157"/>
      <c r="H172" s="158"/>
    </row>
    <row r="173" spans="1:8" ht="50.1" customHeight="1" thickBot="1" x14ac:dyDescent="0.25">
      <c r="A173" s="24" t="s">
        <v>200</v>
      </c>
      <c r="B173" s="25"/>
      <c r="C173" s="26"/>
      <c r="D173" s="173"/>
      <c r="E173" s="173"/>
      <c r="F173" s="173"/>
      <c r="G173" s="173"/>
      <c r="H173" s="174"/>
    </row>
    <row r="174" spans="1:8" s="23" customFormat="1" ht="30" customHeight="1" thickBot="1" x14ac:dyDescent="0.25">
      <c r="A174" s="302"/>
      <c r="B174" s="303"/>
      <c r="C174" s="460"/>
      <c r="D174" s="303"/>
      <c r="E174" s="303"/>
      <c r="F174" s="303"/>
      <c r="G174" s="303"/>
      <c r="H174" s="304"/>
    </row>
    <row r="175" spans="1:8" s="16" customFormat="1" ht="185.25" customHeight="1" x14ac:dyDescent="0.2">
      <c r="A175" s="160" t="s">
        <v>201</v>
      </c>
      <c r="B175" s="161"/>
      <c r="C175"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"2ГИС.НИЖНИЙ ТАГИЛ" (версия для ПК); 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2ГИС 4.0 и выше)</v>
      </c>
      <c r="D175" s="31">
        <v>9210</v>
      </c>
      <c r="E175" s="32"/>
      <c r="F175" s="32"/>
      <c r="G175" s="32"/>
      <c r="H175" s="33"/>
    </row>
    <row r="176" spans="1:8" s="16" customFormat="1" ht="83.25" customHeight="1" thickBot="1" x14ac:dyDescent="0.25">
      <c r="A176" s="160" t="s">
        <v>202</v>
      </c>
      <c r="B176" s="161"/>
      <c r="C176" s="209"/>
      <c r="D176" s="36">
        <v>9210</v>
      </c>
      <c r="E176" s="37"/>
      <c r="F176" s="37"/>
      <c r="G176" s="37"/>
      <c r="H176" s="38"/>
    </row>
    <row r="177" spans="1:8" ht="21.75" thickBot="1" x14ac:dyDescent="0.25">
      <c r="A177" s="290"/>
      <c r="B177" s="291"/>
      <c r="C177" s="125"/>
      <c r="D177" s="292"/>
      <c r="E177" s="292"/>
      <c r="F177" s="292"/>
      <c r="G177" s="292"/>
      <c r="H177" s="293"/>
    </row>
    <row r="179" spans="1:8" ht="21" x14ac:dyDescent="0.2">
      <c r="A179" s="220"/>
      <c r="B179" s="221" t="s">
        <v>133</v>
      </c>
      <c r="C179" s="222" t="s">
        <v>578</v>
      </c>
      <c r="D179" s="222"/>
      <c r="E179" s="223"/>
      <c r="F179" s="223"/>
      <c r="G179" s="223"/>
      <c r="H179" s="223"/>
    </row>
    <row r="180" spans="1:8" ht="21" x14ac:dyDescent="0.2">
      <c r="A180" s="220"/>
      <c r="B180" s="223"/>
      <c r="C180" s="424" t="s">
        <v>579</v>
      </c>
      <c r="D180" s="424"/>
      <c r="E180" s="223"/>
      <c r="F180" s="223"/>
      <c r="G180" s="223"/>
      <c r="H180" s="223"/>
    </row>
    <row r="181" spans="1:8" ht="21" x14ac:dyDescent="0.2">
      <c r="A181" s="220"/>
      <c r="B181" s="223"/>
      <c r="C181" s="424" t="s">
        <v>580</v>
      </c>
      <c r="D181" s="424"/>
      <c r="E181" s="223"/>
      <c r="F181" s="223"/>
      <c r="G181" s="223"/>
      <c r="H181" s="223"/>
    </row>
    <row r="182" spans="1:8" ht="21" x14ac:dyDescent="0.2">
      <c r="A182" s="220"/>
      <c r="B182" s="223"/>
      <c r="C182" s="641"/>
      <c r="D182" s="641"/>
      <c r="E182" s="223"/>
      <c r="F182" s="223"/>
      <c r="G182" s="223"/>
      <c r="H182" s="223"/>
    </row>
    <row r="183" spans="1:8" s="226" customFormat="1" ht="90.75" customHeight="1" x14ac:dyDescent="0.2">
      <c r="A183" s="225" t="s">
        <v>581</v>
      </c>
      <c r="B183" s="225"/>
      <c r="C183" s="225"/>
      <c r="D183" s="225"/>
      <c r="E183" s="225"/>
      <c r="F183" s="225"/>
      <c r="G183" s="225"/>
      <c r="H183" s="225"/>
    </row>
    <row r="184" spans="1:8" ht="26.25" customHeight="1" x14ac:dyDescent="0.2">
      <c r="A184" s="227" t="str">
        <f>Абакан_юр!A174</f>
        <v>По соглашению сторон в качестве валюты платежа могут выступать украинские гривны, в этом случае курс следующий: 1 руб. = 0,4408 гривен</v>
      </c>
      <c r="B184" s="227"/>
      <c r="C184" s="227"/>
      <c r="D184" s="228"/>
      <c r="E184" s="228"/>
      <c r="F184" s="229"/>
      <c r="G184" s="230"/>
      <c r="H184" s="230"/>
    </row>
    <row r="185" spans="1:8" ht="26.25" customHeight="1" x14ac:dyDescent="0.2">
      <c r="A185" s="227" t="str">
        <f>Абакан_юр!A175</f>
        <v>По соглашению сторон в качестве валюты платежа могут выступать дирхамы ОАЭ, в этом случае курс следующий: 1 руб. = 0,0420 дирхам</v>
      </c>
      <c r="B185" s="227"/>
      <c r="C185" s="227"/>
      <c r="D185" s="228"/>
      <c r="E185" s="228"/>
      <c r="F185" s="229"/>
      <c r="G185" s="232"/>
      <c r="H185" s="232"/>
    </row>
    <row r="186" spans="1:8" ht="26.25" customHeight="1" x14ac:dyDescent="0.2">
      <c r="A186" s="227" t="str">
        <f>Абакан_юр!A176</f>
        <v>По соглашению сторон в качестве валюты платежа могут выступать доллары США, в этом случае курс следующий: 1 руб. = 0,0114 доллара</v>
      </c>
      <c r="B186" s="227"/>
      <c r="C186" s="227"/>
      <c r="D186" s="228"/>
      <c r="E186" s="228"/>
      <c r="F186" s="229"/>
      <c r="G186" s="232"/>
      <c r="H186" s="232"/>
    </row>
    <row r="187" spans="1:8" ht="26.25" customHeight="1" x14ac:dyDescent="0.2">
      <c r="A187" s="227" t="str">
        <f>Абакан_юр!A177</f>
        <v>По соглашению сторон в качестве валюты платежа могут выступать евро, в этом случае курс следующий: 1 руб. = 0,0105 евро</v>
      </c>
      <c r="B187" s="227"/>
      <c r="C187" s="227"/>
      <c r="D187" s="228"/>
      <c r="E187" s="229"/>
      <c r="F187" s="229"/>
      <c r="G187" s="232"/>
      <c r="H187" s="232"/>
    </row>
    <row r="188" spans="1:8" ht="26.25" customHeight="1" x14ac:dyDescent="0.2">
      <c r="A188" s="227" t="str">
        <f>Абакан_юр!A178</f>
        <v>По соглашению сторон в качестве валюты платежа могут выступать чешские кроны, в этом случае курс следующий: 1 руб. = 0,2605 крона</v>
      </c>
      <c r="B188" s="227"/>
      <c r="C188" s="227"/>
      <c r="D188" s="228"/>
      <c r="E188" s="229"/>
      <c r="F188" s="229"/>
      <c r="G188" s="232"/>
      <c r="H188" s="232"/>
    </row>
    <row r="189" spans="1:8" ht="26.25" customHeight="1" x14ac:dyDescent="0.2">
      <c r="A189" s="227" t="str">
        <f>Абакан_юр!A179</f>
        <v>По соглашению сторон в качестве валюты платежа могут выступать киргизские сомы, в этом случае курс следующий: 1 руб. = 1,0083 сом</v>
      </c>
      <c r="B189" s="227"/>
      <c r="C189" s="227"/>
      <c r="D189" s="228"/>
      <c r="E189" s="228"/>
      <c r="F189" s="229"/>
      <c r="G189" s="232"/>
      <c r="H189" s="232"/>
    </row>
    <row r="190" spans="1:8" ht="26.25" customHeight="1" x14ac:dyDescent="0.2">
      <c r="A190" s="227" t="str">
        <f>Абакан_юр!A180</f>
        <v>По соглашению сторон в качестве валюты платежа могут выступать казахстанские тенге, в этом случае курс следующий: 1 руб. = 5,0473 тенге</v>
      </c>
      <c r="B190" s="227"/>
      <c r="C190" s="227"/>
      <c r="D190" s="228"/>
      <c r="E190" s="228"/>
      <c r="F190" s="229"/>
      <c r="G190" s="232"/>
      <c r="H190" s="232"/>
    </row>
    <row r="191" spans="1:8" ht="26.25" x14ac:dyDescent="0.2">
      <c r="A191" s="233"/>
      <c r="B191" s="233"/>
      <c r="C191" s="234"/>
      <c r="D191" s="235"/>
      <c r="E191" s="235"/>
      <c r="F191" s="236"/>
      <c r="G191" s="237"/>
      <c r="H191" s="237"/>
    </row>
    <row r="192" spans="1:8" ht="21" customHeight="1" x14ac:dyDescent="0.2">
      <c r="A192" s="239" t="s">
        <v>144</v>
      </c>
      <c r="B192" s="239"/>
      <c r="C192" s="239"/>
      <c r="D192" s="239"/>
      <c r="E192" s="239"/>
      <c r="F192" s="239"/>
      <c r="G192" s="239"/>
      <c r="H192" s="239"/>
    </row>
    <row r="193" spans="1:8" ht="21" customHeight="1" x14ac:dyDescent="0.2">
      <c r="A193" s="239" t="s">
        <v>145</v>
      </c>
      <c r="B193" s="239"/>
      <c r="C193" s="239"/>
      <c r="D193" s="239"/>
      <c r="E193" s="239"/>
      <c r="F193" s="239"/>
      <c r="G193" s="239"/>
      <c r="H193" s="239"/>
    </row>
    <row r="194" spans="1:8" ht="27" thickBot="1" x14ac:dyDescent="0.25">
      <c r="A194" s="233"/>
      <c r="B194" s="233"/>
      <c r="C194" s="234"/>
      <c r="D194" s="235"/>
      <c r="E194" s="235"/>
      <c r="F194" s="236"/>
      <c r="G194" s="237"/>
      <c r="H194" s="237"/>
    </row>
    <row r="195" spans="1:8" ht="94.5" customHeight="1" thickBot="1" x14ac:dyDescent="0.25">
      <c r="A195" s="314" t="s">
        <v>148</v>
      </c>
      <c r="B195" s="315"/>
      <c r="C195" s="316" t="s">
        <v>149</v>
      </c>
      <c r="D195" s="317" t="s">
        <v>150</v>
      </c>
      <c r="E195" s="318"/>
      <c r="F195" s="252"/>
      <c r="G195" s="252"/>
      <c r="H195" s="252"/>
    </row>
    <row r="196" spans="1:8" ht="108.75" customHeight="1" x14ac:dyDescent="0.2">
      <c r="A196" s="253" t="s">
        <v>151</v>
      </c>
      <c r="B196" s="254"/>
      <c r="C196" s="255" t="s">
        <v>152</v>
      </c>
      <c r="D196" s="256" t="s">
        <v>153</v>
      </c>
      <c r="E196" s="257"/>
      <c r="F196" s="252"/>
      <c r="G196" s="252"/>
      <c r="H196" s="252"/>
    </row>
    <row r="197" spans="1:8" ht="68.25" customHeight="1" x14ac:dyDescent="0.2">
      <c r="A197" s="258" t="s">
        <v>154</v>
      </c>
      <c r="B197" s="259"/>
      <c r="C197" s="260" t="s">
        <v>155</v>
      </c>
      <c r="D197" s="261" t="s">
        <v>156</v>
      </c>
      <c r="E197" s="262"/>
      <c r="F197" s="252"/>
      <c r="G197" s="252"/>
      <c r="H197" s="252"/>
    </row>
    <row r="198" spans="1:8" ht="135.75" customHeight="1" x14ac:dyDescent="0.2">
      <c r="A198" s="258" t="s">
        <v>157</v>
      </c>
      <c r="B198" s="259"/>
      <c r="C198" s="260" t="s">
        <v>158</v>
      </c>
      <c r="D198" s="261" t="s">
        <v>156</v>
      </c>
      <c r="E198" s="262"/>
      <c r="F198" s="252"/>
      <c r="G198" s="252"/>
      <c r="H198" s="252"/>
    </row>
    <row r="199" spans="1:8" s="217" customFormat="1" ht="102.75" customHeight="1" x14ac:dyDescent="0.2">
      <c r="A199" s="258" t="s">
        <v>160</v>
      </c>
      <c r="B199" s="259"/>
      <c r="C199" s="319" t="s">
        <v>161</v>
      </c>
      <c r="D199" s="259" t="s">
        <v>156</v>
      </c>
      <c r="E199" s="320"/>
      <c r="F199" s="246"/>
      <c r="G199" s="246"/>
      <c r="H199" s="246"/>
    </row>
    <row r="200" spans="1:8" s="238" customFormat="1" ht="222.75" customHeight="1" thickBot="1" x14ac:dyDescent="0.25">
      <c r="A200" s="321" t="s">
        <v>162</v>
      </c>
      <c r="B200" s="322"/>
      <c r="C200" s="323" t="s">
        <v>163</v>
      </c>
      <c r="D200" s="324" t="s">
        <v>156</v>
      </c>
      <c r="E200" s="325"/>
      <c r="F200" s="236"/>
      <c r="G200" s="237"/>
      <c r="H200" s="237"/>
    </row>
    <row r="201" spans="1:8" ht="33" customHeight="1" x14ac:dyDescent="0.2">
      <c r="A201" s="264" t="s">
        <v>164</v>
      </c>
      <c r="B201" s="264"/>
      <c r="C201" s="264"/>
      <c r="D201" s="264"/>
      <c r="E201" s="264"/>
      <c r="F201" s="264"/>
      <c r="G201" s="264"/>
      <c r="H201" s="264"/>
    </row>
    <row r="202" spans="1:8" ht="30.75" customHeight="1" x14ac:dyDescent="0.2">
      <c r="A202" s="264" t="s">
        <v>165</v>
      </c>
      <c r="B202" s="264"/>
      <c r="C202" s="264"/>
      <c r="D202" s="264"/>
      <c r="E202" s="264"/>
      <c r="F202" s="264"/>
      <c r="G202" s="264"/>
      <c r="H202" s="264"/>
    </row>
    <row r="203" spans="1:8" ht="183" customHeight="1" x14ac:dyDescent="0.2">
      <c r="A203" s="326" t="str">
        <f>Абакан_юр!A195</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3" s="326"/>
      <c r="C203" s="326"/>
      <c r="D203" s="326"/>
      <c r="E203" s="326"/>
      <c r="F203" s="326"/>
      <c r="G203" s="326"/>
      <c r="H203" s="326"/>
    </row>
    <row r="204" spans="1:8" ht="85.5" customHeight="1" x14ac:dyDescent="0.2">
      <c r="A204" s="239" t="s">
        <v>167</v>
      </c>
      <c r="B204" s="239"/>
      <c r="C204" s="239"/>
      <c r="D204" s="239"/>
      <c r="E204" s="239"/>
      <c r="F204" s="239"/>
      <c r="G204" s="239"/>
      <c r="H204" s="239"/>
    </row>
    <row r="205" spans="1:8" ht="31.5" customHeight="1" x14ac:dyDescent="0.2">
      <c r="A205" s="264" t="s">
        <v>168</v>
      </c>
      <c r="B205" s="264"/>
      <c r="C205" s="264"/>
      <c r="D205" s="264"/>
      <c r="E205" s="264"/>
      <c r="F205" s="264"/>
      <c r="G205" s="264"/>
      <c r="H205" s="264"/>
    </row>
    <row r="206" spans="1:8" s="266" customFormat="1" ht="114.75" customHeight="1" x14ac:dyDescent="0.2">
      <c r="A206" s="239" t="s">
        <v>169</v>
      </c>
      <c r="B206" s="239"/>
      <c r="C206" s="239"/>
      <c r="D206" s="239"/>
      <c r="E206" s="239"/>
      <c r="F206" s="239"/>
      <c r="G206" s="239"/>
      <c r="H206" s="239"/>
    </row>
  </sheetData>
  <sheetProtection selectLockedCells="1" selectUnlockedCells="1"/>
  <mergeCells count="336">
    <mergeCell ref="A205:H205"/>
    <mergeCell ref="A206:E206"/>
    <mergeCell ref="F206:H206"/>
    <mergeCell ref="A200:B200"/>
    <mergeCell ref="D200:E200"/>
    <mergeCell ref="A201:H201"/>
    <mergeCell ref="A202:H202"/>
    <mergeCell ref="A203:H203"/>
    <mergeCell ref="A204:H204"/>
    <mergeCell ref="A197:B197"/>
    <mergeCell ref="D197:E197"/>
    <mergeCell ref="A198:B198"/>
    <mergeCell ref="D198:E198"/>
    <mergeCell ref="A199:B199"/>
    <mergeCell ref="D199:E199"/>
    <mergeCell ref="A192:H192"/>
    <mergeCell ref="A193:H193"/>
    <mergeCell ref="A195:B195"/>
    <mergeCell ref="D195:E195"/>
    <mergeCell ref="A196:B196"/>
    <mergeCell ref="D196:E196"/>
    <mergeCell ref="A185:C185"/>
    <mergeCell ref="A186:C186"/>
    <mergeCell ref="A187:C187"/>
    <mergeCell ref="A188:C188"/>
    <mergeCell ref="A189:C189"/>
    <mergeCell ref="A190:C190"/>
    <mergeCell ref="C179:D179"/>
    <mergeCell ref="C180:D180"/>
    <mergeCell ref="C181:D181"/>
    <mergeCell ref="A183:H183"/>
    <mergeCell ref="A184:C184"/>
    <mergeCell ref="G184:H184"/>
    <mergeCell ref="A175:B175"/>
    <mergeCell ref="C175:C176"/>
    <mergeCell ref="D175:H175"/>
    <mergeCell ref="A176:B176"/>
    <mergeCell ref="D176:H176"/>
    <mergeCell ref="A177:B177"/>
    <mergeCell ref="D177:H177"/>
    <mergeCell ref="A172:B172"/>
    <mergeCell ref="D172:H172"/>
    <mergeCell ref="A173:B173"/>
    <mergeCell ref="D173:H173"/>
    <mergeCell ref="A174:C174"/>
    <mergeCell ref="D174:H174"/>
    <mergeCell ref="A168:B168"/>
    <mergeCell ref="D168:H168"/>
    <mergeCell ref="A169:B169"/>
    <mergeCell ref="A170:B170"/>
    <mergeCell ref="D170:H170"/>
    <mergeCell ref="A171:B171"/>
    <mergeCell ref="D171:H171"/>
    <mergeCell ref="D164:H164"/>
    <mergeCell ref="A165:B165"/>
    <mergeCell ref="D165:H165"/>
    <mergeCell ref="A166:B166"/>
    <mergeCell ref="A167:B167"/>
    <mergeCell ref="D167:H167"/>
    <mergeCell ref="A160:B160"/>
    <mergeCell ref="C160:C164"/>
    <mergeCell ref="D160:H160"/>
    <mergeCell ref="A161:B161"/>
    <mergeCell ref="D161:H161"/>
    <mergeCell ref="A162:B162"/>
    <mergeCell ref="D162:H162"/>
    <mergeCell ref="A163:B163"/>
    <mergeCell ref="D163:H163"/>
    <mergeCell ref="A164:B164"/>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12:B112"/>
    <mergeCell ref="D112:H112"/>
    <mergeCell ref="A113:B113"/>
    <mergeCell ref="D113:H113"/>
    <mergeCell ref="A114:B114"/>
    <mergeCell ref="D114:H114"/>
    <mergeCell ref="D108:H108"/>
    <mergeCell ref="A109:B109"/>
    <mergeCell ref="D109:H109"/>
    <mergeCell ref="A110:B110"/>
    <mergeCell ref="D110:H110"/>
    <mergeCell ref="A111:B111"/>
    <mergeCell ref="D111:H111"/>
    <mergeCell ref="A104:B104"/>
    <mergeCell ref="D104:H104"/>
    <mergeCell ref="A105:B105"/>
    <mergeCell ref="D105:H105"/>
    <mergeCell ref="A106:B106"/>
    <mergeCell ref="C106:C123"/>
    <mergeCell ref="D106:H106"/>
    <mergeCell ref="A107:B107"/>
    <mergeCell ref="D107:H107"/>
    <mergeCell ref="A108:B108"/>
    <mergeCell ref="A101:B101"/>
    <mergeCell ref="D101:H101"/>
    <mergeCell ref="A102:B102"/>
    <mergeCell ref="D102:H102"/>
    <mergeCell ref="A103:B103"/>
    <mergeCell ref="D103:H103"/>
    <mergeCell ref="A98:B98"/>
    <mergeCell ref="D98:H98"/>
    <mergeCell ref="A99:B99"/>
    <mergeCell ref="D99:H99"/>
    <mergeCell ref="A100:B100"/>
    <mergeCell ref="D100:H100"/>
    <mergeCell ref="D93:H93"/>
    <mergeCell ref="A94:B94"/>
    <mergeCell ref="C94:C102"/>
    <mergeCell ref="D94:H94"/>
    <mergeCell ref="A95:B95"/>
    <mergeCell ref="D95:H95"/>
    <mergeCell ref="A96:B96"/>
    <mergeCell ref="D96:H96"/>
    <mergeCell ref="A97:B97"/>
    <mergeCell ref="D97:H97"/>
    <mergeCell ref="A90:B90"/>
    <mergeCell ref="D90:H90"/>
    <mergeCell ref="A91:B91"/>
    <mergeCell ref="D91:H91"/>
    <mergeCell ref="A92:C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D70:H70"/>
    <mergeCell ref="A71:C71"/>
    <mergeCell ref="D71:H71"/>
    <mergeCell ref="A72:B72"/>
    <mergeCell ref="C72:C91"/>
    <mergeCell ref="D72:H72"/>
    <mergeCell ref="A73:B73"/>
    <mergeCell ref="D73:H73"/>
    <mergeCell ref="A74:B74"/>
    <mergeCell ref="D74:H74"/>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51:H51"/>
    <mergeCell ref="A52:A53"/>
    <mergeCell ref="D52:H53"/>
    <mergeCell ref="D54:H54"/>
    <mergeCell ref="A55:A59"/>
    <mergeCell ref="B55:B56"/>
    <mergeCell ref="C55:C56"/>
    <mergeCell ref="D55:D59"/>
    <mergeCell ref="E55:E59"/>
    <mergeCell ref="F55:F59"/>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275"/>
  <sheetViews>
    <sheetView view="pageBreakPreview" zoomScale="40" zoomScaleNormal="60" zoomScaleSheetLayoutView="40" workbookViewId="0">
      <pane ySplit="4" topLeftCell="A218" activePane="bottomLeft" state="frozen"/>
      <selection activeCell="A181" sqref="A181:B181"/>
      <selection pane="bottomLeft" activeCell="A181" sqref="A181:B181"/>
    </sheetView>
  </sheetViews>
  <sheetFormatPr defaultColWidth="9.140625" defaultRowHeight="12.75" x14ac:dyDescent="0.2"/>
  <cols>
    <col min="1" max="1" width="45.7109375" style="216" customWidth="1"/>
    <col min="2" max="2" width="80.7109375" style="217" customWidth="1"/>
    <col min="3" max="3" width="120.7109375" style="218" customWidth="1"/>
    <col min="4" max="7" width="30.7109375" style="217" customWidth="1"/>
    <col min="8" max="8" width="30.7109375" style="219" customWidth="1"/>
    <col min="9" max="16384" width="9.140625" style="219"/>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июня 2024 г.</v>
      </c>
      <c r="B2" s="6" t="s">
        <v>2</v>
      </c>
      <c r="C2" s="7" t="s">
        <v>582</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s="28" customFormat="1" ht="49.5" customHeight="1" thickBot="1" x14ac:dyDescent="0.25">
      <c r="A6" s="47"/>
      <c r="B6" s="48"/>
      <c r="C6" s="49"/>
      <c r="D6" s="291" t="s">
        <v>234</v>
      </c>
      <c r="E6" s="291"/>
      <c r="F6" s="291"/>
      <c r="G6" s="291"/>
      <c r="H6" s="463"/>
    </row>
    <row r="7" spans="1:8" ht="24" thickBot="1" x14ac:dyDescent="0.25">
      <c r="A7" s="81"/>
      <c r="B7" s="129"/>
      <c r="C7" s="130"/>
      <c r="D7" s="267" t="s">
        <v>171</v>
      </c>
      <c r="E7" s="268" t="s">
        <v>172</v>
      </c>
      <c r="F7" s="269" t="s">
        <v>173</v>
      </c>
      <c r="G7" s="268" t="s">
        <v>174</v>
      </c>
      <c r="H7" s="270" t="s">
        <v>175</v>
      </c>
    </row>
    <row r="8" spans="1:8" s="16" customFormat="1" ht="48" customHeight="1" x14ac:dyDescent="0.2">
      <c r="A8" s="29" t="s">
        <v>10</v>
      </c>
      <c r="B8" s="30" t="s">
        <v>27</v>
      </c>
      <c r="C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"2ГИС.НОВОКУЗНЕЦК" (версия для ПК); 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Интернет-площадки и Веб-приложения на основе Cправочника организаций "2ГИС.НОВОКУЗНЕЦК", http://api.2gis.ru/</v>
      </c>
      <c r="D8" s="31">
        <f>F8*1.2</f>
        <v>9468</v>
      </c>
      <c r="E8" s="32">
        <f>F8*1.1</f>
        <v>8679</v>
      </c>
      <c r="F8" s="32">
        <v>7890</v>
      </c>
      <c r="G8" s="32">
        <f>F8*0.75</f>
        <v>5917.5</v>
      </c>
      <c r="H8" s="33">
        <f>F8*0.5</f>
        <v>3945</v>
      </c>
    </row>
    <row r="9" spans="1:8" s="16" customFormat="1" ht="132" customHeight="1" x14ac:dyDescent="0.2">
      <c r="A9" s="34"/>
      <c r="B9" s="35"/>
      <c r="C9" s="35"/>
      <c r="D9" s="36"/>
      <c r="E9" s="37"/>
      <c r="F9" s="37"/>
      <c r="G9" s="37"/>
      <c r="H9" s="38"/>
    </row>
    <row r="10" spans="1:8" s="16" customFormat="1" ht="142.5" customHeight="1" x14ac:dyDescent="0.2">
      <c r="A10" s="34"/>
      <c r="B10" s="39" t="s">
        <v>12</v>
      </c>
      <c r="C1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"2ГИС.НОВОКУЗНЕЦК" (версия для ПК); 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Интернет-площадки и Веб-приложения на основе Cправочника организаций "2ГИС.НОВОКУЗНЕЦК", http://api.2gis.ru/</v>
      </c>
      <c r="D10" s="36"/>
      <c r="E10" s="37"/>
      <c r="F10" s="37"/>
      <c r="G10" s="37"/>
      <c r="H10" s="38"/>
    </row>
    <row r="11" spans="1:8" s="16" customFormat="1" ht="166.5" customHeight="1" thickBot="1" x14ac:dyDescent="0.25">
      <c r="A11" s="41"/>
      <c r="B11" s="42" t="s">
        <v>13</v>
      </c>
      <c r="C1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11" s="44"/>
      <c r="E11" s="45"/>
      <c r="F11" s="45"/>
      <c r="G11" s="45"/>
      <c r="H11" s="46"/>
    </row>
    <row r="12" spans="1:8" s="16" customFormat="1" ht="24.95" customHeight="1" thickBot="1" x14ac:dyDescent="0.25">
      <c r="A12" s="47"/>
      <c r="B12" s="48"/>
      <c r="C12" s="49"/>
      <c r="D12" s="291" t="s">
        <v>234</v>
      </c>
      <c r="E12" s="291"/>
      <c r="F12" s="291"/>
      <c r="G12" s="291"/>
      <c r="H12" s="463"/>
    </row>
    <row r="13" spans="1:8" s="16" customFormat="1" ht="48" customHeight="1" x14ac:dyDescent="0.2">
      <c r="A13" s="53" t="s">
        <v>14</v>
      </c>
      <c r="B13" s="30" t="s">
        <v>27</v>
      </c>
      <c r="C1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"2ГИС.НОВОКУЗНЕЦК" (версия для ПК); 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Интернет-площадки и Веб-приложения на основе Cправочника организаций "2ГИС.НОВОКУЗНЕЦК", http://api.2gis.ru/</v>
      </c>
      <c r="D13" s="54">
        <f>F13*1.2</f>
        <v>12528</v>
      </c>
      <c r="E13" s="32">
        <f>F13*1.1</f>
        <v>11484.000000000002</v>
      </c>
      <c r="F13" s="32">
        <v>10440</v>
      </c>
      <c r="G13" s="32">
        <f>F13*0.75</f>
        <v>7830</v>
      </c>
      <c r="H13" s="33">
        <f>F13*0.5</f>
        <v>5220</v>
      </c>
    </row>
    <row r="14" spans="1:8" s="16" customFormat="1" ht="132" customHeight="1" x14ac:dyDescent="0.2">
      <c r="A14" s="55"/>
      <c r="B14" s="35"/>
      <c r="C14" s="35"/>
      <c r="D14" s="56"/>
      <c r="E14" s="37"/>
      <c r="F14" s="37"/>
      <c r="G14" s="37"/>
      <c r="H14" s="38"/>
    </row>
    <row r="15" spans="1:8" s="16" customFormat="1" ht="123.75" customHeight="1" x14ac:dyDescent="0.2">
      <c r="A15" s="55"/>
      <c r="B15" s="39" t="s">
        <v>12</v>
      </c>
      <c r="C15"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"2ГИС.НОВОКУЗНЕЦК" (версия для ПК); 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Интернет-площадки и Веб-приложения на основе Cправочника организаций "2ГИС.НОВОКУЗНЕЦК", http://api.2gis.ru/</v>
      </c>
      <c r="D15" s="56"/>
      <c r="E15" s="37"/>
      <c r="F15" s="37"/>
      <c r="G15" s="37"/>
      <c r="H15" s="38"/>
    </row>
    <row r="16" spans="1:8" s="16" customFormat="1" ht="166.5" customHeight="1" x14ac:dyDescent="0.2">
      <c r="A16" s="55"/>
      <c r="B16" s="57" t="s">
        <v>13</v>
      </c>
      <c r="C16"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16" s="56"/>
      <c r="E16" s="37"/>
      <c r="F16" s="37"/>
      <c r="G16" s="37"/>
      <c r="H16" s="38"/>
    </row>
    <row r="17" spans="1:8" s="16" customFormat="1" ht="92.25" customHeight="1" thickBot="1" x14ac:dyDescent="0.25">
      <c r="A17" s="59"/>
      <c r="B17" s="42" t="s">
        <v>16</v>
      </c>
      <c r="C17"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17" s="61"/>
      <c r="E17" s="45"/>
      <c r="F17" s="45"/>
      <c r="G17" s="45"/>
      <c r="H17" s="46"/>
    </row>
    <row r="18" spans="1:8" s="16" customFormat="1" ht="24.95" customHeight="1" thickBot="1" x14ac:dyDescent="0.25">
      <c r="A18" s="47"/>
      <c r="B18" s="62"/>
      <c r="C18" s="49"/>
      <c r="D18" s="63"/>
      <c r="E18" s="63"/>
      <c r="F18" s="63"/>
      <c r="G18" s="63"/>
      <c r="H18" s="64"/>
    </row>
    <row r="19" spans="1:8" s="16" customFormat="1" ht="112.5" customHeight="1" x14ac:dyDescent="0.2">
      <c r="A19" s="65" t="s">
        <v>17</v>
      </c>
      <c r="B19" s="66" t="s">
        <v>18</v>
      </c>
      <c r="C19" s="67"/>
      <c r="D19" s="68">
        <v>1770</v>
      </c>
      <c r="E19" s="69"/>
      <c r="F19" s="69"/>
      <c r="G19" s="69"/>
      <c r="H19" s="70"/>
    </row>
    <row r="20" spans="1:8" s="16" customFormat="1" ht="50.1" customHeight="1" x14ac:dyDescent="0.2">
      <c r="A20" s="71"/>
      <c r="B20" s="72" t="s">
        <v>19</v>
      </c>
      <c r="C20" s="73" t="str">
        <f>"Электронный справочник "&amp;$C$2&amp;" (версия для ПК)"</f>
        <v>Электронный справочник "2ГИС.НОВОКУЗНЕЦК" (версия для ПК)</v>
      </c>
      <c r="D20" s="74"/>
      <c r="E20" s="75"/>
      <c r="F20" s="75"/>
      <c r="G20" s="75"/>
      <c r="H20" s="76"/>
    </row>
    <row r="21" spans="1:8" s="16" customFormat="1" ht="40.5" customHeight="1" x14ac:dyDescent="0.2">
      <c r="A21" s="71"/>
      <c r="B21" s="72" t="s">
        <v>20</v>
      </c>
      <c r="C21" s="35"/>
      <c r="D21" s="74"/>
      <c r="E21" s="75"/>
      <c r="F21" s="75"/>
      <c r="G21" s="75"/>
      <c r="H21" s="76"/>
    </row>
    <row r="22" spans="1:8" s="16" customFormat="1" ht="75" customHeight="1" thickBot="1" x14ac:dyDescent="0.25">
      <c r="A22" s="77"/>
      <c r="B22" s="72" t="s">
        <v>21</v>
      </c>
      <c r="C22"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"2ГИС.НОВОКУЗНЕЦК"; Электронный справочник "2ГИС.НОВОКУЗНЕЦК" (мобильная версия 2ГИС 4.0 и выше)</v>
      </c>
      <c r="D22" s="78"/>
      <c r="E22" s="79"/>
      <c r="F22" s="79"/>
      <c r="G22" s="79"/>
      <c r="H22" s="80"/>
    </row>
    <row r="23" spans="1:8" s="16" customFormat="1" ht="24.95" customHeight="1" thickBot="1" x14ac:dyDescent="0.25">
      <c r="A23" s="81"/>
      <c r="B23" s="82"/>
      <c r="C23" s="83"/>
      <c r="D23" s="291" t="s">
        <v>234</v>
      </c>
      <c r="E23" s="291"/>
      <c r="F23" s="291"/>
      <c r="G23" s="291"/>
      <c r="H23" s="463"/>
    </row>
    <row r="24" spans="1:8" s="16" customFormat="1" ht="50.1" customHeight="1" x14ac:dyDescent="0.2">
      <c r="A24" s="65" t="s">
        <v>22</v>
      </c>
      <c r="B24" s="87" t="s">
        <v>23</v>
      </c>
      <c r="C24"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Интернет-площадки и Веб-приложения на основе Cправочника организаций "2ГИС.НОВОКУЗНЕЦК", http://api.2gis.ru/</v>
      </c>
      <c r="D24" s="271">
        <v>300</v>
      </c>
      <c r="E24" s="272"/>
      <c r="F24" s="272"/>
      <c r="G24" s="272"/>
      <c r="H24" s="273"/>
    </row>
    <row r="25" spans="1:8" s="16" customFormat="1" ht="94.5" customHeight="1" x14ac:dyDescent="0.2">
      <c r="A25" s="71"/>
      <c r="B25" s="92"/>
      <c r="C25" s="93"/>
      <c r="D25" s="94"/>
      <c r="E25" s="95"/>
      <c r="F25" s="95"/>
      <c r="G25" s="95"/>
      <c r="H25" s="274"/>
    </row>
    <row r="26" spans="1:8" s="16" customFormat="1" ht="163.5" customHeight="1" thickBot="1" x14ac:dyDescent="0.25">
      <c r="A26" s="77"/>
      <c r="B26" s="97" t="s">
        <v>13</v>
      </c>
      <c r="C2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26" s="275"/>
      <c r="E26" s="276"/>
      <c r="F26" s="276"/>
      <c r="G26" s="276"/>
      <c r="H26" s="277"/>
    </row>
    <row r="27" spans="1:8" s="16" customFormat="1" ht="24.95" customHeight="1" thickBot="1" x14ac:dyDescent="0.25">
      <c r="A27" s="81"/>
      <c r="B27" s="48"/>
      <c r="C27" s="49"/>
      <c r="D27" s="291" t="s">
        <v>234</v>
      </c>
      <c r="E27" s="291"/>
      <c r="F27" s="291"/>
      <c r="G27" s="291"/>
      <c r="H27" s="463"/>
    </row>
    <row r="28" spans="1:8" s="16" customFormat="1" ht="50.1" customHeight="1" x14ac:dyDescent="0.2">
      <c r="A28" s="65" t="s">
        <v>24</v>
      </c>
      <c r="B28" s="30" t="s">
        <v>27</v>
      </c>
      <c r="C2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"2ГИС.НОВОКУЗНЕЦК" (версия для ПК); 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v>
      </c>
      <c r="D28" s="31">
        <f>F28*1.2</f>
        <v>26510.399999999998</v>
      </c>
      <c r="E28" s="32">
        <f>F28*1.1</f>
        <v>24301.200000000001</v>
      </c>
      <c r="F28" s="32">
        <v>22092</v>
      </c>
      <c r="G28" s="32">
        <f>F28*0.75</f>
        <v>16569</v>
      </c>
      <c r="H28" s="33">
        <f>F28*0.5</f>
        <v>11046</v>
      </c>
    </row>
    <row r="29" spans="1:8" s="16" customFormat="1" ht="99.95" customHeight="1" x14ac:dyDescent="0.2">
      <c r="A29" s="71"/>
      <c r="B29" s="35"/>
      <c r="C29" s="35"/>
      <c r="D29" s="36"/>
      <c r="E29" s="37"/>
      <c r="F29" s="37"/>
      <c r="G29" s="37"/>
      <c r="H29" s="38"/>
    </row>
    <row r="30" spans="1:8" s="16" customFormat="1" ht="99.95" customHeight="1" x14ac:dyDescent="0.2">
      <c r="A30" s="71"/>
      <c r="B30" s="105" t="s">
        <v>12</v>
      </c>
      <c r="C30"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v>
      </c>
      <c r="D30" s="36"/>
      <c r="E30" s="37"/>
      <c r="F30" s="37"/>
      <c r="G30" s="37"/>
      <c r="H30" s="38"/>
    </row>
    <row r="31" spans="1:8" s="16" customFormat="1" ht="156.75" customHeight="1" thickBot="1" x14ac:dyDescent="0.25">
      <c r="A31" s="77"/>
      <c r="B31" s="107" t="s">
        <v>13</v>
      </c>
      <c r="C31"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31" s="44"/>
      <c r="E31" s="45"/>
      <c r="F31" s="45"/>
      <c r="G31" s="45"/>
      <c r="H31" s="46"/>
    </row>
    <row r="32" spans="1:8" s="16" customFormat="1" ht="24.95" customHeight="1" thickBot="1" x14ac:dyDescent="0.25">
      <c r="A32" s="81"/>
      <c r="B32" s="48"/>
      <c r="C32" s="49"/>
      <c r="D32" s="291" t="s">
        <v>234</v>
      </c>
      <c r="E32" s="291"/>
      <c r="F32" s="291"/>
      <c r="G32" s="291"/>
      <c r="H32" s="463"/>
    </row>
    <row r="33" spans="1:8" s="16" customFormat="1" ht="50.1" customHeight="1" x14ac:dyDescent="0.2">
      <c r="A33" s="65" t="s">
        <v>26</v>
      </c>
      <c r="B33" s="30" t="s">
        <v>27</v>
      </c>
      <c r="C3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"2ГИС.НОВОКУЗНЕЦК" (версия для ПК); 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v>
      </c>
      <c r="D33" s="54">
        <f>F33*1.2</f>
        <v>35078.400000000001</v>
      </c>
      <c r="E33" s="32">
        <f>F33*1.1</f>
        <v>32155.200000000004</v>
      </c>
      <c r="F33" s="32">
        <v>29232</v>
      </c>
      <c r="G33" s="32">
        <f>F33*0.75</f>
        <v>21924</v>
      </c>
      <c r="H33" s="33">
        <f>F33*0.5</f>
        <v>14616</v>
      </c>
    </row>
    <row r="34" spans="1:8" s="16" customFormat="1" ht="99.95" customHeight="1" x14ac:dyDescent="0.2">
      <c r="A34" s="71"/>
      <c r="B34" s="35"/>
      <c r="C34" s="35"/>
      <c r="D34" s="56"/>
      <c r="E34" s="37"/>
      <c r="F34" s="37"/>
      <c r="G34" s="37"/>
      <c r="H34" s="38"/>
    </row>
    <row r="35" spans="1:8" s="16" customFormat="1" ht="99.95" customHeight="1" x14ac:dyDescent="0.2">
      <c r="A35" s="71"/>
      <c r="B35" s="39" t="s">
        <v>12</v>
      </c>
      <c r="C35"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v>
      </c>
      <c r="D35" s="56"/>
      <c r="E35" s="37"/>
      <c r="F35" s="37"/>
      <c r="G35" s="37"/>
      <c r="H35" s="38"/>
    </row>
    <row r="36" spans="1:8" s="16" customFormat="1" ht="156.75" customHeight="1" x14ac:dyDescent="0.2">
      <c r="A36" s="71"/>
      <c r="B36" s="57" t="s">
        <v>13</v>
      </c>
      <c r="C36"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36" s="56"/>
      <c r="E36" s="37"/>
      <c r="F36" s="37"/>
      <c r="G36" s="37"/>
      <c r="H36" s="38"/>
    </row>
    <row r="37" spans="1:8" s="16" customFormat="1" ht="92.25" customHeight="1" thickBot="1" x14ac:dyDescent="0.25">
      <c r="A37" s="77"/>
      <c r="B37" s="42" t="s">
        <v>16</v>
      </c>
      <c r="C37"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37" s="61"/>
      <c r="E37" s="45"/>
      <c r="F37" s="45"/>
      <c r="G37" s="45"/>
      <c r="H37" s="46"/>
    </row>
    <row r="38" spans="1:8" s="16" customFormat="1" ht="24.95" customHeight="1" thickBot="1" x14ac:dyDescent="0.25">
      <c r="A38" s="112"/>
      <c r="B38" s="62"/>
      <c r="C38" s="49"/>
      <c r="D38" s="63"/>
      <c r="E38" s="63"/>
      <c r="F38" s="63"/>
      <c r="G38" s="63"/>
      <c r="H38" s="64"/>
    </row>
    <row r="39" spans="1:8" s="16" customFormat="1" ht="125.1" customHeight="1" x14ac:dyDescent="0.2">
      <c r="A39" s="65" t="s">
        <v>28</v>
      </c>
      <c r="B39" s="66" t="s">
        <v>29</v>
      </c>
      <c r="C39" s="67"/>
      <c r="D39" s="68">
        <v>5040</v>
      </c>
      <c r="E39" s="69"/>
      <c r="F39" s="69"/>
      <c r="G39" s="69"/>
      <c r="H39" s="70"/>
    </row>
    <row r="40" spans="1:8" s="16" customFormat="1" ht="50.1" customHeight="1" x14ac:dyDescent="0.2">
      <c r="A40" s="71"/>
      <c r="B40" s="72" t="s">
        <v>19</v>
      </c>
      <c r="C40" s="73" t="str">
        <f>"Электронный справочник "&amp;$C$2&amp;" (версия для ПК)"</f>
        <v>Электронный справочник "2ГИС.НОВОКУЗНЕЦК" (версия для ПК)</v>
      </c>
      <c r="D40" s="74"/>
      <c r="E40" s="75"/>
      <c r="F40" s="75"/>
      <c r="G40" s="75"/>
      <c r="H40" s="76"/>
    </row>
    <row r="41" spans="1:8" s="16" customFormat="1" ht="50.1" customHeight="1" x14ac:dyDescent="0.2">
      <c r="A41" s="71"/>
      <c r="B41" s="72" t="s">
        <v>20</v>
      </c>
      <c r="C41" s="35"/>
      <c r="D41" s="74"/>
      <c r="E41" s="75"/>
      <c r="F41" s="75"/>
      <c r="G41" s="75"/>
      <c r="H41" s="76"/>
    </row>
    <row r="42" spans="1:8" s="16" customFormat="1" ht="75" customHeight="1" thickBot="1" x14ac:dyDescent="0.25">
      <c r="A42" s="77"/>
      <c r="B42" s="72" t="s">
        <v>21</v>
      </c>
      <c r="C42"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"2ГИС.НОВОКУЗНЕЦК"; Электронный справочник "2ГИС.НОВОКУЗНЕЦК" (мобильная версия 2ГИС 4.0 и выше)</v>
      </c>
      <c r="D42" s="78"/>
      <c r="E42" s="79"/>
      <c r="F42" s="79"/>
      <c r="G42" s="79"/>
      <c r="H42" s="80"/>
    </row>
    <row r="43" spans="1:8" s="16" customFormat="1" ht="24.95" customHeight="1" thickBot="1" x14ac:dyDescent="0.25">
      <c r="A43" s="81"/>
      <c r="B43" s="82"/>
      <c r="C43" s="83"/>
      <c r="D43" s="291" t="s">
        <v>234</v>
      </c>
      <c r="E43" s="291"/>
      <c r="F43" s="291"/>
      <c r="G43" s="291"/>
      <c r="H43" s="463"/>
    </row>
    <row r="44" spans="1:8" s="16" customFormat="1" ht="50.1" customHeight="1" x14ac:dyDescent="0.2">
      <c r="A44" s="65" t="s">
        <v>30</v>
      </c>
      <c r="B44" s="87" t="s">
        <v>23</v>
      </c>
      <c r="C44"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v>
      </c>
      <c r="D44" s="89">
        <v>300</v>
      </c>
      <c r="E44" s="90"/>
      <c r="F44" s="90"/>
      <c r="G44" s="90"/>
      <c r="H44" s="91"/>
    </row>
    <row r="45" spans="1:8" s="16" customFormat="1" ht="69.75" customHeight="1" x14ac:dyDescent="0.2">
      <c r="A45" s="71"/>
      <c r="B45" s="92"/>
      <c r="C45" s="93"/>
      <c r="D45" s="94"/>
      <c r="E45" s="95"/>
      <c r="F45" s="95"/>
      <c r="G45" s="95"/>
      <c r="H45" s="96"/>
    </row>
    <row r="46" spans="1:8" s="16" customFormat="1" ht="155.25" customHeight="1" x14ac:dyDescent="0.2">
      <c r="A46" s="71"/>
      <c r="B46" s="105" t="s">
        <v>13</v>
      </c>
      <c r="C46"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46" s="94"/>
      <c r="E46" s="95"/>
      <c r="F46" s="95"/>
      <c r="G46" s="95"/>
      <c r="H46" s="96"/>
    </row>
    <row r="47" spans="1:8" s="16" customFormat="1" ht="168.75" customHeight="1" thickBot="1" x14ac:dyDescent="0.25">
      <c r="A47" s="77"/>
      <c r="B47" s="107" t="s">
        <v>13</v>
      </c>
      <c r="C47"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47" s="99"/>
      <c r="E47" s="100"/>
      <c r="F47" s="100"/>
      <c r="G47" s="100"/>
      <c r="H47" s="101"/>
    </row>
    <row r="48" spans="1:8" s="16" customFormat="1" ht="24.95" customHeight="1" thickBot="1" x14ac:dyDescent="0.25">
      <c r="A48" s="81"/>
      <c r="B48" s="82"/>
      <c r="C48" s="83"/>
      <c r="D48" s="291" t="s">
        <v>234</v>
      </c>
      <c r="E48" s="291"/>
      <c r="F48" s="291"/>
      <c r="G48" s="291"/>
      <c r="H48" s="463"/>
    </row>
    <row r="49" spans="1:8" s="16" customFormat="1" ht="48" customHeight="1" x14ac:dyDescent="0.2">
      <c r="A49" s="29" t="s">
        <v>31</v>
      </c>
      <c r="B49" s="30" t="s">
        <v>27</v>
      </c>
      <c r="C49"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"2ГИС.НОВОКУЗНЕЦК" (версия для ПК); 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Интернет-площадки и Веб-приложения на основе Cправочника организаций "2ГИС.НОВОКУЗНЕЦК", http://api.2gis.ru/</v>
      </c>
      <c r="D49" s="31">
        <f>F49*1.2</f>
        <v>11361.6</v>
      </c>
      <c r="E49" s="32">
        <f>F49*1.1</f>
        <v>10414.800000000001</v>
      </c>
      <c r="F49" s="32">
        <v>9468</v>
      </c>
      <c r="G49" s="32">
        <f>F49*0.75</f>
        <v>7101</v>
      </c>
      <c r="H49" s="33">
        <f>F49*0.5</f>
        <v>4734</v>
      </c>
    </row>
    <row r="50" spans="1:8" s="16" customFormat="1" ht="132" customHeight="1" x14ac:dyDescent="0.2">
      <c r="A50" s="34"/>
      <c r="B50" s="35"/>
      <c r="C50" s="35"/>
      <c r="D50" s="36"/>
      <c r="E50" s="37"/>
      <c r="F50" s="37"/>
      <c r="G50" s="37"/>
      <c r="H50" s="38"/>
    </row>
    <row r="51" spans="1:8" s="16" customFormat="1" ht="127.5" customHeight="1" x14ac:dyDescent="0.2">
      <c r="A51" s="34"/>
      <c r="B51" s="39" t="s">
        <v>12</v>
      </c>
      <c r="C51"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"2ГИС.НОВОКУЗНЕЦК" (версия для ПК); 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Интернет-площадки и Веб-приложения на основе Cправочника организаций "2ГИС.НОВОКУЗНЕЦК", http://api.2gis.ru/</v>
      </c>
      <c r="D51" s="36"/>
      <c r="E51" s="37"/>
      <c r="F51" s="37"/>
      <c r="G51" s="37"/>
      <c r="H51" s="38"/>
    </row>
    <row r="52" spans="1:8" s="16" customFormat="1" ht="127.5" customHeight="1" thickBot="1" x14ac:dyDescent="0.25">
      <c r="A52" s="119"/>
      <c r="B52" s="120" t="s">
        <v>33</v>
      </c>
      <c r="C52"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52" s="121"/>
      <c r="E52" s="122"/>
      <c r="F52" s="122"/>
      <c r="G52" s="122"/>
      <c r="H52" s="123"/>
    </row>
    <row r="53" spans="1:8" s="16" customFormat="1" ht="166.5" customHeight="1" thickBot="1" x14ac:dyDescent="0.25">
      <c r="A53" s="41"/>
      <c r="B53" s="42" t="s">
        <v>13</v>
      </c>
      <c r="C53"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53" s="44"/>
      <c r="E53" s="45"/>
      <c r="F53" s="45"/>
      <c r="G53" s="45"/>
      <c r="H53" s="46"/>
    </row>
    <row r="54" spans="1:8" s="16" customFormat="1" ht="24.95" customHeight="1" thickBot="1" x14ac:dyDescent="0.25">
      <c r="A54" s="47"/>
      <c r="B54" s="48"/>
      <c r="C54" s="49"/>
      <c r="D54" s="291" t="s">
        <v>234</v>
      </c>
      <c r="E54" s="291"/>
      <c r="F54" s="291"/>
      <c r="G54" s="291"/>
      <c r="H54" s="463"/>
    </row>
    <row r="55" spans="1:8" s="16" customFormat="1" ht="48" customHeight="1" x14ac:dyDescent="0.2">
      <c r="A55" s="53" t="s">
        <v>35</v>
      </c>
      <c r="B55" s="30" t="s">
        <v>27</v>
      </c>
      <c r="C5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"2ГИС.НОВОКУЗНЕЦК" (версия для ПК); 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Интернет-площадки и Веб-приложения на основе Cправочника организаций "2ГИС.НОВОКУЗНЕЦК", http://api.2gis.ru/</v>
      </c>
      <c r="D55" s="54">
        <f>F55*1.2</f>
        <v>12960</v>
      </c>
      <c r="E55" s="32">
        <f>F55*1.1</f>
        <v>11880.000000000002</v>
      </c>
      <c r="F55" s="32">
        <v>10800</v>
      </c>
      <c r="G55" s="32">
        <f>F55*0.75</f>
        <v>8100</v>
      </c>
      <c r="H55" s="33">
        <f>F55*0.5</f>
        <v>5400</v>
      </c>
    </row>
    <row r="56" spans="1:8" s="16" customFormat="1" ht="132" customHeight="1" x14ac:dyDescent="0.2">
      <c r="A56" s="55"/>
      <c r="B56" s="35"/>
      <c r="C56" s="35"/>
      <c r="D56" s="56"/>
      <c r="E56" s="37"/>
      <c r="F56" s="37"/>
      <c r="G56" s="37"/>
      <c r="H56" s="38"/>
    </row>
    <row r="57" spans="1:8" s="16" customFormat="1" ht="138.94999999999999" customHeight="1" x14ac:dyDescent="0.2">
      <c r="A57" s="55"/>
      <c r="B57" s="39" t="s">
        <v>12</v>
      </c>
      <c r="C5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"2ГИС.НОВОКУЗНЕЦК" (версия для ПК); 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Интернет-площадки и Веб-приложения на основе Cправочника организаций "2ГИС.НОВОКУЗНЕЦК", http://api.2gis.ru/</v>
      </c>
      <c r="D57" s="56"/>
      <c r="E57" s="37"/>
      <c r="F57" s="37"/>
      <c r="G57" s="37"/>
      <c r="H57" s="38"/>
    </row>
    <row r="58" spans="1:8" s="16" customFormat="1" ht="166.5" customHeight="1" x14ac:dyDescent="0.2">
      <c r="A58" s="55"/>
      <c r="B58" s="57" t="s">
        <v>13</v>
      </c>
      <c r="C58"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58" s="56"/>
      <c r="E58" s="37"/>
      <c r="F58" s="37"/>
      <c r="G58" s="37"/>
      <c r="H58" s="38"/>
    </row>
    <row r="59" spans="1:8" s="16" customFormat="1" ht="92.25" customHeight="1" thickBot="1" x14ac:dyDescent="0.25">
      <c r="A59" s="59"/>
      <c r="B59" s="42" t="s">
        <v>36</v>
      </c>
      <c r="C59"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59" s="61"/>
      <c r="E59" s="45"/>
      <c r="F59" s="45"/>
      <c r="G59" s="45"/>
      <c r="H59" s="46"/>
    </row>
    <row r="60" spans="1:8" s="16" customFormat="1" ht="24.95" customHeight="1" thickBot="1" x14ac:dyDescent="0.25">
      <c r="A60" s="81"/>
      <c r="B60" s="82"/>
      <c r="C60" s="83"/>
      <c r="D60" s="291" t="s">
        <v>234</v>
      </c>
      <c r="E60" s="291"/>
      <c r="F60" s="291"/>
      <c r="G60" s="291"/>
      <c r="H60" s="463"/>
    </row>
    <row r="61" spans="1:8" s="16" customFormat="1" ht="50.1" customHeight="1" x14ac:dyDescent="0.2">
      <c r="A61" s="65" t="s">
        <v>37</v>
      </c>
      <c r="B61" s="87" t="s">
        <v>23</v>
      </c>
      <c r="C61"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Интернет-площадки и Веб-приложения на основе Cправочника организаций "2ГИС.НОВОКУЗНЕЦК", http://api.2gis.ru/</v>
      </c>
      <c r="D61" s="271">
        <v>300</v>
      </c>
      <c r="E61" s="272"/>
      <c r="F61" s="272"/>
      <c r="G61" s="272"/>
      <c r="H61" s="273"/>
    </row>
    <row r="62" spans="1:8" s="16" customFormat="1" ht="94.5" customHeight="1" x14ac:dyDescent="0.2">
      <c r="A62" s="71"/>
      <c r="B62" s="92"/>
      <c r="C62" s="93"/>
      <c r="D62" s="94"/>
      <c r="E62" s="95"/>
      <c r="F62" s="95"/>
      <c r="G62" s="95"/>
      <c r="H62" s="274"/>
    </row>
    <row r="63" spans="1:8" s="16" customFormat="1" ht="163.5" customHeight="1" thickBot="1" x14ac:dyDescent="0.25">
      <c r="A63" s="77"/>
      <c r="B63" s="97" t="s">
        <v>13</v>
      </c>
      <c r="C63"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63" s="275"/>
      <c r="E63" s="276"/>
      <c r="F63" s="276"/>
      <c r="G63" s="276"/>
      <c r="H63" s="277"/>
    </row>
    <row r="64" spans="1:8" ht="21.75" thickBot="1" x14ac:dyDescent="0.25">
      <c r="A64" s="81"/>
      <c r="B64" s="129"/>
      <c r="C64" s="130"/>
      <c r="D64" s="291" t="s">
        <v>234</v>
      </c>
      <c r="E64" s="291"/>
      <c r="F64" s="291"/>
      <c r="G64" s="291"/>
      <c r="H64" s="463"/>
    </row>
    <row r="65" spans="1:8" ht="50.1" customHeight="1" thickBot="1" x14ac:dyDescent="0.25">
      <c r="A65" s="136" t="s">
        <v>38</v>
      </c>
      <c r="B65" s="137"/>
      <c r="C65" s="137"/>
      <c r="D65" s="138" t="str">
        <f>"от "&amp;MIN(D66:D85)&amp;" до "&amp;MAX(D66:D85)</f>
        <v>от 2040 до 40800</v>
      </c>
      <c r="E65" s="139"/>
      <c r="F65" s="139"/>
      <c r="G65" s="139"/>
      <c r="H65" s="140"/>
    </row>
    <row r="66" spans="1:8" ht="37.5" customHeight="1" x14ac:dyDescent="0.2">
      <c r="A66" s="141" t="s">
        <v>39</v>
      </c>
      <c r="B66" s="142"/>
      <c r="C66" s="282" t="str">
        <f>"Электронный справочник на основе Справочника организаций"&amp;$C$2&amp;" (версия для ПК)"</f>
        <v>Электронный справочник на основе Справочника организаций"2ГИС.НОВОКУЗНЕЦК" (версия для ПК)</v>
      </c>
      <c r="D66" s="144">
        <v>2040</v>
      </c>
      <c r="E66" s="145"/>
      <c r="F66" s="145"/>
      <c r="G66" s="145"/>
      <c r="H66" s="146"/>
    </row>
    <row r="67" spans="1:8" ht="37.5" customHeight="1" x14ac:dyDescent="0.2">
      <c r="A67" s="147" t="s">
        <v>40</v>
      </c>
      <c r="B67" s="148"/>
      <c r="C67" s="143"/>
      <c r="D67" s="36">
        <v>4080</v>
      </c>
      <c r="E67" s="37"/>
      <c r="F67" s="37"/>
      <c r="G67" s="37"/>
      <c r="H67" s="38"/>
    </row>
    <row r="68" spans="1:8" ht="37.5" customHeight="1" x14ac:dyDescent="0.2">
      <c r="A68" s="147" t="s">
        <v>41</v>
      </c>
      <c r="B68" s="148"/>
      <c r="C68" s="143"/>
      <c r="D68" s="36">
        <v>6120</v>
      </c>
      <c r="E68" s="37"/>
      <c r="F68" s="37"/>
      <c r="G68" s="37"/>
      <c r="H68" s="38"/>
    </row>
    <row r="69" spans="1:8" ht="37.5" customHeight="1" x14ac:dyDescent="0.2">
      <c r="A69" s="147" t="s">
        <v>42</v>
      </c>
      <c r="B69" s="148"/>
      <c r="C69" s="143"/>
      <c r="D69" s="36">
        <v>8160</v>
      </c>
      <c r="E69" s="37"/>
      <c r="F69" s="37"/>
      <c r="G69" s="37"/>
      <c r="H69" s="38"/>
    </row>
    <row r="70" spans="1:8" ht="37.5" customHeight="1" x14ac:dyDescent="0.2">
      <c r="A70" s="147" t="s">
        <v>43</v>
      </c>
      <c r="B70" s="148"/>
      <c r="C70" s="143"/>
      <c r="D70" s="36">
        <v>10200</v>
      </c>
      <c r="E70" s="37"/>
      <c r="F70" s="37"/>
      <c r="G70" s="37"/>
      <c r="H70" s="38"/>
    </row>
    <row r="71" spans="1:8" ht="37.5" customHeight="1" x14ac:dyDescent="0.2">
      <c r="A71" s="147" t="s">
        <v>44</v>
      </c>
      <c r="B71" s="148"/>
      <c r="C71" s="143"/>
      <c r="D71" s="36">
        <v>12240</v>
      </c>
      <c r="E71" s="37"/>
      <c r="F71" s="37"/>
      <c r="G71" s="37"/>
      <c r="H71" s="38"/>
    </row>
    <row r="72" spans="1:8" ht="37.5" customHeight="1" x14ac:dyDescent="0.2">
      <c r="A72" s="147" t="s">
        <v>45</v>
      </c>
      <c r="B72" s="148"/>
      <c r="C72" s="143"/>
      <c r="D72" s="36">
        <v>14280</v>
      </c>
      <c r="E72" s="37"/>
      <c r="F72" s="37"/>
      <c r="G72" s="37"/>
      <c r="H72" s="38"/>
    </row>
    <row r="73" spans="1:8" ht="37.5" customHeight="1" x14ac:dyDescent="0.2">
      <c r="A73" s="147" t="s">
        <v>46</v>
      </c>
      <c r="B73" s="148"/>
      <c r="C73" s="143"/>
      <c r="D73" s="36">
        <v>16320</v>
      </c>
      <c r="E73" s="37"/>
      <c r="F73" s="37"/>
      <c r="G73" s="37"/>
      <c r="H73" s="38"/>
    </row>
    <row r="74" spans="1:8" ht="37.5" customHeight="1" x14ac:dyDescent="0.2">
      <c r="A74" s="147" t="s">
        <v>47</v>
      </c>
      <c r="B74" s="148"/>
      <c r="C74" s="143"/>
      <c r="D74" s="36">
        <v>18360</v>
      </c>
      <c r="E74" s="37"/>
      <c r="F74" s="37"/>
      <c r="G74" s="37"/>
      <c r="H74" s="38"/>
    </row>
    <row r="75" spans="1:8" ht="37.5" customHeight="1" x14ac:dyDescent="0.2">
      <c r="A75" s="147" t="s">
        <v>48</v>
      </c>
      <c r="B75" s="148"/>
      <c r="C75" s="143"/>
      <c r="D75" s="36">
        <v>20400</v>
      </c>
      <c r="E75" s="37"/>
      <c r="F75" s="37"/>
      <c r="G75" s="37"/>
      <c r="H75" s="38"/>
    </row>
    <row r="76" spans="1:8" ht="37.5" customHeight="1" x14ac:dyDescent="0.2">
      <c r="A76" s="147" t="s">
        <v>49</v>
      </c>
      <c r="B76" s="148"/>
      <c r="C76" s="143"/>
      <c r="D76" s="36">
        <v>22440</v>
      </c>
      <c r="E76" s="37"/>
      <c r="F76" s="37"/>
      <c r="G76" s="37"/>
      <c r="H76" s="38"/>
    </row>
    <row r="77" spans="1:8" ht="37.5" customHeight="1" x14ac:dyDescent="0.2">
      <c r="A77" s="147" t="s">
        <v>50</v>
      </c>
      <c r="B77" s="148"/>
      <c r="C77" s="143"/>
      <c r="D77" s="36">
        <v>24480</v>
      </c>
      <c r="E77" s="37"/>
      <c r="F77" s="37"/>
      <c r="G77" s="37"/>
      <c r="H77" s="38"/>
    </row>
    <row r="78" spans="1:8" ht="37.5" customHeight="1" x14ac:dyDescent="0.2">
      <c r="A78" s="147" t="s">
        <v>51</v>
      </c>
      <c r="B78" s="148"/>
      <c r="C78" s="143"/>
      <c r="D78" s="36">
        <v>26520</v>
      </c>
      <c r="E78" s="37"/>
      <c r="F78" s="37"/>
      <c r="G78" s="37"/>
      <c r="H78" s="38"/>
    </row>
    <row r="79" spans="1:8" ht="37.5" customHeight="1" x14ac:dyDescent="0.2">
      <c r="A79" s="147" t="s">
        <v>52</v>
      </c>
      <c r="B79" s="148"/>
      <c r="C79" s="143"/>
      <c r="D79" s="36">
        <v>28560</v>
      </c>
      <c r="E79" s="37"/>
      <c r="F79" s="37"/>
      <c r="G79" s="37"/>
      <c r="H79" s="38"/>
    </row>
    <row r="80" spans="1:8" ht="37.5" customHeight="1" x14ac:dyDescent="0.2">
      <c r="A80" s="147" t="s">
        <v>53</v>
      </c>
      <c r="B80" s="148"/>
      <c r="C80" s="143"/>
      <c r="D80" s="36">
        <v>30600</v>
      </c>
      <c r="E80" s="37"/>
      <c r="F80" s="37"/>
      <c r="G80" s="37"/>
      <c r="H80" s="38"/>
    </row>
    <row r="81" spans="1:8" ht="37.5" customHeight="1" x14ac:dyDescent="0.2">
      <c r="A81" s="147" t="s">
        <v>54</v>
      </c>
      <c r="B81" s="148"/>
      <c r="C81" s="143"/>
      <c r="D81" s="36">
        <v>32640</v>
      </c>
      <c r="E81" s="37"/>
      <c r="F81" s="37"/>
      <c r="G81" s="37"/>
      <c r="H81" s="38"/>
    </row>
    <row r="82" spans="1:8" ht="37.5" customHeight="1" x14ac:dyDescent="0.2">
      <c r="A82" s="147" t="s">
        <v>55</v>
      </c>
      <c r="B82" s="148"/>
      <c r="C82" s="143"/>
      <c r="D82" s="36">
        <v>34680</v>
      </c>
      <c r="E82" s="37"/>
      <c r="F82" s="37"/>
      <c r="G82" s="37"/>
      <c r="H82" s="38"/>
    </row>
    <row r="83" spans="1:8" ht="37.5" customHeight="1" x14ac:dyDescent="0.2">
      <c r="A83" s="147" t="s">
        <v>56</v>
      </c>
      <c r="B83" s="148"/>
      <c r="C83" s="143"/>
      <c r="D83" s="36">
        <v>36720</v>
      </c>
      <c r="E83" s="37"/>
      <c r="F83" s="37"/>
      <c r="G83" s="37"/>
      <c r="H83" s="38"/>
    </row>
    <row r="84" spans="1:8" ht="37.5" customHeight="1" x14ac:dyDescent="0.2">
      <c r="A84" s="147" t="s">
        <v>57</v>
      </c>
      <c r="B84" s="148"/>
      <c r="C84" s="143"/>
      <c r="D84" s="36">
        <v>38760</v>
      </c>
      <c r="E84" s="37"/>
      <c r="F84" s="37"/>
      <c r="G84" s="37"/>
      <c r="H84" s="38"/>
    </row>
    <row r="85" spans="1:8" ht="37.5" customHeight="1" x14ac:dyDescent="0.2">
      <c r="A85" s="147" t="s">
        <v>58</v>
      </c>
      <c r="B85" s="148"/>
      <c r="C85" s="143"/>
      <c r="D85" s="36">
        <v>40800</v>
      </c>
      <c r="E85" s="37"/>
      <c r="F85" s="37"/>
      <c r="G85" s="37"/>
      <c r="H85" s="38"/>
    </row>
    <row r="86" spans="1:8" ht="37.5" customHeight="1" x14ac:dyDescent="0.2">
      <c r="A86" s="147" t="s">
        <v>181</v>
      </c>
      <c r="B86" s="148"/>
      <c r="C86" s="143"/>
      <c r="D86" s="36">
        <v>42840</v>
      </c>
      <c r="E86" s="37"/>
      <c r="F86" s="37"/>
      <c r="G86" s="37"/>
      <c r="H86" s="38"/>
    </row>
    <row r="87" spans="1:8" ht="37.5" customHeight="1" x14ac:dyDescent="0.2">
      <c r="A87" s="147" t="s">
        <v>182</v>
      </c>
      <c r="B87" s="148"/>
      <c r="C87" s="143"/>
      <c r="D87" s="36">
        <v>44880</v>
      </c>
      <c r="E87" s="37"/>
      <c r="F87" s="37"/>
      <c r="G87" s="37"/>
      <c r="H87" s="38"/>
    </row>
    <row r="88" spans="1:8" ht="37.5" customHeight="1" x14ac:dyDescent="0.2">
      <c r="A88" s="147" t="s">
        <v>183</v>
      </c>
      <c r="B88" s="148"/>
      <c r="C88" s="143"/>
      <c r="D88" s="36">
        <v>46920</v>
      </c>
      <c r="E88" s="37"/>
      <c r="F88" s="37"/>
      <c r="G88" s="37"/>
      <c r="H88" s="38"/>
    </row>
    <row r="89" spans="1:8" ht="37.5" customHeight="1" x14ac:dyDescent="0.2">
      <c r="A89" s="147" t="s">
        <v>184</v>
      </c>
      <c r="B89" s="148"/>
      <c r="C89" s="143"/>
      <c r="D89" s="36">
        <v>48960</v>
      </c>
      <c r="E89" s="37"/>
      <c r="F89" s="37"/>
      <c r="G89" s="37"/>
      <c r="H89" s="38"/>
    </row>
    <row r="90" spans="1:8" ht="37.5" customHeight="1" x14ac:dyDescent="0.2">
      <c r="A90" s="147" t="s">
        <v>185</v>
      </c>
      <c r="B90" s="148"/>
      <c r="C90" s="143"/>
      <c r="D90" s="36">
        <v>51000</v>
      </c>
      <c r="E90" s="37"/>
      <c r="F90" s="37"/>
      <c r="G90" s="37"/>
      <c r="H90" s="38"/>
    </row>
    <row r="91" spans="1:8" ht="37.5" customHeight="1" x14ac:dyDescent="0.2">
      <c r="A91" s="147" t="s">
        <v>186</v>
      </c>
      <c r="B91" s="148"/>
      <c r="C91" s="143"/>
      <c r="D91" s="36">
        <v>53040</v>
      </c>
      <c r="E91" s="37"/>
      <c r="F91" s="37"/>
      <c r="G91" s="37"/>
      <c r="H91" s="38"/>
    </row>
    <row r="92" spans="1:8" ht="37.5" customHeight="1" x14ac:dyDescent="0.2">
      <c r="A92" s="147" t="s">
        <v>187</v>
      </c>
      <c r="B92" s="148"/>
      <c r="C92" s="143"/>
      <c r="D92" s="36">
        <v>55080</v>
      </c>
      <c r="E92" s="37"/>
      <c r="F92" s="37"/>
      <c r="G92" s="37"/>
      <c r="H92" s="38"/>
    </row>
    <row r="93" spans="1:8" ht="37.5" customHeight="1" x14ac:dyDescent="0.2">
      <c r="A93" s="147" t="s">
        <v>188</v>
      </c>
      <c r="B93" s="148"/>
      <c r="C93" s="143"/>
      <c r="D93" s="36">
        <v>57120</v>
      </c>
      <c r="E93" s="37"/>
      <c r="F93" s="37"/>
      <c r="G93" s="37"/>
      <c r="H93" s="38"/>
    </row>
    <row r="94" spans="1:8" ht="37.5" customHeight="1" x14ac:dyDescent="0.2">
      <c r="A94" s="147" t="s">
        <v>189</v>
      </c>
      <c r="B94" s="148"/>
      <c r="C94" s="143"/>
      <c r="D94" s="36">
        <v>59160</v>
      </c>
      <c r="E94" s="37"/>
      <c r="F94" s="37"/>
      <c r="G94" s="37"/>
      <c r="H94" s="38"/>
    </row>
    <row r="95" spans="1:8" ht="37.5" customHeight="1" thickBot="1" x14ac:dyDescent="0.25">
      <c r="A95" s="147" t="s">
        <v>190</v>
      </c>
      <c r="B95" s="148"/>
      <c r="C95" s="528"/>
      <c r="D95" s="36">
        <v>61200</v>
      </c>
      <c r="E95" s="37"/>
      <c r="F95" s="37"/>
      <c r="G95" s="37"/>
      <c r="H95" s="38"/>
    </row>
    <row r="96" spans="1:8" s="16" customFormat="1" ht="24.95" customHeight="1" thickBot="1" x14ac:dyDescent="0.25">
      <c r="A96" s="81"/>
      <c r="B96" s="464"/>
      <c r="C96" s="130"/>
      <c r="D96" s="350" t="s">
        <v>240</v>
      </c>
      <c r="E96" s="350"/>
      <c r="F96" s="350"/>
      <c r="G96" s="350"/>
      <c r="H96" s="351"/>
    </row>
    <row r="97" spans="1:8" s="16" customFormat="1" ht="24.95" customHeight="1" thickBot="1" x14ac:dyDescent="0.25">
      <c r="A97" s="465"/>
      <c r="B97" s="124"/>
      <c r="C97" s="125"/>
      <c r="D97" s="466" t="s">
        <v>171</v>
      </c>
      <c r="E97" s="467" t="s">
        <v>172</v>
      </c>
      <c r="F97" s="468" t="s">
        <v>173</v>
      </c>
      <c r="G97" s="467" t="s">
        <v>174</v>
      </c>
      <c r="H97" s="469" t="s">
        <v>175</v>
      </c>
    </row>
    <row r="98" spans="1:8" s="16" customFormat="1" ht="48" customHeight="1" x14ac:dyDescent="0.2">
      <c r="A98" s="29" t="s">
        <v>241</v>
      </c>
      <c r="B98" s="30" t="s">
        <v>27</v>
      </c>
      <c r="C9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"2ГИС.НОВОКУЗНЕЦК" (версия для ПК); 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Интернет-площадки и Веб-приложения на основе Cправочника организаций "2ГИС.НОВОКУЗНЕЦК", http://api.2gis.ru/</v>
      </c>
      <c r="D98" s="31">
        <f>F98*1.2</f>
        <v>9468</v>
      </c>
      <c r="E98" s="32">
        <f>F98*1.1</f>
        <v>8679</v>
      </c>
      <c r="F98" s="32">
        <v>7890</v>
      </c>
      <c r="G98" s="32">
        <f>F98*0.75</f>
        <v>5917.5</v>
      </c>
      <c r="H98" s="33">
        <f>F98*0.5</f>
        <v>3945</v>
      </c>
    </row>
    <row r="99" spans="1:8" s="16" customFormat="1" ht="132" customHeight="1" x14ac:dyDescent="0.2">
      <c r="A99" s="34"/>
      <c r="B99" s="35"/>
      <c r="C99" s="35"/>
      <c r="D99" s="36"/>
      <c r="E99" s="37"/>
      <c r="F99" s="37"/>
      <c r="G99" s="37"/>
      <c r="H99" s="38"/>
    </row>
    <row r="100" spans="1:8" s="16" customFormat="1" ht="97.5" customHeight="1" x14ac:dyDescent="0.2">
      <c r="A100" s="34"/>
      <c r="B100" s="39" t="s">
        <v>12</v>
      </c>
      <c r="C100"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Интернет-площадки и Веб-приложения на основе Cправочника организаций "2ГИС.НОВОКУЗНЕЦК", http://api.2gis.ru/</v>
      </c>
      <c r="D100" s="36"/>
      <c r="E100" s="37"/>
      <c r="F100" s="37"/>
      <c r="G100" s="37"/>
      <c r="H100" s="38"/>
    </row>
    <row r="101" spans="1:8" s="16" customFormat="1" ht="166.5" customHeight="1" thickBot="1" x14ac:dyDescent="0.25">
      <c r="A101" s="41"/>
      <c r="B101" s="42" t="s">
        <v>13</v>
      </c>
      <c r="C10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101" s="44"/>
      <c r="E101" s="45"/>
      <c r="F101" s="45"/>
      <c r="G101" s="45"/>
      <c r="H101" s="46"/>
    </row>
    <row r="102" spans="1:8" s="16" customFormat="1" ht="24.95" customHeight="1" thickBot="1" x14ac:dyDescent="0.25">
      <c r="A102" s="47"/>
      <c r="B102" s="48"/>
      <c r="C102" s="49"/>
      <c r="D102" s="291"/>
      <c r="E102" s="291"/>
      <c r="F102" s="291"/>
      <c r="G102" s="291"/>
      <c r="H102" s="463"/>
    </row>
    <row r="103" spans="1:8" s="16" customFormat="1" ht="48" customHeight="1" x14ac:dyDescent="0.2">
      <c r="A103" s="53" t="s">
        <v>242</v>
      </c>
      <c r="B103" s="30" t="s">
        <v>27</v>
      </c>
      <c r="C10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"2ГИС.НОВОКУЗНЕЦК" (версия для ПК); 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Интернет-площадки и Веб-приложения на основе Cправочника организаций "2ГИС.НОВОКУЗНЕЦК", http://api.2gis.ru/</v>
      </c>
      <c r="D103" s="54">
        <f>F103*1.2</f>
        <v>12528</v>
      </c>
      <c r="E103" s="32">
        <f>F103*1.1</f>
        <v>11484.000000000002</v>
      </c>
      <c r="F103" s="32">
        <v>10440</v>
      </c>
      <c r="G103" s="32">
        <f>F103*0.75</f>
        <v>7830</v>
      </c>
      <c r="H103" s="33">
        <f>F103*0.5</f>
        <v>5220</v>
      </c>
    </row>
    <row r="104" spans="1:8" s="16" customFormat="1" ht="132" customHeight="1" x14ac:dyDescent="0.2">
      <c r="A104" s="55"/>
      <c r="B104" s="35"/>
      <c r="C104" s="35"/>
      <c r="D104" s="56"/>
      <c r="E104" s="37"/>
      <c r="F104" s="37"/>
      <c r="G104" s="37"/>
      <c r="H104" s="38"/>
    </row>
    <row r="105" spans="1:8" s="16" customFormat="1" ht="97.5" customHeight="1" x14ac:dyDescent="0.2">
      <c r="A105" s="55"/>
      <c r="B105" s="39" t="s">
        <v>12</v>
      </c>
      <c r="C105"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Интернет-площадки и Веб-приложения на основе Cправочника организаций "2ГИС.НОВОКУЗНЕЦК", http://api.2gis.ru/</v>
      </c>
      <c r="D105" s="56"/>
      <c r="E105" s="37"/>
      <c r="F105" s="37"/>
      <c r="G105" s="37"/>
      <c r="H105" s="38"/>
    </row>
    <row r="106" spans="1:8" s="16" customFormat="1" ht="166.5" customHeight="1" x14ac:dyDescent="0.2">
      <c r="A106" s="55"/>
      <c r="B106" s="57" t="s">
        <v>13</v>
      </c>
      <c r="C106"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106" s="56"/>
      <c r="E106" s="37"/>
      <c r="F106" s="37"/>
      <c r="G106" s="37"/>
      <c r="H106" s="38"/>
    </row>
    <row r="107" spans="1:8" s="16" customFormat="1" ht="92.25" customHeight="1" thickBot="1" x14ac:dyDescent="0.25">
      <c r="A107" s="59"/>
      <c r="B107" s="42" t="s">
        <v>16</v>
      </c>
      <c r="C107"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107" s="61"/>
      <c r="E107" s="45"/>
      <c r="F107" s="45"/>
      <c r="G107" s="45"/>
      <c r="H107" s="46"/>
    </row>
    <row r="108" spans="1:8" s="16" customFormat="1" ht="24.95" customHeight="1" thickBot="1" x14ac:dyDescent="0.25">
      <c r="A108" s="81"/>
      <c r="B108" s="82"/>
      <c r="C108" s="83"/>
      <c r="D108" s="291"/>
      <c r="E108" s="291"/>
      <c r="F108" s="291"/>
      <c r="G108" s="291"/>
      <c r="H108" s="463"/>
    </row>
    <row r="109" spans="1:8" s="16" customFormat="1" ht="50.1" customHeight="1" x14ac:dyDescent="0.2">
      <c r="A109" s="65" t="s">
        <v>243</v>
      </c>
      <c r="B109" s="87" t="s">
        <v>23</v>
      </c>
      <c r="C109"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Интернет-площадки и Веб-приложения на основе Cправочника организаций "2ГИС.НОВОКУЗНЕЦК", http://api.2gis.ru/</v>
      </c>
      <c r="D109" s="271">
        <v>300</v>
      </c>
      <c r="E109" s="272"/>
      <c r="F109" s="272"/>
      <c r="G109" s="272"/>
      <c r="H109" s="273"/>
    </row>
    <row r="110" spans="1:8" s="16" customFormat="1" ht="94.5" customHeight="1" x14ac:dyDescent="0.2">
      <c r="A110" s="71"/>
      <c r="B110" s="92"/>
      <c r="C110" s="93"/>
      <c r="D110" s="94"/>
      <c r="E110" s="95"/>
      <c r="F110" s="95"/>
      <c r="G110" s="95"/>
      <c r="H110" s="274"/>
    </row>
    <row r="111" spans="1:8" s="16" customFormat="1" ht="163.5" customHeight="1" thickBot="1" x14ac:dyDescent="0.25">
      <c r="A111" s="77"/>
      <c r="B111" s="97" t="s">
        <v>13</v>
      </c>
      <c r="C111"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111" s="275"/>
      <c r="E111" s="276"/>
      <c r="F111" s="276"/>
      <c r="G111" s="276"/>
      <c r="H111" s="277"/>
    </row>
    <row r="112" spans="1:8" s="16" customFormat="1" ht="24.95" customHeight="1" thickBot="1" x14ac:dyDescent="0.25">
      <c r="A112" s="81"/>
      <c r="B112" s="129"/>
      <c r="C112" s="130"/>
      <c r="D112" s="350" t="s">
        <v>240</v>
      </c>
      <c r="E112" s="350"/>
      <c r="F112" s="350"/>
      <c r="G112" s="350"/>
      <c r="H112" s="351"/>
    </row>
    <row r="113" spans="1:8" s="16" customFormat="1" ht="50.1" customHeight="1" thickBot="1" x14ac:dyDescent="0.25">
      <c r="A113" s="136" t="s">
        <v>38</v>
      </c>
      <c r="B113" s="137"/>
      <c r="C113" s="137"/>
      <c r="D113" s="470" t="str">
        <f>"от "&amp;MIN(D114:D132)&amp;" до "&amp;MAX(D114:D132)</f>
        <v>от 2040 до 38760</v>
      </c>
      <c r="E113" s="471"/>
      <c r="F113" s="471"/>
      <c r="G113" s="471"/>
      <c r="H113" s="472"/>
    </row>
    <row r="114" spans="1:8" ht="37.5" customHeight="1" x14ac:dyDescent="0.2">
      <c r="A114" s="141" t="s">
        <v>244</v>
      </c>
      <c r="B114" s="142"/>
      <c r="C114" s="282" t="str">
        <f>"Электронный справочник на основе Справочника организаций"&amp;$C$2&amp;" (версия для ПК)"</f>
        <v>Электронный справочник на основе Справочника организаций"2ГИС.НОВОКУЗНЕЦК" (версия для ПК)</v>
      </c>
      <c r="D114" s="144">
        <v>2040</v>
      </c>
      <c r="E114" s="145"/>
      <c r="F114" s="145"/>
      <c r="G114" s="145"/>
      <c r="H114" s="146"/>
    </row>
    <row r="115" spans="1:8" ht="37.5" customHeight="1" x14ac:dyDescent="0.2">
      <c r="A115" s="147" t="s">
        <v>245</v>
      </c>
      <c r="B115" s="148"/>
      <c r="C115" s="143"/>
      <c r="D115" s="144">
        <v>4080</v>
      </c>
      <c r="E115" s="145"/>
      <c r="F115" s="145"/>
      <c r="G115" s="145"/>
      <c r="H115" s="146"/>
    </row>
    <row r="116" spans="1:8" ht="37.5" customHeight="1" x14ac:dyDescent="0.2">
      <c r="A116" s="147" t="s">
        <v>246</v>
      </c>
      <c r="B116" s="148"/>
      <c r="C116" s="143"/>
      <c r="D116" s="144">
        <v>6120</v>
      </c>
      <c r="E116" s="145"/>
      <c r="F116" s="145"/>
      <c r="G116" s="145"/>
      <c r="H116" s="146"/>
    </row>
    <row r="117" spans="1:8" ht="37.5" customHeight="1" x14ac:dyDescent="0.2">
      <c r="A117" s="147" t="s">
        <v>247</v>
      </c>
      <c r="B117" s="148"/>
      <c r="C117" s="143"/>
      <c r="D117" s="144">
        <v>8160</v>
      </c>
      <c r="E117" s="145"/>
      <c r="F117" s="145"/>
      <c r="G117" s="145"/>
      <c r="H117" s="146"/>
    </row>
    <row r="118" spans="1:8" ht="37.5" customHeight="1" x14ac:dyDescent="0.2">
      <c r="A118" s="147" t="s">
        <v>248</v>
      </c>
      <c r="B118" s="148"/>
      <c r="C118" s="143"/>
      <c r="D118" s="144">
        <v>10200</v>
      </c>
      <c r="E118" s="145"/>
      <c r="F118" s="145"/>
      <c r="G118" s="145"/>
      <c r="H118" s="146"/>
    </row>
    <row r="119" spans="1:8" ht="37.5" customHeight="1" x14ac:dyDescent="0.2">
      <c r="A119" s="147" t="s">
        <v>249</v>
      </c>
      <c r="B119" s="148"/>
      <c r="C119" s="143"/>
      <c r="D119" s="144">
        <v>12240</v>
      </c>
      <c r="E119" s="145"/>
      <c r="F119" s="145"/>
      <c r="G119" s="145"/>
      <c r="H119" s="146"/>
    </row>
    <row r="120" spans="1:8" ht="37.5" customHeight="1" x14ac:dyDescent="0.2">
      <c r="A120" s="147" t="s">
        <v>250</v>
      </c>
      <c r="B120" s="148"/>
      <c r="C120" s="143"/>
      <c r="D120" s="144">
        <v>14280</v>
      </c>
      <c r="E120" s="145"/>
      <c r="F120" s="145"/>
      <c r="G120" s="145"/>
      <c r="H120" s="146"/>
    </row>
    <row r="121" spans="1:8" ht="37.5" customHeight="1" x14ac:dyDescent="0.2">
      <c r="A121" s="147" t="s">
        <v>251</v>
      </c>
      <c r="B121" s="148"/>
      <c r="C121" s="143"/>
      <c r="D121" s="144">
        <v>16320</v>
      </c>
      <c r="E121" s="145"/>
      <c r="F121" s="145"/>
      <c r="G121" s="145"/>
      <c r="H121" s="146"/>
    </row>
    <row r="122" spans="1:8" ht="37.5" customHeight="1" x14ac:dyDescent="0.2">
      <c r="A122" s="147" t="s">
        <v>252</v>
      </c>
      <c r="B122" s="148"/>
      <c r="C122" s="143"/>
      <c r="D122" s="144">
        <v>18360</v>
      </c>
      <c r="E122" s="145"/>
      <c r="F122" s="145"/>
      <c r="G122" s="145"/>
      <c r="H122" s="146"/>
    </row>
    <row r="123" spans="1:8" ht="37.5" customHeight="1" x14ac:dyDescent="0.2">
      <c r="A123" s="147" t="s">
        <v>253</v>
      </c>
      <c r="B123" s="148"/>
      <c r="C123" s="143"/>
      <c r="D123" s="144">
        <v>20400</v>
      </c>
      <c r="E123" s="145"/>
      <c r="F123" s="145"/>
      <c r="G123" s="145"/>
      <c r="H123" s="146"/>
    </row>
    <row r="124" spans="1:8" ht="37.5" customHeight="1" x14ac:dyDescent="0.2">
      <c r="A124" s="147" t="s">
        <v>254</v>
      </c>
      <c r="B124" s="148"/>
      <c r="C124" s="143"/>
      <c r="D124" s="144">
        <v>22440</v>
      </c>
      <c r="E124" s="145"/>
      <c r="F124" s="145"/>
      <c r="G124" s="145"/>
      <c r="H124" s="146"/>
    </row>
    <row r="125" spans="1:8" ht="37.5" customHeight="1" x14ac:dyDescent="0.2">
      <c r="A125" s="147" t="s">
        <v>255</v>
      </c>
      <c r="B125" s="148"/>
      <c r="C125" s="143"/>
      <c r="D125" s="144">
        <v>24480</v>
      </c>
      <c r="E125" s="145"/>
      <c r="F125" s="145"/>
      <c r="G125" s="145"/>
      <c r="H125" s="146"/>
    </row>
    <row r="126" spans="1:8" ht="37.5" customHeight="1" x14ac:dyDescent="0.2">
      <c r="A126" s="147" t="s">
        <v>256</v>
      </c>
      <c r="B126" s="148"/>
      <c r="C126" s="143"/>
      <c r="D126" s="144">
        <v>26520</v>
      </c>
      <c r="E126" s="145"/>
      <c r="F126" s="145"/>
      <c r="G126" s="145"/>
      <c r="H126" s="146"/>
    </row>
    <row r="127" spans="1:8" ht="37.5" customHeight="1" x14ac:dyDescent="0.2">
      <c r="A127" s="147" t="s">
        <v>257</v>
      </c>
      <c r="B127" s="148"/>
      <c r="C127" s="143"/>
      <c r="D127" s="144">
        <v>28560</v>
      </c>
      <c r="E127" s="145"/>
      <c r="F127" s="145"/>
      <c r="G127" s="145"/>
      <c r="H127" s="146"/>
    </row>
    <row r="128" spans="1:8" ht="37.5" customHeight="1" x14ac:dyDescent="0.2">
      <c r="A128" s="147" t="s">
        <v>258</v>
      </c>
      <c r="B128" s="148"/>
      <c r="C128" s="143"/>
      <c r="D128" s="144">
        <v>30600</v>
      </c>
      <c r="E128" s="145"/>
      <c r="F128" s="145"/>
      <c r="G128" s="145"/>
      <c r="H128" s="146"/>
    </row>
    <row r="129" spans="1:8" ht="37.5" customHeight="1" x14ac:dyDescent="0.2">
      <c r="A129" s="147" t="s">
        <v>259</v>
      </c>
      <c r="B129" s="148"/>
      <c r="C129" s="143"/>
      <c r="D129" s="144">
        <v>32640</v>
      </c>
      <c r="E129" s="145"/>
      <c r="F129" s="145"/>
      <c r="G129" s="145"/>
      <c r="H129" s="146"/>
    </row>
    <row r="130" spans="1:8" ht="37.5" customHeight="1" x14ac:dyDescent="0.2">
      <c r="A130" s="147" t="s">
        <v>260</v>
      </c>
      <c r="B130" s="148"/>
      <c r="C130" s="143"/>
      <c r="D130" s="144">
        <v>34680</v>
      </c>
      <c r="E130" s="145"/>
      <c r="F130" s="145"/>
      <c r="G130" s="145"/>
      <c r="H130" s="146"/>
    </row>
    <row r="131" spans="1:8" ht="37.5" customHeight="1" x14ac:dyDescent="0.2">
      <c r="A131" s="147" t="s">
        <v>261</v>
      </c>
      <c r="B131" s="148"/>
      <c r="C131" s="143"/>
      <c r="D131" s="144">
        <v>36720</v>
      </c>
      <c r="E131" s="145"/>
      <c r="F131" s="145"/>
      <c r="G131" s="145"/>
      <c r="H131" s="146"/>
    </row>
    <row r="132" spans="1:8" ht="37.5" customHeight="1" x14ac:dyDescent="0.2">
      <c r="A132" s="147" t="s">
        <v>262</v>
      </c>
      <c r="B132" s="148"/>
      <c r="C132" s="143"/>
      <c r="D132" s="144">
        <v>38760</v>
      </c>
      <c r="E132" s="145"/>
      <c r="F132" s="145"/>
      <c r="G132" s="145"/>
      <c r="H132" s="146"/>
    </row>
    <row r="133" spans="1:8" ht="37.5" customHeight="1" x14ac:dyDescent="0.2">
      <c r="A133" s="147" t="s">
        <v>263</v>
      </c>
      <c r="B133" s="148"/>
      <c r="C133" s="143"/>
      <c r="D133" s="144">
        <v>40800</v>
      </c>
      <c r="E133" s="145"/>
      <c r="F133" s="145"/>
      <c r="G133" s="145"/>
      <c r="H133" s="146"/>
    </row>
    <row r="134" spans="1:8" ht="37.5" customHeight="1" x14ac:dyDescent="0.2">
      <c r="A134" s="147" t="s">
        <v>264</v>
      </c>
      <c r="B134" s="148"/>
      <c r="C134" s="143"/>
      <c r="D134" s="144">
        <v>42840</v>
      </c>
      <c r="E134" s="145"/>
      <c r="F134" s="145"/>
      <c r="G134" s="145"/>
      <c r="H134" s="146"/>
    </row>
    <row r="135" spans="1:8" ht="37.5" customHeight="1" x14ac:dyDescent="0.2">
      <c r="A135" s="147" t="s">
        <v>265</v>
      </c>
      <c r="B135" s="148"/>
      <c r="C135" s="143"/>
      <c r="D135" s="144">
        <v>44880</v>
      </c>
      <c r="E135" s="145"/>
      <c r="F135" s="145"/>
      <c r="G135" s="145"/>
      <c r="H135" s="146"/>
    </row>
    <row r="136" spans="1:8" ht="37.5" customHeight="1" x14ac:dyDescent="0.2">
      <c r="A136" s="147" t="s">
        <v>266</v>
      </c>
      <c r="B136" s="148"/>
      <c r="C136" s="143"/>
      <c r="D136" s="144">
        <v>46920</v>
      </c>
      <c r="E136" s="145"/>
      <c r="F136" s="145"/>
      <c r="G136" s="145"/>
      <c r="H136" s="146"/>
    </row>
    <row r="137" spans="1:8" ht="37.5" customHeight="1" x14ac:dyDescent="0.2">
      <c r="A137" s="147" t="s">
        <v>267</v>
      </c>
      <c r="B137" s="148"/>
      <c r="C137" s="143"/>
      <c r="D137" s="144">
        <v>48960</v>
      </c>
      <c r="E137" s="145"/>
      <c r="F137" s="145"/>
      <c r="G137" s="145"/>
      <c r="H137" s="146"/>
    </row>
    <row r="138" spans="1:8" ht="37.5" customHeight="1" x14ac:dyDescent="0.2">
      <c r="A138" s="147" t="s">
        <v>268</v>
      </c>
      <c r="B138" s="148"/>
      <c r="C138" s="143"/>
      <c r="D138" s="144">
        <v>51000</v>
      </c>
      <c r="E138" s="145"/>
      <c r="F138" s="145"/>
      <c r="G138" s="145"/>
      <c r="H138" s="146"/>
    </row>
    <row r="139" spans="1:8" ht="37.5" customHeight="1" x14ac:dyDescent="0.2">
      <c r="A139" s="147" t="s">
        <v>269</v>
      </c>
      <c r="B139" s="148"/>
      <c r="C139" s="143"/>
      <c r="D139" s="144">
        <v>53040</v>
      </c>
      <c r="E139" s="145"/>
      <c r="F139" s="145"/>
      <c r="G139" s="145"/>
      <c r="H139" s="146"/>
    </row>
    <row r="140" spans="1:8" ht="37.5" customHeight="1" x14ac:dyDescent="0.2">
      <c r="A140" s="147" t="s">
        <v>270</v>
      </c>
      <c r="B140" s="148"/>
      <c r="C140" s="143"/>
      <c r="D140" s="144">
        <v>55080</v>
      </c>
      <c r="E140" s="145"/>
      <c r="F140" s="145"/>
      <c r="G140" s="145"/>
      <c r="H140" s="146"/>
    </row>
    <row r="141" spans="1:8" ht="37.5" customHeight="1" x14ac:dyDescent="0.2">
      <c r="A141" s="147" t="s">
        <v>271</v>
      </c>
      <c r="B141" s="148"/>
      <c r="C141" s="143"/>
      <c r="D141" s="144">
        <v>57120</v>
      </c>
      <c r="E141" s="145"/>
      <c r="F141" s="145"/>
      <c r="G141" s="145"/>
      <c r="H141" s="146"/>
    </row>
    <row r="142" spans="1:8" ht="37.5" customHeight="1" x14ac:dyDescent="0.2">
      <c r="A142" s="147" t="s">
        <v>272</v>
      </c>
      <c r="B142" s="148"/>
      <c r="C142" s="143"/>
      <c r="D142" s="144">
        <v>59160</v>
      </c>
      <c r="E142" s="145"/>
      <c r="F142" s="145"/>
      <c r="G142" s="145"/>
      <c r="H142" s="146"/>
    </row>
    <row r="143" spans="1:8" ht="37.5" customHeight="1" thickBot="1" x14ac:dyDescent="0.25">
      <c r="A143" s="147" t="s">
        <v>273</v>
      </c>
      <c r="B143" s="148"/>
      <c r="C143" s="528"/>
      <c r="D143" s="144">
        <v>61200</v>
      </c>
      <c r="E143" s="145"/>
      <c r="F143" s="145"/>
      <c r="G143" s="145"/>
      <c r="H143" s="146"/>
    </row>
    <row r="144" spans="1:8" ht="50.1" customHeight="1" thickBot="1" x14ac:dyDescent="0.25">
      <c r="A144" s="136" t="s">
        <v>59</v>
      </c>
      <c r="B144" s="137"/>
      <c r="C144" s="137"/>
      <c r="D144" s="138" t="str">
        <f>"от "&amp;MIN(D145:D154)&amp;" до "&amp;MAX(D145:D154)</f>
        <v>от 240 до 7494</v>
      </c>
      <c r="E144" s="139"/>
      <c r="F144" s="139"/>
      <c r="G144" s="139"/>
      <c r="H144" s="140"/>
    </row>
    <row r="145" spans="1:8" ht="151.5" x14ac:dyDescent="0.2">
      <c r="A145" s="149" t="s">
        <v>60</v>
      </c>
      <c r="B145" s="150" t="s">
        <v>13</v>
      </c>
      <c r="C145" s="151" t="str">
        <f t="shared" ref="C145"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145" s="144">
        <v>1110</v>
      </c>
      <c r="E145" s="145"/>
      <c r="F145" s="145"/>
      <c r="G145" s="145"/>
      <c r="H145" s="146"/>
    </row>
    <row r="146" spans="1:8" ht="37.5" customHeight="1" x14ac:dyDescent="0.2">
      <c r="A146" s="160" t="s">
        <v>61</v>
      </c>
      <c r="B146" s="285"/>
      <c r="C146" s="156" t="str">
        <f>"Электронный справочник на основе Справочника организаций"&amp;$C$2&amp;" (версия для ПК)"</f>
        <v>Электронный справочник на основе Справочника организаций"2ГИС.НОВОКУЗНЕЦК" (версия для ПК)</v>
      </c>
      <c r="D146" s="36">
        <v>300</v>
      </c>
      <c r="E146" s="37"/>
      <c r="F146" s="37"/>
      <c r="G146" s="37"/>
      <c r="H146" s="38"/>
    </row>
    <row r="147" spans="1:8" ht="37.5" customHeight="1" x14ac:dyDescent="0.2">
      <c r="A147" s="160" t="s">
        <v>62</v>
      </c>
      <c r="B147" s="285"/>
      <c r="C147" s="159"/>
      <c r="D147" s="36">
        <v>7494</v>
      </c>
      <c r="E147" s="37"/>
      <c r="F147" s="37"/>
      <c r="G147" s="37"/>
      <c r="H147" s="38"/>
    </row>
    <row r="148" spans="1:8" ht="37.5" customHeight="1" x14ac:dyDescent="0.2">
      <c r="A148" s="160" t="s">
        <v>63</v>
      </c>
      <c r="B148" s="285"/>
      <c r="C148" s="159"/>
      <c r="D148" s="36">
        <v>1656</v>
      </c>
      <c r="E148" s="37"/>
      <c r="F148" s="37"/>
      <c r="G148" s="37"/>
      <c r="H148" s="38"/>
    </row>
    <row r="149" spans="1:8" ht="37.5" customHeight="1" x14ac:dyDescent="0.2">
      <c r="A149" s="160" t="s">
        <v>64</v>
      </c>
      <c r="B149" s="161"/>
      <c r="C149" s="159"/>
      <c r="D149" s="36">
        <v>4488</v>
      </c>
      <c r="E149" s="37"/>
      <c r="F149" s="37"/>
      <c r="G149" s="37"/>
      <c r="H149" s="38"/>
    </row>
    <row r="150" spans="1:8" ht="37.5" customHeight="1" x14ac:dyDescent="0.2">
      <c r="A150" s="160" t="s">
        <v>65</v>
      </c>
      <c r="B150" s="285"/>
      <c r="C150" s="159"/>
      <c r="D150" s="36">
        <v>240</v>
      </c>
      <c r="E150" s="37"/>
      <c r="F150" s="37"/>
      <c r="G150" s="37"/>
      <c r="H150" s="38"/>
    </row>
    <row r="151" spans="1:8" ht="37.5" customHeight="1" x14ac:dyDescent="0.2">
      <c r="A151" s="160" t="s">
        <v>66</v>
      </c>
      <c r="B151" s="285"/>
      <c r="C151" s="159"/>
      <c r="D151" s="36">
        <v>240</v>
      </c>
      <c r="E151" s="37"/>
      <c r="F151" s="37"/>
      <c r="G151" s="37"/>
      <c r="H151" s="38"/>
    </row>
    <row r="152" spans="1:8" ht="37.5" customHeight="1" x14ac:dyDescent="0.2">
      <c r="A152" s="160" t="s">
        <v>67</v>
      </c>
      <c r="B152" s="285"/>
      <c r="C152" s="159"/>
      <c r="D152" s="36">
        <v>480</v>
      </c>
      <c r="E152" s="37"/>
      <c r="F152" s="37"/>
      <c r="G152" s="37"/>
      <c r="H152" s="38"/>
    </row>
    <row r="153" spans="1:8" ht="37.5" customHeight="1" x14ac:dyDescent="0.2">
      <c r="A153" s="160" t="s">
        <v>68</v>
      </c>
      <c r="B153" s="285"/>
      <c r="C153" s="159"/>
      <c r="D153" s="36">
        <v>720</v>
      </c>
      <c r="E153" s="37"/>
      <c r="F153" s="37"/>
      <c r="G153" s="37"/>
      <c r="H153" s="38"/>
    </row>
    <row r="154" spans="1:8" ht="37.5" customHeight="1" thickBot="1" x14ac:dyDescent="0.25">
      <c r="A154" s="207" t="s">
        <v>69</v>
      </c>
      <c r="B154" s="286"/>
      <c r="C154" s="164"/>
      <c r="D154" s="121">
        <v>4896</v>
      </c>
      <c r="E154" s="122"/>
      <c r="F154" s="122"/>
      <c r="G154" s="122"/>
      <c r="H154" s="123"/>
    </row>
    <row r="155" spans="1:8" s="16" customFormat="1" ht="117.75" customHeight="1" thickBot="1" x14ac:dyDescent="0.25">
      <c r="A155" s="287" t="s">
        <v>71</v>
      </c>
      <c r="B155" s="288"/>
      <c r="C155" s="28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"2ГИС.НОВОКУЗНЕЦК" (версия для ПК); 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Интернет-площадки и Веб-приложения на основе Cправочника организаций "2ГИС.НОВОКУЗНЕЦК", http://api.2gis.ru/</v>
      </c>
      <c r="D155" s="45">
        <v>30</v>
      </c>
      <c r="E155" s="45"/>
      <c r="F155" s="45"/>
      <c r="G155" s="45"/>
      <c r="H155" s="46"/>
    </row>
    <row r="156" spans="1:8" ht="50.1" customHeight="1" thickBot="1" x14ac:dyDescent="0.25">
      <c r="A156" s="24" t="s">
        <v>72</v>
      </c>
      <c r="B156" s="25"/>
      <c r="C156" s="26"/>
      <c r="D156" s="173" t="str">
        <f>"от "&amp;MIN(D158,D178:H179,F218,D180:H194)&amp;" до "&amp;MAX(D158,D178:H179,F218,D180:H194)</f>
        <v>от 2010 до 28920</v>
      </c>
      <c r="E156" s="173"/>
      <c r="F156" s="173"/>
      <c r="G156" s="173"/>
      <c r="H156" s="174"/>
    </row>
    <row r="157" spans="1:8" ht="21.75" thickBot="1" x14ac:dyDescent="0.25">
      <c r="A157" s="290"/>
      <c r="B157" s="291"/>
      <c r="C157" s="130"/>
      <c r="D157" s="292"/>
      <c r="E157" s="292"/>
      <c r="F157" s="292"/>
      <c r="G157" s="292"/>
      <c r="H157" s="293"/>
    </row>
    <row r="158" spans="1:8" ht="54.75" customHeight="1" thickBot="1" x14ac:dyDescent="0.25">
      <c r="A158" s="179" t="s">
        <v>73</v>
      </c>
      <c r="B158" s="180"/>
      <c r="C158"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"2ГИС.НОВОКУЗНЕЦК" (версия для ПК); Интернет-площадка 2gis.kz на основе Cправочника организаций "2ГИС.НОВОКУЗНЕЦК"; Электронный справочник на основе Справочника организаций "2ГИС.НОВОКУЗНЕЦК" (мобильная версия); Интернет-площадки и Веб-приложения на основе Cправочника организаций "2ГИС.НОВОКУЗНЕЦК", http://api.2gis.kz/</v>
      </c>
      <c r="D158" s="182">
        <v>8520</v>
      </c>
      <c r="E158" s="182"/>
      <c r="F158" s="182"/>
      <c r="G158" s="182"/>
      <c r="H158" s="183"/>
    </row>
    <row r="159" spans="1:8" ht="54.75" customHeight="1" thickBot="1" x14ac:dyDescent="0.25">
      <c r="A159" s="184" t="s">
        <v>74</v>
      </c>
      <c r="B159" s="185"/>
      <c r="C159" s="186"/>
      <c r="D159" s="187" t="s">
        <v>75</v>
      </c>
      <c r="E159" s="188"/>
      <c r="F159" s="188"/>
      <c r="G159" s="188"/>
      <c r="H159" s="189"/>
    </row>
    <row r="160" spans="1:8" ht="54.75" customHeight="1" x14ac:dyDescent="0.2">
      <c r="A160" s="190" t="s">
        <v>76</v>
      </c>
      <c r="B160" s="191"/>
      <c r="C160" s="186"/>
      <c r="D160" s="157">
        <f>D158/4</f>
        <v>2130</v>
      </c>
      <c r="E160" s="157"/>
      <c r="F160" s="157"/>
      <c r="G160" s="157"/>
      <c r="H160" s="158"/>
    </row>
    <row r="161" spans="1:8" ht="54.75" customHeight="1" x14ac:dyDescent="0.2">
      <c r="A161" s="190" t="s">
        <v>77</v>
      </c>
      <c r="B161" s="191"/>
      <c r="C161" s="186"/>
      <c r="D161" s="157">
        <f>D158/5</f>
        <v>1704</v>
      </c>
      <c r="E161" s="157"/>
      <c r="F161" s="157"/>
      <c r="G161" s="157"/>
      <c r="H161" s="158"/>
    </row>
    <row r="162" spans="1:8" ht="54.75" customHeight="1" x14ac:dyDescent="0.2">
      <c r="A162" s="190" t="s">
        <v>78</v>
      </c>
      <c r="B162" s="191"/>
      <c r="C162" s="186"/>
      <c r="D162" s="157">
        <f>D158/6</f>
        <v>1420</v>
      </c>
      <c r="E162" s="157"/>
      <c r="F162" s="157"/>
      <c r="G162" s="157"/>
      <c r="H162" s="158"/>
    </row>
    <row r="163" spans="1:8" ht="54.75" customHeight="1" x14ac:dyDescent="0.2">
      <c r="A163" s="190" t="s">
        <v>79</v>
      </c>
      <c r="B163" s="191"/>
      <c r="C163" s="186"/>
      <c r="D163" s="157">
        <f>D158/7</f>
        <v>1217.1428571428571</v>
      </c>
      <c r="E163" s="157"/>
      <c r="F163" s="157"/>
      <c r="G163" s="157"/>
      <c r="H163" s="158"/>
    </row>
    <row r="164" spans="1:8" ht="54.75" customHeight="1" x14ac:dyDescent="0.2">
      <c r="A164" s="190" t="s">
        <v>80</v>
      </c>
      <c r="B164" s="191"/>
      <c r="C164" s="186"/>
      <c r="D164" s="157">
        <f>D158/8</f>
        <v>1065</v>
      </c>
      <c r="E164" s="157"/>
      <c r="F164" s="157"/>
      <c r="G164" s="157"/>
      <c r="H164" s="158"/>
    </row>
    <row r="165" spans="1:8" ht="54.75" customHeight="1" x14ac:dyDescent="0.2">
      <c r="A165" s="190" t="s">
        <v>81</v>
      </c>
      <c r="B165" s="191"/>
      <c r="C165" s="186"/>
      <c r="D165" s="157">
        <f>D158/9</f>
        <v>946.66666666666663</v>
      </c>
      <c r="E165" s="157"/>
      <c r="F165" s="157"/>
      <c r="G165" s="157"/>
      <c r="H165" s="158"/>
    </row>
    <row r="166" spans="1:8" ht="54.75" customHeight="1" x14ac:dyDescent="0.2">
      <c r="A166" s="190" t="s">
        <v>82</v>
      </c>
      <c r="B166" s="191"/>
      <c r="C166" s="186"/>
      <c r="D166" s="157">
        <f>D158/10</f>
        <v>852</v>
      </c>
      <c r="E166" s="157"/>
      <c r="F166" s="157"/>
      <c r="G166" s="157"/>
      <c r="H166" s="158"/>
    </row>
    <row r="167" spans="1:8" ht="54.75" customHeight="1" thickBot="1" x14ac:dyDescent="0.25">
      <c r="A167" s="179" t="s">
        <v>83</v>
      </c>
      <c r="B167" s="180"/>
      <c r="C167" s="186"/>
      <c r="D167" s="182">
        <v>12240</v>
      </c>
      <c r="E167" s="182"/>
      <c r="F167" s="182"/>
      <c r="G167" s="182"/>
      <c r="H167" s="183"/>
    </row>
    <row r="168" spans="1:8" ht="54.75" customHeight="1" thickBot="1" x14ac:dyDescent="0.25">
      <c r="A168" s="184" t="s">
        <v>74</v>
      </c>
      <c r="B168" s="185"/>
      <c r="C168" s="186"/>
      <c r="D168" s="187" t="s">
        <v>75</v>
      </c>
      <c r="E168" s="188"/>
      <c r="F168" s="188"/>
      <c r="G168" s="188"/>
      <c r="H168" s="189"/>
    </row>
    <row r="169" spans="1:8" ht="54.75" customHeight="1" x14ac:dyDescent="0.2">
      <c r="A169" s="190" t="s">
        <v>76</v>
      </c>
      <c r="B169" s="191"/>
      <c r="C169" s="186"/>
      <c r="D169" s="157">
        <v>3060</v>
      </c>
      <c r="E169" s="157"/>
      <c r="F169" s="157"/>
      <c r="G169" s="157"/>
      <c r="H169" s="158"/>
    </row>
    <row r="170" spans="1:8" ht="54.75" customHeight="1" x14ac:dyDescent="0.2">
      <c r="A170" s="190" t="s">
        <v>77</v>
      </c>
      <c r="B170" s="191"/>
      <c r="C170" s="186"/>
      <c r="D170" s="157">
        <v>2448</v>
      </c>
      <c r="E170" s="157"/>
      <c r="F170" s="157"/>
      <c r="G170" s="157"/>
      <c r="H170" s="158"/>
    </row>
    <row r="171" spans="1:8" ht="54.75" customHeight="1" x14ac:dyDescent="0.2">
      <c r="A171" s="190" t="s">
        <v>78</v>
      </c>
      <c r="B171" s="191"/>
      <c r="C171" s="186"/>
      <c r="D171" s="157">
        <v>2040</v>
      </c>
      <c r="E171" s="157"/>
      <c r="F171" s="157"/>
      <c r="G171" s="157"/>
      <c r="H171" s="158"/>
    </row>
    <row r="172" spans="1:8" ht="54.75" customHeight="1" x14ac:dyDescent="0.2">
      <c r="A172" s="190" t="s">
        <v>79</v>
      </c>
      <c r="B172" s="191"/>
      <c r="C172" s="186"/>
      <c r="D172" s="157">
        <v>1748.5714285714284</v>
      </c>
      <c r="E172" s="157"/>
      <c r="F172" s="157"/>
      <c r="G172" s="157"/>
      <c r="H172" s="158"/>
    </row>
    <row r="173" spans="1:8" ht="54.75" customHeight="1" x14ac:dyDescent="0.2">
      <c r="A173" s="190" t="s">
        <v>80</v>
      </c>
      <c r="B173" s="191"/>
      <c r="C173" s="186"/>
      <c r="D173" s="157">
        <v>1530</v>
      </c>
      <c r="E173" s="157"/>
      <c r="F173" s="157"/>
      <c r="G173" s="157"/>
      <c r="H173" s="158"/>
    </row>
    <row r="174" spans="1:8" ht="54.75" customHeight="1" x14ac:dyDescent="0.2">
      <c r="A174" s="190" t="s">
        <v>81</v>
      </c>
      <c r="B174" s="191"/>
      <c r="C174" s="186"/>
      <c r="D174" s="157">
        <v>1359.9999999999998</v>
      </c>
      <c r="E174" s="157"/>
      <c r="F174" s="157"/>
      <c r="G174" s="157"/>
      <c r="H174" s="158"/>
    </row>
    <row r="175" spans="1:8" ht="54.75" customHeight="1" thickBot="1" x14ac:dyDescent="0.25">
      <c r="A175" s="190" t="s">
        <v>82</v>
      </c>
      <c r="B175" s="191"/>
      <c r="C175" s="194"/>
      <c r="D175" s="157">
        <v>1224</v>
      </c>
      <c r="E175" s="157"/>
      <c r="F175" s="157"/>
      <c r="G175" s="157"/>
      <c r="H175" s="158"/>
    </row>
    <row r="176" spans="1:8" s="16" customFormat="1" ht="62.45" customHeight="1" thickBot="1" x14ac:dyDescent="0.25">
      <c r="A176" s="195" t="s">
        <v>84</v>
      </c>
      <c r="B176" s="196"/>
      <c r="C176"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176" s="44">
        <v>17790</v>
      </c>
      <c r="E176" s="45"/>
      <c r="F176" s="45"/>
      <c r="G176" s="45"/>
      <c r="H176" s="46"/>
    </row>
    <row r="177" spans="1:8" ht="21.75" thickBot="1" x14ac:dyDescent="0.25">
      <c r="A177" s="290"/>
      <c r="B177" s="291"/>
      <c r="C177" s="49"/>
      <c r="D177" s="292"/>
      <c r="E177" s="292"/>
      <c r="F177" s="292"/>
      <c r="G177" s="292"/>
      <c r="H177" s="293"/>
    </row>
    <row r="178" spans="1:8" ht="50.1" customHeight="1" x14ac:dyDescent="0.2">
      <c r="A178" s="160" t="s">
        <v>85</v>
      </c>
      <c r="B178" s="161"/>
      <c r="C178" s="298" t="str">
        <f>"Интернет-площадка 2gis.ru на основе Cправочника организаций "&amp;$C$2&amp;""</f>
        <v>Интернет-площадка 2gis.ru на основе Cправочника организаций "2ГИС.НОВОКУЗНЕЦК"</v>
      </c>
      <c r="D178" s="56">
        <v>6240</v>
      </c>
      <c r="E178" s="37"/>
      <c r="F178" s="37"/>
      <c r="G178" s="37"/>
      <c r="H178" s="38"/>
    </row>
    <row r="179" spans="1:8" ht="50.1" customHeight="1" x14ac:dyDescent="0.2">
      <c r="A179" s="160" t="s">
        <v>86</v>
      </c>
      <c r="B179" s="161"/>
      <c r="C179" s="203" t="str">
        <f>"Электронный справочник на основе Справочника организаций"&amp;$C$2&amp;" (версия для ПК)"</f>
        <v>Электронный справочник на основе Справочника организаций"2ГИС.НОВОКУЗНЕЦК" (версия для ПК)</v>
      </c>
      <c r="D179" s="56">
        <v>5544</v>
      </c>
      <c r="E179" s="37"/>
      <c r="F179" s="37"/>
      <c r="G179" s="37"/>
      <c r="H179" s="38"/>
    </row>
    <row r="180" spans="1:8" ht="50.1" customHeight="1" x14ac:dyDescent="0.2">
      <c r="A180" s="160" t="s">
        <v>87</v>
      </c>
      <c r="B180" s="161"/>
      <c r="C180" s="203" t="str">
        <f>"Электронный справочник на основе Справочника организаций"&amp;$C$2&amp;" (версия для ПК)"</f>
        <v>Электронный справочник на основе Справочника организаций"2ГИС.НОВОКУЗНЕЦК" (версия для ПК)</v>
      </c>
      <c r="D180" s="56">
        <v>10974</v>
      </c>
      <c r="E180" s="37"/>
      <c r="F180" s="37"/>
      <c r="G180" s="37"/>
      <c r="H180" s="38"/>
    </row>
    <row r="181" spans="1:8" ht="50.1" customHeight="1" x14ac:dyDescent="0.2">
      <c r="A181" s="160" t="s">
        <v>88</v>
      </c>
      <c r="B181" s="161"/>
      <c r="C181" s="203" t="str">
        <f>"Интернет-площадка 2gis.ru на основе Cправочника организаций "&amp;$C$2&amp;""</f>
        <v>Интернет-площадка 2gis.ru на основе Cправочника организаций "2ГИС.НОВОКУЗНЕЦК"</v>
      </c>
      <c r="D181" s="56">
        <v>15240</v>
      </c>
      <c r="E181" s="37"/>
      <c r="F181" s="37"/>
      <c r="G181" s="37"/>
      <c r="H181" s="38"/>
    </row>
    <row r="182" spans="1:8" ht="50.1" customHeight="1" x14ac:dyDescent="0.2">
      <c r="A182" s="160" t="s">
        <v>89</v>
      </c>
      <c r="B182" s="161"/>
      <c r="C182" s="203" t="str">
        <f>"Интернет-площадка 2gis.ru на основе Cправочника организаций "&amp;$C$2&amp;""</f>
        <v>Интернет-площадка 2gis.ru на основе Cправочника организаций "2ГИС.НОВОКУЗНЕЦК"</v>
      </c>
      <c r="D182" s="56">
        <v>18288</v>
      </c>
      <c r="E182" s="37"/>
      <c r="F182" s="37"/>
      <c r="G182" s="37"/>
      <c r="H182" s="38"/>
    </row>
    <row r="183" spans="1:8" ht="50.1" customHeight="1" x14ac:dyDescent="0.2">
      <c r="A183" s="160" t="s">
        <v>90</v>
      </c>
      <c r="B183" s="161"/>
      <c r="C183" s="203" t="str">
        <f>"Электронный справочник на основе Справочника организаций"&amp;$C$2&amp;" (версия для ПК)"</f>
        <v>Электронный справочник на основе Справочника организаций"2ГИС.НОВОКУЗНЕЦК" (версия для ПК)</v>
      </c>
      <c r="D183" s="56">
        <v>5544</v>
      </c>
      <c r="E183" s="37"/>
      <c r="F183" s="37"/>
      <c r="G183" s="37"/>
      <c r="H183" s="38"/>
    </row>
    <row r="184" spans="1:8" ht="50.1" customHeight="1" x14ac:dyDescent="0.2">
      <c r="A184" s="160" t="s">
        <v>91</v>
      </c>
      <c r="B184" s="161"/>
      <c r="C184" s="203" t="str">
        <f>"Электронный справочник на основе Справочника организаций"&amp;$C$2&amp;" (версия для ПК)"</f>
        <v>Электронный справочник на основе Справочника организаций"2ГИС.НОВОКУЗНЕЦК" (версия для ПК)</v>
      </c>
      <c r="D184" s="56">
        <v>6252</v>
      </c>
      <c r="E184" s="37"/>
      <c r="F184" s="37"/>
      <c r="G184" s="37"/>
      <c r="H184" s="38"/>
    </row>
    <row r="185" spans="1:8" ht="50.1" customHeight="1" x14ac:dyDescent="0.2">
      <c r="A185" s="160" t="s">
        <v>92</v>
      </c>
      <c r="B185" s="161"/>
      <c r="C185" s="203" t="str">
        <f>"Электронный справочник на основе Справочника организаций"&amp;$C$2&amp;" (версия для ПК)"</f>
        <v>Электронный справочник на основе Справочника организаций"2ГИС.НОВОКУЗНЕЦК" (версия для ПК)</v>
      </c>
      <c r="D185" s="56">
        <v>10974</v>
      </c>
      <c r="E185" s="37"/>
      <c r="F185" s="37"/>
      <c r="G185" s="37"/>
      <c r="H185" s="38"/>
    </row>
    <row r="186" spans="1:8" ht="50.1" customHeight="1" x14ac:dyDescent="0.2">
      <c r="A186" s="160" t="s">
        <v>93</v>
      </c>
      <c r="B186" s="161"/>
      <c r="C186"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"2ГИС.НОВОКУЗНЕЦК" (мобильная версия 2ГИС 4.0 и выше)</v>
      </c>
      <c r="D186" s="56">
        <v>15000</v>
      </c>
      <c r="E186" s="37"/>
      <c r="F186" s="37"/>
      <c r="G186" s="37"/>
      <c r="H186" s="38"/>
    </row>
    <row r="187" spans="1:8" ht="50.1" customHeight="1" x14ac:dyDescent="0.2">
      <c r="A187" s="160" t="s">
        <v>94</v>
      </c>
      <c r="B187" s="161"/>
      <c r="C187" s="203" t="s">
        <v>95</v>
      </c>
      <c r="D187" s="56">
        <v>2010</v>
      </c>
      <c r="E187" s="37"/>
      <c r="F187" s="37"/>
      <c r="G187" s="37"/>
      <c r="H187" s="38"/>
    </row>
    <row r="188" spans="1:8" ht="69.75" customHeight="1" x14ac:dyDescent="0.2">
      <c r="A188" s="160" t="s">
        <v>96</v>
      </c>
      <c r="B188" s="161"/>
      <c r="C188"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"2ГИС.НОВОКУЗНЕЦК" (мобильная версия 2ГИС 4.0 и выше); Интернет-площадка 2gis.ru на основе Cправочника организаций "2ГИС.НОВОКУЗНЕЦК"</v>
      </c>
      <c r="D188" s="56">
        <v>3840</v>
      </c>
      <c r="E188" s="37"/>
      <c r="F188" s="37"/>
      <c r="G188" s="37"/>
      <c r="H188" s="38"/>
    </row>
    <row r="189" spans="1:8" ht="69.75" customHeight="1" x14ac:dyDescent="0.2">
      <c r="A189" s="160" t="s">
        <v>97</v>
      </c>
      <c r="B189" s="161"/>
      <c r="C189" s="203" t="str">
        <f t="shared" ref="C189:C191"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"2ГИС.НОВОКУЗНЕЦК" (мобильная версия 2ГИС 4.0 и выше); Интернет-площадка 2gis.ru на основе Cправочника организаций "2ГИС.НОВОКУЗНЕЦК"</v>
      </c>
      <c r="D189" s="56">
        <v>3840</v>
      </c>
      <c r="E189" s="37"/>
      <c r="F189" s="37"/>
      <c r="G189" s="37"/>
      <c r="H189" s="38"/>
    </row>
    <row r="190" spans="1:8" ht="69.75" customHeight="1" x14ac:dyDescent="0.2">
      <c r="A190" s="160" t="s">
        <v>98</v>
      </c>
      <c r="B190" s="161"/>
      <c r="C190" s="203" t="str">
        <f t="shared" si="1"/>
        <v>электронный справочник на основе Справочника организаций "2ГИС.НОВОКУЗНЕЦК" (мобильная версия 2ГИС 4.0 и выше); Интернет-площадка 2gis.ru на основе Cправочника организаций "2ГИС.НОВОКУЗНЕЦК"</v>
      </c>
      <c r="D190" s="56">
        <v>3840</v>
      </c>
      <c r="E190" s="37"/>
      <c r="F190" s="37"/>
      <c r="G190" s="37"/>
      <c r="H190" s="38"/>
    </row>
    <row r="191" spans="1:8" ht="69.75" customHeight="1" x14ac:dyDescent="0.2">
      <c r="A191" s="160" t="s">
        <v>99</v>
      </c>
      <c r="B191" s="161"/>
      <c r="C191" s="203" t="str">
        <f t="shared" si="1"/>
        <v>электронный справочник на основе Справочника организаций "2ГИС.НОВОКУЗНЕЦК" (мобильная версия 2ГИС 4.0 и выше); Интернет-площадка 2gis.ru на основе Cправочника организаций "2ГИС.НОВОКУЗНЕЦК"</v>
      </c>
      <c r="D191" s="56">
        <v>3840</v>
      </c>
      <c r="E191" s="37"/>
      <c r="F191" s="37"/>
      <c r="G191" s="37"/>
      <c r="H191" s="38"/>
    </row>
    <row r="192" spans="1:8" ht="69.75" customHeight="1" x14ac:dyDescent="0.2">
      <c r="A192" s="160" t="s">
        <v>100</v>
      </c>
      <c r="B192" s="161" t="s">
        <v>100</v>
      </c>
      <c r="C192"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"2ГИС.НОВОКУЗНЕЦК" (мобильная версия 2ГИС 4.0 и выше); Интернет-площадка 2gis.ru на основе Cправочника организаций "2ГИС.НОВОКУЗНЕЦК"</v>
      </c>
      <c r="D192" s="56">
        <v>28920</v>
      </c>
      <c r="E192" s="37"/>
      <c r="F192" s="37"/>
      <c r="G192" s="37"/>
      <c r="H192" s="38"/>
    </row>
    <row r="193" spans="1:8" ht="69.75" customHeight="1" x14ac:dyDescent="0.2">
      <c r="A193" s="160" t="s">
        <v>101</v>
      </c>
      <c r="B193" s="161" t="s">
        <v>101</v>
      </c>
      <c r="C193"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"2ГИС.НОВОКУЗНЕЦК" (мобильная версия 2ГИС 4.0 и выше); Интернет-площадка 2gis.ru на основе Cправочника организаций "2ГИС.НОВОКУЗНЕЦК"</v>
      </c>
      <c r="D193" s="56">
        <v>12000</v>
      </c>
      <c r="E193" s="37"/>
      <c r="F193" s="37"/>
      <c r="G193" s="37"/>
      <c r="H193" s="38"/>
    </row>
    <row r="194" spans="1:8" ht="50.1" customHeight="1" x14ac:dyDescent="0.2">
      <c r="A194" s="160" t="s">
        <v>102</v>
      </c>
      <c r="B194" s="161"/>
      <c r="C194" s="203" t="str">
        <f>"Электронный справочник на основе Справочника организаций"&amp;$C$2&amp;" (версия для ПК)"</f>
        <v>Электронный справочник на основе Справочника организаций"2ГИС.НОВОКУЗНЕЦК" (версия для ПК)</v>
      </c>
      <c r="D194" s="56">
        <v>14988</v>
      </c>
      <c r="E194" s="37"/>
      <c r="F194" s="37"/>
      <c r="G194" s="37"/>
      <c r="H194" s="38"/>
    </row>
    <row r="195" spans="1:8" s="16" customFormat="1" ht="102" customHeight="1" x14ac:dyDescent="0.2">
      <c r="A195" s="160" t="s">
        <v>16</v>
      </c>
      <c r="B195" s="161"/>
      <c r="C195"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195" s="56">
        <v>1110</v>
      </c>
      <c r="E195" s="37"/>
      <c r="F195" s="37"/>
      <c r="G195" s="37"/>
      <c r="H195" s="38"/>
    </row>
    <row r="196" spans="1:8" s="16" customFormat="1" ht="102" customHeight="1" x14ac:dyDescent="0.2">
      <c r="A196" s="160" t="s">
        <v>103</v>
      </c>
      <c r="B196" s="161"/>
      <c r="C196" s="2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196" s="56">
        <v>100002</v>
      </c>
      <c r="E196" s="37"/>
      <c r="F196" s="37"/>
      <c r="G196" s="37"/>
      <c r="H196" s="38"/>
    </row>
    <row r="197" spans="1:8" s="16" customFormat="1" ht="126" customHeight="1" x14ac:dyDescent="0.2">
      <c r="A197" s="160" t="s">
        <v>104</v>
      </c>
      <c r="B197" s="161"/>
      <c r="C19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"2ГИС.НОВОКУЗНЕЦК" (версия для ПК); 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Интернет-площадки и Веб-приложения на основе Cправочника организаций "2ГИС.НОВОКУЗНЕЦК", http://api.2gis.ru/</v>
      </c>
      <c r="D197" s="56">
        <v>20100</v>
      </c>
      <c r="E197" s="37"/>
      <c r="F197" s="37"/>
      <c r="G197" s="37"/>
      <c r="H197" s="38"/>
    </row>
    <row r="198" spans="1:8" s="16" customFormat="1" ht="96" customHeight="1" x14ac:dyDescent="0.2">
      <c r="A198" s="154" t="s">
        <v>105</v>
      </c>
      <c r="B198" s="155"/>
      <c r="C198"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Интернет-площадки и Веб-приложения на основе Cправочника организаций "2ГИС.НОВОКУЗНЕЦК", http://api.2gis.ru/</v>
      </c>
      <c r="D198" s="56">
        <v>10008</v>
      </c>
      <c r="E198" s="37"/>
      <c r="F198" s="37"/>
      <c r="G198" s="37"/>
      <c r="H198" s="38"/>
    </row>
    <row r="199" spans="1:8" s="16" customFormat="1" ht="96" customHeight="1" x14ac:dyDescent="0.2">
      <c r="A199" s="154" t="s">
        <v>106</v>
      </c>
      <c r="B199" s="155"/>
      <c r="C199"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"2ГИС.НОВОКУЗНЕЦК" (мобильная версия 2ГИС 4.0 и выше)</v>
      </c>
      <c r="D199" s="56">
        <v>12000</v>
      </c>
      <c r="E199" s="37"/>
      <c r="F199" s="37"/>
      <c r="G199" s="37"/>
      <c r="H199" s="38"/>
    </row>
    <row r="200" spans="1:8" ht="50.1" customHeight="1" x14ac:dyDescent="0.2">
      <c r="A200" s="160" t="s">
        <v>107</v>
      </c>
      <c r="B200" s="161"/>
      <c r="C200" s="203" t="str">
        <f>"Интернет-площадка 2gis.ru на основе Cправочника организаций "&amp;$C$2&amp;""</f>
        <v>Интернет-площадка 2gis.ru на основе Cправочника организаций "2ГИС.НОВОКУЗНЕЦК"</v>
      </c>
      <c r="D200" s="56">
        <v>17520</v>
      </c>
      <c r="E200" s="37"/>
      <c r="F200" s="37"/>
      <c r="G200" s="37"/>
      <c r="H200" s="38"/>
    </row>
    <row r="201" spans="1:8" ht="50.1" customHeight="1" x14ac:dyDescent="0.2">
      <c r="A201" s="160" t="s">
        <v>108</v>
      </c>
      <c r="B201" s="161"/>
      <c r="C201" s="203" t="str">
        <f>"Электронный справочник на основе Справочника организаций"&amp;$C$2&amp;" (версия для ПК)"</f>
        <v>Электронный справочник на основе Справочника организаций"2ГИС.НОВОКУЗНЕЦК" (версия для ПК)</v>
      </c>
      <c r="D201" s="56">
        <v>15600</v>
      </c>
      <c r="E201" s="37"/>
      <c r="F201" s="37"/>
      <c r="G201" s="37"/>
      <c r="H201" s="38"/>
    </row>
    <row r="202" spans="1:8" ht="50.1" customHeight="1" x14ac:dyDescent="0.2">
      <c r="A202" s="160" t="s">
        <v>109</v>
      </c>
      <c r="B202" s="161"/>
      <c r="C202" s="203" t="str">
        <f>"Электронный справочник на основе Справочника организаций"&amp;$C$2&amp;" (версия для ПК)"</f>
        <v>Электронный справочник на основе Справочника организаций"2ГИС.НОВОКУЗНЕЦК" (версия для ПК)</v>
      </c>
      <c r="D202" s="56">
        <v>30840</v>
      </c>
      <c r="E202" s="37"/>
      <c r="F202" s="37"/>
      <c r="G202" s="37"/>
      <c r="H202" s="38"/>
    </row>
    <row r="203" spans="1:8" ht="50.1" customHeight="1" x14ac:dyDescent="0.2">
      <c r="A203" s="160" t="s">
        <v>110</v>
      </c>
      <c r="B203" s="161"/>
      <c r="C203" s="203" t="str">
        <f>"Интернет-площадка 2gis.ru на основе Cправочника организаций "&amp;$C$2&amp;""</f>
        <v>Интернет-площадка 2gis.ru на основе Cправочника организаций "2ГИС.НОВОКУЗНЕЦК"</v>
      </c>
      <c r="D203" s="56">
        <v>42720</v>
      </c>
      <c r="E203" s="37"/>
      <c r="F203" s="37"/>
      <c r="G203" s="37"/>
      <c r="H203" s="38"/>
    </row>
    <row r="204" spans="1:8" ht="50.1" customHeight="1" x14ac:dyDescent="0.2">
      <c r="A204" s="160" t="s">
        <v>111</v>
      </c>
      <c r="B204" s="161"/>
      <c r="C204" s="203" t="str">
        <f>"Интернет-площадка 2gis.ru на основе Cправочника организаций "&amp;$C$2&amp;""</f>
        <v>Интернет-площадка 2gis.ru на основе Cправочника организаций "2ГИС.НОВОКУЗНЕЦК"</v>
      </c>
      <c r="D204" s="56">
        <v>51264</v>
      </c>
      <c r="E204" s="37"/>
      <c r="F204" s="37"/>
      <c r="G204" s="37"/>
      <c r="H204" s="38"/>
    </row>
    <row r="205" spans="1:8" ht="50.1" customHeight="1" x14ac:dyDescent="0.2">
      <c r="A205" s="160" t="s">
        <v>112</v>
      </c>
      <c r="B205" s="161"/>
      <c r="C205" s="203" t="str">
        <f>"Электронный справочник на основе Справочника организаций"&amp;$C$2&amp;" (версия для ПК)"</f>
        <v>Электронный справочник на основе Справочника организаций"2ГИС.НОВОКУЗНЕЦК" (версия для ПК)</v>
      </c>
      <c r="D205" s="56">
        <v>15600</v>
      </c>
      <c r="E205" s="37"/>
      <c r="F205" s="37"/>
      <c r="G205" s="37"/>
      <c r="H205" s="38"/>
    </row>
    <row r="206" spans="1:8" ht="50.1" customHeight="1" x14ac:dyDescent="0.2">
      <c r="A206" s="160" t="s">
        <v>113</v>
      </c>
      <c r="B206" s="161"/>
      <c r="C206" s="203" t="str">
        <f>"Электронный справочник на основе Справочника организаций"&amp;$C$2&amp;" (версия для ПК)"</f>
        <v>Электронный справочник на основе Справочника организаций"2ГИС.НОВОКУЗНЕЦК" (версия для ПК)</v>
      </c>
      <c r="D206" s="56">
        <v>17520</v>
      </c>
      <c r="E206" s="37"/>
      <c r="F206" s="37"/>
      <c r="G206" s="37"/>
      <c r="H206" s="38"/>
    </row>
    <row r="207" spans="1:8" ht="50.1" customHeight="1" x14ac:dyDescent="0.2">
      <c r="A207" s="160" t="s">
        <v>114</v>
      </c>
      <c r="B207" s="161"/>
      <c r="C207" s="203" t="str">
        <f>"Электронный справочник на основе Справочника организаций"&amp;$C$2&amp;" (версия для ПК)"</f>
        <v>Электронный справочник на основе Справочника организаций"2ГИС.НОВОКУЗНЕЦК" (версия для ПК)</v>
      </c>
      <c r="D207" s="56">
        <v>30840</v>
      </c>
      <c r="E207" s="37"/>
      <c r="F207" s="37"/>
      <c r="G207" s="37"/>
      <c r="H207" s="38"/>
    </row>
    <row r="208" spans="1:8" ht="50.1" customHeight="1" x14ac:dyDescent="0.2">
      <c r="A208" s="160" t="s">
        <v>115</v>
      </c>
      <c r="B208" s="161"/>
      <c r="C208" s="203" t="s">
        <v>95</v>
      </c>
      <c r="D208" s="56">
        <v>5640</v>
      </c>
      <c r="E208" s="37"/>
      <c r="F208" s="37"/>
      <c r="G208" s="37"/>
      <c r="H208" s="38"/>
    </row>
    <row r="209" spans="1:8" ht="73.5" customHeight="1" x14ac:dyDescent="0.2">
      <c r="A209" s="160" t="s">
        <v>116</v>
      </c>
      <c r="B209" s="161"/>
      <c r="C209"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"2ГИС.НОВОКУЗНЕЦК" (мобильная версия 2ГИС 4.0 и выше); Интернет-площадка 2gis.ru на основе Cправочника организаций "2ГИС.НОВОКУЗНЕЦК"</v>
      </c>
      <c r="D209" s="56">
        <v>81000</v>
      </c>
      <c r="E209" s="37"/>
      <c r="F209" s="37"/>
      <c r="G209" s="37"/>
      <c r="H209" s="38"/>
    </row>
    <row r="210" spans="1:8" ht="50.1" customHeight="1" thickBot="1" x14ac:dyDescent="0.25">
      <c r="A210" s="160" t="s">
        <v>117</v>
      </c>
      <c r="B210" s="161"/>
      <c r="C210" s="60" t="str">
        <f>"Электронный справочник на основе Справочника организаций"&amp;$C$2&amp;" (версия для ПК)"</f>
        <v>Электронный справочник на основе Справочника организаций"2ГИС.НОВОКУЗНЕЦК" (версия для ПК)</v>
      </c>
      <c r="D210" s="56">
        <v>42000</v>
      </c>
      <c r="E210" s="37"/>
      <c r="F210" s="37"/>
      <c r="G210" s="37"/>
      <c r="H210" s="38"/>
    </row>
    <row r="211" spans="1:8" s="28" customFormat="1" ht="50.1" customHeight="1" thickBot="1" x14ac:dyDescent="0.25">
      <c r="A211" s="24" t="s">
        <v>118</v>
      </c>
      <c r="B211" s="25"/>
      <c r="C211" s="211"/>
      <c r="D211" s="173"/>
      <c r="E211" s="173"/>
      <c r="F211" s="173"/>
      <c r="G211" s="173"/>
      <c r="H211" s="174"/>
    </row>
    <row r="212" spans="1:8" s="16" customFormat="1" ht="50.1" customHeight="1" x14ac:dyDescent="0.2">
      <c r="A212" s="160" t="s">
        <v>119</v>
      </c>
      <c r="B212" s="161"/>
      <c r="C212" s="206" t="str">
        <f>"Электронный справочник на основе Справочника организаций "&amp;$C$2&amp;" (мобильная версия)"</f>
        <v>Электронный справочник на основе Справочника организаций "2ГИС.НОВОКУЗНЕЦК" (мобильная версия)</v>
      </c>
      <c r="D212" s="36">
        <v>12000</v>
      </c>
      <c r="E212" s="37"/>
      <c r="F212" s="37"/>
      <c r="G212" s="37"/>
      <c r="H212" s="38"/>
    </row>
    <row r="213" spans="1:8" s="16" customFormat="1" ht="50.1" customHeight="1" x14ac:dyDescent="0.2">
      <c r="A213" s="160" t="s">
        <v>120</v>
      </c>
      <c r="B213" s="161"/>
      <c r="C213" s="209"/>
      <c r="D213" s="36">
        <v>12000</v>
      </c>
      <c r="E213" s="37"/>
      <c r="F213" s="37"/>
      <c r="G213" s="37"/>
      <c r="H213" s="38"/>
    </row>
    <row r="214" spans="1:8" s="16" customFormat="1" ht="50.1" customHeight="1" x14ac:dyDescent="0.2">
      <c r="A214" s="207" t="s">
        <v>121</v>
      </c>
      <c r="B214" s="208"/>
      <c r="C214" s="209"/>
      <c r="D214" s="297">
        <v>3000</v>
      </c>
      <c r="E214" s="157"/>
      <c r="F214" s="157"/>
      <c r="G214" s="157"/>
      <c r="H214" s="157"/>
    </row>
    <row r="215" spans="1:8" s="16" customFormat="1" ht="50.1" customHeight="1" x14ac:dyDescent="0.2">
      <c r="A215" s="207" t="s">
        <v>122</v>
      </c>
      <c r="B215" s="208"/>
      <c r="C215" s="209"/>
      <c r="D215" s="297">
        <v>300</v>
      </c>
      <c r="E215" s="157"/>
      <c r="F215" s="157"/>
      <c r="G215" s="157"/>
      <c r="H215" s="157"/>
    </row>
    <row r="216" spans="1:8" s="16" customFormat="1" ht="50.1" customHeight="1" thickBot="1" x14ac:dyDescent="0.25">
      <c r="A216" s="207" t="s">
        <v>123</v>
      </c>
      <c r="B216" s="208"/>
      <c r="C216" s="210"/>
      <c r="D216" s="78">
        <v>1500</v>
      </c>
      <c r="E216" s="79"/>
      <c r="F216" s="79"/>
      <c r="G216" s="79"/>
      <c r="H216" s="79"/>
    </row>
    <row r="217" spans="1:8" s="16" customFormat="1" ht="50.1" customHeight="1" thickBot="1" x14ac:dyDescent="0.25">
      <c r="A217" s="24" t="s">
        <v>124</v>
      </c>
      <c r="B217" s="25"/>
      <c r="C217" s="26"/>
      <c r="D217" s="173"/>
      <c r="E217" s="173"/>
      <c r="F217" s="173"/>
      <c r="G217" s="173"/>
      <c r="H217" s="174"/>
    </row>
    <row r="218" spans="1:8" ht="50.1" customHeight="1" x14ac:dyDescent="0.2">
      <c r="A218" s="160" t="s">
        <v>125</v>
      </c>
      <c r="B218" s="161"/>
      <c r="C218"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"2ГИС.НОВОКУЗНЕЦК" (мобильная версия 2ГИС 4.0 и выше)</v>
      </c>
      <c r="D218" s="212">
        <f>F218*1.2</f>
        <v>5760</v>
      </c>
      <c r="E218" s="213">
        <f>F218*1.1</f>
        <v>5280</v>
      </c>
      <c r="F218" s="213">
        <v>4800</v>
      </c>
      <c r="G218" s="213">
        <f>F218*0.75</f>
        <v>3600</v>
      </c>
      <c r="H218" s="214">
        <f>F218*0.5</f>
        <v>2400</v>
      </c>
    </row>
    <row r="219" spans="1:8" ht="50.1" customHeight="1" x14ac:dyDescent="0.2">
      <c r="A219" s="160" t="s">
        <v>126</v>
      </c>
      <c r="B219" s="161"/>
      <c r="C219" s="203" t="str">
        <f>"Интернет-площадка 2gis.ru на основе Cправочника организаций "&amp;$C$2&amp;""</f>
        <v>Интернет-площадка 2gis.ru на основе Cправочника организаций "2ГИС.НОВОКУЗНЕЦК"</v>
      </c>
      <c r="D219" s="36">
        <v>3012</v>
      </c>
      <c r="E219" s="37"/>
      <c r="F219" s="37"/>
      <c r="G219" s="37"/>
      <c r="H219" s="38"/>
    </row>
    <row r="220" spans="1:8" ht="50.1" customHeight="1" x14ac:dyDescent="0.2">
      <c r="A220" s="160" t="s">
        <v>127</v>
      </c>
      <c r="B220" s="161"/>
      <c r="C220" s="203" t="str">
        <f>"Электронный справочник на основе Справочника организаций"&amp;$C$2&amp;" (версия для ПК)"</f>
        <v>Электронный справочник на основе Справочника организаций"2ГИС.НОВОКУЗНЕЦК" (версия для ПК)</v>
      </c>
      <c r="D220" s="56">
        <v>2772</v>
      </c>
      <c r="E220" s="37"/>
      <c r="F220" s="37"/>
      <c r="G220" s="37"/>
      <c r="H220" s="38"/>
    </row>
    <row r="221" spans="1:8" ht="50.1" customHeight="1" x14ac:dyDescent="0.2">
      <c r="A221" s="160" t="s">
        <v>198</v>
      </c>
      <c r="B221" s="161"/>
      <c r="C221"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"2ГИС.НОВОКУЗНЕЦК" (мобильная версия 2ГИС 4.0 и выше)</v>
      </c>
      <c r="D221" s="212">
        <f>F221*1.2</f>
        <v>16128</v>
      </c>
      <c r="E221" s="213">
        <f>F221*1.1</f>
        <v>14784.000000000002</v>
      </c>
      <c r="F221" s="213">
        <v>13440</v>
      </c>
      <c r="G221" s="213">
        <f>F221*0.75</f>
        <v>10080</v>
      </c>
      <c r="H221" s="214">
        <f>F221*0.5</f>
        <v>6720</v>
      </c>
    </row>
    <row r="222" spans="1:8" ht="50.1" customHeight="1" x14ac:dyDescent="0.2">
      <c r="A222" s="160" t="s">
        <v>199</v>
      </c>
      <c r="B222" s="161"/>
      <c r="C222" s="203" t="str">
        <f>"Интернет-площадка 2gis.ru на основе Cправочника организаций "&amp;$C$2&amp;""</f>
        <v>Интернет-площадка 2gis.ru на основе Cправочника организаций "2ГИС.НОВОКУЗНЕЦК"</v>
      </c>
      <c r="D222" s="36">
        <v>8520</v>
      </c>
      <c r="E222" s="37"/>
      <c r="F222" s="37"/>
      <c r="G222" s="37"/>
      <c r="H222" s="38"/>
    </row>
    <row r="223" spans="1:8" ht="50.1" customHeight="1" x14ac:dyDescent="0.2">
      <c r="A223" s="160" t="s">
        <v>130</v>
      </c>
      <c r="B223" s="161"/>
      <c r="C223" s="203" t="str">
        <f>"Электронный справочник на основе Справочника организаций"&amp;$C$2&amp;" (версия для ПК)"</f>
        <v>Электронный справочник на основе Справочника организаций"2ГИС.НОВОКУЗНЕЦК" (версия для ПК)</v>
      </c>
      <c r="D223" s="36">
        <v>7800</v>
      </c>
      <c r="E223" s="37"/>
      <c r="F223" s="37"/>
      <c r="G223" s="37"/>
      <c r="H223" s="38"/>
    </row>
    <row r="224" spans="1:8" s="16" customFormat="1" ht="126" customHeight="1" x14ac:dyDescent="0.2">
      <c r="A224" s="160" t="s">
        <v>131</v>
      </c>
      <c r="B224" s="161"/>
      <c r="C224" s="215" t="str">
        <f>C219</f>
        <v>Интернет-площадка 2gis.ru на основе Cправочника организаций "2ГИС.НОВОКУЗНЕЦК"</v>
      </c>
      <c r="D224" s="212">
        <f>F224*1.2</f>
        <v>5760</v>
      </c>
      <c r="E224" s="213">
        <f>F224*1.1</f>
        <v>5280</v>
      </c>
      <c r="F224" s="213">
        <v>4800</v>
      </c>
      <c r="G224" s="213">
        <f>F224*0.75</f>
        <v>3600</v>
      </c>
      <c r="H224" s="214">
        <f>F224*0.5</f>
        <v>2400</v>
      </c>
    </row>
    <row r="225" spans="1:8" s="16" customFormat="1" ht="126" customHeight="1" thickBot="1" x14ac:dyDescent="0.25">
      <c r="A225" s="160" t="s">
        <v>132</v>
      </c>
      <c r="B225" s="161"/>
      <c r="C225"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225" s="56">
        <v>5214</v>
      </c>
      <c r="E225" s="37"/>
      <c r="F225" s="37"/>
      <c r="G225" s="37"/>
      <c r="H225" s="38"/>
    </row>
    <row r="226" spans="1:8" ht="50.1" customHeight="1" thickBot="1" x14ac:dyDescent="0.25">
      <c r="A226" s="24" t="s">
        <v>200</v>
      </c>
      <c r="B226" s="25"/>
      <c r="C226" s="26"/>
      <c r="D226" s="173"/>
      <c r="E226" s="173"/>
      <c r="F226" s="173"/>
      <c r="G226" s="173"/>
      <c r="H226" s="174"/>
    </row>
    <row r="227" spans="1:8" s="23" customFormat="1" ht="30" customHeight="1" thickBot="1" x14ac:dyDescent="0.25">
      <c r="A227" s="303"/>
      <c r="B227" s="303"/>
      <c r="C227" s="303"/>
      <c r="D227" s="303"/>
      <c r="E227" s="303"/>
      <c r="F227" s="303"/>
      <c r="G227" s="303"/>
      <c r="H227" s="304"/>
    </row>
    <row r="228" spans="1:8" s="16" customFormat="1" ht="83.25" customHeight="1" x14ac:dyDescent="0.2">
      <c r="A228" s="305" t="s">
        <v>201</v>
      </c>
      <c r="B228" s="306"/>
      <c r="C228"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"2ГИС.НОВОКУЗНЕЦК" (версия для ПК); 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228" s="294">
        <v>14070</v>
      </c>
      <c r="E228" s="295"/>
      <c r="F228" s="295"/>
      <c r="G228" s="295"/>
      <c r="H228" s="296"/>
    </row>
    <row r="229" spans="1:8" s="16" customFormat="1" ht="83.25" customHeight="1" thickBot="1" x14ac:dyDescent="0.25">
      <c r="A229" s="307" t="s">
        <v>202</v>
      </c>
      <c r="B229" s="308"/>
      <c r="C229" s="210"/>
      <c r="D229" s="309">
        <v>14070</v>
      </c>
      <c r="E229" s="165"/>
      <c r="F229" s="165"/>
      <c r="G229" s="165"/>
      <c r="H229" s="166"/>
    </row>
    <row r="230" spans="1:8" ht="50.1" customHeight="1" thickBot="1" x14ac:dyDescent="0.25">
      <c r="A230" s="197"/>
      <c r="B230" s="198"/>
      <c r="C230" s="125"/>
      <c r="D230" s="199"/>
      <c r="E230" s="199"/>
      <c r="F230" s="199"/>
      <c r="G230" s="199"/>
      <c r="H230" s="200"/>
    </row>
    <row r="231" spans="1:8" s="23" customFormat="1" ht="26.25" x14ac:dyDescent="0.2">
      <c r="A231" s="216"/>
      <c r="B231" s="217"/>
      <c r="C231" s="218"/>
      <c r="D231" s="217"/>
      <c r="E231" s="217"/>
      <c r="F231" s="217"/>
      <c r="G231" s="217"/>
      <c r="H231" s="219"/>
    </row>
    <row r="232" spans="1:8" s="16" customFormat="1" ht="21" x14ac:dyDescent="0.2">
      <c r="A232" s="220"/>
      <c r="B232" s="221" t="s">
        <v>133</v>
      </c>
      <c r="C232" s="222" t="s">
        <v>583</v>
      </c>
      <c r="D232" s="222"/>
      <c r="E232" s="223"/>
      <c r="F232" s="223"/>
      <c r="G232" s="223"/>
      <c r="H232" s="223"/>
    </row>
    <row r="233" spans="1:8" s="16" customFormat="1" ht="21" x14ac:dyDescent="0.2">
      <c r="A233" s="220"/>
      <c r="B233" s="223"/>
      <c r="C233" s="224" t="s">
        <v>584</v>
      </c>
      <c r="D233" s="224"/>
      <c r="E233" s="223"/>
      <c r="F233" s="223"/>
      <c r="G233" s="223"/>
      <c r="H233" s="223"/>
    </row>
    <row r="234" spans="1:8" s="16" customFormat="1" ht="21" x14ac:dyDescent="0.2">
      <c r="A234" s="220"/>
      <c r="B234" s="223"/>
      <c r="C234" s="224" t="s">
        <v>585</v>
      </c>
      <c r="D234" s="224"/>
      <c r="E234" s="223"/>
      <c r="F234" s="223"/>
      <c r="G234" s="223"/>
      <c r="H234" s="223"/>
    </row>
    <row r="235" spans="1:8" s="16" customFormat="1" ht="21" x14ac:dyDescent="0.2">
      <c r="A235" s="216"/>
      <c r="B235" s="217"/>
      <c r="C235" s="224"/>
      <c r="D235" s="224"/>
      <c r="E235" s="223"/>
      <c r="F235" s="223"/>
      <c r="G235" s="223"/>
      <c r="H235" s="217"/>
    </row>
    <row r="236" spans="1:8" s="16" customFormat="1" ht="26.25" x14ac:dyDescent="0.2">
      <c r="A236" s="227" t="str">
        <f>Абакан_юр!A174</f>
        <v>По соглашению сторон в качестве валюты платежа могут выступать украинские гривны, в этом случае курс следующий: 1 руб. = 0,4408 гривен</v>
      </c>
      <c r="B236" s="227"/>
      <c r="C236" s="227"/>
      <c r="D236" s="228"/>
      <c r="E236" s="228"/>
      <c r="F236" s="229"/>
      <c r="G236" s="230"/>
      <c r="H236" s="230"/>
    </row>
    <row r="237" spans="1:8" ht="26.25" x14ac:dyDescent="0.2">
      <c r="A237" s="227" t="str">
        <f>Абакан_юр!A175</f>
        <v>По соглашению сторон в качестве валюты платежа могут выступать дирхамы ОАЭ, в этом случае курс следующий: 1 руб. = 0,0420 дирхам</v>
      </c>
      <c r="B237" s="227"/>
      <c r="C237" s="227"/>
      <c r="D237" s="228"/>
      <c r="E237" s="228"/>
      <c r="F237" s="229"/>
      <c r="G237" s="232"/>
      <c r="H237" s="232"/>
    </row>
    <row r="238" spans="1:8" ht="26.25" x14ac:dyDescent="0.2">
      <c r="A238" s="227" t="str">
        <f>Абакан_юр!A176</f>
        <v>По соглашению сторон в качестве валюты платежа могут выступать доллары США, в этом случае курс следующий: 1 руб. = 0,0114 доллара</v>
      </c>
      <c r="B238" s="227"/>
      <c r="C238" s="227"/>
      <c r="D238" s="228"/>
      <c r="E238" s="228"/>
      <c r="F238" s="229"/>
      <c r="G238" s="232"/>
      <c r="H238" s="232"/>
    </row>
    <row r="239" spans="1:8" ht="26.25" x14ac:dyDescent="0.2">
      <c r="A239" s="227" t="str">
        <f>Абакан_юр!A177</f>
        <v>По соглашению сторон в качестве валюты платежа могут выступать евро, в этом случае курс следующий: 1 руб. = 0,0105 евро</v>
      </c>
      <c r="B239" s="227"/>
      <c r="C239" s="227"/>
      <c r="D239" s="228"/>
      <c r="E239" s="229"/>
      <c r="F239" s="229"/>
      <c r="G239" s="232"/>
      <c r="H239" s="232"/>
    </row>
    <row r="240" spans="1:8" ht="26.25" x14ac:dyDescent="0.2">
      <c r="A240" s="227" t="str">
        <f>Абакан_юр!A178</f>
        <v>По соглашению сторон в качестве валюты платежа могут выступать чешские кроны, в этом случае курс следующий: 1 руб. = 0,2605 крона</v>
      </c>
      <c r="B240" s="227"/>
      <c r="C240" s="227"/>
      <c r="D240" s="228"/>
      <c r="E240" s="229"/>
      <c r="F240" s="229"/>
      <c r="G240" s="232"/>
      <c r="H240" s="232"/>
    </row>
    <row r="241" spans="1:8" ht="26.25" x14ac:dyDescent="0.2">
      <c r="A241" s="227" t="str">
        <f>Абакан_юр!A179</f>
        <v>По соглашению сторон в качестве валюты платежа могут выступать киргизские сомы, в этом случае курс следующий: 1 руб. = 1,0083 сом</v>
      </c>
      <c r="B241" s="227"/>
      <c r="C241" s="227"/>
      <c r="D241" s="228"/>
      <c r="E241" s="228"/>
      <c r="F241" s="229"/>
      <c r="G241" s="232"/>
      <c r="H241" s="232"/>
    </row>
    <row r="242" spans="1:8" ht="26.25" x14ac:dyDescent="0.2">
      <c r="A242" s="227" t="str">
        <f>Абакан_юр!A180</f>
        <v>По соглашению сторон в качестве валюты платежа могут выступать казахстанские тенге, в этом случае курс следующий: 1 руб. = 5,0473 тенге</v>
      </c>
      <c r="B242" s="227"/>
      <c r="C242" s="227"/>
      <c r="D242" s="228"/>
      <c r="E242" s="228"/>
      <c r="F242" s="229"/>
      <c r="G242" s="232"/>
      <c r="H242" s="232"/>
    </row>
    <row r="243" spans="1:8" ht="26.25" x14ac:dyDescent="0.2">
      <c r="A243" s="233"/>
      <c r="B243" s="233"/>
      <c r="C243" s="234"/>
      <c r="D243" s="235"/>
      <c r="E243" s="235"/>
      <c r="F243" s="236"/>
      <c r="G243" s="237"/>
      <c r="H243" s="237"/>
    </row>
    <row r="244" spans="1:8" ht="21" x14ac:dyDescent="0.2">
      <c r="A244" s="239" t="s">
        <v>144</v>
      </c>
      <c r="B244" s="239"/>
      <c r="C244" s="239"/>
      <c r="D244" s="239"/>
      <c r="E244" s="239"/>
      <c r="F244" s="239"/>
      <c r="G244" s="239"/>
      <c r="H244" s="239"/>
    </row>
    <row r="245" spans="1:8" ht="21" x14ac:dyDescent="0.2">
      <c r="A245" s="239" t="s">
        <v>145</v>
      </c>
      <c r="B245" s="239"/>
      <c r="C245" s="239"/>
      <c r="D245" s="239"/>
      <c r="E245" s="239"/>
      <c r="F245" s="239"/>
      <c r="G245" s="239"/>
      <c r="H245" s="239"/>
    </row>
    <row r="246" spans="1:8" ht="27" thickBot="1" x14ac:dyDescent="0.25">
      <c r="A246" s="233"/>
      <c r="B246" s="233"/>
      <c r="C246" s="234"/>
      <c r="D246" s="235"/>
      <c r="E246" s="235"/>
      <c r="F246" s="236"/>
      <c r="G246" s="237"/>
      <c r="H246" s="237"/>
    </row>
    <row r="247" spans="1:8" ht="21.75" thickBot="1" x14ac:dyDescent="0.25">
      <c r="A247" s="426" t="s">
        <v>148</v>
      </c>
      <c r="B247" s="427"/>
      <c r="C247" s="250" t="s">
        <v>149</v>
      </c>
      <c r="D247" s="440" t="s">
        <v>150</v>
      </c>
      <c r="E247" s="441"/>
      <c r="F247" s="252"/>
      <c r="G247" s="252"/>
      <c r="H247" s="252"/>
    </row>
    <row r="248" spans="1:8" ht="21" x14ac:dyDescent="0.2">
      <c r="A248" s="253" t="s">
        <v>207</v>
      </c>
      <c r="B248" s="254"/>
      <c r="C248" s="256" t="s">
        <v>208</v>
      </c>
      <c r="D248" s="473">
        <v>2190</v>
      </c>
      <c r="E248" s="257"/>
      <c r="F248" s="252"/>
      <c r="G248" s="252"/>
      <c r="H248" s="252"/>
    </row>
    <row r="249" spans="1:8" ht="21" x14ac:dyDescent="0.2">
      <c r="A249" s="258" t="s">
        <v>209</v>
      </c>
      <c r="B249" s="259"/>
      <c r="C249" s="261"/>
      <c r="D249" s="474">
        <v>1590</v>
      </c>
      <c r="E249" s="262"/>
      <c r="F249" s="252"/>
      <c r="G249" s="252"/>
      <c r="H249" s="252"/>
    </row>
    <row r="250" spans="1:8" ht="21" x14ac:dyDescent="0.2">
      <c r="A250" s="258" t="s">
        <v>210</v>
      </c>
      <c r="B250" s="259"/>
      <c r="C250" s="261"/>
      <c r="D250" s="474">
        <v>1440</v>
      </c>
      <c r="E250" s="262"/>
      <c r="F250" s="252"/>
      <c r="G250" s="252"/>
      <c r="H250" s="252"/>
    </row>
    <row r="251" spans="1:8" ht="21.75" thickBot="1" x14ac:dyDescent="0.25">
      <c r="A251" s="258" t="s">
        <v>211</v>
      </c>
      <c r="B251" s="259"/>
      <c r="C251" s="261"/>
      <c r="D251" s="474">
        <v>1290</v>
      </c>
      <c r="E251" s="262"/>
      <c r="F251" s="252"/>
      <c r="G251" s="252"/>
      <c r="H251" s="252"/>
    </row>
    <row r="252" spans="1:8" ht="84" x14ac:dyDescent="0.2">
      <c r="A252" s="253" t="s">
        <v>151</v>
      </c>
      <c r="B252" s="254"/>
      <c r="C252" s="255" t="s">
        <v>152</v>
      </c>
      <c r="D252" s="256" t="s">
        <v>153</v>
      </c>
      <c r="E252" s="257"/>
      <c r="F252" s="252"/>
      <c r="G252" s="252"/>
      <c r="H252" s="252"/>
    </row>
    <row r="253" spans="1:8" ht="21" x14ac:dyDescent="0.2">
      <c r="A253" s="258" t="s">
        <v>154</v>
      </c>
      <c r="B253" s="259"/>
      <c r="C253" s="260" t="s">
        <v>155</v>
      </c>
      <c r="D253" s="261" t="s">
        <v>156</v>
      </c>
      <c r="E253" s="262"/>
      <c r="F253" s="252"/>
      <c r="G253" s="252"/>
      <c r="H253" s="252"/>
    </row>
    <row r="254" spans="1:8" ht="96" customHeight="1" x14ac:dyDescent="0.2">
      <c r="A254" s="258" t="s">
        <v>157</v>
      </c>
      <c r="B254" s="259"/>
      <c r="C254" s="260" t="s">
        <v>158</v>
      </c>
      <c r="D254" s="261" t="s">
        <v>156</v>
      </c>
      <c r="E254" s="262"/>
      <c r="F254" s="252"/>
      <c r="G254" s="252"/>
      <c r="H254" s="252"/>
    </row>
    <row r="255" spans="1:8" ht="50.1" customHeight="1" thickBot="1" x14ac:dyDescent="0.25">
      <c r="A255" s="321" t="s">
        <v>160</v>
      </c>
      <c r="B255" s="322"/>
      <c r="C255" s="611" t="s">
        <v>161</v>
      </c>
      <c r="D255" s="322" t="s">
        <v>156</v>
      </c>
      <c r="E255" s="612"/>
      <c r="F255" s="246"/>
      <c r="G255" s="246"/>
      <c r="H255" s="246"/>
    </row>
    <row r="256" spans="1:8" ht="50.1" customHeight="1" thickBot="1" x14ac:dyDescent="0.25">
      <c r="A256" s="321" t="s">
        <v>162</v>
      </c>
      <c r="B256" s="322"/>
      <c r="C256" s="323" t="s">
        <v>163</v>
      </c>
      <c r="D256" s="324" t="s">
        <v>156</v>
      </c>
      <c r="E256" s="325"/>
      <c r="F256" s="236"/>
      <c r="G256" s="237"/>
      <c r="H256" s="237"/>
    </row>
    <row r="257" spans="1:8" ht="50.1" customHeight="1" x14ac:dyDescent="0.2">
      <c r="A257" s="264" t="s">
        <v>164</v>
      </c>
      <c r="B257" s="264"/>
      <c r="C257" s="264"/>
      <c r="D257" s="264"/>
      <c r="E257" s="264"/>
      <c r="F257" s="264"/>
      <c r="G257" s="264"/>
      <c r="H257" s="264"/>
    </row>
    <row r="258" spans="1:8" ht="50.1" customHeight="1" x14ac:dyDescent="0.2">
      <c r="A258" s="264" t="s">
        <v>165</v>
      </c>
      <c r="B258" s="264"/>
      <c r="C258" s="264"/>
      <c r="D258" s="264"/>
      <c r="E258" s="264"/>
      <c r="F258" s="264"/>
      <c r="G258" s="264"/>
      <c r="H258" s="264"/>
    </row>
    <row r="259" spans="1:8" ht="192.75" customHeight="1" x14ac:dyDescent="0.2">
      <c r="A259" s="326" t="str">
        <f>Абакан_юр!A195</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59" s="326"/>
      <c r="C259" s="326"/>
      <c r="D259" s="326"/>
      <c r="E259" s="326"/>
      <c r="F259" s="326"/>
      <c r="G259" s="326"/>
      <c r="H259" s="326"/>
    </row>
    <row r="260" spans="1:8" ht="97.5" customHeight="1" x14ac:dyDescent="0.2">
      <c r="A260" s="239" t="s">
        <v>167</v>
      </c>
      <c r="B260" s="239"/>
      <c r="C260" s="239"/>
      <c r="D260" s="239"/>
      <c r="E260" s="239"/>
      <c r="F260" s="239"/>
      <c r="G260" s="239"/>
      <c r="H260" s="239"/>
    </row>
    <row r="261" spans="1:8" ht="113.25" customHeight="1" x14ac:dyDescent="0.2">
      <c r="A261" s="264" t="s">
        <v>168</v>
      </c>
      <c r="B261" s="264"/>
      <c r="C261" s="264"/>
      <c r="D261" s="264"/>
      <c r="E261" s="264"/>
      <c r="F261" s="264"/>
      <c r="G261" s="264"/>
      <c r="H261" s="264"/>
    </row>
    <row r="262" spans="1:8" s="217" customFormat="1" ht="102.75" customHeight="1" x14ac:dyDescent="0.2">
      <c r="A262" s="239" t="s">
        <v>169</v>
      </c>
      <c r="B262" s="239"/>
      <c r="C262" s="239"/>
      <c r="D262" s="239"/>
      <c r="E262" s="239"/>
      <c r="F262" s="239"/>
      <c r="G262" s="239"/>
      <c r="H262" s="239"/>
    </row>
    <row r="263" spans="1:8" s="238" customFormat="1" ht="159" customHeight="1" x14ac:dyDescent="0.2">
      <c r="A263" s="475" t="s">
        <v>287</v>
      </c>
      <c r="B263" s="475"/>
      <c r="C263" s="475"/>
      <c r="D263" s="475"/>
      <c r="E263" s="475"/>
      <c r="F263" s="475"/>
      <c r="G263" s="475"/>
      <c r="H263" s="475"/>
    </row>
    <row r="264" spans="1:8" ht="38.25" customHeight="1" x14ac:dyDescent="0.35">
      <c r="A264" s="476" t="s">
        <v>288</v>
      </c>
      <c r="B264" s="477"/>
      <c r="C264" s="478" t="s">
        <v>289</v>
      </c>
    </row>
    <row r="265" spans="1:8" ht="34.5" customHeight="1" x14ac:dyDescent="0.35">
      <c r="A265" s="479" t="s">
        <v>290</v>
      </c>
      <c r="B265" s="480"/>
      <c r="C265" s="481">
        <v>1</v>
      </c>
    </row>
    <row r="266" spans="1:8" ht="25.5" x14ac:dyDescent="0.35">
      <c r="A266" s="479">
        <v>2</v>
      </c>
      <c r="B266" s="480"/>
      <c r="C266" s="481">
        <v>1.1000000000000001</v>
      </c>
    </row>
    <row r="267" spans="1:8" ht="25.5" x14ac:dyDescent="0.35">
      <c r="A267" s="479">
        <v>3</v>
      </c>
      <c r="B267" s="480"/>
      <c r="C267" s="481">
        <v>1.2</v>
      </c>
    </row>
    <row r="268" spans="1:8" ht="25.5" x14ac:dyDescent="0.35">
      <c r="A268" s="479" t="s">
        <v>291</v>
      </c>
      <c r="B268" s="480"/>
      <c r="C268" s="481">
        <v>1.25</v>
      </c>
    </row>
    <row r="269" spans="1:8" s="266" customFormat="1" ht="25.5" x14ac:dyDescent="0.35">
      <c r="A269" s="479" t="s">
        <v>292</v>
      </c>
      <c r="B269" s="480"/>
      <c r="C269" s="481">
        <v>1.3</v>
      </c>
      <c r="D269" s="217"/>
      <c r="E269" s="217"/>
      <c r="F269" s="217"/>
      <c r="G269" s="217"/>
      <c r="H269" s="219"/>
    </row>
    <row r="270" spans="1:8" ht="25.5" x14ac:dyDescent="0.35">
      <c r="A270" s="479" t="s">
        <v>293</v>
      </c>
      <c r="B270" s="480"/>
      <c r="C270" s="481">
        <v>1.35</v>
      </c>
    </row>
    <row r="271" spans="1:8" ht="25.5" x14ac:dyDescent="0.35">
      <c r="A271" s="479" t="s">
        <v>294</v>
      </c>
      <c r="B271" s="480"/>
      <c r="C271" s="481">
        <v>1.4</v>
      </c>
    </row>
    <row r="272" spans="1:8" ht="25.5" x14ac:dyDescent="0.35">
      <c r="A272" s="479" t="s">
        <v>295</v>
      </c>
      <c r="B272" s="480"/>
      <c r="C272" s="481">
        <v>1.45</v>
      </c>
    </row>
    <row r="273" spans="1:8" ht="25.5" x14ac:dyDescent="0.35">
      <c r="A273" s="479" t="s">
        <v>296</v>
      </c>
      <c r="B273" s="480"/>
      <c r="C273" s="481">
        <v>1.5</v>
      </c>
    </row>
    <row r="274" spans="1:8" ht="25.5" x14ac:dyDescent="0.35">
      <c r="A274" s="479" t="s">
        <v>297</v>
      </c>
      <c r="B274" s="480"/>
      <c r="C274" s="481">
        <v>2</v>
      </c>
    </row>
    <row r="275" spans="1:8" ht="23.25" x14ac:dyDescent="0.2">
      <c r="A275" s="264" t="s">
        <v>298</v>
      </c>
      <c r="B275" s="264"/>
      <c r="C275" s="264"/>
      <c r="D275" s="264"/>
      <c r="E275" s="264"/>
      <c r="F275" s="264"/>
      <c r="G275" s="264"/>
      <c r="H275" s="264"/>
    </row>
  </sheetData>
  <sheetProtection selectLockedCells="1" selectUnlockedCells="1"/>
  <mergeCells count="457">
    <mergeCell ref="A270:B270"/>
    <mergeCell ref="A271:B271"/>
    <mergeCell ref="A272:B272"/>
    <mergeCell ref="A273:B273"/>
    <mergeCell ref="A274:B274"/>
    <mergeCell ref="A275:H275"/>
    <mergeCell ref="A264:B264"/>
    <mergeCell ref="A265:B265"/>
    <mergeCell ref="A266:B266"/>
    <mergeCell ref="A267:B267"/>
    <mergeCell ref="A268:B268"/>
    <mergeCell ref="A269:B269"/>
    <mergeCell ref="A259:H259"/>
    <mergeCell ref="A260:H260"/>
    <mergeCell ref="A261:H261"/>
    <mergeCell ref="A262:E262"/>
    <mergeCell ref="F262:H262"/>
    <mergeCell ref="A263:H263"/>
    <mergeCell ref="A255:B255"/>
    <mergeCell ref="D255:E255"/>
    <mergeCell ref="A256:B256"/>
    <mergeCell ref="D256:E256"/>
    <mergeCell ref="A257:H257"/>
    <mergeCell ref="A258:H258"/>
    <mergeCell ref="A252:B252"/>
    <mergeCell ref="D252:E252"/>
    <mergeCell ref="A253:B253"/>
    <mergeCell ref="D253:E253"/>
    <mergeCell ref="A254:B254"/>
    <mergeCell ref="D254:E254"/>
    <mergeCell ref="A248:B248"/>
    <mergeCell ref="C248:C251"/>
    <mergeCell ref="D248:E248"/>
    <mergeCell ref="A249:B249"/>
    <mergeCell ref="D249:E249"/>
    <mergeCell ref="A250:B250"/>
    <mergeCell ref="D250:E250"/>
    <mergeCell ref="A251:B251"/>
    <mergeCell ref="D251:E251"/>
    <mergeCell ref="A241:C241"/>
    <mergeCell ref="A242:C242"/>
    <mergeCell ref="A244:H244"/>
    <mergeCell ref="A245:H245"/>
    <mergeCell ref="A247:B247"/>
    <mergeCell ref="D247:E247"/>
    <mergeCell ref="A236:C236"/>
    <mergeCell ref="G236:H236"/>
    <mergeCell ref="A237:C237"/>
    <mergeCell ref="A238:C238"/>
    <mergeCell ref="A239:C239"/>
    <mergeCell ref="A240:C240"/>
    <mergeCell ref="A230:B230"/>
    <mergeCell ref="D230:H230"/>
    <mergeCell ref="C232:D232"/>
    <mergeCell ref="C233:D233"/>
    <mergeCell ref="C234:D234"/>
    <mergeCell ref="C235:D235"/>
    <mergeCell ref="A227:C227"/>
    <mergeCell ref="D227:H227"/>
    <mergeCell ref="A228:B228"/>
    <mergeCell ref="C228:C229"/>
    <mergeCell ref="D228:H228"/>
    <mergeCell ref="A229:B229"/>
    <mergeCell ref="D229:H229"/>
    <mergeCell ref="A223:B223"/>
    <mergeCell ref="D223:H223"/>
    <mergeCell ref="A224:B224"/>
    <mergeCell ref="A225:B225"/>
    <mergeCell ref="D225:H225"/>
    <mergeCell ref="A226:B226"/>
    <mergeCell ref="D226:H226"/>
    <mergeCell ref="A219:B219"/>
    <mergeCell ref="D219:H219"/>
    <mergeCell ref="A220:B220"/>
    <mergeCell ref="D220:H220"/>
    <mergeCell ref="A221:B221"/>
    <mergeCell ref="A222:B222"/>
    <mergeCell ref="D222:H222"/>
    <mergeCell ref="D215:H215"/>
    <mergeCell ref="A216:B216"/>
    <mergeCell ref="D216:H216"/>
    <mergeCell ref="A217:B217"/>
    <mergeCell ref="D217:H217"/>
    <mergeCell ref="A218:B218"/>
    <mergeCell ref="A211:B211"/>
    <mergeCell ref="D211:H211"/>
    <mergeCell ref="A212:B212"/>
    <mergeCell ref="C212:C216"/>
    <mergeCell ref="D212:H212"/>
    <mergeCell ref="A213:B213"/>
    <mergeCell ref="D213:H213"/>
    <mergeCell ref="A214:B214"/>
    <mergeCell ref="D214:H214"/>
    <mergeCell ref="A215:B215"/>
    <mergeCell ref="A208:B208"/>
    <mergeCell ref="D208:H208"/>
    <mergeCell ref="A209:B209"/>
    <mergeCell ref="D209:H209"/>
    <mergeCell ref="A210:B210"/>
    <mergeCell ref="D210:H210"/>
    <mergeCell ref="A205:B205"/>
    <mergeCell ref="D205:H205"/>
    <mergeCell ref="A206:B206"/>
    <mergeCell ref="D206:H206"/>
    <mergeCell ref="A207:B207"/>
    <mergeCell ref="D207:H207"/>
    <mergeCell ref="A202:B202"/>
    <mergeCell ref="D202:H202"/>
    <mergeCell ref="A203:B203"/>
    <mergeCell ref="D203:H203"/>
    <mergeCell ref="A204:B204"/>
    <mergeCell ref="D204:H204"/>
    <mergeCell ref="A199:B199"/>
    <mergeCell ref="D199:H199"/>
    <mergeCell ref="A200:B200"/>
    <mergeCell ref="D200:H200"/>
    <mergeCell ref="A201:B201"/>
    <mergeCell ref="D201:H201"/>
    <mergeCell ref="A196:B196"/>
    <mergeCell ref="D196:H196"/>
    <mergeCell ref="A197:B197"/>
    <mergeCell ref="D197:H197"/>
    <mergeCell ref="A198:B198"/>
    <mergeCell ref="D198:H198"/>
    <mergeCell ref="A193:B193"/>
    <mergeCell ref="D193:H193"/>
    <mergeCell ref="A194:B194"/>
    <mergeCell ref="D194:H194"/>
    <mergeCell ref="A195:B195"/>
    <mergeCell ref="D195:H195"/>
    <mergeCell ref="A190:B190"/>
    <mergeCell ref="D190:H190"/>
    <mergeCell ref="A191:B191"/>
    <mergeCell ref="D191:H191"/>
    <mergeCell ref="A192:B192"/>
    <mergeCell ref="D192:H192"/>
    <mergeCell ref="A187:B187"/>
    <mergeCell ref="D187:H187"/>
    <mergeCell ref="A188:B188"/>
    <mergeCell ref="D188:H188"/>
    <mergeCell ref="A189:B189"/>
    <mergeCell ref="D189:H189"/>
    <mergeCell ref="A184:B184"/>
    <mergeCell ref="D184:H184"/>
    <mergeCell ref="A185:B185"/>
    <mergeCell ref="D185:H185"/>
    <mergeCell ref="A186:B186"/>
    <mergeCell ref="D186:H186"/>
    <mergeCell ref="A181:B181"/>
    <mergeCell ref="D181:H181"/>
    <mergeCell ref="A182:B182"/>
    <mergeCell ref="D182:H182"/>
    <mergeCell ref="A183:B183"/>
    <mergeCell ref="D183:H183"/>
    <mergeCell ref="A178:B178"/>
    <mergeCell ref="D178:H178"/>
    <mergeCell ref="A179:B179"/>
    <mergeCell ref="D179:H179"/>
    <mergeCell ref="A180:B180"/>
    <mergeCell ref="D180:H180"/>
    <mergeCell ref="A175:B175"/>
    <mergeCell ref="D175:H175"/>
    <mergeCell ref="A176:B176"/>
    <mergeCell ref="D176:H176"/>
    <mergeCell ref="A177:B177"/>
    <mergeCell ref="D177:H177"/>
    <mergeCell ref="A172:B172"/>
    <mergeCell ref="D172:H172"/>
    <mergeCell ref="A173:B173"/>
    <mergeCell ref="D173:H173"/>
    <mergeCell ref="A174:B174"/>
    <mergeCell ref="D174:H174"/>
    <mergeCell ref="A169:B169"/>
    <mergeCell ref="D169:H169"/>
    <mergeCell ref="A170:B170"/>
    <mergeCell ref="D170:H170"/>
    <mergeCell ref="A171:B171"/>
    <mergeCell ref="D171:H171"/>
    <mergeCell ref="A166:B166"/>
    <mergeCell ref="D166:H166"/>
    <mergeCell ref="A167:B167"/>
    <mergeCell ref="D167:H167"/>
    <mergeCell ref="A168:B168"/>
    <mergeCell ref="D168:H168"/>
    <mergeCell ref="D162:H162"/>
    <mergeCell ref="A163:B163"/>
    <mergeCell ref="D163:H163"/>
    <mergeCell ref="A164:B164"/>
    <mergeCell ref="D164:H164"/>
    <mergeCell ref="A165:B165"/>
    <mergeCell ref="D165:H165"/>
    <mergeCell ref="A158:B158"/>
    <mergeCell ref="C158:C175"/>
    <mergeCell ref="D158:H158"/>
    <mergeCell ref="A159:B159"/>
    <mergeCell ref="D159:H159"/>
    <mergeCell ref="A160:B160"/>
    <mergeCell ref="D160:H160"/>
    <mergeCell ref="A161:B161"/>
    <mergeCell ref="D161:H161"/>
    <mergeCell ref="A162:B162"/>
    <mergeCell ref="A155:B155"/>
    <mergeCell ref="D155:H155"/>
    <mergeCell ref="A156:B156"/>
    <mergeCell ref="D156:H156"/>
    <mergeCell ref="A157:B157"/>
    <mergeCell ref="D157:H157"/>
    <mergeCell ref="A152:B152"/>
    <mergeCell ref="D152:H152"/>
    <mergeCell ref="A153:B153"/>
    <mergeCell ref="D153:H153"/>
    <mergeCell ref="A154:B154"/>
    <mergeCell ref="D154:H154"/>
    <mergeCell ref="A149:B149"/>
    <mergeCell ref="D149:H149"/>
    <mergeCell ref="A150:B150"/>
    <mergeCell ref="D150:H150"/>
    <mergeCell ref="A151:B151"/>
    <mergeCell ref="D151:H151"/>
    <mergeCell ref="A144:C144"/>
    <mergeCell ref="D144:H144"/>
    <mergeCell ref="D145:H145"/>
    <mergeCell ref="A146:B146"/>
    <mergeCell ref="C146:C154"/>
    <mergeCell ref="D146:H146"/>
    <mergeCell ref="A147:B147"/>
    <mergeCell ref="D147:H147"/>
    <mergeCell ref="A148:B148"/>
    <mergeCell ref="D148:H148"/>
    <mergeCell ref="A141:B141"/>
    <mergeCell ref="D141:H141"/>
    <mergeCell ref="A142:B142"/>
    <mergeCell ref="D142:H142"/>
    <mergeCell ref="A143:B143"/>
    <mergeCell ref="D143:H143"/>
    <mergeCell ref="A138:B138"/>
    <mergeCell ref="D138:H138"/>
    <mergeCell ref="A139:B139"/>
    <mergeCell ref="D139:H139"/>
    <mergeCell ref="A140:B140"/>
    <mergeCell ref="D140:H140"/>
    <mergeCell ref="A135:B135"/>
    <mergeCell ref="D135:H135"/>
    <mergeCell ref="A136:B136"/>
    <mergeCell ref="D136:H136"/>
    <mergeCell ref="A137:B137"/>
    <mergeCell ref="D137:H137"/>
    <mergeCell ref="A132:B132"/>
    <mergeCell ref="D132:H132"/>
    <mergeCell ref="A133:B133"/>
    <mergeCell ref="D133:H133"/>
    <mergeCell ref="A134:B134"/>
    <mergeCell ref="D134:H134"/>
    <mergeCell ref="A129:B129"/>
    <mergeCell ref="D129:H129"/>
    <mergeCell ref="A130:B130"/>
    <mergeCell ref="D130:H130"/>
    <mergeCell ref="A131:B131"/>
    <mergeCell ref="D131:H131"/>
    <mergeCell ref="A126:B126"/>
    <mergeCell ref="D126:H126"/>
    <mergeCell ref="A127:B127"/>
    <mergeCell ref="D127:H127"/>
    <mergeCell ref="A128:B128"/>
    <mergeCell ref="D128:H128"/>
    <mergeCell ref="A123:B123"/>
    <mergeCell ref="D123:H123"/>
    <mergeCell ref="A124:B124"/>
    <mergeCell ref="D124:H124"/>
    <mergeCell ref="A125:B125"/>
    <mergeCell ref="D125:H125"/>
    <mergeCell ref="A120:B120"/>
    <mergeCell ref="D120:H120"/>
    <mergeCell ref="A121:B121"/>
    <mergeCell ref="D121:H121"/>
    <mergeCell ref="A122:B122"/>
    <mergeCell ref="D122:H122"/>
    <mergeCell ref="A117:B117"/>
    <mergeCell ref="D117:H117"/>
    <mergeCell ref="A118:B118"/>
    <mergeCell ref="D118:H118"/>
    <mergeCell ref="A119:B119"/>
    <mergeCell ref="D119:H119"/>
    <mergeCell ref="D112:H112"/>
    <mergeCell ref="A113:C113"/>
    <mergeCell ref="D113:H113"/>
    <mergeCell ref="A114:B114"/>
    <mergeCell ref="C114:C143"/>
    <mergeCell ref="D114:H114"/>
    <mergeCell ref="A115:B115"/>
    <mergeCell ref="D115:H115"/>
    <mergeCell ref="A116:B116"/>
    <mergeCell ref="D116:H116"/>
    <mergeCell ref="G103:G107"/>
    <mergeCell ref="H103:H107"/>
    <mergeCell ref="D108:H108"/>
    <mergeCell ref="A109:A111"/>
    <mergeCell ref="B109:B110"/>
    <mergeCell ref="C109:C110"/>
    <mergeCell ref="D109:H111"/>
    <mergeCell ref="F98:F101"/>
    <mergeCell ref="G98:G101"/>
    <mergeCell ref="H98:H101"/>
    <mergeCell ref="D102:H102"/>
    <mergeCell ref="A103:A107"/>
    <mergeCell ref="B103:B104"/>
    <mergeCell ref="C103:C104"/>
    <mergeCell ref="D103:D107"/>
    <mergeCell ref="E103:E107"/>
    <mergeCell ref="F103:F107"/>
    <mergeCell ref="A94:B94"/>
    <mergeCell ref="D94:H94"/>
    <mergeCell ref="A95:B95"/>
    <mergeCell ref="D95:H95"/>
    <mergeCell ref="D96:H96"/>
    <mergeCell ref="A98:A101"/>
    <mergeCell ref="B98:B99"/>
    <mergeCell ref="C98:C99"/>
    <mergeCell ref="D98:D101"/>
    <mergeCell ref="E98:E101"/>
    <mergeCell ref="A91:B91"/>
    <mergeCell ref="D91:H91"/>
    <mergeCell ref="A92:B92"/>
    <mergeCell ref="D92:H92"/>
    <mergeCell ref="A93:B93"/>
    <mergeCell ref="D93:H93"/>
    <mergeCell ref="A88:B88"/>
    <mergeCell ref="D88:H88"/>
    <mergeCell ref="A89:B89"/>
    <mergeCell ref="D89:H89"/>
    <mergeCell ref="A90:B90"/>
    <mergeCell ref="D90:H90"/>
    <mergeCell ref="A85:B85"/>
    <mergeCell ref="D85:H85"/>
    <mergeCell ref="A86:B86"/>
    <mergeCell ref="D86:H86"/>
    <mergeCell ref="A87:B87"/>
    <mergeCell ref="D87:H87"/>
    <mergeCell ref="A82:B82"/>
    <mergeCell ref="D82:H82"/>
    <mergeCell ref="A83:B83"/>
    <mergeCell ref="D83:H83"/>
    <mergeCell ref="A84:B84"/>
    <mergeCell ref="D84:H84"/>
    <mergeCell ref="A79:B79"/>
    <mergeCell ref="D79:H79"/>
    <mergeCell ref="A80:B80"/>
    <mergeCell ref="D80:H80"/>
    <mergeCell ref="A81:B81"/>
    <mergeCell ref="D81:H81"/>
    <mergeCell ref="A76:B76"/>
    <mergeCell ref="D76:H76"/>
    <mergeCell ref="A77:B77"/>
    <mergeCell ref="D77:H77"/>
    <mergeCell ref="A78:B78"/>
    <mergeCell ref="D78:H78"/>
    <mergeCell ref="A73:B73"/>
    <mergeCell ref="D73:H73"/>
    <mergeCell ref="A74:B74"/>
    <mergeCell ref="D74:H74"/>
    <mergeCell ref="A75:B75"/>
    <mergeCell ref="D75:H75"/>
    <mergeCell ref="D69:H69"/>
    <mergeCell ref="A70:B70"/>
    <mergeCell ref="D70:H70"/>
    <mergeCell ref="A71:B71"/>
    <mergeCell ref="D71:H71"/>
    <mergeCell ref="A72:B72"/>
    <mergeCell ref="D72:H72"/>
    <mergeCell ref="A65:C65"/>
    <mergeCell ref="D65:H65"/>
    <mergeCell ref="A66:B66"/>
    <mergeCell ref="C66:C95"/>
    <mergeCell ref="D66:H66"/>
    <mergeCell ref="A67:B67"/>
    <mergeCell ref="D67:H67"/>
    <mergeCell ref="A68:B68"/>
    <mergeCell ref="D68:H68"/>
    <mergeCell ref="A69:B69"/>
    <mergeCell ref="D60:H60"/>
    <mergeCell ref="A61:A63"/>
    <mergeCell ref="B61:B62"/>
    <mergeCell ref="C61:C62"/>
    <mergeCell ref="D61:H63"/>
    <mergeCell ref="D64:H64"/>
    <mergeCell ref="D54:H54"/>
    <mergeCell ref="A55:A59"/>
    <mergeCell ref="B55:B56"/>
    <mergeCell ref="C55:C56"/>
    <mergeCell ref="D55:D59"/>
    <mergeCell ref="E55:E59"/>
    <mergeCell ref="F55:F59"/>
    <mergeCell ref="G55:G59"/>
    <mergeCell ref="H55:H59"/>
    <mergeCell ref="D48:H48"/>
    <mergeCell ref="A49:A53"/>
    <mergeCell ref="B49:B50"/>
    <mergeCell ref="C49:C50"/>
    <mergeCell ref="D49:D53"/>
    <mergeCell ref="E49:E53"/>
    <mergeCell ref="F49:F53"/>
    <mergeCell ref="G49:G53"/>
    <mergeCell ref="H49:H53"/>
    <mergeCell ref="A39:A42"/>
    <mergeCell ref="D39:H42"/>
    <mergeCell ref="C40:C41"/>
    <mergeCell ref="D43:H43"/>
    <mergeCell ref="A44:A47"/>
    <mergeCell ref="B44:B45"/>
    <mergeCell ref="C44:C45"/>
    <mergeCell ref="D44:H47"/>
    <mergeCell ref="D32:H32"/>
    <mergeCell ref="A33:A37"/>
    <mergeCell ref="B33:B34"/>
    <mergeCell ref="C33:C34"/>
    <mergeCell ref="D33:D37"/>
    <mergeCell ref="E33:E37"/>
    <mergeCell ref="F33:F37"/>
    <mergeCell ref="G33:G37"/>
    <mergeCell ref="H33:H37"/>
    <mergeCell ref="D27:H27"/>
    <mergeCell ref="A28:A31"/>
    <mergeCell ref="B28:B29"/>
    <mergeCell ref="C28:C29"/>
    <mergeCell ref="D28:D31"/>
    <mergeCell ref="E28:E31"/>
    <mergeCell ref="F28:F31"/>
    <mergeCell ref="G28:G31"/>
    <mergeCell ref="H28:H31"/>
    <mergeCell ref="A19:A22"/>
    <mergeCell ref="D19:H22"/>
    <mergeCell ref="C20:C21"/>
    <mergeCell ref="D23:H23"/>
    <mergeCell ref="A24:A26"/>
    <mergeCell ref="B24:B25"/>
    <mergeCell ref="C24:C25"/>
    <mergeCell ref="D24:H26"/>
    <mergeCell ref="H8:H11"/>
    <mergeCell ref="D12:H12"/>
    <mergeCell ref="A13:A17"/>
    <mergeCell ref="B13:B14"/>
    <mergeCell ref="C13:C14"/>
    <mergeCell ref="D13:D17"/>
    <mergeCell ref="E13:E17"/>
    <mergeCell ref="F13:F17"/>
    <mergeCell ref="G13:G17"/>
    <mergeCell ref="H13:H17"/>
    <mergeCell ref="D4:H4"/>
    <mergeCell ref="A5:B5"/>
    <mergeCell ref="D6:H6"/>
    <mergeCell ref="A8:A11"/>
    <mergeCell ref="B8:B9"/>
    <mergeCell ref="C8:C9"/>
    <mergeCell ref="D8:D11"/>
    <mergeCell ref="E8:E11"/>
    <mergeCell ref="F8:F11"/>
    <mergeCell ref="G8:G11"/>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09"/>
  <sheetViews>
    <sheetView view="pageBreakPreview" zoomScale="40" zoomScaleNormal="60" zoomScaleSheetLayoutView="40" workbookViewId="0">
      <pane ySplit="4" topLeftCell="A47" activePane="bottomLeft" state="frozen"/>
      <selection activeCell="A181" sqref="A181:B181"/>
      <selection pane="bottomLeft" activeCell="A181" sqref="A181:B181"/>
    </sheetView>
  </sheetViews>
  <sheetFormatPr defaultColWidth="9.140625" defaultRowHeight="12.75" x14ac:dyDescent="0.2"/>
  <cols>
    <col min="1" max="1" width="45.7109375" style="216" customWidth="1"/>
    <col min="2" max="2" width="80.7109375" style="217" customWidth="1"/>
    <col min="3" max="3" width="120.7109375" style="218" customWidth="1"/>
    <col min="4" max="7" width="30.7109375" style="217" customWidth="1"/>
    <col min="8" max="8" width="30.7109375" style="219" customWidth="1"/>
    <col min="9" max="16384" width="9.140625" style="219"/>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июня 2024 г.</v>
      </c>
      <c r="B2" s="6" t="s">
        <v>2</v>
      </c>
      <c r="C2" s="7" t="s">
        <v>586</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24" thickBot="1" x14ac:dyDescent="0.25">
      <c r="A6" s="81"/>
      <c r="B6" s="129"/>
      <c r="C6" s="130"/>
      <c r="D6" s="267" t="s">
        <v>171</v>
      </c>
      <c r="E6" s="268" t="s">
        <v>172</v>
      </c>
      <c r="F6" s="269" t="s">
        <v>173</v>
      </c>
      <c r="G6" s="268" t="s">
        <v>174</v>
      </c>
      <c r="H6" s="270" t="s">
        <v>175</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"2ГИС.НОВОРОССИЙСК" (версия для ПК); 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Интернет-площадки и Веб-приложения на основе Cправочника организаций "2ГИС.НОВОРОССИЙСК", http://api.2gis.ru/</v>
      </c>
      <c r="D7" s="31">
        <f>F7*1.2</f>
        <v>10644.480000000001</v>
      </c>
      <c r="E7" s="32">
        <f>F7*1.1</f>
        <v>9757.4400000000023</v>
      </c>
      <c r="F7" s="32">
        <v>8870.4000000000015</v>
      </c>
      <c r="G7" s="32">
        <f>F7*0.75</f>
        <v>6652.8000000000011</v>
      </c>
      <c r="H7" s="33">
        <f>F7*0.5</f>
        <v>4435.2000000000007</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"2ГИС.НОВОРОССИЙСК" (версия для ПК); 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Интернет-площадки и Веб-приложения на основе Cправочника организаций "2ГИС.НОВОРОССИЙСК",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"2ГИС.НОВОРОССИЙСК" (версия для ПК); 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Интернет-площадки и Веб-приложения на основе Cправочника организаций "2ГИС.НОВОРОССИЙСК", http://api.2gis.ru/</v>
      </c>
      <c r="D12" s="54">
        <f>F12*1.2</f>
        <v>11436.480000000001</v>
      </c>
      <c r="E12" s="32">
        <f>F12*1.1</f>
        <v>10483.440000000002</v>
      </c>
      <c r="F12" s="32">
        <v>9530.4000000000015</v>
      </c>
      <c r="G12" s="32">
        <f>F12*0.75</f>
        <v>7147.8000000000011</v>
      </c>
      <c r="H12" s="33">
        <f>F12*0.5</f>
        <v>4765.2000000000007</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"2ГИС.НОВОРОССИЙСК" (версия для ПК); 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Интернет-площадки и Веб-приложения на основе Cправочника организаций "2ГИС.НОВОРОССИЙСК",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330</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"2ГИС.НОВОРОССИЙСК"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"2ГИС.НОВОРОССИЙСК"; Электронный справочник "2ГИС.НОВОРОССИЙСК"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Интернет-площадки и Веб-приложения на основе Cправочника организаций "2ГИС.НОВОРОССИЙСК", http://api.2gis.ru/</v>
      </c>
      <c r="D23" s="271">
        <v>330</v>
      </c>
      <c r="E23" s="272"/>
      <c r="F23" s="272"/>
      <c r="G23" s="272"/>
      <c r="H23" s="273"/>
    </row>
    <row r="24" spans="1:8" s="16" customFormat="1" ht="94.5" customHeight="1" x14ac:dyDescent="0.2">
      <c r="A24" s="71"/>
      <c r="B24" s="92"/>
      <c r="C24" s="93"/>
      <c r="D24" s="94"/>
      <c r="E24" s="95"/>
      <c r="F24" s="95"/>
      <c r="G24" s="95"/>
      <c r="H24" s="274"/>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2ГИС 4.0 и выше)</v>
      </c>
      <c r="D25" s="275"/>
      <c r="E25" s="276"/>
      <c r="F25" s="276"/>
      <c r="G25" s="276"/>
      <c r="H25" s="277"/>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"2ГИС.НОВОРОССИЙСК" (версия для ПК); 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v>
      </c>
      <c r="D27" s="31">
        <f>F27*1.2</f>
        <v>14904</v>
      </c>
      <c r="E27" s="32">
        <f>F27*1.1</f>
        <v>13662.000000000002</v>
      </c>
      <c r="F27" s="32">
        <v>12420</v>
      </c>
      <c r="G27" s="32">
        <f>F27*0.75</f>
        <v>9315</v>
      </c>
      <c r="H27" s="33">
        <f>F27*0.5</f>
        <v>6210</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"2ГИС.НОВОРОССИЙСК" (версия для ПК); 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v>
      </c>
      <c r="D32" s="54">
        <f>F32*1.2</f>
        <v>16012.8</v>
      </c>
      <c r="E32" s="32">
        <f>F32*1.1</f>
        <v>14678.400000000001</v>
      </c>
      <c r="F32" s="32">
        <v>13344</v>
      </c>
      <c r="G32" s="32">
        <f>F32*0.75</f>
        <v>10008</v>
      </c>
      <c r="H32" s="33">
        <f>F32*0.5</f>
        <v>6672</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480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"2ГИС.НОВОРОССИЙСК"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"2ГИС.НОВОРОССИЙСК"; Электронный справочник "2ГИС.НОВОРОССИЙСК"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v>
      </c>
      <c r="D43" s="90">
        <v>468</v>
      </c>
      <c r="E43" s="90"/>
      <c r="F43" s="90"/>
      <c r="G43" s="90"/>
      <c r="H43" s="91"/>
    </row>
    <row r="44" spans="1:8" s="16" customFormat="1" ht="69.75" customHeight="1" x14ac:dyDescent="0.2">
      <c r="A44" s="71"/>
      <c r="B44" s="92"/>
      <c r="C44" s="93"/>
      <c r="D44" s="95"/>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2ГИС 4.0 и выше)</v>
      </c>
      <c r="D45" s="95"/>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2ГИС 4.0 и выше)</v>
      </c>
      <c r="D46" s="100"/>
      <c r="E46" s="100"/>
      <c r="F46" s="100"/>
      <c r="G46" s="100"/>
      <c r="H46" s="101"/>
    </row>
    <row r="47" spans="1:8" s="16" customFormat="1" ht="24.95" customHeight="1" thickBot="1" x14ac:dyDescent="0.25">
      <c r="A47" s="81"/>
      <c r="B47" s="82"/>
      <c r="C47" s="83"/>
      <c r="D47" s="113"/>
      <c r="E47" s="114"/>
      <c r="F47" s="114"/>
      <c r="G47" s="114"/>
      <c r="H47" s="115"/>
    </row>
    <row r="48" spans="1:8" s="16" customFormat="1" ht="48" customHeight="1" x14ac:dyDescent="0.2">
      <c r="A48" s="29" t="s">
        <v>31</v>
      </c>
      <c r="B48" s="30" t="s">
        <v>27</v>
      </c>
      <c r="C4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"2ГИС.НОВОРОССИЙСК" (версия для ПК); 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Интернет-площадки и Веб-приложения на основе Cправочника организаций "2ГИС.НОВОРОССИЙСК", http://api.2gis.ru/</v>
      </c>
      <c r="D48" s="31">
        <f>F48*1.2</f>
        <v>12772.8</v>
      </c>
      <c r="E48" s="32">
        <f>F48*1.1</f>
        <v>11708.400000000001</v>
      </c>
      <c r="F48" s="32">
        <v>10644</v>
      </c>
      <c r="G48" s="32">
        <f>F48*0.75</f>
        <v>7983</v>
      </c>
      <c r="H48" s="33">
        <f>F48*0.5</f>
        <v>5322</v>
      </c>
    </row>
    <row r="49" spans="1:8" s="16" customFormat="1" ht="132" customHeight="1" x14ac:dyDescent="0.2">
      <c r="A49" s="34"/>
      <c r="B49" s="35"/>
      <c r="C49" s="35"/>
      <c r="D49" s="36"/>
      <c r="E49" s="37"/>
      <c r="F49" s="37"/>
      <c r="G49" s="37"/>
      <c r="H49" s="38"/>
    </row>
    <row r="50" spans="1:8" s="16" customFormat="1" ht="127.5" customHeight="1" x14ac:dyDescent="0.2">
      <c r="A50" s="34"/>
      <c r="B50" s="39" t="s">
        <v>12</v>
      </c>
      <c r="C5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"2ГИС.НОВОРОССИЙСК" (версия для ПК); 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Интернет-площадки и Веб-приложения на основе Cправочника организаций "2ГИС.НОВОРОССИЙСК", http://api.2gis.ru/</v>
      </c>
      <c r="D50" s="36"/>
      <c r="E50" s="37"/>
      <c r="F50" s="37"/>
      <c r="G50" s="37"/>
      <c r="H50" s="38"/>
    </row>
    <row r="51" spans="1:8" s="16" customFormat="1" ht="127.5" customHeight="1" thickBot="1" x14ac:dyDescent="0.25">
      <c r="A51" s="119"/>
      <c r="B51" s="120" t="s">
        <v>33</v>
      </c>
      <c r="C51"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2ГИС 4.0 и выше)</v>
      </c>
      <c r="D51" s="121"/>
      <c r="E51" s="122"/>
      <c r="F51" s="122"/>
      <c r="G51" s="122"/>
      <c r="H51" s="123"/>
    </row>
    <row r="52" spans="1:8" s="16" customFormat="1" ht="166.5" customHeight="1" thickBot="1" x14ac:dyDescent="0.25">
      <c r="A52" s="41"/>
      <c r="B52" s="42" t="s">
        <v>13</v>
      </c>
      <c r="C52"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2ГИС 4.0 и выше)</v>
      </c>
      <c r="D52" s="44"/>
      <c r="E52" s="45"/>
      <c r="F52" s="45"/>
      <c r="G52" s="45"/>
      <c r="H52" s="46"/>
    </row>
    <row r="53" spans="1:8" s="16" customFormat="1" ht="24.95" customHeight="1" thickBot="1" x14ac:dyDescent="0.25">
      <c r="A53" s="47"/>
      <c r="B53" s="48"/>
      <c r="C53" s="49"/>
      <c r="D53" s="50"/>
      <c r="E53" s="51"/>
      <c r="F53" s="51"/>
      <c r="G53" s="51"/>
      <c r="H53" s="52"/>
    </row>
    <row r="54" spans="1:8" s="16" customFormat="1" ht="48" customHeight="1" x14ac:dyDescent="0.2">
      <c r="A54" s="53" t="s">
        <v>35</v>
      </c>
      <c r="B54" s="30" t="s">
        <v>27</v>
      </c>
      <c r="C54"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"2ГИС.НОВОРОССИЙСК" (версия для ПК); 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Интернет-площадки и Веб-приложения на основе Cправочника организаций "2ГИС.НОВОРОССИЙСК", http://api.2gis.ru/</v>
      </c>
      <c r="D54" s="54">
        <f>F54*1.2</f>
        <v>13723.199999999999</v>
      </c>
      <c r="E54" s="32">
        <f>F54*1.1</f>
        <v>12579.6</v>
      </c>
      <c r="F54" s="32">
        <v>11436</v>
      </c>
      <c r="G54" s="32">
        <f>F54*0.75</f>
        <v>8577</v>
      </c>
      <c r="H54" s="33">
        <f>F54*0.5</f>
        <v>5718</v>
      </c>
    </row>
    <row r="55" spans="1:8" s="16" customFormat="1" ht="132" customHeight="1" x14ac:dyDescent="0.2">
      <c r="A55" s="55"/>
      <c r="B55" s="35"/>
      <c r="C55" s="35"/>
      <c r="D55" s="56"/>
      <c r="E55" s="37"/>
      <c r="F55" s="37"/>
      <c r="G55" s="37"/>
      <c r="H55" s="38"/>
    </row>
    <row r="56" spans="1:8" s="16" customFormat="1" ht="138.94999999999999" customHeight="1" x14ac:dyDescent="0.2">
      <c r="A56" s="55"/>
      <c r="B56" s="39" t="s">
        <v>12</v>
      </c>
      <c r="C56"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"2ГИС.НОВОРОССИЙСК" (версия для ПК); 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Интернет-площадки и Веб-приложения на основе Cправочника организаций "2ГИС.НОВОРОССИЙСК", http://api.2gis.ru/</v>
      </c>
      <c r="D56" s="56"/>
      <c r="E56" s="37"/>
      <c r="F56" s="37"/>
      <c r="G56" s="37"/>
      <c r="H56" s="38"/>
    </row>
    <row r="57" spans="1:8" s="16" customFormat="1" ht="166.5" customHeight="1" x14ac:dyDescent="0.2">
      <c r="A57" s="55"/>
      <c r="B57" s="57" t="s">
        <v>13</v>
      </c>
      <c r="C57"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2ГИС 4.0 и выше)</v>
      </c>
      <c r="D57" s="56"/>
      <c r="E57" s="37"/>
      <c r="F57" s="37"/>
      <c r="G57" s="37"/>
      <c r="H57" s="38"/>
    </row>
    <row r="58" spans="1:8" s="16" customFormat="1" ht="92.25" customHeight="1" thickBot="1" x14ac:dyDescent="0.25">
      <c r="A58" s="59"/>
      <c r="B58" s="42" t="s">
        <v>36</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2ГИС 4.0 и выше)</v>
      </c>
      <c r="D58" s="61"/>
      <c r="E58" s="45"/>
      <c r="F58" s="45"/>
      <c r="G58" s="45"/>
      <c r="H58" s="46"/>
    </row>
    <row r="59" spans="1:8" s="16" customFormat="1" ht="24.95" customHeight="1" thickBot="1" x14ac:dyDescent="0.25">
      <c r="A59" s="81"/>
      <c r="B59" s="82"/>
      <c r="C59" s="83"/>
      <c r="D59" s="84"/>
      <c r="E59" s="85"/>
      <c r="F59" s="85"/>
      <c r="G59" s="85"/>
      <c r="H59" s="86"/>
    </row>
    <row r="60" spans="1:8" s="16" customFormat="1" ht="50.1" customHeight="1" x14ac:dyDescent="0.2">
      <c r="A60" s="65" t="s">
        <v>37</v>
      </c>
      <c r="B60" s="87" t="s">
        <v>23</v>
      </c>
      <c r="C60"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Интернет-площадки и Веб-приложения на основе Cправочника организаций "2ГИС.НОВОРОССИЙСК", http://api.2gis.ru/</v>
      </c>
      <c r="D60" s="271">
        <v>330</v>
      </c>
      <c r="E60" s="272"/>
      <c r="F60" s="272"/>
      <c r="G60" s="272"/>
      <c r="H60" s="273"/>
    </row>
    <row r="61" spans="1:8" s="16" customFormat="1" ht="94.5" customHeight="1" x14ac:dyDescent="0.2">
      <c r="A61" s="71"/>
      <c r="B61" s="92"/>
      <c r="C61" s="93"/>
      <c r="D61" s="94"/>
      <c r="E61" s="95"/>
      <c r="F61" s="95"/>
      <c r="G61" s="95"/>
      <c r="H61" s="274"/>
    </row>
    <row r="62" spans="1:8" s="16" customFormat="1" ht="163.5" customHeight="1" thickBot="1" x14ac:dyDescent="0.25">
      <c r="A62" s="77"/>
      <c r="B62" s="97" t="s">
        <v>13</v>
      </c>
      <c r="C62"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2ГИС 4.0 и выше)</v>
      </c>
      <c r="D62" s="275"/>
      <c r="E62" s="276"/>
      <c r="F62" s="276"/>
      <c r="G62" s="276"/>
      <c r="H62" s="277"/>
    </row>
    <row r="63" spans="1:8" ht="21.75" thickBot="1" x14ac:dyDescent="0.25">
      <c r="A63" s="81"/>
      <c r="B63" s="129"/>
      <c r="C63" s="130"/>
      <c r="D63" s="113"/>
      <c r="E63" s="114"/>
      <c r="F63" s="114"/>
      <c r="G63" s="114"/>
      <c r="H63" s="115"/>
    </row>
    <row r="64" spans="1:8" ht="50.1" customHeight="1" thickBot="1" x14ac:dyDescent="0.25">
      <c r="A64" s="136" t="s">
        <v>38</v>
      </c>
      <c r="B64" s="137"/>
      <c r="C64" s="137"/>
      <c r="D64" s="138" t="str">
        <f>"от "&amp;MIN(D65:D94)&amp;" до "&amp;MAX(D65:D94)</f>
        <v>от 2010 до 60300</v>
      </c>
      <c r="E64" s="139"/>
      <c r="F64" s="139"/>
      <c r="G64" s="139"/>
      <c r="H64" s="140"/>
    </row>
    <row r="65" spans="1:8" ht="37.5" customHeight="1" x14ac:dyDescent="0.2">
      <c r="A65" s="141" t="s">
        <v>39</v>
      </c>
      <c r="B65" s="142"/>
      <c r="C65" s="535" t="str">
        <f>"Электронный справочник на основе Справочника организаций"&amp;$C$2&amp;" (версия для ПК)"</f>
        <v>Электронный справочник на основе Справочника организаций"2ГИС.НОВОРОССИЙСК" (версия для ПК)</v>
      </c>
      <c r="D65" s="144">
        <v>2010</v>
      </c>
      <c r="E65" s="145"/>
      <c r="F65" s="145"/>
      <c r="G65" s="145"/>
      <c r="H65" s="146"/>
    </row>
    <row r="66" spans="1:8" ht="37.5" customHeight="1" x14ac:dyDescent="0.2">
      <c r="A66" s="147" t="s">
        <v>40</v>
      </c>
      <c r="B66" s="148"/>
      <c r="C66" s="536"/>
      <c r="D66" s="36">
        <v>4020</v>
      </c>
      <c r="E66" s="37"/>
      <c r="F66" s="37"/>
      <c r="G66" s="37"/>
      <c r="H66" s="38"/>
    </row>
    <row r="67" spans="1:8" ht="37.5" customHeight="1" x14ac:dyDescent="0.2">
      <c r="A67" s="147" t="s">
        <v>41</v>
      </c>
      <c r="B67" s="148"/>
      <c r="C67" s="536"/>
      <c r="D67" s="36">
        <v>6030</v>
      </c>
      <c r="E67" s="37"/>
      <c r="F67" s="37"/>
      <c r="G67" s="37"/>
      <c r="H67" s="38"/>
    </row>
    <row r="68" spans="1:8" ht="37.5" customHeight="1" x14ac:dyDescent="0.2">
      <c r="A68" s="147" t="s">
        <v>42</v>
      </c>
      <c r="B68" s="148"/>
      <c r="C68" s="536"/>
      <c r="D68" s="36">
        <v>8040</v>
      </c>
      <c r="E68" s="37"/>
      <c r="F68" s="37"/>
      <c r="G68" s="37"/>
      <c r="H68" s="38"/>
    </row>
    <row r="69" spans="1:8" ht="37.5" customHeight="1" x14ac:dyDescent="0.2">
      <c r="A69" s="147" t="s">
        <v>43</v>
      </c>
      <c r="B69" s="148"/>
      <c r="C69" s="536"/>
      <c r="D69" s="36">
        <v>10050</v>
      </c>
      <c r="E69" s="37"/>
      <c r="F69" s="37"/>
      <c r="G69" s="37"/>
      <c r="H69" s="38"/>
    </row>
    <row r="70" spans="1:8" ht="37.5" customHeight="1" x14ac:dyDescent="0.2">
      <c r="A70" s="147" t="s">
        <v>44</v>
      </c>
      <c r="B70" s="148"/>
      <c r="C70" s="536"/>
      <c r="D70" s="36">
        <v>12060</v>
      </c>
      <c r="E70" s="37"/>
      <c r="F70" s="37"/>
      <c r="G70" s="37"/>
      <c r="H70" s="38"/>
    </row>
    <row r="71" spans="1:8" ht="37.5" customHeight="1" x14ac:dyDescent="0.2">
      <c r="A71" s="147" t="s">
        <v>45</v>
      </c>
      <c r="B71" s="148"/>
      <c r="C71" s="536"/>
      <c r="D71" s="36">
        <v>14070</v>
      </c>
      <c r="E71" s="37"/>
      <c r="F71" s="37"/>
      <c r="G71" s="37"/>
      <c r="H71" s="38"/>
    </row>
    <row r="72" spans="1:8" ht="37.5" customHeight="1" x14ac:dyDescent="0.2">
      <c r="A72" s="147" t="s">
        <v>46</v>
      </c>
      <c r="B72" s="148"/>
      <c r="C72" s="536"/>
      <c r="D72" s="36">
        <v>16080</v>
      </c>
      <c r="E72" s="37"/>
      <c r="F72" s="37"/>
      <c r="G72" s="37"/>
      <c r="H72" s="38"/>
    </row>
    <row r="73" spans="1:8" ht="37.5" customHeight="1" x14ac:dyDescent="0.2">
      <c r="A73" s="147" t="s">
        <v>47</v>
      </c>
      <c r="B73" s="148"/>
      <c r="C73" s="536"/>
      <c r="D73" s="36">
        <v>18090</v>
      </c>
      <c r="E73" s="37"/>
      <c r="F73" s="37"/>
      <c r="G73" s="37"/>
      <c r="H73" s="38"/>
    </row>
    <row r="74" spans="1:8" ht="37.5" customHeight="1" x14ac:dyDescent="0.2">
      <c r="A74" s="147" t="s">
        <v>48</v>
      </c>
      <c r="B74" s="148"/>
      <c r="C74" s="536"/>
      <c r="D74" s="36">
        <v>20100</v>
      </c>
      <c r="E74" s="37"/>
      <c r="F74" s="37"/>
      <c r="G74" s="37"/>
      <c r="H74" s="38"/>
    </row>
    <row r="75" spans="1:8" ht="37.5" customHeight="1" x14ac:dyDescent="0.2">
      <c r="A75" s="147" t="s">
        <v>49</v>
      </c>
      <c r="B75" s="148"/>
      <c r="C75" s="536"/>
      <c r="D75" s="36">
        <v>22110</v>
      </c>
      <c r="E75" s="37"/>
      <c r="F75" s="37"/>
      <c r="G75" s="37"/>
      <c r="H75" s="38"/>
    </row>
    <row r="76" spans="1:8" ht="37.5" customHeight="1" x14ac:dyDescent="0.2">
      <c r="A76" s="147" t="s">
        <v>50</v>
      </c>
      <c r="B76" s="148"/>
      <c r="C76" s="536"/>
      <c r="D76" s="36">
        <v>24120</v>
      </c>
      <c r="E76" s="37"/>
      <c r="F76" s="37"/>
      <c r="G76" s="37"/>
      <c r="H76" s="38"/>
    </row>
    <row r="77" spans="1:8" ht="37.5" customHeight="1" x14ac:dyDescent="0.2">
      <c r="A77" s="147" t="s">
        <v>51</v>
      </c>
      <c r="B77" s="148"/>
      <c r="C77" s="536"/>
      <c r="D77" s="36">
        <v>26130</v>
      </c>
      <c r="E77" s="37"/>
      <c r="F77" s="37"/>
      <c r="G77" s="37"/>
      <c r="H77" s="38"/>
    </row>
    <row r="78" spans="1:8" ht="37.5" customHeight="1" x14ac:dyDescent="0.2">
      <c r="A78" s="147" t="s">
        <v>52</v>
      </c>
      <c r="B78" s="148"/>
      <c r="C78" s="536"/>
      <c r="D78" s="36">
        <v>28140</v>
      </c>
      <c r="E78" s="37"/>
      <c r="F78" s="37"/>
      <c r="G78" s="37"/>
      <c r="H78" s="38"/>
    </row>
    <row r="79" spans="1:8" ht="37.5" customHeight="1" x14ac:dyDescent="0.2">
      <c r="A79" s="147" t="s">
        <v>53</v>
      </c>
      <c r="B79" s="148"/>
      <c r="C79" s="536"/>
      <c r="D79" s="36">
        <v>30150</v>
      </c>
      <c r="E79" s="37"/>
      <c r="F79" s="37"/>
      <c r="G79" s="37"/>
      <c r="H79" s="38"/>
    </row>
    <row r="80" spans="1:8" ht="37.5" customHeight="1" x14ac:dyDescent="0.2">
      <c r="A80" s="147" t="s">
        <v>54</v>
      </c>
      <c r="B80" s="148"/>
      <c r="C80" s="536"/>
      <c r="D80" s="36">
        <v>32160</v>
      </c>
      <c r="E80" s="37"/>
      <c r="F80" s="37"/>
      <c r="G80" s="37"/>
      <c r="H80" s="38"/>
    </row>
    <row r="81" spans="1:8" ht="37.5" customHeight="1" x14ac:dyDescent="0.2">
      <c r="A81" s="147" t="s">
        <v>55</v>
      </c>
      <c r="B81" s="148"/>
      <c r="C81" s="536"/>
      <c r="D81" s="36">
        <v>34170</v>
      </c>
      <c r="E81" s="37"/>
      <c r="F81" s="37"/>
      <c r="G81" s="37"/>
      <c r="H81" s="38"/>
    </row>
    <row r="82" spans="1:8" ht="37.5" customHeight="1" x14ac:dyDescent="0.2">
      <c r="A82" s="147" t="s">
        <v>56</v>
      </c>
      <c r="B82" s="148"/>
      <c r="C82" s="536"/>
      <c r="D82" s="36">
        <v>36180</v>
      </c>
      <c r="E82" s="37"/>
      <c r="F82" s="37"/>
      <c r="G82" s="37"/>
      <c r="H82" s="38"/>
    </row>
    <row r="83" spans="1:8" ht="37.5" customHeight="1" x14ac:dyDescent="0.2">
      <c r="A83" s="147" t="s">
        <v>57</v>
      </c>
      <c r="B83" s="148"/>
      <c r="C83" s="536"/>
      <c r="D83" s="36">
        <v>38190</v>
      </c>
      <c r="E83" s="37"/>
      <c r="F83" s="37"/>
      <c r="G83" s="37"/>
      <c r="H83" s="38"/>
    </row>
    <row r="84" spans="1:8" ht="37.5" customHeight="1" x14ac:dyDescent="0.2">
      <c r="A84" s="147" t="s">
        <v>58</v>
      </c>
      <c r="B84" s="148"/>
      <c r="C84" s="536"/>
      <c r="D84" s="36">
        <v>40200</v>
      </c>
      <c r="E84" s="37"/>
      <c r="F84" s="37"/>
      <c r="G84" s="37"/>
      <c r="H84" s="38"/>
    </row>
    <row r="85" spans="1:8" ht="37.5" customHeight="1" x14ac:dyDescent="0.2">
      <c r="A85" s="147" t="s">
        <v>181</v>
      </c>
      <c r="B85" s="148"/>
      <c r="C85" s="536"/>
      <c r="D85" s="36">
        <v>42210</v>
      </c>
      <c r="E85" s="37"/>
      <c r="F85" s="37"/>
      <c r="G85" s="37"/>
      <c r="H85" s="38"/>
    </row>
    <row r="86" spans="1:8" ht="37.5" customHeight="1" x14ac:dyDescent="0.2">
      <c r="A86" s="147" t="s">
        <v>182</v>
      </c>
      <c r="B86" s="148"/>
      <c r="C86" s="536"/>
      <c r="D86" s="36">
        <v>44220</v>
      </c>
      <c r="E86" s="37"/>
      <c r="F86" s="37"/>
      <c r="G86" s="37"/>
      <c r="H86" s="38"/>
    </row>
    <row r="87" spans="1:8" ht="37.5" customHeight="1" x14ac:dyDescent="0.2">
      <c r="A87" s="147" t="s">
        <v>183</v>
      </c>
      <c r="B87" s="148"/>
      <c r="C87" s="536"/>
      <c r="D87" s="36">
        <v>46230</v>
      </c>
      <c r="E87" s="37"/>
      <c r="F87" s="37"/>
      <c r="G87" s="37"/>
      <c r="H87" s="38"/>
    </row>
    <row r="88" spans="1:8" ht="37.5" customHeight="1" x14ac:dyDescent="0.2">
      <c r="A88" s="147" t="s">
        <v>184</v>
      </c>
      <c r="B88" s="148"/>
      <c r="C88" s="536"/>
      <c r="D88" s="36">
        <v>48240</v>
      </c>
      <c r="E88" s="37"/>
      <c r="F88" s="37"/>
      <c r="G88" s="37"/>
      <c r="H88" s="38"/>
    </row>
    <row r="89" spans="1:8" ht="37.5" customHeight="1" x14ac:dyDescent="0.2">
      <c r="A89" s="147" t="s">
        <v>185</v>
      </c>
      <c r="B89" s="148"/>
      <c r="C89" s="536"/>
      <c r="D89" s="36">
        <v>50250</v>
      </c>
      <c r="E89" s="37"/>
      <c r="F89" s="37"/>
      <c r="G89" s="37"/>
      <c r="H89" s="38"/>
    </row>
    <row r="90" spans="1:8" ht="37.5" customHeight="1" x14ac:dyDescent="0.2">
      <c r="A90" s="147" t="s">
        <v>186</v>
      </c>
      <c r="B90" s="148"/>
      <c r="C90" s="536"/>
      <c r="D90" s="36">
        <v>52260</v>
      </c>
      <c r="E90" s="37"/>
      <c r="F90" s="37"/>
      <c r="G90" s="37"/>
      <c r="H90" s="38"/>
    </row>
    <row r="91" spans="1:8" ht="37.5" customHeight="1" x14ac:dyDescent="0.2">
      <c r="A91" s="147" t="s">
        <v>187</v>
      </c>
      <c r="B91" s="148"/>
      <c r="C91" s="536"/>
      <c r="D91" s="36">
        <v>54270</v>
      </c>
      <c r="E91" s="37"/>
      <c r="F91" s="37"/>
      <c r="G91" s="37"/>
      <c r="H91" s="38"/>
    </row>
    <row r="92" spans="1:8" ht="37.5" customHeight="1" x14ac:dyDescent="0.2">
      <c r="A92" s="147" t="s">
        <v>188</v>
      </c>
      <c r="B92" s="148"/>
      <c r="C92" s="536"/>
      <c r="D92" s="36">
        <v>56280</v>
      </c>
      <c r="E92" s="37"/>
      <c r="F92" s="37"/>
      <c r="G92" s="37"/>
      <c r="H92" s="38"/>
    </row>
    <row r="93" spans="1:8" ht="37.5" customHeight="1" x14ac:dyDescent="0.2">
      <c r="A93" s="147" t="s">
        <v>189</v>
      </c>
      <c r="B93" s="148"/>
      <c r="C93" s="536"/>
      <c r="D93" s="36">
        <v>58290</v>
      </c>
      <c r="E93" s="37"/>
      <c r="F93" s="37"/>
      <c r="G93" s="37"/>
      <c r="H93" s="38"/>
    </row>
    <row r="94" spans="1:8" ht="37.5" customHeight="1" thickBot="1" x14ac:dyDescent="0.25">
      <c r="A94" s="147" t="s">
        <v>190</v>
      </c>
      <c r="B94" s="148"/>
      <c r="C94" s="536"/>
      <c r="D94" s="36">
        <v>60300</v>
      </c>
      <c r="E94" s="37"/>
      <c r="F94" s="37"/>
      <c r="G94" s="37"/>
      <c r="H94" s="38"/>
    </row>
    <row r="95" spans="1:8" ht="50.1" customHeight="1" thickBot="1" x14ac:dyDescent="0.25">
      <c r="A95" s="136" t="s">
        <v>59</v>
      </c>
      <c r="B95" s="137"/>
      <c r="C95" s="137"/>
      <c r="D95" s="138" t="str">
        <f>"от "&amp;MIN(D96:D105)&amp;" до "&amp;MAX(D96:D105)</f>
        <v>от 270 до 1662</v>
      </c>
      <c r="E95" s="139"/>
      <c r="F95" s="139"/>
      <c r="G95" s="139"/>
      <c r="H95" s="140"/>
    </row>
    <row r="96" spans="1:8" ht="151.5" x14ac:dyDescent="0.2">
      <c r="A96" s="149" t="s">
        <v>60</v>
      </c>
      <c r="B96" s="150" t="s">
        <v>13</v>
      </c>
      <c r="C96" s="300"/>
      <c r="D96" s="144">
        <v>1500</v>
      </c>
      <c r="E96" s="145"/>
      <c r="F96" s="145"/>
      <c r="G96" s="145"/>
      <c r="H96" s="146"/>
    </row>
    <row r="97" spans="1:8" ht="37.5" customHeight="1" x14ac:dyDescent="0.2">
      <c r="A97" s="160" t="s">
        <v>61</v>
      </c>
      <c r="B97" s="285"/>
      <c r="C97" s="156" t="str">
        <f>"Электронный справочник на основе Справочника организаций"&amp;$C$2&amp;" (версия для ПК)"</f>
        <v>Электронный справочник на основе Справочника организаций"2ГИС.НОВОРОССИЙСК" (версия для ПК)</v>
      </c>
      <c r="D97" s="36">
        <v>576</v>
      </c>
      <c r="E97" s="37"/>
      <c r="F97" s="37"/>
      <c r="G97" s="37"/>
      <c r="H97" s="38"/>
    </row>
    <row r="98" spans="1:8" ht="37.5" customHeight="1" x14ac:dyDescent="0.2">
      <c r="A98" s="160" t="s">
        <v>62</v>
      </c>
      <c r="B98" s="285"/>
      <c r="C98" s="159"/>
      <c r="D98" s="36">
        <v>702</v>
      </c>
      <c r="E98" s="37"/>
      <c r="F98" s="37"/>
      <c r="G98" s="37"/>
      <c r="H98" s="38"/>
    </row>
    <row r="99" spans="1:8" ht="37.5" customHeight="1" x14ac:dyDescent="0.2">
      <c r="A99" s="160" t="s">
        <v>63</v>
      </c>
      <c r="B99" s="285"/>
      <c r="C99" s="159"/>
      <c r="D99" s="36">
        <v>330</v>
      </c>
      <c r="E99" s="37"/>
      <c r="F99" s="37"/>
      <c r="G99" s="37"/>
      <c r="H99" s="38"/>
    </row>
    <row r="100" spans="1:8" ht="37.5" customHeight="1" x14ac:dyDescent="0.2">
      <c r="A100" s="160" t="s">
        <v>64</v>
      </c>
      <c r="B100" s="161"/>
      <c r="C100" s="159"/>
      <c r="D100" s="36">
        <v>600</v>
      </c>
      <c r="E100" s="37"/>
      <c r="F100" s="37"/>
      <c r="G100" s="37"/>
      <c r="H100" s="38"/>
    </row>
    <row r="101" spans="1:8" ht="37.5" customHeight="1" x14ac:dyDescent="0.2">
      <c r="A101" s="160" t="s">
        <v>65</v>
      </c>
      <c r="B101" s="285"/>
      <c r="C101" s="159"/>
      <c r="D101" s="36">
        <v>270</v>
      </c>
      <c r="E101" s="37"/>
      <c r="F101" s="37"/>
      <c r="G101" s="37"/>
      <c r="H101" s="38"/>
    </row>
    <row r="102" spans="1:8" ht="37.5" customHeight="1" x14ac:dyDescent="0.2">
      <c r="A102" s="160" t="s">
        <v>66</v>
      </c>
      <c r="B102" s="285"/>
      <c r="C102" s="159"/>
      <c r="D102" s="36">
        <v>270</v>
      </c>
      <c r="E102" s="37"/>
      <c r="F102" s="37"/>
      <c r="G102" s="37"/>
      <c r="H102" s="38"/>
    </row>
    <row r="103" spans="1:8" ht="37.5" customHeight="1" x14ac:dyDescent="0.2">
      <c r="A103" s="160" t="s">
        <v>67</v>
      </c>
      <c r="B103" s="285"/>
      <c r="C103" s="159"/>
      <c r="D103" s="36">
        <v>540</v>
      </c>
      <c r="E103" s="37"/>
      <c r="F103" s="37"/>
      <c r="G103" s="37"/>
      <c r="H103" s="38"/>
    </row>
    <row r="104" spans="1:8" ht="37.5" customHeight="1" x14ac:dyDescent="0.2">
      <c r="A104" s="160" t="s">
        <v>68</v>
      </c>
      <c r="B104" s="285"/>
      <c r="C104" s="159"/>
      <c r="D104" s="36">
        <v>810</v>
      </c>
      <c r="E104" s="37"/>
      <c r="F104" s="37"/>
      <c r="G104" s="37"/>
      <c r="H104" s="38"/>
    </row>
    <row r="105" spans="1:8" ht="37.5" customHeight="1" thickBot="1" x14ac:dyDescent="0.25">
      <c r="A105" s="207" t="s">
        <v>69</v>
      </c>
      <c r="B105" s="286"/>
      <c r="C105" s="164"/>
      <c r="D105" s="121">
        <v>1662</v>
      </c>
      <c r="E105" s="122"/>
      <c r="F105" s="122"/>
      <c r="G105" s="122"/>
      <c r="H105" s="123"/>
    </row>
    <row r="106" spans="1:8" s="16" customFormat="1" ht="117.75" customHeight="1" thickBot="1" x14ac:dyDescent="0.25">
      <c r="A106" s="287" t="s">
        <v>71</v>
      </c>
      <c r="B106" s="288"/>
      <c r="C106" s="28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"2ГИС.НОВОРОССИЙСК" (версия для ПК); 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Интернет-площадки и Веб-приложения на основе Cправочника организаций "2ГИС.НОВОРОССИЙСК", http://api.2gis.ru/</v>
      </c>
      <c r="D106" s="45">
        <v>30</v>
      </c>
      <c r="E106" s="45"/>
      <c r="F106" s="45"/>
      <c r="G106" s="45"/>
      <c r="H106" s="46"/>
    </row>
    <row r="107" spans="1:8" ht="50.1" customHeight="1" thickBot="1" x14ac:dyDescent="0.25">
      <c r="A107" s="24" t="s">
        <v>72</v>
      </c>
      <c r="B107" s="25"/>
      <c r="C107" s="26"/>
      <c r="D107" s="173" t="str">
        <f>"от "&amp;MIN(D109,D129:H130,F167,D131:H145)&amp;" до "&amp;MAX(D109,D129:H130,F167,D131:H145)</f>
        <v>от 612 до 10266</v>
      </c>
      <c r="E107" s="173"/>
      <c r="F107" s="173"/>
      <c r="G107" s="173"/>
      <c r="H107" s="174"/>
    </row>
    <row r="108" spans="1:8" ht="21.75" thickBot="1" x14ac:dyDescent="0.25">
      <c r="A108" s="290"/>
      <c r="B108" s="291"/>
      <c r="C108" s="130"/>
      <c r="D108" s="177"/>
      <c r="E108" s="177"/>
      <c r="F108" s="177"/>
      <c r="G108" s="177"/>
      <c r="H108" s="178"/>
    </row>
    <row r="109" spans="1:8" ht="74.25" customHeight="1" thickBot="1" x14ac:dyDescent="0.25">
      <c r="A109" s="179" t="s">
        <v>73</v>
      </c>
      <c r="B109" s="180"/>
      <c r="C109"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"2ГИС.НОВОРОССИЙСК" (версия для ПК); Интернет-площадка 2gis.kz на основе Cправочника организаций "2ГИС.НОВОРОССИЙСК"; Электронный справочник на основе Справочника организаций "2ГИС.НОВОРОССИЙСК" (мобильная версия); Интернет-площадки и Веб-приложения на основе Cправочника организаций "2ГИС.НОВОРОССИЙСК", http://api.2gis.kz/</v>
      </c>
      <c r="D109" s="182">
        <v>8016</v>
      </c>
      <c r="E109" s="182"/>
      <c r="F109" s="182"/>
      <c r="G109" s="182"/>
      <c r="H109" s="183"/>
    </row>
    <row r="110" spans="1:8" ht="74.25" customHeight="1" thickBot="1" x14ac:dyDescent="0.25">
      <c r="A110" s="184" t="s">
        <v>74</v>
      </c>
      <c r="B110" s="185"/>
      <c r="C110" s="186"/>
      <c r="D110" s="187" t="s">
        <v>75</v>
      </c>
      <c r="E110" s="188"/>
      <c r="F110" s="188"/>
      <c r="G110" s="188"/>
      <c r="H110" s="189"/>
    </row>
    <row r="111" spans="1:8" ht="74.25" customHeight="1" x14ac:dyDescent="0.2">
      <c r="A111" s="190" t="s">
        <v>76</v>
      </c>
      <c r="B111" s="191"/>
      <c r="C111" s="186"/>
      <c r="D111" s="157">
        <f>D109/4</f>
        <v>2004</v>
      </c>
      <c r="E111" s="157"/>
      <c r="F111" s="157"/>
      <c r="G111" s="157"/>
      <c r="H111" s="158"/>
    </row>
    <row r="112" spans="1:8" ht="74.25" customHeight="1" x14ac:dyDescent="0.2">
      <c r="A112" s="190" t="s">
        <v>77</v>
      </c>
      <c r="B112" s="191"/>
      <c r="C112" s="186"/>
      <c r="D112" s="157">
        <f>D109/5</f>
        <v>1603.2</v>
      </c>
      <c r="E112" s="157"/>
      <c r="F112" s="157"/>
      <c r="G112" s="157"/>
      <c r="H112" s="158"/>
    </row>
    <row r="113" spans="1:8" ht="74.25" customHeight="1" x14ac:dyDescent="0.2">
      <c r="A113" s="190" t="s">
        <v>78</v>
      </c>
      <c r="B113" s="191"/>
      <c r="C113" s="186"/>
      <c r="D113" s="157">
        <f>D109/6</f>
        <v>1336</v>
      </c>
      <c r="E113" s="157"/>
      <c r="F113" s="157"/>
      <c r="G113" s="157"/>
      <c r="H113" s="158"/>
    </row>
    <row r="114" spans="1:8" ht="74.25" customHeight="1" x14ac:dyDescent="0.2">
      <c r="A114" s="190" t="s">
        <v>79</v>
      </c>
      <c r="B114" s="191"/>
      <c r="C114" s="186"/>
      <c r="D114" s="157">
        <f>D109/7</f>
        <v>1145.1428571428571</v>
      </c>
      <c r="E114" s="157"/>
      <c r="F114" s="157"/>
      <c r="G114" s="157"/>
      <c r="H114" s="158"/>
    </row>
    <row r="115" spans="1:8" ht="74.25" customHeight="1" x14ac:dyDescent="0.2">
      <c r="A115" s="190" t="s">
        <v>80</v>
      </c>
      <c r="B115" s="191"/>
      <c r="C115" s="186"/>
      <c r="D115" s="157">
        <f>D109/8</f>
        <v>1002</v>
      </c>
      <c r="E115" s="157"/>
      <c r="F115" s="157"/>
      <c r="G115" s="157"/>
      <c r="H115" s="158"/>
    </row>
    <row r="116" spans="1:8" ht="74.25" customHeight="1" x14ac:dyDescent="0.2">
      <c r="A116" s="190" t="s">
        <v>81</v>
      </c>
      <c r="B116" s="191"/>
      <c r="C116" s="186"/>
      <c r="D116" s="157">
        <f>D109/9</f>
        <v>890.66666666666663</v>
      </c>
      <c r="E116" s="157"/>
      <c r="F116" s="157"/>
      <c r="G116" s="157"/>
      <c r="H116" s="158"/>
    </row>
    <row r="117" spans="1:8" ht="74.25" customHeight="1" x14ac:dyDescent="0.2">
      <c r="A117" s="190" t="s">
        <v>82</v>
      </c>
      <c r="B117" s="191"/>
      <c r="C117" s="186"/>
      <c r="D117" s="157">
        <f>D109/10</f>
        <v>801.6</v>
      </c>
      <c r="E117" s="157"/>
      <c r="F117" s="157"/>
      <c r="G117" s="157"/>
      <c r="H117" s="158"/>
    </row>
    <row r="118" spans="1:8" ht="74.25" customHeight="1" thickBot="1" x14ac:dyDescent="0.25">
      <c r="A118" s="179" t="s">
        <v>83</v>
      </c>
      <c r="B118" s="180"/>
      <c r="C118" s="186"/>
      <c r="D118" s="182">
        <v>12024</v>
      </c>
      <c r="E118" s="182"/>
      <c r="F118" s="182"/>
      <c r="G118" s="182"/>
      <c r="H118" s="183"/>
    </row>
    <row r="119" spans="1:8" ht="74.25" customHeight="1" thickBot="1" x14ac:dyDescent="0.25">
      <c r="A119" s="184" t="s">
        <v>74</v>
      </c>
      <c r="B119" s="185"/>
      <c r="C119" s="186"/>
      <c r="D119" s="187" t="s">
        <v>75</v>
      </c>
      <c r="E119" s="188"/>
      <c r="F119" s="188"/>
      <c r="G119" s="188"/>
      <c r="H119" s="189"/>
    </row>
    <row r="120" spans="1:8" ht="74.25" customHeight="1" x14ac:dyDescent="0.2">
      <c r="A120" s="190" t="s">
        <v>76</v>
      </c>
      <c r="B120" s="191"/>
      <c r="C120" s="186"/>
      <c r="D120" s="157">
        <v>3006</v>
      </c>
      <c r="E120" s="157"/>
      <c r="F120" s="157"/>
      <c r="G120" s="157"/>
      <c r="H120" s="158"/>
    </row>
    <row r="121" spans="1:8" ht="74.25" customHeight="1" x14ac:dyDescent="0.2">
      <c r="A121" s="190" t="s">
        <v>77</v>
      </c>
      <c r="B121" s="191"/>
      <c r="C121" s="186"/>
      <c r="D121" s="157">
        <v>2404.7999999999997</v>
      </c>
      <c r="E121" s="157"/>
      <c r="F121" s="157"/>
      <c r="G121" s="157"/>
      <c r="H121" s="158"/>
    </row>
    <row r="122" spans="1:8" ht="74.25" customHeight="1" x14ac:dyDescent="0.2">
      <c r="A122" s="190" t="s">
        <v>78</v>
      </c>
      <c r="B122" s="191"/>
      <c r="C122" s="186"/>
      <c r="D122" s="157">
        <v>2004</v>
      </c>
      <c r="E122" s="157"/>
      <c r="F122" s="157"/>
      <c r="G122" s="157"/>
      <c r="H122" s="158"/>
    </row>
    <row r="123" spans="1:8" ht="74.25" customHeight="1" x14ac:dyDescent="0.2">
      <c r="A123" s="190" t="s">
        <v>79</v>
      </c>
      <c r="B123" s="191"/>
      <c r="C123" s="186"/>
      <c r="D123" s="157">
        <v>1717.7142857142856</v>
      </c>
      <c r="E123" s="157"/>
      <c r="F123" s="157"/>
      <c r="G123" s="157"/>
      <c r="H123" s="158"/>
    </row>
    <row r="124" spans="1:8" ht="74.25" customHeight="1" x14ac:dyDescent="0.2">
      <c r="A124" s="190" t="s">
        <v>80</v>
      </c>
      <c r="B124" s="191"/>
      <c r="C124" s="186"/>
      <c r="D124" s="157">
        <v>1503</v>
      </c>
      <c r="E124" s="157"/>
      <c r="F124" s="157"/>
      <c r="G124" s="157"/>
      <c r="H124" s="158"/>
    </row>
    <row r="125" spans="1:8" ht="74.25" customHeight="1" x14ac:dyDescent="0.2">
      <c r="A125" s="190" t="s">
        <v>81</v>
      </c>
      <c r="B125" s="191"/>
      <c r="C125" s="186"/>
      <c r="D125" s="157">
        <v>1335.9999999999998</v>
      </c>
      <c r="E125" s="157"/>
      <c r="F125" s="157"/>
      <c r="G125" s="157"/>
      <c r="H125" s="158"/>
    </row>
    <row r="126" spans="1:8" ht="74.25" customHeight="1" thickBot="1" x14ac:dyDescent="0.25">
      <c r="A126" s="190" t="s">
        <v>82</v>
      </c>
      <c r="B126" s="191"/>
      <c r="C126" s="194"/>
      <c r="D126" s="157">
        <v>1202.3999999999999</v>
      </c>
      <c r="E126" s="157"/>
      <c r="F126" s="157"/>
      <c r="G126" s="157"/>
      <c r="H126" s="158"/>
    </row>
    <row r="127" spans="1:8" s="16" customFormat="1" ht="62.45" customHeight="1" thickBot="1" x14ac:dyDescent="0.25">
      <c r="A127" s="195" t="s">
        <v>84</v>
      </c>
      <c r="B127" s="196"/>
      <c r="C127"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2ГИС 4.0 и выше)</v>
      </c>
      <c r="D127" s="44">
        <v>13890</v>
      </c>
      <c r="E127" s="45"/>
      <c r="F127" s="45"/>
      <c r="G127" s="45"/>
      <c r="H127" s="46"/>
    </row>
    <row r="128" spans="1:8" ht="21.75" thickBot="1" x14ac:dyDescent="0.25">
      <c r="A128" s="290"/>
      <c r="B128" s="291"/>
      <c r="C128" s="125"/>
      <c r="D128" s="199"/>
      <c r="E128" s="199"/>
      <c r="F128" s="199"/>
      <c r="G128" s="199"/>
      <c r="H128" s="200"/>
    </row>
    <row r="129" spans="1:8" ht="50.1" customHeight="1" x14ac:dyDescent="0.2">
      <c r="A129" s="160" t="s">
        <v>85</v>
      </c>
      <c r="B129" s="161"/>
      <c r="C129" s="298" t="str">
        <f>"Интернет-площадка 2gis.ru на основе Cправочника организаций "&amp;$C$2&amp;""</f>
        <v>Интернет-площадка 2gis.ru на основе Cправочника организаций "2ГИС.НОВОРОССИЙСК"</v>
      </c>
      <c r="D129" s="56">
        <v>7482</v>
      </c>
      <c r="E129" s="37"/>
      <c r="F129" s="37"/>
      <c r="G129" s="37"/>
      <c r="H129" s="38"/>
    </row>
    <row r="130" spans="1:8" ht="50.1" customHeight="1" x14ac:dyDescent="0.2">
      <c r="A130" s="160" t="s">
        <v>86</v>
      </c>
      <c r="B130" s="161"/>
      <c r="C130" s="203" t="str">
        <f>"Электронный справочник на основе Справочника организаций"&amp;$C$2&amp;" (версия для ПК)"</f>
        <v>Электронный справочник на основе Справочника организаций"2ГИС.НОВОРОССИЙСК" (версия для ПК)</v>
      </c>
      <c r="D130" s="56">
        <v>1170</v>
      </c>
      <c r="E130" s="37"/>
      <c r="F130" s="37"/>
      <c r="G130" s="37"/>
      <c r="H130" s="38"/>
    </row>
    <row r="131" spans="1:8" ht="50.1" customHeight="1" x14ac:dyDescent="0.2">
      <c r="A131" s="160" t="s">
        <v>87</v>
      </c>
      <c r="B131" s="161"/>
      <c r="C131" s="203" t="str">
        <f>"Электронный справочник на основе Справочника организаций"&amp;$C$2&amp;" (версия для ПК)"</f>
        <v>Электронный справочник на основе Справочника организаций"2ГИС.НОВОРОССИЙСК" (версия для ПК)</v>
      </c>
      <c r="D131" s="56">
        <v>762</v>
      </c>
      <c r="E131" s="37"/>
      <c r="F131" s="37"/>
      <c r="G131" s="37"/>
      <c r="H131" s="38"/>
    </row>
    <row r="132" spans="1:8" ht="50.1" customHeight="1" x14ac:dyDescent="0.2">
      <c r="A132" s="160" t="s">
        <v>88</v>
      </c>
      <c r="B132" s="161"/>
      <c r="C132" s="203" t="str">
        <f>"Интернет-площадка 2gis.ru на основе Cправочника организаций "&amp;$C$2&amp;""</f>
        <v>Интернет-площадка 2gis.ru на основе Cправочника организаций "2ГИС.НОВОРОССИЙСК"</v>
      </c>
      <c r="D132" s="56">
        <v>8262</v>
      </c>
      <c r="E132" s="37"/>
      <c r="F132" s="37"/>
      <c r="G132" s="37"/>
      <c r="H132" s="38"/>
    </row>
    <row r="133" spans="1:8" ht="50.1" customHeight="1" x14ac:dyDescent="0.2">
      <c r="A133" s="160" t="s">
        <v>89</v>
      </c>
      <c r="B133" s="161"/>
      <c r="C133" s="203" t="str">
        <f>"Интернет-площадка 2gis.ru на основе Cправочника организаций "&amp;$C$2&amp;""</f>
        <v>Интернет-площадка 2gis.ru на основе Cправочника организаций "2ГИС.НОВОРОССИЙСК"</v>
      </c>
      <c r="D133" s="56">
        <v>9918</v>
      </c>
      <c r="E133" s="37"/>
      <c r="F133" s="37"/>
      <c r="G133" s="37"/>
      <c r="H133" s="38"/>
    </row>
    <row r="134" spans="1:8" ht="50.1" customHeight="1" x14ac:dyDescent="0.2">
      <c r="A134" s="160" t="s">
        <v>90</v>
      </c>
      <c r="B134" s="161"/>
      <c r="C134" s="203" t="str">
        <f>"Электронный справочник на основе Справочника организаций"&amp;$C$2&amp;" (версия для ПК)"</f>
        <v>Электронный справочник на основе Справочника организаций"2ГИС.НОВОРОССИЙСК" (версия для ПК)</v>
      </c>
      <c r="D134" s="56">
        <v>762</v>
      </c>
      <c r="E134" s="37"/>
      <c r="F134" s="37"/>
      <c r="G134" s="37"/>
      <c r="H134" s="38"/>
    </row>
    <row r="135" spans="1:8" ht="50.1" customHeight="1" x14ac:dyDescent="0.2">
      <c r="A135" s="160" t="s">
        <v>91</v>
      </c>
      <c r="B135" s="161"/>
      <c r="C135" s="203" t="str">
        <f>"Электронный справочник на основе Справочника организаций"&amp;$C$2&amp;" (версия для ПК)"</f>
        <v>Электронный справочник на основе Справочника организаций"2ГИС.НОВОРОССИЙСК" (версия для ПК)</v>
      </c>
      <c r="D135" s="56">
        <v>762</v>
      </c>
      <c r="E135" s="37"/>
      <c r="F135" s="37"/>
      <c r="G135" s="37"/>
      <c r="H135" s="38"/>
    </row>
    <row r="136" spans="1:8" ht="50.1" customHeight="1" x14ac:dyDescent="0.2">
      <c r="A136" s="160" t="s">
        <v>92</v>
      </c>
      <c r="B136" s="161"/>
      <c r="C136" s="203" t="str">
        <f>"Электронный справочник на основе Справочника организаций"&amp;$C$2&amp;" (версия для ПК)"</f>
        <v>Электронный справочник на основе Справочника организаций"2ГИС.НОВОРОССИЙСК" (версия для ПК)</v>
      </c>
      <c r="D136" s="56">
        <v>1380</v>
      </c>
      <c r="E136" s="37"/>
      <c r="F136" s="37"/>
      <c r="G136" s="37"/>
      <c r="H136" s="38"/>
    </row>
    <row r="137" spans="1:8" ht="50.1" customHeight="1" x14ac:dyDescent="0.2">
      <c r="A137" s="160" t="s">
        <v>93</v>
      </c>
      <c r="B137" s="161"/>
      <c r="C137" s="203" t="str">
        <f>C167</f>
        <v>электронный справочник на основе Справочника организаций "2ГИС.НОВОРОССИЙСК" (мобильная версия 2ГИС 4.0 и выше)</v>
      </c>
      <c r="D137" s="56">
        <v>9000</v>
      </c>
      <c r="E137" s="37"/>
      <c r="F137" s="37"/>
      <c r="G137" s="37"/>
      <c r="H137" s="38"/>
    </row>
    <row r="138" spans="1:8" ht="50.1" customHeight="1" x14ac:dyDescent="0.2">
      <c r="A138" s="160" t="s">
        <v>94</v>
      </c>
      <c r="B138" s="161"/>
      <c r="C138" s="203" t="s">
        <v>95</v>
      </c>
      <c r="D138" s="56">
        <v>642</v>
      </c>
      <c r="E138" s="37"/>
      <c r="F138" s="37"/>
      <c r="G138" s="37"/>
      <c r="H138" s="38"/>
    </row>
    <row r="139" spans="1:8" ht="66.75" customHeight="1" x14ac:dyDescent="0.2">
      <c r="A139" s="160" t="s">
        <v>96</v>
      </c>
      <c r="B139" s="161"/>
      <c r="C139"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"2ГИС.НОВОРОССИЙСК" (мобильная версия 2ГИС 4.0 и выше); Интернет-площадка 2gis.ru на основе Cправочника организаций "2ГИС.НОВОРОССИЙСК"</v>
      </c>
      <c r="D139" s="56">
        <v>2634</v>
      </c>
      <c r="E139" s="37"/>
      <c r="F139" s="37"/>
      <c r="G139" s="37"/>
      <c r="H139" s="38"/>
    </row>
    <row r="140" spans="1:8" ht="66.75" customHeight="1" x14ac:dyDescent="0.2">
      <c r="A140" s="160" t="s">
        <v>97</v>
      </c>
      <c r="B140" s="161"/>
      <c r="C140" s="203" t="str">
        <f t="shared" ref="C140:C142"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"2ГИС.НОВОРОССИЙСК" (мобильная версия 2ГИС 4.0 и выше); Интернет-площадка 2gis.ru на основе Cправочника организаций "2ГИС.НОВОРОССИЙСК"</v>
      </c>
      <c r="D140" s="56">
        <v>1896</v>
      </c>
      <c r="E140" s="37"/>
      <c r="F140" s="37"/>
      <c r="G140" s="37"/>
      <c r="H140" s="38"/>
    </row>
    <row r="141" spans="1:8" ht="66.75" customHeight="1" x14ac:dyDescent="0.2">
      <c r="A141" s="160" t="s">
        <v>98</v>
      </c>
      <c r="B141" s="161"/>
      <c r="C141" s="203" t="str">
        <f t="shared" si="0"/>
        <v>электронный справочник на основе Справочника организаций "2ГИС.НОВОРОССИЙСК" (мобильная версия 2ГИС 4.0 и выше); Интернет-площадка 2gis.ru на основе Cправочника организаций "2ГИС.НОВОРОССИЙСК"</v>
      </c>
      <c r="D141" s="56">
        <v>1650</v>
      </c>
      <c r="E141" s="37"/>
      <c r="F141" s="37"/>
      <c r="G141" s="37"/>
      <c r="H141" s="38"/>
    </row>
    <row r="142" spans="1:8" ht="66.75" customHeight="1" x14ac:dyDescent="0.2">
      <c r="A142" s="160" t="s">
        <v>99</v>
      </c>
      <c r="B142" s="161"/>
      <c r="C142" s="203" t="str">
        <f t="shared" si="0"/>
        <v>электронный справочник на основе Справочника организаций "2ГИС.НОВОРОССИЙСК" (мобильная версия 2ГИС 4.0 и выше); Интернет-площадка 2gis.ru на основе Cправочника организаций "2ГИС.НОВОРОССИЙСК"</v>
      </c>
      <c r="D142" s="56">
        <v>948</v>
      </c>
      <c r="E142" s="37"/>
      <c r="F142" s="37"/>
      <c r="G142" s="37"/>
      <c r="H142" s="38"/>
    </row>
    <row r="143" spans="1:8" ht="66.75" customHeight="1" x14ac:dyDescent="0.2">
      <c r="A143" s="160" t="s">
        <v>100</v>
      </c>
      <c r="B143" s="161" t="s">
        <v>100</v>
      </c>
      <c r="C143"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"2ГИС.НОВОРОССИЙСК" (мобильная версия 2ГИС 4.0 и выше); Интернет-площадка 2gis.ru на основе Cправочника организаций "2ГИС.НОВОРОССИЙСК"</v>
      </c>
      <c r="D143" s="56">
        <v>10266</v>
      </c>
      <c r="E143" s="37"/>
      <c r="F143" s="37"/>
      <c r="G143" s="37"/>
      <c r="H143" s="38"/>
    </row>
    <row r="144" spans="1:8" ht="66.75" customHeight="1" x14ac:dyDescent="0.2">
      <c r="A144" s="160" t="s">
        <v>101</v>
      </c>
      <c r="B144" s="161" t="s">
        <v>101</v>
      </c>
      <c r="C144"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"2ГИС.НОВОРОССИЙСК" (мобильная версия 2ГИС 4.0 и выше); Интернет-площадка 2gis.ru на основе Cправочника организаций "2ГИС.НОВОРОССИЙСК"</v>
      </c>
      <c r="D144" s="56">
        <v>4002</v>
      </c>
      <c r="E144" s="37"/>
      <c r="F144" s="37"/>
      <c r="G144" s="37"/>
      <c r="H144" s="38"/>
    </row>
    <row r="145" spans="1:8" ht="50.1" customHeight="1" thickBot="1" x14ac:dyDescent="0.25">
      <c r="A145" s="160" t="s">
        <v>102</v>
      </c>
      <c r="B145" s="161"/>
      <c r="C145" s="203" t="str">
        <f>"Электронный справочник на основе Справочника организаций"&amp;$C$2&amp;" (версия для ПК)"</f>
        <v>Электронный справочник на основе Справочника организаций"2ГИС.НОВОРОССИЙСК" (версия для ПК)</v>
      </c>
      <c r="D145" s="56">
        <v>612</v>
      </c>
      <c r="E145" s="37"/>
      <c r="F145" s="37"/>
      <c r="G145" s="37"/>
      <c r="H145" s="38"/>
    </row>
    <row r="146" spans="1:8" s="16" customFormat="1" ht="102" customHeight="1" thickBot="1" x14ac:dyDescent="0.25">
      <c r="A146" s="160" t="s">
        <v>16</v>
      </c>
      <c r="B146" s="161"/>
      <c r="C146"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2ГИС 4.0 и выше)</v>
      </c>
      <c r="D146" s="56">
        <v>462</v>
      </c>
      <c r="E146" s="37"/>
      <c r="F146" s="37"/>
      <c r="G146" s="37"/>
      <c r="H146" s="38"/>
    </row>
    <row r="147" spans="1:8" s="16" customFormat="1" ht="102" customHeight="1" thickBot="1" x14ac:dyDescent="0.25">
      <c r="A147" s="160" t="s">
        <v>103</v>
      </c>
      <c r="B147" s="161"/>
      <c r="C147"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2ГИС 4.0 и выше)</v>
      </c>
      <c r="D147" s="56">
        <v>100002</v>
      </c>
      <c r="E147" s="37"/>
      <c r="F147" s="37"/>
      <c r="G147" s="37"/>
      <c r="H147" s="38"/>
    </row>
    <row r="148" spans="1:8" s="16" customFormat="1" ht="126" customHeight="1" x14ac:dyDescent="0.2">
      <c r="A148" s="160" t="s">
        <v>104</v>
      </c>
      <c r="B148" s="161"/>
      <c r="C148" s="30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"2ГИС.НОВОРОССИЙСК" (версия для ПК); 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Интернет-площадки и Веб-приложения на основе Cправочника организаций "2ГИС.НОВОРОССИЙСК", http://api.2gis.ru/</v>
      </c>
      <c r="D148" s="56">
        <v>6534</v>
      </c>
      <c r="E148" s="37"/>
      <c r="F148" s="37"/>
      <c r="G148" s="37"/>
      <c r="H148" s="38"/>
    </row>
    <row r="149" spans="1:8" s="16" customFormat="1" ht="96" customHeight="1" x14ac:dyDescent="0.2">
      <c r="A149" s="154" t="s">
        <v>105</v>
      </c>
      <c r="B149" s="204"/>
      <c r="C14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Интернет-площадки и Веб-приложения на основе Cправочника организаций "2ГИС.НОВОРОССИЙСК", http://api.2gis.ru/</v>
      </c>
      <c r="D149" s="56">
        <v>4500</v>
      </c>
      <c r="E149" s="37"/>
      <c r="F149" s="37"/>
      <c r="G149" s="37"/>
      <c r="H149" s="38"/>
    </row>
    <row r="150" spans="1:8" s="16" customFormat="1" ht="96" customHeight="1" x14ac:dyDescent="0.2">
      <c r="A150" s="154" t="s">
        <v>106</v>
      </c>
      <c r="B150" s="204"/>
      <c r="C150"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"2ГИС.НОВОРОССИЙСК" (мобильная версия 2ГИС 4.0 и выше)</v>
      </c>
      <c r="D150" s="56">
        <v>5562</v>
      </c>
      <c r="E150" s="37"/>
      <c r="F150" s="37"/>
      <c r="G150" s="37"/>
      <c r="H150" s="38"/>
    </row>
    <row r="151" spans="1:8" ht="50.1" customHeight="1" x14ac:dyDescent="0.2">
      <c r="A151" s="160" t="s">
        <v>107</v>
      </c>
      <c r="B151" s="161"/>
      <c r="C151" s="203" t="str">
        <f>"Интернет-площадка 2gis.ru на основе Cправочника организаций "&amp;$C$2&amp;""</f>
        <v>Интернет-площадка 2gis.ru на основе Cправочника организаций "2ГИС.НОВОРОССИЙСК"</v>
      </c>
      <c r="D151" s="56">
        <v>10560</v>
      </c>
      <c r="E151" s="37"/>
      <c r="F151" s="37"/>
      <c r="G151" s="37"/>
      <c r="H151" s="38"/>
    </row>
    <row r="152" spans="1:8" ht="50.1" customHeight="1" x14ac:dyDescent="0.2">
      <c r="A152" s="160" t="s">
        <v>108</v>
      </c>
      <c r="B152" s="161"/>
      <c r="C152" s="203" t="str">
        <f>"Электронный справочник на основе Справочника организаций"&amp;$C$2&amp;" (версия для ПК)"</f>
        <v>Электронный справочник на основе Справочника организаций"2ГИС.НОВОРОССИЙСК" (версия для ПК)</v>
      </c>
      <c r="D152" s="56">
        <v>1680</v>
      </c>
      <c r="E152" s="37"/>
      <c r="F152" s="37"/>
      <c r="G152" s="37"/>
      <c r="H152" s="38"/>
    </row>
    <row r="153" spans="1:8" ht="50.1" customHeight="1" x14ac:dyDescent="0.2">
      <c r="A153" s="160" t="s">
        <v>109</v>
      </c>
      <c r="B153" s="161"/>
      <c r="C153" s="203" t="str">
        <f>"Электронный справочник на основе Справочника организаций"&amp;$C$2&amp;" (версия для ПК)"</f>
        <v>Электронный справочник на основе Справочника организаций"2ГИС.НОВОРОССИЙСК" (версия для ПК)</v>
      </c>
      <c r="D153" s="56">
        <v>1080</v>
      </c>
      <c r="E153" s="37"/>
      <c r="F153" s="37"/>
      <c r="G153" s="37"/>
      <c r="H153" s="38"/>
    </row>
    <row r="154" spans="1:8" ht="50.1" customHeight="1" x14ac:dyDescent="0.2">
      <c r="A154" s="160" t="s">
        <v>110</v>
      </c>
      <c r="B154" s="161"/>
      <c r="C154" s="203" t="str">
        <f>"Интернет-площадка 2gis.ru на основе Cправочника организаций "&amp;$C$2&amp;""</f>
        <v>Интернет-площадка 2gis.ru на основе Cправочника организаций "2ГИС.НОВОРОССИЙСК"</v>
      </c>
      <c r="D154" s="56">
        <v>11640</v>
      </c>
      <c r="E154" s="37"/>
      <c r="F154" s="37"/>
      <c r="G154" s="37"/>
      <c r="H154" s="38"/>
    </row>
    <row r="155" spans="1:8" ht="50.1" customHeight="1" x14ac:dyDescent="0.2">
      <c r="A155" s="160" t="s">
        <v>111</v>
      </c>
      <c r="B155" s="161"/>
      <c r="C155" s="203" t="str">
        <f>"Интернет-площадка 2gis.ru на основе Cправочника организаций "&amp;$C$2&amp;""</f>
        <v>Интернет-площадка 2gis.ru на основе Cправочника организаций "2ГИС.НОВОРОССИЙСК"</v>
      </c>
      <c r="D155" s="56">
        <v>13968</v>
      </c>
      <c r="E155" s="37"/>
      <c r="F155" s="37"/>
      <c r="G155" s="37"/>
      <c r="H155" s="38"/>
    </row>
    <row r="156" spans="1:8" ht="50.1" customHeight="1" x14ac:dyDescent="0.2">
      <c r="A156" s="160" t="s">
        <v>112</v>
      </c>
      <c r="B156" s="161"/>
      <c r="C156" s="203" t="str">
        <f>"Электронный справочник на основе Справочника организаций"&amp;$C$2&amp;" (версия для ПК)"</f>
        <v>Электронный справочник на основе Справочника организаций"2ГИС.НОВОРОССИЙСК" (версия для ПК)</v>
      </c>
      <c r="D156" s="56">
        <v>1080</v>
      </c>
      <c r="E156" s="37"/>
      <c r="F156" s="37"/>
      <c r="G156" s="37"/>
      <c r="H156" s="38"/>
    </row>
    <row r="157" spans="1:8" ht="50.1" customHeight="1" x14ac:dyDescent="0.2">
      <c r="A157" s="160" t="s">
        <v>115</v>
      </c>
      <c r="B157" s="161"/>
      <c r="C157" s="203" t="s">
        <v>95</v>
      </c>
      <c r="D157" s="56">
        <v>960</v>
      </c>
      <c r="E157" s="37"/>
      <c r="F157" s="37"/>
      <c r="G157" s="37"/>
      <c r="H157" s="38"/>
    </row>
    <row r="158" spans="1:8" ht="70.5" customHeight="1" x14ac:dyDescent="0.2">
      <c r="A158" s="160" t="s">
        <v>116</v>
      </c>
      <c r="B158" s="161"/>
      <c r="C158"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"2ГИС.НОВОРОССИЙСК" (мобильная версия 2ГИС 4.0 и выше); Интернет-площадка 2gis.ru на основе Cправочника организаций "2ГИС.НОВОРОССИЙСК"</v>
      </c>
      <c r="D158" s="56">
        <v>14400</v>
      </c>
      <c r="E158" s="37"/>
      <c r="F158" s="37"/>
      <c r="G158" s="37"/>
      <c r="H158" s="38"/>
    </row>
    <row r="159" spans="1:8" ht="50.1" customHeight="1" thickBot="1" x14ac:dyDescent="0.25">
      <c r="A159" s="160" t="s">
        <v>117</v>
      </c>
      <c r="B159" s="161"/>
      <c r="C159" s="203" t="str">
        <f>"Электронный справочник на основе Справочника организаций"&amp;$C$2&amp;" (версия для ПК)"</f>
        <v>Электронный справочник на основе Справочника организаций"2ГИС.НОВОРОССИЙСК" (версия для ПК)</v>
      </c>
      <c r="D159" s="56">
        <v>960</v>
      </c>
      <c r="E159" s="37"/>
      <c r="F159" s="37"/>
      <c r="G159" s="37"/>
      <c r="H159" s="38"/>
    </row>
    <row r="160" spans="1:8" s="28" customFormat="1" ht="50.1" customHeight="1" thickBot="1" x14ac:dyDescent="0.25">
      <c r="A160" s="24" t="s">
        <v>118</v>
      </c>
      <c r="B160" s="25"/>
      <c r="C160" s="26"/>
      <c r="D160" s="173"/>
      <c r="E160" s="173"/>
      <c r="F160" s="173"/>
      <c r="G160" s="173"/>
      <c r="H160" s="174"/>
    </row>
    <row r="161" spans="1:8" s="16" customFormat="1" ht="50.1" customHeight="1" x14ac:dyDescent="0.2">
      <c r="A161" s="160" t="s">
        <v>119</v>
      </c>
      <c r="B161" s="161"/>
      <c r="C161" s="206" t="str">
        <f>"Электронный справочник на основе Справочника организаций "&amp;$C$2&amp;" (мобильная версия)"</f>
        <v>Электронный справочник на основе Справочника организаций "2ГИС.НОВОРОССИЙСК" (мобильная версия)</v>
      </c>
      <c r="D161" s="36">
        <v>12000</v>
      </c>
      <c r="E161" s="37"/>
      <c r="F161" s="37"/>
      <c r="G161" s="37"/>
      <c r="H161" s="38"/>
    </row>
    <row r="162" spans="1:8" s="16" customFormat="1" ht="50.1" customHeight="1" x14ac:dyDescent="0.2">
      <c r="A162" s="160" t="s">
        <v>120</v>
      </c>
      <c r="B162" s="161"/>
      <c r="C162" s="209"/>
      <c r="D162" s="36">
        <v>12000</v>
      </c>
      <c r="E162" s="37"/>
      <c r="F162" s="37"/>
      <c r="G162" s="37"/>
      <c r="H162" s="38"/>
    </row>
    <row r="163" spans="1:8" s="16" customFormat="1" ht="50.1" customHeight="1" x14ac:dyDescent="0.2">
      <c r="A163" s="207" t="s">
        <v>121</v>
      </c>
      <c r="B163" s="208"/>
      <c r="C163" s="209"/>
      <c r="D163" s="297">
        <v>1620</v>
      </c>
      <c r="E163" s="157"/>
      <c r="F163" s="157"/>
      <c r="G163" s="157"/>
      <c r="H163" s="157"/>
    </row>
    <row r="164" spans="1:8" s="16" customFormat="1" ht="50.1" customHeight="1" x14ac:dyDescent="0.2">
      <c r="A164" s="207" t="s">
        <v>122</v>
      </c>
      <c r="B164" s="208"/>
      <c r="C164" s="209"/>
      <c r="D164" s="297">
        <v>162</v>
      </c>
      <c r="E164" s="157"/>
      <c r="F164" s="157"/>
      <c r="G164" s="157"/>
      <c r="H164" s="157"/>
    </row>
    <row r="165" spans="1:8" s="16" customFormat="1" ht="50.1" customHeight="1" thickBot="1" x14ac:dyDescent="0.25">
      <c r="A165" s="207" t="s">
        <v>123</v>
      </c>
      <c r="B165" s="208"/>
      <c r="C165" s="210"/>
      <c r="D165" s="78">
        <v>570</v>
      </c>
      <c r="E165" s="79"/>
      <c r="F165" s="79"/>
      <c r="G165" s="79"/>
      <c r="H165" s="79"/>
    </row>
    <row r="166" spans="1:8" s="16" customFormat="1" ht="50.1" customHeight="1" thickBot="1" x14ac:dyDescent="0.25">
      <c r="A166" s="24" t="s">
        <v>124</v>
      </c>
      <c r="B166" s="25"/>
      <c r="C166" s="26"/>
      <c r="D166" s="173"/>
      <c r="E166" s="173"/>
      <c r="F166" s="173"/>
      <c r="G166" s="173"/>
      <c r="H166" s="174"/>
    </row>
    <row r="167" spans="1:8" ht="50.1" customHeight="1" x14ac:dyDescent="0.2">
      <c r="A167" s="160" t="s">
        <v>125</v>
      </c>
      <c r="B167" s="161"/>
      <c r="C167"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"2ГИС.НОВОРОССИЙСК" (мобильная версия 2ГИС 4.0 и выше)</v>
      </c>
      <c r="D167" s="212">
        <f>F167*1.2</f>
        <v>3823.2</v>
      </c>
      <c r="E167" s="213">
        <f>F167*1.1</f>
        <v>3504.6000000000004</v>
      </c>
      <c r="F167" s="213">
        <v>3186</v>
      </c>
      <c r="G167" s="213">
        <f>F167*0.75</f>
        <v>2389.5</v>
      </c>
      <c r="H167" s="214">
        <f>F167*0.5</f>
        <v>1593</v>
      </c>
    </row>
    <row r="168" spans="1:8" ht="50.1" customHeight="1" x14ac:dyDescent="0.2">
      <c r="A168" s="160" t="s">
        <v>126</v>
      </c>
      <c r="B168" s="161"/>
      <c r="C168" s="203" t="str">
        <f>"Интернет-площадка 2gis.ru на основе Cправочника организаций "&amp;$C$2&amp;""</f>
        <v>Интернет-площадка 2gis.ru на основе Cправочника организаций "2ГИС.НОВОРОССИЙСК"</v>
      </c>
      <c r="D168" s="36">
        <v>3246</v>
      </c>
      <c r="E168" s="37"/>
      <c r="F168" s="37"/>
      <c r="G168" s="37"/>
      <c r="H168" s="38"/>
    </row>
    <row r="169" spans="1:8" ht="50.1" customHeight="1" x14ac:dyDescent="0.2">
      <c r="A169" s="160" t="s">
        <v>127</v>
      </c>
      <c r="B169" s="161"/>
      <c r="C169" s="203" t="str">
        <f>"Электронный справочник на основе Справочника организаций"&amp;$C$2&amp;" (версия для ПК)"</f>
        <v>Электронный справочник на основе Справочника организаций"2ГИС.НОВОРОССИЙСК" (версия для ПК)</v>
      </c>
      <c r="D169" s="56">
        <v>762</v>
      </c>
      <c r="E169" s="37"/>
      <c r="F169" s="37"/>
      <c r="G169" s="37"/>
      <c r="H169" s="38"/>
    </row>
    <row r="170" spans="1:8" ht="50.1" customHeight="1" x14ac:dyDescent="0.2">
      <c r="A170" s="160" t="s">
        <v>198</v>
      </c>
      <c r="B170" s="161"/>
      <c r="C170"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"2ГИС.НОВОРОССИЙСК" (мобильная версия 2ГИС 4.0 и выше)</v>
      </c>
      <c r="D170" s="212">
        <f>F170*1.2</f>
        <v>5472</v>
      </c>
      <c r="E170" s="213">
        <f>F170*1.1</f>
        <v>5016</v>
      </c>
      <c r="F170" s="213">
        <v>4560</v>
      </c>
      <c r="G170" s="213">
        <f>F170*0.75</f>
        <v>3420</v>
      </c>
      <c r="H170" s="214">
        <f>F170*0.5</f>
        <v>2280</v>
      </c>
    </row>
    <row r="171" spans="1:8" ht="50.1" customHeight="1" x14ac:dyDescent="0.2">
      <c r="A171" s="160" t="s">
        <v>199</v>
      </c>
      <c r="B171" s="161"/>
      <c r="C171" s="203" t="str">
        <f>"Интернет-площадка 2gis.ru на основе Cправочника организаций "&amp;$C$2&amp;""</f>
        <v>Интернет-площадка 2gis.ru на основе Cправочника организаций "2ГИС.НОВОРОССИЙСК"</v>
      </c>
      <c r="D171" s="36">
        <v>4560</v>
      </c>
      <c r="E171" s="37"/>
      <c r="F171" s="37"/>
      <c r="G171" s="37"/>
      <c r="H171" s="38"/>
    </row>
    <row r="172" spans="1:8" ht="50.1" customHeight="1" x14ac:dyDescent="0.2">
      <c r="A172" s="160" t="s">
        <v>130</v>
      </c>
      <c r="B172" s="161"/>
      <c r="C172" s="203" t="str">
        <f>"Электронный справочник на основе Справочника организаций"&amp;$C$2&amp;" (версия для ПК)"</f>
        <v>Электронный справочник на основе Справочника организаций"2ГИС.НОВОРОССИЙСК" (версия для ПК)</v>
      </c>
      <c r="D172" s="36">
        <v>1080</v>
      </c>
      <c r="E172" s="37"/>
      <c r="F172" s="37"/>
      <c r="G172" s="37"/>
      <c r="H172" s="38"/>
    </row>
    <row r="173" spans="1:8" s="16" customFormat="1" ht="126" customHeight="1" thickBot="1" x14ac:dyDescent="0.25">
      <c r="A173" s="160" t="s">
        <v>131</v>
      </c>
      <c r="B173" s="161"/>
      <c r="C173" s="301" t="str">
        <f>C168</f>
        <v>Интернет-площадка 2gis.ru на основе Cправочника организаций "2ГИС.НОВОРОССИЙСК"</v>
      </c>
      <c r="D173" s="56">
        <v>3186</v>
      </c>
      <c r="E173" s="37"/>
      <c r="F173" s="37"/>
      <c r="G173" s="37"/>
      <c r="H173" s="38"/>
    </row>
    <row r="174" spans="1:8" ht="50.1" customHeight="1" thickBot="1" x14ac:dyDescent="0.25">
      <c r="A174" s="24" t="s">
        <v>200</v>
      </c>
      <c r="B174" s="25"/>
      <c r="C174" s="26"/>
      <c r="D174" s="173"/>
      <c r="E174" s="173"/>
      <c r="F174" s="173"/>
      <c r="G174" s="173"/>
      <c r="H174" s="174"/>
    </row>
    <row r="175" spans="1:8" s="23" customFormat="1" ht="30" customHeight="1" thickBot="1" x14ac:dyDescent="0.25">
      <c r="A175" s="302"/>
      <c r="B175" s="303"/>
      <c r="C175" s="460"/>
      <c r="D175" s="303"/>
      <c r="E175" s="303"/>
      <c r="F175" s="303"/>
      <c r="G175" s="303"/>
      <c r="H175" s="304"/>
    </row>
    <row r="176" spans="1:8" s="16" customFormat="1" ht="185.25" customHeight="1" x14ac:dyDescent="0.2">
      <c r="A176" s="160" t="s">
        <v>201</v>
      </c>
      <c r="B176" s="161"/>
      <c r="C176"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"2ГИС.НОВОРОССИЙСК" (версия для ПК); 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2ГИС 4.0 и выше)</v>
      </c>
      <c r="D176" s="31">
        <v>18612</v>
      </c>
      <c r="E176" s="32"/>
      <c r="F176" s="32"/>
      <c r="G176" s="32"/>
      <c r="H176" s="33"/>
    </row>
    <row r="177" spans="1:8" s="16" customFormat="1" ht="83.25" customHeight="1" thickBot="1" x14ac:dyDescent="0.25">
      <c r="A177" s="160" t="s">
        <v>202</v>
      </c>
      <c r="B177" s="161"/>
      <c r="C177" s="209"/>
      <c r="D177" s="36">
        <v>18612</v>
      </c>
      <c r="E177" s="37"/>
      <c r="F177" s="37"/>
      <c r="G177" s="37"/>
      <c r="H177" s="38"/>
    </row>
    <row r="178" spans="1:8" ht="21.75" thickBot="1" x14ac:dyDescent="0.25">
      <c r="A178" s="290"/>
      <c r="B178" s="291"/>
      <c r="C178" s="125"/>
      <c r="D178" s="292"/>
      <c r="E178" s="292"/>
      <c r="F178" s="292"/>
      <c r="G178" s="292"/>
      <c r="H178" s="293"/>
    </row>
    <row r="180" spans="1:8" ht="21" x14ac:dyDescent="0.2">
      <c r="A180" s="220"/>
      <c r="B180" s="221" t="s">
        <v>133</v>
      </c>
      <c r="C180" s="222" t="s">
        <v>587</v>
      </c>
      <c r="D180" s="222"/>
      <c r="E180" s="223"/>
      <c r="F180" s="223"/>
      <c r="G180" s="223"/>
      <c r="H180" s="223"/>
    </row>
    <row r="181" spans="1:8" ht="21" x14ac:dyDescent="0.2">
      <c r="A181" s="220"/>
      <c r="B181" s="223"/>
      <c r="C181" s="424" t="s">
        <v>588</v>
      </c>
      <c r="D181" s="224"/>
      <c r="E181" s="223"/>
      <c r="F181" s="223"/>
      <c r="G181" s="223"/>
      <c r="H181" s="223"/>
    </row>
    <row r="182" spans="1:8" ht="21" x14ac:dyDescent="0.2">
      <c r="A182" s="220"/>
      <c r="B182" s="223"/>
      <c r="C182" s="424" t="s">
        <v>589</v>
      </c>
      <c r="D182" s="224"/>
      <c r="E182" s="223"/>
      <c r="F182" s="223"/>
      <c r="G182" s="223"/>
      <c r="H182" s="223"/>
    </row>
    <row r="183" spans="1:8" ht="21" x14ac:dyDescent="0.2">
      <c r="A183" s="220"/>
      <c r="B183" s="223"/>
      <c r="C183" s="641"/>
      <c r="D183" s="310"/>
      <c r="E183" s="223"/>
      <c r="F183" s="223"/>
      <c r="G183" s="223"/>
      <c r="H183" s="223"/>
    </row>
    <row r="184" spans="1:8" s="226" customFormat="1" ht="11.25" customHeight="1" x14ac:dyDescent="0.2">
      <c r="A184" s="225"/>
      <c r="B184" s="225"/>
      <c r="C184" s="225"/>
      <c r="D184" s="225"/>
      <c r="E184" s="225"/>
      <c r="F184" s="225"/>
      <c r="G184" s="225"/>
      <c r="H184" s="225"/>
    </row>
    <row r="185" spans="1:8" ht="26.25" x14ac:dyDescent="0.2">
      <c r="A185" s="227" t="str">
        <f>Абакан_юр!A174</f>
        <v>По соглашению сторон в качестве валюты платежа могут выступать украинские гривны, в этом случае курс следующий: 1 руб. = 0,4408 гривен</v>
      </c>
      <c r="B185" s="227"/>
      <c r="C185" s="227"/>
      <c r="D185" s="228"/>
      <c r="E185" s="228"/>
      <c r="F185" s="229"/>
      <c r="G185" s="230"/>
      <c r="H185" s="230"/>
    </row>
    <row r="186" spans="1:8" ht="26.25" x14ac:dyDescent="0.2">
      <c r="A186" s="227" t="str">
        <f>Абакан_юр!A175</f>
        <v>По соглашению сторон в качестве валюты платежа могут выступать дирхамы ОАЭ, в этом случае курс следующий: 1 руб. = 0,0420 дирхам</v>
      </c>
      <c r="B186" s="227"/>
      <c r="C186" s="227"/>
      <c r="D186" s="228"/>
      <c r="E186" s="228"/>
      <c r="F186" s="229"/>
      <c r="G186" s="232"/>
      <c r="H186" s="232"/>
    </row>
    <row r="187" spans="1:8" ht="26.25" x14ac:dyDescent="0.2">
      <c r="A187" s="227" t="str">
        <f>Абакан_юр!A176</f>
        <v>По соглашению сторон в качестве валюты платежа могут выступать доллары США, в этом случае курс следующий: 1 руб. = 0,0114 доллара</v>
      </c>
      <c r="B187" s="227"/>
      <c r="C187" s="227"/>
      <c r="D187" s="228"/>
      <c r="E187" s="228"/>
      <c r="F187" s="229"/>
      <c r="G187" s="232"/>
      <c r="H187" s="232"/>
    </row>
    <row r="188" spans="1:8" ht="26.25" x14ac:dyDescent="0.2">
      <c r="A188" s="227" t="str">
        <f>Абакан_юр!A177</f>
        <v>По соглашению сторон в качестве валюты платежа могут выступать евро, в этом случае курс следующий: 1 руб. = 0,0105 евро</v>
      </c>
      <c r="B188" s="227"/>
      <c r="C188" s="227"/>
      <c r="D188" s="228"/>
      <c r="E188" s="229"/>
      <c r="F188" s="229"/>
      <c r="G188" s="232"/>
      <c r="H188" s="232"/>
    </row>
    <row r="189" spans="1:8" ht="26.25" x14ac:dyDescent="0.2">
      <c r="A189" s="227" t="str">
        <f>Абакан_юр!A178</f>
        <v>По соглашению сторон в качестве валюты платежа могут выступать чешские кроны, в этом случае курс следующий: 1 руб. = 0,2605 крона</v>
      </c>
      <c r="B189" s="227"/>
      <c r="C189" s="227"/>
      <c r="D189" s="228"/>
      <c r="E189" s="229"/>
      <c r="F189" s="229"/>
      <c r="G189" s="232"/>
      <c r="H189" s="232"/>
    </row>
    <row r="190" spans="1:8" ht="26.25" x14ac:dyDescent="0.2">
      <c r="A190" s="227" t="str">
        <f>Абакан_юр!A179</f>
        <v>По соглашению сторон в качестве валюты платежа могут выступать киргизские сомы, в этом случае курс следующий: 1 руб. = 1,0083 сом</v>
      </c>
      <c r="B190" s="227"/>
      <c r="C190" s="227"/>
      <c r="D190" s="228"/>
      <c r="E190" s="228"/>
      <c r="F190" s="229"/>
      <c r="G190" s="232"/>
      <c r="H190" s="232"/>
    </row>
    <row r="191" spans="1:8" ht="26.25" x14ac:dyDescent="0.2">
      <c r="A191" s="227" t="str">
        <f>Абакан_юр!A180</f>
        <v>По соглашению сторон в качестве валюты платежа могут выступать казахстанские тенге, в этом случае курс следующий: 1 руб. = 5,0473 тенге</v>
      </c>
      <c r="B191" s="227"/>
      <c r="C191" s="227"/>
      <c r="D191" s="228"/>
      <c r="E191" s="228"/>
      <c r="F191" s="229"/>
      <c r="G191" s="232"/>
      <c r="H191" s="232"/>
    </row>
    <row r="192" spans="1:8" ht="26.25" x14ac:dyDescent="0.2">
      <c r="A192" s="233"/>
      <c r="B192" s="233"/>
      <c r="C192" s="234"/>
      <c r="D192" s="235"/>
      <c r="E192" s="235"/>
      <c r="F192" s="236"/>
      <c r="G192" s="237"/>
      <c r="H192" s="237"/>
    </row>
    <row r="193" spans="1:8" ht="21" x14ac:dyDescent="0.2">
      <c r="A193" s="239" t="s">
        <v>144</v>
      </c>
      <c r="B193" s="239"/>
      <c r="C193" s="239"/>
      <c r="D193" s="239"/>
      <c r="E193" s="239"/>
      <c r="F193" s="239"/>
      <c r="G193" s="239"/>
      <c r="H193" s="239"/>
    </row>
    <row r="194" spans="1:8" ht="21" x14ac:dyDescent="0.2">
      <c r="A194" s="239" t="s">
        <v>145</v>
      </c>
      <c r="B194" s="239"/>
      <c r="C194" s="239"/>
      <c r="D194" s="239"/>
      <c r="E194" s="239"/>
      <c r="F194" s="239"/>
      <c r="G194" s="239"/>
      <c r="H194" s="239"/>
    </row>
    <row r="195" spans="1:8" ht="26.25" x14ac:dyDescent="0.2">
      <c r="A195" s="233"/>
      <c r="B195" s="233"/>
      <c r="C195" s="234"/>
      <c r="D195" s="235"/>
      <c r="E195" s="235"/>
      <c r="F195" s="236"/>
      <c r="G195" s="237"/>
      <c r="H195" s="237"/>
    </row>
    <row r="196" spans="1:8" ht="50.1" customHeight="1" thickBot="1" x14ac:dyDescent="0.25">
      <c r="A196" s="240" t="s">
        <v>146</v>
      </c>
      <c r="B196" s="240"/>
      <c r="C196" s="240"/>
      <c r="D196" s="240"/>
      <c r="E196" s="240"/>
      <c r="F196" s="241"/>
      <c r="G196" s="231"/>
      <c r="H196" s="242"/>
    </row>
    <row r="197" spans="1:8" ht="50.1" customHeight="1" thickBot="1" x14ac:dyDescent="0.25">
      <c r="A197" s="243" t="s">
        <v>147</v>
      </c>
      <c r="B197" s="244"/>
      <c r="C197" s="244"/>
      <c r="D197" s="244"/>
      <c r="E197" s="245"/>
      <c r="F197" s="246"/>
      <c r="H197" s="247"/>
    </row>
    <row r="198" spans="1:8" ht="96" customHeight="1" thickBot="1" x14ac:dyDescent="0.25">
      <c r="A198" s="426" t="s">
        <v>148</v>
      </c>
      <c r="B198" s="427"/>
      <c r="C198" s="250" t="s">
        <v>149</v>
      </c>
      <c r="D198" s="440" t="s">
        <v>150</v>
      </c>
      <c r="E198" s="441"/>
      <c r="F198" s="252"/>
      <c r="G198" s="252"/>
      <c r="H198" s="252"/>
    </row>
    <row r="199" spans="1:8" ht="115.5" customHeight="1" x14ac:dyDescent="0.2">
      <c r="A199" s="253" t="s">
        <v>151</v>
      </c>
      <c r="B199" s="254"/>
      <c r="C199" s="255" t="s">
        <v>152</v>
      </c>
      <c r="D199" s="256" t="s">
        <v>153</v>
      </c>
      <c r="E199" s="257"/>
      <c r="F199" s="252"/>
      <c r="G199" s="252"/>
      <c r="H199" s="252"/>
    </row>
    <row r="200" spans="1:8" ht="115.5" customHeight="1" x14ac:dyDescent="0.2">
      <c r="A200" s="258" t="s">
        <v>154</v>
      </c>
      <c r="B200" s="259"/>
      <c r="C200" s="260" t="s">
        <v>155</v>
      </c>
      <c r="D200" s="261" t="s">
        <v>156</v>
      </c>
      <c r="E200" s="262"/>
      <c r="F200" s="252"/>
      <c r="G200" s="252"/>
      <c r="H200" s="252"/>
    </row>
    <row r="201" spans="1:8" ht="141.75" customHeight="1" thickBot="1" x14ac:dyDescent="0.25">
      <c r="A201" s="321" t="s">
        <v>157</v>
      </c>
      <c r="B201" s="322"/>
      <c r="C201" s="323" t="s">
        <v>158</v>
      </c>
      <c r="D201" s="324" t="s">
        <v>156</v>
      </c>
      <c r="E201" s="325"/>
      <c r="F201" s="252"/>
      <c r="G201" s="252"/>
      <c r="H201" s="252"/>
    </row>
    <row r="202" spans="1:8" s="217" customFormat="1" ht="102.75" customHeight="1" thickBot="1" x14ac:dyDescent="0.25">
      <c r="A202" s="321" t="s">
        <v>160</v>
      </c>
      <c r="B202" s="322"/>
      <c r="C202" s="611" t="s">
        <v>161</v>
      </c>
      <c r="D202" s="322" t="s">
        <v>156</v>
      </c>
      <c r="E202" s="612"/>
      <c r="F202" s="246"/>
      <c r="G202" s="246"/>
      <c r="H202" s="246"/>
    </row>
    <row r="203" spans="1:8" s="238" customFormat="1" ht="222.75" customHeight="1" thickBot="1" x14ac:dyDescent="0.25">
      <c r="A203" s="321" t="s">
        <v>162</v>
      </c>
      <c r="B203" s="322"/>
      <c r="C203" s="323" t="s">
        <v>163</v>
      </c>
      <c r="D203" s="324" t="s">
        <v>156</v>
      </c>
      <c r="E203" s="325"/>
      <c r="F203" s="236"/>
      <c r="G203" s="237"/>
      <c r="H203" s="237"/>
    </row>
    <row r="204" spans="1:8" ht="23.25" x14ac:dyDescent="0.2">
      <c r="A204" s="264" t="s">
        <v>164</v>
      </c>
      <c r="B204" s="264"/>
      <c r="C204" s="264"/>
      <c r="D204" s="264"/>
      <c r="E204" s="264"/>
      <c r="F204" s="264"/>
      <c r="G204" s="264"/>
      <c r="H204" s="264"/>
    </row>
    <row r="205" spans="1:8" ht="23.25" x14ac:dyDescent="0.2">
      <c r="A205" s="264" t="s">
        <v>165</v>
      </c>
      <c r="B205" s="264"/>
      <c r="C205" s="264"/>
      <c r="D205" s="264"/>
      <c r="E205" s="264"/>
      <c r="F205" s="264"/>
      <c r="G205" s="264"/>
      <c r="H205" s="264"/>
    </row>
    <row r="206" spans="1:8" ht="189.75" customHeight="1" x14ac:dyDescent="0.2">
      <c r="A206" s="326" t="str">
        <f>Абакан_юр!A195</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6" s="326"/>
      <c r="C206" s="326"/>
      <c r="D206" s="326"/>
      <c r="E206" s="326"/>
      <c r="F206" s="326"/>
      <c r="G206" s="326"/>
      <c r="H206" s="326"/>
    </row>
    <row r="207" spans="1:8" ht="70.5" customHeight="1" x14ac:dyDescent="0.2">
      <c r="A207" s="239" t="s">
        <v>167</v>
      </c>
      <c r="B207" s="239"/>
      <c r="C207" s="239"/>
      <c r="D207" s="239"/>
      <c r="E207" s="239"/>
      <c r="F207" s="239"/>
      <c r="G207" s="239"/>
      <c r="H207" s="239"/>
    </row>
    <row r="208" spans="1:8" ht="23.25" x14ac:dyDescent="0.2">
      <c r="A208" s="264" t="s">
        <v>168</v>
      </c>
      <c r="B208" s="264"/>
      <c r="C208" s="264"/>
      <c r="D208" s="264"/>
      <c r="E208" s="264"/>
      <c r="F208" s="264"/>
      <c r="G208" s="264"/>
      <c r="H208" s="264"/>
    </row>
    <row r="209" spans="1:8" s="266" customFormat="1" ht="114.75" customHeight="1" x14ac:dyDescent="0.2">
      <c r="A209" s="239" t="s">
        <v>169</v>
      </c>
      <c r="B209" s="239"/>
      <c r="C209" s="239"/>
      <c r="D209" s="239"/>
      <c r="E209" s="239"/>
      <c r="F209" s="239"/>
      <c r="G209" s="239"/>
      <c r="H209" s="239"/>
    </row>
  </sheetData>
  <sheetProtection selectLockedCells="1" selectUnlockedCells="1"/>
  <mergeCells count="344">
    <mergeCell ref="A204:H204"/>
    <mergeCell ref="A205:H205"/>
    <mergeCell ref="A206:H206"/>
    <mergeCell ref="A207:H207"/>
    <mergeCell ref="A208:H208"/>
    <mergeCell ref="A209:E209"/>
    <mergeCell ref="F209:H209"/>
    <mergeCell ref="A201:B201"/>
    <mergeCell ref="D201:E201"/>
    <mergeCell ref="A202:B202"/>
    <mergeCell ref="D202:E202"/>
    <mergeCell ref="A203:B203"/>
    <mergeCell ref="D203:E203"/>
    <mergeCell ref="A198:B198"/>
    <mergeCell ref="D198:E198"/>
    <mergeCell ref="A199:B199"/>
    <mergeCell ref="D199:E199"/>
    <mergeCell ref="A200:B200"/>
    <mergeCell ref="D200:E200"/>
    <mergeCell ref="A190:C190"/>
    <mergeCell ref="A191:C191"/>
    <mergeCell ref="A193:H193"/>
    <mergeCell ref="A194:H194"/>
    <mergeCell ref="A196:E196"/>
    <mergeCell ref="A197:E197"/>
    <mergeCell ref="A185:C185"/>
    <mergeCell ref="G185:H185"/>
    <mergeCell ref="A186:C186"/>
    <mergeCell ref="A187:C187"/>
    <mergeCell ref="A188:C188"/>
    <mergeCell ref="A189:C189"/>
    <mergeCell ref="A178:B178"/>
    <mergeCell ref="D178:H178"/>
    <mergeCell ref="C180:D180"/>
    <mergeCell ref="C181:D181"/>
    <mergeCell ref="C182:D182"/>
    <mergeCell ref="A184:H184"/>
    <mergeCell ref="A175:C175"/>
    <mergeCell ref="D175:H175"/>
    <mergeCell ref="A176:B176"/>
    <mergeCell ref="C176:C177"/>
    <mergeCell ref="D176:H176"/>
    <mergeCell ref="A177:B177"/>
    <mergeCell ref="D177:H177"/>
    <mergeCell ref="A172:B172"/>
    <mergeCell ref="D172:H172"/>
    <mergeCell ref="A173:B173"/>
    <mergeCell ref="D173:H173"/>
    <mergeCell ref="A174:B174"/>
    <mergeCell ref="D174:H174"/>
    <mergeCell ref="A168:B168"/>
    <mergeCell ref="D168:H168"/>
    <mergeCell ref="A169:B169"/>
    <mergeCell ref="D169:H169"/>
    <mergeCell ref="A170:B170"/>
    <mergeCell ref="A171:B171"/>
    <mergeCell ref="D171:H171"/>
    <mergeCell ref="D164:H164"/>
    <mergeCell ref="A165:B165"/>
    <mergeCell ref="D165:H165"/>
    <mergeCell ref="A166:B166"/>
    <mergeCell ref="D166:H166"/>
    <mergeCell ref="A167:B167"/>
    <mergeCell ref="A160:B160"/>
    <mergeCell ref="D160:H160"/>
    <mergeCell ref="A161:B161"/>
    <mergeCell ref="C161:C165"/>
    <mergeCell ref="D161:H161"/>
    <mergeCell ref="A162:B162"/>
    <mergeCell ref="D162:H162"/>
    <mergeCell ref="A163:B163"/>
    <mergeCell ref="D163:H163"/>
    <mergeCell ref="A164:B164"/>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15:B115"/>
    <mergeCell ref="D115:H115"/>
    <mergeCell ref="A116:B116"/>
    <mergeCell ref="D116:H116"/>
    <mergeCell ref="A117:B117"/>
    <mergeCell ref="D117:H117"/>
    <mergeCell ref="D111:H111"/>
    <mergeCell ref="A112:B112"/>
    <mergeCell ref="D112:H112"/>
    <mergeCell ref="A113:B113"/>
    <mergeCell ref="D113:H113"/>
    <mergeCell ref="A114:B114"/>
    <mergeCell ref="D114:H114"/>
    <mergeCell ref="A107:B107"/>
    <mergeCell ref="D107:H107"/>
    <mergeCell ref="A108:B108"/>
    <mergeCell ref="D108:H108"/>
    <mergeCell ref="A109:B109"/>
    <mergeCell ref="C109:C126"/>
    <mergeCell ref="D109:H109"/>
    <mergeCell ref="A110:B110"/>
    <mergeCell ref="D110:H110"/>
    <mergeCell ref="A111:B111"/>
    <mergeCell ref="A104:B104"/>
    <mergeCell ref="D104:H104"/>
    <mergeCell ref="A105:B105"/>
    <mergeCell ref="D105:H105"/>
    <mergeCell ref="A106:B106"/>
    <mergeCell ref="D106:H106"/>
    <mergeCell ref="A101:B101"/>
    <mergeCell ref="D101:H101"/>
    <mergeCell ref="A102:B102"/>
    <mergeCell ref="D102:H102"/>
    <mergeCell ref="A103:B103"/>
    <mergeCell ref="D103:H103"/>
    <mergeCell ref="D96:H96"/>
    <mergeCell ref="A97:B97"/>
    <mergeCell ref="C97:C105"/>
    <mergeCell ref="D97:H97"/>
    <mergeCell ref="A98:B98"/>
    <mergeCell ref="D98:H98"/>
    <mergeCell ref="A99:B99"/>
    <mergeCell ref="D99:H99"/>
    <mergeCell ref="A100:B100"/>
    <mergeCell ref="D100:H100"/>
    <mergeCell ref="A93:B93"/>
    <mergeCell ref="D93:H93"/>
    <mergeCell ref="A94:B94"/>
    <mergeCell ref="D94:H94"/>
    <mergeCell ref="A95:C95"/>
    <mergeCell ref="D95:H95"/>
    <mergeCell ref="A90:B90"/>
    <mergeCell ref="D90:H90"/>
    <mergeCell ref="A91:B91"/>
    <mergeCell ref="D91:H91"/>
    <mergeCell ref="A92:B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A72:B72"/>
    <mergeCell ref="D72:H72"/>
    <mergeCell ref="A73:B73"/>
    <mergeCell ref="D73:H73"/>
    <mergeCell ref="A74:B74"/>
    <mergeCell ref="D74:H74"/>
    <mergeCell ref="D68:H68"/>
    <mergeCell ref="A69:B69"/>
    <mergeCell ref="D69:H69"/>
    <mergeCell ref="A70:B70"/>
    <mergeCell ref="D70:H70"/>
    <mergeCell ref="A71:B71"/>
    <mergeCell ref="D71:H71"/>
    <mergeCell ref="A64:C64"/>
    <mergeCell ref="D64:H64"/>
    <mergeCell ref="A65:B65"/>
    <mergeCell ref="C65:C94"/>
    <mergeCell ref="D65:H65"/>
    <mergeCell ref="A66:B66"/>
    <mergeCell ref="D66:H66"/>
    <mergeCell ref="A67:B67"/>
    <mergeCell ref="D67:H67"/>
    <mergeCell ref="A68:B68"/>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47:H47"/>
    <mergeCell ref="A48:A52"/>
    <mergeCell ref="B48:B49"/>
    <mergeCell ref="C48:C49"/>
    <mergeCell ref="D48:D52"/>
    <mergeCell ref="E48:E52"/>
    <mergeCell ref="F48:F52"/>
    <mergeCell ref="G48:G52"/>
    <mergeCell ref="H48:H52"/>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XFD268"/>
  <sheetViews>
    <sheetView view="pageBreakPreview" zoomScale="40" zoomScaleNormal="60" zoomScaleSheetLayoutView="40" workbookViewId="0">
      <pane ySplit="3" topLeftCell="A200" activePane="bottomLeft" state="frozen"/>
      <selection activeCell="A181" sqref="A181:B181"/>
      <selection pane="bottomLeft" activeCell="A181" sqref="A181:B181"/>
    </sheetView>
  </sheetViews>
  <sheetFormatPr defaultColWidth="9.140625" defaultRowHeight="12.75" outlineLevelRow="1" x14ac:dyDescent="0.2"/>
  <cols>
    <col min="1" max="1" width="45.7109375" style="216" customWidth="1"/>
    <col min="2" max="2" width="80.7109375" style="217" customWidth="1"/>
    <col min="3" max="3" width="120.7109375" style="218" customWidth="1"/>
    <col min="4" max="7" width="30.7109375" style="217" customWidth="1"/>
    <col min="8" max="8" width="30.7109375" style="219" customWidth="1"/>
    <col min="9" max="16384" width="9.140625" style="219"/>
  </cols>
  <sheetData>
    <row r="1" spans="1:8" s="4" customFormat="1" ht="50.1" customHeight="1" x14ac:dyDescent="0.2">
      <c r="A1" s="1"/>
      <c r="B1" s="2"/>
      <c r="C1" s="657" t="s">
        <v>0</v>
      </c>
      <c r="D1" s="541"/>
      <c r="E1" s="541"/>
      <c r="F1" s="541"/>
      <c r="G1" s="542"/>
      <c r="H1" s="542"/>
    </row>
    <row r="2" spans="1:8" s="10" customFormat="1" ht="50.1" customHeight="1" x14ac:dyDescent="0.2">
      <c r="A2" s="5" t="str">
        <f>Абакан_юр!A2</f>
        <v>Введен в действие с "01" июня 2024 г.</v>
      </c>
      <c r="B2" s="6" t="s">
        <v>2</v>
      </c>
      <c r="C2" s="7" t="s">
        <v>590</v>
      </c>
      <c r="D2" s="543"/>
      <c r="E2" s="543"/>
      <c r="F2" s="543"/>
      <c r="G2" s="544"/>
      <c r="H2" s="544"/>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658" t="s">
        <v>5</v>
      </c>
      <c r="B4" s="495" t="s">
        <v>6</v>
      </c>
      <c r="C4" s="495" t="s">
        <v>7</v>
      </c>
      <c r="D4" s="659" t="s">
        <v>591</v>
      </c>
      <c r="E4" s="331"/>
      <c r="F4" s="331"/>
      <c r="G4" s="331"/>
      <c r="H4" s="494"/>
    </row>
    <row r="5" spans="1:8" s="28" customFormat="1" ht="49.5" customHeight="1" thickBot="1" x14ac:dyDescent="0.25">
      <c r="A5" s="456" t="s">
        <v>9</v>
      </c>
      <c r="B5" s="457"/>
      <c r="C5" s="211"/>
      <c r="D5" s="211"/>
      <c r="E5" s="211"/>
      <c r="F5" s="211"/>
      <c r="G5" s="211"/>
      <c r="H5" s="582"/>
    </row>
    <row r="6" spans="1:8" s="16" customFormat="1" ht="24.95" customHeight="1" thickBot="1" x14ac:dyDescent="0.25">
      <c r="A6" s="81"/>
      <c r="B6" s="129"/>
      <c r="C6" s="130"/>
      <c r="D6" s="291" t="s">
        <v>234</v>
      </c>
      <c r="E6" s="291"/>
      <c r="F6" s="291"/>
      <c r="G6" s="291"/>
      <c r="H6" s="463"/>
    </row>
    <row r="7" spans="1:8" s="16" customFormat="1" ht="24.95" customHeight="1" thickBot="1" x14ac:dyDescent="0.25">
      <c r="A7" s="112"/>
      <c r="B7" s="82"/>
      <c r="C7" s="83"/>
      <c r="D7" s="642" t="s">
        <v>171</v>
      </c>
      <c r="E7" s="643" t="s">
        <v>172</v>
      </c>
      <c r="F7" s="644" t="s">
        <v>173</v>
      </c>
      <c r="G7" s="643" t="s">
        <v>174</v>
      </c>
      <c r="H7" s="645" t="s">
        <v>175</v>
      </c>
    </row>
    <row r="8" spans="1:8" s="16" customFormat="1" ht="48" customHeight="1" x14ac:dyDescent="0.2">
      <c r="A8" s="29" t="s">
        <v>592</v>
      </c>
      <c r="B8" s="30" t="s">
        <v>27</v>
      </c>
      <c r="C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"2ГИС.НОВОСИБИРСК" (версия для ПК); 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Интернет-площадки и Веб-приложения на основе Cправочника организаций "2ГИС.НОВОСИБИРСК", http://api.2gis.ru/</v>
      </c>
      <c r="D8" s="31">
        <f>F8*1.2</f>
        <v>15631.199999999999</v>
      </c>
      <c r="E8" s="32">
        <f>F8*1.1</f>
        <v>14328.6</v>
      </c>
      <c r="F8" s="32">
        <v>13026</v>
      </c>
      <c r="G8" s="32">
        <f>F8*0.75</f>
        <v>9769.5</v>
      </c>
      <c r="H8" s="33">
        <f>F8*0.5</f>
        <v>6513</v>
      </c>
    </row>
    <row r="9" spans="1:8" s="16" customFormat="1" ht="132" customHeight="1" x14ac:dyDescent="0.2">
      <c r="A9" s="34"/>
      <c r="B9" s="35"/>
      <c r="C9" s="35"/>
      <c r="D9" s="36"/>
      <c r="E9" s="37"/>
      <c r="F9" s="37"/>
      <c r="G9" s="37"/>
      <c r="H9" s="38"/>
    </row>
    <row r="10" spans="1:8" s="16" customFormat="1" ht="97.5" customHeight="1" x14ac:dyDescent="0.2">
      <c r="A10" s="34"/>
      <c r="B10" s="39" t="s">
        <v>12</v>
      </c>
      <c r="C1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"2ГИС.НОВОСИБИРСК" (версия для ПК); 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Интернет-площадки и Веб-приложения на основе Cправочника организаций "2ГИС.НОВОСИБИРСК", http://api.2gis.ru/</v>
      </c>
      <c r="D10" s="36"/>
      <c r="E10" s="37"/>
      <c r="F10" s="37"/>
      <c r="G10" s="37"/>
      <c r="H10" s="38"/>
    </row>
    <row r="11" spans="1:8" s="16" customFormat="1" ht="166.5" customHeight="1" thickBot="1" x14ac:dyDescent="0.25">
      <c r="A11" s="41"/>
      <c r="B11" s="42" t="s">
        <v>13</v>
      </c>
      <c r="C1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11" s="44"/>
      <c r="E11" s="45"/>
      <c r="F11" s="45"/>
      <c r="G11" s="45"/>
      <c r="H11" s="46"/>
    </row>
    <row r="12" spans="1:8" s="16" customFormat="1" ht="24.95" customHeight="1" thickBot="1" x14ac:dyDescent="0.25">
      <c r="A12" s="47"/>
      <c r="B12" s="48"/>
      <c r="C12" s="49"/>
      <c r="D12" s="291" t="s">
        <v>234</v>
      </c>
      <c r="E12" s="291"/>
      <c r="F12" s="291"/>
      <c r="G12" s="291"/>
      <c r="H12" s="463"/>
    </row>
    <row r="13" spans="1:8" s="16" customFormat="1" ht="48" customHeight="1" x14ac:dyDescent="0.2">
      <c r="A13" s="53" t="s">
        <v>14</v>
      </c>
      <c r="B13" s="30" t="s">
        <v>27</v>
      </c>
      <c r="C1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"2ГИС.НОВОСИБИРСК" (версия для ПК); 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Интернет-площадки и Веб-приложения на основе Cправочника организаций "2ГИС.НОВОСИБИРСК", http://api.2gis.ru/</v>
      </c>
      <c r="D13" s="54">
        <f>F13*1.2</f>
        <v>18547.2</v>
      </c>
      <c r="E13" s="32">
        <f>F13*1.1</f>
        <v>17001.600000000002</v>
      </c>
      <c r="F13" s="32">
        <v>15456</v>
      </c>
      <c r="G13" s="32">
        <f>F13*0.75</f>
        <v>11592</v>
      </c>
      <c r="H13" s="33">
        <f>F13*0.5</f>
        <v>7728</v>
      </c>
    </row>
    <row r="14" spans="1:8" s="16" customFormat="1" ht="132" customHeight="1" x14ac:dyDescent="0.2">
      <c r="A14" s="55"/>
      <c r="B14" s="35"/>
      <c r="C14" s="35"/>
      <c r="D14" s="56"/>
      <c r="E14" s="37"/>
      <c r="F14" s="37"/>
      <c r="G14" s="37"/>
      <c r="H14" s="38"/>
    </row>
    <row r="15" spans="1:8" s="16" customFormat="1" ht="97.5" customHeight="1" x14ac:dyDescent="0.2">
      <c r="A15" s="55"/>
      <c r="B15" s="39" t="s">
        <v>12</v>
      </c>
      <c r="C15"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"2ГИС.НОВОСИБИРСК" (версия для ПК); 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Интернет-площадки и Веб-приложения на основе Cправочника организаций "2ГИС.НОВОСИБИРСК", http://api.2gis.ru/</v>
      </c>
      <c r="D15" s="56"/>
      <c r="E15" s="37"/>
      <c r="F15" s="37"/>
      <c r="G15" s="37"/>
      <c r="H15" s="38"/>
    </row>
    <row r="16" spans="1:8" s="16" customFormat="1" ht="166.5" customHeight="1" x14ac:dyDescent="0.2">
      <c r="A16" s="55"/>
      <c r="B16" s="57" t="s">
        <v>13</v>
      </c>
      <c r="C16"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16" s="56"/>
      <c r="E16" s="37"/>
      <c r="F16" s="37"/>
      <c r="G16" s="37"/>
      <c r="H16" s="38"/>
    </row>
    <row r="17" spans="1:8" s="16" customFormat="1" ht="92.25" customHeight="1" thickBot="1" x14ac:dyDescent="0.25">
      <c r="A17" s="59"/>
      <c r="B17" s="42" t="s">
        <v>16</v>
      </c>
      <c r="C17"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17" s="61"/>
      <c r="E17" s="45"/>
      <c r="F17" s="45"/>
      <c r="G17" s="45"/>
      <c r="H17" s="46"/>
    </row>
    <row r="18" spans="1:8" s="16" customFormat="1" ht="24.95" customHeight="1" thickBot="1" x14ac:dyDescent="0.25">
      <c r="A18" s="47"/>
      <c r="B18" s="62"/>
      <c r="C18" s="49"/>
      <c r="D18" s="63"/>
      <c r="E18" s="63"/>
      <c r="F18" s="63"/>
      <c r="G18" s="63"/>
      <c r="H18" s="64"/>
    </row>
    <row r="19" spans="1:8" s="16" customFormat="1" ht="92.25" customHeight="1" x14ac:dyDescent="0.2">
      <c r="A19" s="53" t="s">
        <v>593</v>
      </c>
      <c r="B19" s="660" t="s">
        <v>594</v>
      </c>
      <c r="C19" s="66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"2ГИС.НОВОСИБИРСК" (версия для ПК); 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Интернет-площадки и Веб-приложения на основе Cправочника организаций "2ГИС.НОВОСИБИРСК", http://api.2gis.ru/</v>
      </c>
      <c r="D19" s="213">
        <f>F19*1.2</f>
        <v>18547.2</v>
      </c>
      <c r="E19" s="213">
        <f>F19*1.1</f>
        <v>17001.600000000002</v>
      </c>
      <c r="F19" s="213">
        <v>15456</v>
      </c>
      <c r="G19" s="213">
        <f>F19*0.75</f>
        <v>11592</v>
      </c>
      <c r="H19" s="213">
        <f>F19*0.5</f>
        <v>7728</v>
      </c>
    </row>
    <row r="20" spans="1:8" s="16" customFormat="1" ht="92.25" customHeight="1" thickBot="1" x14ac:dyDescent="0.25">
      <c r="A20" s="59"/>
      <c r="B20" s="42" t="s">
        <v>595</v>
      </c>
      <c r="C20" s="372"/>
      <c r="D20" s="662"/>
      <c r="E20" s="662"/>
      <c r="F20" s="662">
        <v>1596</v>
      </c>
      <c r="G20" s="662"/>
      <c r="H20" s="663"/>
    </row>
    <row r="21" spans="1:8" s="16" customFormat="1" ht="24.95" customHeight="1" thickBot="1" x14ac:dyDescent="0.25">
      <c r="A21" s="47"/>
      <c r="B21" s="62"/>
      <c r="C21" s="49"/>
      <c r="D21" s="63"/>
      <c r="E21" s="63"/>
      <c r="F21" s="63"/>
      <c r="G21" s="63"/>
      <c r="H21" s="64"/>
    </row>
    <row r="22" spans="1:8" s="16" customFormat="1" ht="92.25" customHeight="1" x14ac:dyDescent="0.2">
      <c r="A22" s="53" t="s">
        <v>596</v>
      </c>
      <c r="B22" s="660" t="s">
        <v>594</v>
      </c>
      <c r="C2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"2ГИС.НОВОСИБИРСК" (версия для ПК); 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Интернет-площадки и Веб-приложения на основе Cправочника организаций "2ГИС.НОВОСИБИРСК", http://api.2gis.ru/</v>
      </c>
      <c r="D22" s="213">
        <f>F22*1.2</f>
        <v>18547.2</v>
      </c>
      <c r="E22" s="213">
        <f>F22*1.1</f>
        <v>17001.600000000002</v>
      </c>
      <c r="F22" s="213">
        <v>15456</v>
      </c>
      <c r="G22" s="213">
        <f>F22*0.75</f>
        <v>11592</v>
      </c>
      <c r="H22" s="213">
        <f>F22*0.5</f>
        <v>7728</v>
      </c>
    </row>
    <row r="23" spans="1:8" s="16" customFormat="1" ht="20.25" customHeight="1" x14ac:dyDescent="0.2">
      <c r="A23" s="55"/>
      <c r="B23" s="664" t="s">
        <v>597</v>
      </c>
      <c r="C23" s="355"/>
      <c r="D23" s="63"/>
      <c r="E23" s="63"/>
      <c r="F23" s="63"/>
      <c r="G23" s="665" t="s">
        <v>598</v>
      </c>
      <c r="H23" s="666"/>
    </row>
    <row r="24" spans="1:8" s="16" customFormat="1" ht="92.25" customHeight="1" thickBot="1" x14ac:dyDescent="0.25">
      <c r="A24" s="59"/>
      <c r="B24" s="667"/>
      <c r="C24" s="372"/>
      <c r="D24" s="662"/>
      <c r="E24" s="662"/>
      <c r="F24" s="662">
        <v>3630.0000000000005</v>
      </c>
      <c r="G24" s="662"/>
      <c r="H24" s="663"/>
    </row>
    <row r="25" spans="1:8" s="16" customFormat="1" ht="24.95" customHeight="1" thickBot="1" x14ac:dyDescent="0.25">
      <c r="A25" s="47"/>
      <c r="B25" s="62"/>
      <c r="C25" s="49"/>
      <c r="D25" s="63"/>
      <c r="E25" s="63"/>
      <c r="F25" s="63"/>
      <c r="G25" s="63"/>
      <c r="H25" s="64"/>
    </row>
    <row r="26" spans="1:8" s="16" customFormat="1" ht="92.25" customHeight="1" thickBot="1" x14ac:dyDescent="0.25">
      <c r="A26" s="65" t="s">
        <v>599</v>
      </c>
      <c r="B26" s="660" t="s">
        <v>594</v>
      </c>
      <c r="C26" s="66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"2ГИС.НОВОСИБИРСК" (версия для ПК); 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Интернет-площадки и Веб-приложения на основе Cправочника организаций "2ГИС.НОВОСИБИРСК", http://api.2gis.ru/</v>
      </c>
      <c r="D26" s="669">
        <f>F26*1.2</f>
        <v>18547.2</v>
      </c>
      <c r="E26" s="669">
        <f>F26*1.1</f>
        <v>17001.600000000002</v>
      </c>
      <c r="F26" s="669">
        <v>15456</v>
      </c>
      <c r="G26" s="669">
        <f>F26*0.75</f>
        <v>11592</v>
      </c>
      <c r="H26" s="669">
        <f>F26*0.5</f>
        <v>7728</v>
      </c>
    </row>
    <row r="27" spans="1:8" s="16" customFormat="1" ht="92.25" customHeight="1" thickBot="1" x14ac:dyDescent="0.25">
      <c r="A27" s="71"/>
      <c r="B27" s="670" t="s">
        <v>597</v>
      </c>
      <c r="C27" s="671"/>
      <c r="D27" s="672"/>
      <c r="E27" s="673"/>
      <c r="F27" s="673"/>
      <c r="G27" s="177" t="s">
        <v>598</v>
      </c>
      <c r="H27" s="178"/>
    </row>
    <row r="28" spans="1:8" s="16" customFormat="1" ht="89.25" customHeight="1" thickBot="1" x14ac:dyDescent="0.25">
      <c r="A28" s="71"/>
      <c r="B28" s="674"/>
      <c r="C28" s="671"/>
      <c r="D28" s="389">
        <v>3630.0000000000005</v>
      </c>
      <c r="E28" s="390"/>
      <c r="F28" s="390"/>
      <c r="G28" s="390"/>
      <c r="H28" s="391"/>
    </row>
    <row r="29" spans="1:8" s="16" customFormat="1" ht="92.25" customHeight="1" thickBot="1" x14ac:dyDescent="0.25">
      <c r="A29" s="77"/>
      <c r="B29" s="42" t="s">
        <v>595</v>
      </c>
      <c r="C29" s="675"/>
      <c r="D29" s="676"/>
      <c r="E29" s="677"/>
      <c r="F29" s="677">
        <v>1596</v>
      </c>
      <c r="G29" s="677"/>
      <c r="H29" s="678"/>
    </row>
    <row r="30" spans="1:8" s="16" customFormat="1" ht="24.95" customHeight="1" thickBot="1" x14ac:dyDescent="0.25">
      <c r="A30" s="47"/>
      <c r="B30" s="62"/>
      <c r="C30" s="49"/>
      <c r="D30" s="63"/>
      <c r="E30" s="63"/>
      <c r="F30" s="63"/>
      <c r="G30" s="63"/>
      <c r="H30" s="64"/>
    </row>
    <row r="31" spans="1:8" s="16" customFormat="1" ht="112.5" customHeight="1" x14ac:dyDescent="0.2">
      <c r="A31" s="65" t="s">
        <v>17</v>
      </c>
      <c r="B31" s="66" t="s">
        <v>18</v>
      </c>
      <c r="C31" s="67"/>
      <c r="D31" s="68">
        <v>2871</v>
      </c>
      <c r="E31" s="69"/>
      <c r="F31" s="69"/>
      <c r="G31" s="69"/>
      <c r="H31" s="70"/>
    </row>
    <row r="32" spans="1:8" s="16" customFormat="1" ht="50.1" customHeight="1" x14ac:dyDescent="0.2">
      <c r="A32" s="71"/>
      <c r="B32" s="72" t="s">
        <v>19</v>
      </c>
      <c r="C32" s="73" t="str">
        <f>"Электронный справочник "&amp;$C$2&amp;" (версия для ПК)"</f>
        <v>Электронный справочник "2ГИС.НОВОСИБИРСК" (версия для ПК)</v>
      </c>
      <c r="D32" s="74"/>
      <c r="E32" s="75"/>
      <c r="F32" s="75"/>
      <c r="G32" s="75"/>
      <c r="H32" s="76"/>
    </row>
    <row r="33" spans="1:8" s="16" customFormat="1" ht="40.5" customHeight="1" x14ac:dyDescent="0.2">
      <c r="A33" s="71"/>
      <c r="B33" s="72" t="s">
        <v>20</v>
      </c>
      <c r="C33" s="35"/>
      <c r="D33" s="74"/>
      <c r="E33" s="75"/>
      <c r="F33" s="75"/>
      <c r="G33" s="75"/>
      <c r="H33" s="76"/>
    </row>
    <row r="34" spans="1:8" s="16" customFormat="1" ht="75" customHeight="1" thickBot="1" x14ac:dyDescent="0.25">
      <c r="A34" s="77"/>
      <c r="B34" s="72" t="s">
        <v>21</v>
      </c>
      <c r="C34"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"2ГИС.НОВОСИБИРСК"; Электронный справочник "2ГИС.НОВОСИБИРСК" (мобильная версия 2ГИС 4.0 и выше)</v>
      </c>
      <c r="D34" s="78"/>
      <c r="E34" s="79"/>
      <c r="F34" s="79"/>
      <c r="G34" s="79"/>
      <c r="H34" s="80"/>
    </row>
    <row r="35" spans="1:8" s="16" customFormat="1" ht="24.95" customHeight="1" thickBot="1" x14ac:dyDescent="0.25">
      <c r="A35" s="81"/>
      <c r="B35" s="82"/>
      <c r="C35" s="83"/>
      <c r="D35" s="291" t="s">
        <v>234</v>
      </c>
      <c r="E35" s="291"/>
      <c r="F35" s="291"/>
      <c r="G35" s="291"/>
      <c r="H35" s="463"/>
    </row>
    <row r="36" spans="1:8" s="16" customFormat="1" ht="50.1" customHeight="1" x14ac:dyDescent="0.2">
      <c r="A36" s="65" t="s">
        <v>22</v>
      </c>
      <c r="B36" s="87" t="s">
        <v>23</v>
      </c>
      <c r="C36"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Интернет-площадки и Веб-приложения на основе Cправочника организаций "2ГИС.НОВОСИБИРСК", http://api.2gis.ru/</v>
      </c>
      <c r="D36" s="271">
        <v>306</v>
      </c>
      <c r="E36" s="272"/>
      <c r="F36" s="272"/>
      <c r="G36" s="272"/>
      <c r="H36" s="273"/>
    </row>
    <row r="37" spans="1:8" s="16" customFormat="1" ht="94.5" customHeight="1" x14ac:dyDescent="0.2">
      <c r="A37" s="71"/>
      <c r="B37" s="92"/>
      <c r="C37" s="93"/>
      <c r="D37" s="94"/>
      <c r="E37" s="95"/>
      <c r="F37" s="95"/>
      <c r="G37" s="95"/>
      <c r="H37" s="274"/>
    </row>
    <row r="38" spans="1:8" s="16" customFormat="1" ht="163.5" customHeight="1" thickBot="1" x14ac:dyDescent="0.25">
      <c r="A38" s="77"/>
      <c r="B38" s="97" t="s">
        <v>13</v>
      </c>
      <c r="C38"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38" s="275"/>
      <c r="E38" s="276"/>
      <c r="F38" s="276"/>
      <c r="G38" s="276"/>
      <c r="H38" s="277"/>
    </row>
    <row r="39" spans="1:8" s="16" customFormat="1" ht="24.95" customHeight="1" thickBot="1" x14ac:dyDescent="0.25">
      <c r="A39" s="81"/>
      <c r="B39" s="48"/>
      <c r="C39" s="49"/>
      <c r="D39" s="291" t="s">
        <v>234</v>
      </c>
      <c r="E39" s="291"/>
      <c r="F39" s="291"/>
      <c r="G39" s="291"/>
      <c r="H39" s="463"/>
    </row>
    <row r="40" spans="1:8" s="16" customFormat="1" ht="50.1" customHeight="1" x14ac:dyDescent="0.2">
      <c r="A40" s="65" t="s">
        <v>24</v>
      </c>
      <c r="B40" s="30" t="s">
        <v>27</v>
      </c>
      <c r="C40"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"2ГИС.НОВОСИБИРСК" (версия для ПК); 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v>
      </c>
      <c r="D40" s="31">
        <f>F40*1.2</f>
        <v>21888</v>
      </c>
      <c r="E40" s="32">
        <f>F40*1.1</f>
        <v>20064</v>
      </c>
      <c r="F40" s="32">
        <v>18240</v>
      </c>
      <c r="G40" s="32">
        <f>F40*0.75</f>
        <v>13680</v>
      </c>
      <c r="H40" s="33">
        <f>F40*0.5</f>
        <v>9120</v>
      </c>
    </row>
    <row r="41" spans="1:8" s="16" customFormat="1" ht="99.95" customHeight="1" x14ac:dyDescent="0.2">
      <c r="A41" s="71"/>
      <c r="B41" s="35"/>
      <c r="C41" s="35"/>
      <c r="D41" s="36"/>
      <c r="E41" s="37"/>
      <c r="F41" s="37"/>
      <c r="G41" s="37"/>
      <c r="H41" s="38"/>
    </row>
    <row r="42" spans="1:8" s="16" customFormat="1" ht="99.95" customHeight="1" x14ac:dyDescent="0.2">
      <c r="A42" s="71"/>
      <c r="B42" s="105" t="s">
        <v>12</v>
      </c>
      <c r="C42"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v>
      </c>
      <c r="D42" s="36"/>
      <c r="E42" s="37"/>
      <c r="F42" s="37"/>
      <c r="G42" s="37"/>
      <c r="H42" s="38"/>
    </row>
    <row r="43" spans="1:8" s="16" customFormat="1" ht="156.75" customHeight="1" thickBot="1" x14ac:dyDescent="0.25">
      <c r="A43" s="77"/>
      <c r="B43" s="107" t="s">
        <v>13</v>
      </c>
      <c r="C43"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43" s="44"/>
      <c r="E43" s="45"/>
      <c r="F43" s="45"/>
      <c r="G43" s="45"/>
      <c r="H43" s="46"/>
    </row>
    <row r="44" spans="1:8" s="16" customFormat="1" ht="24.95" customHeight="1" thickBot="1" x14ac:dyDescent="0.25">
      <c r="A44" s="81"/>
      <c r="B44" s="48"/>
      <c r="C44" s="49"/>
      <c r="D44" s="291" t="s">
        <v>234</v>
      </c>
      <c r="E44" s="291"/>
      <c r="F44" s="291"/>
      <c r="G44" s="291"/>
      <c r="H44" s="463"/>
    </row>
    <row r="45" spans="1:8" s="16" customFormat="1" ht="50.1" customHeight="1" x14ac:dyDescent="0.2">
      <c r="A45" s="65" t="s">
        <v>26</v>
      </c>
      <c r="B45" s="30" t="s">
        <v>27</v>
      </c>
      <c r="C4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"2ГИС.НОВОСИБИРСК" (версия для ПК); 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v>
      </c>
      <c r="D45" s="54">
        <f>F45*1.2</f>
        <v>25977.599999999999</v>
      </c>
      <c r="E45" s="32">
        <f>F45*1.1</f>
        <v>23812.800000000003</v>
      </c>
      <c r="F45" s="32">
        <v>21648</v>
      </c>
      <c r="G45" s="32">
        <f>F45*0.75</f>
        <v>16236</v>
      </c>
      <c r="H45" s="33">
        <f>F45*0.5</f>
        <v>10824</v>
      </c>
    </row>
    <row r="46" spans="1:8" s="16" customFormat="1" ht="99.95" customHeight="1" x14ac:dyDescent="0.2">
      <c r="A46" s="71"/>
      <c r="B46" s="35"/>
      <c r="C46" s="35"/>
      <c r="D46" s="56"/>
      <c r="E46" s="37"/>
      <c r="F46" s="37"/>
      <c r="G46" s="37"/>
      <c r="H46" s="38"/>
    </row>
    <row r="47" spans="1:8" s="16" customFormat="1" ht="99.95" customHeight="1" x14ac:dyDescent="0.2">
      <c r="A47" s="71"/>
      <c r="B47" s="39" t="s">
        <v>12</v>
      </c>
      <c r="C47"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v>
      </c>
      <c r="D47" s="56"/>
      <c r="E47" s="37"/>
      <c r="F47" s="37"/>
      <c r="G47" s="37"/>
      <c r="H47" s="38"/>
    </row>
    <row r="48" spans="1:8" s="16" customFormat="1" ht="156.75" customHeight="1" x14ac:dyDescent="0.2">
      <c r="A48" s="71"/>
      <c r="B48" s="57" t="s">
        <v>13</v>
      </c>
      <c r="C48"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48" s="56"/>
      <c r="E48" s="37"/>
      <c r="F48" s="37"/>
      <c r="G48" s="37"/>
      <c r="H48" s="38"/>
    </row>
    <row r="49" spans="1:8" s="16" customFormat="1" ht="92.25" customHeight="1" thickBot="1" x14ac:dyDescent="0.25">
      <c r="A49" s="77"/>
      <c r="B49" s="42" t="s">
        <v>16</v>
      </c>
      <c r="C49"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49" s="61"/>
      <c r="E49" s="45"/>
      <c r="F49" s="45"/>
      <c r="G49" s="45"/>
      <c r="H49" s="46"/>
    </row>
    <row r="50" spans="1:8" s="16" customFormat="1" ht="24.95" customHeight="1" thickBot="1" x14ac:dyDescent="0.25">
      <c r="A50" s="112"/>
      <c r="B50" s="62"/>
      <c r="C50" s="49"/>
      <c r="D50" s="63"/>
      <c r="E50" s="63"/>
      <c r="F50" s="63"/>
      <c r="G50" s="63"/>
      <c r="H50" s="64"/>
    </row>
    <row r="51" spans="1:8" s="16" customFormat="1" ht="125.1" customHeight="1" x14ac:dyDescent="0.2">
      <c r="A51" s="65" t="s">
        <v>28</v>
      </c>
      <c r="B51" s="66" t="s">
        <v>29</v>
      </c>
      <c r="C51" s="67"/>
      <c r="D51" s="68">
        <v>4080</v>
      </c>
      <c r="E51" s="69"/>
      <c r="F51" s="69"/>
      <c r="G51" s="69"/>
      <c r="H51" s="70"/>
    </row>
    <row r="52" spans="1:8" s="16" customFormat="1" ht="50.1" customHeight="1" x14ac:dyDescent="0.2">
      <c r="A52" s="71"/>
      <c r="B52" s="72" t="s">
        <v>19</v>
      </c>
      <c r="C52" s="73" t="str">
        <f>"Электронный справочник "&amp;$C$2&amp;" (версия для ПК)"</f>
        <v>Электронный справочник "2ГИС.НОВОСИБИРСК" (версия для ПК)</v>
      </c>
      <c r="D52" s="74"/>
      <c r="E52" s="75"/>
      <c r="F52" s="75"/>
      <c r="G52" s="75"/>
      <c r="H52" s="76"/>
    </row>
    <row r="53" spans="1:8" s="16" customFormat="1" ht="50.1" customHeight="1" x14ac:dyDescent="0.2">
      <c r="A53" s="71"/>
      <c r="B53" s="72" t="s">
        <v>20</v>
      </c>
      <c r="C53" s="35"/>
      <c r="D53" s="74"/>
      <c r="E53" s="75"/>
      <c r="F53" s="75"/>
      <c r="G53" s="75"/>
      <c r="H53" s="76"/>
    </row>
    <row r="54" spans="1:8" s="16" customFormat="1" ht="75" customHeight="1" thickBot="1" x14ac:dyDescent="0.25">
      <c r="A54" s="77"/>
      <c r="B54" s="72" t="s">
        <v>21</v>
      </c>
      <c r="C54"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"2ГИС.НОВОСИБИРСК"; Электронный справочник "2ГИС.НОВОСИБИРСК" (мобильная версия 2ГИС 4.0 и выше)</v>
      </c>
      <c r="D54" s="78"/>
      <c r="E54" s="79"/>
      <c r="F54" s="79"/>
      <c r="G54" s="79"/>
      <c r="H54" s="80"/>
    </row>
    <row r="55" spans="1:8" s="16" customFormat="1" ht="24.95" customHeight="1" thickBot="1" x14ac:dyDescent="0.25">
      <c r="A55" s="81"/>
      <c r="B55" s="82"/>
      <c r="C55" s="83"/>
      <c r="D55" s="291" t="s">
        <v>234</v>
      </c>
      <c r="E55" s="291"/>
      <c r="F55" s="291"/>
      <c r="G55" s="291"/>
      <c r="H55" s="463"/>
    </row>
    <row r="56" spans="1:8" s="16" customFormat="1" ht="50.1" customHeight="1" x14ac:dyDescent="0.2">
      <c r="A56" s="65" t="s">
        <v>30</v>
      </c>
      <c r="B56" s="87" t="s">
        <v>23</v>
      </c>
      <c r="C56"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v>
      </c>
      <c r="D56" s="90">
        <v>432</v>
      </c>
      <c r="E56" s="90"/>
      <c r="F56" s="90"/>
      <c r="G56" s="90"/>
      <c r="H56" s="91"/>
    </row>
    <row r="57" spans="1:8" s="16" customFormat="1" ht="69.75" customHeight="1" x14ac:dyDescent="0.2">
      <c r="A57" s="71"/>
      <c r="B57" s="92"/>
      <c r="C57" s="93"/>
      <c r="D57" s="95"/>
      <c r="E57" s="95"/>
      <c r="F57" s="95"/>
      <c r="G57" s="95"/>
      <c r="H57" s="96"/>
    </row>
    <row r="58" spans="1:8" s="16" customFormat="1" ht="155.25" customHeight="1" x14ac:dyDescent="0.2">
      <c r="A58" s="71"/>
      <c r="B58" s="105" t="s">
        <v>13</v>
      </c>
      <c r="C58"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58" s="95"/>
      <c r="E58" s="95"/>
      <c r="F58" s="95"/>
      <c r="G58" s="95"/>
      <c r="H58" s="96"/>
    </row>
    <row r="59" spans="1:8" s="16" customFormat="1" ht="168.75" customHeight="1" thickBot="1" x14ac:dyDescent="0.25">
      <c r="A59" s="77"/>
      <c r="B59" s="107" t="s">
        <v>13</v>
      </c>
      <c r="C59"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59" s="100"/>
      <c r="E59" s="100"/>
      <c r="F59" s="100"/>
      <c r="G59" s="100"/>
      <c r="H59" s="101"/>
    </row>
    <row r="60" spans="1:8" s="16" customFormat="1" ht="24.95" customHeight="1" thickBot="1" x14ac:dyDescent="0.25">
      <c r="A60" s="81"/>
      <c r="B60" s="82"/>
      <c r="C60" s="83"/>
      <c r="D60" s="113"/>
      <c r="E60" s="114"/>
      <c r="F60" s="114"/>
      <c r="G60" s="114"/>
      <c r="H60" s="115"/>
    </row>
    <row r="61" spans="1:8" s="16" customFormat="1" ht="48" customHeight="1" x14ac:dyDescent="0.2">
      <c r="A61" s="29" t="s">
        <v>31</v>
      </c>
      <c r="B61" s="30" t="s">
        <v>27</v>
      </c>
      <c r="C61"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"2ГИС.НОВОСИБИРСК" (версия для ПК); 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Интернет-площадки и Веб-приложения на основе Cправочника организаций "2ГИС.НОВОСИБИРСК", http://api.2gis.ru/</v>
      </c>
      <c r="D61" s="31">
        <f>F61*1.2</f>
        <v>17056.8</v>
      </c>
      <c r="E61" s="32">
        <f>F61*1.1</f>
        <v>15635.400000000001</v>
      </c>
      <c r="F61" s="32">
        <v>14214</v>
      </c>
      <c r="G61" s="32">
        <f>F61*0.75</f>
        <v>10660.5</v>
      </c>
      <c r="H61" s="33">
        <f>F61*0.5</f>
        <v>7107</v>
      </c>
    </row>
    <row r="62" spans="1:8" s="16" customFormat="1" ht="132" customHeight="1" x14ac:dyDescent="0.2">
      <c r="A62" s="34"/>
      <c r="B62" s="35"/>
      <c r="C62" s="35"/>
      <c r="D62" s="36"/>
      <c r="E62" s="37"/>
      <c r="F62" s="37"/>
      <c r="G62" s="37"/>
      <c r="H62" s="38"/>
    </row>
    <row r="63" spans="1:8" s="16" customFormat="1" ht="127.5" customHeight="1" x14ac:dyDescent="0.2">
      <c r="A63" s="34"/>
      <c r="B63" s="39" t="s">
        <v>12</v>
      </c>
      <c r="C63"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"2ГИС.НОВОСИБИРСК" (версия для ПК); 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Интернет-площадки и Веб-приложения на основе Cправочника организаций "2ГИС.НОВОСИБИРСК", http://api.2gis.ru/</v>
      </c>
      <c r="D63" s="36"/>
      <c r="E63" s="37"/>
      <c r="F63" s="37"/>
      <c r="G63" s="37"/>
      <c r="H63" s="38"/>
    </row>
    <row r="64" spans="1:8" s="16" customFormat="1" ht="127.5" customHeight="1" thickBot="1" x14ac:dyDescent="0.25">
      <c r="A64" s="119"/>
      <c r="B64" s="120" t="s">
        <v>33</v>
      </c>
      <c r="C64"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64" s="121"/>
      <c r="E64" s="122"/>
      <c r="F64" s="122"/>
      <c r="G64" s="122"/>
      <c r="H64" s="123"/>
    </row>
    <row r="65" spans="1:8" s="16" customFormat="1" ht="166.5" customHeight="1" thickBot="1" x14ac:dyDescent="0.25">
      <c r="A65" s="41"/>
      <c r="B65" s="42" t="s">
        <v>13</v>
      </c>
      <c r="C65"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65" s="44"/>
      <c r="E65" s="45"/>
      <c r="F65" s="45"/>
      <c r="G65" s="45"/>
      <c r="H65" s="46"/>
    </row>
    <row r="66" spans="1:8" s="16" customFormat="1" ht="24.95" customHeight="1" thickBot="1" x14ac:dyDescent="0.25">
      <c r="A66" s="47"/>
      <c r="B66" s="48"/>
      <c r="C66" s="49"/>
      <c r="D66" s="50"/>
      <c r="E66" s="51"/>
      <c r="F66" s="51"/>
      <c r="G66" s="51"/>
      <c r="H66" s="52"/>
    </row>
    <row r="67" spans="1:8" s="16" customFormat="1" ht="48" customHeight="1" x14ac:dyDescent="0.2">
      <c r="A67" s="53" t="s">
        <v>35</v>
      </c>
      <c r="B67" s="30" t="s">
        <v>27</v>
      </c>
      <c r="C6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"2ГИС.НОВОСИБИРСК" (версия для ПК); 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Интернет-площадки и Веб-приложения на основе Cправочника организаций "2ГИС.НОВОСИБИРСК", http://api.2gis.ru/</v>
      </c>
      <c r="D67" s="54">
        <f>F67*1.2</f>
        <v>20232</v>
      </c>
      <c r="E67" s="32">
        <f>F67*1.1</f>
        <v>18546</v>
      </c>
      <c r="F67" s="32">
        <v>16860</v>
      </c>
      <c r="G67" s="32">
        <f>F67*0.75</f>
        <v>12645</v>
      </c>
      <c r="H67" s="33">
        <f>F67*0.5</f>
        <v>8430</v>
      </c>
    </row>
    <row r="68" spans="1:8" s="16" customFormat="1" ht="132" customHeight="1" x14ac:dyDescent="0.2">
      <c r="A68" s="55"/>
      <c r="B68" s="35"/>
      <c r="C68" s="35"/>
      <c r="D68" s="56"/>
      <c r="E68" s="37"/>
      <c r="F68" s="37"/>
      <c r="G68" s="37"/>
      <c r="H68" s="38"/>
    </row>
    <row r="69" spans="1:8" s="16" customFormat="1" ht="138.94999999999999" customHeight="1" x14ac:dyDescent="0.2">
      <c r="A69" s="55"/>
      <c r="B69" s="39" t="s">
        <v>12</v>
      </c>
      <c r="C6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"2ГИС.НОВОСИБИРСК" (версия для ПК); 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Интернет-площадки и Веб-приложения на основе Cправочника организаций "2ГИС.НОВОСИБИРСК", http://api.2gis.ru/</v>
      </c>
      <c r="D69" s="56"/>
      <c r="E69" s="37"/>
      <c r="F69" s="37"/>
      <c r="G69" s="37"/>
      <c r="H69" s="38"/>
    </row>
    <row r="70" spans="1:8" s="16" customFormat="1" ht="166.5" customHeight="1" x14ac:dyDescent="0.2">
      <c r="A70" s="55"/>
      <c r="B70" s="57" t="s">
        <v>13</v>
      </c>
      <c r="C70"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70" s="56"/>
      <c r="E70" s="37"/>
      <c r="F70" s="37"/>
      <c r="G70" s="37"/>
      <c r="H70" s="38"/>
    </row>
    <row r="71" spans="1:8" s="16" customFormat="1" ht="92.25" customHeight="1" thickBot="1" x14ac:dyDescent="0.25">
      <c r="A71" s="59"/>
      <c r="B71" s="42" t="s">
        <v>36</v>
      </c>
      <c r="C71"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71" s="61"/>
      <c r="E71" s="45"/>
      <c r="F71" s="45"/>
      <c r="G71" s="45"/>
      <c r="H71" s="46"/>
    </row>
    <row r="72" spans="1:8" s="16" customFormat="1" ht="24.95" customHeight="1" thickBot="1" x14ac:dyDescent="0.25">
      <c r="A72" s="81"/>
      <c r="B72" s="82"/>
      <c r="C72" s="83"/>
      <c r="D72" s="84"/>
      <c r="E72" s="85"/>
      <c r="F72" s="85"/>
      <c r="G72" s="85"/>
      <c r="H72" s="86"/>
    </row>
    <row r="73" spans="1:8" s="16" customFormat="1" ht="50.1" customHeight="1" x14ac:dyDescent="0.2">
      <c r="A73" s="65" t="s">
        <v>37</v>
      </c>
      <c r="B73" s="87" t="s">
        <v>23</v>
      </c>
      <c r="C7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Интернет-площадки и Веб-приложения на основе Cправочника организаций "2ГИС.НОВОСИБИРСК", http://api.2gis.ru/</v>
      </c>
      <c r="D73" s="271">
        <v>282</v>
      </c>
      <c r="E73" s="272"/>
      <c r="F73" s="272"/>
      <c r="G73" s="272"/>
      <c r="H73" s="273"/>
    </row>
    <row r="74" spans="1:8" s="16" customFormat="1" ht="94.5" customHeight="1" x14ac:dyDescent="0.2">
      <c r="A74" s="71"/>
      <c r="B74" s="92"/>
      <c r="C74" s="93"/>
      <c r="D74" s="94"/>
      <c r="E74" s="95"/>
      <c r="F74" s="95"/>
      <c r="G74" s="95"/>
      <c r="H74" s="274"/>
    </row>
    <row r="75" spans="1:8" s="16" customFormat="1" ht="163.5" customHeight="1" thickBot="1" x14ac:dyDescent="0.25">
      <c r="A75" s="77"/>
      <c r="B75" s="97" t="s">
        <v>13</v>
      </c>
      <c r="C7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75" s="275"/>
      <c r="E75" s="276"/>
      <c r="F75" s="276"/>
      <c r="G75" s="276"/>
      <c r="H75" s="277"/>
    </row>
    <row r="76" spans="1:8" s="16" customFormat="1" ht="24.95" customHeight="1" thickBot="1" x14ac:dyDescent="0.25">
      <c r="A76" s="81"/>
      <c r="B76" s="129"/>
      <c r="C76" s="130"/>
      <c r="D76" s="291" t="s">
        <v>234</v>
      </c>
      <c r="E76" s="291"/>
      <c r="F76" s="291"/>
      <c r="G76" s="291"/>
      <c r="H76" s="463"/>
    </row>
    <row r="77" spans="1:8" s="16" customFormat="1" ht="50.1" customHeight="1" thickBot="1" x14ac:dyDescent="0.25">
      <c r="A77" s="136" t="s">
        <v>38</v>
      </c>
      <c r="B77" s="137"/>
      <c r="C77" s="137"/>
      <c r="D77" s="138" t="str">
        <f>"от "&amp;MIN(D78:D97)&amp;" до "&amp;MAX(D78:D97)</f>
        <v>от 2772 до 271656</v>
      </c>
      <c r="E77" s="139"/>
      <c r="F77" s="139"/>
      <c r="G77" s="139"/>
      <c r="H77" s="140"/>
    </row>
    <row r="78" spans="1:8" s="16" customFormat="1" ht="37.5" customHeight="1" outlineLevel="1" x14ac:dyDescent="0.2">
      <c r="A78" s="141" t="s">
        <v>39</v>
      </c>
      <c r="B78" s="369"/>
      <c r="C78" s="30" t="str">
        <f>"Электронный справочник на основе Справочника организаций "&amp;$C$2&amp;" (версия для ПК)"</f>
        <v>Электронный справочник на основе Справочника организаций "2ГИС.НОВОСИБИРСК" (версия для ПК)</v>
      </c>
      <c r="D78" s="370">
        <v>2772</v>
      </c>
      <c r="E78" s="145"/>
      <c r="F78" s="145"/>
      <c r="G78" s="145"/>
      <c r="H78" s="146"/>
    </row>
    <row r="79" spans="1:8" s="16" customFormat="1" ht="37.5" customHeight="1" outlineLevel="1" x14ac:dyDescent="0.2">
      <c r="A79" s="147" t="s">
        <v>40</v>
      </c>
      <c r="B79" s="371"/>
      <c r="C79" s="355"/>
      <c r="D79" s="56">
        <v>5544</v>
      </c>
      <c r="E79" s="37"/>
      <c r="F79" s="37"/>
      <c r="G79" s="37"/>
      <c r="H79" s="38"/>
    </row>
    <row r="80" spans="1:8" s="16" customFormat="1" ht="37.5" customHeight="1" outlineLevel="1" x14ac:dyDescent="0.2">
      <c r="A80" s="147" t="s">
        <v>41</v>
      </c>
      <c r="B80" s="371"/>
      <c r="C80" s="355"/>
      <c r="D80" s="56">
        <v>11088</v>
      </c>
      <c r="E80" s="37"/>
      <c r="F80" s="37"/>
      <c r="G80" s="37"/>
      <c r="H80" s="38"/>
    </row>
    <row r="81" spans="1:8" s="16" customFormat="1" ht="37.5" customHeight="1" outlineLevel="1" x14ac:dyDescent="0.2">
      <c r="A81" s="147" t="s">
        <v>42</v>
      </c>
      <c r="B81" s="371"/>
      <c r="C81" s="355"/>
      <c r="D81" s="56">
        <v>16632</v>
      </c>
      <c r="E81" s="37"/>
      <c r="F81" s="37"/>
      <c r="G81" s="37"/>
      <c r="H81" s="38"/>
    </row>
    <row r="82" spans="1:8" s="16" customFormat="1" ht="37.5" customHeight="1" outlineLevel="1" x14ac:dyDescent="0.2">
      <c r="A82" s="147" t="s">
        <v>43</v>
      </c>
      <c r="B82" s="371"/>
      <c r="C82" s="355"/>
      <c r="D82" s="56">
        <v>22176</v>
      </c>
      <c r="E82" s="37"/>
      <c r="F82" s="37"/>
      <c r="G82" s="37"/>
      <c r="H82" s="38"/>
    </row>
    <row r="83" spans="1:8" s="16" customFormat="1" ht="37.5" customHeight="1" outlineLevel="1" x14ac:dyDescent="0.2">
      <c r="A83" s="147" t="s">
        <v>44</v>
      </c>
      <c r="B83" s="371"/>
      <c r="C83" s="355"/>
      <c r="D83" s="56">
        <v>33264</v>
      </c>
      <c r="E83" s="37"/>
      <c r="F83" s="37"/>
      <c r="G83" s="37"/>
      <c r="H83" s="38"/>
    </row>
    <row r="84" spans="1:8" s="16" customFormat="1" ht="37.5" customHeight="1" outlineLevel="1" x14ac:dyDescent="0.2">
      <c r="A84" s="147" t="s">
        <v>45</v>
      </c>
      <c r="B84" s="371"/>
      <c r="C84" s="355"/>
      <c r="D84" s="56">
        <v>49896</v>
      </c>
      <c r="E84" s="37"/>
      <c r="F84" s="37"/>
      <c r="G84" s="37"/>
      <c r="H84" s="38"/>
    </row>
    <row r="85" spans="1:8" s="16" customFormat="1" ht="37.5" customHeight="1" outlineLevel="1" x14ac:dyDescent="0.2">
      <c r="A85" s="147" t="s">
        <v>46</v>
      </c>
      <c r="B85" s="371"/>
      <c r="C85" s="355"/>
      <c r="D85" s="56">
        <v>66528</v>
      </c>
      <c r="E85" s="37"/>
      <c r="F85" s="37"/>
      <c r="G85" s="37"/>
      <c r="H85" s="38"/>
    </row>
    <row r="86" spans="1:8" s="16" customFormat="1" ht="37.5" customHeight="1" outlineLevel="1" x14ac:dyDescent="0.2">
      <c r="A86" s="147" t="s">
        <v>47</v>
      </c>
      <c r="B86" s="371"/>
      <c r="C86" s="355"/>
      <c r="D86" s="56">
        <v>83160</v>
      </c>
      <c r="E86" s="37"/>
      <c r="F86" s="37"/>
      <c r="G86" s="37"/>
      <c r="H86" s="38"/>
    </row>
    <row r="87" spans="1:8" s="16" customFormat="1" ht="37.5" customHeight="1" outlineLevel="1" x14ac:dyDescent="0.2">
      <c r="A87" s="147" t="s">
        <v>48</v>
      </c>
      <c r="B87" s="371"/>
      <c r="C87" s="355"/>
      <c r="D87" s="56">
        <v>99792</v>
      </c>
      <c r="E87" s="37"/>
      <c r="F87" s="37"/>
      <c r="G87" s="37"/>
      <c r="H87" s="38"/>
    </row>
    <row r="88" spans="1:8" s="16" customFormat="1" ht="37.5" customHeight="1" outlineLevel="1" x14ac:dyDescent="0.2">
      <c r="A88" s="147" t="s">
        <v>49</v>
      </c>
      <c r="B88" s="371"/>
      <c r="C88" s="355"/>
      <c r="D88" s="56">
        <v>116424</v>
      </c>
      <c r="E88" s="37"/>
      <c r="F88" s="37"/>
      <c r="G88" s="37"/>
      <c r="H88" s="38"/>
    </row>
    <row r="89" spans="1:8" s="16" customFormat="1" ht="37.5" customHeight="1" outlineLevel="1" x14ac:dyDescent="0.2">
      <c r="A89" s="147" t="s">
        <v>50</v>
      </c>
      <c r="B89" s="371"/>
      <c r="C89" s="355"/>
      <c r="D89" s="56">
        <v>133056</v>
      </c>
      <c r="E89" s="37"/>
      <c r="F89" s="37"/>
      <c r="G89" s="37"/>
      <c r="H89" s="38"/>
    </row>
    <row r="90" spans="1:8" s="16" customFormat="1" ht="37.5" customHeight="1" outlineLevel="1" x14ac:dyDescent="0.2">
      <c r="A90" s="147" t="s">
        <v>51</v>
      </c>
      <c r="B90" s="371"/>
      <c r="C90" s="355"/>
      <c r="D90" s="56">
        <v>149688</v>
      </c>
      <c r="E90" s="37"/>
      <c r="F90" s="37"/>
      <c r="G90" s="37"/>
      <c r="H90" s="38"/>
    </row>
    <row r="91" spans="1:8" s="16" customFormat="1" ht="37.5" customHeight="1" outlineLevel="1" x14ac:dyDescent="0.2">
      <c r="A91" s="147" t="s">
        <v>52</v>
      </c>
      <c r="B91" s="371"/>
      <c r="C91" s="355"/>
      <c r="D91" s="56">
        <v>166320</v>
      </c>
      <c r="E91" s="37"/>
      <c r="F91" s="37"/>
      <c r="G91" s="37"/>
      <c r="H91" s="38"/>
    </row>
    <row r="92" spans="1:8" s="16" customFormat="1" ht="37.5" customHeight="1" outlineLevel="1" x14ac:dyDescent="0.2">
      <c r="A92" s="147" t="s">
        <v>53</v>
      </c>
      <c r="B92" s="371"/>
      <c r="C92" s="355"/>
      <c r="D92" s="56">
        <v>182952</v>
      </c>
      <c r="E92" s="37"/>
      <c r="F92" s="37"/>
      <c r="G92" s="37"/>
      <c r="H92" s="38"/>
    </row>
    <row r="93" spans="1:8" s="16" customFormat="1" ht="37.5" customHeight="1" outlineLevel="1" x14ac:dyDescent="0.2">
      <c r="A93" s="147" t="s">
        <v>54</v>
      </c>
      <c r="B93" s="371"/>
      <c r="C93" s="355"/>
      <c r="D93" s="56">
        <v>199584</v>
      </c>
      <c r="E93" s="37"/>
      <c r="F93" s="37"/>
      <c r="G93" s="37"/>
      <c r="H93" s="38"/>
    </row>
    <row r="94" spans="1:8" s="16" customFormat="1" ht="37.5" customHeight="1" outlineLevel="1" x14ac:dyDescent="0.2">
      <c r="A94" s="147" t="s">
        <v>55</v>
      </c>
      <c r="B94" s="371"/>
      <c r="C94" s="355"/>
      <c r="D94" s="56">
        <v>216216</v>
      </c>
      <c r="E94" s="37"/>
      <c r="F94" s="37"/>
      <c r="G94" s="37"/>
      <c r="H94" s="38"/>
    </row>
    <row r="95" spans="1:8" s="16" customFormat="1" ht="37.5" customHeight="1" outlineLevel="1" x14ac:dyDescent="0.2">
      <c r="A95" s="147" t="s">
        <v>56</v>
      </c>
      <c r="B95" s="371"/>
      <c r="C95" s="355"/>
      <c r="D95" s="56">
        <v>238392</v>
      </c>
      <c r="E95" s="37"/>
      <c r="F95" s="37"/>
      <c r="G95" s="37"/>
      <c r="H95" s="38"/>
    </row>
    <row r="96" spans="1:8" s="16" customFormat="1" ht="37.5" customHeight="1" outlineLevel="1" x14ac:dyDescent="0.2">
      <c r="A96" s="147" t="s">
        <v>57</v>
      </c>
      <c r="B96" s="371"/>
      <c r="C96" s="355"/>
      <c r="D96" s="56">
        <v>255024</v>
      </c>
      <c r="E96" s="37"/>
      <c r="F96" s="37"/>
      <c r="G96" s="37"/>
      <c r="H96" s="38"/>
    </row>
    <row r="97" spans="1:8" s="16" customFormat="1" ht="37.5" customHeight="1" outlineLevel="1" x14ac:dyDescent="0.2">
      <c r="A97" s="147" t="s">
        <v>58</v>
      </c>
      <c r="B97" s="371"/>
      <c r="C97" s="355"/>
      <c r="D97" s="56">
        <v>271656</v>
      </c>
      <c r="E97" s="37"/>
      <c r="F97" s="37"/>
      <c r="G97" s="37"/>
      <c r="H97" s="38"/>
    </row>
    <row r="98" spans="1:8" s="16" customFormat="1" ht="37.5" customHeight="1" outlineLevel="1" x14ac:dyDescent="0.2">
      <c r="A98" s="147" t="s">
        <v>181</v>
      </c>
      <c r="B98" s="148"/>
      <c r="C98" s="355"/>
      <c r="D98" s="56">
        <v>288288</v>
      </c>
      <c r="E98" s="37"/>
      <c r="F98" s="37"/>
      <c r="G98" s="37"/>
      <c r="H98" s="38"/>
    </row>
    <row r="99" spans="1:8" s="16" customFormat="1" ht="37.5" customHeight="1" outlineLevel="1" x14ac:dyDescent="0.2">
      <c r="A99" s="147" t="s">
        <v>182</v>
      </c>
      <c r="B99" s="148"/>
      <c r="C99" s="355"/>
      <c r="D99" s="56">
        <v>304920</v>
      </c>
      <c r="E99" s="37"/>
      <c r="F99" s="37"/>
      <c r="G99" s="37"/>
      <c r="H99" s="38"/>
    </row>
    <row r="100" spans="1:8" s="16" customFormat="1" ht="37.5" customHeight="1" outlineLevel="1" x14ac:dyDescent="0.2">
      <c r="A100" s="147" t="s">
        <v>183</v>
      </c>
      <c r="B100" s="148"/>
      <c r="C100" s="355"/>
      <c r="D100" s="56">
        <v>321552</v>
      </c>
      <c r="E100" s="37"/>
      <c r="F100" s="37"/>
      <c r="G100" s="37"/>
      <c r="H100" s="38"/>
    </row>
    <row r="101" spans="1:8" s="16" customFormat="1" ht="37.5" customHeight="1" outlineLevel="1" x14ac:dyDescent="0.2">
      <c r="A101" s="147" t="s">
        <v>184</v>
      </c>
      <c r="B101" s="148"/>
      <c r="C101" s="355"/>
      <c r="D101" s="56">
        <v>338184</v>
      </c>
      <c r="E101" s="37"/>
      <c r="F101" s="37"/>
      <c r="G101" s="37"/>
      <c r="H101" s="38"/>
    </row>
    <row r="102" spans="1:8" s="16" customFormat="1" ht="37.5" customHeight="1" outlineLevel="1" x14ac:dyDescent="0.2">
      <c r="A102" s="147" t="s">
        <v>185</v>
      </c>
      <c r="B102" s="148"/>
      <c r="C102" s="355"/>
      <c r="D102" s="56">
        <v>354816</v>
      </c>
      <c r="E102" s="37"/>
      <c r="F102" s="37"/>
      <c r="G102" s="37"/>
      <c r="H102" s="38"/>
    </row>
    <row r="103" spans="1:8" s="16" customFormat="1" ht="37.5" customHeight="1" outlineLevel="1" x14ac:dyDescent="0.2">
      <c r="A103" s="147" t="s">
        <v>186</v>
      </c>
      <c r="B103" s="148"/>
      <c r="C103" s="355"/>
      <c r="D103" s="56">
        <v>371448</v>
      </c>
      <c r="E103" s="37"/>
      <c r="F103" s="37"/>
      <c r="G103" s="37"/>
      <c r="H103" s="38"/>
    </row>
    <row r="104" spans="1:8" s="16" customFormat="1" ht="37.5" customHeight="1" outlineLevel="1" x14ac:dyDescent="0.2">
      <c r="A104" s="147" t="s">
        <v>187</v>
      </c>
      <c r="B104" s="148"/>
      <c r="C104" s="355"/>
      <c r="D104" s="56">
        <v>388080</v>
      </c>
      <c r="E104" s="37"/>
      <c r="F104" s="37"/>
      <c r="G104" s="37"/>
      <c r="H104" s="38"/>
    </row>
    <row r="105" spans="1:8" s="16" customFormat="1" ht="37.5" customHeight="1" outlineLevel="1" x14ac:dyDescent="0.2">
      <c r="A105" s="147" t="s">
        <v>188</v>
      </c>
      <c r="B105" s="148"/>
      <c r="C105" s="355"/>
      <c r="D105" s="56">
        <v>404712</v>
      </c>
      <c r="E105" s="37"/>
      <c r="F105" s="37"/>
      <c r="G105" s="37"/>
      <c r="H105" s="38"/>
    </row>
    <row r="106" spans="1:8" s="16" customFormat="1" ht="37.5" customHeight="1" outlineLevel="1" x14ac:dyDescent="0.2">
      <c r="A106" s="147" t="s">
        <v>189</v>
      </c>
      <c r="B106" s="148"/>
      <c r="C106" s="355"/>
      <c r="D106" s="56">
        <v>421344</v>
      </c>
      <c r="E106" s="37"/>
      <c r="F106" s="37"/>
      <c r="G106" s="37"/>
      <c r="H106" s="38"/>
    </row>
    <row r="107" spans="1:8" s="16" customFormat="1" ht="37.5" customHeight="1" outlineLevel="1" x14ac:dyDescent="0.2">
      <c r="A107" s="147" t="s">
        <v>190</v>
      </c>
      <c r="B107" s="148"/>
      <c r="C107" s="355"/>
      <c r="D107" s="56">
        <v>437976</v>
      </c>
      <c r="E107" s="37"/>
      <c r="F107" s="37"/>
      <c r="G107" s="37"/>
      <c r="H107" s="38"/>
    </row>
    <row r="108" spans="1:8" s="16" customFormat="1" ht="37.5" customHeight="1" outlineLevel="1" x14ac:dyDescent="0.2">
      <c r="A108" s="147" t="s">
        <v>191</v>
      </c>
      <c r="B108" s="148"/>
      <c r="C108" s="355"/>
      <c r="D108" s="56">
        <v>454608</v>
      </c>
      <c r="E108" s="37"/>
      <c r="F108" s="37"/>
      <c r="G108" s="37"/>
      <c r="H108" s="38"/>
    </row>
    <row r="109" spans="1:8" s="16" customFormat="1" ht="37.5" customHeight="1" outlineLevel="1" x14ac:dyDescent="0.2">
      <c r="A109" s="147" t="s">
        <v>192</v>
      </c>
      <c r="B109" s="148"/>
      <c r="C109" s="355"/>
      <c r="D109" s="56">
        <v>471240</v>
      </c>
      <c r="E109" s="37"/>
      <c r="F109" s="37"/>
      <c r="G109" s="37"/>
      <c r="H109" s="38"/>
    </row>
    <row r="110" spans="1:8" s="16" customFormat="1" ht="37.5" customHeight="1" outlineLevel="1" x14ac:dyDescent="0.2">
      <c r="A110" s="147" t="s">
        <v>193</v>
      </c>
      <c r="B110" s="148"/>
      <c r="C110" s="355"/>
      <c r="D110" s="56">
        <v>487872</v>
      </c>
      <c r="E110" s="37"/>
      <c r="F110" s="37"/>
      <c r="G110" s="37"/>
      <c r="H110" s="38"/>
    </row>
    <row r="111" spans="1:8" s="16" customFormat="1" ht="37.5" customHeight="1" outlineLevel="1" x14ac:dyDescent="0.2">
      <c r="A111" s="147" t="s">
        <v>194</v>
      </c>
      <c r="B111" s="148"/>
      <c r="C111" s="355"/>
      <c r="D111" s="56">
        <v>504504</v>
      </c>
      <c r="E111" s="37"/>
      <c r="F111" s="37"/>
      <c r="G111" s="37"/>
      <c r="H111" s="38"/>
    </row>
    <row r="112" spans="1:8" s="16" customFormat="1" ht="37.5" customHeight="1" outlineLevel="1" x14ac:dyDescent="0.2">
      <c r="A112" s="147" t="s">
        <v>195</v>
      </c>
      <c r="B112" s="148"/>
      <c r="C112" s="355"/>
      <c r="D112" s="56">
        <v>521136</v>
      </c>
      <c r="E112" s="37"/>
      <c r="F112" s="37"/>
      <c r="G112" s="37"/>
      <c r="H112" s="38"/>
    </row>
    <row r="113" spans="1:8" s="16" customFormat="1" ht="37.5" customHeight="1" outlineLevel="1" x14ac:dyDescent="0.2">
      <c r="A113" s="147" t="s">
        <v>235</v>
      </c>
      <c r="B113" s="148"/>
      <c r="C113" s="355"/>
      <c r="D113" s="56">
        <v>537768</v>
      </c>
      <c r="E113" s="37"/>
      <c r="F113" s="37"/>
      <c r="G113" s="37"/>
      <c r="H113" s="38"/>
    </row>
    <row r="114" spans="1:8" s="16" customFormat="1" ht="37.5" customHeight="1" outlineLevel="1" x14ac:dyDescent="0.2">
      <c r="A114" s="147" t="s">
        <v>236</v>
      </c>
      <c r="B114" s="148"/>
      <c r="C114" s="355"/>
      <c r="D114" s="56">
        <v>554400</v>
      </c>
      <c r="E114" s="37"/>
      <c r="F114" s="37"/>
      <c r="G114" s="37"/>
      <c r="H114" s="38"/>
    </row>
    <row r="115" spans="1:8" s="16" customFormat="1" ht="37.5" customHeight="1" outlineLevel="1" x14ac:dyDescent="0.2">
      <c r="A115" s="147" t="s">
        <v>237</v>
      </c>
      <c r="B115" s="148"/>
      <c r="C115" s="355"/>
      <c r="D115" s="56">
        <v>571032</v>
      </c>
      <c r="E115" s="37"/>
      <c r="F115" s="37"/>
      <c r="G115" s="37"/>
      <c r="H115" s="38"/>
    </row>
    <row r="116" spans="1:8" s="16" customFormat="1" ht="37.5" customHeight="1" outlineLevel="1" x14ac:dyDescent="0.2">
      <c r="A116" s="147" t="s">
        <v>238</v>
      </c>
      <c r="B116" s="148"/>
      <c r="C116" s="355"/>
      <c r="D116" s="56">
        <v>587664</v>
      </c>
      <c r="E116" s="37"/>
      <c r="F116" s="37"/>
      <c r="G116" s="37"/>
      <c r="H116" s="38"/>
    </row>
    <row r="117" spans="1:8" s="16" customFormat="1" ht="37.5" customHeight="1" outlineLevel="1" x14ac:dyDescent="0.2">
      <c r="A117" s="147" t="s">
        <v>239</v>
      </c>
      <c r="B117" s="148"/>
      <c r="C117" s="355"/>
      <c r="D117" s="56">
        <v>604296</v>
      </c>
      <c r="E117" s="37"/>
      <c r="F117" s="37"/>
      <c r="G117" s="37"/>
      <c r="H117" s="38"/>
    </row>
    <row r="118" spans="1:8" s="16" customFormat="1" ht="37.5" customHeight="1" outlineLevel="1" x14ac:dyDescent="0.2">
      <c r="A118" s="147" t="s">
        <v>359</v>
      </c>
      <c r="B118" s="148"/>
      <c r="C118" s="355"/>
      <c r="D118" s="56">
        <v>620928</v>
      </c>
      <c r="E118" s="37"/>
      <c r="F118" s="37"/>
      <c r="G118" s="37"/>
      <c r="H118" s="38"/>
    </row>
    <row r="119" spans="1:8" s="16" customFormat="1" ht="37.5" customHeight="1" outlineLevel="1" x14ac:dyDescent="0.2">
      <c r="A119" s="147" t="s">
        <v>360</v>
      </c>
      <c r="B119" s="148"/>
      <c r="C119" s="355"/>
      <c r="D119" s="56">
        <v>637560</v>
      </c>
      <c r="E119" s="37"/>
      <c r="F119" s="37"/>
      <c r="G119" s="37"/>
      <c r="H119" s="38"/>
    </row>
    <row r="120" spans="1:8" s="16" customFormat="1" ht="37.5" customHeight="1" outlineLevel="1" x14ac:dyDescent="0.2">
      <c r="A120" s="147" t="s">
        <v>361</v>
      </c>
      <c r="B120" s="148"/>
      <c r="C120" s="355"/>
      <c r="D120" s="56">
        <v>654192</v>
      </c>
      <c r="E120" s="37"/>
      <c r="F120" s="37"/>
      <c r="G120" s="37"/>
      <c r="H120" s="38"/>
    </row>
    <row r="121" spans="1:8" s="16" customFormat="1" ht="37.5" customHeight="1" outlineLevel="1" x14ac:dyDescent="0.2">
      <c r="A121" s="147" t="s">
        <v>362</v>
      </c>
      <c r="B121" s="148"/>
      <c r="C121" s="355"/>
      <c r="D121" s="56">
        <v>670824</v>
      </c>
      <c r="E121" s="37"/>
      <c r="F121" s="37"/>
      <c r="G121" s="37"/>
      <c r="H121" s="38"/>
    </row>
    <row r="122" spans="1:8" s="16" customFormat="1" ht="37.5" customHeight="1" outlineLevel="1" x14ac:dyDescent="0.2">
      <c r="A122" s="147" t="s">
        <v>363</v>
      </c>
      <c r="B122" s="148"/>
      <c r="C122" s="355"/>
      <c r="D122" s="56">
        <v>687456</v>
      </c>
      <c r="E122" s="37"/>
      <c r="F122" s="37"/>
      <c r="G122" s="37"/>
      <c r="H122" s="38"/>
    </row>
    <row r="123" spans="1:8" s="16" customFormat="1" ht="37.5" customHeight="1" outlineLevel="1" x14ac:dyDescent="0.2">
      <c r="A123" s="147" t="s">
        <v>364</v>
      </c>
      <c r="B123" s="148"/>
      <c r="C123" s="355"/>
      <c r="D123" s="56">
        <v>704088</v>
      </c>
      <c r="E123" s="37"/>
      <c r="F123" s="37"/>
      <c r="G123" s="37"/>
      <c r="H123" s="38"/>
    </row>
    <row r="124" spans="1:8" s="16" customFormat="1" ht="37.5" customHeight="1" outlineLevel="1" x14ac:dyDescent="0.2">
      <c r="A124" s="147" t="s">
        <v>365</v>
      </c>
      <c r="B124" s="148"/>
      <c r="C124" s="355"/>
      <c r="D124" s="56">
        <v>720720</v>
      </c>
      <c r="E124" s="37"/>
      <c r="F124" s="37"/>
      <c r="G124" s="37"/>
      <c r="H124" s="38"/>
    </row>
    <row r="125" spans="1:8" s="16" customFormat="1" ht="37.5" customHeight="1" outlineLevel="1" x14ac:dyDescent="0.2">
      <c r="A125" s="147" t="s">
        <v>366</v>
      </c>
      <c r="B125" s="148"/>
      <c r="C125" s="355"/>
      <c r="D125" s="56">
        <v>737352</v>
      </c>
      <c r="E125" s="37"/>
      <c r="F125" s="37"/>
      <c r="G125" s="37"/>
      <c r="H125" s="38"/>
    </row>
    <row r="126" spans="1:8" s="16" customFormat="1" ht="37.5" customHeight="1" outlineLevel="1" x14ac:dyDescent="0.2">
      <c r="A126" s="147" t="s">
        <v>367</v>
      </c>
      <c r="B126" s="148"/>
      <c r="C126" s="355"/>
      <c r="D126" s="56">
        <v>753984</v>
      </c>
      <c r="E126" s="37"/>
      <c r="F126" s="37"/>
      <c r="G126" s="37"/>
      <c r="H126" s="38"/>
    </row>
    <row r="127" spans="1:8" s="16" customFormat="1" ht="37.5" customHeight="1" outlineLevel="1" thickBot="1" x14ac:dyDescent="0.25">
      <c r="A127" s="147" t="s">
        <v>368</v>
      </c>
      <c r="B127" s="148"/>
      <c r="C127" s="372"/>
      <c r="D127" s="56">
        <v>770616</v>
      </c>
      <c r="E127" s="37"/>
      <c r="F127" s="37"/>
      <c r="G127" s="37"/>
      <c r="H127" s="38"/>
    </row>
    <row r="128" spans="1:8" s="16" customFormat="1" ht="50.1" customHeight="1" thickBot="1" x14ac:dyDescent="0.25">
      <c r="A128" s="136" t="s">
        <v>59</v>
      </c>
      <c r="B128" s="137"/>
      <c r="C128" s="137"/>
      <c r="D128" s="138" t="str">
        <f>"от "&amp;MIN(D130:D138)&amp;" до "&amp;MAX(D130:D138)</f>
        <v>от 429 до 20889</v>
      </c>
      <c r="E128" s="139"/>
      <c r="F128" s="139"/>
      <c r="G128" s="139"/>
      <c r="H128" s="140"/>
    </row>
    <row r="129" spans="1:8" s="16" customFormat="1" ht="151.5" customHeight="1" x14ac:dyDescent="0.2">
      <c r="A129" s="283" t="s">
        <v>342</v>
      </c>
      <c r="B129" s="150" t="s">
        <v>197</v>
      </c>
      <c r="C129" s="6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129" s="56">
        <v>2424</v>
      </c>
      <c r="E129" s="37"/>
      <c r="F129" s="37"/>
      <c r="G129" s="37"/>
      <c r="H129" s="38"/>
    </row>
    <row r="130" spans="1:8" s="16" customFormat="1" ht="37.5" customHeight="1" x14ac:dyDescent="0.2">
      <c r="A130" s="160" t="s">
        <v>61</v>
      </c>
      <c r="B130" s="161"/>
      <c r="C130" s="679" t="str">
        <f>"Электронный справочник на основе Справочника организаций "&amp;$C$2&amp;" (версия для ПК)"</f>
        <v>Электронный справочник на основе Справочника организаций "2ГИС.НОВОСИБИРСК" (версия для ПК)</v>
      </c>
      <c r="D130" s="56">
        <v>1089</v>
      </c>
      <c r="E130" s="37"/>
      <c r="F130" s="37"/>
      <c r="G130" s="37"/>
      <c r="H130" s="38"/>
    </row>
    <row r="131" spans="1:8" s="16" customFormat="1" ht="37.5" customHeight="1" x14ac:dyDescent="0.2">
      <c r="A131" s="160" t="s">
        <v>62</v>
      </c>
      <c r="B131" s="161"/>
      <c r="C131" s="209"/>
      <c r="D131" s="56">
        <v>20889</v>
      </c>
      <c r="E131" s="37"/>
      <c r="F131" s="37"/>
      <c r="G131" s="37"/>
      <c r="H131" s="38"/>
    </row>
    <row r="132" spans="1:8" s="16" customFormat="1" ht="37.5" customHeight="1" x14ac:dyDescent="0.2">
      <c r="A132" s="160" t="s">
        <v>63</v>
      </c>
      <c r="B132" s="161"/>
      <c r="C132" s="209"/>
      <c r="D132" s="56">
        <v>4059.0000000000005</v>
      </c>
      <c r="E132" s="37"/>
      <c r="F132" s="37"/>
      <c r="G132" s="37"/>
      <c r="H132" s="38"/>
    </row>
    <row r="133" spans="1:8" s="16" customFormat="1" ht="37.5" customHeight="1" x14ac:dyDescent="0.2">
      <c r="A133" s="160" t="s">
        <v>64</v>
      </c>
      <c r="B133" s="161"/>
      <c r="C133" s="209"/>
      <c r="D133" s="56">
        <v>12639</v>
      </c>
      <c r="E133" s="37"/>
      <c r="F133" s="37"/>
      <c r="G133" s="37"/>
      <c r="H133" s="38"/>
    </row>
    <row r="134" spans="1:8" s="16" customFormat="1" ht="37.5" customHeight="1" x14ac:dyDescent="0.2">
      <c r="A134" s="160" t="s">
        <v>65</v>
      </c>
      <c r="B134" s="161"/>
      <c r="C134" s="209"/>
      <c r="D134" s="56">
        <v>429.00000000000006</v>
      </c>
      <c r="E134" s="37"/>
      <c r="F134" s="37"/>
      <c r="G134" s="37"/>
      <c r="H134" s="38"/>
    </row>
    <row r="135" spans="1:8" s="16" customFormat="1" ht="37.5" customHeight="1" x14ac:dyDescent="0.2">
      <c r="A135" s="160" t="s">
        <v>66</v>
      </c>
      <c r="B135" s="161"/>
      <c r="C135" s="209"/>
      <c r="D135" s="56">
        <v>429.00000000000006</v>
      </c>
      <c r="E135" s="37"/>
      <c r="F135" s="37"/>
      <c r="G135" s="37"/>
      <c r="H135" s="38"/>
    </row>
    <row r="136" spans="1:8" s="16" customFormat="1" ht="37.5" customHeight="1" x14ac:dyDescent="0.2">
      <c r="A136" s="160" t="s">
        <v>67</v>
      </c>
      <c r="B136" s="161"/>
      <c r="C136" s="209"/>
      <c r="D136" s="56">
        <v>858.00000000000011</v>
      </c>
      <c r="E136" s="37"/>
      <c r="F136" s="37"/>
      <c r="G136" s="37"/>
      <c r="H136" s="38"/>
    </row>
    <row r="137" spans="1:8" s="16" customFormat="1" ht="37.5" customHeight="1" x14ac:dyDescent="0.2">
      <c r="A137" s="160" t="s">
        <v>68</v>
      </c>
      <c r="B137" s="161"/>
      <c r="C137" s="209"/>
      <c r="D137" s="56">
        <v>1287</v>
      </c>
      <c r="E137" s="37"/>
      <c r="F137" s="37"/>
      <c r="G137" s="37"/>
      <c r="H137" s="38"/>
    </row>
    <row r="138" spans="1:8" s="16" customFormat="1" ht="37.5" customHeight="1" thickBot="1" x14ac:dyDescent="0.25">
      <c r="A138" s="207" t="s">
        <v>69</v>
      </c>
      <c r="B138" s="208"/>
      <c r="C138" s="210"/>
      <c r="D138" s="56">
        <v>9669</v>
      </c>
      <c r="E138" s="37"/>
      <c r="F138" s="37"/>
      <c r="G138" s="37"/>
      <c r="H138" s="38"/>
    </row>
    <row r="139" spans="1:8" s="16" customFormat="1" ht="117.75" customHeight="1" thickBot="1" x14ac:dyDescent="0.25">
      <c r="A139" s="287" t="s">
        <v>71</v>
      </c>
      <c r="B139" s="288"/>
      <c r="C139" s="28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"2ГИС.НОВОСИБИРСК" (версия для ПК); 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Интернет-площадки и Веб-приложения на основе Cправочника организаций "2ГИС.НОВОСИБИРСК", http://api.2gis.ru/</v>
      </c>
      <c r="D139" s="45">
        <v>33</v>
      </c>
      <c r="E139" s="45"/>
      <c r="F139" s="45"/>
      <c r="G139" s="45"/>
      <c r="H139" s="46"/>
    </row>
    <row r="140" spans="1:8" s="28" customFormat="1" ht="50.1" customHeight="1" thickBot="1" x14ac:dyDescent="0.25">
      <c r="A140" s="24" t="s">
        <v>72</v>
      </c>
      <c r="B140" s="25"/>
      <c r="C140" s="26"/>
      <c r="D140" s="173" t="str">
        <f>"от "&amp;MIN(D142,D162:D176)&amp;" до "&amp;MAX(,D142,D162:D176)</f>
        <v>от 594 до 105369</v>
      </c>
      <c r="E140" s="173"/>
      <c r="F140" s="173"/>
      <c r="G140" s="173"/>
      <c r="H140" s="174"/>
    </row>
    <row r="141" spans="1:8" s="16" customFormat="1" ht="24.95" customHeight="1" thickBot="1" x14ac:dyDescent="0.25">
      <c r="A141" s="175"/>
      <c r="B141" s="176"/>
      <c r="C141" s="83"/>
      <c r="D141" s="177"/>
      <c r="E141" s="177"/>
      <c r="F141" s="177"/>
      <c r="G141" s="177"/>
      <c r="H141" s="178"/>
    </row>
    <row r="142" spans="1:8" s="16" customFormat="1" ht="67.5" customHeight="1" thickBot="1" x14ac:dyDescent="0.25">
      <c r="A142" s="179" t="s">
        <v>73</v>
      </c>
      <c r="B142" s="180"/>
      <c r="C142"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"2ГИС.НОВОСИБИРСК" (версия для ПК); Интернет-площадка 2gis.kz на основе Cправочника организаций "2ГИС.НОВОСИБИРСК"; Электронный справочник на основе Справочника организаций "2ГИС.НОВОСИБИРСК" (мобильная версия); Интернет-площадки и Веб-приложения на основе Cправочника организаций "2ГИС.НОВОСИБИРСК", http://api.2gis.kz/</v>
      </c>
      <c r="D142" s="182">
        <v>14520.000000000002</v>
      </c>
      <c r="E142" s="182"/>
      <c r="F142" s="182"/>
      <c r="G142" s="182"/>
      <c r="H142" s="183"/>
    </row>
    <row r="143" spans="1:8" s="16" customFormat="1" ht="67.5" customHeight="1" thickBot="1" x14ac:dyDescent="0.25">
      <c r="A143" s="184" t="s">
        <v>74</v>
      </c>
      <c r="B143" s="185"/>
      <c r="C143" s="186"/>
      <c r="D143" s="187" t="s">
        <v>75</v>
      </c>
      <c r="E143" s="188"/>
      <c r="F143" s="188"/>
      <c r="G143" s="188"/>
      <c r="H143" s="189"/>
    </row>
    <row r="144" spans="1:8" s="16" customFormat="1" ht="67.5" customHeight="1" x14ac:dyDescent="0.2">
      <c r="A144" s="190" t="s">
        <v>76</v>
      </c>
      <c r="B144" s="191"/>
      <c r="C144" s="186"/>
      <c r="D144" s="157">
        <f>D142/4</f>
        <v>3630.0000000000005</v>
      </c>
      <c r="E144" s="157"/>
      <c r="F144" s="157"/>
      <c r="G144" s="157"/>
      <c r="H144" s="158"/>
    </row>
    <row r="145" spans="1:8" s="16" customFormat="1" ht="67.5" customHeight="1" x14ac:dyDescent="0.2">
      <c r="A145" s="190" t="s">
        <v>77</v>
      </c>
      <c r="B145" s="191"/>
      <c r="C145" s="186"/>
      <c r="D145" s="157">
        <f>D142/5</f>
        <v>2904.0000000000005</v>
      </c>
      <c r="E145" s="157"/>
      <c r="F145" s="157"/>
      <c r="G145" s="157"/>
      <c r="H145" s="158"/>
    </row>
    <row r="146" spans="1:8" s="16" customFormat="1" ht="67.5" customHeight="1" x14ac:dyDescent="0.2">
      <c r="A146" s="190" t="s">
        <v>78</v>
      </c>
      <c r="B146" s="191"/>
      <c r="C146" s="186"/>
      <c r="D146" s="157">
        <f>D142/6</f>
        <v>2420.0000000000005</v>
      </c>
      <c r="E146" s="157"/>
      <c r="F146" s="157"/>
      <c r="G146" s="157"/>
      <c r="H146" s="158"/>
    </row>
    <row r="147" spans="1:8" s="16" customFormat="1" ht="67.5" customHeight="1" x14ac:dyDescent="0.2">
      <c r="A147" s="190" t="s">
        <v>79</v>
      </c>
      <c r="B147" s="191"/>
      <c r="C147" s="186"/>
      <c r="D147" s="157">
        <f>D142/7</f>
        <v>2074.2857142857147</v>
      </c>
      <c r="E147" s="157"/>
      <c r="F147" s="157"/>
      <c r="G147" s="157"/>
      <c r="H147" s="158"/>
    </row>
    <row r="148" spans="1:8" s="16" customFormat="1" ht="67.5" customHeight="1" x14ac:dyDescent="0.2">
      <c r="A148" s="190" t="s">
        <v>80</v>
      </c>
      <c r="B148" s="191"/>
      <c r="C148" s="186"/>
      <c r="D148" s="157">
        <f>D142/8</f>
        <v>1815.0000000000002</v>
      </c>
      <c r="E148" s="157"/>
      <c r="F148" s="157"/>
      <c r="G148" s="157"/>
      <c r="H148" s="158"/>
    </row>
    <row r="149" spans="1:8" s="16" customFormat="1" ht="67.5" customHeight="1" x14ac:dyDescent="0.2">
      <c r="A149" s="190" t="s">
        <v>81</v>
      </c>
      <c r="B149" s="191"/>
      <c r="C149" s="186"/>
      <c r="D149" s="157">
        <f>D142/9</f>
        <v>1613.3333333333335</v>
      </c>
      <c r="E149" s="157"/>
      <c r="F149" s="157"/>
      <c r="G149" s="157"/>
      <c r="H149" s="158"/>
    </row>
    <row r="150" spans="1:8" s="16" customFormat="1" ht="67.5" customHeight="1" x14ac:dyDescent="0.2">
      <c r="A150" s="190" t="s">
        <v>82</v>
      </c>
      <c r="B150" s="191"/>
      <c r="C150" s="186"/>
      <c r="D150" s="157">
        <f>D142/10</f>
        <v>1452.0000000000002</v>
      </c>
      <c r="E150" s="157"/>
      <c r="F150" s="157"/>
      <c r="G150" s="157"/>
      <c r="H150" s="158"/>
    </row>
    <row r="151" spans="1:8" s="16" customFormat="1" ht="67.5" customHeight="1" thickBot="1" x14ac:dyDescent="0.25">
      <c r="A151" s="179" t="s">
        <v>83</v>
      </c>
      <c r="B151" s="180"/>
      <c r="C151" s="186"/>
      <c r="D151" s="182">
        <v>21780</v>
      </c>
      <c r="E151" s="182"/>
      <c r="F151" s="182"/>
      <c r="G151" s="182"/>
      <c r="H151" s="183"/>
    </row>
    <row r="152" spans="1:8" s="16" customFormat="1" ht="67.5" customHeight="1" thickBot="1" x14ac:dyDescent="0.25">
      <c r="A152" s="184" t="s">
        <v>74</v>
      </c>
      <c r="B152" s="185"/>
      <c r="C152" s="186"/>
      <c r="D152" s="187" t="s">
        <v>75</v>
      </c>
      <c r="E152" s="188"/>
      <c r="F152" s="188"/>
      <c r="G152" s="188"/>
      <c r="H152" s="189"/>
    </row>
    <row r="153" spans="1:8" s="16" customFormat="1" ht="67.5" customHeight="1" x14ac:dyDescent="0.2">
      <c r="A153" s="190" t="s">
        <v>76</v>
      </c>
      <c r="B153" s="191"/>
      <c r="C153" s="186"/>
      <c r="D153" s="157">
        <v>5445</v>
      </c>
      <c r="E153" s="157"/>
      <c r="F153" s="157"/>
      <c r="G153" s="157"/>
      <c r="H153" s="158"/>
    </row>
    <row r="154" spans="1:8" s="16" customFormat="1" ht="67.5" customHeight="1" x14ac:dyDescent="0.2">
      <c r="A154" s="190" t="s">
        <v>77</v>
      </c>
      <c r="B154" s="191"/>
      <c r="C154" s="186"/>
      <c r="D154" s="157">
        <v>4356</v>
      </c>
      <c r="E154" s="157"/>
      <c r="F154" s="157"/>
      <c r="G154" s="157"/>
      <c r="H154" s="158"/>
    </row>
    <row r="155" spans="1:8" s="16" customFormat="1" ht="67.5" customHeight="1" x14ac:dyDescent="0.2">
      <c r="A155" s="190" t="s">
        <v>78</v>
      </c>
      <c r="B155" s="191"/>
      <c r="C155" s="186"/>
      <c r="D155" s="157">
        <v>3630.0000000000005</v>
      </c>
      <c r="E155" s="157"/>
      <c r="F155" s="157"/>
      <c r="G155" s="157"/>
      <c r="H155" s="158"/>
    </row>
    <row r="156" spans="1:8" s="16" customFormat="1" ht="67.5" customHeight="1" x14ac:dyDescent="0.2">
      <c r="A156" s="190" t="s">
        <v>79</v>
      </c>
      <c r="B156" s="191"/>
      <c r="C156" s="186"/>
      <c r="D156" s="157">
        <v>3108</v>
      </c>
      <c r="E156" s="157"/>
      <c r="F156" s="157"/>
      <c r="G156" s="157"/>
      <c r="H156" s="158"/>
    </row>
    <row r="157" spans="1:8" s="16" customFormat="1" ht="67.5" customHeight="1" x14ac:dyDescent="0.2">
      <c r="A157" s="190" t="s">
        <v>80</v>
      </c>
      <c r="B157" s="191"/>
      <c r="C157" s="186"/>
      <c r="D157" s="157">
        <v>2712</v>
      </c>
      <c r="E157" s="157"/>
      <c r="F157" s="157"/>
      <c r="G157" s="157"/>
      <c r="H157" s="158"/>
    </row>
    <row r="158" spans="1:8" s="16" customFormat="1" ht="67.5" customHeight="1" x14ac:dyDescent="0.2">
      <c r="A158" s="190" t="s">
        <v>81</v>
      </c>
      <c r="B158" s="191"/>
      <c r="C158" s="186"/>
      <c r="D158" s="157">
        <v>2418</v>
      </c>
      <c r="E158" s="157"/>
      <c r="F158" s="157"/>
      <c r="G158" s="157"/>
      <c r="H158" s="158"/>
    </row>
    <row r="159" spans="1:8" s="16" customFormat="1" ht="67.5" customHeight="1" thickBot="1" x14ac:dyDescent="0.25">
      <c r="A159" s="190" t="s">
        <v>82</v>
      </c>
      <c r="B159" s="191"/>
      <c r="C159" s="194"/>
      <c r="D159" s="157">
        <v>2178</v>
      </c>
      <c r="E159" s="157"/>
      <c r="F159" s="157"/>
      <c r="G159" s="157"/>
      <c r="H159" s="158"/>
    </row>
    <row r="160" spans="1:8" s="16" customFormat="1" ht="62.45" customHeight="1" thickBot="1" x14ac:dyDescent="0.25">
      <c r="A160" s="195" t="s">
        <v>84</v>
      </c>
      <c r="B160" s="196"/>
      <c r="C16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160" s="297">
        <v>22002</v>
      </c>
      <c r="E160" s="157"/>
      <c r="F160" s="157"/>
      <c r="G160" s="157"/>
      <c r="H160" s="158"/>
    </row>
    <row r="161" spans="1:8" s="16" customFormat="1" ht="24.95" customHeight="1" thickBot="1" x14ac:dyDescent="0.25">
      <c r="A161" s="290"/>
      <c r="B161" s="291"/>
      <c r="C161" s="125"/>
      <c r="D161" s="292"/>
      <c r="E161" s="292"/>
      <c r="F161" s="292"/>
      <c r="G161" s="292"/>
      <c r="H161" s="293"/>
    </row>
    <row r="162" spans="1:8" s="16" customFormat="1" ht="50.1" customHeight="1" x14ac:dyDescent="0.2">
      <c r="A162" s="160" t="s">
        <v>85</v>
      </c>
      <c r="B162" s="161"/>
      <c r="C162" s="298" t="str">
        <f>"Интернет-площадка 2gis.ru на основе Cправочника организаций "&amp;$C$2&amp;""</f>
        <v>Интернет-площадка 2gis.ru на основе Cправочника организаций "2ГИС.НОВОСИБИРСК"</v>
      </c>
      <c r="D162" s="56">
        <v>48609</v>
      </c>
      <c r="E162" s="37"/>
      <c r="F162" s="37"/>
      <c r="G162" s="37"/>
      <c r="H162" s="38"/>
    </row>
    <row r="163" spans="1:8" s="16" customFormat="1" ht="50.1" customHeight="1" x14ac:dyDescent="0.2">
      <c r="A163" s="160" t="s">
        <v>86</v>
      </c>
      <c r="B163" s="161"/>
      <c r="C163" s="549" t="str">
        <f>"Электронный справочник на основе Справочника организаций "&amp;$C$2&amp;" (версия для ПК)"</f>
        <v>Электронный справочник на основе Справочника организаций "2ГИС.НОВОСИБИРСК" (версия для ПК)</v>
      </c>
      <c r="D163" s="56">
        <v>34419</v>
      </c>
      <c r="E163" s="37"/>
      <c r="F163" s="37"/>
      <c r="G163" s="37"/>
      <c r="H163" s="38"/>
    </row>
    <row r="164" spans="1:8" s="16" customFormat="1" ht="50.1" customHeight="1" x14ac:dyDescent="0.2">
      <c r="A164" s="160" t="s">
        <v>87</v>
      </c>
      <c r="B164" s="161"/>
      <c r="C164" s="203" t="str">
        <f>"Электронный справочник на основе Справочника организаций "&amp;$C$2&amp;" (версия для ПК)"</f>
        <v>Электронный справочник на основе Справочника организаций "2ГИС.НОВОСИБИРСК" (версия для ПК)</v>
      </c>
      <c r="D164" s="56">
        <v>87879</v>
      </c>
      <c r="E164" s="37"/>
      <c r="F164" s="37"/>
      <c r="G164" s="37"/>
      <c r="H164" s="38"/>
    </row>
    <row r="165" spans="1:8" s="16" customFormat="1" ht="50.1" customHeight="1" x14ac:dyDescent="0.2">
      <c r="A165" s="160" t="s">
        <v>88</v>
      </c>
      <c r="B165" s="161"/>
      <c r="C165" s="203" t="str">
        <f>"Интернет-площадка 2gis.ru на основе Cправочника организаций "&amp;$C$2&amp;""</f>
        <v>Интернет-площадка 2gis.ru на основе Cправочника организаций "2ГИС.НОВОСИБИРСК"</v>
      </c>
      <c r="D165" s="56">
        <v>22539</v>
      </c>
      <c r="E165" s="37"/>
      <c r="F165" s="37"/>
      <c r="G165" s="37"/>
      <c r="H165" s="38"/>
    </row>
    <row r="166" spans="1:8" s="16" customFormat="1" ht="50.1" customHeight="1" x14ac:dyDescent="0.2">
      <c r="A166" s="160" t="s">
        <v>89</v>
      </c>
      <c r="B166" s="161"/>
      <c r="C166" s="203" t="str">
        <f>"Интернет-площадка 2gis.ru на основе Cправочника организаций "&amp;$C$2&amp;""</f>
        <v>Интернет-площадка 2gis.ru на основе Cправочника организаций "2ГИС.НОВОСИБИРСК"</v>
      </c>
      <c r="D166" s="56">
        <v>27046.799999999999</v>
      </c>
      <c r="E166" s="37"/>
      <c r="F166" s="37"/>
      <c r="G166" s="37"/>
      <c r="H166" s="38"/>
    </row>
    <row r="167" spans="1:8" s="16" customFormat="1" ht="50.1" customHeight="1" x14ac:dyDescent="0.2">
      <c r="A167" s="160" t="s">
        <v>90</v>
      </c>
      <c r="B167" s="161"/>
      <c r="C167" s="203" t="str">
        <f>"Электронный справочник на основе Справочника организаций "&amp;$C$2&amp;" (версия для ПК)"</f>
        <v>Электронный справочник на основе Справочника организаций "2ГИС.НОВОСИБИРСК" (версия для ПК)</v>
      </c>
      <c r="D167" s="56">
        <v>34089</v>
      </c>
      <c r="E167" s="37"/>
      <c r="F167" s="37"/>
      <c r="G167" s="37"/>
      <c r="H167" s="38"/>
    </row>
    <row r="168" spans="1:8" s="16" customFormat="1" ht="50.1" customHeight="1" x14ac:dyDescent="0.2">
      <c r="A168" s="160" t="s">
        <v>91</v>
      </c>
      <c r="B168" s="161"/>
      <c r="C168" s="203" t="str">
        <f>"Электронный справочник на основе Справочника организаций "&amp;$C$2&amp;" (версия для ПК)"</f>
        <v>Электронный справочник на основе Справочника организаций "2ГИС.НОВОСИБИРСК" (версия для ПК)</v>
      </c>
      <c r="D168" s="56">
        <v>47619</v>
      </c>
      <c r="E168" s="37"/>
      <c r="F168" s="37"/>
      <c r="G168" s="37"/>
      <c r="H168" s="38"/>
    </row>
    <row r="169" spans="1:8" s="16" customFormat="1" ht="50.1" customHeight="1" x14ac:dyDescent="0.2">
      <c r="A169" s="160" t="s">
        <v>92</v>
      </c>
      <c r="B169" s="161"/>
      <c r="C169" s="203" t="str">
        <f>"Электронный справочник на основе Справочника организаций "&amp;$C$2&amp;" (версия для ПК)"</f>
        <v>Электронный справочник на основе Справочника организаций "2ГИС.НОВОСИБИРСК" (версия для ПК)</v>
      </c>
      <c r="D169" s="56">
        <v>105369</v>
      </c>
      <c r="E169" s="37"/>
      <c r="F169" s="37"/>
      <c r="G169" s="37"/>
      <c r="H169" s="38"/>
    </row>
    <row r="170" spans="1:8" s="16" customFormat="1" ht="50.1" customHeight="1" x14ac:dyDescent="0.2">
      <c r="A170" s="160" t="s">
        <v>93</v>
      </c>
      <c r="B170" s="161"/>
      <c r="C170"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"2ГИС.НОВОСИБИРСК" (мобильная версия 2ГИС 4.0 и выше)</v>
      </c>
      <c r="D170" s="56">
        <v>33858</v>
      </c>
      <c r="E170" s="37"/>
      <c r="F170" s="37"/>
      <c r="G170" s="37"/>
      <c r="H170" s="38"/>
    </row>
    <row r="171" spans="1:8" s="16" customFormat="1" ht="50.1" customHeight="1" x14ac:dyDescent="0.2">
      <c r="A171" s="160" t="s">
        <v>94</v>
      </c>
      <c r="B171" s="161"/>
      <c r="C171" s="203" t="s">
        <v>95</v>
      </c>
      <c r="D171" s="56">
        <v>594</v>
      </c>
      <c r="E171" s="37"/>
      <c r="F171" s="37"/>
      <c r="G171" s="37"/>
      <c r="H171" s="38"/>
    </row>
    <row r="172" spans="1:8" s="16" customFormat="1" ht="75" customHeight="1" x14ac:dyDescent="0.2">
      <c r="A172" s="160" t="s">
        <v>96</v>
      </c>
      <c r="B172" s="161"/>
      <c r="C172"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"2ГИС.НОВОСИБИРСК" (мобильная версия 2ГИС 4.0 и выше); Интернет-площадка 2gis.ru на основе Cправочника организаций "2ГИС.НОВОСИБИРСК"</v>
      </c>
      <c r="D172" s="56">
        <v>21549</v>
      </c>
      <c r="E172" s="37"/>
      <c r="F172" s="37"/>
      <c r="G172" s="37"/>
      <c r="H172" s="38"/>
    </row>
    <row r="173" spans="1:8" s="16" customFormat="1" ht="75" customHeight="1" x14ac:dyDescent="0.2">
      <c r="A173" s="160" t="s">
        <v>97</v>
      </c>
      <c r="B173" s="161"/>
      <c r="C173" s="203" t="str">
        <f t="shared" ref="C173:C175"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"2ГИС.НОВОСИБИРСК" (мобильная версия 2ГИС 4.0 и выше); Интернет-площадка 2gis.ru на основе Cправочника организаций "2ГИС.НОВОСИБИРСК"</v>
      </c>
      <c r="D173" s="56">
        <v>17238</v>
      </c>
      <c r="E173" s="37"/>
      <c r="F173" s="37"/>
      <c r="G173" s="37"/>
      <c r="H173" s="38"/>
    </row>
    <row r="174" spans="1:8" s="16" customFormat="1" ht="75" customHeight="1" x14ac:dyDescent="0.2">
      <c r="A174" s="160" t="s">
        <v>98</v>
      </c>
      <c r="B174" s="161"/>
      <c r="C174" s="203" t="str">
        <f t="shared" si="0"/>
        <v>электронный справочник на основе Справочника организаций "2ГИС.НОВОСИБИРСК" (мобильная версия 2ГИС 4.0 и выше); Интернет-площадка 2gis.ru на основе Cправочника организаций "2ГИС.НОВОСИБИРСК"</v>
      </c>
      <c r="D174" s="56">
        <v>18249</v>
      </c>
      <c r="E174" s="37"/>
      <c r="F174" s="37"/>
      <c r="G174" s="37"/>
      <c r="H174" s="38"/>
    </row>
    <row r="175" spans="1:8" s="16" customFormat="1" ht="75" customHeight="1" x14ac:dyDescent="0.2">
      <c r="A175" s="160" t="s">
        <v>99</v>
      </c>
      <c r="B175" s="161"/>
      <c r="C175" s="203" t="str">
        <f t="shared" si="0"/>
        <v>электронный справочник на основе Справочника организаций "2ГИС.НОВОСИБИРСК" (мобильная версия 2ГИС 4.0 и выше); Интернет-площадка 2gis.ru на основе Cправочника организаций "2ГИС.НОВОСИБИРСК"</v>
      </c>
      <c r="D175" s="56">
        <v>8616</v>
      </c>
      <c r="E175" s="37"/>
      <c r="F175" s="37"/>
      <c r="G175" s="37"/>
      <c r="H175" s="38"/>
    </row>
    <row r="176" spans="1:8" s="16" customFormat="1" ht="50.1" customHeight="1" thickBot="1" x14ac:dyDescent="0.25">
      <c r="A176" s="160" t="s">
        <v>102</v>
      </c>
      <c r="B176" s="161"/>
      <c r="C176" s="203" t="str">
        <f>"Электронный справочник на основе Справочника организаций "&amp;$C$2&amp;" (версия для ПК)"</f>
        <v>Электронный справочник на основе Справочника организаций "2ГИС.НОВОСИБИРСК" (версия для ПК)</v>
      </c>
      <c r="D176" s="56">
        <v>67419</v>
      </c>
      <c r="E176" s="37"/>
      <c r="F176" s="37"/>
      <c r="G176" s="37"/>
      <c r="H176" s="38"/>
    </row>
    <row r="177" spans="1:8" s="16" customFormat="1" ht="102" customHeight="1" thickBot="1" x14ac:dyDescent="0.25">
      <c r="A177" s="160" t="s">
        <v>16</v>
      </c>
      <c r="B177" s="161"/>
      <c r="C177"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177" s="56">
        <v>2424</v>
      </c>
      <c r="E177" s="37"/>
      <c r="F177" s="37"/>
      <c r="G177" s="37"/>
      <c r="H177" s="38"/>
    </row>
    <row r="178" spans="1:8" s="16" customFormat="1" ht="102" customHeight="1" thickBot="1" x14ac:dyDescent="0.25">
      <c r="A178" s="160" t="s">
        <v>103</v>
      </c>
      <c r="B178" s="161"/>
      <c r="C178"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178" s="56">
        <v>165000</v>
      </c>
      <c r="E178" s="37"/>
      <c r="F178" s="37"/>
      <c r="G178" s="37"/>
      <c r="H178" s="38"/>
    </row>
    <row r="179" spans="1:8" s="16" customFormat="1" ht="126" customHeight="1" x14ac:dyDescent="0.2">
      <c r="A179" s="160" t="s">
        <v>104</v>
      </c>
      <c r="B179" s="161"/>
      <c r="C179" s="30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"2ГИС.НОВОСИБИРСК" (версия для ПК); 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Интернет-площадки и Веб-приложения на основе Cправочника организаций "2ГИС.НОВОСИБИРСК", http://api.2gis.ru/</v>
      </c>
      <c r="D179" s="56">
        <v>27555.000000000004</v>
      </c>
      <c r="E179" s="37"/>
      <c r="F179" s="37"/>
      <c r="G179" s="37"/>
      <c r="H179" s="38"/>
    </row>
    <row r="180" spans="1:8" s="16" customFormat="1" ht="96" customHeight="1" x14ac:dyDescent="0.2">
      <c r="A180" s="154" t="s">
        <v>105</v>
      </c>
      <c r="B180" s="204"/>
      <c r="C180"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Интернет-площадки и Веб-приложения на основе Cправочника организаций "2ГИС.НОВОСИБИРСК", http://api.2gis.ru/</v>
      </c>
      <c r="D180" s="56">
        <v>11004</v>
      </c>
      <c r="E180" s="37"/>
      <c r="F180" s="37"/>
      <c r="G180" s="37"/>
      <c r="H180" s="38"/>
    </row>
    <row r="181" spans="1:8" s="16" customFormat="1" ht="96" customHeight="1" thickBot="1" x14ac:dyDescent="0.25">
      <c r="A181" s="154" t="s">
        <v>106</v>
      </c>
      <c r="B181" s="204"/>
      <c r="C181" s="549"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"2ГИС.НОВОСИБИРСК" (мобильная версия 2ГИС 4.0 и выше)</v>
      </c>
      <c r="D181" s="56">
        <v>22002</v>
      </c>
      <c r="E181" s="37"/>
      <c r="F181" s="37"/>
      <c r="G181" s="37"/>
      <c r="H181" s="38"/>
    </row>
    <row r="182" spans="1:8" s="16" customFormat="1" ht="93" customHeight="1" thickBot="1" x14ac:dyDescent="0.25">
      <c r="A182" s="160" t="s">
        <v>100</v>
      </c>
      <c r="B182" s="161" t="s">
        <v>100</v>
      </c>
      <c r="C182" s="68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"2ГИС.НОВОСИБИРСК" (мобильная версия 2ГИС 4.0 и выше)</v>
      </c>
      <c r="D182" s="56">
        <v>22002</v>
      </c>
      <c r="E182" s="37"/>
      <c r="F182" s="37"/>
      <c r="G182" s="37"/>
      <c r="H182" s="38"/>
    </row>
    <row r="183" spans="1:8" s="16" customFormat="1" ht="93" customHeight="1" x14ac:dyDescent="0.2">
      <c r="A183" s="160" t="s">
        <v>101</v>
      </c>
      <c r="B183" s="161" t="s">
        <v>101</v>
      </c>
      <c r="C183" s="68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"2ГИС.НОВОСИБИРСК" (мобильная версия 2ГИС 4.0 и выше)</v>
      </c>
      <c r="D183" s="56">
        <v>16500</v>
      </c>
      <c r="E183" s="37"/>
      <c r="F183" s="37"/>
      <c r="G183" s="37"/>
      <c r="H183" s="38"/>
    </row>
    <row r="184" spans="1:8" s="16" customFormat="1" ht="50.1" customHeight="1" x14ac:dyDescent="0.2">
      <c r="A184" s="160" t="s">
        <v>107</v>
      </c>
      <c r="B184" s="161"/>
      <c r="C184" s="203" t="str">
        <f>"Интернет-площадка 2gis.ru на основе Cправочника организаций "&amp;$C$2&amp;""</f>
        <v>Интернет-площадка 2gis.ru на основе Cправочника организаций "2ГИС.НОВОСИБИРСК"</v>
      </c>
      <c r="D184" s="56">
        <v>68160</v>
      </c>
      <c r="E184" s="37"/>
      <c r="F184" s="37"/>
      <c r="G184" s="37"/>
      <c r="H184" s="38"/>
    </row>
    <row r="185" spans="1:8" s="16" customFormat="1" ht="50.1" customHeight="1" x14ac:dyDescent="0.2">
      <c r="A185" s="160" t="s">
        <v>108</v>
      </c>
      <c r="B185" s="161"/>
      <c r="C185" s="203" t="str">
        <f t="shared" ref="C185:C193" si="1">"Электронный справочник на основе Справочника организаций "&amp;$C$2&amp;" (версия для ПК)"</f>
        <v>Электронный справочник на основе Справочника организаций "2ГИС.НОВОСИБИРСК" (версия для ПК)</v>
      </c>
      <c r="D185" s="56">
        <v>48240</v>
      </c>
      <c r="E185" s="37"/>
      <c r="F185" s="37"/>
      <c r="G185" s="37"/>
      <c r="H185" s="38"/>
    </row>
    <row r="186" spans="1:8" s="16" customFormat="1" ht="50.1" customHeight="1" x14ac:dyDescent="0.2">
      <c r="A186" s="160" t="s">
        <v>109</v>
      </c>
      <c r="B186" s="161"/>
      <c r="C186" s="203" t="str">
        <f t="shared" si="1"/>
        <v>Электронный справочник на основе Справочника организаций "2ГИС.НОВОСИБИРСК" (версия для ПК)</v>
      </c>
      <c r="D186" s="56">
        <v>123120</v>
      </c>
      <c r="E186" s="37"/>
      <c r="F186" s="37"/>
      <c r="G186" s="37"/>
      <c r="H186" s="38"/>
    </row>
    <row r="187" spans="1:8" s="16" customFormat="1" ht="50.1" customHeight="1" x14ac:dyDescent="0.2">
      <c r="A187" s="160" t="s">
        <v>110</v>
      </c>
      <c r="B187" s="161"/>
      <c r="C187" s="203" t="str">
        <f>"Интернет-площадка 2gis.ru на основе Cправочника организаций "&amp;$C$2&amp;""</f>
        <v>Интернет-площадка 2gis.ru на основе Cправочника организаций "2ГИС.НОВОСИБИРСК"</v>
      </c>
      <c r="D187" s="56">
        <v>31560</v>
      </c>
      <c r="E187" s="37"/>
      <c r="F187" s="37"/>
      <c r="G187" s="37"/>
      <c r="H187" s="38"/>
    </row>
    <row r="188" spans="1:8" s="16" customFormat="1" ht="50.1" customHeight="1" x14ac:dyDescent="0.2">
      <c r="A188" s="160" t="s">
        <v>111</v>
      </c>
      <c r="B188" s="161"/>
      <c r="C188" s="203" t="str">
        <f>"Интернет-площадка 2gis.ru на основе Cправочника организаций "&amp;$C$2&amp;""</f>
        <v>Интернет-площадка 2gis.ru на основе Cправочника организаций "2ГИС.НОВОСИБИРСК"</v>
      </c>
      <c r="D188" s="56">
        <v>37872</v>
      </c>
      <c r="E188" s="37"/>
      <c r="F188" s="37"/>
      <c r="G188" s="37"/>
      <c r="H188" s="38"/>
    </row>
    <row r="189" spans="1:8" s="16" customFormat="1" ht="50.1" customHeight="1" x14ac:dyDescent="0.2">
      <c r="A189" s="160" t="s">
        <v>112</v>
      </c>
      <c r="B189" s="161"/>
      <c r="C189" s="203" t="str">
        <f t="shared" si="1"/>
        <v>Электронный справочник на основе Справочника организаций "2ГИС.НОВОСИБИРСК" (версия для ПК)</v>
      </c>
      <c r="D189" s="56">
        <v>47760</v>
      </c>
      <c r="E189" s="37"/>
      <c r="F189" s="37"/>
      <c r="G189" s="37"/>
      <c r="H189" s="38"/>
    </row>
    <row r="190" spans="1:8" s="16" customFormat="1" ht="50.1" customHeight="1" x14ac:dyDescent="0.2">
      <c r="A190" s="160" t="s">
        <v>113</v>
      </c>
      <c r="B190" s="161"/>
      <c r="C190" s="203" t="str">
        <f t="shared" si="1"/>
        <v>Электронный справочник на основе Справочника организаций "2ГИС.НОВОСИБИРСК" (версия для ПК)</v>
      </c>
      <c r="D190" s="56">
        <v>66720</v>
      </c>
      <c r="E190" s="37"/>
      <c r="F190" s="37"/>
      <c r="G190" s="37"/>
      <c r="H190" s="38"/>
    </row>
    <row r="191" spans="1:8" s="16" customFormat="1" ht="50.1" customHeight="1" x14ac:dyDescent="0.2">
      <c r="A191" s="160" t="s">
        <v>114</v>
      </c>
      <c r="B191" s="161"/>
      <c r="C191" s="203" t="str">
        <f t="shared" si="1"/>
        <v>Электронный справочник на основе Справочника организаций "2ГИС.НОВОСИБИРСК" (версия для ПК)</v>
      </c>
      <c r="D191" s="56">
        <v>147600</v>
      </c>
      <c r="E191" s="37"/>
      <c r="F191" s="37"/>
      <c r="G191" s="37"/>
      <c r="H191" s="38"/>
    </row>
    <row r="192" spans="1:8" s="16" customFormat="1" ht="50.1" customHeight="1" x14ac:dyDescent="0.2">
      <c r="A192" s="160" t="s">
        <v>343</v>
      </c>
      <c r="B192" s="161"/>
      <c r="C192" s="203" t="s">
        <v>95</v>
      </c>
      <c r="D192" s="56">
        <v>840</v>
      </c>
      <c r="E192" s="37"/>
      <c r="F192" s="37"/>
      <c r="G192" s="37"/>
      <c r="H192" s="38"/>
    </row>
    <row r="193" spans="1:8" s="16" customFormat="1" ht="50.1" customHeight="1" thickBot="1" x14ac:dyDescent="0.25">
      <c r="A193" s="160" t="s">
        <v>117</v>
      </c>
      <c r="B193" s="161"/>
      <c r="C193" s="203" t="str">
        <f t="shared" si="1"/>
        <v>Электронный справочник на основе Справочника организаций "2ГИС.НОВОСИБИРСК" (версия для ПК)</v>
      </c>
      <c r="D193" s="56">
        <v>94440</v>
      </c>
      <c r="E193" s="37"/>
      <c r="F193" s="37"/>
      <c r="G193" s="37"/>
      <c r="H193" s="38"/>
    </row>
    <row r="194" spans="1:8" s="16" customFormat="1" ht="24.95" customHeight="1" thickBot="1" x14ac:dyDescent="0.25">
      <c r="A194" s="290"/>
      <c r="B194" s="291"/>
      <c r="C194" s="130"/>
      <c r="D194" s="292"/>
      <c r="E194" s="292"/>
      <c r="F194" s="292"/>
      <c r="G194" s="292"/>
      <c r="H194" s="293"/>
    </row>
    <row r="195" spans="1:8" s="28" customFormat="1" ht="50.1" customHeight="1" thickBot="1" x14ac:dyDescent="0.25">
      <c r="A195" s="24" t="s">
        <v>118</v>
      </c>
      <c r="B195" s="25"/>
      <c r="C195" s="26"/>
      <c r="D195" s="173"/>
      <c r="E195" s="173"/>
      <c r="F195" s="173"/>
      <c r="G195" s="173"/>
      <c r="H195" s="174"/>
    </row>
    <row r="196" spans="1:8" s="16" customFormat="1" ht="50.1" customHeight="1" x14ac:dyDescent="0.2">
      <c r="A196" s="160" t="s">
        <v>119</v>
      </c>
      <c r="B196" s="161"/>
      <c r="C196" s="206" t="str">
        <f>"Электронный справочник на основе Справочника организаций "&amp;$C$2&amp;" (мобильная версия)"</f>
        <v>Электронный справочник на основе Справочника организаций "2ГИС.НОВОСИБИРСК" (мобильная версия)</v>
      </c>
      <c r="D196" s="31">
        <v>16500</v>
      </c>
      <c r="E196" s="32"/>
      <c r="F196" s="32"/>
      <c r="G196" s="32"/>
      <c r="H196" s="33"/>
    </row>
    <row r="197" spans="1:8" s="16" customFormat="1" ht="50.1" customHeight="1" x14ac:dyDescent="0.2">
      <c r="A197" s="160" t="s">
        <v>120</v>
      </c>
      <c r="B197" s="161"/>
      <c r="C197" s="209"/>
      <c r="D197" s="36">
        <v>22002</v>
      </c>
      <c r="E197" s="37"/>
      <c r="F197" s="37"/>
      <c r="G197" s="37"/>
      <c r="H197" s="38"/>
    </row>
    <row r="198" spans="1:8" s="16" customFormat="1" ht="50.1" customHeight="1" x14ac:dyDescent="0.2">
      <c r="A198" s="207" t="s">
        <v>121</v>
      </c>
      <c r="B198" s="208"/>
      <c r="C198" s="209"/>
      <c r="D198" s="297">
        <v>3300</v>
      </c>
      <c r="E198" s="157"/>
      <c r="F198" s="157"/>
      <c r="G198" s="157"/>
      <c r="H198" s="158"/>
    </row>
    <row r="199" spans="1:8" s="16" customFormat="1" ht="50.1" customHeight="1" x14ac:dyDescent="0.2">
      <c r="A199" s="207" t="s">
        <v>122</v>
      </c>
      <c r="B199" s="208"/>
      <c r="C199" s="209"/>
      <c r="D199" s="297">
        <v>330</v>
      </c>
      <c r="E199" s="157"/>
      <c r="F199" s="157"/>
      <c r="G199" s="157"/>
      <c r="H199" s="158"/>
    </row>
    <row r="200" spans="1:8" s="16" customFormat="1" ht="50.1" customHeight="1" thickBot="1" x14ac:dyDescent="0.25">
      <c r="A200" s="207" t="s">
        <v>123</v>
      </c>
      <c r="B200" s="208"/>
      <c r="C200" s="210"/>
      <c r="D200" s="78">
        <v>1155</v>
      </c>
      <c r="E200" s="79"/>
      <c r="F200" s="79"/>
      <c r="G200" s="79"/>
      <c r="H200" s="80"/>
    </row>
    <row r="201" spans="1:8" s="16" customFormat="1" ht="50.1" customHeight="1" thickBot="1" x14ac:dyDescent="0.25">
      <c r="A201" s="24" t="s">
        <v>124</v>
      </c>
      <c r="B201" s="25"/>
      <c r="C201" s="26"/>
      <c r="D201" s="173"/>
      <c r="E201" s="173"/>
      <c r="F201" s="173"/>
      <c r="G201" s="173"/>
      <c r="H201" s="174"/>
    </row>
    <row r="202" spans="1:8" s="16" customFormat="1" ht="50.1" customHeight="1" x14ac:dyDescent="0.2">
      <c r="A202" s="160" t="s">
        <v>214</v>
      </c>
      <c r="B202" s="161"/>
      <c r="C202" s="549"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"2ГИС.НОВОСИБИРСК" (мобильная версия 2ГИС 4.0 и выше)</v>
      </c>
      <c r="D202" s="56">
        <v>10329</v>
      </c>
      <c r="E202" s="37"/>
      <c r="F202" s="37"/>
      <c r="G202" s="37"/>
      <c r="H202" s="38"/>
    </row>
    <row r="203" spans="1:8" s="16" customFormat="1" ht="50.1" customHeight="1" x14ac:dyDescent="0.2">
      <c r="A203" s="160" t="s">
        <v>126</v>
      </c>
      <c r="B203" s="161"/>
      <c r="C203" s="549" t="str">
        <f>"Интернет-площадка 2gis.ru на основе Cправочника организаций "&amp;$C$2&amp;""</f>
        <v>Интернет-площадка 2gis.ru на основе Cправочника организаций "2ГИС.НОВОСИБИРСК"</v>
      </c>
      <c r="D203" s="56">
        <v>8019.0000000000009</v>
      </c>
      <c r="E203" s="37"/>
      <c r="F203" s="37"/>
      <c r="G203" s="37"/>
      <c r="H203" s="38"/>
    </row>
    <row r="204" spans="1:8" s="16" customFormat="1" ht="50.1" customHeight="1" x14ac:dyDescent="0.2">
      <c r="A204" s="160" t="s">
        <v>215</v>
      </c>
      <c r="B204" s="161"/>
      <c r="C204"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"2ГИС.НОВОСИБИРСК" (мобильная версия 2ГИС 4.0 и выше)</v>
      </c>
      <c r="D204" s="56">
        <v>14520</v>
      </c>
      <c r="E204" s="37"/>
      <c r="F204" s="37"/>
      <c r="G204" s="37"/>
      <c r="H204" s="38"/>
    </row>
    <row r="205" spans="1:8" s="16" customFormat="1" ht="50.1" customHeight="1" x14ac:dyDescent="0.2">
      <c r="A205" s="160" t="s">
        <v>199</v>
      </c>
      <c r="B205" s="161"/>
      <c r="C205" s="203" t="str">
        <f>"Интернет-площадка 2gis.ru на основе Cправочника организаций "&amp;$C$2&amp;""</f>
        <v>Интернет-площадка 2gis.ru на основе Cправочника организаций "2ГИС.НОВОСИБИРСК"</v>
      </c>
      <c r="D205" s="56">
        <v>11280</v>
      </c>
      <c r="E205" s="37"/>
      <c r="F205" s="37"/>
      <c r="G205" s="37"/>
      <c r="H205" s="38"/>
    </row>
    <row r="206" spans="1:8" s="16" customFormat="1" ht="126" customHeight="1" x14ac:dyDescent="0.2">
      <c r="A206" s="160" t="s">
        <v>131</v>
      </c>
      <c r="B206" s="161"/>
      <c r="C206" s="301" t="str">
        <f>C203</f>
        <v>Интернет-площадка 2gis.ru на основе Cправочника организаций "2ГИС.НОВОСИБИРСК"</v>
      </c>
      <c r="D206" s="56">
        <v>8019.0000000000009</v>
      </c>
      <c r="E206" s="37"/>
      <c r="F206" s="37"/>
      <c r="G206" s="37"/>
      <c r="H206" s="38"/>
    </row>
    <row r="207" spans="1:8" s="16" customFormat="1" ht="126" customHeight="1" thickBot="1" x14ac:dyDescent="0.25">
      <c r="A207" s="160" t="s">
        <v>132</v>
      </c>
      <c r="B207" s="161"/>
      <c r="C207"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207" s="56">
        <v>10122</v>
      </c>
      <c r="E207" s="37"/>
      <c r="F207" s="37"/>
      <c r="G207" s="37"/>
      <c r="H207" s="38"/>
    </row>
    <row r="208" spans="1:8" s="28" customFormat="1" ht="50.1" customHeight="1" thickBot="1" x14ac:dyDescent="0.25">
      <c r="A208" s="290"/>
      <c r="B208" s="291"/>
      <c r="C208" s="130"/>
      <c r="D208" s="292"/>
      <c r="E208" s="292"/>
      <c r="F208" s="292"/>
      <c r="G208" s="292"/>
      <c r="H208" s="293"/>
    </row>
    <row r="209" spans="1:8" s="23" customFormat="1" ht="26.25" x14ac:dyDescent="0.2">
      <c r="A209" s="216"/>
      <c r="B209" s="217"/>
      <c r="C209" s="218"/>
      <c r="D209" s="217"/>
      <c r="E209" s="217"/>
      <c r="F209" s="217"/>
      <c r="G209" s="217"/>
      <c r="H209" s="219"/>
    </row>
    <row r="210" spans="1:8" s="16" customFormat="1" ht="21" x14ac:dyDescent="0.2">
      <c r="A210" s="220"/>
      <c r="B210" s="221" t="s">
        <v>133</v>
      </c>
      <c r="C210" s="222" t="s">
        <v>220</v>
      </c>
      <c r="D210" s="222"/>
      <c r="E210" s="223"/>
      <c r="F210" s="223"/>
      <c r="G210" s="223"/>
      <c r="H210" s="223"/>
    </row>
    <row r="211" spans="1:8" s="16" customFormat="1" ht="21" x14ac:dyDescent="0.2">
      <c r="A211" s="220"/>
      <c r="B211" s="223"/>
      <c r="C211" s="224" t="s">
        <v>221</v>
      </c>
      <c r="D211" s="224"/>
      <c r="E211" s="223"/>
      <c r="F211" s="223"/>
      <c r="G211" s="223"/>
      <c r="H211" s="223"/>
    </row>
    <row r="212" spans="1:8" s="16" customFormat="1" ht="21" x14ac:dyDescent="0.2">
      <c r="A212" s="220"/>
      <c r="B212" s="223"/>
      <c r="C212" s="222" t="s">
        <v>222</v>
      </c>
      <c r="D212" s="224"/>
      <c r="E212" s="223"/>
      <c r="F212" s="223"/>
      <c r="G212" s="223"/>
      <c r="H212" s="223"/>
    </row>
    <row r="213" spans="1:8" s="16" customFormat="1" ht="26.25" x14ac:dyDescent="0.2">
      <c r="A213" s="227" t="str">
        <f>Абакан_юр!A174</f>
        <v>По соглашению сторон в качестве валюты платежа могут выступать украинские гривны, в этом случае курс следующий: 1 руб. = 0,4408 гривен</v>
      </c>
      <c r="B213" s="227"/>
      <c r="C213" s="227"/>
      <c r="D213" s="228"/>
      <c r="E213" s="228"/>
      <c r="F213" s="229"/>
      <c r="G213" s="230"/>
      <c r="H213" s="230"/>
    </row>
    <row r="214" spans="1:8" s="16" customFormat="1" ht="26.25" x14ac:dyDescent="0.2">
      <c r="A214" s="227" t="str">
        <f>Абакан_юр!A175</f>
        <v>По соглашению сторон в качестве валюты платежа могут выступать дирхамы ОАЭ, в этом случае курс следующий: 1 руб. = 0,0420 дирхам</v>
      </c>
      <c r="B214" s="227"/>
      <c r="C214" s="227"/>
      <c r="D214" s="228"/>
      <c r="E214" s="228"/>
      <c r="F214" s="229"/>
      <c r="G214" s="232"/>
      <c r="H214" s="232"/>
    </row>
    <row r="215" spans="1:8" s="16" customFormat="1" ht="24.95" customHeight="1" x14ac:dyDescent="0.2">
      <c r="A215" s="227" t="str">
        <f>Абакан_юр!A176</f>
        <v>По соглашению сторон в качестве валюты платежа могут выступать доллары США, в этом случае курс следующий: 1 руб. = 0,0114 доллара</v>
      </c>
      <c r="B215" s="227"/>
      <c r="C215" s="227"/>
      <c r="D215" s="228"/>
      <c r="E215" s="228"/>
      <c r="F215" s="229"/>
      <c r="G215" s="232"/>
      <c r="H215" s="232"/>
    </row>
    <row r="216" spans="1:8" ht="26.25" x14ac:dyDescent="0.2">
      <c r="A216" s="227" t="str">
        <f>Абакан_юр!A177</f>
        <v>По соглашению сторон в качестве валюты платежа могут выступать евро, в этом случае курс следующий: 1 руб. = 0,0105 евро</v>
      </c>
      <c r="B216" s="227"/>
      <c r="C216" s="227"/>
      <c r="D216" s="228"/>
      <c r="E216" s="229"/>
      <c r="F216" s="229"/>
      <c r="G216" s="232"/>
      <c r="H216" s="232"/>
    </row>
    <row r="217" spans="1:8" s="223" customFormat="1" ht="24.95" customHeight="1" x14ac:dyDescent="0.2">
      <c r="A217" s="227" t="str">
        <f>Абакан_юр!A178</f>
        <v>По соглашению сторон в качестве валюты платежа могут выступать чешские кроны, в этом случае курс следующий: 1 руб. = 0,2605 крона</v>
      </c>
      <c r="B217" s="227"/>
      <c r="C217" s="227"/>
      <c r="D217" s="228"/>
      <c r="E217" s="229"/>
      <c r="F217" s="229"/>
      <c r="G217" s="232"/>
      <c r="H217" s="232"/>
    </row>
    <row r="218" spans="1:8" s="223" customFormat="1" ht="24.95" customHeight="1" x14ac:dyDescent="0.2">
      <c r="A218" s="227" t="str">
        <f>Абакан_юр!A179</f>
        <v>По соглашению сторон в качестве валюты платежа могут выступать киргизские сомы, в этом случае курс следующий: 1 руб. = 1,0083 сом</v>
      </c>
      <c r="B218" s="227"/>
      <c r="C218" s="227"/>
      <c r="D218" s="228"/>
      <c r="E218" s="228"/>
      <c r="F218" s="229"/>
      <c r="G218" s="232"/>
      <c r="H218" s="232"/>
    </row>
    <row r="219" spans="1:8" s="223" customFormat="1" ht="24.95" customHeight="1" x14ac:dyDescent="0.2">
      <c r="A219" s="227" t="str">
        <f>Абакан_юр!A180</f>
        <v>По соглашению сторон в качестве валюты платежа могут выступать казахстанские тенге, в этом случае курс следующий: 1 руб. = 5,0473 тенге</v>
      </c>
      <c r="B219" s="227"/>
      <c r="C219" s="227"/>
      <c r="D219" s="228"/>
      <c r="E219" s="228"/>
      <c r="F219" s="229"/>
      <c r="G219" s="232"/>
      <c r="H219" s="232"/>
    </row>
    <row r="220" spans="1:8" s="231" customFormat="1" ht="24.95" customHeight="1" x14ac:dyDescent="0.2">
      <c r="A220" s="233"/>
      <c r="B220" s="233"/>
      <c r="C220" s="234"/>
      <c r="D220" s="235"/>
      <c r="E220" s="235"/>
      <c r="F220" s="236"/>
      <c r="G220" s="237"/>
      <c r="H220" s="237"/>
    </row>
    <row r="221" spans="1:8" s="231" customFormat="1" ht="24.95" customHeight="1" x14ac:dyDescent="0.2">
      <c r="A221" s="239" t="s">
        <v>144</v>
      </c>
      <c r="B221" s="239"/>
      <c r="C221" s="239"/>
      <c r="D221" s="239"/>
      <c r="E221" s="239"/>
      <c r="F221" s="239"/>
      <c r="G221" s="239"/>
      <c r="H221" s="239"/>
    </row>
    <row r="222" spans="1:8" s="231" customFormat="1" ht="24.95" customHeight="1" x14ac:dyDescent="0.2">
      <c r="A222" s="239" t="s">
        <v>480</v>
      </c>
      <c r="B222" s="239"/>
      <c r="C222" s="239"/>
      <c r="D222" s="239"/>
      <c r="E222" s="239"/>
      <c r="F222" s="239"/>
      <c r="G222" s="239"/>
      <c r="H222" s="239"/>
    </row>
    <row r="223" spans="1:8" s="231" customFormat="1" ht="24.95" customHeight="1" x14ac:dyDescent="0.2">
      <c r="A223" s="239" t="s">
        <v>145</v>
      </c>
      <c r="B223" s="239"/>
      <c r="C223" s="239"/>
      <c r="D223" s="239"/>
      <c r="E223" s="239"/>
      <c r="F223" s="239"/>
      <c r="G223" s="239"/>
      <c r="H223" s="239"/>
    </row>
    <row r="224" spans="1:8" s="231" customFormat="1" ht="23.25" x14ac:dyDescent="0.2">
      <c r="A224" s="227" t="s">
        <v>482</v>
      </c>
      <c r="B224" s="227"/>
      <c r="C224" s="227"/>
      <c r="D224" s="227"/>
      <c r="E224" s="227"/>
      <c r="F224" s="227"/>
      <c r="G224" s="227"/>
      <c r="H224" s="227"/>
    </row>
    <row r="225" spans="1:16384" s="231" customFormat="1" ht="24.95" customHeight="1" x14ac:dyDescent="0.2">
      <c r="A225" s="681" t="s">
        <v>600</v>
      </c>
      <c r="B225" s="682"/>
      <c r="C225" s="682"/>
      <c r="D225" s="682"/>
      <c r="E225" s="682"/>
      <c r="F225" s="682"/>
      <c r="G225" s="233"/>
      <c r="H225" s="233"/>
    </row>
    <row r="226" spans="1:16384" s="231" customFormat="1" ht="24.75" customHeight="1" x14ac:dyDescent="0.2">
      <c r="A226" s="233"/>
      <c r="B226" s="233"/>
      <c r="C226" s="234"/>
      <c r="D226" s="235"/>
      <c r="E226" s="235"/>
      <c r="F226" s="236"/>
      <c r="G226" s="237"/>
      <c r="H226" s="237"/>
    </row>
    <row r="227" spans="1:16384" s="238" customFormat="1" ht="12" customHeight="1" thickBot="1" x14ac:dyDescent="0.25">
      <c r="A227" s="240" t="s">
        <v>146</v>
      </c>
      <c r="B227" s="240"/>
      <c r="C227" s="240"/>
      <c r="D227" s="240"/>
      <c r="E227" s="240"/>
      <c r="F227" s="241"/>
      <c r="G227" s="231"/>
      <c r="H227" s="242"/>
    </row>
    <row r="228" spans="1:16384" ht="24.95" customHeight="1" thickBot="1" x14ac:dyDescent="0.25">
      <c r="A228" s="243" t="s">
        <v>147</v>
      </c>
      <c r="B228" s="244"/>
      <c r="C228" s="244"/>
      <c r="D228" s="244"/>
      <c r="E228" s="245"/>
      <c r="F228" s="246"/>
      <c r="H228" s="247"/>
    </row>
    <row r="229" spans="1:16384" ht="90.75" customHeight="1" thickBot="1" x14ac:dyDescent="0.25">
      <c r="A229" s="683" t="s">
        <v>148</v>
      </c>
      <c r="B229" s="684"/>
      <c r="C229" s="316" t="s">
        <v>149</v>
      </c>
      <c r="D229" s="317" t="s">
        <v>150</v>
      </c>
      <c r="E229" s="318"/>
      <c r="F229" s="252"/>
      <c r="G229" s="252"/>
      <c r="H229" s="252"/>
    </row>
    <row r="230" spans="1:16384" ht="24.95" customHeight="1" x14ac:dyDescent="0.2">
      <c r="A230" s="253" t="s">
        <v>207</v>
      </c>
      <c r="B230" s="254"/>
      <c r="C230" s="256" t="s">
        <v>208</v>
      </c>
      <c r="D230" s="473">
        <v>2190</v>
      </c>
      <c r="E230" s="257"/>
      <c r="F230" s="252"/>
      <c r="G230" s="252"/>
      <c r="H230" s="252"/>
    </row>
    <row r="231" spans="1:16384" s="217" customFormat="1" ht="38.25" customHeight="1" x14ac:dyDescent="0.2">
      <c r="A231" s="258" t="s">
        <v>209</v>
      </c>
      <c r="B231" s="259"/>
      <c r="C231" s="261"/>
      <c r="D231" s="474">
        <v>1590</v>
      </c>
      <c r="E231" s="262"/>
      <c r="F231" s="252"/>
      <c r="G231" s="252"/>
      <c r="H231" s="252"/>
    </row>
    <row r="232" spans="1:16384" s="238" customFormat="1" ht="67.5" customHeight="1" x14ac:dyDescent="0.2">
      <c r="A232" s="258" t="s">
        <v>210</v>
      </c>
      <c r="B232" s="259"/>
      <c r="C232" s="261"/>
      <c r="D232" s="474">
        <v>1440</v>
      </c>
      <c r="E232" s="262"/>
      <c r="F232" s="252"/>
      <c r="G232" s="252"/>
      <c r="H232" s="252"/>
      <c r="I232" s="233"/>
      <c r="J232" s="227"/>
      <c r="K232" s="227"/>
      <c r="L232" s="227"/>
      <c r="M232" s="227"/>
      <c r="N232" s="227"/>
      <c r="O232" s="227"/>
      <c r="P232" s="227"/>
      <c r="Q232" s="227"/>
      <c r="R232" s="227"/>
      <c r="S232" s="227"/>
      <c r="T232" s="227"/>
      <c r="U232" s="227"/>
      <c r="V232" s="227"/>
      <c r="W232" s="227"/>
      <c r="X232" s="227"/>
      <c r="Y232" s="227"/>
      <c r="Z232" s="227"/>
      <c r="AA232" s="227"/>
      <c r="AB232" s="227"/>
      <c r="AC232" s="227"/>
      <c r="AD232" s="227"/>
      <c r="AE232" s="227"/>
      <c r="AF232" s="227"/>
      <c r="AG232" s="227"/>
      <c r="AH232" s="227"/>
      <c r="AI232" s="227"/>
      <c r="AJ232" s="227"/>
      <c r="AK232" s="227"/>
      <c r="AL232" s="227"/>
      <c r="AM232" s="227"/>
      <c r="AN232" s="227"/>
      <c r="AO232" s="227"/>
      <c r="AP232" s="227"/>
      <c r="AQ232" s="227"/>
      <c r="AR232" s="227"/>
      <c r="AS232" s="227"/>
      <c r="AT232" s="227"/>
      <c r="AU232" s="227"/>
      <c r="AV232" s="227"/>
      <c r="AW232" s="227"/>
      <c r="AX232" s="227"/>
      <c r="AY232" s="227"/>
      <c r="AZ232" s="227"/>
      <c r="BA232" s="227"/>
      <c r="BB232" s="227"/>
      <c r="BC232" s="227"/>
      <c r="BD232" s="227"/>
      <c r="BE232" s="227"/>
      <c r="BF232" s="227"/>
      <c r="BG232" s="227"/>
      <c r="BH232" s="227"/>
      <c r="BI232" s="227"/>
      <c r="BJ232" s="227"/>
      <c r="BK232" s="227"/>
      <c r="BL232" s="227"/>
      <c r="BM232" s="227"/>
      <c r="BN232" s="227"/>
      <c r="BO232" s="227"/>
      <c r="BP232" s="227"/>
      <c r="BQ232" s="227"/>
      <c r="BR232" s="227"/>
      <c r="BS232" s="227"/>
      <c r="BT232" s="227"/>
      <c r="BU232" s="227"/>
      <c r="BV232" s="227"/>
      <c r="BW232" s="227"/>
      <c r="BX232" s="227"/>
      <c r="BY232" s="227"/>
      <c r="BZ232" s="227"/>
      <c r="CA232" s="227"/>
      <c r="CB232" s="227"/>
      <c r="CC232" s="227"/>
      <c r="CD232" s="227"/>
      <c r="CE232" s="227"/>
      <c r="CF232" s="227"/>
      <c r="CG232" s="227"/>
      <c r="CH232" s="227"/>
      <c r="CI232" s="227"/>
      <c r="CJ232" s="227"/>
      <c r="CK232" s="227"/>
      <c r="CL232" s="227"/>
      <c r="CM232" s="227"/>
      <c r="CN232" s="227"/>
      <c r="CO232" s="227"/>
      <c r="CP232" s="227"/>
      <c r="CQ232" s="227"/>
      <c r="CR232" s="227"/>
      <c r="CS232" s="227"/>
      <c r="CT232" s="227"/>
      <c r="CU232" s="227"/>
      <c r="CV232" s="227"/>
      <c r="CW232" s="227"/>
      <c r="CX232" s="227"/>
      <c r="CY232" s="227"/>
      <c r="CZ232" s="227"/>
      <c r="DA232" s="227"/>
      <c r="DB232" s="227"/>
      <c r="DC232" s="227"/>
      <c r="DD232" s="227"/>
      <c r="DE232" s="227"/>
      <c r="DF232" s="227"/>
      <c r="DG232" s="227"/>
      <c r="DH232" s="227"/>
      <c r="DI232" s="227"/>
      <c r="DJ232" s="227"/>
      <c r="DK232" s="227"/>
      <c r="DL232" s="227"/>
      <c r="DM232" s="227"/>
      <c r="DN232" s="227"/>
      <c r="DO232" s="227"/>
      <c r="DP232" s="227"/>
      <c r="DQ232" s="227"/>
      <c r="DR232" s="227"/>
      <c r="DS232" s="227"/>
      <c r="DT232" s="227"/>
      <c r="DU232" s="227"/>
      <c r="DV232" s="227"/>
      <c r="DW232" s="227"/>
      <c r="DX232" s="227"/>
      <c r="DY232" s="227"/>
      <c r="DZ232" s="227"/>
      <c r="EA232" s="227"/>
      <c r="EB232" s="227"/>
      <c r="EC232" s="227"/>
      <c r="ED232" s="227"/>
      <c r="EE232" s="227"/>
      <c r="EF232" s="227"/>
      <c r="EG232" s="227"/>
      <c r="EH232" s="227"/>
      <c r="EI232" s="227"/>
      <c r="EJ232" s="227"/>
      <c r="EK232" s="227"/>
      <c r="EL232" s="227"/>
      <c r="EM232" s="227"/>
      <c r="EN232" s="227"/>
      <c r="EO232" s="227"/>
      <c r="EP232" s="227"/>
      <c r="EQ232" s="227"/>
      <c r="ER232" s="227"/>
      <c r="ES232" s="227"/>
      <c r="ET232" s="227"/>
      <c r="EU232" s="227"/>
      <c r="EV232" s="227"/>
      <c r="EW232" s="227"/>
      <c r="EX232" s="227"/>
      <c r="EY232" s="227"/>
      <c r="EZ232" s="227"/>
      <c r="FA232" s="227"/>
      <c r="FB232" s="227"/>
      <c r="FC232" s="227"/>
      <c r="FD232" s="227"/>
      <c r="FE232" s="227"/>
      <c r="FF232" s="227"/>
      <c r="FG232" s="227"/>
      <c r="FH232" s="227"/>
      <c r="FI232" s="227"/>
      <c r="FJ232" s="227"/>
      <c r="FK232" s="227"/>
      <c r="FL232" s="227"/>
      <c r="FM232" s="227"/>
      <c r="FN232" s="227"/>
      <c r="FO232" s="227"/>
      <c r="FP232" s="227"/>
      <c r="FQ232" s="227"/>
      <c r="FR232" s="227"/>
      <c r="FS232" s="227"/>
      <c r="FT232" s="227"/>
      <c r="FU232" s="227"/>
      <c r="FV232" s="227"/>
      <c r="FW232" s="227"/>
      <c r="FX232" s="227"/>
      <c r="FY232" s="227"/>
      <c r="FZ232" s="227"/>
      <c r="GA232" s="227"/>
      <c r="GB232" s="227"/>
      <c r="GC232" s="227"/>
      <c r="GD232" s="227"/>
      <c r="GE232" s="227"/>
      <c r="GF232" s="227"/>
      <c r="GG232" s="227"/>
      <c r="GH232" s="227"/>
      <c r="GI232" s="227"/>
      <c r="GJ232" s="227"/>
      <c r="GK232" s="227"/>
      <c r="GL232" s="227"/>
      <c r="GM232" s="227"/>
      <c r="GN232" s="227"/>
      <c r="GO232" s="227"/>
      <c r="GP232" s="227"/>
      <c r="GQ232" s="227"/>
      <c r="GR232" s="227"/>
      <c r="GS232" s="227"/>
      <c r="GT232" s="227"/>
      <c r="GU232" s="227"/>
      <c r="GV232" s="227"/>
      <c r="GW232" s="227"/>
      <c r="GX232" s="227"/>
      <c r="GY232" s="227"/>
      <c r="GZ232" s="227"/>
      <c r="HA232" s="227"/>
      <c r="HB232" s="227"/>
      <c r="HC232" s="227"/>
      <c r="HD232" s="227"/>
      <c r="HE232" s="227"/>
      <c r="HF232" s="227"/>
      <c r="HG232" s="227"/>
      <c r="HH232" s="227"/>
      <c r="HI232" s="227"/>
      <c r="HJ232" s="227"/>
      <c r="HK232" s="227"/>
      <c r="HL232" s="227"/>
      <c r="HM232" s="227"/>
      <c r="HN232" s="227"/>
      <c r="HO232" s="227"/>
      <c r="HP232" s="227"/>
      <c r="HQ232" s="227"/>
      <c r="HR232" s="227"/>
      <c r="HS232" s="227"/>
      <c r="HT232" s="227"/>
      <c r="HU232" s="227"/>
      <c r="HV232" s="227"/>
      <c r="HW232" s="227"/>
      <c r="HX232" s="227"/>
      <c r="HY232" s="227"/>
      <c r="HZ232" s="227"/>
      <c r="IA232" s="227"/>
      <c r="IB232" s="227"/>
      <c r="IC232" s="227"/>
      <c r="ID232" s="227"/>
      <c r="IE232" s="227"/>
      <c r="IF232" s="227"/>
      <c r="IG232" s="227"/>
      <c r="IH232" s="227"/>
      <c r="II232" s="227"/>
      <c r="IJ232" s="227"/>
      <c r="IK232" s="227"/>
      <c r="IL232" s="227"/>
      <c r="IM232" s="227"/>
      <c r="IN232" s="227"/>
      <c r="IO232" s="227"/>
      <c r="IP232" s="227"/>
      <c r="IQ232" s="227"/>
      <c r="IR232" s="227"/>
      <c r="IS232" s="227"/>
      <c r="IT232" s="227"/>
      <c r="IU232" s="227"/>
      <c r="IV232" s="227"/>
      <c r="IW232" s="227"/>
      <c r="IX232" s="227"/>
      <c r="IY232" s="227"/>
      <c r="IZ232" s="227"/>
      <c r="JA232" s="227"/>
      <c r="JB232" s="227"/>
      <c r="JC232" s="227"/>
      <c r="JD232" s="227"/>
      <c r="JE232" s="227"/>
      <c r="JF232" s="227"/>
      <c r="JG232" s="227"/>
      <c r="JH232" s="227"/>
      <c r="JI232" s="227"/>
      <c r="JJ232" s="227"/>
      <c r="JK232" s="227"/>
      <c r="JL232" s="227"/>
      <c r="JM232" s="227"/>
      <c r="JN232" s="227"/>
      <c r="JO232" s="227"/>
      <c r="JP232" s="227"/>
      <c r="JQ232" s="227"/>
      <c r="JR232" s="227"/>
      <c r="JS232" s="227"/>
      <c r="JT232" s="227"/>
      <c r="JU232" s="227"/>
      <c r="JV232" s="227"/>
      <c r="JW232" s="227"/>
      <c r="JX232" s="227"/>
      <c r="JY232" s="227"/>
      <c r="JZ232" s="227"/>
      <c r="KA232" s="227"/>
      <c r="KB232" s="227"/>
      <c r="KC232" s="227"/>
      <c r="KD232" s="227"/>
      <c r="KE232" s="227"/>
      <c r="KF232" s="227"/>
      <c r="KG232" s="227"/>
      <c r="KH232" s="227"/>
      <c r="KI232" s="227"/>
      <c r="KJ232" s="227"/>
      <c r="KK232" s="227"/>
      <c r="KL232" s="227"/>
      <c r="KM232" s="227"/>
      <c r="KN232" s="227"/>
      <c r="KO232" s="227"/>
      <c r="KP232" s="227"/>
      <c r="KQ232" s="227"/>
      <c r="KR232" s="227"/>
      <c r="KS232" s="227"/>
      <c r="KT232" s="227"/>
      <c r="KU232" s="227"/>
      <c r="KV232" s="227"/>
      <c r="KW232" s="227"/>
      <c r="KX232" s="227"/>
      <c r="KY232" s="227"/>
      <c r="KZ232" s="227"/>
      <c r="LA232" s="227"/>
      <c r="LB232" s="227"/>
      <c r="LC232" s="227"/>
      <c r="LD232" s="227"/>
      <c r="LE232" s="227"/>
      <c r="LF232" s="227"/>
      <c r="LG232" s="227"/>
      <c r="LH232" s="227"/>
      <c r="LI232" s="227"/>
      <c r="LJ232" s="227"/>
      <c r="LK232" s="227"/>
      <c r="LL232" s="227"/>
      <c r="LM232" s="227"/>
      <c r="LN232" s="227"/>
      <c r="LO232" s="227"/>
      <c r="LP232" s="227"/>
      <c r="LQ232" s="227"/>
      <c r="LR232" s="227"/>
      <c r="LS232" s="227"/>
      <c r="LT232" s="227"/>
      <c r="LU232" s="227"/>
      <c r="LV232" s="227"/>
      <c r="LW232" s="227"/>
      <c r="LX232" s="227"/>
      <c r="LY232" s="227"/>
      <c r="LZ232" s="227"/>
      <c r="MA232" s="227"/>
      <c r="MB232" s="227"/>
      <c r="MC232" s="227"/>
      <c r="MD232" s="227"/>
      <c r="ME232" s="227"/>
      <c r="MF232" s="227"/>
      <c r="MG232" s="227"/>
      <c r="MH232" s="227"/>
      <c r="MI232" s="227"/>
      <c r="MJ232" s="227"/>
      <c r="MK232" s="227"/>
      <c r="ML232" s="227"/>
      <c r="MM232" s="227"/>
      <c r="MN232" s="227"/>
      <c r="MO232" s="227"/>
      <c r="MP232" s="227"/>
      <c r="MQ232" s="227"/>
      <c r="MR232" s="227"/>
      <c r="MS232" s="227"/>
      <c r="MT232" s="227"/>
      <c r="MU232" s="227"/>
      <c r="MV232" s="227"/>
      <c r="MW232" s="227"/>
      <c r="MX232" s="227"/>
      <c r="MY232" s="227"/>
      <c r="MZ232" s="227"/>
      <c r="NA232" s="227"/>
      <c r="NB232" s="227"/>
      <c r="NC232" s="227"/>
      <c r="ND232" s="227"/>
      <c r="NE232" s="227"/>
      <c r="NF232" s="227"/>
      <c r="NG232" s="227"/>
      <c r="NH232" s="227"/>
      <c r="NI232" s="227"/>
      <c r="NJ232" s="227"/>
      <c r="NK232" s="227"/>
      <c r="NL232" s="227"/>
      <c r="NM232" s="227"/>
      <c r="NN232" s="227"/>
      <c r="NO232" s="227"/>
      <c r="NP232" s="227"/>
      <c r="NQ232" s="227"/>
      <c r="NR232" s="227"/>
      <c r="NS232" s="227"/>
      <c r="NT232" s="227"/>
      <c r="NU232" s="227"/>
      <c r="NV232" s="227"/>
      <c r="NW232" s="227"/>
      <c r="NX232" s="227"/>
      <c r="NY232" s="227"/>
      <c r="NZ232" s="227"/>
      <c r="OA232" s="227"/>
      <c r="OB232" s="227"/>
      <c r="OC232" s="227"/>
      <c r="OD232" s="227"/>
      <c r="OE232" s="227"/>
      <c r="OF232" s="227"/>
      <c r="OG232" s="227"/>
      <c r="OH232" s="227"/>
      <c r="OI232" s="227"/>
      <c r="OJ232" s="227"/>
      <c r="OK232" s="227"/>
      <c r="OL232" s="227"/>
      <c r="OM232" s="227"/>
      <c r="ON232" s="227"/>
      <c r="OO232" s="227"/>
      <c r="OP232" s="227"/>
      <c r="OQ232" s="227"/>
      <c r="OR232" s="227"/>
      <c r="OS232" s="227"/>
      <c r="OT232" s="227"/>
      <c r="OU232" s="227"/>
      <c r="OV232" s="227"/>
      <c r="OW232" s="227"/>
      <c r="OX232" s="227"/>
      <c r="OY232" s="227"/>
      <c r="OZ232" s="227"/>
      <c r="PA232" s="227"/>
      <c r="PB232" s="227"/>
      <c r="PC232" s="227"/>
      <c r="PD232" s="227"/>
      <c r="PE232" s="227"/>
      <c r="PF232" s="227"/>
      <c r="PG232" s="227"/>
      <c r="PH232" s="227"/>
      <c r="PI232" s="227"/>
      <c r="PJ232" s="227"/>
      <c r="PK232" s="227"/>
      <c r="PL232" s="227"/>
      <c r="PM232" s="227"/>
      <c r="PN232" s="227"/>
      <c r="PO232" s="227"/>
      <c r="PP232" s="227"/>
      <c r="PQ232" s="227"/>
      <c r="PR232" s="227"/>
      <c r="PS232" s="227"/>
      <c r="PT232" s="227"/>
      <c r="PU232" s="227"/>
      <c r="PV232" s="227"/>
      <c r="PW232" s="227"/>
      <c r="PX232" s="227"/>
      <c r="PY232" s="227"/>
      <c r="PZ232" s="227"/>
      <c r="QA232" s="227"/>
      <c r="QB232" s="227"/>
      <c r="QC232" s="227"/>
      <c r="QD232" s="227"/>
      <c r="QE232" s="227"/>
      <c r="QF232" s="227"/>
      <c r="QG232" s="227"/>
      <c r="QH232" s="227"/>
      <c r="QI232" s="227"/>
      <c r="QJ232" s="227"/>
      <c r="QK232" s="227"/>
      <c r="QL232" s="227"/>
      <c r="QM232" s="227"/>
      <c r="QN232" s="227"/>
      <c r="QO232" s="227"/>
      <c r="QP232" s="227"/>
      <c r="QQ232" s="227"/>
      <c r="QR232" s="227"/>
      <c r="QS232" s="227"/>
      <c r="QT232" s="227"/>
      <c r="QU232" s="227"/>
      <c r="QV232" s="227"/>
      <c r="QW232" s="227"/>
      <c r="QX232" s="227"/>
      <c r="QY232" s="227"/>
      <c r="QZ232" s="227"/>
      <c r="RA232" s="227"/>
      <c r="RB232" s="227"/>
      <c r="RC232" s="227"/>
      <c r="RD232" s="227"/>
      <c r="RE232" s="227"/>
      <c r="RF232" s="227"/>
      <c r="RG232" s="227"/>
      <c r="RH232" s="227"/>
      <c r="RI232" s="227"/>
      <c r="RJ232" s="227"/>
      <c r="RK232" s="227"/>
      <c r="RL232" s="227"/>
      <c r="RM232" s="227"/>
      <c r="RN232" s="227"/>
      <c r="RO232" s="227"/>
      <c r="RP232" s="227"/>
      <c r="RQ232" s="227"/>
      <c r="RR232" s="227"/>
      <c r="RS232" s="227"/>
      <c r="RT232" s="227"/>
      <c r="RU232" s="227"/>
      <c r="RV232" s="227"/>
      <c r="RW232" s="227"/>
      <c r="RX232" s="227"/>
      <c r="RY232" s="227"/>
      <c r="RZ232" s="227"/>
      <c r="SA232" s="227"/>
      <c r="SB232" s="227"/>
      <c r="SC232" s="227"/>
      <c r="SD232" s="227"/>
      <c r="SE232" s="227"/>
      <c r="SF232" s="227"/>
      <c r="SG232" s="227"/>
      <c r="SH232" s="227"/>
      <c r="SI232" s="227"/>
      <c r="SJ232" s="227"/>
      <c r="SK232" s="227"/>
      <c r="SL232" s="227"/>
      <c r="SM232" s="227"/>
      <c r="SN232" s="227"/>
      <c r="SO232" s="227"/>
      <c r="SP232" s="227"/>
      <c r="SQ232" s="227"/>
      <c r="SR232" s="227"/>
      <c r="SS232" s="227"/>
      <c r="ST232" s="227"/>
      <c r="SU232" s="227"/>
      <c r="SV232" s="227"/>
      <c r="SW232" s="227"/>
      <c r="SX232" s="227"/>
      <c r="SY232" s="227"/>
      <c r="SZ232" s="227"/>
      <c r="TA232" s="227"/>
      <c r="TB232" s="227"/>
      <c r="TC232" s="227"/>
      <c r="TD232" s="227"/>
      <c r="TE232" s="227"/>
      <c r="TF232" s="227"/>
      <c r="TG232" s="227"/>
      <c r="TH232" s="227"/>
      <c r="TI232" s="227"/>
      <c r="TJ232" s="227"/>
      <c r="TK232" s="227"/>
      <c r="TL232" s="227"/>
      <c r="TM232" s="227"/>
      <c r="TN232" s="227"/>
      <c r="TO232" s="227"/>
      <c r="TP232" s="227"/>
      <c r="TQ232" s="227"/>
      <c r="TR232" s="227"/>
      <c r="TS232" s="227"/>
      <c r="TT232" s="227"/>
      <c r="TU232" s="227"/>
      <c r="TV232" s="227"/>
      <c r="TW232" s="227"/>
      <c r="TX232" s="227"/>
      <c r="TY232" s="227"/>
      <c r="TZ232" s="227"/>
      <c r="UA232" s="227"/>
      <c r="UB232" s="227"/>
      <c r="UC232" s="227"/>
      <c r="UD232" s="227"/>
      <c r="UE232" s="227"/>
      <c r="UF232" s="227"/>
      <c r="UG232" s="227"/>
      <c r="UH232" s="227"/>
      <c r="UI232" s="227"/>
      <c r="UJ232" s="227"/>
      <c r="UK232" s="227"/>
      <c r="UL232" s="227"/>
      <c r="UM232" s="227"/>
      <c r="UN232" s="227"/>
      <c r="UO232" s="227"/>
      <c r="UP232" s="227"/>
      <c r="UQ232" s="227"/>
      <c r="UR232" s="227"/>
      <c r="US232" s="227"/>
      <c r="UT232" s="227"/>
      <c r="UU232" s="227"/>
      <c r="UV232" s="227"/>
      <c r="UW232" s="227"/>
      <c r="UX232" s="227"/>
      <c r="UY232" s="227"/>
      <c r="UZ232" s="227"/>
      <c r="VA232" s="227"/>
      <c r="VB232" s="227"/>
      <c r="VC232" s="227"/>
      <c r="VD232" s="227"/>
      <c r="VE232" s="227"/>
      <c r="VF232" s="227"/>
      <c r="VG232" s="227"/>
      <c r="VH232" s="227"/>
      <c r="VI232" s="227"/>
      <c r="VJ232" s="227"/>
      <c r="VK232" s="227"/>
      <c r="VL232" s="227"/>
      <c r="VM232" s="227"/>
      <c r="VN232" s="227"/>
      <c r="VO232" s="227"/>
      <c r="VP232" s="227"/>
      <c r="VQ232" s="227"/>
      <c r="VR232" s="227"/>
      <c r="VS232" s="227"/>
      <c r="VT232" s="227"/>
      <c r="VU232" s="227"/>
      <c r="VV232" s="227"/>
      <c r="VW232" s="227"/>
      <c r="VX232" s="227"/>
      <c r="VY232" s="227"/>
      <c r="VZ232" s="227"/>
      <c r="WA232" s="227"/>
      <c r="WB232" s="227"/>
      <c r="WC232" s="227"/>
      <c r="WD232" s="227"/>
      <c r="WE232" s="227"/>
      <c r="WF232" s="227"/>
      <c r="WG232" s="227"/>
      <c r="WH232" s="227"/>
      <c r="WI232" s="227"/>
      <c r="WJ232" s="227"/>
      <c r="WK232" s="227"/>
      <c r="WL232" s="227"/>
      <c r="WM232" s="227"/>
      <c r="WN232" s="227"/>
      <c r="WO232" s="227"/>
      <c r="WP232" s="227"/>
      <c r="WQ232" s="227"/>
      <c r="WR232" s="227"/>
      <c r="WS232" s="227"/>
      <c r="WT232" s="227"/>
      <c r="WU232" s="227"/>
      <c r="WV232" s="227"/>
      <c r="WW232" s="227"/>
      <c r="WX232" s="227"/>
      <c r="WY232" s="227"/>
      <c r="WZ232" s="227"/>
      <c r="XA232" s="227"/>
      <c r="XB232" s="227"/>
      <c r="XC232" s="227"/>
      <c r="XD232" s="227"/>
      <c r="XE232" s="227"/>
      <c r="XF232" s="227"/>
      <c r="XG232" s="227"/>
      <c r="XH232" s="227"/>
      <c r="XI232" s="227"/>
      <c r="XJ232" s="227"/>
      <c r="XK232" s="227"/>
      <c r="XL232" s="227"/>
      <c r="XM232" s="227"/>
      <c r="XN232" s="227"/>
      <c r="XO232" s="227"/>
      <c r="XP232" s="227"/>
      <c r="XQ232" s="227"/>
      <c r="XR232" s="227"/>
      <c r="XS232" s="227"/>
      <c r="XT232" s="227"/>
      <c r="XU232" s="227"/>
      <c r="XV232" s="227"/>
      <c r="XW232" s="227"/>
      <c r="XX232" s="227"/>
      <c r="XY232" s="227"/>
      <c r="XZ232" s="227"/>
      <c r="YA232" s="227"/>
      <c r="YB232" s="227"/>
      <c r="YC232" s="227"/>
      <c r="YD232" s="227"/>
      <c r="YE232" s="227"/>
      <c r="YF232" s="227"/>
      <c r="YG232" s="227"/>
      <c r="YH232" s="227"/>
      <c r="YI232" s="227"/>
      <c r="YJ232" s="227"/>
      <c r="YK232" s="227"/>
      <c r="YL232" s="227"/>
      <c r="YM232" s="227"/>
      <c r="YN232" s="227"/>
      <c r="YO232" s="227"/>
      <c r="YP232" s="227"/>
      <c r="YQ232" s="227"/>
      <c r="YR232" s="227"/>
      <c r="YS232" s="227"/>
      <c r="YT232" s="227"/>
      <c r="YU232" s="227"/>
      <c r="YV232" s="227"/>
      <c r="YW232" s="227"/>
      <c r="YX232" s="227"/>
      <c r="YY232" s="227"/>
      <c r="YZ232" s="227"/>
      <c r="ZA232" s="227"/>
      <c r="ZB232" s="227"/>
      <c r="ZC232" s="227"/>
      <c r="ZD232" s="227"/>
      <c r="ZE232" s="227"/>
      <c r="ZF232" s="227"/>
      <c r="ZG232" s="227"/>
      <c r="ZH232" s="227"/>
      <c r="ZI232" s="227"/>
      <c r="ZJ232" s="227"/>
      <c r="ZK232" s="227"/>
      <c r="ZL232" s="227"/>
      <c r="ZM232" s="227"/>
      <c r="ZN232" s="227"/>
      <c r="ZO232" s="227"/>
      <c r="ZP232" s="227"/>
      <c r="ZQ232" s="227"/>
      <c r="ZR232" s="227"/>
      <c r="ZS232" s="227"/>
      <c r="ZT232" s="227"/>
      <c r="ZU232" s="227"/>
      <c r="ZV232" s="227"/>
      <c r="ZW232" s="227"/>
      <c r="ZX232" s="227"/>
      <c r="ZY232" s="227"/>
      <c r="ZZ232" s="227"/>
      <c r="AAA232" s="227"/>
      <c r="AAB232" s="227"/>
      <c r="AAC232" s="227"/>
      <c r="AAD232" s="227"/>
      <c r="AAE232" s="227"/>
      <c r="AAF232" s="227"/>
      <c r="AAG232" s="227"/>
      <c r="AAH232" s="227"/>
      <c r="AAI232" s="227"/>
      <c r="AAJ232" s="227"/>
      <c r="AAK232" s="227"/>
      <c r="AAL232" s="227"/>
      <c r="AAM232" s="227"/>
      <c r="AAN232" s="227"/>
      <c r="AAO232" s="227"/>
      <c r="AAP232" s="227"/>
      <c r="AAQ232" s="227"/>
      <c r="AAR232" s="227"/>
      <c r="AAS232" s="227"/>
      <c r="AAT232" s="227"/>
      <c r="AAU232" s="227"/>
      <c r="AAV232" s="227"/>
      <c r="AAW232" s="227"/>
      <c r="AAX232" s="227"/>
      <c r="AAY232" s="227"/>
      <c r="AAZ232" s="227"/>
      <c r="ABA232" s="227"/>
      <c r="ABB232" s="227"/>
      <c r="ABC232" s="227"/>
      <c r="ABD232" s="227"/>
      <c r="ABE232" s="227"/>
      <c r="ABF232" s="227"/>
      <c r="ABG232" s="227"/>
      <c r="ABH232" s="227"/>
      <c r="ABI232" s="227"/>
      <c r="ABJ232" s="227"/>
      <c r="ABK232" s="227"/>
      <c r="ABL232" s="227"/>
      <c r="ABM232" s="227"/>
      <c r="ABN232" s="227"/>
      <c r="ABO232" s="227"/>
      <c r="ABP232" s="227"/>
      <c r="ABQ232" s="227"/>
      <c r="ABR232" s="227"/>
      <c r="ABS232" s="227"/>
      <c r="ABT232" s="227"/>
      <c r="ABU232" s="227"/>
      <c r="ABV232" s="227"/>
      <c r="ABW232" s="227"/>
      <c r="ABX232" s="227"/>
      <c r="ABY232" s="227"/>
      <c r="ABZ232" s="227"/>
      <c r="ACA232" s="227"/>
      <c r="ACB232" s="227"/>
      <c r="ACC232" s="227"/>
      <c r="ACD232" s="227"/>
      <c r="ACE232" s="227"/>
      <c r="ACF232" s="227"/>
      <c r="ACG232" s="227"/>
      <c r="ACH232" s="227"/>
      <c r="ACI232" s="227"/>
      <c r="ACJ232" s="227"/>
      <c r="ACK232" s="227"/>
      <c r="ACL232" s="227"/>
      <c r="ACM232" s="227"/>
      <c r="ACN232" s="227"/>
      <c r="ACO232" s="227"/>
      <c r="ACP232" s="227"/>
      <c r="ACQ232" s="227"/>
      <c r="ACR232" s="227"/>
      <c r="ACS232" s="227"/>
      <c r="ACT232" s="227"/>
      <c r="ACU232" s="227"/>
      <c r="ACV232" s="227"/>
      <c r="ACW232" s="227"/>
      <c r="ACX232" s="227"/>
      <c r="ACY232" s="227"/>
      <c r="ACZ232" s="227"/>
      <c r="ADA232" s="227"/>
      <c r="ADB232" s="227"/>
      <c r="ADC232" s="227"/>
      <c r="ADD232" s="227"/>
      <c r="ADE232" s="227"/>
      <c r="ADF232" s="227"/>
      <c r="ADG232" s="227"/>
      <c r="ADH232" s="227"/>
      <c r="ADI232" s="227"/>
      <c r="ADJ232" s="227"/>
      <c r="ADK232" s="227"/>
      <c r="ADL232" s="227"/>
      <c r="ADM232" s="227"/>
      <c r="ADN232" s="227"/>
      <c r="ADO232" s="227"/>
      <c r="ADP232" s="227"/>
      <c r="ADQ232" s="227"/>
      <c r="ADR232" s="227"/>
      <c r="ADS232" s="227"/>
      <c r="ADT232" s="227"/>
      <c r="ADU232" s="227"/>
      <c r="ADV232" s="227"/>
      <c r="ADW232" s="227"/>
      <c r="ADX232" s="227"/>
      <c r="ADY232" s="227"/>
      <c r="ADZ232" s="227"/>
      <c r="AEA232" s="227"/>
      <c r="AEB232" s="227"/>
      <c r="AEC232" s="227"/>
      <c r="AED232" s="227"/>
      <c r="AEE232" s="227"/>
      <c r="AEF232" s="227"/>
      <c r="AEG232" s="227"/>
      <c r="AEH232" s="227"/>
      <c r="AEI232" s="227"/>
      <c r="AEJ232" s="227"/>
      <c r="AEK232" s="227"/>
      <c r="AEL232" s="227"/>
      <c r="AEM232" s="227"/>
      <c r="AEN232" s="227"/>
      <c r="AEO232" s="227"/>
      <c r="AEP232" s="227"/>
      <c r="AEQ232" s="227"/>
      <c r="AER232" s="227"/>
      <c r="AES232" s="227"/>
      <c r="AET232" s="227"/>
      <c r="AEU232" s="227"/>
      <c r="AEV232" s="227"/>
      <c r="AEW232" s="227"/>
      <c r="AEX232" s="227"/>
      <c r="AEY232" s="227"/>
      <c r="AEZ232" s="227"/>
      <c r="AFA232" s="227"/>
      <c r="AFB232" s="227"/>
      <c r="AFC232" s="227"/>
      <c r="AFD232" s="227"/>
      <c r="AFE232" s="227"/>
      <c r="AFF232" s="227"/>
      <c r="AFG232" s="227"/>
      <c r="AFH232" s="227"/>
      <c r="AFI232" s="227"/>
      <c r="AFJ232" s="227"/>
      <c r="AFK232" s="227"/>
      <c r="AFL232" s="227"/>
      <c r="AFM232" s="227"/>
      <c r="AFN232" s="227"/>
      <c r="AFO232" s="227"/>
      <c r="AFP232" s="227"/>
      <c r="AFQ232" s="227"/>
      <c r="AFR232" s="227"/>
      <c r="AFS232" s="227"/>
      <c r="AFT232" s="227"/>
      <c r="AFU232" s="227"/>
      <c r="AFV232" s="227"/>
      <c r="AFW232" s="227"/>
      <c r="AFX232" s="227"/>
      <c r="AFY232" s="227"/>
      <c r="AFZ232" s="227"/>
      <c r="AGA232" s="227"/>
      <c r="AGB232" s="227"/>
      <c r="AGC232" s="227"/>
      <c r="AGD232" s="227"/>
      <c r="AGE232" s="227"/>
      <c r="AGF232" s="227"/>
      <c r="AGG232" s="227"/>
      <c r="AGH232" s="227"/>
      <c r="AGI232" s="227"/>
      <c r="AGJ232" s="227"/>
      <c r="AGK232" s="227"/>
      <c r="AGL232" s="227"/>
      <c r="AGM232" s="227"/>
      <c r="AGN232" s="227"/>
      <c r="AGO232" s="227"/>
      <c r="AGP232" s="227"/>
      <c r="AGQ232" s="227"/>
      <c r="AGR232" s="227"/>
      <c r="AGS232" s="227"/>
      <c r="AGT232" s="227"/>
      <c r="AGU232" s="227"/>
      <c r="AGV232" s="227"/>
      <c r="AGW232" s="227"/>
      <c r="AGX232" s="227"/>
      <c r="AGY232" s="227"/>
      <c r="AGZ232" s="227"/>
      <c r="AHA232" s="227"/>
      <c r="AHB232" s="227"/>
      <c r="AHC232" s="227"/>
      <c r="AHD232" s="227"/>
      <c r="AHE232" s="227"/>
      <c r="AHF232" s="227"/>
      <c r="AHG232" s="227"/>
      <c r="AHH232" s="227"/>
      <c r="AHI232" s="227"/>
      <c r="AHJ232" s="227"/>
      <c r="AHK232" s="227"/>
      <c r="AHL232" s="227"/>
      <c r="AHM232" s="227"/>
      <c r="AHN232" s="227"/>
      <c r="AHO232" s="227"/>
      <c r="AHP232" s="227"/>
      <c r="AHQ232" s="227"/>
      <c r="AHR232" s="227"/>
      <c r="AHS232" s="227"/>
      <c r="AHT232" s="227"/>
      <c r="AHU232" s="227"/>
      <c r="AHV232" s="227"/>
      <c r="AHW232" s="227"/>
      <c r="AHX232" s="227"/>
      <c r="AHY232" s="227"/>
      <c r="AHZ232" s="227"/>
      <c r="AIA232" s="227"/>
      <c r="AIB232" s="227"/>
      <c r="AIC232" s="227"/>
      <c r="AID232" s="227"/>
      <c r="AIE232" s="227"/>
      <c r="AIF232" s="227"/>
      <c r="AIG232" s="227"/>
      <c r="AIH232" s="227"/>
      <c r="AII232" s="227"/>
      <c r="AIJ232" s="227"/>
      <c r="AIK232" s="227"/>
      <c r="AIL232" s="227"/>
      <c r="AIM232" s="227"/>
      <c r="AIN232" s="227"/>
      <c r="AIO232" s="227"/>
      <c r="AIP232" s="227"/>
      <c r="AIQ232" s="227"/>
      <c r="AIR232" s="227"/>
      <c r="AIS232" s="227"/>
      <c r="AIT232" s="227"/>
      <c r="AIU232" s="227"/>
      <c r="AIV232" s="227"/>
      <c r="AIW232" s="227"/>
      <c r="AIX232" s="227"/>
      <c r="AIY232" s="227"/>
      <c r="AIZ232" s="227"/>
      <c r="AJA232" s="227"/>
      <c r="AJB232" s="227"/>
      <c r="AJC232" s="227"/>
      <c r="AJD232" s="227"/>
      <c r="AJE232" s="227"/>
      <c r="AJF232" s="227"/>
      <c r="AJG232" s="227"/>
      <c r="AJH232" s="227"/>
      <c r="AJI232" s="227"/>
      <c r="AJJ232" s="227"/>
      <c r="AJK232" s="227"/>
      <c r="AJL232" s="227"/>
      <c r="AJM232" s="227"/>
      <c r="AJN232" s="227"/>
      <c r="AJO232" s="227"/>
      <c r="AJP232" s="227"/>
      <c r="AJQ232" s="227"/>
      <c r="AJR232" s="227"/>
      <c r="AJS232" s="227"/>
      <c r="AJT232" s="227"/>
      <c r="AJU232" s="227"/>
      <c r="AJV232" s="227"/>
      <c r="AJW232" s="227"/>
      <c r="AJX232" s="227"/>
      <c r="AJY232" s="227"/>
      <c r="AJZ232" s="227"/>
      <c r="AKA232" s="227"/>
      <c r="AKB232" s="227"/>
      <c r="AKC232" s="227"/>
      <c r="AKD232" s="227"/>
      <c r="AKE232" s="227"/>
      <c r="AKF232" s="227"/>
      <c r="AKG232" s="227"/>
      <c r="AKH232" s="227"/>
      <c r="AKI232" s="227"/>
      <c r="AKJ232" s="227"/>
      <c r="AKK232" s="227"/>
      <c r="AKL232" s="227"/>
      <c r="AKM232" s="227"/>
      <c r="AKN232" s="227"/>
      <c r="AKO232" s="227"/>
      <c r="AKP232" s="227"/>
      <c r="AKQ232" s="227"/>
      <c r="AKR232" s="227"/>
      <c r="AKS232" s="227"/>
      <c r="AKT232" s="227"/>
      <c r="AKU232" s="227"/>
      <c r="AKV232" s="227"/>
      <c r="AKW232" s="227"/>
      <c r="AKX232" s="227"/>
      <c r="AKY232" s="227"/>
      <c r="AKZ232" s="227"/>
      <c r="ALA232" s="227"/>
      <c r="ALB232" s="227"/>
      <c r="ALC232" s="227"/>
      <c r="ALD232" s="227"/>
      <c r="ALE232" s="227"/>
      <c r="ALF232" s="227"/>
      <c r="ALG232" s="227"/>
      <c r="ALH232" s="227"/>
      <c r="ALI232" s="227"/>
      <c r="ALJ232" s="227"/>
      <c r="ALK232" s="227"/>
      <c r="ALL232" s="227"/>
      <c r="ALM232" s="227"/>
      <c r="ALN232" s="227"/>
      <c r="ALO232" s="227"/>
      <c r="ALP232" s="227"/>
      <c r="ALQ232" s="227"/>
      <c r="ALR232" s="227"/>
      <c r="ALS232" s="227"/>
      <c r="ALT232" s="227"/>
      <c r="ALU232" s="227"/>
      <c r="ALV232" s="227"/>
      <c r="ALW232" s="227"/>
      <c r="ALX232" s="227"/>
      <c r="ALY232" s="227"/>
      <c r="ALZ232" s="227"/>
      <c r="AMA232" s="227"/>
      <c r="AMB232" s="227"/>
      <c r="AMC232" s="227"/>
      <c r="AMD232" s="227"/>
      <c r="AME232" s="227"/>
      <c r="AMF232" s="227"/>
      <c r="AMG232" s="227"/>
      <c r="AMH232" s="227"/>
      <c r="AMI232" s="227"/>
      <c r="AMJ232" s="227"/>
      <c r="AMK232" s="227"/>
      <c r="AML232" s="227"/>
      <c r="AMM232" s="227"/>
      <c r="AMN232" s="227"/>
      <c r="AMO232" s="227"/>
      <c r="AMP232" s="227"/>
      <c r="AMQ232" s="227"/>
      <c r="AMR232" s="227"/>
      <c r="AMS232" s="227"/>
      <c r="AMT232" s="227"/>
      <c r="AMU232" s="227"/>
      <c r="AMV232" s="227"/>
      <c r="AMW232" s="227"/>
      <c r="AMX232" s="227"/>
      <c r="AMY232" s="227"/>
      <c r="AMZ232" s="227"/>
      <c r="ANA232" s="227"/>
      <c r="ANB232" s="227"/>
      <c r="ANC232" s="227"/>
      <c r="AND232" s="227"/>
      <c r="ANE232" s="227"/>
      <c r="ANF232" s="227"/>
      <c r="ANG232" s="227"/>
      <c r="ANH232" s="227"/>
      <c r="ANI232" s="227"/>
      <c r="ANJ232" s="227"/>
      <c r="ANK232" s="227"/>
      <c r="ANL232" s="227"/>
      <c r="ANM232" s="227"/>
      <c r="ANN232" s="227"/>
      <c r="ANO232" s="227"/>
      <c r="ANP232" s="227"/>
      <c r="ANQ232" s="227"/>
      <c r="ANR232" s="227"/>
      <c r="ANS232" s="227"/>
      <c r="ANT232" s="227"/>
      <c r="ANU232" s="227"/>
      <c r="ANV232" s="227"/>
      <c r="ANW232" s="227"/>
      <c r="ANX232" s="227"/>
      <c r="ANY232" s="227"/>
      <c r="ANZ232" s="227"/>
      <c r="AOA232" s="227"/>
      <c r="AOB232" s="227"/>
      <c r="AOC232" s="227"/>
      <c r="AOD232" s="227"/>
      <c r="AOE232" s="227"/>
      <c r="AOF232" s="227"/>
      <c r="AOG232" s="227"/>
      <c r="AOH232" s="227"/>
      <c r="AOI232" s="227"/>
      <c r="AOJ232" s="227"/>
      <c r="AOK232" s="227"/>
      <c r="AOL232" s="227"/>
      <c r="AOM232" s="227"/>
      <c r="AON232" s="227"/>
      <c r="AOO232" s="227"/>
      <c r="AOP232" s="227"/>
      <c r="AOQ232" s="227"/>
      <c r="AOR232" s="227"/>
      <c r="AOS232" s="227"/>
      <c r="AOT232" s="227"/>
      <c r="AOU232" s="227"/>
      <c r="AOV232" s="227"/>
      <c r="AOW232" s="227"/>
      <c r="AOX232" s="227"/>
      <c r="AOY232" s="227"/>
      <c r="AOZ232" s="227"/>
      <c r="APA232" s="227"/>
      <c r="APB232" s="227"/>
      <c r="APC232" s="227"/>
      <c r="APD232" s="227"/>
      <c r="APE232" s="227"/>
      <c r="APF232" s="227"/>
      <c r="APG232" s="227"/>
      <c r="APH232" s="227"/>
      <c r="API232" s="227"/>
      <c r="APJ232" s="227"/>
      <c r="APK232" s="227"/>
      <c r="APL232" s="227"/>
      <c r="APM232" s="227"/>
      <c r="APN232" s="227"/>
      <c r="APO232" s="227"/>
      <c r="APP232" s="227"/>
      <c r="APQ232" s="227"/>
      <c r="APR232" s="227"/>
      <c r="APS232" s="227"/>
      <c r="APT232" s="227"/>
      <c r="APU232" s="227"/>
      <c r="APV232" s="227"/>
      <c r="APW232" s="227"/>
      <c r="APX232" s="227"/>
      <c r="APY232" s="227"/>
      <c r="APZ232" s="227"/>
      <c r="AQA232" s="227"/>
      <c r="AQB232" s="227"/>
      <c r="AQC232" s="227"/>
      <c r="AQD232" s="227"/>
      <c r="AQE232" s="227"/>
      <c r="AQF232" s="227"/>
      <c r="AQG232" s="227"/>
      <c r="AQH232" s="227"/>
      <c r="AQI232" s="227"/>
      <c r="AQJ232" s="227"/>
      <c r="AQK232" s="227"/>
      <c r="AQL232" s="227"/>
      <c r="AQM232" s="227"/>
      <c r="AQN232" s="227"/>
      <c r="AQO232" s="227"/>
      <c r="AQP232" s="227"/>
      <c r="AQQ232" s="227"/>
      <c r="AQR232" s="227"/>
      <c r="AQS232" s="227"/>
      <c r="AQT232" s="227"/>
      <c r="AQU232" s="227"/>
      <c r="AQV232" s="227"/>
      <c r="AQW232" s="227"/>
      <c r="AQX232" s="227"/>
      <c r="AQY232" s="227"/>
      <c r="AQZ232" s="227"/>
      <c r="ARA232" s="227"/>
      <c r="ARB232" s="227"/>
      <c r="ARC232" s="227"/>
      <c r="ARD232" s="227"/>
      <c r="ARE232" s="227"/>
      <c r="ARF232" s="227"/>
      <c r="ARG232" s="227"/>
      <c r="ARH232" s="227"/>
      <c r="ARI232" s="227"/>
      <c r="ARJ232" s="227"/>
      <c r="ARK232" s="227"/>
      <c r="ARL232" s="227"/>
      <c r="ARM232" s="227"/>
      <c r="ARN232" s="227"/>
      <c r="ARO232" s="227"/>
      <c r="ARP232" s="227"/>
      <c r="ARQ232" s="227"/>
      <c r="ARR232" s="227"/>
      <c r="ARS232" s="227"/>
      <c r="ART232" s="227"/>
      <c r="ARU232" s="227"/>
      <c r="ARV232" s="227"/>
      <c r="ARW232" s="227"/>
      <c r="ARX232" s="227"/>
      <c r="ARY232" s="227"/>
      <c r="ARZ232" s="227"/>
      <c r="ASA232" s="227"/>
      <c r="ASB232" s="227"/>
      <c r="ASC232" s="227"/>
      <c r="ASD232" s="227"/>
      <c r="ASE232" s="227"/>
      <c r="ASF232" s="227"/>
      <c r="ASG232" s="227"/>
      <c r="ASH232" s="227"/>
      <c r="ASI232" s="227"/>
      <c r="ASJ232" s="227"/>
      <c r="ASK232" s="227"/>
      <c r="ASL232" s="227"/>
      <c r="ASM232" s="227"/>
      <c r="ASN232" s="227"/>
      <c r="ASO232" s="227"/>
      <c r="ASP232" s="227"/>
      <c r="ASQ232" s="227"/>
      <c r="ASR232" s="227"/>
      <c r="ASS232" s="227"/>
      <c r="AST232" s="227"/>
      <c r="ASU232" s="227"/>
      <c r="ASV232" s="227"/>
      <c r="ASW232" s="227"/>
      <c r="ASX232" s="227"/>
      <c r="ASY232" s="227"/>
      <c r="ASZ232" s="227"/>
      <c r="ATA232" s="227"/>
      <c r="ATB232" s="227"/>
      <c r="ATC232" s="227"/>
      <c r="ATD232" s="227"/>
      <c r="ATE232" s="227"/>
      <c r="ATF232" s="227"/>
      <c r="ATG232" s="227"/>
      <c r="ATH232" s="227"/>
      <c r="ATI232" s="227"/>
      <c r="ATJ232" s="227"/>
      <c r="ATK232" s="227"/>
      <c r="ATL232" s="227"/>
      <c r="ATM232" s="227"/>
      <c r="ATN232" s="227"/>
      <c r="ATO232" s="227"/>
      <c r="ATP232" s="227"/>
      <c r="ATQ232" s="227"/>
      <c r="ATR232" s="227"/>
      <c r="ATS232" s="227"/>
      <c r="ATT232" s="227"/>
      <c r="ATU232" s="227"/>
      <c r="ATV232" s="227"/>
      <c r="ATW232" s="227"/>
      <c r="ATX232" s="227"/>
      <c r="ATY232" s="227"/>
      <c r="ATZ232" s="227"/>
      <c r="AUA232" s="227"/>
      <c r="AUB232" s="227"/>
      <c r="AUC232" s="227"/>
      <c r="AUD232" s="227"/>
      <c r="AUE232" s="227"/>
      <c r="AUF232" s="227"/>
      <c r="AUG232" s="227"/>
      <c r="AUH232" s="227"/>
      <c r="AUI232" s="227"/>
      <c r="AUJ232" s="227"/>
      <c r="AUK232" s="227"/>
      <c r="AUL232" s="227"/>
      <c r="AUM232" s="227"/>
      <c r="AUN232" s="227"/>
      <c r="AUO232" s="227"/>
      <c r="AUP232" s="227"/>
      <c r="AUQ232" s="227"/>
      <c r="AUR232" s="227"/>
      <c r="AUS232" s="227"/>
      <c r="AUT232" s="227"/>
      <c r="AUU232" s="227"/>
      <c r="AUV232" s="227"/>
      <c r="AUW232" s="227"/>
      <c r="AUX232" s="227"/>
      <c r="AUY232" s="227"/>
      <c r="AUZ232" s="227"/>
      <c r="AVA232" s="227"/>
      <c r="AVB232" s="227"/>
      <c r="AVC232" s="227"/>
      <c r="AVD232" s="227"/>
      <c r="AVE232" s="227"/>
      <c r="AVF232" s="227"/>
      <c r="AVG232" s="227"/>
      <c r="AVH232" s="227"/>
      <c r="AVI232" s="227"/>
      <c r="AVJ232" s="227"/>
      <c r="AVK232" s="227"/>
      <c r="AVL232" s="227"/>
      <c r="AVM232" s="227"/>
      <c r="AVN232" s="227"/>
      <c r="AVO232" s="227"/>
      <c r="AVP232" s="227"/>
      <c r="AVQ232" s="227"/>
      <c r="AVR232" s="227"/>
      <c r="AVS232" s="227"/>
      <c r="AVT232" s="227"/>
      <c r="AVU232" s="227"/>
      <c r="AVV232" s="227"/>
      <c r="AVW232" s="227"/>
      <c r="AVX232" s="227"/>
      <c r="AVY232" s="227"/>
      <c r="AVZ232" s="227"/>
      <c r="AWA232" s="227"/>
      <c r="AWB232" s="227"/>
      <c r="AWC232" s="227"/>
      <c r="AWD232" s="227"/>
      <c r="AWE232" s="227"/>
      <c r="AWF232" s="227"/>
      <c r="AWG232" s="227"/>
      <c r="AWH232" s="227"/>
      <c r="AWI232" s="227"/>
      <c r="AWJ232" s="227"/>
      <c r="AWK232" s="227"/>
      <c r="AWL232" s="227"/>
      <c r="AWM232" s="227"/>
      <c r="AWN232" s="227"/>
      <c r="AWO232" s="227"/>
      <c r="AWP232" s="227"/>
      <c r="AWQ232" s="227"/>
      <c r="AWR232" s="227"/>
      <c r="AWS232" s="227"/>
      <c r="AWT232" s="227"/>
      <c r="AWU232" s="227"/>
      <c r="AWV232" s="227"/>
      <c r="AWW232" s="227"/>
      <c r="AWX232" s="227"/>
      <c r="AWY232" s="227"/>
      <c r="AWZ232" s="227"/>
      <c r="AXA232" s="227"/>
      <c r="AXB232" s="227"/>
      <c r="AXC232" s="227"/>
      <c r="AXD232" s="227"/>
      <c r="AXE232" s="227"/>
      <c r="AXF232" s="227"/>
      <c r="AXG232" s="227"/>
      <c r="AXH232" s="227"/>
      <c r="AXI232" s="227"/>
      <c r="AXJ232" s="227"/>
      <c r="AXK232" s="227"/>
      <c r="AXL232" s="227"/>
      <c r="AXM232" s="227"/>
      <c r="AXN232" s="227"/>
      <c r="AXO232" s="227"/>
      <c r="AXP232" s="227"/>
      <c r="AXQ232" s="227"/>
      <c r="AXR232" s="227"/>
      <c r="AXS232" s="227"/>
      <c r="AXT232" s="227"/>
      <c r="AXU232" s="227"/>
      <c r="AXV232" s="227"/>
      <c r="AXW232" s="227"/>
      <c r="AXX232" s="227"/>
      <c r="AXY232" s="227"/>
      <c r="AXZ232" s="227"/>
      <c r="AYA232" s="227"/>
      <c r="AYB232" s="227"/>
      <c r="AYC232" s="227"/>
      <c r="AYD232" s="227"/>
      <c r="AYE232" s="227"/>
      <c r="AYF232" s="227"/>
      <c r="AYG232" s="227"/>
      <c r="AYH232" s="227"/>
      <c r="AYI232" s="227"/>
      <c r="AYJ232" s="227"/>
      <c r="AYK232" s="227"/>
      <c r="AYL232" s="227"/>
      <c r="AYM232" s="227"/>
      <c r="AYN232" s="227"/>
      <c r="AYO232" s="227"/>
      <c r="AYP232" s="227"/>
      <c r="AYQ232" s="227"/>
      <c r="AYR232" s="227"/>
      <c r="AYS232" s="227"/>
      <c r="AYT232" s="227"/>
      <c r="AYU232" s="227"/>
      <c r="AYV232" s="227"/>
      <c r="AYW232" s="227"/>
      <c r="AYX232" s="227"/>
      <c r="AYY232" s="227"/>
      <c r="AYZ232" s="227"/>
      <c r="AZA232" s="227"/>
      <c r="AZB232" s="227"/>
      <c r="AZC232" s="227"/>
      <c r="AZD232" s="227"/>
      <c r="AZE232" s="227"/>
      <c r="AZF232" s="227"/>
      <c r="AZG232" s="227"/>
      <c r="AZH232" s="227"/>
      <c r="AZI232" s="227"/>
      <c r="AZJ232" s="227"/>
      <c r="AZK232" s="227"/>
      <c r="AZL232" s="227"/>
      <c r="AZM232" s="227"/>
      <c r="AZN232" s="227"/>
      <c r="AZO232" s="227"/>
      <c r="AZP232" s="227"/>
      <c r="AZQ232" s="227"/>
      <c r="AZR232" s="227"/>
      <c r="AZS232" s="227"/>
      <c r="AZT232" s="227"/>
      <c r="AZU232" s="227"/>
      <c r="AZV232" s="227"/>
      <c r="AZW232" s="227"/>
      <c r="AZX232" s="227"/>
      <c r="AZY232" s="227"/>
      <c r="AZZ232" s="227"/>
      <c r="BAA232" s="227"/>
      <c r="BAB232" s="227"/>
      <c r="BAC232" s="227"/>
      <c r="BAD232" s="227"/>
      <c r="BAE232" s="227"/>
      <c r="BAF232" s="227"/>
      <c r="BAG232" s="227"/>
      <c r="BAH232" s="227"/>
      <c r="BAI232" s="227"/>
      <c r="BAJ232" s="227"/>
      <c r="BAK232" s="227"/>
      <c r="BAL232" s="227"/>
      <c r="BAM232" s="227"/>
      <c r="BAN232" s="227"/>
      <c r="BAO232" s="227"/>
      <c r="BAP232" s="227"/>
      <c r="BAQ232" s="227"/>
      <c r="BAR232" s="227"/>
      <c r="BAS232" s="227"/>
      <c r="BAT232" s="227"/>
      <c r="BAU232" s="227"/>
      <c r="BAV232" s="227"/>
      <c r="BAW232" s="227"/>
      <c r="BAX232" s="227"/>
      <c r="BAY232" s="227"/>
      <c r="BAZ232" s="227"/>
      <c r="BBA232" s="227"/>
      <c r="BBB232" s="227"/>
      <c r="BBC232" s="227"/>
      <c r="BBD232" s="227"/>
      <c r="BBE232" s="227"/>
      <c r="BBF232" s="227"/>
      <c r="BBG232" s="227"/>
      <c r="BBH232" s="227"/>
      <c r="BBI232" s="227"/>
      <c r="BBJ232" s="227"/>
      <c r="BBK232" s="227"/>
      <c r="BBL232" s="227"/>
      <c r="BBM232" s="227"/>
      <c r="BBN232" s="227"/>
      <c r="BBO232" s="227"/>
      <c r="BBP232" s="227"/>
      <c r="BBQ232" s="227"/>
      <c r="BBR232" s="227"/>
      <c r="BBS232" s="227"/>
      <c r="BBT232" s="227"/>
      <c r="BBU232" s="227"/>
      <c r="BBV232" s="227"/>
      <c r="BBW232" s="227"/>
      <c r="BBX232" s="227"/>
      <c r="BBY232" s="227"/>
      <c r="BBZ232" s="227"/>
      <c r="BCA232" s="227"/>
      <c r="BCB232" s="227"/>
      <c r="BCC232" s="227"/>
      <c r="BCD232" s="227"/>
      <c r="BCE232" s="227"/>
      <c r="BCF232" s="227"/>
      <c r="BCG232" s="227"/>
      <c r="BCH232" s="227"/>
      <c r="BCI232" s="227"/>
      <c r="BCJ232" s="227"/>
      <c r="BCK232" s="227"/>
      <c r="BCL232" s="227"/>
      <c r="BCM232" s="227"/>
      <c r="BCN232" s="227"/>
      <c r="BCO232" s="227"/>
      <c r="BCP232" s="227"/>
      <c r="BCQ232" s="227"/>
      <c r="BCR232" s="227"/>
      <c r="BCS232" s="227"/>
      <c r="BCT232" s="227"/>
      <c r="BCU232" s="227"/>
      <c r="BCV232" s="227"/>
      <c r="BCW232" s="227"/>
      <c r="BCX232" s="227"/>
      <c r="BCY232" s="227"/>
      <c r="BCZ232" s="227"/>
      <c r="BDA232" s="227"/>
      <c r="BDB232" s="227"/>
      <c r="BDC232" s="227"/>
      <c r="BDD232" s="227"/>
      <c r="BDE232" s="227"/>
      <c r="BDF232" s="227"/>
      <c r="BDG232" s="227"/>
      <c r="BDH232" s="227"/>
      <c r="BDI232" s="227"/>
      <c r="BDJ232" s="227"/>
      <c r="BDK232" s="227"/>
      <c r="BDL232" s="227"/>
      <c r="BDM232" s="227"/>
      <c r="BDN232" s="227"/>
      <c r="BDO232" s="227"/>
      <c r="BDP232" s="227"/>
      <c r="BDQ232" s="227"/>
      <c r="BDR232" s="227"/>
      <c r="BDS232" s="227"/>
      <c r="BDT232" s="227"/>
      <c r="BDU232" s="227"/>
      <c r="BDV232" s="227"/>
      <c r="BDW232" s="227"/>
      <c r="BDX232" s="227"/>
      <c r="BDY232" s="227"/>
      <c r="BDZ232" s="227"/>
      <c r="BEA232" s="227"/>
      <c r="BEB232" s="227"/>
      <c r="BEC232" s="227"/>
      <c r="BED232" s="227"/>
      <c r="BEE232" s="227"/>
      <c r="BEF232" s="227"/>
      <c r="BEG232" s="227"/>
      <c r="BEH232" s="227"/>
      <c r="BEI232" s="227"/>
      <c r="BEJ232" s="227"/>
      <c r="BEK232" s="227"/>
      <c r="BEL232" s="227"/>
      <c r="BEM232" s="227"/>
      <c r="BEN232" s="227"/>
      <c r="BEO232" s="227"/>
      <c r="BEP232" s="227"/>
      <c r="BEQ232" s="227"/>
      <c r="BER232" s="227"/>
      <c r="BES232" s="227"/>
      <c r="BET232" s="227"/>
      <c r="BEU232" s="227"/>
      <c r="BEV232" s="227"/>
      <c r="BEW232" s="227"/>
      <c r="BEX232" s="227"/>
      <c r="BEY232" s="227"/>
      <c r="BEZ232" s="227"/>
      <c r="BFA232" s="227"/>
      <c r="BFB232" s="227"/>
      <c r="BFC232" s="227"/>
      <c r="BFD232" s="227"/>
      <c r="BFE232" s="227"/>
      <c r="BFF232" s="227"/>
      <c r="BFG232" s="227"/>
      <c r="BFH232" s="227"/>
      <c r="BFI232" s="227"/>
      <c r="BFJ232" s="227"/>
      <c r="BFK232" s="227"/>
      <c r="BFL232" s="227"/>
      <c r="BFM232" s="227"/>
      <c r="BFN232" s="227"/>
      <c r="BFO232" s="227"/>
      <c r="BFP232" s="227"/>
      <c r="BFQ232" s="227"/>
      <c r="BFR232" s="227"/>
      <c r="BFS232" s="227"/>
      <c r="BFT232" s="227"/>
      <c r="BFU232" s="227"/>
      <c r="BFV232" s="227"/>
      <c r="BFW232" s="227"/>
      <c r="BFX232" s="227"/>
      <c r="BFY232" s="227"/>
      <c r="BFZ232" s="227"/>
      <c r="BGA232" s="227"/>
      <c r="BGB232" s="227"/>
      <c r="BGC232" s="227"/>
      <c r="BGD232" s="227"/>
      <c r="BGE232" s="227"/>
      <c r="BGF232" s="227"/>
      <c r="BGG232" s="227"/>
      <c r="BGH232" s="227"/>
      <c r="BGI232" s="227"/>
      <c r="BGJ232" s="227"/>
      <c r="BGK232" s="227"/>
      <c r="BGL232" s="227"/>
      <c r="BGM232" s="227"/>
      <c r="BGN232" s="227"/>
      <c r="BGO232" s="227"/>
      <c r="BGP232" s="227"/>
      <c r="BGQ232" s="227"/>
      <c r="BGR232" s="227"/>
      <c r="BGS232" s="227"/>
      <c r="BGT232" s="227"/>
      <c r="BGU232" s="227"/>
      <c r="BGV232" s="227"/>
      <c r="BGW232" s="227"/>
      <c r="BGX232" s="227"/>
      <c r="BGY232" s="227"/>
      <c r="BGZ232" s="227"/>
      <c r="BHA232" s="227"/>
      <c r="BHB232" s="227"/>
      <c r="BHC232" s="227"/>
      <c r="BHD232" s="227"/>
      <c r="BHE232" s="227"/>
      <c r="BHF232" s="227"/>
      <c r="BHG232" s="227"/>
      <c r="BHH232" s="227"/>
      <c r="BHI232" s="227"/>
      <c r="BHJ232" s="227"/>
      <c r="BHK232" s="227"/>
      <c r="BHL232" s="227"/>
      <c r="BHM232" s="227"/>
      <c r="BHN232" s="227"/>
      <c r="BHO232" s="227"/>
      <c r="BHP232" s="227"/>
      <c r="BHQ232" s="227"/>
      <c r="BHR232" s="227"/>
      <c r="BHS232" s="227"/>
      <c r="BHT232" s="227"/>
      <c r="BHU232" s="227"/>
      <c r="BHV232" s="227"/>
      <c r="BHW232" s="227"/>
      <c r="BHX232" s="227"/>
      <c r="BHY232" s="227"/>
      <c r="BHZ232" s="227"/>
      <c r="BIA232" s="227"/>
      <c r="BIB232" s="227"/>
      <c r="BIC232" s="227"/>
      <c r="BID232" s="227"/>
      <c r="BIE232" s="227"/>
      <c r="BIF232" s="227"/>
      <c r="BIG232" s="227"/>
      <c r="BIH232" s="227"/>
      <c r="BII232" s="227"/>
      <c r="BIJ232" s="227"/>
      <c r="BIK232" s="227"/>
      <c r="BIL232" s="227"/>
      <c r="BIM232" s="227"/>
      <c r="BIN232" s="227"/>
      <c r="BIO232" s="227"/>
      <c r="BIP232" s="227"/>
      <c r="BIQ232" s="227"/>
      <c r="BIR232" s="227"/>
      <c r="BIS232" s="227"/>
      <c r="BIT232" s="227"/>
      <c r="BIU232" s="227"/>
      <c r="BIV232" s="227"/>
      <c r="BIW232" s="227"/>
      <c r="BIX232" s="227"/>
      <c r="BIY232" s="227"/>
      <c r="BIZ232" s="227"/>
      <c r="BJA232" s="227"/>
      <c r="BJB232" s="227"/>
      <c r="BJC232" s="227"/>
      <c r="BJD232" s="227"/>
      <c r="BJE232" s="227"/>
      <c r="BJF232" s="227"/>
      <c r="BJG232" s="227"/>
      <c r="BJH232" s="227"/>
      <c r="BJI232" s="227"/>
      <c r="BJJ232" s="227"/>
      <c r="BJK232" s="227"/>
      <c r="BJL232" s="227"/>
      <c r="BJM232" s="227"/>
      <c r="BJN232" s="227"/>
      <c r="BJO232" s="227"/>
      <c r="BJP232" s="227"/>
      <c r="BJQ232" s="227"/>
      <c r="BJR232" s="227"/>
      <c r="BJS232" s="227"/>
      <c r="BJT232" s="227"/>
      <c r="BJU232" s="227"/>
      <c r="BJV232" s="227"/>
      <c r="BJW232" s="227"/>
      <c r="BJX232" s="227"/>
      <c r="BJY232" s="227"/>
      <c r="BJZ232" s="227"/>
      <c r="BKA232" s="227"/>
      <c r="BKB232" s="227"/>
      <c r="BKC232" s="227"/>
      <c r="BKD232" s="227"/>
      <c r="BKE232" s="227"/>
      <c r="BKF232" s="227"/>
      <c r="BKG232" s="227"/>
      <c r="BKH232" s="227"/>
      <c r="BKI232" s="227"/>
      <c r="BKJ232" s="227"/>
      <c r="BKK232" s="227"/>
      <c r="BKL232" s="227"/>
      <c r="BKM232" s="227"/>
      <c r="BKN232" s="227"/>
      <c r="BKO232" s="227"/>
      <c r="BKP232" s="227"/>
      <c r="BKQ232" s="227"/>
      <c r="BKR232" s="227"/>
      <c r="BKS232" s="227"/>
      <c r="BKT232" s="227"/>
      <c r="BKU232" s="227"/>
      <c r="BKV232" s="227"/>
      <c r="BKW232" s="227"/>
      <c r="BKX232" s="227"/>
      <c r="BKY232" s="227"/>
      <c r="BKZ232" s="227"/>
      <c r="BLA232" s="227"/>
      <c r="BLB232" s="227"/>
      <c r="BLC232" s="227"/>
      <c r="BLD232" s="227"/>
      <c r="BLE232" s="227"/>
      <c r="BLF232" s="227"/>
      <c r="BLG232" s="227"/>
      <c r="BLH232" s="227"/>
      <c r="BLI232" s="227"/>
      <c r="BLJ232" s="227"/>
      <c r="BLK232" s="227"/>
      <c r="BLL232" s="227"/>
      <c r="BLM232" s="227"/>
      <c r="BLN232" s="227"/>
      <c r="BLO232" s="227"/>
      <c r="BLP232" s="227"/>
      <c r="BLQ232" s="227"/>
      <c r="BLR232" s="227"/>
      <c r="BLS232" s="227"/>
      <c r="BLT232" s="227"/>
      <c r="BLU232" s="227"/>
      <c r="BLV232" s="227"/>
      <c r="BLW232" s="227"/>
      <c r="BLX232" s="227"/>
      <c r="BLY232" s="227"/>
      <c r="BLZ232" s="227"/>
      <c r="BMA232" s="227"/>
      <c r="BMB232" s="227"/>
      <c r="BMC232" s="227"/>
      <c r="BMD232" s="227"/>
      <c r="BME232" s="227"/>
      <c r="BMF232" s="227"/>
      <c r="BMG232" s="227"/>
      <c r="BMH232" s="227"/>
      <c r="BMI232" s="227"/>
      <c r="BMJ232" s="227"/>
      <c r="BMK232" s="227"/>
      <c r="BML232" s="227"/>
      <c r="BMM232" s="227"/>
      <c r="BMN232" s="227"/>
      <c r="BMO232" s="227"/>
      <c r="BMP232" s="227"/>
      <c r="BMQ232" s="227"/>
      <c r="BMR232" s="227"/>
      <c r="BMS232" s="227"/>
      <c r="BMT232" s="227"/>
      <c r="BMU232" s="227"/>
      <c r="BMV232" s="227"/>
      <c r="BMW232" s="227"/>
      <c r="BMX232" s="227"/>
      <c r="BMY232" s="227"/>
      <c r="BMZ232" s="227"/>
      <c r="BNA232" s="227"/>
      <c r="BNB232" s="227"/>
      <c r="BNC232" s="227"/>
      <c r="BND232" s="227"/>
      <c r="BNE232" s="227"/>
      <c r="BNF232" s="227"/>
      <c r="BNG232" s="227"/>
      <c r="BNH232" s="227"/>
      <c r="BNI232" s="227"/>
      <c r="BNJ232" s="227"/>
      <c r="BNK232" s="227"/>
      <c r="BNL232" s="227"/>
      <c r="BNM232" s="227"/>
      <c r="BNN232" s="227"/>
      <c r="BNO232" s="227"/>
      <c r="BNP232" s="227"/>
      <c r="BNQ232" s="227"/>
      <c r="BNR232" s="227"/>
      <c r="BNS232" s="227"/>
      <c r="BNT232" s="227"/>
      <c r="BNU232" s="227"/>
      <c r="BNV232" s="227"/>
      <c r="BNW232" s="227"/>
      <c r="BNX232" s="227"/>
      <c r="BNY232" s="227"/>
      <c r="BNZ232" s="227"/>
      <c r="BOA232" s="227"/>
      <c r="BOB232" s="227"/>
      <c r="BOC232" s="227"/>
      <c r="BOD232" s="227"/>
      <c r="BOE232" s="227"/>
      <c r="BOF232" s="227"/>
      <c r="BOG232" s="227"/>
      <c r="BOH232" s="227"/>
      <c r="BOI232" s="227"/>
      <c r="BOJ232" s="227"/>
      <c r="BOK232" s="227"/>
      <c r="BOL232" s="227"/>
      <c r="BOM232" s="227"/>
      <c r="BON232" s="227"/>
      <c r="BOO232" s="227"/>
      <c r="BOP232" s="227"/>
      <c r="BOQ232" s="227"/>
      <c r="BOR232" s="227"/>
      <c r="BOS232" s="227"/>
      <c r="BOT232" s="227"/>
      <c r="BOU232" s="227"/>
      <c r="BOV232" s="227"/>
      <c r="BOW232" s="227"/>
      <c r="BOX232" s="227"/>
      <c r="BOY232" s="227"/>
      <c r="BOZ232" s="227"/>
      <c r="BPA232" s="227"/>
      <c r="BPB232" s="227"/>
      <c r="BPC232" s="227"/>
      <c r="BPD232" s="227"/>
      <c r="BPE232" s="227"/>
      <c r="BPF232" s="227"/>
      <c r="BPG232" s="227"/>
      <c r="BPH232" s="227"/>
      <c r="BPI232" s="227"/>
      <c r="BPJ232" s="227"/>
      <c r="BPK232" s="227"/>
      <c r="BPL232" s="227"/>
      <c r="BPM232" s="227"/>
      <c r="BPN232" s="227"/>
      <c r="BPO232" s="227"/>
      <c r="BPP232" s="227"/>
      <c r="BPQ232" s="227"/>
      <c r="BPR232" s="227"/>
      <c r="BPS232" s="227"/>
      <c r="BPT232" s="227"/>
      <c r="BPU232" s="227"/>
      <c r="BPV232" s="227"/>
      <c r="BPW232" s="227"/>
      <c r="BPX232" s="227"/>
      <c r="BPY232" s="227"/>
      <c r="BPZ232" s="227"/>
      <c r="BQA232" s="227"/>
      <c r="BQB232" s="227"/>
      <c r="BQC232" s="227"/>
      <c r="BQD232" s="227"/>
      <c r="BQE232" s="227"/>
      <c r="BQF232" s="227"/>
      <c r="BQG232" s="227"/>
      <c r="BQH232" s="227"/>
      <c r="BQI232" s="227"/>
      <c r="BQJ232" s="227"/>
      <c r="BQK232" s="227"/>
      <c r="BQL232" s="227"/>
      <c r="BQM232" s="227"/>
      <c r="BQN232" s="227"/>
      <c r="BQO232" s="227"/>
      <c r="BQP232" s="227"/>
      <c r="BQQ232" s="227"/>
      <c r="BQR232" s="227"/>
      <c r="BQS232" s="227"/>
      <c r="BQT232" s="227"/>
      <c r="BQU232" s="227"/>
      <c r="BQV232" s="227"/>
      <c r="BQW232" s="227"/>
      <c r="BQX232" s="227"/>
      <c r="BQY232" s="227"/>
      <c r="BQZ232" s="227"/>
      <c r="BRA232" s="227"/>
      <c r="BRB232" s="227"/>
      <c r="BRC232" s="227"/>
      <c r="BRD232" s="227"/>
      <c r="BRE232" s="227"/>
      <c r="BRF232" s="227"/>
      <c r="BRG232" s="227"/>
      <c r="BRH232" s="227"/>
      <c r="BRI232" s="227"/>
      <c r="BRJ232" s="227"/>
      <c r="BRK232" s="227"/>
      <c r="BRL232" s="227"/>
      <c r="BRM232" s="227"/>
      <c r="BRN232" s="227"/>
      <c r="BRO232" s="227"/>
      <c r="BRP232" s="227"/>
      <c r="BRQ232" s="227"/>
      <c r="BRR232" s="227"/>
      <c r="BRS232" s="227"/>
      <c r="BRT232" s="227"/>
      <c r="BRU232" s="227"/>
      <c r="BRV232" s="227"/>
      <c r="BRW232" s="227"/>
      <c r="BRX232" s="227"/>
      <c r="BRY232" s="227"/>
      <c r="BRZ232" s="227"/>
      <c r="BSA232" s="227"/>
      <c r="BSB232" s="227"/>
      <c r="BSC232" s="227"/>
      <c r="BSD232" s="227"/>
      <c r="BSE232" s="227"/>
      <c r="BSF232" s="227"/>
      <c r="BSG232" s="227"/>
      <c r="BSH232" s="227"/>
      <c r="BSI232" s="227"/>
      <c r="BSJ232" s="227"/>
      <c r="BSK232" s="227"/>
      <c r="BSL232" s="227"/>
      <c r="BSM232" s="227"/>
      <c r="BSN232" s="227"/>
      <c r="BSO232" s="227"/>
      <c r="BSP232" s="227"/>
      <c r="BSQ232" s="227"/>
      <c r="BSR232" s="227"/>
      <c r="BSS232" s="227"/>
      <c r="BST232" s="227"/>
      <c r="BSU232" s="227"/>
      <c r="BSV232" s="227"/>
      <c r="BSW232" s="227"/>
      <c r="BSX232" s="227"/>
      <c r="BSY232" s="227"/>
      <c r="BSZ232" s="227"/>
      <c r="BTA232" s="227"/>
      <c r="BTB232" s="227"/>
      <c r="BTC232" s="227"/>
      <c r="BTD232" s="227"/>
      <c r="BTE232" s="227"/>
      <c r="BTF232" s="227"/>
      <c r="BTG232" s="227"/>
      <c r="BTH232" s="227"/>
      <c r="BTI232" s="227"/>
      <c r="BTJ232" s="227"/>
      <c r="BTK232" s="227"/>
      <c r="BTL232" s="227"/>
      <c r="BTM232" s="227"/>
      <c r="BTN232" s="227"/>
      <c r="BTO232" s="227"/>
      <c r="BTP232" s="227"/>
      <c r="BTQ232" s="227"/>
      <c r="BTR232" s="227"/>
      <c r="BTS232" s="227"/>
      <c r="BTT232" s="227"/>
      <c r="BTU232" s="227"/>
      <c r="BTV232" s="227"/>
      <c r="BTW232" s="227"/>
      <c r="BTX232" s="227"/>
      <c r="BTY232" s="227"/>
      <c r="BTZ232" s="227"/>
      <c r="BUA232" s="227"/>
      <c r="BUB232" s="227"/>
      <c r="BUC232" s="227"/>
      <c r="BUD232" s="227"/>
      <c r="BUE232" s="227"/>
      <c r="BUF232" s="227"/>
      <c r="BUG232" s="227"/>
      <c r="BUH232" s="227"/>
      <c r="BUI232" s="227"/>
      <c r="BUJ232" s="227"/>
      <c r="BUK232" s="227"/>
      <c r="BUL232" s="227"/>
      <c r="BUM232" s="227"/>
      <c r="BUN232" s="227"/>
      <c r="BUO232" s="227"/>
      <c r="BUP232" s="227"/>
      <c r="BUQ232" s="227"/>
      <c r="BUR232" s="227"/>
      <c r="BUS232" s="227"/>
      <c r="BUT232" s="227"/>
      <c r="BUU232" s="227"/>
      <c r="BUV232" s="227"/>
      <c r="BUW232" s="227"/>
      <c r="BUX232" s="227"/>
      <c r="BUY232" s="227"/>
      <c r="BUZ232" s="227"/>
      <c r="BVA232" s="227"/>
      <c r="BVB232" s="227"/>
      <c r="BVC232" s="227"/>
      <c r="BVD232" s="227"/>
      <c r="BVE232" s="227"/>
      <c r="BVF232" s="227"/>
      <c r="BVG232" s="227"/>
      <c r="BVH232" s="227"/>
      <c r="BVI232" s="227"/>
      <c r="BVJ232" s="227"/>
      <c r="BVK232" s="227"/>
      <c r="BVL232" s="227"/>
      <c r="BVM232" s="227"/>
      <c r="BVN232" s="227"/>
      <c r="BVO232" s="227"/>
      <c r="BVP232" s="227"/>
      <c r="BVQ232" s="227"/>
      <c r="BVR232" s="227"/>
      <c r="BVS232" s="227"/>
      <c r="BVT232" s="227"/>
      <c r="BVU232" s="227"/>
      <c r="BVV232" s="227"/>
      <c r="BVW232" s="227"/>
      <c r="BVX232" s="227"/>
      <c r="BVY232" s="227"/>
      <c r="BVZ232" s="227"/>
      <c r="BWA232" s="227"/>
      <c r="BWB232" s="227"/>
      <c r="BWC232" s="227"/>
      <c r="BWD232" s="227"/>
      <c r="BWE232" s="227"/>
      <c r="BWF232" s="227"/>
      <c r="BWG232" s="227"/>
      <c r="BWH232" s="227"/>
      <c r="BWI232" s="227"/>
      <c r="BWJ232" s="227"/>
      <c r="BWK232" s="227"/>
      <c r="BWL232" s="227"/>
      <c r="BWM232" s="227"/>
      <c r="BWN232" s="227"/>
      <c r="BWO232" s="227"/>
      <c r="BWP232" s="227"/>
      <c r="BWQ232" s="227"/>
      <c r="BWR232" s="227"/>
      <c r="BWS232" s="227"/>
      <c r="BWT232" s="227"/>
      <c r="BWU232" s="227"/>
      <c r="BWV232" s="227"/>
      <c r="BWW232" s="227"/>
      <c r="BWX232" s="227"/>
      <c r="BWY232" s="227"/>
      <c r="BWZ232" s="227"/>
      <c r="BXA232" s="227"/>
      <c r="BXB232" s="227"/>
      <c r="BXC232" s="227"/>
      <c r="BXD232" s="227"/>
      <c r="BXE232" s="227"/>
      <c r="BXF232" s="227"/>
      <c r="BXG232" s="227"/>
      <c r="BXH232" s="227"/>
      <c r="BXI232" s="227"/>
      <c r="BXJ232" s="227"/>
      <c r="BXK232" s="227"/>
      <c r="BXL232" s="227"/>
      <c r="BXM232" s="227"/>
      <c r="BXN232" s="227"/>
      <c r="BXO232" s="227"/>
      <c r="BXP232" s="227"/>
      <c r="BXQ232" s="227"/>
      <c r="BXR232" s="227"/>
      <c r="BXS232" s="227"/>
      <c r="BXT232" s="227"/>
      <c r="BXU232" s="227"/>
      <c r="BXV232" s="227"/>
      <c r="BXW232" s="227"/>
      <c r="BXX232" s="227"/>
      <c r="BXY232" s="227"/>
      <c r="BXZ232" s="227"/>
      <c r="BYA232" s="227"/>
      <c r="BYB232" s="227"/>
      <c r="BYC232" s="227"/>
      <c r="BYD232" s="227"/>
      <c r="BYE232" s="227"/>
      <c r="BYF232" s="227"/>
      <c r="BYG232" s="227"/>
      <c r="BYH232" s="227"/>
      <c r="BYI232" s="227"/>
      <c r="BYJ232" s="227"/>
      <c r="BYK232" s="227"/>
      <c r="BYL232" s="227"/>
      <c r="BYM232" s="227"/>
      <c r="BYN232" s="227"/>
      <c r="BYO232" s="227"/>
      <c r="BYP232" s="227"/>
      <c r="BYQ232" s="227"/>
      <c r="BYR232" s="227"/>
      <c r="BYS232" s="227"/>
      <c r="BYT232" s="227"/>
      <c r="BYU232" s="227"/>
      <c r="BYV232" s="227"/>
      <c r="BYW232" s="227"/>
      <c r="BYX232" s="227"/>
      <c r="BYY232" s="227"/>
      <c r="BYZ232" s="227"/>
      <c r="BZA232" s="227"/>
      <c r="BZB232" s="227"/>
      <c r="BZC232" s="227"/>
      <c r="BZD232" s="227"/>
      <c r="BZE232" s="227"/>
      <c r="BZF232" s="227"/>
      <c r="BZG232" s="227"/>
      <c r="BZH232" s="227"/>
      <c r="BZI232" s="227"/>
      <c r="BZJ232" s="227"/>
      <c r="BZK232" s="227"/>
      <c r="BZL232" s="227"/>
      <c r="BZM232" s="227"/>
      <c r="BZN232" s="227"/>
      <c r="BZO232" s="227"/>
      <c r="BZP232" s="227"/>
      <c r="BZQ232" s="227"/>
      <c r="BZR232" s="227"/>
      <c r="BZS232" s="227"/>
      <c r="BZT232" s="227"/>
      <c r="BZU232" s="227"/>
      <c r="BZV232" s="227"/>
      <c r="BZW232" s="227"/>
      <c r="BZX232" s="227"/>
      <c r="BZY232" s="227"/>
      <c r="BZZ232" s="227"/>
      <c r="CAA232" s="227"/>
      <c r="CAB232" s="227"/>
      <c r="CAC232" s="227"/>
      <c r="CAD232" s="227"/>
      <c r="CAE232" s="227"/>
      <c r="CAF232" s="227"/>
      <c r="CAG232" s="227"/>
      <c r="CAH232" s="227"/>
      <c r="CAI232" s="227"/>
      <c r="CAJ232" s="227"/>
      <c r="CAK232" s="227"/>
      <c r="CAL232" s="227"/>
      <c r="CAM232" s="227"/>
      <c r="CAN232" s="227"/>
      <c r="CAO232" s="227"/>
      <c r="CAP232" s="227"/>
      <c r="CAQ232" s="227"/>
      <c r="CAR232" s="227"/>
      <c r="CAS232" s="227"/>
      <c r="CAT232" s="227"/>
      <c r="CAU232" s="227"/>
      <c r="CAV232" s="227"/>
      <c r="CAW232" s="227"/>
      <c r="CAX232" s="227"/>
      <c r="CAY232" s="227"/>
      <c r="CAZ232" s="227"/>
      <c r="CBA232" s="227"/>
      <c r="CBB232" s="227"/>
      <c r="CBC232" s="227"/>
      <c r="CBD232" s="227"/>
      <c r="CBE232" s="227"/>
      <c r="CBF232" s="227"/>
      <c r="CBG232" s="227"/>
      <c r="CBH232" s="227"/>
      <c r="CBI232" s="227"/>
      <c r="CBJ232" s="227"/>
      <c r="CBK232" s="227"/>
      <c r="CBL232" s="227"/>
      <c r="CBM232" s="227"/>
      <c r="CBN232" s="227"/>
      <c r="CBO232" s="227"/>
      <c r="CBP232" s="227"/>
      <c r="CBQ232" s="227"/>
      <c r="CBR232" s="227"/>
      <c r="CBS232" s="227"/>
      <c r="CBT232" s="227"/>
      <c r="CBU232" s="227"/>
      <c r="CBV232" s="227"/>
      <c r="CBW232" s="227"/>
      <c r="CBX232" s="227"/>
      <c r="CBY232" s="227"/>
      <c r="CBZ232" s="227"/>
      <c r="CCA232" s="227"/>
      <c r="CCB232" s="227"/>
      <c r="CCC232" s="227"/>
      <c r="CCD232" s="227"/>
      <c r="CCE232" s="227"/>
      <c r="CCF232" s="227"/>
      <c r="CCG232" s="227"/>
      <c r="CCH232" s="227"/>
      <c r="CCI232" s="227"/>
      <c r="CCJ232" s="227"/>
      <c r="CCK232" s="227"/>
      <c r="CCL232" s="227"/>
      <c r="CCM232" s="227"/>
      <c r="CCN232" s="227"/>
      <c r="CCO232" s="227"/>
      <c r="CCP232" s="227"/>
      <c r="CCQ232" s="227"/>
      <c r="CCR232" s="227"/>
      <c r="CCS232" s="227"/>
      <c r="CCT232" s="227"/>
      <c r="CCU232" s="227"/>
      <c r="CCV232" s="227"/>
      <c r="CCW232" s="227"/>
      <c r="CCX232" s="227"/>
      <c r="CCY232" s="227"/>
      <c r="CCZ232" s="227"/>
      <c r="CDA232" s="227"/>
      <c r="CDB232" s="227"/>
      <c r="CDC232" s="227"/>
      <c r="CDD232" s="227"/>
      <c r="CDE232" s="227"/>
      <c r="CDF232" s="227"/>
      <c r="CDG232" s="227"/>
      <c r="CDH232" s="227"/>
      <c r="CDI232" s="227"/>
      <c r="CDJ232" s="227"/>
      <c r="CDK232" s="227"/>
      <c r="CDL232" s="227"/>
      <c r="CDM232" s="227"/>
      <c r="CDN232" s="227"/>
      <c r="CDO232" s="227"/>
      <c r="CDP232" s="227"/>
      <c r="CDQ232" s="227"/>
      <c r="CDR232" s="227"/>
      <c r="CDS232" s="227"/>
      <c r="CDT232" s="227"/>
      <c r="CDU232" s="227"/>
      <c r="CDV232" s="227"/>
      <c r="CDW232" s="227"/>
      <c r="CDX232" s="227"/>
      <c r="CDY232" s="227"/>
      <c r="CDZ232" s="227"/>
      <c r="CEA232" s="227"/>
      <c r="CEB232" s="227"/>
      <c r="CEC232" s="227"/>
      <c r="CED232" s="227"/>
      <c r="CEE232" s="227"/>
      <c r="CEF232" s="227"/>
      <c r="CEG232" s="227"/>
      <c r="CEH232" s="227"/>
      <c r="CEI232" s="227"/>
      <c r="CEJ232" s="227"/>
      <c r="CEK232" s="227"/>
      <c r="CEL232" s="227"/>
      <c r="CEM232" s="227"/>
      <c r="CEN232" s="227"/>
      <c r="CEO232" s="227"/>
      <c r="CEP232" s="227"/>
      <c r="CEQ232" s="227"/>
      <c r="CER232" s="227"/>
      <c r="CES232" s="227"/>
      <c r="CET232" s="227"/>
      <c r="CEU232" s="227"/>
      <c r="CEV232" s="227"/>
      <c r="CEW232" s="227"/>
      <c r="CEX232" s="227"/>
      <c r="CEY232" s="227"/>
      <c r="CEZ232" s="227"/>
      <c r="CFA232" s="227"/>
      <c r="CFB232" s="227"/>
      <c r="CFC232" s="227"/>
      <c r="CFD232" s="227"/>
      <c r="CFE232" s="227"/>
      <c r="CFF232" s="227"/>
      <c r="CFG232" s="227"/>
      <c r="CFH232" s="227"/>
      <c r="CFI232" s="227"/>
      <c r="CFJ232" s="227"/>
      <c r="CFK232" s="227"/>
      <c r="CFL232" s="227"/>
      <c r="CFM232" s="227"/>
      <c r="CFN232" s="227"/>
      <c r="CFO232" s="227"/>
      <c r="CFP232" s="227"/>
      <c r="CFQ232" s="227"/>
      <c r="CFR232" s="227"/>
      <c r="CFS232" s="227"/>
      <c r="CFT232" s="227"/>
      <c r="CFU232" s="227"/>
      <c r="CFV232" s="227"/>
      <c r="CFW232" s="227"/>
      <c r="CFX232" s="227"/>
      <c r="CFY232" s="227"/>
      <c r="CFZ232" s="227"/>
      <c r="CGA232" s="227"/>
      <c r="CGB232" s="227"/>
      <c r="CGC232" s="227"/>
      <c r="CGD232" s="227"/>
      <c r="CGE232" s="227"/>
      <c r="CGF232" s="227"/>
      <c r="CGG232" s="227"/>
      <c r="CGH232" s="227"/>
      <c r="CGI232" s="227"/>
      <c r="CGJ232" s="227"/>
      <c r="CGK232" s="227"/>
      <c r="CGL232" s="227"/>
      <c r="CGM232" s="227"/>
      <c r="CGN232" s="227"/>
      <c r="CGO232" s="227"/>
      <c r="CGP232" s="227"/>
      <c r="CGQ232" s="227"/>
      <c r="CGR232" s="227"/>
      <c r="CGS232" s="227"/>
      <c r="CGT232" s="227"/>
      <c r="CGU232" s="227"/>
      <c r="CGV232" s="227"/>
      <c r="CGW232" s="227"/>
      <c r="CGX232" s="227"/>
      <c r="CGY232" s="227"/>
      <c r="CGZ232" s="227"/>
      <c r="CHA232" s="227"/>
      <c r="CHB232" s="227"/>
      <c r="CHC232" s="227"/>
      <c r="CHD232" s="227"/>
      <c r="CHE232" s="227"/>
      <c r="CHF232" s="227"/>
      <c r="CHG232" s="227"/>
      <c r="CHH232" s="227"/>
      <c r="CHI232" s="227"/>
      <c r="CHJ232" s="227"/>
      <c r="CHK232" s="227"/>
      <c r="CHL232" s="227"/>
      <c r="CHM232" s="227"/>
      <c r="CHN232" s="227"/>
      <c r="CHO232" s="227"/>
      <c r="CHP232" s="227"/>
      <c r="CHQ232" s="227"/>
      <c r="CHR232" s="227"/>
      <c r="CHS232" s="227"/>
      <c r="CHT232" s="227"/>
      <c r="CHU232" s="227"/>
      <c r="CHV232" s="227"/>
      <c r="CHW232" s="227"/>
      <c r="CHX232" s="227"/>
      <c r="CHY232" s="227"/>
      <c r="CHZ232" s="227"/>
      <c r="CIA232" s="227"/>
      <c r="CIB232" s="227"/>
      <c r="CIC232" s="227"/>
      <c r="CID232" s="227"/>
      <c r="CIE232" s="227"/>
      <c r="CIF232" s="227"/>
      <c r="CIG232" s="227"/>
      <c r="CIH232" s="227"/>
      <c r="CII232" s="227"/>
      <c r="CIJ232" s="227"/>
      <c r="CIK232" s="227"/>
      <c r="CIL232" s="227"/>
      <c r="CIM232" s="227"/>
      <c r="CIN232" s="227"/>
      <c r="CIO232" s="227"/>
      <c r="CIP232" s="227"/>
      <c r="CIQ232" s="227"/>
      <c r="CIR232" s="227"/>
      <c r="CIS232" s="227"/>
      <c r="CIT232" s="227"/>
      <c r="CIU232" s="227"/>
      <c r="CIV232" s="227"/>
      <c r="CIW232" s="227"/>
      <c r="CIX232" s="227"/>
      <c r="CIY232" s="227"/>
      <c r="CIZ232" s="227"/>
      <c r="CJA232" s="227"/>
      <c r="CJB232" s="227"/>
      <c r="CJC232" s="227"/>
      <c r="CJD232" s="227"/>
      <c r="CJE232" s="227"/>
      <c r="CJF232" s="227"/>
      <c r="CJG232" s="227"/>
      <c r="CJH232" s="227"/>
      <c r="CJI232" s="227"/>
      <c r="CJJ232" s="227"/>
      <c r="CJK232" s="227"/>
      <c r="CJL232" s="227"/>
      <c r="CJM232" s="227"/>
      <c r="CJN232" s="227"/>
      <c r="CJO232" s="227"/>
      <c r="CJP232" s="227"/>
      <c r="CJQ232" s="227"/>
      <c r="CJR232" s="227"/>
      <c r="CJS232" s="227"/>
      <c r="CJT232" s="227"/>
      <c r="CJU232" s="227"/>
      <c r="CJV232" s="227"/>
      <c r="CJW232" s="227"/>
      <c r="CJX232" s="227"/>
      <c r="CJY232" s="227"/>
      <c r="CJZ232" s="227"/>
      <c r="CKA232" s="227"/>
      <c r="CKB232" s="227"/>
      <c r="CKC232" s="227"/>
      <c r="CKD232" s="227"/>
      <c r="CKE232" s="227"/>
      <c r="CKF232" s="227"/>
      <c r="CKG232" s="227"/>
      <c r="CKH232" s="227"/>
      <c r="CKI232" s="227"/>
      <c r="CKJ232" s="227"/>
      <c r="CKK232" s="227"/>
      <c r="CKL232" s="227"/>
      <c r="CKM232" s="227"/>
      <c r="CKN232" s="227"/>
      <c r="CKO232" s="227"/>
      <c r="CKP232" s="227"/>
      <c r="CKQ232" s="227"/>
      <c r="CKR232" s="227"/>
      <c r="CKS232" s="227"/>
      <c r="CKT232" s="227"/>
      <c r="CKU232" s="227"/>
      <c r="CKV232" s="227"/>
      <c r="CKW232" s="227"/>
      <c r="CKX232" s="227"/>
      <c r="CKY232" s="227"/>
      <c r="CKZ232" s="227"/>
      <c r="CLA232" s="227"/>
      <c r="CLB232" s="227"/>
      <c r="CLC232" s="227"/>
      <c r="CLD232" s="227"/>
      <c r="CLE232" s="227"/>
      <c r="CLF232" s="227"/>
      <c r="CLG232" s="227"/>
      <c r="CLH232" s="227"/>
      <c r="CLI232" s="227"/>
      <c r="CLJ232" s="227"/>
      <c r="CLK232" s="227"/>
      <c r="CLL232" s="227"/>
      <c r="CLM232" s="227"/>
      <c r="CLN232" s="227"/>
      <c r="CLO232" s="227"/>
      <c r="CLP232" s="227"/>
      <c r="CLQ232" s="227"/>
      <c r="CLR232" s="227"/>
      <c r="CLS232" s="227"/>
      <c r="CLT232" s="227"/>
      <c r="CLU232" s="227"/>
      <c r="CLV232" s="227"/>
      <c r="CLW232" s="227"/>
      <c r="CLX232" s="227"/>
      <c r="CLY232" s="227"/>
      <c r="CLZ232" s="227"/>
      <c r="CMA232" s="227"/>
      <c r="CMB232" s="227"/>
      <c r="CMC232" s="227"/>
      <c r="CMD232" s="227"/>
      <c r="CME232" s="227"/>
      <c r="CMF232" s="227"/>
      <c r="CMG232" s="227"/>
      <c r="CMH232" s="227"/>
      <c r="CMI232" s="227"/>
      <c r="CMJ232" s="227"/>
      <c r="CMK232" s="227"/>
      <c r="CML232" s="227"/>
      <c r="CMM232" s="227"/>
      <c r="CMN232" s="227"/>
      <c r="CMO232" s="227"/>
      <c r="CMP232" s="227"/>
      <c r="CMQ232" s="227"/>
      <c r="CMR232" s="227"/>
      <c r="CMS232" s="227"/>
      <c r="CMT232" s="227"/>
      <c r="CMU232" s="227"/>
      <c r="CMV232" s="227"/>
      <c r="CMW232" s="227"/>
      <c r="CMX232" s="227"/>
      <c r="CMY232" s="227"/>
      <c r="CMZ232" s="227"/>
      <c r="CNA232" s="227"/>
      <c r="CNB232" s="227"/>
      <c r="CNC232" s="227"/>
      <c r="CND232" s="227"/>
      <c r="CNE232" s="227"/>
      <c r="CNF232" s="227"/>
      <c r="CNG232" s="227"/>
      <c r="CNH232" s="227"/>
      <c r="CNI232" s="227"/>
      <c r="CNJ232" s="227"/>
      <c r="CNK232" s="227"/>
      <c r="CNL232" s="227"/>
      <c r="CNM232" s="227"/>
      <c r="CNN232" s="227"/>
      <c r="CNO232" s="227"/>
      <c r="CNP232" s="227"/>
      <c r="CNQ232" s="227"/>
      <c r="CNR232" s="227"/>
      <c r="CNS232" s="227"/>
      <c r="CNT232" s="227"/>
      <c r="CNU232" s="227"/>
      <c r="CNV232" s="227"/>
      <c r="CNW232" s="227"/>
      <c r="CNX232" s="227"/>
      <c r="CNY232" s="227"/>
      <c r="CNZ232" s="227"/>
      <c r="COA232" s="227"/>
      <c r="COB232" s="227"/>
      <c r="COC232" s="227"/>
      <c r="COD232" s="227"/>
      <c r="COE232" s="227"/>
      <c r="COF232" s="227"/>
      <c r="COG232" s="227"/>
      <c r="COH232" s="227"/>
      <c r="COI232" s="227"/>
      <c r="COJ232" s="227"/>
      <c r="COK232" s="227"/>
      <c r="COL232" s="227"/>
      <c r="COM232" s="227"/>
      <c r="CON232" s="227"/>
      <c r="COO232" s="227"/>
      <c r="COP232" s="227"/>
      <c r="COQ232" s="227"/>
      <c r="COR232" s="227"/>
      <c r="COS232" s="227"/>
      <c r="COT232" s="227"/>
      <c r="COU232" s="227"/>
      <c r="COV232" s="227"/>
      <c r="COW232" s="227"/>
      <c r="COX232" s="227"/>
      <c r="COY232" s="227"/>
      <c r="COZ232" s="227"/>
      <c r="CPA232" s="227"/>
      <c r="CPB232" s="227"/>
      <c r="CPC232" s="227"/>
      <c r="CPD232" s="227"/>
      <c r="CPE232" s="227"/>
      <c r="CPF232" s="227"/>
      <c r="CPG232" s="227"/>
      <c r="CPH232" s="227"/>
      <c r="CPI232" s="227"/>
      <c r="CPJ232" s="227"/>
      <c r="CPK232" s="227"/>
      <c r="CPL232" s="227"/>
      <c r="CPM232" s="227"/>
      <c r="CPN232" s="227"/>
      <c r="CPO232" s="227"/>
      <c r="CPP232" s="227"/>
      <c r="CPQ232" s="227"/>
      <c r="CPR232" s="227"/>
      <c r="CPS232" s="227"/>
      <c r="CPT232" s="227"/>
      <c r="CPU232" s="227"/>
      <c r="CPV232" s="227"/>
      <c r="CPW232" s="227"/>
      <c r="CPX232" s="227"/>
      <c r="CPY232" s="227"/>
      <c r="CPZ232" s="227"/>
      <c r="CQA232" s="227"/>
      <c r="CQB232" s="227"/>
      <c r="CQC232" s="227"/>
      <c r="CQD232" s="227"/>
      <c r="CQE232" s="227"/>
      <c r="CQF232" s="227"/>
      <c r="CQG232" s="227"/>
      <c r="CQH232" s="227"/>
      <c r="CQI232" s="227"/>
      <c r="CQJ232" s="227"/>
      <c r="CQK232" s="227"/>
      <c r="CQL232" s="227"/>
      <c r="CQM232" s="227"/>
      <c r="CQN232" s="227"/>
      <c r="CQO232" s="227"/>
      <c r="CQP232" s="227"/>
      <c r="CQQ232" s="227"/>
      <c r="CQR232" s="227"/>
      <c r="CQS232" s="227"/>
      <c r="CQT232" s="227"/>
      <c r="CQU232" s="227"/>
      <c r="CQV232" s="227"/>
      <c r="CQW232" s="227"/>
      <c r="CQX232" s="227"/>
      <c r="CQY232" s="227"/>
      <c r="CQZ232" s="227"/>
      <c r="CRA232" s="227"/>
      <c r="CRB232" s="227"/>
      <c r="CRC232" s="227"/>
      <c r="CRD232" s="227"/>
      <c r="CRE232" s="227"/>
      <c r="CRF232" s="227"/>
      <c r="CRG232" s="227"/>
      <c r="CRH232" s="227"/>
      <c r="CRI232" s="227"/>
      <c r="CRJ232" s="227"/>
      <c r="CRK232" s="227"/>
      <c r="CRL232" s="227"/>
      <c r="CRM232" s="227"/>
      <c r="CRN232" s="227"/>
      <c r="CRO232" s="227"/>
      <c r="CRP232" s="227"/>
      <c r="CRQ232" s="227"/>
      <c r="CRR232" s="227"/>
      <c r="CRS232" s="227"/>
      <c r="CRT232" s="227"/>
      <c r="CRU232" s="227"/>
      <c r="CRV232" s="227"/>
      <c r="CRW232" s="227"/>
      <c r="CRX232" s="227"/>
      <c r="CRY232" s="227"/>
      <c r="CRZ232" s="227"/>
      <c r="CSA232" s="227"/>
      <c r="CSB232" s="227"/>
      <c r="CSC232" s="227"/>
      <c r="CSD232" s="227"/>
      <c r="CSE232" s="227"/>
      <c r="CSF232" s="227"/>
      <c r="CSG232" s="227"/>
      <c r="CSH232" s="227"/>
      <c r="CSI232" s="227"/>
      <c r="CSJ232" s="227"/>
      <c r="CSK232" s="227"/>
      <c r="CSL232" s="227"/>
      <c r="CSM232" s="227"/>
      <c r="CSN232" s="227"/>
      <c r="CSO232" s="227"/>
      <c r="CSP232" s="227"/>
      <c r="CSQ232" s="227"/>
      <c r="CSR232" s="227"/>
      <c r="CSS232" s="227"/>
      <c r="CST232" s="227"/>
      <c r="CSU232" s="227"/>
      <c r="CSV232" s="227"/>
      <c r="CSW232" s="227"/>
      <c r="CSX232" s="227"/>
      <c r="CSY232" s="227"/>
      <c r="CSZ232" s="227"/>
      <c r="CTA232" s="227"/>
      <c r="CTB232" s="227"/>
      <c r="CTC232" s="227"/>
      <c r="CTD232" s="227"/>
      <c r="CTE232" s="227"/>
      <c r="CTF232" s="227"/>
      <c r="CTG232" s="227"/>
      <c r="CTH232" s="227"/>
      <c r="CTI232" s="227"/>
      <c r="CTJ232" s="227"/>
      <c r="CTK232" s="227"/>
      <c r="CTL232" s="227"/>
      <c r="CTM232" s="227"/>
      <c r="CTN232" s="227"/>
      <c r="CTO232" s="227"/>
      <c r="CTP232" s="227"/>
      <c r="CTQ232" s="227"/>
      <c r="CTR232" s="227"/>
      <c r="CTS232" s="227"/>
      <c r="CTT232" s="227"/>
      <c r="CTU232" s="227"/>
      <c r="CTV232" s="227"/>
      <c r="CTW232" s="227"/>
      <c r="CTX232" s="227"/>
      <c r="CTY232" s="227"/>
      <c r="CTZ232" s="227"/>
      <c r="CUA232" s="227"/>
      <c r="CUB232" s="227"/>
      <c r="CUC232" s="227"/>
      <c r="CUD232" s="227"/>
      <c r="CUE232" s="227"/>
      <c r="CUF232" s="227"/>
      <c r="CUG232" s="227"/>
      <c r="CUH232" s="227"/>
      <c r="CUI232" s="227"/>
      <c r="CUJ232" s="227"/>
      <c r="CUK232" s="227"/>
      <c r="CUL232" s="227"/>
      <c r="CUM232" s="227"/>
      <c r="CUN232" s="227"/>
      <c r="CUO232" s="227"/>
      <c r="CUP232" s="227"/>
      <c r="CUQ232" s="227"/>
      <c r="CUR232" s="227"/>
      <c r="CUS232" s="227"/>
      <c r="CUT232" s="227"/>
      <c r="CUU232" s="227"/>
      <c r="CUV232" s="227"/>
      <c r="CUW232" s="227"/>
      <c r="CUX232" s="227"/>
      <c r="CUY232" s="227"/>
      <c r="CUZ232" s="227"/>
      <c r="CVA232" s="227"/>
      <c r="CVB232" s="227"/>
      <c r="CVC232" s="227"/>
      <c r="CVD232" s="227"/>
      <c r="CVE232" s="227"/>
      <c r="CVF232" s="227"/>
      <c r="CVG232" s="227"/>
      <c r="CVH232" s="227"/>
      <c r="CVI232" s="227"/>
      <c r="CVJ232" s="227"/>
      <c r="CVK232" s="227"/>
      <c r="CVL232" s="227"/>
      <c r="CVM232" s="227"/>
      <c r="CVN232" s="227"/>
      <c r="CVO232" s="227"/>
      <c r="CVP232" s="227"/>
      <c r="CVQ232" s="227"/>
      <c r="CVR232" s="227"/>
      <c r="CVS232" s="227"/>
      <c r="CVT232" s="227"/>
      <c r="CVU232" s="227"/>
      <c r="CVV232" s="227"/>
      <c r="CVW232" s="227"/>
      <c r="CVX232" s="227"/>
      <c r="CVY232" s="227"/>
      <c r="CVZ232" s="227"/>
      <c r="CWA232" s="227"/>
      <c r="CWB232" s="227"/>
      <c r="CWC232" s="227"/>
      <c r="CWD232" s="227"/>
      <c r="CWE232" s="227"/>
      <c r="CWF232" s="227"/>
      <c r="CWG232" s="227"/>
      <c r="CWH232" s="227"/>
      <c r="CWI232" s="227"/>
      <c r="CWJ232" s="227"/>
      <c r="CWK232" s="227"/>
      <c r="CWL232" s="227"/>
      <c r="CWM232" s="227"/>
      <c r="CWN232" s="227"/>
      <c r="CWO232" s="227"/>
      <c r="CWP232" s="227"/>
      <c r="CWQ232" s="227"/>
      <c r="CWR232" s="227"/>
      <c r="CWS232" s="227"/>
      <c r="CWT232" s="227"/>
      <c r="CWU232" s="227"/>
      <c r="CWV232" s="227"/>
      <c r="CWW232" s="227"/>
      <c r="CWX232" s="227"/>
      <c r="CWY232" s="227"/>
      <c r="CWZ232" s="227"/>
      <c r="CXA232" s="227"/>
      <c r="CXB232" s="227"/>
      <c r="CXC232" s="227"/>
      <c r="CXD232" s="227"/>
      <c r="CXE232" s="227"/>
      <c r="CXF232" s="227"/>
      <c r="CXG232" s="227"/>
      <c r="CXH232" s="227"/>
      <c r="CXI232" s="227"/>
      <c r="CXJ232" s="227"/>
      <c r="CXK232" s="227"/>
      <c r="CXL232" s="227"/>
      <c r="CXM232" s="227"/>
      <c r="CXN232" s="227"/>
      <c r="CXO232" s="227"/>
      <c r="CXP232" s="227"/>
      <c r="CXQ232" s="227"/>
      <c r="CXR232" s="227"/>
      <c r="CXS232" s="227"/>
      <c r="CXT232" s="227"/>
      <c r="CXU232" s="227"/>
      <c r="CXV232" s="227"/>
      <c r="CXW232" s="227"/>
      <c r="CXX232" s="227"/>
      <c r="CXY232" s="227"/>
      <c r="CXZ232" s="227"/>
      <c r="CYA232" s="227"/>
      <c r="CYB232" s="227"/>
      <c r="CYC232" s="227"/>
      <c r="CYD232" s="227"/>
      <c r="CYE232" s="227"/>
      <c r="CYF232" s="227"/>
      <c r="CYG232" s="227"/>
      <c r="CYH232" s="227"/>
      <c r="CYI232" s="227"/>
      <c r="CYJ232" s="227"/>
      <c r="CYK232" s="227"/>
      <c r="CYL232" s="227"/>
      <c r="CYM232" s="227"/>
      <c r="CYN232" s="227"/>
      <c r="CYO232" s="227"/>
      <c r="CYP232" s="227"/>
      <c r="CYQ232" s="227"/>
      <c r="CYR232" s="227"/>
      <c r="CYS232" s="227"/>
      <c r="CYT232" s="227"/>
      <c r="CYU232" s="227"/>
      <c r="CYV232" s="227"/>
      <c r="CYW232" s="227"/>
      <c r="CYX232" s="227"/>
      <c r="CYY232" s="227"/>
      <c r="CYZ232" s="227"/>
      <c r="CZA232" s="227"/>
      <c r="CZB232" s="227"/>
      <c r="CZC232" s="227"/>
      <c r="CZD232" s="227"/>
      <c r="CZE232" s="227"/>
      <c r="CZF232" s="227"/>
      <c r="CZG232" s="227"/>
      <c r="CZH232" s="227"/>
      <c r="CZI232" s="227"/>
      <c r="CZJ232" s="227"/>
      <c r="CZK232" s="227"/>
      <c r="CZL232" s="227"/>
      <c r="CZM232" s="227"/>
      <c r="CZN232" s="227"/>
      <c r="CZO232" s="227"/>
      <c r="CZP232" s="227"/>
      <c r="CZQ232" s="227"/>
      <c r="CZR232" s="227"/>
      <c r="CZS232" s="227"/>
      <c r="CZT232" s="227"/>
      <c r="CZU232" s="227"/>
      <c r="CZV232" s="227"/>
      <c r="CZW232" s="227"/>
      <c r="CZX232" s="227"/>
      <c r="CZY232" s="227"/>
      <c r="CZZ232" s="227"/>
      <c r="DAA232" s="227"/>
      <c r="DAB232" s="227"/>
      <c r="DAC232" s="227"/>
      <c r="DAD232" s="227"/>
      <c r="DAE232" s="227"/>
      <c r="DAF232" s="227"/>
      <c r="DAG232" s="227"/>
      <c r="DAH232" s="227"/>
      <c r="DAI232" s="227"/>
      <c r="DAJ232" s="227"/>
      <c r="DAK232" s="227"/>
      <c r="DAL232" s="227"/>
      <c r="DAM232" s="227"/>
      <c r="DAN232" s="227"/>
      <c r="DAO232" s="227"/>
      <c r="DAP232" s="227"/>
      <c r="DAQ232" s="227"/>
      <c r="DAR232" s="227"/>
      <c r="DAS232" s="227"/>
      <c r="DAT232" s="227"/>
      <c r="DAU232" s="227"/>
      <c r="DAV232" s="227"/>
      <c r="DAW232" s="227"/>
      <c r="DAX232" s="227"/>
      <c r="DAY232" s="227"/>
      <c r="DAZ232" s="227"/>
      <c r="DBA232" s="227"/>
      <c r="DBB232" s="227"/>
      <c r="DBC232" s="227"/>
      <c r="DBD232" s="227"/>
      <c r="DBE232" s="227"/>
      <c r="DBF232" s="227"/>
      <c r="DBG232" s="227"/>
      <c r="DBH232" s="227"/>
      <c r="DBI232" s="227"/>
      <c r="DBJ232" s="227"/>
      <c r="DBK232" s="227"/>
      <c r="DBL232" s="227"/>
      <c r="DBM232" s="227"/>
      <c r="DBN232" s="227"/>
      <c r="DBO232" s="227"/>
      <c r="DBP232" s="227"/>
      <c r="DBQ232" s="227"/>
      <c r="DBR232" s="227"/>
      <c r="DBS232" s="227"/>
      <c r="DBT232" s="227"/>
      <c r="DBU232" s="227"/>
      <c r="DBV232" s="227"/>
      <c r="DBW232" s="227"/>
      <c r="DBX232" s="227"/>
      <c r="DBY232" s="227"/>
      <c r="DBZ232" s="227"/>
      <c r="DCA232" s="227"/>
      <c r="DCB232" s="227"/>
      <c r="DCC232" s="227"/>
      <c r="DCD232" s="227"/>
      <c r="DCE232" s="227"/>
      <c r="DCF232" s="227"/>
      <c r="DCG232" s="227"/>
      <c r="DCH232" s="227"/>
      <c r="DCI232" s="227"/>
      <c r="DCJ232" s="227"/>
      <c r="DCK232" s="227"/>
      <c r="DCL232" s="227"/>
      <c r="DCM232" s="227"/>
      <c r="DCN232" s="227"/>
      <c r="DCO232" s="227"/>
      <c r="DCP232" s="227"/>
      <c r="DCQ232" s="227"/>
      <c r="DCR232" s="227"/>
      <c r="DCS232" s="227"/>
      <c r="DCT232" s="227"/>
      <c r="DCU232" s="227"/>
      <c r="DCV232" s="227"/>
      <c r="DCW232" s="227"/>
      <c r="DCX232" s="227"/>
      <c r="DCY232" s="227"/>
      <c r="DCZ232" s="227"/>
      <c r="DDA232" s="227"/>
      <c r="DDB232" s="227"/>
      <c r="DDC232" s="227"/>
      <c r="DDD232" s="227"/>
      <c r="DDE232" s="227"/>
      <c r="DDF232" s="227"/>
      <c r="DDG232" s="227"/>
      <c r="DDH232" s="227"/>
      <c r="DDI232" s="227"/>
      <c r="DDJ232" s="227"/>
      <c r="DDK232" s="227"/>
      <c r="DDL232" s="227"/>
      <c r="DDM232" s="227"/>
      <c r="DDN232" s="227"/>
      <c r="DDO232" s="227"/>
      <c r="DDP232" s="227"/>
      <c r="DDQ232" s="227"/>
      <c r="DDR232" s="227"/>
      <c r="DDS232" s="227"/>
      <c r="DDT232" s="227"/>
      <c r="DDU232" s="227"/>
      <c r="DDV232" s="227"/>
      <c r="DDW232" s="227"/>
      <c r="DDX232" s="227"/>
      <c r="DDY232" s="227"/>
      <c r="DDZ232" s="227"/>
      <c r="DEA232" s="227"/>
      <c r="DEB232" s="227"/>
      <c r="DEC232" s="227"/>
      <c r="DED232" s="227"/>
      <c r="DEE232" s="227"/>
      <c r="DEF232" s="227"/>
      <c r="DEG232" s="227"/>
      <c r="DEH232" s="227"/>
      <c r="DEI232" s="227"/>
      <c r="DEJ232" s="227"/>
      <c r="DEK232" s="227"/>
      <c r="DEL232" s="227"/>
      <c r="DEM232" s="227"/>
      <c r="DEN232" s="227"/>
      <c r="DEO232" s="227"/>
      <c r="DEP232" s="227"/>
      <c r="DEQ232" s="227"/>
      <c r="DER232" s="227"/>
      <c r="DES232" s="227"/>
      <c r="DET232" s="227"/>
      <c r="DEU232" s="227"/>
      <c r="DEV232" s="227"/>
      <c r="DEW232" s="227"/>
      <c r="DEX232" s="227"/>
      <c r="DEY232" s="227"/>
      <c r="DEZ232" s="227"/>
      <c r="DFA232" s="227"/>
      <c r="DFB232" s="227"/>
      <c r="DFC232" s="227"/>
      <c r="DFD232" s="227"/>
      <c r="DFE232" s="227"/>
      <c r="DFF232" s="227"/>
      <c r="DFG232" s="227"/>
      <c r="DFH232" s="227"/>
      <c r="DFI232" s="227"/>
      <c r="DFJ232" s="227"/>
      <c r="DFK232" s="227"/>
      <c r="DFL232" s="227"/>
      <c r="DFM232" s="227"/>
      <c r="DFN232" s="227"/>
      <c r="DFO232" s="227"/>
      <c r="DFP232" s="227"/>
      <c r="DFQ232" s="227"/>
      <c r="DFR232" s="227"/>
      <c r="DFS232" s="227"/>
      <c r="DFT232" s="227"/>
      <c r="DFU232" s="227"/>
      <c r="DFV232" s="227"/>
      <c r="DFW232" s="227"/>
      <c r="DFX232" s="227"/>
      <c r="DFY232" s="227"/>
      <c r="DFZ232" s="227"/>
      <c r="DGA232" s="227"/>
      <c r="DGB232" s="227"/>
      <c r="DGC232" s="227"/>
      <c r="DGD232" s="227"/>
      <c r="DGE232" s="227"/>
      <c r="DGF232" s="227"/>
      <c r="DGG232" s="227"/>
      <c r="DGH232" s="227"/>
      <c r="DGI232" s="227"/>
      <c r="DGJ232" s="227"/>
      <c r="DGK232" s="227"/>
      <c r="DGL232" s="227"/>
      <c r="DGM232" s="227"/>
      <c r="DGN232" s="227"/>
      <c r="DGO232" s="227"/>
      <c r="DGP232" s="227"/>
      <c r="DGQ232" s="227"/>
      <c r="DGR232" s="227"/>
      <c r="DGS232" s="227"/>
      <c r="DGT232" s="227"/>
      <c r="DGU232" s="227"/>
      <c r="DGV232" s="227"/>
      <c r="DGW232" s="227"/>
      <c r="DGX232" s="227"/>
      <c r="DGY232" s="227"/>
      <c r="DGZ232" s="227"/>
      <c r="DHA232" s="227"/>
      <c r="DHB232" s="227"/>
      <c r="DHC232" s="227"/>
      <c r="DHD232" s="227"/>
      <c r="DHE232" s="227"/>
      <c r="DHF232" s="227"/>
      <c r="DHG232" s="227"/>
      <c r="DHH232" s="227"/>
      <c r="DHI232" s="227"/>
      <c r="DHJ232" s="227"/>
      <c r="DHK232" s="227"/>
      <c r="DHL232" s="227"/>
      <c r="DHM232" s="227"/>
      <c r="DHN232" s="227"/>
      <c r="DHO232" s="227"/>
      <c r="DHP232" s="227"/>
      <c r="DHQ232" s="227"/>
      <c r="DHR232" s="227"/>
      <c r="DHS232" s="227"/>
      <c r="DHT232" s="227"/>
      <c r="DHU232" s="227"/>
      <c r="DHV232" s="227"/>
      <c r="DHW232" s="227"/>
      <c r="DHX232" s="227"/>
      <c r="DHY232" s="227"/>
      <c r="DHZ232" s="227"/>
      <c r="DIA232" s="227"/>
      <c r="DIB232" s="227"/>
      <c r="DIC232" s="227"/>
      <c r="DID232" s="227"/>
      <c r="DIE232" s="227"/>
      <c r="DIF232" s="227"/>
      <c r="DIG232" s="227"/>
      <c r="DIH232" s="227"/>
      <c r="DII232" s="227"/>
      <c r="DIJ232" s="227"/>
      <c r="DIK232" s="227"/>
      <c r="DIL232" s="227"/>
      <c r="DIM232" s="227"/>
      <c r="DIN232" s="227"/>
      <c r="DIO232" s="227"/>
      <c r="DIP232" s="227"/>
      <c r="DIQ232" s="227"/>
      <c r="DIR232" s="227"/>
      <c r="DIS232" s="227"/>
      <c r="DIT232" s="227"/>
      <c r="DIU232" s="227"/>
      <c r="DIV232" s="227"/>
      <c r="DIW232" s="227"/>
      <c r="DIX232" s="227"/>
      <c r="DIY232" s="227"/>
      <c r="DIZ232" s="227"/>
      <c r="DJA232" s="227"/>
      <c r="DJB232" s="227"/>
      <c r="DJC232" s="227"/>
      <c r="DJD232" s="227"/>
      <c r="DJE232" s="227"/>
      <c r="DJF232" s="227"/>
      <c r="DJG232" s="227"/>
      <c r="DJH232" s="227"/>
      <c r="DJI232" s="227"/>
      <c r="DJJ232" s="227"/>
      <c r="DJK232" s="227"/>
      <c r="DJL232" s="227"/>
      <c r="DJM232" s="227"/>
      <c r="DJN232" s="227"/>
      <c r="DJO232" s="227"/>
      <c r="DJP232" s="227"/>
      <c r="DJQ232" s="227"/>
      <c r="DJR232" s="227"/>
      <c r="DJS232" s="227"/>
      <c r="DJT232" s="227"/>
      <c r="DJU232" s="227"/>
      <c r="DJV232" s="227"/>
      <c r="DJW232" s="227"/>
      <c r="DJX232" s="227"/>
      <c r="DJY232" s="227"/>
      <c r="DJZ232" s="227"/>
      <c r="DKA232" s="227"/>
      <c r="DKB232" s="227"/>
      <c r="DKC232" s="227"/>
      <c r="DKD232" s="227"/>
      <c r="DKE232" s="227"/>
      <c r="DKF232" s="227"/>
      <c r="DKG232" s="227"/>
      <c r="DKH232" s="227"/>
      <c r="DKI232" s="227"/>
      <c r="DKJ232" s="227"/>
      <c r="DKK232" s="227"/>
      <c r="DKL232" s="227"/>
      <c r="DKM232" s="227"/>
      <c r="DKN232" s="227"/>
      <c r="DKO232" s="227"/>
      <c r="DKP232" s="227"/>
      <c r="DKQ232" s="227"/>
      <c r="DKR232" s="227"/>
      <c r="DKS232" s="227"/>
      <c r="DKT232" s="227"/>
      <c r="DKU232" s="227"/>
      <c r="DKV232" s="227"/>
      <c r="DKW232" s="227"/>
      <c r="DKX232" s="227"/>
      <c r="DKY232" s="227"/>
      <c r="DKZ232" s="227"/>
      <c r="DLA232" s="227"/>
      <c r="DLB232" s="227"/>
      <c r="DLC232" s="227"/>
      <c r="DLD232" s="227"/>
      <c r="DLE232" s="227"/>
      <c r="DLF232" s="227"/>
      <c r="DLG232" s="227"/>
      <c r="DLH232" s="227"/>
      <c r="DLI232" s="227"/>
      <c r="DLJ232" s="227"/>
      <c r="DLK232" s="227"/>
      <c r="DLL232" s="227"/>
      <c r="DLM232" s="227"/>
      <c r="DLN232" s="227"/>
      <c r="DLO232" s="227"/>
      <c r="DLP232" s="227"/>
      <c r="DLQ232" s="227"/>
      <c r="DLR232" s="227"/>
      <c r="DLS232" s="227"/>
      <c r="DLT232" s="227"/>
      <c r="DLU232" s="227"/>
      <c r="DLV232" s="227"/>
      <c r="DLW232" s="227"/>
      <c r="DLX232" s="227"/>
      <c r="DLY232" s="227"/>
      <c r="DLZ232" s="227"/>
      <c r="DMA232" s="227"/>
      <c r="DMB232" s="227"/>
      <c r="DMC232" s="227"/>
      <c r="DMD232" s="227"/>
      <c r="DME232" s="227"/>
      <c r="DMF232" s="227"/>
      <c r="DMG232" s="227"/>
      <c r="DMH232" s="227"/>
      <c r="DMI232" s="227"/>
      <c r="DMJ232" s="227"/>
      <c r="DMK232" s="227"/>
      <c r="DML232" s="227"/>
      <c r="DMM232" s="227"/>
      <c r="DMN232" s="227"/>
      <c r="DMO232" s="227"/>
      <c r="DMP232" s="227"/>
      <c r="DMQ232" s="227"/>
      <c r="DMR232" s="227"/>
      <c r="DMS232" s="227"/>
      <c r="DMT232" s="227"/>
      <c r="DMU232" s="227"/>
      <c r="DMV232" s="227"/>
      <c r="DMW232" s="227"/>
      <c r="DMX232" s="227"/>
      <c r="DMY232" s="227"/>
      <c r="DMZ232" s="227"/>
      <c r="DNA232" s="227"/>
      <c r="DNB232" s="227"/>
      <c r="DNC232" s="227"/>
      <c r="DND232" s="227"/>
      <c r="DNE232" s="227"/>
      <c r="DNF232" s="227"/>
      <c r="DNG232" s="227"/>
      <c r="DNH232" s="227"/>
      <c r="DNI232" s="227"/>
      <c r="DNJ232" s="227"/>
      <c r="DNK232" s="227"/>
      <c r="DNL232" s="227"/>
      <c r="DNM232" s="227"/>
      <c r="DNN232" s="227"/>
      <c r="DNO232" s="227"/>
      <c r="DNP232" s="227"/>
      <c r="DNQ232" s="227"/>
      <c r="DNR232" s="227"/>
      <c r="DNS232" s="227"/>
      <c r="DNT232" s="227"/>
      <c r="DNU232" s="227"/>
      <c r="DNV232" s="227"/>
      <c r="DNW232" s="227"/>
      <c r="DNX232" s="227"/>
      <c r="DNY232" s="227"/>
      <c r="DNZ232" s="227"/>
      <c r="DOA232" s="227"/>
      <c r="DOB232" s="227"/>
      <c r="DOC232" s="227"/>
      <c r="DOD232" s="227"/>
      <c r="DOE232" s="227"/>
      <c r="DOF232" s="227"/>
      <c r="DOG232" s="227"/>
      <c r="DOH232" s="227"/>
      <c r="DOI232" s="227"/>
      <c r="DOJ232" s="227"/>
      <c r="DOK232" s="227"/>
      <c r="DOL232" s="227"/>
      <c r="DOM232" s="227"/>
      <c r="DON232" s="227"/>
      <c r="DOO232" s="227"/>
      <c r="DOP232" s="227"/>
      <c r="DOQ232" s="227"/>
      <c r="DOR232" s="227"/>
      <c r="DOS232" s="227"/>
      <c r="DOT232" s="227"/>
      <c r="DOU232" s="227"/>
      <c r="DOV232" s="227"/>
      <c r="DOW232" s="227"/>
      <c r="DOX232" s="227"/>
      <c r="DOY232" s="227"/>
      <c r="DOZ232" s="227"/>
      <c r="DPA232" s="227"/>
      <c r="DPB232" s="227"/>
      <c r="DPC232" s="227"/>
      <c r="DPD232" s="227"/>
      <c r="DPE232" s="227"/>
      <c r="DPF232" s="227"/>
      <c r="DPG232" s="227"/>
      <c r="DPH232" s="227"/>
      <c r="DPI232" s="227"/>
      <c r="DPJ232" s="227"/>
      <c r="DPK232" s="227"/>
      <c r="DPL232" s="227"/>
      <c r="DPM232" s="227"/>
      <c r="DPN232" s="227"/>
      <c r="DPO232" s="227"/>
      <c r="DPP232" s="227"/>
      <c r="DPQ232" s="227"/>
      <c r="DPR232" s="227"/>
      <c r="DPS232" s="227"/>
      <c r="DPT232" s="227"/>
      <c r="DPU232" s="227"/>
      <c r="DPV232" s="227"/>
      <c r="DPW232" s="227"/>
      <c r="DPX232" s="227"/>
      <c r="DPY232" s="227"/>
      <c r="DPZ232" s="227"/>
      <c r="DQA232" s="227"/>
      <c r="DQB232" s="227"/>
      <c r="DQC232" s="227"/>
      <c r="DQD232" s="227"/>
      <c r="DQE232" s="227"/>
      <c r="DQF232" s="227"/>
      <c r="DQG232" s="227"/>
      <c r="DQH232" s="227"/>
      <c r="DQI232" s="227"/>
      <c r="DQJ232" s="227"/>
      <c r="DQK232" s="227"/>
      <c r="DQL232" s="227"/>
      <c r="DQM232" s="227"/>
      <c r="DQN232" s="227"/>
      <c r="DQO232" s="227"/>
      <c r="DQP232" s="227"/>
      <c r="DQQ232" s="227"/>
      <c r="DQR232" s="227"/>
      <c r="DQS232" s="227"/>
      <c r="DQT232" s="227"/>
      <c r="DQU232" s="227"/>
      <c r="DQV232" s="227"/>
      <c r="DQW232" s="227"/>
      <c r="DQX232" s="227"/>
      <c r="DQY232" s="227"/>
      <c r="DQZ232" s="227"/>
      <c r="DRA232" s="227"/>
      <c r="DRB232" s="227"/>
      <c r="DRC232" s="227"/>
      <c r="DRD232" s="227"/>
      <c r="DRE232" s="227"/>
      <c r="DRF232" s="227"/>
      <c r="DRG232" s="227"/>
      <c r="DRH232" s="227"/>
      <c r="DRI232" s="227"/>
      <c r="DRJ232" s="227"/>
      <c r="DRK232" s="227"/>
      <c r="DRL232" s="227"/>
      <c r="DRM232" s="227"/>
      <c r="DRN232" s="227"/>
      <c r="DRO232" s="227"/>
      <c r="DRP232" s="227"/>
      <c r="DRQ232" s="227"/>
      <c r="DRR232" s="227"/>
      <c r="DRS232" s="227"/>
      <c r="DRT232" s="227"/>
      <c r="DRU232" s="227"/>
      <c r="DRV232" s="227"/>
      <c r="DRW232" s="227"/>
      <c r="DRX232" s="227"/>
      <c r="DRY232" s="227"/>
      <c r="DRZ232" s="227"/>
      <c r="DSA232" s="227"/>
      <c r="DSB232" s="227"/>
      <c r="DSC232" s="227"/>
      <c r="DSD232" s="227"/>
      <c r="DSE232" s="227"/>
      <c r="DSF232" s="227"/>
      <c r="DSG232" s="227"/>
      <c r="DSH232" s="227"/>
      <c r="DSI232" s="227"/>
      <c r="DSJ232" s="227"/>
      <c r="DSK232" s="227"/>
      <c r="DSL232" s="227"/>
      <c r="DSM232" s="227"/>
      <c r="DSN232" s="227"/>
      <c r="DSO232" s="227"/>
      <c r="DSP232" s="227"/>
      <c r="DSQ232" s="227"/>
      <c r="DSR232" s="227"/>
      <c r="DSS232" s="227"/>
      <c r="DST232" s="227"/>
      <c r="DSU232" s="227"/>
      <c r="DSV232" s="227"/>
      <c r="DSW232" s="227"/>
      <c r="DSX232" s="227"/>
      <c r="DSY232" s="227"/>
      <c r="DSZ232" s="227"/>
      <c r="DTA232" s="227"/>
      <c r="DTB232" s="227"/>
      <c r="DTC232" s="227"/>
      <c r="DTD232" s="227"/>
      <c r="DTE232" s="227"/>
      <c r="DTF232" s="227"/>
      <c r="DTG232" s="227"/>
      <c r="DTH232" s="227"/>
      <c r="DTI232" s="227"/>
      <c r="DTJ232" s="227"/>
      <c r="DTK232" s="227"/>
      <c r="DTL232" s="227"/>
      <c r="DTM232" s="227"/>
      <c r="DTN232" s="227"/>
      <c r="DTO232" s="227"/>
      <c r="DTP232" s="227"/>
      <c r="DTQ232" s="227"/>
      <c r="DTR232" s="227"/>
      <c r="DTS232" s="227"/>
      <c r="DTT232" s="227"/>
      <c r="DTU232" s="227"/>
      <c r="DTV232" s="227"/>
      <c r="DTW232" s="227"/>
      <c r="DTX232" s="227"/>
      <c r="DTY232" s="227"/>
      <c r="DTZ232" s="227"/>
      <c r="DUA232" s="227"/>
      <c r="DUB232" s="227"/>
      <c r="DUC232" s="227"/>
      <c r="DUD232" s="227"/>
      <c r="DUE232" s="227"/>
      <c r="DUF232" s="227"/>
      <c r="DUG232" s="227"/>
      <c r="DUH232" s="227"/>
      <c r="DUI232" s="227"/>
      <c r="DUJ232" s="227"/>
      <c r="DUK232" s="227"/>
      <c r="DUL232" s="227"/>
      <c r="DUM232" s="227"/>
      <c r="DUN232" s="227"/>
      <c r="DUO232" s="227"/>
      <c r="DUP232" s="227"/>
      <c r="DUQ232" s="227"/>
      <c r="DUR232" s="227"/>
      <c r="DUS232" s="227"/>
      <c r="DUT232" s="227"/>
      <c r="DUU232" s="227"/>
      <c r="DUV232" s="227"/>
      <c r="DUW232" s="227"/>
      <c r="DUX232" s="227"/>
      <c r="DUY232" s="227"/>
      <c r="DUZ232" s="227"/>
      <c r="DVA232" s="227"/>
      <c r="DVB232" s="227"/>
      <c r="DVC232" s="227"/>
      <c r="DVD232" s="227"/>
      <c r="DVE232" s="227"/>
      <c r="DVF232" s="227"/>
      <c r="DVG232" s="227"/>
      <c r="DVH232" s="227"/>
      <c r="DVI232" s="227"/>
      <c r="DVJ232" s="227"/>
      <c r="DVK232" s="227"/>
      <c r="DVL232" s="227"/>
      <c r="DVM232" s="227"/>
      <c r="DVN232" s="227"/>
      <c r="DVO232" s="227"/>
      <c r="DVP232" s="227"/>
      <c r="DVQ232" s="227"/>
      <c r="DVR232" s="227"/>
      <c r="DVS232" s="227"/>
      <c r="DVT232" s="227"/>
      <c r="DVU232" s="227"/>
      <c r="DVV232" s="227"/>
      <c r="DVW232" s="227"/>
      <c r="DVX232" s="227"/>
      <c r="DVY232" s="227"/>
      <c r="DVZ232" s="227"/>
      <c r="DWA232" s="227"/>
      <c r="DWB232" s="227"/>
      <c r="DWC232" s="227"/>
      <c r="DWD232" s="227"/>
      <c r="DWE232" s="227"/>
      <c r="DWF232" s="227"/>
      <c r="DWG232" s="227"/>
      <c r="DWH232" s="227"/>
      <c r="DWI232" s="227"/>
      <c r="DWJ232" s="227"/>
      <c r="DWK232" s="227"/>
      <c r="DWL232" s="227"/>
      <c r="DWM232" s="227"/>
      <c r="DWN232" s="227"/>
      <c r="DWO232" s="227"/>
      <c r="DWP232" s="227"/>
      <c r="DWQ232" s="227"/>
      <c r="DWR232" s="227"/>
      <c r="DWS232" s="227"/>
      <c r="DWT232" s="227"/>
      <c r="DWU232" s="227"/>
      <c r="DWV232" s="227"/>
      <c r="DWW232" s="227"/>
      <c r="DWX232" s="227"/>
      <c r="DWY232" s="227"/>
      <c r="DWZ232" s="227"/>
      <c r="DXA232" s="227"/>
      <c r="DXB232" s="227"/>
      <c r="DXC232" s="227"/>
      <c r="DXD232" s="227"/>
      <c r="DXE232" s="227"/>
      <c r="DXF232" s="227"/>
      <c r="DXG232" s="227"/>
      <c r="DXH232" s="227"/>
      <c r="DXI232" s="227"/>
      <c r="DXJ232" s="227"/>
      <c r="DXK232" s="227"/>
      <c r="DXL232" s="227"/>
      <c r="DXM232" s="227"/>
      <c r="DXN232" s="227"/>
      <c r="DXO232" s="227"/>
      <c r="DXP232" s="227"/>
      <c r="DXQ232" s="227"/>
      <c r="DXR232" s="227"/>
      <c r="DXS232" s="227"/>
      <c r="DXT232" s="227"/>
      <c r="DXU232" s="227"/>
      <c r="DXV232" s="227"/>
      <c r="DXW232" s="227"/>
      <c r="DXX232" s="227"/>
      <c r="DXY232" s="227"/>
      <c r="DXZ232" s="227"/>
      <c r="DYA232" s="227"/>
      <c r="DYB232" s="227"/>
      <c r="DYC232" s="227"/>
      <c r="DYD232" s="227"/>
      <c r="DYE232" s="227"/>
      <c r="DYF232" s="227"/>
      <c r="DYG232" s="227"/>
      <c r="DYH232" s="227"/>
      <c r="DYI232" s="227"/>
      <c r="DYJ232" s="227"/>
      <c r="DYK232" s="227"/>
      <c r="DYL232" s="227"/>
      <c r="DYM232" s="227"/>
      <c r="DYN232" s="227"/>
      <c r="DYO232" s="227"/>
      <c r="DYP232" s="227"/>
      <c r="DYQ232" s="227"/>
      <c r="DYR232" s="227"/>
      <c r="DYS232" s="227"/>
      <c r="DYT232" s="227"/>
      <c r="DYU232" s="227"/>
      <c r="DYV232" s="227"/>
      <c r="DYW232" s="227"/>
      <c r="DYX232" s="227"/>
      <c r="DYY232" s="227"/>
      <c r="DYZ232" s="227"/>
      <c r="DZA232" s="227"/>
      <c r="DZB232" s="227"/>
      <c r="DZC232" s="227"/>
      <c r="DZD232" s="227"/>
      <c r="DZE232" s="227"/>
      <c r="DZF232" s="227"/>
      <c r="DZG232" s="227"/>
      <c r="DZH232" s="227"/>
      <c r="DZI232" s="227"/>
      <c r="DZJ232" s="227"/>
      <c r="DZK232" s="227"/>
      <c r="DZL232" s="227"/>
      <c r="DZM232" s="227"/>
      <c r="DZN232" s="227"/>
      <c r="DZO232" s="227"/>
      <c r="DZP232" s="227"/>
      <c r="DZQ232" s="227"/>
      <c r="DZR232" s="227"/>
      <c r="DZS232" s="227"/>
      <c r="DZT232" s="227"/>
      <c r="DZU232" s="227"/>
      <c r="DZV232" s="227"/>
      <c r="DZW232" s="227"/>
      <c r="DZX232" s="227"/>
      <c r="DZY232" s="227"/>
      <c r="DZZ232" s="227"/>
      <c r="EAA232" s="227"/>
      <c r="EAB232" s="227"/>
      <c r="EAC232" s="227"/>
      <c r="EAD232" s="227"/>
      <c r="EAE232" s="227"/>
      <c r="EAF232" s="227"/>
      <c r="EAG232" s="227"/>
      <c r="EAH232" s="227"/>
      <c r="EAI232" s="227"/>
      <c r="EAJ232" s="227"/>
      <c r="EAK232" s="227"/>
      <c r="EAL232" s="227"/>
      <c r="EAM232" s="227"/>
      <c r="EAN232" s="227"/>
      <c r="EAO232" s="227"/>
      <c r="EAP232" s="227"/>
      <c r="EAQ232" s="227"/>
      <c r="EAR232" s="227"/>
      <c r="EAS232" s="227"/>
      <c r="EAT232" s="227"/>
      <c r="EAU232" s="227"/>
      <c r="EAV232" s="227"/>
      <c r="EAW232" s="227"/>
      <c r="EAX232" s="227"/>
      <c r="EAY232" s="227"/>
      <c r="EAZ232" s="227"/>
      <c r="EBA232" s="227"/>
      <c r="EBB232" s="227"/>
      <c r="EBC232" s="227"/>
      <c r="EBD232" s="227"/>
      <c r="EBE232" s="227"/>
      <c r="EBF232" s="227"/>
      <c r="EBG232" s="227"/>
      <c r="EBH232" s="227"/>
      <c r="EBI232" s="227"/>
      <c r="EBJ232" s="227"/>
      <c r="EBK232" s="227"/>
      <c r="EBL232" s="227"/>
      <c r="EBM232" s="227"/>
      <c r="EBN232" s="227"/>
      <c r="EBO232" s="227"/>
      <c r="EBP232" s="227"/>
      <c r="EBQ232" s="227"/>
      <c r="EBR232" s="227"/>
      <c r="EBS232" s="227"/>
      <c r="EBT232" s="227"/>
      <c r="EBU232" s="227"/>
      <c r="EBV232" s="227"/>
      <c r="EBW232" s="227"/>
      <c r="EBX232" s="227"/>
      <c r="EBY232" s="227"/>
      <c r="EBZ232" s="227"/>
      <c r="ECA232" s="227"/>
      <c r="ECB232" s="227"/>
      <c r="ECC232" s="227"/>
      <c r="ECD232" s="227"/>
      <c r="ECE232" s="227"/>
      <c r="ECF232" s="227"/>
      <c r="ECG232" s="227"/>
      <c r="ECH232" s="227"/>
      <c r="ECI232" s="227"/>
      <c r="ECJ232" s="227"/>
      <c r="ECK232" s="227"/>
      <c r="ECL232" s="227"/>
      <c r="ECM232" s="227"/>
      <c r="ECN232" s="227"/>
      <c r="ECO232" s="227"/>
      <c r="ECP232" s="227"/>
      <c r="ECQ232" s="227"/>
      <c r="ECR232" s="227"/>
      <c r="ECS232" s="227"/>
      <c r="ECT232" s="227"/>
      <c r="ECU232" s="227"/>
      <c r="ECV232" s="227"/>
      <c r="ECW232" s="227"/>
      <c r="ECX232" s="227"/>
      <c r="ECY232" s="227"/>
      <c r="ECZ232" s="227"/>
      <c r="EDA232" s="227"/>
      <c r="EDB232" s="227"/>
      <c r="EDC232" s="227"/>
      <c r="EDD232" s="227"/>
      <c r="EDE232" s="227"/>
      <c r="EDF232" s="227"/>
      <c r="EDG232" s="227"/>
      <c r="EDH232" s="227"/>
      <c r="EDI232" s="227"/>
      <c r="EDJ232" s="227"/>
      <c r="EDK232" s="227"/>
      <c r="EDL232" s="227"/>
      <c r="EDM232" s="227"/>
      <c r="EDN232" s="227"/>
      <c r="EDO232" s="227"/>
      <c r="EDP232" s="227"/>
      <c r="EDQ232" s="227"/>
      <c r="EDR232" s="227"/>
      <c r="EDS232" s="227"/>
      <c r="EDT232" s="227"/>
      <c r="EDU232" s="227"/>
      <c r="EDV232" s="227"/>
      <c r="EDW232" s="227"/>
      <c r="EDX232" s="227"/>
      <c r="EDY232" s="227"/>
      <c r="EDZ232" s="227"/>
      <c r="EEA232" s="227"/>
      <c r="EEB232" s="227"/>
      <c r="EEC232" s="227"/>
      <c r="EED232" s="227"/>
      <c r="EEE232" s="227"/>
      <c r="EEF232" s="227"/>
      <c r="EEG232" s="227"/>
      <c r="EEH232" s="227"/>
      <c r="EEI232" s="227"/>
      <c r="EEJ232" s="227"/>
      <c r="EEK232" s="227"/>
      <c r="EEL232" s="227"/>
      <c r="EEM232" s="227"/>
      <c r="EEN232" s="227"/>
      <c r="EEO232" s="227"/>
      <c r="EEP232" s="227"/>
      <c r="EEQ232" s="227"/>
      <c r="EER232" s="227"/>
      <c r="EES232" s="227"/>
      <c r="EET232" s="227"/>
      <c r="EEU232" s="227"/>
      <c r="EEV232" s="227"/>
      <c r="EEW232" s="227"/>
      <c r="EEX232" s="227"/>
      <c r="EEY232" s="227"/>
      <c r="EEZ232" s="227"/>
      <c r="EFA232" s="227"/>
      <c r="EFB232" s="227"/>
      <c r="EFC232" s="227"/>
      <c r="EFD232" s="227"/>
      <c r="EFE232" s="227"/>
      <c r="EFF232" s="227"/>
      <c r="EFG232" s="227"/>
      <c r="EFH232" s="227"/>
      <c r="EFI232" s="227"/>
      <c r="EFJ232" s="227"/>
      <c r="EFK232" s="227"/>
      <c r="EFL232" s="227"/>
      <c r="EFM232" s="227"/>
      <c r="EFN232" s="227"/>
      <c r="EFO232" s="227"/>
      <c r="EFP232" s="227"/>
      <c r="EFQ232" s="227"/>
      <c r="EFR232" s="227"/>
      <c r="EFS232" s="227"/>
      <c r="EFT232" s="227"/>
      <c r="EFU232" s="227"/>
      <c r="EFV232" s="227"/>
      <c r="EFW232" s="227"/>
      <c r="EFX232" s="227"/>
      <c r="EFY232" s="227"/>
      <c r="EFZ232" s="227"/>
      <c r="EGA232" s="227"/>
      <c r="EGB232" s="227"/>
      <c r="EGC232" s="227"/>
      <c r="EGD232" s="227"/>
      <c r="EGE232" s="227"/>
      <c r="EGF232" s="227"/>
      <c r="EGG232" s="227"/>
      <c r="EGH232" s="227"/>
      <c r="EGI232" s="227"/>
      <c r="EGJ232" s="227"/>
      <c r="EGK232" s="227"/>
      <c r="EGL232" s="227"/>
      <c r="EGM232" s="227"/>
      <c r="EGN232" s="227"/>
      <c r="EGO232" s="227"/>
      <c r="EGP232" s="227"/>
      <c r="EGQ232" s="227"/>
      <c r="EGR232" s="227"/>
      <c r="EGS232" s="227"/>
      <c r="EGT232" s="227"/>
      <c r="EGU232" s="227"/>
      <c r="EGV232" s="227"/>
      <c r="EGW232" s="227"/>
      <c r="EGX232" s="227"/>
      <c r="EGY232" s="227"/>
      <c r="EGZ232" s="227"/>
      <c r="EHA232" s="227"/>
      <c r="EHB232" s="227"/>
      <c r="EHC232" s="227"/>
      <c r="EHD232" s="227"/>
      <c r="EHE232" s="227"/>
      <c r="EHF232" s="227"/>
      <c r="EHG232" s="227"/>
      <c r="EHH232" s="227"/>
      <c r="EHI232" s="227"/>
      <c r="EHJ232" s="227"/>
      <c r="EHK232" s="227"/>
      <c r="EHL232" s="227"/>
      <c r="EHM232" s="227"/>
      <c r="EHN232" s="227"/>
      <c r="EHO232" s="227"/>
      <c r="EHP232" s="227"/>
      <c r="EHQ232" s="227"/>
      <c r="EHR232" s="227"/>
      <c r="EHS232" s="227"/>
      <c r="EHT232" s="227"/>
      <c r="EHU232" s="227"/>
      <c r="EHV232" s="227"/>
      <c r="EHW232" s="227"/>
      <c r="EHX232" s="227"/>
      <c r="EHY232" s="227"/>
      <c r="EHZ232" s="227"/>
      <c r="EIA232" s="227"/>
      <c r="EIB232" s="227"/>
      <c r="EIC232" s="227"/>
      <c r="EID232" s="227"/>
      <c r="EIE232" s="227"/>
      <c r="EIF232" s="227"/>
      <c r="EIG232" s="227"/>
      <c r="EIH232" s="227"/>
      <c r="EII232" s="227"/>
      <c r="EIJ232" s="227"/>
      <c r="EIK232" s="227"/>
      <c r="EIL232" s="227"/>
      <c r="EIM232" s="227"/>
      <c r="EIN232" s="227"/>
      <c r="EIO232" s="227"/>
      <c r="EIP232" s="227"/>
      <c r="EIQ232" s="227"/>
      <c r="EIR232" s="227"/>
      <c r="EIS232" s="227"/>
      <c r="EIT232" s="227"/>
      <c r="EIU232" s="227"/>
      <c r="EIV232" s="227"/>
      <c r="EIW232" s="227"/>
      <c r="EIX232" s="227"/>
      <c r="EIY232" s="227"/>
      <c r="EIZ232" s="227"/>
      <c r="EJA232" s="227"/>
      <c r="EJB232" s="227"/>
      <c r="EJC232" s="227"/>
      <c r="EJD232" s="227"/>
      <c r="EJE232" s="227"/>
      <c r="EJF232" s="227"/>
      <c r="EJG232" s="227"/>
      <c r="EJH232" s="227"/>
      <c r="EJI232" s="227"/>
      <c r="EJJ232" s="227"/>
      <c r="EJK232" s="227"/>
      <c r="EJL232" s="227"/>
      <c r="EJM232" s="227"/>
      <c r="EJN232" s="227"/>
      <c r="EJO232" s="227"/>
      <c r="EJP232" s="227"/>
      <c r="EJQ232" s="227"/>
      <c r="EJR232" s="227"/>
      <c r="EJS232" s="227"/>
      <c r="EJT232" s="227"/>
      <c r="EJU232" s="227"/>
      <c r="EJV232" s="227"/>
      <c r="EJW232" s="227"/>
      <c r="EJX232" s="227"/>
      <c r="EJY232" s="227"/>
      <c r="EJZ232" s="227"/>
      <c r="EKA232" s="227"/>
      <c r="EKB232" s="227"/>
      <c r="EKC232" s="227"/>
      <c r="EKD232" s="227"/>
      <c r="EKE232" s="227"/>
      <c r="EKF232" s="227"/>
      <c r="EKG232" s="227"/>
      <c r="EKH232" s="227"/>
      <c r="EKI232" s="227"/>
      <c r="EKJ232" s="227"/>
      <c r="EKK232" s="227"/>
      <c r="EKL232" s="227"/>
      <c r="EKM232" s="227"/>
      <c r="EKN232" s="227"/>
      <c r="EKO232" s="227"/>
      <c r="EKP232" s="227"/>
      <c r="EKQ232" s="227"/>
      <c r="EKR232" s="227"/>
      <c r="EKS232" s="227"/>
      <c r="EKT232" s="227"/>
      <c r="EKU232" s="227"/>
      <c r="EKV232" s="227"/>
      <c r="EKW232" s="227"/>
      <c r="EKX232" s="227"/>
      <c r="EKY232" s="227"/>
      <c r="EKZ232" s="227"/>
      <c r="ELA232" s="227"/>
      <c r="ELB232" s="227"/>
      <c r="ELC232" s="227"/>
      <c r="ELD232" s="227"/>
      <c r="ELE232" s="227"/>
      <c r="ELF232" s="227"/>
      <c r="ELG232" s="227"/>
      <c r="ELH232" s="227"/>
      <c r="ELI232" s="227"/>
      <c r="ELJ232" s="227"/>
      <c r="ELK232" s="227"/>
      <c r="ELL232" s="227"/>
      <c r="ELM232" s="227"/>
      <c r="ELN232" s="227"/>
      <c r="ELO232" s="227"/>
      <c r="ELP232" s="227"/>
      <c r="ELQ232" s="227"/>
      <c r="ELR232" s="227"/>
      <c r="ELS232" s="227"/>
      <c r="ELT232" s="227"/>
      <c r="ELU232" s="227"/>
      <c r="ELV232" s="227"/>
      <c r="ELW232" s="227"/>
      <c r="ELX232" s="227"/>
      <c r="ELY232" s="227"/>
      <c r="ELZ232" s="227"/>
      <c r="EMA232" s="227"/>
      <c r="EMB232" s="227"/>
      <c r="EMC232" s="227"/>
      <c r="EMD232" s="227"/>
      <c r="EME232" s="227"/>
      <c r="EMF232" s="227"/>
      <c r="EMG232" s="227"/>
      <c r="EMH232" s="227"/>
      <c r="EMI232" s="227"/>
      <c r="EMJ232" s="227"/>
      <c r="EMK232" s="227"/>
      <c r="EML232" s="227"/>
      <c r="EMM232" s="227"/>
      <c r="EMN232" s="227"/>
      <c r="EMO232" s="227"/>
      <c r="EMP232" s="227"/>
      <c r="EMQ232" s="227"/>
      <c r="EMR232" s="227"/>
      <c r="EMS232" s="227"/>
      <c r="EMT232" s="227"/>
      <c r="EMU232" s="227"/>
      <c r="EMV232" s="227"/>
      <c r="EMW232" s="227"/>
      <c r="EMX232" s="227"/>
      <c r="EMY232" s="227"/>
      <c r="EMZ232" s="227"/>
      <c r="ENA232" s="227"/>
      <c r="ENB232" s="227"/>
      <c r="ENC232" s="227"/>
      <c r="END232" s="227"/>
      <c r="ENE232" s="227"/>
      <c r="ENF232" s="227"/>
      <c r="ENG232" s="227"/>
      <c r="ENH232" s="227"/>
      <c r="ENI232" s="227"/>
      <c r="ENJ232" s="227"/>
      <c r="ENK232" s="227"/>
      <c r="ENL232" s="227"/>
      <c r="ENM232" s="227"/>
      <c r="ENN232" s="227"/>
      <c r="ENO232" s="227"/>
      <c r="ENP232" s="227"/>
      <c r="ENQ232" s="227"/>
      <c r="ENR232" s="227"/>
      <c r="ENS232" s="227"/>
      <c r="ENT232" s="227"/>
      <c r="ENU232" s="227"/>
      <c r="ENV232" s="227"/>
      <c r="ENW232" s="227"/>
      <c r="ENX232" s="227"/>
      <c r="ENY232" s="227"/>
      <c r="ENZ232" s="227"/>
      <c r="EOA232" s="227"/>
      <c r="EOB232" s="227"/>
      <c r="EOC232" s="227"/>
      <c r="EOD232" s="227"/>
      <c r="EOE232" s="227"/>
      <c r="EOF232" s="227"/>
      <c r="EOG232" s="227"/>
      <c r="EOH232" s="227"/>
      <c r="EOI232" s="227"/>
      <c r="EOJ232" s="227"/>
      <c r="EOK232" s="227"/>
      <c r="EOL232" s="227"/>
      <c r="EOM232" s="227"/>
      <c r="EON232" s="227"/>
      <c r="EOO232" s="227"/>
      <c r="EOP232" s="227"/>
      <c r="EOQ232" s="227"/>
      <c r="EOR232" s="227"/>
      <c r="EOS232" s="227"/>
      <c r="EOT232" s="227"/>
      <c r="EOU232" s="227"/>
      <c r="EOV232" s="227"/>
      <c r="EOW232" s="227"/>
      <c r="EOX232" s="227"/>
      <c r="EOY232" s="227"/>
      <c r="EOZ232" s="227"/>
      <c r="EPA232" s="227"/>
      <c r="EPB232" s="227"/>
      <c r="EPC232" s="227"/>
      <c r="EPD232" s="227"/>
      <c r="EPE232" s="227"/>
      <c r="EPF232" s="227"/>
      <c r="EPG232" s="227"/>
      <c r="EPH232" s="227"/>
      <c r="EPI232" s="227"/>
      <c r="EPJ232" s="227"/>
      <c r="EPK232" s="227"/>
      <c r="EPL232" s="227"/>
      <c r="EPM232" s="227"/>
      <c r="EPN232" s="227"/>
      <c r="EPO232" s="227"/>
      <c r="EPP232" s="227"/>
      <c r="EPQ232" s="227"/>
      <c r="EPR232" s="227"/>
      <c r="EPS232" s="227"/>
      <c r="EPT232" s="227"/>
      <c r="EPU232" s="227"/>
      <c r="EPV232" s="227"/>
      <c r="EPW232" s="227"/>
      <c r="EPX232" s="227"/>
      <c r="EPY232" s="227"/>
      <c r="EPZ232" s="227"/>
      <c r="EQA232" s="227"/>
      <c r="EQB232" s="227"/>
      <c r="EQC232" s="227"/>
      <c r="EQD232" s="227"/>
      <c r="EQE232" s="227"/>
      <c r="EQF232" s="227"/>
      <c r="EQG232" s="227"/>
      <c r="EQH232" s="227"/>
      <c r="EQI232" s="227"/>
      <c r="EQJ232" s="227"/>
      <c r="EQK232" s="227"/>
      <c r="EQL232" s="227"/>
      <c r="EQM232" s="227"/>
      <c r="EQN232" s="227"/>
      <c r="EQO232" s="227"/>
      <c r="EQP232" s="227"/>
      <c r="EQQ232" s="227"/>
      <c r="EQR232" s="227"/>
      <c r="EQS232" s="227"/>
      <c r="EQT232" s="227"/>
      <c r="EQU232" s="227"/>
      <c r="EQV232" s="227"/>
      <c r="EQW232" s="227"/>
      <c r="EQX232" s="227"/>
      <c r="EQY232" s="227"/>
      <c r="EQZ232" s="227"/>
      <c r="ERA232" s="227"/>
      <c r="ERB232" s="227"/>
      <c r="ERC232" s="227"/>
      <c r="ERD232" s="227"/>
      <c r="ERE232" s="227"/>
      <c r="ERF232" s="227"/>
      <c r="ERG232" s="227"/>
      <c r="ERH232" s="227"/>
      <c r="ERI232" s="227"/>
      <c r="ERJ232" s="227"/>
      <c r="ERK232" s="227"/>
      <c r="ERL232" s="227"/>
      <c r="ERM232" s="227"/>
      <c r="ERN232" s="227"/>
      <c r="ERO232" s="227"/>
      <c r="ERP232" s="227"/>
      <c r="ERQ232" s="227"/>
      <c r="ERR232" s="227"/>
      <c r="ERS232" s="227"/>
      <c r="ERT232" s="227"/>
      <c r="ERU232" s="227"/>
      <c r="ERV232" s="227"/>
      <c r="ERW232" s="227"/>
      <c r="ERX232" s="227"/>
      <c r="ERY232" s="227"/>
      <c r="ERZ232" s="227"/>
      <c r="ESA232" s="227"/>
      <c r="ESB232" s="227"/>
      <c r="ESC232" s="227"/>
      <c r="ESD232" s="227"/>
      <c r="ESE232" s="227"/>
      <c r="ESF232" s="227"/>
      <c r="ESG232" s="227"/>
      <c r="ESH232" s="227"/>
      <c r="ESI232" s="227"/>
      <c r="ESJ232" s="227"/>
      <c r="ESK232" s="227"/>
      <c r="ESL232" s="227"/>
      <c r="ESM232" s="227"/>
      <c r="ESN232" s="227"/>
      <c r="ESO232" s="227"/>
      <c r="ESP232" s="227"/>
      <c r="ESQ232" s="227"/>
      <c r="ESR232" s="227"/>
      <c r="ESS232" s="227"/>
      <c r="EST232" s="227"/>
      <c r="ESU232" s="227"/>
      <c r="ESV232" s="227"/>
      <c r="ESW232" s="227"/>
      <c r="ESX232" s="227"/>
      <c r="ESY232" s="227"/>
      <c r="ESZ232" s="227"/>
      <c r="ETA232" s="227"/>
      <c r="ETB232" s="227"/>
      <c r="ETC232" s="227"/>
      <c r="ETD232" s="227"/>
      <c r="ETE232" s="227"/>
      <c r="ETF232" s="227"/>
      <c r="ETG232" s="227"/>
      <c r="ETH232" s="227"/>
      <c r="ETI232" s="227"/>
      <c r="ETJ232" s="227"/>
      <c r="ETK232" s="227"/>
      <c r="ETL232" s="227"/>
      <c r="ETM232" s="227"/>
      <c r="ETN232" s="227"/>
      <c r="ETO232" s="227"/>
      <c r="ETP232" s="227"/>
      <c r="ETQ232" s="227"/>
      <c r="ETR232" s="227"/>
      <c r="ETS232" s="227"/>
      <c r="ETT232" s="227"/>
      <c r="ETU232" s="227"/>
      <c r="ETV232" s="227"/>
      <c r="ETW232" s="227"/>
      <c r="ETX232" s="227"/>
      <c r="ETY232" s="227"/>
      <c r="ETZ232" s="227"/>
      <c r="EUA232" s="227"/>
      <c r="EUB232" s="227"/>
      <c r="EUC232" s="227"/>
      <c r="EUD232" s="227"/>
      <c r="EUE232" s="227"/>
      <c r="EUF232" s="227"/>
      <c r="EUG232" s="227"/>
      <c r="EUH232" s="227"/>
      <c r="EUI232" s="227"/>
      <c r="EUJ232" s="227"/>
      <c r="EUK232" s="227"/>
      <c r="EUL232" s="227"/>
      <c r="EUM232" s="227"/>
      <c r="EUN232" s="227"/>
      <c r="EUO232" s="227"/>
      <c r="EUP232" s="227"/>
      <c r="EUQ232" s="227"/>
      <c r="EUR232" s="227"/>
      <c r="EUS232" s="227"/>
      <c r="EUT232" s="227"/>
      <c r="EUU232" s="227"/>
      <c r="EUV232" s="227"/>
      <c r="EUW232" s="227"/>
      <c r="EUX232" s="227"/>
      <c r="EUY232" s="227"/>
      <c r="EUZ232" s="227"/>
      <c r="EVA232" s="227"/>
      <c r="EVB232" s="227"/>
      <c r="EVC232" s="227"/>
      <c r="EVD232" s="227"/>
      <c r="EVE232" s="227"/>
      <c r="EVF232" s="227"/>
      <c r="EVG232" s="227"/>
      <c r="EVH232" s="227"/>
      <c r="EVI232" s="227"/>
      <c r="EVJ232" s="227"/>
      <c r="EVK232" s="227"/>
      <c r="EVL232" s="227"/>
      <c r="EVM232" s="227"/>
      <c r="EVN232" s="227"/>
      <c r="EVO232" s="227"/>
      <c r="EVP232" s="227"/>
      <c r="EVQ232" s="227"/>
      <c r="EVR232" s="227"/>
      <c r="EVS232" s="227"/>
      <c r="EVT232" s="227"/>
      <c r="EVU232" s="227"/>
      <c r="EVV232" s="227"/>
      <c r="EVW232" s="227"/>
      <c r="EVX232" s="227"/>
      <c r="EVY232" s="227"/>
      <c r="EVZ232" s="227"/>
      <c r="EWA232" s="227"/>
      <c r="EWB232" s="227"/>
      <c r="EWC232" s="227"/>
      <c r="EWD232" s="227"/>
      <c r="EWE232" s="227"/>
      <c r="EWF232" s="227"/>
      <c r="EWG232" s="227"/>
      <c r="EWH232" s="227"/>
      <c r="EWI232" s="227"/>
      <c r="EWJ232" s="227"/>
      <c r="EWK232" s="227"/>
      <c r="EWL232" s="227"/>
      <c r="EWM232" s="227"/>
      <c r="EWN232" s="227"/>
      <c r="EWO232" s="227"/>
      <c r="EWP232" s="227"/>
      <c r="EWQ232" s="227"/>
      <c r="EWR232" s="227"/>
      <c r="EWS232" s="227"/>
      <c r="EWT232" s="227"/>
      <c r="EWU232" s="227"/>
      <c r="EWV232" s="227"/>
      <c r="EWW232" s="227"/>
      <c r="EWX232" s="227"/>
      <c r="EWY232" s="227"/>
      <c r="EWZ232" s="227"/>
      <c r="EXA232" s="227"/>
      <c r="EXB232" s="227"/>
      <c r="EXC232" s="227"/>
      <c r="EXD232" s="227"/>
      <c r="EXE232" s="227"/>
      <c r="EXF232" s="227"/>
      <c r="EXG232" s="227"/>
      <c r="EXH232" s="227"/>
      <c r="EXI232" s="227"/>
      <c r="EXJ232" s="227"/>
      <c r="EXK232" s="227"/>
      <c r="EXL232" s="227"/>
      <c r="EXM232" s="227"/>
      <c r="EXN232" s="227"/>
      <c r="EXO232" s="227"/>
      <c r="EXP232" s="227"/>
      <c r="EXQ232" s="227"/>
      <c r="EXR232" s="227"/>
      <c r="EXS232" s="227"/>
      <c r="EXT232" s="227"/>
      <c r="EXU232" s="227"/>
      <c r="EXV232" s="227"/>
      <c r="EXW232" s="227"/>
      <c r="EXX232" s="227"/>
      <c r="EXY232" s="227"/>
      <c r="EXZ232" s="227"/>
      <c r="EYA232" s="227"/>
      <c r="EYB232" s="227"/>
      <c r="EYC232" s="227"/>
      <c r="EYD232" s="227"/>
      <c r="EYE232" s="227"/>
      <c r="EYF232" s="227"/>
      <c r="EYG232" s="227"/>
      <c r="EYH232" s="227"/>
      <c r="EYI232" s="227"/>
      <c r="EYJ232" s="227"/>
      <c r="EYK232" s="227"/>
      <c r="EYL232" s="227"/>
      <c r="EYM232" s="227"/>
      <c r="EYN232" s="227"/>
      <c r="EYO232" s="227"/>
      <c r="EYP232" s="227"/>
      <c r="EYQ232" s="227"/>
      <c r="EYR232" s="227"/>
      <c r="EYS232" s="227"/>
      <c r="EYT232" s="227"/>
      <c r="EYU232" s="227"/>
      <c r="EYV232" s="227"/>
      <c r="EYW232" s="227"/>
      <c r="EYX232" s="227"/>
      <c r="EYY232" s="227"/>
      <c r="EYZ232" s="227"/>
      <c r="EZA232" s="227"/>
      <c r="EZB232" s="227"/>
      <c r="EZC232" s="227"/>
      <c r="EZD232" s="227"/>
      <c r="EZE232" s="227"/>
      <c r="EZF232" s="227"/>
      <c r="EZG232" s="227"/>
      <c r="EZH232" s="227"/>
      <c r="EZI232" s="227"/>
      <c r="EZJ232" s="227"/>
      <c r="EZK232" s="227"/>
      <c r="EZL232" s="227"/>
      <c r="EZM232" s="227"/>
      <c r="EZN232" s="227"/>
      <c r="EZO232" s="227"/>
      <c r="EZP232" s="227"/>
      <c r="EZQ232" s="227"/>
      <c r="EZR232" s="227"/>
      <c r="EZS232" s="227"/>
      <c r="EZT232" s="227"/>
      <c r="EZU232" s="227"/>
      <c r="EZV232" s="227"/>
      <c r="EZW232" s="227"/>
      <c r="EZX232" s="227"/>
      <c r="EZY232" s="227"/>
      <c r="EZZ232" s="227"/>
      <c r="FAA232" s="227"/>
      <c r="FAB232" s="227"/>
      <c r="FAC232" s="227"/>
      <c r="FAD232" s="227"/>
      <c r="FAE232" s="227"/>
      <c r="FAF232" s="227"/>
      <c r="FAG232" s="227"/>
      <c r="FAH232" s="227"/>
      <c r="FAI232" s="227"/>
      <c r="FAJ232" s="227"/>
      <c r="FAK232" s="227"/>
      <c r="FAL232" s="227"/>
      <c r="FAM232" s="227"/>
      <c r="FAN232" s="227"/>
      <c r="FAO232" s="227"/>
      <c r="FAP232" s="227"/>
      <c r="FAQ232" s="227"/>
      <c r="FAR232" s="227"/>
      <c r="FAS232" s="227"/>
      <c r="FAT232" s="227"/>
      <c r="FAU232" s="227"/>
      <c r="FAV232" s="227"/>
      <c r="FAW232" s="227"/>
      <c r="FAX232" s="227"/>
      <c r="FAY232" s="227"/>
      <c r="FAZ232" s="227"/>
      <c r="FBA232" s="227"/>
      <c r="FBB232" s="227"/>
      <c r="FBC232" s="227"/>
      <c r="FBD232" s="227"/>
      <c r="FBE232" s="227"/>
      <c r="FBF232" s="227"/>
      <c r="FBG232" s="227"/>
      <c r="FBH232" s="227"/>
      <c r="FBI232" s="227"/>
      <c r="FBJ232" s="227"/>
      <c r="FBK232" s="227"/>
      <c r="FBL232" s="227"/>
      <c r="FBM232" s="227"/>
      <c r="FBN232" s="227"/>
      <c r="FBO232" s="227"/>
      <c r="FBP232" s="227"/>
      <c r="FBQ232" s="227"/>
      <c r="FBR232" s="227"/>
      <c r="FBS232" s="227"/>
      <c r="FBT232" s="227"/>
      <c r="FBU232" s="227"/>
      <c r="FBV232" s="227"/>
      <c r="FBW232" s="227"/>
      <c r="FBX232" s="227"/>
      <c r="FBY232" s="227"/>
      <c r="FBZ232" s="227"/>
      <c r="FCA232" s="227"/>
      <c r="FCB232" s="227"/>
      <c r="FCC232" s="227"/>
      <c r="FCD232" s="227"/>
      <c r="FCE232" s="227"/>
      <c r="FCF232" s="227"/>
      <c r="FCG232" s="227"/>
      <c r="FCH232" s="227"/>
      <c r="FCI232" s="227"/>
      <c r="FCJ232" s="227"/>
      <c r="FCK232" s="227"/>
      <c r="FCL232" s="227"/>
      <c r="FCM232" s="227"/>
      <c r="FCN232" s="227"/>
      <c r="FCO232" s="227"/>
      <c r="FCP232" s="227"/>
      <c r="FCQ232" s="227"/>
      <c r="FCR232" s="227"/>
      <c r="FCS232" s="227"/>
      <c r="FCT232" s="227"/>
      <c r="FCU232" s="227"/>
      <c r="FCV232" s="227"/>
      <c r="FCW232" s="227"/>
      <c r="FCX232" s="227"/>
      <c r="FCY232" s="227"/>
      <c r="FCZ232" s="227"/>
      <c r="FDA232" s="227"/>
      <c r="FDB232" s="227"/>
      <c r="FDC232" s="227"/>
      <c r="FDD232" s="227"/>
      <c r="FDE232" s="227"/>
      <c r="FDF232" s="227"/>
      <c r="FDG232" s="227"/>
      <c r="FDH232" s="227"/>
      <c r="FDI232" s="227"/>
      <c r="FDJ232" s="227"/>
      <c r="FDK232" s="227"/>
      <c r="FDL232" s="227"/>
      <c r="FDM232" s="227"/>
      <c r="FDN232" s="227"/>
      <c r="FDO232" s="227"/>
      <c r="FDP232" s="227"/>
      <c r="FDQ232" s="227"/>
      <c r="FDR232" s="227"/>
      <c r="FDS232" s="227"/>
      <c r="FDT232" s="227"/>
      <c r="FDU232" s="227"/>
      <c r="FDV232" s="227"/>
      <c r="FDW232" s="227"/>
      <c r="FDX232" s="227"/>
      <c r="FDY232" s="227"/>
      <c r="FDZ232" s="227"/>
      <c r="FEA232" s="227"/>
      <c r="FEB232" s="227"/>
      <c r="FEC232" s="227"/>
      <c r="FED232" s="227"/>
      <c r="FEE232" s="227"/>
      <c r="FEF232" s="227"/>
      <c r="FEG232" s="227"/>
      <c r="FEH232" s="227"/>
      <c r="FEI232" s="227"/>
      <c r="FEJ232" s="227"/>
      <c r="FEK232" s="227"/>
      <c r="FEL232" s="227"/>
      <c r="FEM232" s="227"/>
      <c r="FEN232" s="227"/>
      <c r="FEO232" s="227"/>
      <c r="FEP232" s="227"/>
      <c r="FEQ232" s="227"/>
      <c r="FER232" s="227"/>
      <c r="FES232" s="227"/>
      <c r="FET232" s="227"/>
      <c r="FEU232" s="227"/>
      <c r="FEV232" s="227"/>
      <c r="FEW232" s="227"/>
      <c r="FEX232" s="227"/>
      <c r="FEY232" s="227"/>
      <c r="FEZ232" s="227"/>
      <c r="FFA232" s="227"/>
      <c r="FFB232" s="227"/>
      <c r="FFC232" s="227"/>
      <c r="FFD232" s="227"/>
      <c r="FFE232" s="227"/>
      <c r="FFF232" s="227"/>
      <c r="FFG232" s="227"/>
      <c r="FFH232" s="227"/>
      <c r="FFI232" s="227"/>
      <c r="FFJ232" s="227"/>
      <c r="FFK232" s="227"/>
      <c r="FFL232" s="227"/>
      <c r="FFM232" s="227"/>
      <c r="FFN232" s="227"/>
      <c r="FFO232" s="227"/>
      <c r="FFP232" s="227"/>
      <c r="FFQ232" s="227"/>
      <c r="FFR232" s="227"/>
      <c r="FFS232" s="227"/>
      <c r="FFT232" s="227"/>
      <c r="FFU232" s="227"/>
      <c r="FFV232" s="227"/>
      <c r="FFW232" s="227"/>
      <c r="FFX232" s="227"/>
      <c r="FFY232" s="227"/>
      <c r="FFZ232" s="227"/>
      <c r="FGA232" s="227"/>
      <c r="FGB232" s="227"/>
      <c r="FGC232" s="227"/>
      <c r="FGD232" s="227"/>
      <c r="FGE232" s="227"/>
      <c r="FGF232" s="227"/>
      <c r="FGG232" s="227"/>
      <c r="FGH232" s="227"/>
      <c r="FGI232" s="227"/>
      <c r="FGJ232" s="227"/>
      <c r="FGK232" s="227"/>
      <c r="FGL232" s="227"/>
      <c r="FGM232" s="227"/>
      <c r="FGN232" s="227"/>
      <c r="FGO232" s="227"/>
      <c r="FGP232" s="227"/>
      <c r="FGQ232" s="227"/>
      <c r="FGR232" s="227"/>
      <c r="FGS232" s="227"/>
      <c r="FGT232" s="227"/>
      <c r="FGU232" s="227"/>
      <c r="FGV232" s="227"/>
      <c r="FGW232" s="227"/>
      <c r="FGX232" s="227"/>
      <c r="FGY232" s="227"/>
      <c r="FGZ232" s="227"/>
      <c r="FHA232" s="227"/>
      <c r="FHB232" s="227"/>
      <c r="FHC232" s="227"/>
      <c r="FHD232" s="227"/>
      <c r="FHE232" s="227"/>
      <c r="FHF232" s="227"/>
      <c r="FHG232" s="227"/>
      <c r="FHH232" s="227"/>
      <c r="FHI232" s="227"/>
      <c r="FHJ232" s="227"/>
      <c r="FHK232" s="227"/>
      <c r="FHL232" s="227"/>
      <c r="FHM232" s="227"/>
      <c r="FHN232" s="227"/>
      <c r="FHO232" s="227"/>
      <c r="FHP232" s="227"/>
      <c r="FHQ232" s="227"/>
      <c r="FHR232" s="227"/>
      <c r="FHS232" s="227"/>
      <c r="FHT232" s="227"/>
      <c r="FHU232" s="227"/>
      <c r="FHV232" s="227"/>
      <c r="FHW232" s="227"/>
      <c r="FHX232" s="227"/>
      <c r="FHY232" s="227"/>
      <c r="FHZ232" s="227"/>
      <c r="FIA232" s="227"/>
      <c r="FIB232" s="227"/>
      <c r="FIC232" s="227"/>
      <c r="FID232" s="227"/>
      <c r="FIE232" s="227"/>
      <c r="FIF232" s="227"/>
      <c r="FIG232" s="227"/>
      <c r="FIH232" s="227"/>
      <c r="FII232" s="227"/>
      <c r="FIJ232" s="227"/>
      <c r="FIK232" s="227"/>
      <c r="FIL232" s="227"/>
      <c r="FIM232" s="227"/>
      <c r="FIN232" s="227"/>
      <c r="FIO232" s="227"/>
      <c r="FIP232" s="227"/>
      <c r="FIQ232" s="227"/>
      <c r="FIR232" s="227"/>
      <c r="FIS232" s="227"/>
      <c r="FIT232" s="227"/>
      <c r="FIU232" s="227"/>
      <c r="FIV232" s="227"/>
      <c r="FIW232" s="227"/>
      <c r="FIX232" s="227"/>
      <c r="FIY232" s="227"/>
      <c r="FIZ232" s="227"/>
      <c r="FJA232" s="227"/>
      <c r="FJB232" s="227"/>
      <c r="FJC232" s="227"/>
      <c r="FJD232" s="227"/>
      <c r="FJE232" s="227"/>
      <c r="FJF232" s="227"/>
      <c r="FJG232" s="227"/>
      <c r="FJH232" s="227"/>
      <c r="FJI232" s="227"/>
      <c r="FJJ232" s="227"/>
      <c r="FJK232" s="227"/>
      <c r="FJL232" s="227"/>
      <c r="FJM232" s="227"/>
      <c r="FJN232" s="227"/>
      <c r="FJO232" s="227"/>
      <c r="FJP232" s="227"/>
      <c r="FJQ232" s="227"/>
      <c r="FJR232" s="227"/>
      <c r="FJS232" s="227"/>
      <c r="FJT232" s="227"/>
      <c r="FJU232" s="227"/>
      <c r="FJV232" s="227"/>
      <c r="FJW232" s="227"/>
      <c r="FJX232" s="227"/>
      <c r="FJY232" s="227"/>
      <c r="FJZ232" s="227"/>
      <c r="FKA232" s="227"/>
      <c r="FKB232" s="227"/>
      <c r="FKC232" s="227"/>
      <c r="FKD232" s="227"/>
      <c r="FKE232" s="227"/>
      <c r="FKF232" s="227"/>
      <c r="FKG232" s="227"/>
      <c r="FKH232" s="227"/>
      <c r="FKI232" s="227"/>
      <c r="FKJ232" s="227"/>
      <c r="FKK232" s="227"/>
      <c r="FKL232" s="227"/>
      <c r="FKM232" s="227"/>
      <c r="FKN232" s="227"/>
      <c r="FKO232" s="227"/>
      <c r="FKP232" s="227"/>
      <c r="FKQ232" s="227"/>
      <c r="FKR232" s="227"/>
      <c r="FKS232" s="227"/>
      <c r="FKT232" s="227"/>
      <c r="FKU232" s="227"/>
      <c r="FKV232" s="227"/>
      <c r="FKW232" s="227"/>
      <c r="FKX232" s="227"/>
      <c r="FKY232" s="227"/>
      <c r="FKZ232" s="227"/>
      <c r="FLA232" s="227"/>
      <c r="FLB232" s="227"/>
      <c r="FLC232" s="227"/>
      <c r="FLD232" s="227"/>
      <c r="FLE232" s="227"/>
      <c r="FLF232" s="227"/>
      <c r="FLG232" s="227"/>
      <c r="FLH232" s="227"/>
      <c r="FLI232" s="227"/>
      <c r="FLJ232" s="227"/>
      <c r="FLK232" s="227"/>
      <c r="FLL232" s="227"/>
      <c r="FLM232" s="227"/>
      <c r="FLN232" s="227"/>
      <c r="FLO232" s="227"/>
      <c r="FLP232" s="227"/>
      <c r="FLQ232" s="227"/>
      <c r="FLR232" s="227"/>
      <c r="FLS232" s="227"/>
      <c r="FLT232" s="227"/>
      <c r="FLU232" s="227"/>
      <c r="FLV232" s="227"/>
      <c r="FLW232" s="227"/>
      <c r="FLX232" s="227"/>
      <c r="FLY232" s="227"/>
      <c r="FLZ232" s="227"/>
      <c r="FMA232" s="227"/>
      <c r="FMB232" s="227"/>
      <c r="FMC232" s="227"/>
      <c r="FMD232" s="227"/>
      <c r="FME232" s="227"/>
      <c r="FMF232" s="227"/>
      <c r="FMG232" s="227"/>
      <c r="FMH232" s="227"/>
      <c r="FMI232" s="227"/>
      <c r="FMJ232" s="227"/>
      <c r="FMK232" s="227"/>
      <c r="FML232" s="227"/>
      <c r="FMM232" s="227"/>
      <c r="FMN232" s="227"/>
      <c r="FMO232" s="227"/>
      <c r="FMP232" s="227"/>
      <c r="FMQ232" s="227"/>
      <c r="FMR232" s="227"/>
      <c r="FMS232" s="227"/>
      <c r="FMT232" s="227"/>
      <c r="FMU232" s="227"/>
      <c r="FMV232" s="227"/>
      <c r="FMW232" s="227"/>
      <c r="FMX232" s="227"/>
      <c r="FMY232" s="227"/>
      <c r="FMZ232" s="227"/>
      <c r="FNA232" s="227"/>
      <c r="FNB232" s="227"/>
      <c r="FNC232" s="227"/>
      <c r="FND232" s="227"/>
      <c r="FNE232" s="227"/>
      <c r="FNF232" s="227"/>
      <c r="FNG232" s="227"/>
      <c r="FNH232" s="227"/>
      <c r="FNI232" s="227"/>
      <c r="FNJ232" s="227"/>
      <c r="FNK232" s="227"/>
      <c r="FNL232" s="227"/>
      <c r="FNM232" s="227"/>
      <c r="FNN232" s="227"/>
      <c r="FNO232" s="227"/>
      <c r="FNP232" s="227"/>
      <c r="FNQ232" s="227"/>
      <c r="FNR232" s="227"/>
      <c r="FNS232" s="227"/>
      <c r="FNT232" s="227"/>
      <c r="FNU232" s="227"/>
      <c r="FNV232" s="227"/>
      <c r="FNW232" s="227"/>
      <c r="FNX232" s="227"/>
      <c r="FNY232" s="227"/>
      <c r="FNZ232" s="227"/>
      <c r="FOA232" s="227"/>
      <c r="FOB232" s="227"/>
      <c r="FOC232" s="227"/>
      <c r="FOD232" s="227"/>
      <c r="FOE232" s="227"/>
      <c r="FOF232" s="227"/>
      <c r="FOG232" s="227"/>
      <c r="FOH232" s="227"/>
      <c r="FOI232" s="227"/>
      <c r="FOJ232" s="227"/>
      <c r="FOK232" s="227"/>
      <c r="FOL232" s="227"/>
      <c r="FOM232" s="227"/>
      <c r="FON232" s="227"/>
      <c r="FOO232" s="227"/>
      <c r="FOP232" s="227"/>
      <c r="FOQ232" s="227"/>
      <c r="FOR232" s="227"/>
      <c r="FOS232" s="227"/>
      <c r="FOT232" s="227"/>
      <c r="FOU232" s="227"/>
      <c r="FOV232" s="227"/>
      <c r="FOW232" s="227"/>
      <c r="FOX232" s="227"/>
      <c r="FOY232" s="227"/>
      <c r="FOZ232" s="227"/>
      <c r="FPA232" s="227"/>
      <c r="FPB232" s="227"/>
      <c r="FPC232" s="227"/>
      <c r="FPD232" s="227"/>
      <c r="FPE232" s="227"/>
      <c r="FPF232" s="227"/>
      <c r="FPG232" s="227"/>
      <c r="FPH232" s="227"/>
      <c r="FPI232" s="227"/>
      <c r="FPJ232" s="227"/>
      <c r="FPK232" s="227"/>
      <c r="FPL232" s="227"/>
      <c r="FPM232" s="227"/>
      <c r="FPN232" s="227"/>
      <c r="FPO232" s="227"/>
      <c r="FPP232" s="227"/>
      <c r="FPQ232" s="227"/>
      <c r="FPR232" s="227"/>
      <c r="FPS232" s="227"/>
      <c r="FPT232" s="227"/>
      <c r="FPU232" s="227"/>
      <c r="FPV232" s="227"/>
      <c r="FPW232" s="227"/>
      <c r="FPX232" s="227"/>
      <c r="FPY232" s="227"/>
      <c r="FPZ232" s="227"/>
      <c r="FQA232" s="227"/>
      <c r="FQB232" s="227"/>
      <c r="FQC232" s="227"/>
      <c r="FQD232" s="227"/>
      <c r="FQE232" s="227"/>
      <c r="FQF232" s="227"/>
      <c r="FQG232" s="227"/>
      <c r="FQH232" s="227"/>
      <c r="FQI232" s="227"/>
      <c r="FQJ232" s="227"/>
      <c r="FQK232" s="227"/>
      <c r="FQL232" s="227"/>
      <c r="FQM232" s="227"/>
      <c r="FQN232" s="227"/>
      <c r="FQO232" s="227"/>
      <c r="FQP232" s="227"/>
      <c r="FQQ232" s="227"/>
      <c r="FQR232" s="227"/>
      <c r="FQS232" s="227"/>
      <c r="FQT232" s="227"/>
      <c r="FQU232" s="227"/>
      <c r="FQV232" s="227"/>
      <c r="FQW232" s="227"/>
      <c r="FQX232" s="227"/>
      <c r="FQY232" s="227"/>
      <c r="FQZ232" s="227"/>
      <c r="FRA232" s="227"/>
      <c r="FRB232" s="227"/>
      <c r="FRC232" s="227"/>
      <c r="FRD232" s="227"/>
      <c r="FRE232" s="227"/>
      <c r="FRF232" s="227"/>
      <c r="FRG232" s="227"/>
      <c r="FRH232" s="227"/>
      <c r="FRI232" s="227"/>
      <c r="FRJ232" s="227"/>
      <c r="FRK232" s="227"/>
      <c r="FRL232" s="227"/>
      <c r="FRM232" s="227"/>
      <c r="FRN232" s="227"/>
      <c r="FRO232" s="227"/>
      <c r="FRP232" s="227"/>
      <c r="FRQ232" s="227"/>
      <c r="FRR232" s="227"/>
      <c r="FRS232" s="227"/>
      <c r="FRT232" s="227"/>
      <c r="FRU232" s="227"/>
      <c r="FRV232" s="227"/>
      <c r="FRW232" s="227"/>
      <c r="FRX232" s="227"/>
      <c r="FRY232" s="227"/>
      <c r="FRZ232" s="227"/>
      <c r="FSA232" s="227"/>
      <c r="FSB232" s="227"/>
      <c r="FSC232" s="227"/>
      <c r="FSD232" s="227"/>
      <c r="FSE232" s="227"/>
      <c r="FSF232" s="227"/>
      <c r="FSG232" s="227"/>
      <c r="FSH232" s="227"/>
      <c r="FSI232" s="227"/>
      <c r="FSJ232" s="227"/>
      <c r="FSK232" s="227"/>
      <c r="FSL232" s="227"/>
      <c r="FSM232" s="227"/>
      <c r="FSN232" s="227"/>
      <c r="FSO232" s="227"/>
      <c r="FSP232" s="227"/>
      <c r="FSQ232" s="227"/>
      <c r="FSR232" s="227"/>
      <c r="FSS232" s="227"/>
      <c r="FST232" s="227"/>
      <c r="FSU232" s="227"/>
      <c r="FSV232" s="227"/>
      <c r="FSW232" s="227"/>
      <c r="FSX232" s="227"/>
      <c r="FSY232" s="227"/>
      <c r="FSZ232" s="227"/>
      <c r="FTA232" s="227"/>
      <c r="FTB232" s="227"/>
      <c r="FTC232" s="227"/>
      <c r="FTD232" s="227"/>
      <c r="FTE232" s="227"/>
      <c r="FTF232" s="227"/>
      <c r="FTG232" s="227"/>
      <c r="FTH232" s="227"/>
      <c r="FTI232" s="227"/>
      <c r="FTJ232" s="227"/>
      <c r="FTK232" s="227"/>
      <c r="FTL232" s="227"/>
      <c r="FTM232" s="227"/>
      <c r="FTN232" s="227"/>
      <c r="FTO232" s="227"/>
      <c r="FTP232" s="227"/>
      <c r="FTQ232" s="227"/>
      <c r="FTR232" s="227"/>
      <c r="FTS232" s="227"/>
      <c r="FTT232" s="227"/>
      <c r="FTU232" s="227"/>
      <c r="FTV232" s="227"/>
      <c r="FTW232" s="227"/>
      <c r="FTX232" s="227"/>
      <c r="FTY232" s="227"/>
      <c r="FTZ232" s="227"/>
      <c r="FUA232" s="227"/>
      <c r="FUB232" s="227"/>
      <c r="FUC232" s="227"/>
      <c r="FUD232" s="227"/>
      <c r="FUE232" s="227"/>
      <c r="FUF232" s="227"/>
      <c r="FUG232" s="227"/>
      <c r="FUH232" s="227"/>
      <c r="FUI232" s="227"/>
      <c r="FUJ232" s="227"/>
      <c r="FUK232" s="227"/>
      <c r="FUL232" s="227"/>
      <c r="FUM232" s="227"/>
      <c r="FUN232" s="227"/>
      <c r="FUO232" s="227"/>
      <c r="FUP232" s="227"/>
      <c r="FUQ232" s="227"/>
      <c r="FUR232" s="227"/>
      <c r="FUS232" s="227"/>
      <c r="FUT232" s="227"/>
      <c r="FUU232" s="227"/>
      <c r="FUV232" s="227"/>
      <c r="FUW232" s="227"/>
      <c r="FUX232" s="227"/>
      <c r="FUY232" s="227"/>
      <c r="FUZ232" s="227"/>
      <c r="FVA232" s="227"/>
      <c r="FVB232" s="227"/>
      <c r="FVC232" s="227"/>
      <c r="FVD232" s="227"/>
      <c r="FVE232" s="227"/>
      <c r="FVF232" s="227"/>
      <c r="FVG232" s="227"/>
      <c r="FVH232" s="227"/>
      <c r="FVI232" s="227"/>
      <c r="FVJ232" s="227"/>
      <c r="FVK232" s="227"/>
      <c r="FVL232" s="227"/>
      <c r="FVM232" s="227"/>
      <c r="FVN232" s="227"/>
      <c r="FVO232" s="227"/>
      <c r="FVP232" s="227"/>
      <c r="FVQ232" s="227"/>
      <c r="FVR232" s="227"/>
      <c r="FVS232" s="227"/>
      <c r="FVT232" s="227"/>
      <c r="FVU232" s="227"/>
      <c r="FVV232" s="227"/>
      <c r="FVW232" s="227"/>
      <c r="FVX232" s="227"/>
      <c r="FVY232" s="227"/>
      <c r="FVZ232" s="227"/>
      <c r="FWA232" s="227"/>
      <c r="FWB232" s="227"/>
      <c r="FWC232" s="227"/>
      <c r="FWD232" s="227"/>
      <c r="FWE232" s="227"/>
      <c r="FWF232" s="227"/>
      <c r="FWG232" s="227"/>
      <c r="FWH232" s="227"/>
      <c r="FWI232" s="227"/>
      <c r="FWJ232" s="227"/>
      <c r="FWK232" s="227"/>
      <c r="FWL232" s="227"/>
      <c r="FWM232" s="227"/>
      <c r="FWN232" s="227"/>
      <c r="FWO232" s="227"/>
      <c r="FWP232" s="227"/>
      <c r="FWQ232" s="227"/>
      <c r="FWR232" s="227"/>
      <c r="FWS232" s="227"/>
      <c r="FWT232" s="227"/>
      <c r="FWU232" s="227"/>
      <c r="FWV232" s="227"/>
      <c r="FWW232" s="227"/>
      <c r="FWX232" s="227"/>
      <c r="FWY232" s="227"/>
      <c r="FWZ232" s="227"/>
      <c r="FXA232" s="227"/>
      <c r="FXB232" s="227"/>
      <c r="FXC232" s="227"/>
      <c r="FXD232" s="227"/>
      <c r="FXE232" s="227"/>
      <c r="FXF232" s="227"/>
      <c r="FXG232" s="227"/>
      <c r="FXH232" s="227"/>
      <c r="FXI232" s="227"/>
      <c r="FXJ232" s="227"/>
      <c r="FXK232" s="227"/>
      <c r="FXL232" s="227"/>
      <c r="FXM232" s="227"/>
      <c r="FXN232" s="227"/>
      <c r="FXO232" s="227"/>
      <c r="FXP232" s="227"/>
      <c r="FXQ232" s="227"/>
      <c r="FXR232" s="227"/>
      <c r="FXS232" s="227"/>
      <c r="FXT232" s="227"/>
      <c r="FXU232" s="227"/>
      <c r="FXV232" s="227"/>
      <c r="FXW232" s="227"/>
      <c r="FXX232" s="227"/>
      <c r="FXY232" s="227"/>
      <c r="FXZ232" s="227"/>
      <c r="FYA232" s="227"/>
      <c r="FYB232" s="227"/>
      <c r="FYC232" s="227"/>
      <c r="FYD232" s="227"/>
      <c r="FYE232" s="227"/>
      <c r="FYF232" s="227"/>
      <c r="FYG232" s="227"/>
      <c r="FYH232" s="227"/>
      <c r="FYI232" s="227"/>
      <c r="FYJ232" s="227"/>
      <c r="FYK232" s="227"/>
      <c r="FYL232" s="227"/>
      <c r="FYM232" s="227"/>
      <c r="FYN232" s="227"/>
      <c r="FYO232" s="227"/>
      <c r="FYP232" s="227"/>
      <c r="FYQ232" s="227"/>
      <c r="FYR232" s="227"/>
      <c r="FYS232" s="227"/>
      <c r="FYT232" s="227"/>
      <c r="FYU232" s="227"/>
      <c r="FYV232" s="227"/>
      <c r="FYW232" s="227"/>
      <c r="FYX232" s="227"/>
      <c r="FYY232" s="227"/>
      <c r="FYZ232" s="227"/>
      <c r="FZA232" s="227"/>
      <c r="FZB232" s="227"/>
      <c r="FZC232" s="227"/>
      <c r="FZD232" s="227"/>
      <c r="FZE232" s="227"/>
      <c r="FZF232" s="227"/>
      <c r="FZG232" s="227"/>
      <c r="FZH232" s="227"/>
      <c r="FZI232" s="227"/>
      <c r="FZJ232" s="227"/>
      <c r="FZK232" s="227"/>
      <c r="FZL232" s="227"/>
      <c r="FZM232" s="227"/>
      <c r="FZN232" s="227"/>
      <c r="FZO232" s="227"/>
      <c r="FZP232" s="227"/>
      <c r="FZQ232" s="227"/>
      <c r="FZR232" s="227"/>
      <c r="FZS232" s="227"/>
      <c r="FZT232" s="227"/>
      <c r="FZU232" s="227"/>
      <c r="FZV232" s="227"/>
      <c r="FZW232" s="227"/>
      <c r="FZX232" s="227"/>
      <c r="FZY232" s="227"/>
      <c r="FZZ232" s="227"/>
      <c r="GAA232" s="227"/>
      <c r="GAB232" s="227"/>
      <c r="GAC232" s="227"/>
      <c r="GAD232" s="227"/>
      <c r="GAE232" s="227"/>
      <c r="GAF232" s="227"/>
      <c r="GAG232" s="227"/>
      <c r="GAH232" s="227"/>
      <c r="GAI232" s="227"/>
      <c r="GAJ232" s="227"/>
      <c r="GAK232" s="227"/>
      <c r="GAL232" s="227"/>
      <c r="GAM232" s="227"/>
      <c r="GAN232" s="227"/>
      <c r="GAO232" s="227"/>
      <c r="GAP232" s="227"/>
      <c r="GAQ232" s="227"/>
      <c r="GAR232" s="227"/>
      <c r="GAS232" s="227"/>
      <c r="GAT232" s="227"/>
      <c r="GAU232" s="227"/>
      <c r="GAV232" s="227"/>
      <c r="GAW232" s="227"/>
      <c r="GAX232" s="227"/>
      <c r="GAY232" s="227"/>
      <c r="GAZ232" s="227"/>
      <c r="GBA232" s="227"/>
      <c r="GBB232" s="227"/>
      <c r="GBC232" s="227"/>
      <c r="GBD232" s="227"/>
      <c r="GBE232" s="227"/>
      <c r="GBF232" s="227"/>
      <c r="GBG232" s="227"/>
      <c r="GBH232" s="227"/>
      <c r="GBI232" s="227"/>
      <c r="GBJ232" s="227"/>
      <c r="GBK232" s="227"/>
      <c r="GBL232" s="227"/>
      <c r="GBM232" s="227"/>
      <c r="GBN232" s="227"/>
      <c r="GBO232" s="227"/>
      <c r="GBP232" s="227"/>
      <c r="GBQ232" s="227"/>
      <c r="GBR232" s="227"/>
      <c r="GBS232" s="227"/>
      <c r="GBT232" s="227"/>
      <c r="GBU232" s="227"/>
      <c r="GBV232" s="227"/>
      <c r="GBW232" s="227"/>
      <c r="GBX232" s="227"/>
      <c r="GBY232" s="227"/>
      <c r="GBZ232" s="227"/>
      <c r="GCA232" s="227"/>
      <c r="GCB232" s="227"/>
      <c r="GCC232" s="227"/>
      <c r="GCD232" s="227"/>
      <c r="GCE232" s="227"/>
      <c r="GCF232" s="227"/>
      <c r="GCG232" s="227"/>
      <c r="GCH232" s="227"/>
      <c r="GCI232" s="227"/>
      <c r="GCJ232" s="227"/>
      <c r="GCK232" s="227"/>
      <c r="GCL232" s="227"/>
      <c r="GCM232" s="227"/>
      <c r="GCN232" s="227"/>
      <c r="GCO232" s="227"/>
      <c r="GCP232" s="227"/>
      <c r="GCQ232" s="227"/>
      <c r="GCR232" s="227"/>
      <c r="GCS232" s="227"/>
      <c r="GCT232" s="227"/>
      <c r="GCU232" s="227"/>
      <c r="GCV232" s="227"/>
      <c r="GCW232" s="227"/>
      <c r="GCX232" s="227"/>
      <c r="GCY232" s="227"/>
      <c r="GCZ232" s="227"/>
      <c r="GDA232" s="227"/>
      <c r="GDB232" s="227"/>
      <c r="GDC232" s="227"/>
      <c r="GDD232" s="227"/>
      <c r="GDE232" s="227"/>
      <c r="GDF232" s="227"/>
      <c r="GDG232" s="227"/>
      <c r="GDH232" s="227"/>
      <c r="GDI232" s="227"/>
      <c r="GDJ232" s="227"/>
      <c r="GDK232" s="227"/>
      <c r="GDL232" s="227"/>
      <c r="GDM232" s="227"/>
      <c r="GDN232" s="227"/>
      <c r="GDO232" s="227"/>
      <c r="GDP232" s="227"/>
      <c r="GDQ232" s="227"/>
      <c r="GDR232" s="227"/>
      <c r="GDS232" s="227"/>
      <c r="GDT232" s="227"/>
      <c r="GDU232" s="227"/>
      <c r="GDV232" s="227"/>
      <c r="GDW232" s="227"/>
      <c r="GDX232" s="227"/>
      <c r="GDY232" s="227"/>
      <c r="GDZ232" s="227"/>
      <c r="GEA232" s="227"/>
      <c r="GEB232" s="227"/>
      <c r="GEC232" s="227"/>
      <c r="GED232" s="227"/>
      <c r="GEE232" s="227"/>
      <c r="GEF232" s="227"/>
      <c r="GEG232" s="227"/>
      <c r="GEH232" s="227"/>
      <c r="GEI232" s="227"/>
      <c r="GEJ232" s="227"/>
      <c r="GEK232" s="227"/>
      <c r="GEL232" s="227"/>
      <c r="GEM232" s="227"/>
      <c r="GEN232" s="227"/>
      <c r="GEO232" s="227"/>
      <c r="GEP232" s="227"/>
      <c r="GEQ232" s="227"/>
      <c r="GER232" s="227"/>
      <c r="GES232" s="227"/>
      <c r="GET232" s="227"/>
      <c r="GEU232" s="227"/>
      <c r="GEV232" s="227"/>
      <c r="GEW232" s="227"/>
      <c r="GEX232" s="227"/>
      <c r="GEY232" s="227"/>
      <c r="GEZ232" s="227"/>
      <c r="GFA232" s="227"/>
      <c r="GFB232" s="227"/>
      <c r="GFC232" s="227"/>
      <c r="GFD232" s="227"/>
      <c r="GFE232" s="227"/>
      <c r="GFF232" s="227"/>
      <c r="GFG232" s="227"/>
      <c r="GFH232" s="227"/>
      <c r="GFI232" s="227"/>
      <c r="GFJ232" s="227"/>
      <c r="GFK232" s="227"/>
      <c r="GFL232" s="227"/>
      <c r="GFM232" s="227"/>
      <c r="GFN232" s="227"/>
      <c r="GFO232" s="227"/>
      <c r="GFP232" s="227"/>
      <c r="GFQ232" s="227"/>
      <c r="GFR232" s="227"/>
      <c r="GFS232" s="227"/>
      <c r="GFT232" s="227"/>
      <c r="GFU232" s="227"/>
      <c r="GFV232" s="227"/>
      <c r="GFW232" s="227"/>
      <c r="GFX232" s="227"/>
      <c r="GFY232" s="227"/>
      <c r="GFZ232" s="227"/>
      <c r="GGA232" s="227"/>
      <c r="GGB232" s="227"/>
      <c r="GGC232" s="227"/>
      <c r="GGD232" s="227"/>
      <c r="GGE232" s="227"/>
      <c r="GGF232" s="227"/>
      <c r="GGG232" s="227"/>
      <c r="GGH232" s="227"/>
      <c r="GGI232" s="227"/>
      <c r="GGJ232" s="227"/>
      <c r="GGK232" s="227"/>
      <c r="GGL232" s="227"/>
      <c r="GGM232" s="227"/>
      <c r="GGN232" s="227"/>
      <c r="GGO232" s="227"/>
      <c r="GGP232" s="227"/>
      <c r="GGQ232" s="227"/>
      <c r="GGR232" s="227"/>
      <c r="GGS232" s="227"/>
      <c r="GGT232" s="227"/>
      <c r="GGU232" s="227"/>
      <c r="GGV232" s="227"/>
      <c r="GGW232" s="227"/>
      <c r="GGX232" s="227"/>
      <c r="GGY232" s="227"/>
      <c r="GGZ232" s="227"/>
      <c r="GHA232" s="227"/>
      <c r="GHB232" s="227"/>
      <c r="GHC232" s="227"/>
      <c r="GHD232" s="227"/>
      <c r="GHE232" s="227"/>
      <c r="GHF232" s="227"/>
      <c r="GHG232" s="227"/>
      <c r="GHH232" s="227"/>
      <c r="GHI232" s="227"/>
      <c r="GHJ232" s="227"/>
      <c r="GHK232" s="227"/>
      <c r="GHL232" s="227"/>
      <c r="GHM232" s="227"/>
      <c r="GHN232" s="227"/>
      <c r="GHO232" s="227"/>
      <c r="GHP232" s="227"/>
      <c r="GHQ232" s="227"/>
      <c r="GHR232" s="227"/>
      <c r="GHS232" s="227"/>
      <c r="GHT232" s="227"/>
      <c r="GHU232" s="227"/>
      <c r="GHV232" s="227"/>
      <c r="GHW232" s="227"/>
      <c r="GHX232" s="227"/>
      <c r="GHY232" s="227"/>
      <c r="GHZ232" s="227"/>
      <c r="GIA232" s="227"/>
      <c r="GIB232" s="227"/>
      <c r="GIC232" s="227"/>
      <c r="GID232" s="227"/>
      <c r="GIE232" s="227"/>
      <c r="GIF232" s="227"/>
      <c r="GIG232" s="227"/>
      <c r="GIH232" s="227"/>
      <c r="GII232" s="227"/>
      <c r="GIJ232" s="227"/>
      <c r="GIK232" s="227"/>
      <c r="GIL232" s="227"/>
      <c r="GIM232" s="227"/>
      <c r="GIN232" s="227"/>
      <c r="GIO232" s="227"/>
      <c r="GIP232" s="227"/>
      <c r="GIQ232" s="227"/>
      <c r="GIR232" s="227"/>
      <c r="GIS232" s="227"/>
      <c r="GIT232" s="227"/>
      <c r="GIU232" s="227"/>
      <c r="GIV232" s="227"/>
      <c r="GIW232" s="227"/>
      <c r="GIX232" s="227"/>
      <c r="GIY232" s="227"/>
      <c r="GIZ232" s="227"/>
      <c r="GJA232" s="227"/>
      <c r="GJB232" s="227"/>
      <c r="GJC232" s="227"/>
      <c r="GJD232" s="227"/>
      <c r="GJE232" s="227"/>
      <c r="GJF232" s="227"/>
      <c r="GJG232" s="227"/>
      <c r="GJH232" s="227"/>
      <c r="GJI232" s="227"/>
      <c r="GJJ232" s="227"/>
      <c r="GJK232" s="227"/>
      <c r="GJL232" s="227"/>
      <c r="GJM232" s="227"/>
      <c r="GJN232" s="227"/>
      <c r="GJO232" s="227"/>
      <c r="GJP232" s="227"/>
      <c r="GJQ232" s="227"/>
      <c r="GJR232" s="227"/>
      <c r="GJS232" s="227"/>
      <c r="GJT232" s="227"/>
      <c r="GJU232" s="227"/>
      <c r="GJV232" s="227"/>
      <c r="GJW232" s="227"/>
      <c r="GJX232" s="227"/>
      <c r="GJY232" s="227"/>
      <c r="GJZ232" s="227"/>
      <c r="GKA232" s="227"/>
      <c r="GKB232" s="227"/>
      <c r="GKC232" s="227"/>
      <c r="GKD232" s="227"/>
      <c r="GKE232" s="227"/>
      <c r="GKF232" s="227"/>
      <c r="GKG232" s="227"/>
      <c r="GKH232" s="227"/>
      <c r="GKI232" s="227"/>
      <c r="GKJ232" s="227"/>
      <c r="GKK232" s="227"/>
      <c r="GKL232" s="227"/>
      <c r="GKM232" s="227"/>
      <c r="GKN232" s="227"/>
      <c r="GKO232" s="227"/>
      <c r="GKP232" s="227"/>
      <c r="GKQ232" s="227"/>
      <c r="GKR232" s="227"/>
      <c r="GKS232" s="227"/>
      <c r="GKT232" s="227"/>
      <c r="GKU232" s="227"/>
      <c r="GKV232" s="227"/>
      <c r="GKW232" s="227"/>
      <c r="GKX232" s="227"/>
      <c r="GKY232" s="227"/>
      <c r="GKZ232" s="227"/>
      <c r="GLA232" s="227"/>
      <c r="GLB232" s="227"/>
      <c r="GLC232" s="227"/>
      <c r="GLD232" s="227"/>
      <c r="GLE232" s="227"/>
      <c r="GLF232" s="227"/>
      <c r="GLG232" s="227"/>
      <c r="GLH232" s="227"/>
      <c r="GLI232" s="227"/>
      <c r="GLJ232" s="227"/>
      <c r="GLK232" s="227"/>
      <c r="GLL232" s="227"/>
      <c r="GLM232" s="227"/>
      <c r="GLN232" s="227"/>
      <c r="GLO232" s="227"/>
      <c r="GLP232" s="227"/>
      <c r="GLQ232" s="227"/>
      <c r="GLR232" s="227"/>
      <c r="GLS232" s="227"/>
      <c r="GLT232" s="227"/>
      <c r="GLU232" s="227"/>
      <c r="GLV232" s="227"/>
      <c r="GLW232" s="227"/>
      <c r="GLX232" s="227"/>
      <c r="GLY232" s="227"/>
      <c r="GLZ232" s="227"/>
      <c r="GMA232" s="227"/>
      <c r="GMB232" s="227"/>
      <c r="GMC232" s="227"/>
      <c r="GMD232" s="227"/>
      <c r="GME232" s="227"/>
      <c r="GMF232" s="227"/>
      <c r="GMG232" s="227"/>
      <c r="GMH232" s="227"/>
      <c r="GMI232" s="227"/>
      <c r="GMJ232" s="227"/>
      <c r="GMK232" s="227"/>
      <c r="GML232" s="227"/>
      <c r="GMM232" s="227"/>
      <c r="GMN232" s="227"/>
      <c r="GMO232" s="227"/>
      <c r="GMP232" s="227"/>
      <c r="GMQ232" s="227"/>
      <c r="GMR232" s="227"/>
      <c r="GMS232" s="227"/>
      <c r="GMT232" s="227"/>
      <c r="GMU232" s="227"/>
      <c r="GMV232" s="227"/>
      <c r="GMW232" s="227"/>
      <c r="GMX232" s="227"/>
      <c r="GMY232" s="227"/>
      <c r="GMZ232" s="227"/>
      <c r="GNA232" s="227"/>
      <c r="GNB232" s="227"/>
      <c r="GNC232" s="227"/>
      <c r="GND232" s="227"/>
      <c r="GNE232" s="227"/>
      <c r="GNF232" s="227"/>
      <c r="GNG232" s="227"/>
      <c r="GNH232" s="227"/>
      <c r="GNI232" s="227"/>
      <c r="GNJ232" s="227"/>
      <c r="GNK232" s="227"/>
      <c r="GNL232" s="227"/>
      <c r="GNM232" s="227"/>
      <c r="GNN232" s="227"/>
      <c r="GNO232" s="227"/>
      <c r="GNP232" s="227"/>
      <c r="GNQ232" s="227"/>
      <c r="GNR232" s="227"/>
      <c r="GNS232" s="227"/>
      <c r="GNT232" s="227"/>
      <c r="GNU232" s="227"/>
      <c r="GNV232" s="227"/>
      <c r="GNW232" s="227"/>
      <c r="GNX232" s="227"/>
      <c r="GNY232" s="227"/>
      <c r="GNZ232" s="227"/>
      <c r="GOA232" s="227"/>
      <c r="GOB232" s="227"/>
      <c r="GOC232" s="227"/>
      <c r="GOD232" s="227"/>
      <c r="GOE232" s="227"/>
      <c r="GOF232" s="227"/>
      <c r="GOG232" s="227"/>
      <c r="GOH232" s="227"/>
      <c r="GOI232" s="227"/>
      <c r="GOJ232" s="227"/>
      <c r="GOK232" s="227"/>
      <c r="GOL232" s="227"/>
      <c r="GOM232" s="227"/>
      <c r="GON232" s="227"/>
      <c r="GOO232" s="227"/>
      <c r="GOP232" s="227"/>
      <c r="GOQ232" s="227"/>
      <c r="GOR232" s="227"/>
      <c r="GOS232" s="227"/>
      <c r="GOT232" s="227"/>
      <c r="GOU232" s="227"/>
      <c r="GOV232" s="227"/>
      <c r="GOW232" s="227"/>
      <c r="GOX232" s="227"/>
      <c r="GOY232" s="227"/>
      <c r="GOZ232" s="227"/>
      <c r="GPA232" s="227"/>
      <c r="GPB232" s="227"/>
      <c r="GPC232" s="227"/>
      <c r="GPD232" s="227"/>
      <c r="GPE232" s="227"/>
      <c r="GPF232" s="227"/>
      <c r="GPG232" s="227"/>
      <c r="GPH232" s="227"/>
      <c r="GPI232" s="227"/>
      <c r="GPJ232" s="227"/>
      <c r="GPK232" s="227"/>
      <c r="GPL232" s="227"/>
      <c r="GPM232" s="227"/>
      <c r="GPN232" s="227"/>
      <c r="GPO232" s="227"/>
      <c r="GPP232" s="227"/>
      <c r="GPQ232" s="227"/>
      <c r="GPR232" s="227"/>
      <c r="GPS232" s="227"/>
      <c r="GPT232" s="227"/>
      <c r="GPU232" s="227"/>
      <c r="GPV232" s="227"/>
      <c r="GPW232" s="227"/>
      <c r="GPX232" s="227"/>
      <c r="GPY232" s="227"/>
      <c r="GPZ232" s="227"/>
      <c r="GQA232" s="227"/>
      <c r="GQB232" s="227"/>
      <c r="GQC232" s="227"/>
      <c r="GQD232" s="227"/>
      <c r="GQE232" s="227"/>
      <c r="GQF232" s="227"/>
      <c r="GQG232" s="227"/>
      <c r="GQH232" s="227"/>
      <c r="GQI232" s="227"/>
      <c r="GQJ232" s="227"/>
      <c r="GQK232" s="227"/>
      <c r="GQL232" s="227"/>
      <c r="GQM232" s="227"/>
      <c r="GQN232" s="227"/>
      <c r="GQO232" s="227"/>
      <c r="GQP232" s="227"/>
      <c r="GQQ232" s="227"/>
      <c r="GQR232" s="227"/>
      <c r="GQS232" s="227"/>
      <c r="GQT232" s="227"/>
      <c r="GQU232" s="227"/>
      <c r="GQV232" s="227"/>
      <c r="GQW232" s="227"/>
      <c r="GQX232" s="227"/>
      <c r="GQY232" s="227"/>
      <c r="GQZ232" s="227"/>
      <c r="GRA232" s="227"/>
      <c r="GRB232" s="227"/>
      <c r="GRC232" s="227"/>
      <c r="GRD232" s="227"/>
      <c r="GRE232" s="227"/>
      <c r="GRF232" s="227"/>
      <c r="GRG232" s="227"/>
      <c r="GRH232" s="227"/>
      <c r="GRI232" s="227"/>
      <c r="GRJ232" s="227"/>
      <c r="GRK232" s="227"/>
      <c r="GRL232" s="227"/>
      <c r="GRM232" s="227"/>
      <c r="GRN232" s="227"/>
      <c r="GRO232" s="227"/>
      <c r="GRP232" s="227"/>
      <c r="GRQ232" s="227"/>
      <c r="GRR232" s="227"/>
      <c r="GRS232" s="227"/>
      <c r="GRT232" s="227"/>
      <c r="GRU232" s="227"/>
      <c r="GRV232" s="227"/>
      <c r="GRW232" s="227"/>
      <c r="GRX232" s="227"/>
      <c r="GRY232" s="227"/>
      <c r="GRZ232" s="227"/>
      <c r="GSA232" s="227"/>
      <c r="GSB232" s="227"/>
      <c r="GSC232" s="227"/>
      <c r="GSD232" s="227"/>
      <c r="GSE232" s="227"/>
      <c r="GSF232" s="227"/>
      <c r="GSG232" s="227"/>
      <c r="GSH232" s="227"/>
      <c r="GSI232" s="227"/>
      <c r="GSJ232" s="227"/>
      <c r="GSK232" s="227"/>
      <c r="GSL232" s="227"/>
      <c r="GSM232" s="227"/>
      <c r="GSN232" s="227"/>
      <c r="GSO232" s="227"/>
      <c r="GSP232" s="227"/>
      <c r="GSQ232" s="227"/>
      <c r="GSR232" s="227"/>
      <c r="GSS232" s="227"/>
      <c r="GST232" s="227"/>
      <c r="GSU232" s="227"/>
      <c r="GSV232" s="227"/>
      <c r="GSW232" s="227"/>
      <c r="GSX232" s="227"/>
      <c r="GSY232" s="227"/>
      <c r="GSZ232" s="227"/>
      <c r="GTA232" s="227"/>
      <c r="GTB232" s="227"/>
      <c r="GTC232" s="227"/>
      <c r="GTD232" s="227"/>
      <c r="GTE232" s="227"/>
      <c r="GTF232" s="227"/>
      <c r="GTG232" s="227"/>
      <c r="GTH232" s="227"/>
      <c r="GTI232" s="227"/>
      <c r="GTJ232" s="227"/>
      <c r="GTK232" s="227"/>
      <c r="GTL232" s="227"/>
      <c r="GTM232" s="227"/>
      <c r="GTN232" s="227"/>
      <c r="GTO232" s="227"/>
      <c r="GTP232" s="227"/>
      <c r="GTQ232" s="227"/>
      <c r="GTR232" s="227"/>
      <c r="GTS232" s="227"/>
      <c r="GTT232" s="227"/>
      <c r="GTU232" s="227"/>
      <c r="GTV232" s="227"/>
      <c r="GTW232" s="227"/>
      <c r="GTX232" s="227"/>
      <c r="GTY232" s="227"/>
      <c r="GTZ232" s="227"/>
      <c r="GUA232" s="227"/>
      <c r="GUB232" s="227"/>
      <c r="GUC232" s="227"/>
      <c r="GUD232" s="227"/>
      <c r="GUE232" s="227"/>
      <c r="GUF232" s="227"/>
      <c r="GUG232" s="227"/>
      <c r="GUH232" s="227"/>
      <c r="GUI232" s="227"/>
      <c r="GUJ232" s="227"/>
      <c r="GUK232" s="227"/>
      <c r="GUL232" s="227"/>
      <c r="GUM232" s="227"/>
      <c r="GUN232" s="227"/>
      <c r="GUO232" s="227"/>
      <c r="GUP232" s="227"/>
      <c r="GUQ232" s="227"/>
      <c r="GUR232" s="227"/>
      <c r="GUS232" s="227"/>
      <c r="GUT232" s="227"/>
      <c r="GUU232" s="227"/>
      <c r="GUV232" s="227"/>
      <c r="GUW232" s="227"/>
      <c r="GUX232" s="227"/>
      <c r="GUY232" s="227"/>
      <c r="GUZ232" s="227"/>
      <c r="GVA232" s="227"/>
      <c r="GVB232" s="227"/>
      <c r="GVC232" s="227"/>
      <c r="GVD232" s="227"/>
      <c r="GVE232" s="227"/>
      <c r="GVF232" s="227"/>
      <c r="GVG232" s="227"/>
      <c r="GVH232" s="227"/>
      <c r="GVI232" s="227"/>
      <c r="GVJ232" s="227"/>
      <c r="GVK232" s="227"/>
      <c r="GVL232" s="227"/>
      <c r="GVM232" s="227"/>
      <c r="GVN232" s="227"/>
      <c r="GVO232" s="227"/>
      <c r="GVP232" s="227"/>
      <c r="GVQ232" s="227"/>
      <c r="GVR232" s="227"/>
      <c r="GVS232" s="227"/>
      <c r="GVT232" s="227"/>
      <c r="GVU232" s="227"/>
      <c r="GVV232" s="227"/>
      <c r="GVW232" s="227"/>
      <c r="GVX232" s="227"/>
      <c r="GVY232" s="227"/>
      <c r="GVZ232" s="227"/>
      <c r="GWA232" s="227"/>
      <c r="GWB232" s="227"/>
      <c r="GWC232" s="227"/>
      <c r="GWD232" s="227"/>
      <c r="GWE232" s="227"/>
      <c r="GWF232" s="227"/>
      <c r="GWG232" s="227"/>
      <c r="GWH232" s="227"/>
      <c r="GWI232" s="227"/>
      <c r="GWJ232" s="227"/>
      <c r="GWK232" s="227"/>
      <c r="GWL232" s="227"/>
      <c r="GWM232" s="227"/>
      <c r="GWN232" s="227"/>
      <c r="GWO232" s="227"/>
      <c r="GWP232" s="227"/>
      <c r="GWQ232" s="227"/>
      <c r="GWR232" s="227"/>
      <c r="GWS232" s="227"/>
      <c r="GWT232" s="227"/>
      <c r="GWU232" s="227"/>
      <c r="GWV232" s="227"/>
      <c r="GWW232" s="227"/>
      <c r="GWX232" s="227"/>
      <c r="GWY232" s="227"/>
      <c r="GWZ232" s="227"/>
      <c r="GXA232" s="227"/>
      <c r="GXB232" s="227"/>
      <c r="GXC232" s="227"/>
      <c r="GXD232" s="227"/>
      <c r="GXE232" s="227"/>
      <c r="GXF232" s="227"/>
      <c r="GXG232" s="227"/>
      <c r="GXH232" s="227"/>
      <c r="GXI232" s="227"/>
      <c r="GXJ232" s="227"/>
      <c r="GXK232" s="227"/>
      <c r="GXL232" s="227"/>
      <c r="GXM232" s="227"/>
      <c r="GXN232" s="227"/>
      <c r="GXO232" s="227"/>
      <c r="GXP232" s="227"/>
      <c r="GXQ232" s="227"/>
      <c r="GXR232" s="227"/>
      <c r="GXS232" s="227"/>
      <c r="GXT232" s="227"/>
      <c r="GXU232" s="227"/>
      <c r="GXV232" s="227"/>
      <c r="GXW232" s="227"/>
      <c r="GXX232" s="227"/>
      <c r="GXY232" s="227"/>
      <c r="GXZ232" s="227"/>
      <c r="GYA232" s="227"/>
      <c r="GYB232" s="227"/>
      <c r="GYC232" s="227"/>
      <c r="GYD232" s="227"/>
      <c r="GYE232" s="227"/>
      <c r="GYF232" s="227"/>
      <c r="GYG232" s="227"/>
      <c r="GYH232" s="227"/>
      <c r="GYI232" s="227"/>
      <c r="GYJ232" s="227"/>
      <c r="GYK232" s="227"/>
      <c r="GYL232" s="227"/>
      <c r="GYM232" s="227"/>
      <c r="GYN232" s="227"/>
      <c r="GYO232" s="227"/>
      <c r="GYP232" s="227"/>
      <c r="GYQ232" s="227"/>
      <c r="GYR232" s="227"/>
      <c r="GYS232" s="227"/>
      <c r="GYT232" s="227"/>
      <c r="GYU232" s="227"/>
      <c r="GYV232" s="227"/>
      <c r="GYW232" s="227"/>
      <c r="GYX232" s="227"/>
      <c r="GYY232" s="227"/>
      <c r="GYZ232" s="227"/>
      <c r="GZA232" s="227"/>
      <c r="GZB232" s="227"/>
      <c r="GZC232" s="227"/>
      <c r="GZD232" s="227"/>
      <c r="GZE232" s="227"/>
      <c r="GZF232" s="227"/>
      <c r="GZG232" s="227"/>
      <c r="GZH232" s="227"/>
      <c r="GZI232" s="227"/>
      <c r="GZJ232" s="227"/>
      <c r="GZK232" s="227"/>
      <c r="GZL232" s="227"/>
      <c r="GZM232" s="227"/>
      <c r="GZN232" s="227"/>
      <c r="GZO232" s="227"/>
      <c r="GZP232" s="227"/>
      <c r="GZQ232" s="227"/>
      <c r="GZR232" s="227"/>
      <c r="GZS232" s="227"/>
      <c r="GZT232" s="227"/>
      <c r="GZU232" s="227"/>
      <c r="GZV232" s="227"/>
      <c r="GZW232" s="227"/>
      <c r="GZX232" s="227"/>
      <c r="GZY232" s="227"/>
      <c r="GZZ232" s="227"/>
      <c r="HAA232" s="227"/>
      <c r="HAB232" s="227"/>
      <c r="HAC232" s="227"/>
      <c r="HAD232" s="227"/>
      <c r="HAE232" s="227"/>
      <c r="HAF232" s="227"/>
      <c r="HAG232" s="227"/>
      <c r="HAH232" s="227"/>
      <c r="HAI232" s="227"/>
      <c r="HAJ232" s="227"/>
      <c r="HAK232" s="227"/>
      <c r="HAL232" s="227"/>
      <c r="HAM232" s="227"/>
      <c r="HAN232" s="227"/>
      <c r="HAO232" s="227"/>
      <c r="HAP232" s="227"/>
      <c r="HAQ232" s="227"/>
      <c r="HAR232" s="227"/>
      <c r="HAS232" s="227"/>
      <c r="HAT232" s="227"/>
      <c r="HAU232" s="227"/>
      <c r="HAV232" s="227"/>
      <c r="HAW232" s="227"/>
      <c r="HAX232" s="227"/>
      <c r="HAY232" s="227"/>
      <c r="HAZ232" s="227"/>
      <c r="HBA232" s="227"/>
      <c r="HBB232" s="227"/>
      <c r="HBC232" s="227"/>
      <c r="HBD232" s="227"/>
      <c r="HBE232" s="227"/>
      <c r="HBF232" s="227"/>
      <c r="HBG232" s="227"/>
      <c r="HBH232" s="227"/>
      <c r="HBI232" s="227"/>
      <c r="HBJ232" s="227"/>
      <c r="HBK232" s="227"/>
      <c r="HBL232" s="227"/>
      <c r="HBM232" s="227"/>
      <c r="HBN232" s="227"/>
      <c r="HBO232" s="227"/>
      <c r="HBP232" s="227"/>
      <c r="HBQ232" s="227"/>
      <c r="HBR232" s="227"/>
      <c r="HBS232" s="227"/>
      <c r="HBT232" s="227"/>
      <c r="HBU232" s="227"/>
      <c r="HBV232" s="227"/>
      <c r="HBW232" s="227"/>
      <c r="HBX232" s="227"/>
      <c r="HBY232" s="227"/>
      <c r="HBZ232" s="227"/>
      <c r="HCA232" s="227"/>
      <c r="HCB232" s="227"/>
      <c r="HCC232" s="227"/>
      <c r="HCD232" s="227"/>
      <c r="HCE232" s="227"/>
      <c r="HCF232" s="227"/>
      <c r="HCG232" s="227"/>
      <c r="HCH232" s="227"/>
      <c r="HCI232" s="227"/>
      <c r="HCJ232" s="227"/>
      <c r="HCK232" s="227"/>
      <c r="HCL232" s="227"/>
      <c r="HCM232" s="227"/>
      <c r="HCN232" s="227"/>
      <c r="HCO232" s="227"/>
      <c r="HCP232" s="227"/>
      <c r="HCQ232" s="227"/>
      <c r="HCR232" s="227"/>
      <c r="HCS232" s="227"/>
      <c r="HCT232" s="227"/>
      <c r="HCU232" s="227"/>
      <c r="HCV232" s="227"/>
      <c r="HCW232" s="227"/>
      <c r="HCX232" s="227"/>
      <c r="HCY232" s="227"/>
      <c r="HCZ232" s="227"/>
      <c r="HDA232" s="227"/>
      <c r="HDB232" s="227"/>
      <c r="HDC232" s="227"/>
      <c r="HDD232" s="227"/>
      <c r="HDE232" s="227"/>
      <c r="HDF232" s="227"/>
      <c r="HDG232" s="227"/>
      <c r="HDH232" s="227"/>
      <c r="HDI232" s="227"/>
      <c r="HDJ232" s="227"/>
      <c r="HDK232" s="227"/>
      <c r="HDL232" s="227"/>
      <c r="HDM232" s="227"/>
      <c r="HDN232" s="227"/>
      <c r="HDO232" s="227"/>
      <c r="HDP232" s="227"/>
      <c r="HDQ232" s="227"/>
      <c r="HDR232" s="227"/>
      <c r="HDS232" s="227"/>
      <c r="HDT232" s="227"/>
      <c r="HDU232" s="227"/>
      <c r="HDV232" s="227"/>
      <c r="HDW232" s="227"/>
      <c r="HDX232" s="227"/>
      <c r="HDY232" s="227"/>
      <c r="HDZ232" s="227"/>
      <c r="HEA232" s="227"/>
      <c r="HEB232" s="227"/>
      <c r="HEC232" s="227"/>
      <c r="HED232" s="227"/>
      <c r="HEE232" s="227"/>
      <c r="HEF232" s="227"/>
      <c r="HEG232" s="227"/>
      <c r="HEH232" s="227"/>
      <c r="HEI232" s="227"/>
      <c r="HEJ232" s="227"/>
      <c r="HEK232" s="227"/>
      <c r="HEL232" s="227"/>
      <c r="HEM232" s="227"/>
      <c r="HEN232" s="227"/>
      <c r="HEO232" s="227"/>
      <c r="HEP232" s="227"/>
      <c r="HEQ232" s="227"/>
      <c r="HER232" s="227"/>
      <c r="HES232" s="227"/>
      <c r="HET232" s="227"/>
      <c r="HEU232" s="227"/>
      <c r="HEV232" s="227"/>
      <c r="HEW232" s="227"/>
      <c r="HEX232" s="227"/>
      <c r="HEY232" s="227"/>
      <c r="HEZ232" s="227"/>
      <c r="HFA232" s="227"/>
      <c r="HFB232" s="227"/>
      <c r="HFC232" s="227"/>
      <c r="HFD232" s="227"/>
      <c r="HFE232" s="227"/>
      <c r="HFF232" s="227"/>
      <c r="HFG232" s="227"/>
      <c r="HFH232" s="227"/>
      <c r="HFI232" s="227"/>
      <c r="HFJ232" s="227"/>
      <c r="HFK232" s="227"/>
      <c r="HFL232" s="227"/>
      <c r="HFM232" s="227"/>
      <c r="HFN232" s="227"/>
      <c r="HFO232" s="227"/>
      <c r="HFP232" s="227"/>
      <c r="HFQ232" s="227"/>
      <c r="HFR232" s="227"/>
      <c r="HFS232" s="227"/>
      <c r="HFT232" s="227"/>
      <c r="HFU232" s="227"/>
      <c r="HFV232" s="227"/>
      <c r="HFW232" s="227"/>
      <c r="HFX232" s="227"/>
      <c r="HFY232" s="227"/>
      <c r="HFZ232" s="227"/>
      <c r="HGA232" s="227"/>
      <c r="HGB232" s="227"/>
      <c r="HGC232" s="227"/>
      <c r="HGD232" s="227"/>
      <c r="HGE232" s="227"/>
      <c r="HGF232" s="227"/>
      <c r="HGG232" s="227"/>
      <c r="HGH232" s="227"/>
      <c r="HGI232" s="227"/>
      <c r="HGJ232" s="227"/>
      <c r="HGK232" s="227"/>
      <c r="HGL232" s="227"/>
      <c r="HGM232" s="227"/>
      <c r="HGN232" s="227"/>
      <c r="HGO232" s="227"/>
      <c r="HGP232" s="227"/>
      <c r="HGQ232" s="227"/>
      <c r="HGR232" s="227"/>
      <c r="HGS232" s="227"/>
      <c r="HGT232" s="227"/>
      <c r="HGU232" s="227"/>
      <c r="HGV232" s="227"/>
      <c r="HGW232" s="227"/>
      <c r="HGX232" s="227"/>
      <c r="HGY232" s="227"/>
      <c r="HGZ232" s="227"/>
      <c r="HHA232" s="227"/>
      <c r="HHB232" s="227"/>
      <c r="HHC232" s="227"/>
      <c r="HHD232" s="227"/>
      <c r="HHE232" s="227"/>
      <c r="HHF232" s="227"/>
      <c r="HHG232" s="227"/>
      <c r="HHH232" s="227"/>
      <c r="HHI232" s="227"/>
      <c r="HHJ232" s="227"/>
      <c r="HHK232" s="227"/>
      <c r="HHL232" s="227"/>
      <c r="HHM232" s="227"/>
      <c r="HHN232" s="227"/>
      <c r="HHO232" s="227"/>
      <c r="HHP232" s="227"/>
      <c r="HHQ232" s="227"/>
      <c r="HHR232" s="227"/>
      <c r="HHS232" s="227"/>
      <c r="HHT232" s="227"/>
      <c r="HHU232" s="227"/>
      <c r="HHV232" s="227"/>
      <c r="HHW232" s="227"/>
      <c r="HHX232" s="227"/>
      <c r="HHY232" s="227"/>
      <c r="HHZ232" s="227"/>
      <c r="HIA232" s="227"/>
      <c r="HIB232" s="227"/>
      <c r="HIC232" s="227"/>
      <c r="HID232" s="227"/>
      <c r="HIE232" s="227"/>
      <c r="HIF232" s="227"/>
      <c r="HIG232" s="227"/>
      <c r="HIH232" s="227"/>
      <c r="HII232" s="227"/>
      <c r="HIJ232" s="227"/>
      <c r="HIK232" s="227"/>
      <c r="HIL232" s="227"/>
      <c r="HIM232" s="227"/>
      <c r="HIN232" s="227"/>
      <c r="HIO232" s="227"/>
      <c r="HIP232" s="227"/>
      <c r="HIQ232" s="227"/>
      <c r="HIR232" s="227"/>
      <c r="HIS232" s="227"/>
      <c r="HIT232" s="227"/>
      <c r="HIU232" s="227"/>
      <c r="HIV232" s="227"/>
      <c r="HIW232" s="227"/>
      <c r="HIX232" s="227"/>
      <c r="HIY232" s="227"/>
      <c r="HIZ232" s="227"/>
      <c r="HJA232" s="227"/>
      <c r="HJB232" s="227"/>
      <c r="HJC232" s="227"/>
      <c r="HJD232" s="227"/>
      <c r="HJE232" s="227"/>
      <c r="HJF232" s="227"/>
      <c r="HJG232" s="227"/>
      <c r="HJH232" s="227"/>
      <c r="HJI232" s="227"/>
      <c r="HJJ232" s="227"/>
      <c r="HJK232" s="227"/>
      <c r="HJL232" s="227"/>
      <c r="HJM232" s="227"/>
      <c r="HJN232" s="227"/>
      <c r="HJO232" s="227"/>
      <c r="HJP232" s="227"/>
      <c r="HJQ232" s="227"/>
      <c r="HJR232" s="227"/>
      <c r="HJS232" s="227"/>
      <c r="HJT232" s="227"/>
      <c r="HJU232" s="227"/>
      <c r="HJV232" s="227"/>
      <c r="HJW232" s="227"/>
      <c r="HJX232" s="227"/>
      <c r="HJY232" s="227"/>
      <c r="HJZ232" s="227"/>
      <c r="HKA232" s="227"/>
      <c r="HKB232" s="227"/>
      <c r="HKC232" s="227"/>
      <c r="HKD232" s="227"/>
      <c r="HKE232" s="227"/>
      <c r="HKF232" s="227"/>
      <c r="HKG232" s="227"/>
      <c r="HKH232" s="227"/>
      <c r="HKI232" s="227"/>
      <c r="HKJ232" s="227"/>
      <c r="HKK232" s="227"/>
      <c r="HKL232" s="227"/>
      <c r="HKM232" s="227"/>
      <c r="HKN232" s="227"/>
      <c r="HKO232" s="227"/>
      <c r="HKP232" s="227"/>
      <c r="HKQ232" s="227"/>
      <c r="HKR232" s="227"/>
      <c r="HKS232" s="227"/>
      <c r="HKT232" s="227"/>
      <c r="HKU232" s="227"/>
      <c r="HKV232" s="227"/>
      <c r="HKW232" s="227"/>
      <c r="HKX232" s="227"/>
      <c r="HKY232" s="227"/>
      <c r="HKZ232" s="227"/>
      <c r="HLA232" s="227"/>
      <c r="HLB232" s="227"/>
      <c r="HLC232" s="227"/>
      <c r="HLD232" s="227"/>
      <c r="HLE232" s="227"/>
      <c r="HLF232" s="227"/>
      <c r="HLG232" s="227"/>
      <c r="HLH232" s="227"/>
      <c r="HLI232" s="227"/>
      <c r="HLJ232" s="227"/>
      <c r="HLK232" s="227"/>
      <c r="HLL232" s="227"/>
      <c r="HLM232" s="227"/>
      <c r="HLN232" s="227"/>
      <c r="HLO232" s="227"/>
      <c r="HLP232" s="227"/>
      <c r="HLQ232" s="227"/>
      <c r="HLR232" s="227"/>
      <c r="HLS232" s="227"/>
      <c r="HLT232" s="227"/>
      <c r="HLU232" s="227"/>
      <c r="HLV232" s="227"/>
      <c r="HLW232" s="227"/>
      <c r="HLX232" s="227"/>
      <c r="HLY232" s="227"/>
      <c r="HLZ232" s="227"/>
      <c r="HMA232" s="227"/>
      <c r="HMB232" s="227"/>
      <c r="HMC232" s="227"/>
      <c r="HMD232" s="227"/>
      <c r="HME232" s="227"/>
      <c r="HMF232" s="227"/>
      <c r="HMG232" s="227"/>
      <c r="HMH232" s="227"/>
      <c r="HMI232" s="227"/>
      <c r="HMJ232" s="227"/>
      <c r="HMK232" s="227"/>
      <c r="HML232" s="227"/>
      <c r="HMM232" s="227"/>
      <c r="HMN232" s="227"/>
      <c r="HMO232" s="227"/>
      <c r="HMP232" s="227"/>
      <c r="HMQ232" s="227"/>
      <c r="HMR232" s="227"/>
      <c r="HMS232" s="227"/>
      <c r="HMT232" s="227"/>
      <c r="HMU232" s="227"/>
      <c r="HMV232" s="227"/>
      <c r="HMW232" s="227"/>
      <c r="HMX232" s="227"/>
      <c r="HMY232" s="227"/>
      <c r="HMZ232" s="227"/>
      <c r="HNA232" s="227"/>
      <c r="HNB232" s="227"/>
      <c r="HNC232" s="227"/>
      <c r="HND232" s="227"/>
      <c r="HNE232" s="227"/>
      <c r="HNF232" s="227"/>
      <c r="HNG232" s="227"/>
      <c r="HNH232" s="227"/>
      <c r="HNI232" s="227"/>
      <c r="HNJ232" s="227"/>
      <c r="HNK232" s="227"/>
      <c r="HNL232" s="227"/>
      <c r="HNM232" s="227"/>
      <c r="HNN232" s="227"/>
      <c r="HNO232" s="227"/>
      <c r="HNP232" s="227"/>
      <c r="HNQ232" s="227"/>
      <c r="HNR232" s="227"/>
      <c r="HNS232" s="227"/>
      <c r="HNT232" s="227"/>
      <c r="HNU232" s="227"/>
      <c r="HNV232" s="227"/>
      <c r="HNW232" s="227"/>
      <c r="HNX232" s="227"/>
      <c r="HNY232" s="227"/>
      <c r="HNZ232" s="227"/>
      <c r="HOA232" s="227"/>
      <c r="HOB232" s="227"/>
      <c r="HOC232" s="227"/>
      <c r="HOD232" s="227"/>
      <c r="HOE232" s="227"/>
      <c r="HOF232" s="227"/>
      <c r="HOG232" s="227"/>
      <c r="HOH232" s="227"/>
      <c r="HOI232" s="227"/>
      <c r="HOJ232" s="227"/>
      <c r="HOK232" s="227"/>
      <c r="HOL232" s="227"/>
      <c r="HOM232" s="227"/>
      <c r="HON232" s="227"/>
      <c r="HOO232" s="227"/>
      <c r="HOP232" s="227"/>
      <c r="HOQ232" s="227"/>
      <c r="HOR232" s="227"/>
      <c r="HOS232" s="227"/>
      <c r="HOT232" s="227"/>
      <c r="HOU232" s="227"/>
      <c r="HOV232" s="227"/>
      <c r="HOW232" s="227"/>
      <c r="HOX232" s="227"/>
      <c r="HOY232" s="227"/>
      <c r="HOZ232" s="227"/>
      <c r="HPA232" s="227"/>
      <c r="HPB232" s="227"/>
      <c r="HPC232" s="227"/>
      <c r="HPD232" s="227"/>
      <c r="HPE232" s="227"/>
      <c r="HPF232" s="227"/>
      <c r="HPG232" s="227"/>
      <c r="HPH232" s="227"/>
      <c r="HPI232" s="227"/>
      <c r="HPJ232" s="227"/>
      <c r="HPK232" s="227"/>
      <c r="HPL232" s="227"/>
      <c r="HPM232" s="227"/>
      <c r="HPN232" s="227"/>
      <c r="HPO232" s="227"/>
      <c r="HPP232" s="227"/>
      <c r="HPQ232" s="227"/>
      <c r="HPR232" s="227"/>
      <c r="HPS232" s="227"/>
      <c r="HPT232" s="227"/>
      <c r="HPU232" s="227"/>
      <c r="HPV232" s="227"/>
      <c r="HPW232" s="227"/>
      <c r="HPX232" s="227"/>
      <c r="HPY232" s="227"/>
      <c r="HPZ232" s="227"/>
      <c r="HQA232" s="227"/>
      <c r="HQB232" s="227"/>
      <c r="HQC232" s="227"/>
      <c r="HQD232" s="227"/>
      <c r="HQE232" s="227"/>
      <c r="HQF232" s="227"/>
      <c r="HQG232" s="227"/>
      <c r="HQH232" s="227"/>
      <c r="HQI232" s="227"/>
      <c r="HQJ232" s="227"/>
      <c r="HQK232" s="227"/>
      <c r="HQL232" s="227"/>
      <c r="HQM232" s="227"/>
      <c r="HQN232" s="227"/>
      <c r="HQO232" s="227"/>
      <c r="HQP232" s="227"/>
      <c r="HQQ232" s="227"/>
      <c r="HQR232" s="227"/>
      <c r="HQS232" s="227"/>
      <c r="HQT232" s="227"/>
      <c r="HQU232" s="227"/>
      <c r="HQV232" s="227"/>
      <c r="HQW232" s="227"/>
      <c r="HQX232" s="227"/>
      <c r="HQY232" s="227"/>
      <c r="HQZ232" s="227"/>
      <c r="HRA232" s="227"/>
      <c r="HRB232" s="227"/>
      <c r="HRC232" s="227"/>
      <c r="HRD232" s="227"/>
      <c r="HRE232" s="227"/>
      <c r="HRF232" s="227"/>
      <c r="HRG232" s="227"/>
      <c r="HRH232" s="227"/>
      <c r="HRI232" s="227"/>
      <c r="HRJ232" s="227"/>
      <c r="HRK232" s="227"/>
      <c r="HRL232" s="227"/>
      <c r="HRM232" s="227"/>
      <c r="HRN232" s="227"/>
      <c r="HRO232" s="227"/>
      <c r="HRP232" s="227"/>
      <c r="HRQ232" s="227"/>
      <c r="HRR232" s="227"/>
      <c r="HRS232" s="227"/>
      <c r="HRT232" s="227"/>
      <c r="HRU232" s="227"/>
      <c r="HRV232" s="227"/>
      <c r="HRW232" s="227"/>
      <c r="HRX232" s="227"/>
      <c r="HRY232" s="227"/>
      <c r="HRZ232" s="227"/>
      <c r="HSA232" s="227"/>
      <c r="HSB232" s="227"/>
      <c r="HSC232" s="227"/>
      <c r="HSD232" s="227"/>
      <c r="HSE232" s="227"/>
      <c r="HSF232" s="227"/>
      <c r="HSG232" s="227"/>
      <c r="HSH232" s="227"/>
      <c r="HSI232" s="227"/>
      <c r="HSJ232" s="227"/>
      <c r="HSK232" s="227"/>
      <c r="HSL232" s="227"/>
      <c r="HSM232" s="227"/>
      <c r="HSN232" s="227"/>
      <c r="HSO232" s="227"/>
      <c r="HSP232" s="227"/>
      <c r="HSQ232" s="227"/>
      <c r="HSR232" s="227"/>
      <c r="HSS232" s="227"/>
      <c r="HST232" s="227"/>
      <c r="HSU232" s="227"/>
      <c r="HSV232" s="227"/>
      <c r="HSW232" s="227"/>
      <c r="HSX232" s="227"/>
      <c r="HSY232" s="227"/>
      <c r="HSZ232" s="227"/>
      <c r="HTA232" s="227"/>
      <c r="HTB232" s="227"/>
      <c r="HTC232" s="227"/>
      <c r="HTD232" s="227"/>
      <c r="HTE232" s="227"/>
      <c r="HTF232" s="227"/>
      <c r="HTG232" s="227"/>
      <c r="HTH232" s="227"/>
      <c r="HTI232" s="227"/>
      <c r="HTJ232" s="227"/>
      <c r="HTK232" s="227"/>
      <c r="HTL232" s="227"/>
      <c r="HTM232" s="227"/>
      <c r="HTN232" s="227"/>
      <c r="HTO232" s="227"/>
      <c r="HTP232" s="227"/>
      <c r="HTQ232" s="227"/>
      <c r="HTR232" s="227"/>
      <c r="HTS232" s="227"/>
      <c r="HTT232" s="227"/>
      <c r="HTU232" s="227"/>
      <c r="HTV232" s="227"/>
      <c r="HTW232" s="227"/>
      <c r="HTX232" s="227"/>
      <c r="HTY232" s="227"/>
      <c r="HTZ232" s="227"/>
      <c r="HUA232" s="227"/>
      <c r="HUB232" s="227"/>
      <c r="HUC232" s="227"/>
      <c r="HUD232" s="227"/>
      <c r="HUE232" s="227"/>
      <c r="HUF232" s="227"/>
      <c r="HUG232" s="227"/>
      <c r="HUH232" s="227"/>
      <c r="HUI232" s="227"/>
      <c r="HUJ232" s="227"/>
      <c r="HUK232" s="227"/>
      <c r="HUL232" s="227"/>
      <c r="HUM232" s="227"/>
      <c r="HUN232" s="227"/>
      <c r="HUO232" s="227"/>
      <c r="HUP232" s="227"/>
      <c r="HUQ232" s="227"/>
      <c r="HUR232" s="227"/>
      <c r="HUS232" s="227"/>
      <c r="HUT232" s="227"/>
      <c r="HUU232" s="227"/>
      <c r="HUV232" s="227"/>
      <c r="HUW232" s="227"/>
      <c r="HUX232" s="227"/>
      <c r="HUY232" s="227"/>
      <c r="HUZ232" s="227"/>
      <c r="HVA232" s="227"/>
      <c r="HVB232" s="227"/>
      <c r="HVC232" s="227"/>
      <c r="HVD232" s="227"/>
      <c r="HVE232" s="227"/>
      <c r="HVF232" s="227"/>
      <c r="HVG232" s="227"/>
      <c r="HVH232" s="227"/>
      <c r="HVI232" s="227"/>
      <c r="HVJ232" s="227"/>
      <c r="HVK232" s="227"/>
      <c r="HVL232" s="227"/>
      <c r="HVM232" s="227"/>
      <c r="HVN232" s="227"/>
      <c r="HVO232" s="227"/>
      <c r="HVP232" s="227"/>
      <c r="HVQ232" s="227"/>
      <c r="HVR232" s="227"/>
      <c r="HVS232" s="227"/>
      <c r="HVT232" s="227"/>
      <c r="HVU232" s="227"/>
      <c r="HVV232" s="227"/>
      <c r="HVW232" s="227"/>
      <c r="HVX232" s="227"/>
      <c r="HVY232" s="227"/>
      <c r="HVZ232" s="227"/>
      <c r="HWA232" s="227"/>
      <c r="HWB232" s="227"/>
      <c r="HWC232" s="227"/>
      <c r="HWD232" s="227"/>
      <c r="HWE232" s="227"/>
      <c r="HWF232" s="227"/>
      <c r="HWG232" s="227"/>
      <c r="HWH232" s="227"/>
      <c r="HWI232" s="227"/>
      <c r="HWJ232" s="227"/>
      <c r="HWK232" s="227"/>
      <c r="HWL232" s="227"/>
      <c r="HWM232" s="227"/>
      <c r="HWN232" s="227"/>
      <c r="HWO232" s="227"/>
      <c r="HWP232" s="227"/>
      <c r="HWQ232" s="227"/>
      <c r="HWR232" s="227"/>
      <c r="HWS232" s="227"/>
      <c r="HWT232" s="227"/>
      <c r="HWU232" s="227"/>
      <c r="HWV232" s="227"/>
      <c r="HWW232" s="227"/>
      <c r="HWX232" s="227"/>
      <c r="HWY232" s="227"/>
      <c r="HWZ232" s="227"/>
      <c r="HXA232" s="227"/>
      <c r="HXB232" s="227"/>
      <c r="HXC232" s="227"/>
      <c r="HXD232" s="227"/>
      <c r="HXE232" s="227"/>
      <c r="HXF232" s="227"/>
      <c r="HXG232" s="227"/>
      <c r="HXH232" s="227"/>
      <c r="HXI232" s="227"/>
      <c r="HXJ232" s="227"/>
      <c r="HXK232" s="227"/>
      <c r="HXL232" s="227"/>
      <c r="HXM232" s="227"/>
      <c r="HXN232" s="227"/>
      <c r="HXO232" s="227"/>
      <c r="HXP232" s="227"/>
      <c r="HXQ232" s="227"/>
      <c r="HXR232" s="227"/>
      <c r="HXS232" s="227"/>
      <c r="HXT232" s="227"/>
      <c r="HXU232" s="227"/>
      <c r="HXV232" s="227"/>
      <c r="HXW232" s="227"/>
      <c r="HXX232" s="227"/>
      <c r="HXY232" s="227"/>
      <c r="HXZ232" s="227"/>
      <c r="HYA232" s="227"/>
      <c r="HYB232" s="227"/>
      <c r="HYC232" s="227"/>
      <c r="HYD232" s="227"/>
      <c r="HYE232" s="227"/>
      <c r="HYF232" s="227"/>
      <c r="HYG232" s="227"/>
      <c r="HYH232" s="227"/>
      <c r="HYI232" s="227"/>
      <c r="HYJ232" s="227"/>
      <c r="HYK232" s="227"/>
      <c r="HYL232" s="227"/>
      <c r="HYM232" s="227"/>
      <c r="HYN232" s="227"/>
      <c r="HYO232" s="227"/>
      <c r="HYP232" s="227"/>
      <c r="HYQ232" s="227"/>
      <c r="HYR232" s="227"/>
      <c r="HYS232" s="227"/>
      <c r="HYT232" s="227"/>
      <c r="HYU232" s="227"/>
      <c r="HYV232" s="227"/>
      <c r="HYW232" s="227"/>
      <c r="HYX232" s="227"/>
      <c r="HYY232" s="227"/>
      <c r="HYZ232" s="227"/>
      <c r="HZA232" s="227"/>
      <c r="HZB232" s="227"/>
      <c r="HZC232" s="227"/>
      <c r="HZD232" s="227"/>
      <c r="HZE232" s="227"/>
      <c r="HZF232" s="227"/>
      <c r="HZG232" s="227"/>
      <c r="HZH232" s="227"/>
      <c r="HZI232" s="227"/>
      <c r="HZJ232" s="227"/>
      <c r="HZK232" s="227"/>
      <c r="HZL232" s="227"/>
      <c r="HZM232" s="227"/>
      <c r="HZN232" s="227"/>
      <c r="HZO232" s="227"/>
      <c r="HZP232" s="227"/>
      <c r="HZQ232" s="227"/>
      <c r="HZR232" s="227"/>
      <c r="HZS232" s="227"/>
      <c r="HZT232" s="227"/>
      <c r="HZU232" s="227"/>
      <c r="HZV232" s="227"/>
      <c r="HZW232" s="227"/>
      <c r="HZX232" s="227"/>
      <c r="HZY232" s="227"/>
      <c r="HZZ232" s="227"/>
      <c r="IAA232" s="227"/>
      <c r="IAB232" s="227"/>
      <c r="IAC232" s="227"/>
      <c r="IAD232" s="227"/>
      <c r="IAE232" s="227"/>
      <c r="IAF232" s="227"/>
      <c r="IAG232" s="227"/>
      <c r="IAH232" s="227"/>
      <c r="IAI232" s="227"/>
      <c r="IAJ232" s="227"/>
      <c r="IAK232" s="227"/>
      <c r="IAL232" s="227"/>
      <c r="IAM232" s="227"/>
      <c r="IAN232" s="227"/>
      <c r="IAO232" s="227"/>
      <c r="IAP232" s="227"/>
      <c r="IAQ232" s="227"/>
      <c r="IAR232" s="227"/>
      <c r="IAS232" s="227"/>
      <c r="IAT232" s="227"/>
      <c r="IAU232" s="227"/>
      <c r="IAV232" s="227"/>
      <c r="IAW232" s="227"/>
      <c r="IAX232" s="227"/>
      <c r="IAY232" s="227"/>
      <c r="IAZ232" s="227"/>
      <c r="IBA232" s="227"/>
      <c r="IBB232" s="227"/>
      <c r="IBC232" s="227"/>
      <c r="IBD232" s="227"/>
      <c r="IBE232" s="227"/>
      <c r="IBF232" s="227"/>
      <c r="IBG232" s="227"/>
      <c r="IBH232" s="227"/>
      <c r="IBI232" s="227"/>
      <c r="IBJ232" s="227"/>
      <c r="IBK232" s="227"/>
      <c r="IBL232" s="227"/>
      <c r="IBM232" s="227"/>
      <c r="IBN232" s="227"/>
      <c r="IBO232" s="227"/>
      <c r="IBP232" s="227"/>
      <c r="IBQ232" s="227"/>
      <c r="IBR232" s="227"/>
      <c r="IBS232" s="227"/>
      <c r="IBT232" s="227"/>
      <c r="IBU232" s="227"/>
      <c r="IBV232" s="227"/>
      <c r="IBW232" s="227"/>
      <c r="IBX232" s="227"/>
      <c r="IBY232" s="227"/>
      <c r="IBZ232" s="227"/>
      <c r="ICA232" s="227"/>
      <c r="ICB232" s="227"/>
      <c r="ICC232" s="227"/>
      <c r="ICD232" s="227"/>
      <c r="ICE232" s="227"/>
      <c r="ICF232" s="227"/>
      <c r="ICG232" s="227"/>
      <c r="ICH232" s="227"/>
      <c r="ICI232" s="227"/>
      <c r="ICJ232" s="227"/>
      <c r="ICK232" s="227"/>
      <c r="ICL232" s="227"/>
      <c r="ICM232" s="227"/>
      <c r="ICN232" s="227"/>
      <c r="ICO232" s="227"/>
      <c r="ICP232" s="227"/>
      <c r="ICQ232" s="227"/>
      <c r="ICR232" s="227"/>
      <c r="ICS232" s="227"/>
      <c r="ICT232" s="227"/>
      <c r="ICU232" s="227"/>
      <c r="ICV232" s="227"/>
      <c r="ICW232" s="227"/>
      <c r="ICX232" s="227"/>
      <c r="ICY232" s="227"/>
      <c r="ICZ232" s="227"/>
      <c r="IDA232" s="227"/>
      <c r="IDB232" s="227"/>
      <c r="IDC232" s="227"/>
      <c r="IDD232" s="227"/>
      <c r="IDE232" s="227"/>
      <c r="IDF232" s="227"/>
      <c r="IDG232" s="227"/>
      <c r="IDH232" s="227"/>
      <c r="IDI232" s="227"/>
      <c r="IDJ232" s="227"/>
      <c r="IDK232" s="227"/>
      <c r="IDL232" s="227"/>
      <c r="IDM232" s="227"/>
      <c r="IDN232" s="227"/>
      <c r="IDO232" s="227"/>
      <c r="IDP232" s="227"/>
      <c r="IDQ232" s="227"/>
      <c r="IDR232" s="227"/>
      <c r="IDS232" s="227"/>
      <c r="IDT232" s="227"/>
      <c r="IDU232" s="227"/>
      <c r="IDV232" s="227"/>
      <c r="IDW232" s="227"/>
      <c r="IDX232" s="227"/>
      <c r="IDY232" s="227"/>
      <c r="IDZ232" s="227"/>
      <c r="IEA232" s="227"/>
      <c r="IEB232" s="227"/>
      <c r="IEC232" s="227"/>
      <c r="IED232" s="227"/>
      <c r="IEE232" s="227"/>
      <c r="IEF232" s="227"/>
      <c r="IEG232" s="227"/>
      <c r="IEH232" s="227"/>
      <c r="IEI232" s="227"/>
      <c r="IEJ232" s="227"/>
      <c r="IEK232" s="227"/>
      <c r="IEL232" s="227"/>
      <c r="IEM232" s="227"/>
      <c r="IEN232" s="227"/>
      <c r="IEO232" s="227"/>
      <c r="IEP232" s="227"/>
      <c r="IEQ232" s="227"/>
      <c r="IER232" s="227"/>
      <c r="IES232" s="227"/>
      <c r="IET232" s="227"/>
      <c r="IEU232" s="227"/>
      <c r="IEV232" s="227"/>
      <c r="IEW232" s="227"/>
      <c r="IEX232" s="227"/>
      <c r="IEY232" s="227"/>
      <c r="IEZ232" s="227"/>
      <c r="IFA232" s="227"/>
      <c r="IFB232" s="227"/>
      <c r="IFC232" s="227"/>
      <c r="IFD232" s="227"/>
      <c r="IFE232" s="227"/>
      <c r="IFF232" s="227"/>
      <c r="IFG232" s="227"/>
      <c r="IFH232" s="227"/>
      <c r="IFI232" s="227"/>
      <c r="IFJ232" s="227"/>
      <c r="IFK232" s="227"/>
      <c r="IFL232" s="227"/>
      <c r="IFM232" s="227"/>
      <c r="IFN232" s="227"/>
      <c r="IFO232" s="227"/>
      <c r="IFP232" s="227"/>
      <c r="IFQ232" s="227"/>
      <c r="IFR232" s="227"/>
      <c r="IFS232" s="227"/>
      <c r="IFT232" s="227"/>
      <c r="IFU232" s="227"/>
      <c r="IFV232" s="227"/>
      <c r="IFW232" s="227"/>
      <c r="IFX232" s="227"/>
      <c r="IFY232" s="227"/>
      <c r="IFZ232" s="227"/>
      <c r="IGA232" s="227"/>
      <c r="IGB232" s="227"/>
      <c r="IGC232" s="227"/>
      <c r="IGD232" s="227"/>
      <c r="IGE232" s="227"/>
      <c r="IGF232" s="227"/>
      <c r="IGG232" s="227"/>
      <c r="IGH232" s="227"/>
      <c r="IGI232" s="227"/>
      <c r="IGJ232" s="227"/>
      <c r="IGK232" s="227"/>
      <c r="IGL232" s="227"/>
      <c r="IGM232" s="227"/>
      <c r="IGN232" s="227"/>
      <c r="IGO232" s="227"/>
      <c r="IGP232" s="227"/>
      <c r="IGQ232" s="227"/>
      <c r="IGR232" s="227"/>
      <c r="IGS232" s="227"/>
      <c r="IGT232" s="227"/>
      <c r="IGU232" s="227"/>
      <c r="IGV232" s="227"/>
      <c r="IGW232" s="227"/>
      <c r="IGX232" s="227"/>
      <c r="IGY232" s="227"/>
      <c r="IGZ232" s="227"/>
      <c r="IHA232" s="227"/>
      <c r="IHB232" s="227"/>
      <c r="IHC232" s="227"/>
      <c r="IHD232" s="227"/>
      <c r="IHE232" s="227"/>
      <c r="IHF232" s="227"/>
      <c r="IHG232" s="227"/>
      <c r="IHH232" s="227"/>
      <c r="IHI232" s="227"/>
      <c r="IHJ232" s="227"/>
      <c r="IHK232" s="227"/>
      <c r="IHL232" s="227"/>
      <c r="IHM232" s="227"/>
      <c r="IHN232" s="227"/>
      <c r="IHO232" s="227"/>
      <c r="IHP232" s="227"/>
      <c r="IHQ232" s="227"/>
      <c r="IHR232" s="227"/>
      <c r="IHS232" s="227"/>
      <c r="IHT232" s="227"/>
      <c r="IHU232" s="227"/>
      <c r="IHV232" s="227"/>
      <c r="IHW232" s="227"/>
      <c r="IHX232" s="227"/>
      <c r="IHY232" s="227"/>
      <c r="IHZ232" s="227"/>
      <c r="IIA232" s="227"/>
      <c r="IIB232" s="227"/>
      <c r="IIC232" s="227"/>
      <c r="IID232" s="227"/>
      <c r="IIE232" s="227"/>
      <c r="IIF232" s="227"/>
      <c r="IIG232" s="227"/>
      <c r="IIH232" s="227"/>
      <c r="III232" s="227"/>
      <c r="IIJ232" s="227"/>
      <c r="IIK232" s="227"/>
      <c r="IIL232" s="227"/>
      <c r="IIM232" s="227"/>
      <c r="IIN232" s="227"/>
      <c r="IIO232" s="227"/>
      <c r="IIP232" s="227"/>
      <c r="IIQ232" s="227"/>
      <c r="IIR232" s="227"/>
      <c r="IIS232" s="227"/>
      <c r="IIT232" s="227"/>
      <c r="IIU232" s="227"/>
      <c r="IIV232" s="227"/>
      <c r="IIW232" s="227"/>
      <c r="IIX232" s="227"/>
      <c r="IIY232" s="227"/>
      <c r="IIZ232" s="227"/>
      <c r="IJA232" s="227"/>
      <c r="IJB232" s="227"/>
      <c r="IJC232" s="227"/>
      <c r="IJD232" s="227"/>
      <c r="IJE232" s="227"/>
      <c r="IJF232" s="227"/>
      <c r="IJG232" s="227"/>
      <c r="IJH232" s="227"/>
      <c r="IJI232" s="227"/>
      <c r="IJJ232" s="227"/>
      <c r="IJK232" s="227"/>
      <c r="IJL232" s="227"/>
      <c r="IJM232" s="227"/>
      <c r="IJN232" s="227"/>
      <c r="IJO232" s="227"/>
      <c r="IJP232" s="227"/>
      <c r="IJQ232" s="227"/>
      <c r="IJR232" s="227"/>
      <c r="IJS232" s="227"/>
      <c r="IJT232" s="227"/>
      <c r="IJU232" s="227"/>
      <c r="IJV232" s="227"/>
      <c r="IJW232" s="227"/>
      <c r="IJX232" s="227"/>
      <c r="IJY232" s="227"/>
      <c r="IJZ232" s="227"/>
      <c r="IKA232" s="227"/>
      <c r="IKB232" s="227"/>
      <c r="IKC232" s="227"/>
      <c r="IKD232" s="227"/>
      <c r="IKE232" s="227"/>
      <c r="IKF232" s="227"/>
      <c r="IKG232" s="227"/>
      <c r="IKH232" s="227"/>
      <c r="IKI232" s="227"/>
      <c r="IKJ232" s="227"/>
      <c r="IKK232" s="227"/>
      <c r="IKL232" s="227"/>
      <c r="IKM232" s="227"/>
      <c r="IKN232" s="227"/>
      <c r="IKO232" s="227"/>
      <c r="IKP232" s="227"/>
      <c r="IKQ232" s="227"/>
      <c r="IKR232" s="227"/>
      <c r="IKS232" s="227"/>
      <c r="IKT232" s="227"/>
      <c r="IKU232" s="227"/>
      <c r="IKV232" s="227"/>
      <c r="IKW232" s="227"/>
      <c r="IKX232" s="227"/>
      <c r="IKY232" s="227"/>
      <c r="IKZ232" s="227"/>
      <c r="ILA232" s="227"/>
      <c r="ILB232" s="227"/>
      <c r="ILC232" s="227"/>
      <c r="ILD232" s="227"/>
      <c r="ILE232" s="227"/>
      <c r="ILF232" s="227"/>
      <c r="ILG232" s="227"/>
      <c r="ILH232" s="227"/>
      <c r="ILI232" s="227"/>
      <c r="ILJ232" s="227"/>
      <c r="ILK232" s="227"/>
      <c r="ILL232" s="227"/>
      <c r="ILM232" s="227"/>
      <c r="ILN232" s="227"/>
      <c r="ILO232" s="227"/>
      <c r="ILP232" s="227"/>
      <c r="ILQ232" s="227"/>
      <c r="ILR232" s="227"/>
      <c r="ILS232" s="227"/>
      <c r="ILT232" s="227"/>
      <c r="ILU232" s="227"/>
      <c r="ILV232" s="227"/>
      <c r="ILW232" s="227"/>
      <c r="ILX232" s="227"/>
      <c r="ILY232" s="227"/>
      <c r="ILZ232" s="227"/>
      <c r="IMA232" s="227"/>
      <c r="IMB232" s="227"/>
      <c r="IMC232" s="227"/>
      <c r="IMD232" s="227"/>
      <c r="IME232" s="227"/>
      <c r="IMF232" s="227"/>
      <c r="IMG232" s="227"/>
      <c r="IMH232" s="227"/>
      <c r="IMI232" s="227"/>
      <c r="IMJ232" s="227"/>
      <c r="IMK232" s="227"/>
      <c r="IML232" s="227"/>
      <c r="IMM232" s="227"/>
      <c r="IMN232" s="227"/>
      <c r="IMO232" s="227"/>
      <c r="IMP232" s="227"/>
      <c r="IMQ232" s="227"/>
      <c r="IMR232" s="227"/>
      <c r="IMS232" s="227"/>
      <c r="IMT232" s="227"/>
      <c r="IMU232" s="227"/>
      <c r="IMV232" s="227"/>
      <c r="IMW232" s="227"/>
      <c r="IMX232" s="227"/>
      <c r="IMY232" s="227"/>
      <c r="IMZ232" s="227"/>
      <c r="INA232" s="227"/>
      <c r="INB232" s="227"/>
      <c r="INC232" s="227"/>
      <c r="IND232" s="227"/>
      <c r="INE232" s="227"/>
      <c r="INF232" s="227"/>
      <c r="ING232" s="227"/>
      <c r="INH232" s="227"/>
      <c r="INI232" s="227"/>
      <c r="INJ232" s="227"/>
      <c r="INK232" s="227"/>
      <c r="INL232" s="227"/>
      <c r="INM232" s="227"/>
      <c r="INN232" s="227"/>
      <c r="INO232" s="227"/>
      <c r="INP232" s="227"/>
      <c r="INQ232" s="227"/>
      <c r="INR232" s="227"/>
      <c r="INS232" s="227"/>
      <c r="INT232" s="227"/>
      <c r="INU232" s="227"/>
      <c r="INV232" s="227"/>
      <c r="INW232" s="227"/>
      <c r="INX232" s="227"/>
      <c r="INY232" s="227"/>
      <c r="INZ232" s="227"/>
      <c r="IOA232" s="227"/>
      <c r="IOB232" s="227"/>
      <c r="IOC232" s="227"/>
      <c r="IOD232" s="227"/>
      <c r="IOE232" s="227"/>
      <c r="IOF232" s="227"/>
      <c r="IOG232" s="227"/>
      <c r="IOH232" s="227"/>
      <c r="IOI232" s="227"/>
      <c r="IOJ232" s="227"/>
      <c r="IOK232" s="227"/>
      <c r="IOL232" s="227"/>
      <c r="IOM232" s="227"/>
      <c r="ION232" s="227"/>
      <c r="IOO232" s="227"/>
      <c r="IOP232" s="227"/>
      <c r="IOQ232" s="227"/>
      <c r="IOR232" s="227"/>
      <c r="IOS232" s="227"/>
      <c r="IOT232" s="227"/>
      <c r="IOU232" s="227"/>
      <c r="IOV232" s="227"/>
      <c r="IOW232" s="227"/>
      <c r="IOX232" s="227"/>
      <c r="IOY232" s="227"/>
      <c r="IOZ232" s="227"/>
      <c r="IPA232" s="227"/>
      <c r="IPB232" s="227"/>
      <c r="IPC232" s="227"/>
      <c r="IPD232" s="227"/>
      <c r="IPE232" s="227"/>
      <c r="IPF232" s="227"/>
      <c r="IPG232" s="227"/>
      <c r="IPH232" s="227"/>
      <c r="IPI232" s="227"/>
      <c r="IPJ232" s="227"/>
      <c r="IPK232" s="227"/>
      <c r="IPL232" s="227"/>
      <c r="IPM232" s="227"/>
      <c r="IPN232" s="227"/>
      <c r="IPO232" s="227"/>
      <c r="IPP232" s="227"/>
      <c r="IPQ232" s="227"/>
      <c r="IPR232" s="227"/>
      <c r="IPS232" s="227"/>
      <c r="IPT232" s="227"/>
      <c r="IPU232" s="227"/>
      <c r="IPV232" s="227"/>
      <c r="IPW232" s="227"/>
      <c r="IPX232" s="227"/>
      <c r="IPY232" s="227"/>
      <c r="IPZ232" s="227"/>
      <c r="IQA232" s="227"/>
      <c r="IQB232" s="227"/>
      <c r="IQC232" s="227"/>
      <c r="IQD232" s="227"/>
      <c r="IQE232" s="227"/>
      <c r="IQF232" s="227"/>
      <c r="IQG232" s="227"/>
      <c r="IQH232" s="227"/>
      <c r="IQI232" s="227"/>
      <c r="IQJ232" s="227"/>
      <c r="IQK232" s="227"/>
      <c r="IQL232" s="227"/>
      <c r="IQM232" s="227"/>
      <c r="IQN232" s="227"/>
      <c r="IQO232" s="227"/>
      <c r="IQP232" s="227"/>
      <c r="IQQ232" s="227"/>
      <c r="IQR232" s="227"/>
      <c r="IQS232" s="227"/>
      <c r="IQT232" s="227"/>
      <c r="IQU232" s="227"/>
      <c r="IQV232" s="227"/>
      <c r="IQW232" s="227"/>
      <c r="IQX232" s="227"/>
      <c r="IQY232" s="227"/>
      <c r="IQZ232" s="227"/>
      <c r="IRA232" s="227"/>
      <c r="IRB232" s="227"/>
      <c r="IRC232" s="227"/>
      <c r="IRD232" s="227"/>
      <c r="IRE232" s="227"/>
      <c r="IRF232" s="227"/>
      <c r="IRG232" s="227"/>
      <c r="IRH232" s="227"/>
      <c r="IRI232" s="227"/>
      <c r="IRJ232" s="227"/>
      <c r="IRK232" s="227"/>
      <c r="IRL232" s="227"/>
      <c r="IRM232" s="227"/>
      <c r="IRN232" s="227"/>
      <c r="IRO232" s="227"/>
      <c r="IRP232" s="227"/>
      <c r="IRQ232" s="227"/>
      <c r="IRR232" s="227"/>
      <c r="IRS232" s="227"/>
      <c r="IRT232" s="227"/>
      <c r="IRU232" s="227"/>
      <c r="IRV232" s="227"/>
      <c r="IRW232" s="227"/>
      <c r="IRX232" s="227"/>
      <c r="IRY232" s="227"/>
      <c r="IRZ232" s="227"/>
      <c r="ISA232" s="227"/>
      <c r="ISB232" s="227"/>
      <c r="ISC232" s="227"/>
      <c r="ISD232" s="227"/>
      <c r="ISE232" s="227"/>
      <c r="ISF232" s="227"/>
      <c r="ISG232" s="227"/>
      <c r="ISH232" s="227"/>
      <c r="ISI232" s="227"/>
      <c r="ISJ232" s="227"/>
      <c r="ISK232" s="227"/>
      <c r="ISL232" s="227"/>
      <c r="ISM232" s="227"/>
      <c r="ISN232" s="227"/>
      <c r="ISO232" s="227"/>
      <c r="ISP232" s="227"/>
      <c r="ISQ232" s="227"/>
      <c r="ISR232" s="227"/>
      <c r="ISS232" s="227"/>
      <c r="IST232" s="227"/>
      <c r="ISU232" s="227"/>
      <c r="ISV232" s="227"/>
      <c r="ISW232" s="227"/>
      <c r="ISX232" s="227"/>
      <c r="ISY232" s="227"/>
      <c r="ISZ232" s="227"/>
      <c r="ITA232" s="227"/>
      <c r="ITB232" s="227"/>
      <c r="ITC232" s="227"/>
      <c r="ITD232" s="227"/>
      <c r="ITE232" s="227"/>
      <c r="ITF232" s="227"/>
      <c r="ITG232" s="227"/>
      <c r="ITH232" s="227"/>
      <c r="ITI232" s="227"/>
      <c r="ITJ232" s="227"/>
      <c r="ITK232" s="227"/>
      <c r="ITL232" s="227"/>
      <c r="ITM232" s="227"/>
      <c r="ITN232" s="227"/>
      <c r="ITO232" s="227"/>
      <c r="ITP232" s="227"/>
      <c r="ITQ232" s="227"/>
      <c r="ITR232" s="227"/>
      <c r="ITS232" s="227"/>
      <c r="ITT232" s="227"/>
      <c r="ITU232" s="227"/>
      <c r="ITV232" s="227"/>
      <c r="ITW232" s="227"/>
      <c r="ITX232" s="227"/>
      <c r="ITY232" s="227"/>
      <c r="ITZ232" s="227"/>
      <c r="IUA232" s="227"/>
      <c r="IUB232" s="227"/>
      <c r="IUC232" s="227"/>
      <c r="IUD232" s="227"/>
      <c r="IUE232" s="227"/>
      <c r="IUF232" s="227"/>
      <c r="IUG232" s="227"/>
      <c r="IUH232" s="227"/>
      <c r="IUI232" s="227"/>
      <c r="IUJ232" s="227"/>
      <c r="IUK232" s="227"/>
      <c r="IUL232" s="227"/>
      <c r="IUM232" s="227"/>
      <c r="IUN232" s="227"/>
      <c r="IUO232" s="227"/>
      <c r="IUP232" s="227"/>
      <c r="IUQ232" s="227"/>
      <c r="IUR232" s="227"/>
      <c r="IUS232" s="227"/>
      <c r="IUT232" s="227"/>
      <c r="IUU232" s="227"/>
      <c r="IUV232" s="227"/>
      <c r="IUW232" s="227"/>
      <c r="IUX232" s="227"/>
      <c r="IUY232" s="227"/>
      <c r="IUZ232" s="227"/>
      <c r="IVA232" s="227"/>
      <c r="IVB232" s="227"/>
      <c r="IVC232" s="227"/>
      <c r="IVD232" s="227"/>
      <c r="IVE232" s="227"/>
      <c r="IVF232" s="227"/>
      <c r="IVG232" s="227"/>
      <c r="IVH232" s="227"/>
      <c r="IVI232" s="227"/>
      <c r="IVJ232" s="227"/>
      <c r="IVK232" s="227"/>
      <c r="IVL232" s="227"/>
      <c r="IVM232" s="227"/>
      <c r="IVN232" s="227"/>
      <c r="IVO232" s="227"/>
      <c r="IVP232" s="227"/>
      <c r="IVQ232" s="227"/>
      <c r="IVR232" s="227"/>
      <c r="IVS232" s="227"/>
      <c r="IVT232" s="227"/>
      <c r="IVU232" s="227"/>
      <c r="IVV232" s="227"/>
      <c r="IVW232" s="227"/>
      <c r="IVX232" s="227"/>
      <c r="IVY232" s="227"/>
      <c r="IVZ232" s="227"/>
      <c r="IWA232" s="227"/>
      <c r="IWB232" s="227"/>
      <c r="IWC232" s="227"/>
      <c r="IWD232" s="227"/>
      <c r="IWE232" s="227"/>
      <c r="IWF232" s="227"/>
      <c r="IWG232" s="227"/>
      <c r="IWH232" s="227"/>
      <c r="IWI232" s="227"/>
      <c r="IWJ232" s="227"/>
      <c r="IWK232" s="227"/>
      <c r="IWL232" s="227"/>
      <c r="IWM232" s="227"/>
      <c r="IWN232" s="227"/>
      <c r="IWO232" s="227"/>
      <c r="IWP232" s="227"/>
      <c r="IWQ232" s="227"/>
      <c r="IWR232" s="227"/>
      <c r="IWS232" s="227"/>
      <c r="IWT232" s="227"/>
      <c r="IWU232" s="227"/>
      <c r="IWV232" s="227"/>
      <c r="IWW232" s="227"/>
      <c r="IWX232" s="227"/>
      <c r="IWY232" s="227"/>
      <c r="IWZ232" s="227"/>
      <c r="IXA232" s="227"/>
      <c r="IXB232" s="227"/>
      <c r="IXC232" s="227"/>
      <c r="IXD232" s="227"/>
      <c r="IXE232" s="227"/>
      <c r="IXF232" s="227"/>
      <c r="IXG232" s="227"/>
      <c r="IXH232" s="227"/>
      <c r="IXI232" s="227"/>
      <c r="IXJ232" s="227"/>
      <c r="IXK232" s="227"/>
      <c r="IXL232" s="227"/>
      <c r="IXM232" s="227"/>
      <c r="IXN232" s="227"/>
      <c r="IXO232" s="227"/>
      <c r="IXP232" s="227"/>
      <c r="IXQ232" s="227"/>
      <c r="IXR232" s="227"/>
      <c r="IXS232" s="227"/>
      <c r="IXT232" s="227"/>
      <c r="IXU232" s="227"/>
      <c r="IXV232" s="227"/>
      <c r="IXW232" s="227"/>
      <c r="IXX232" s="227"/>
      <c r="IXY232" s="227"/>
      <c r="IXZ232" s="227"/>
      <c r="IYA232" s="227"/>
      <c r="IYB232" s="227"/>
      <c r="IYC232" s="227"/>
      <c r="IYD232" s="227"/>
      <c r="IYE232" s="227"/>
      <c r="IYF232" s="227"/>
      <c r="IYG232" s="227"/>
      <c r="IYH232" s="227"/>
      <c r="IYI232" s="227"/>
      <c r="IYJ232" s="227"/>
      <c r="IYK232" s="227"/>
      <c r="IYL232" s="227"/>
      <c r="IYM232" s="227"/>
      <c r="IYN232" s="227"/>
      <c r="IYO232" s="227"/>
      <c r="IYP232" s="227"/>
      <c r="IYQ232" s="227"/>
      <c r="IYR232" s="227"/>
      <c r="IYS232" s="227"/>
      <c r="IYT232" s="227"/>
      <c r="IYU232" s="227"/>
      <c r="IYV232" s="227"/>
      <c r="IYW232" s="227"/>
      <c r="IYX232" s="227"/>
      <c r="IYY232" s="227"/>
      <c r="IYZ232" s="227"/>
      <c r="IZA232" s="227"/>
      <c r="IZB232" s="227"/>
      <c r="IZC232" s="227"/>
      <c r="IZD232" s="227"/>
      <c r="IZE232" s="227"/>
      <c r="IZF232" s="227"/>
      <c r="IZG232" s="227"/>
      <c r="IZH232" s="227"/>
      <c r="IZI232" s="227"/>
      <c r="IZJ232" s="227"/>
      <c r="IZK232" s="227"/>
      <c r="IZL232" s="227"/>
      <c r="IZM232" s="227"/>
      <c r="IZN232" s="227"/>
      <c r="IZO232" s="227"/>
      <c r="IZP232" s="227"/>
      <c r="IZQ232" s="227"/>
      <c r="IZR232" s="227"/>
      <c r="IZS232" s="227"/>
      <c r="IZT232" s="227"/>
      <c r="IZU232" s="227"/>
      <c r="IZV232" s="227"/>
      <c r="IZW232" s="227"/>
      <c r="IZX232" s="227"/>
      <c r="IZY232" s="227"/>
      <c r="IZZ232" s="227"/>
      <c r="JAA232" s="227"/>
      <c r="JAB232" s="227"/>
      <c r="JAC232" s="227"/>
      <c r="JAD232" s="227"/>
      <c r="JAE232" s="227"/>
      <c r="JAF232" s="227"/>
      <c r="JAG232" s="227"/>
      <c r="JAH232" s="227"/>
      <c r="JAI232" s="227"/>
      <c r="JAJ232" s="227"/>
      <c r="JAK232" s="227"/>
      <c r="JAL232" s="227"/>
      <c r="JAM232" s="227"/>
      <c r="JAN232" s="227"/>
      <c r="JAO232" s="227"/>
      <c r="JAP232" s="227"/>
      <c r="JAQ232" s="227"/>
      <c r="JAR232" s="227"/>
      <c r="JAS232" s="227"/>
      <c r="JAT232" s="227"/>
      <c r="JAU232" s="227"/>
      <c r="JAV232" s="227"/>
      <c r="JAW232" s="227"/>
      <c r="JAX232" s="227"/>
      <c r="JAY232" s="227"/>
      <c r="JAZ232" s="227"/>
      <c r="JBA232" s="227"/>
      <c r="JBB232" s="227"/>
      <c r="JBC232" s="227"/>
      <c r="JBD232" s="227"/>
      <c r="JBE232" s="227"/>
      <c r="JBF232" s="227"/>
      <c r="JBG232" s="227"/>
      <c r="JBH232" s="227"/>
      <c r="JBI232" s="227"/>
      <c r="JBJ232" s="227"/>
      <c r="JBK232" s="227"/>
      <c r="JBL232" s="227"/>
      <c r="JBM232" s="227"/>
      <c r="JBN232" s="227"/>
      <c r="JBO232" s="227"/>
      <c r="JBP232" s="227"/>
      <c r="JBQ232" s="227"/>
      <c r="JBR232" s="227"/>
      <c r="JBS232" s="227"/>
      <c r="JBT232" s="227"/>
      <c r="JBU232" s="227"/>
      <c r="JBV232" s="227"/>
      <c r="JBW232" s="227"/>
      <c r="JBX232" s="227"/>
      <c r="JBY232" s="227"/>
      <c r="JBZ232" s="227"/>
      <c r="JCA232" s="227"/>
      <c r="JCB232" s="227"/>
      <c r="JCC232" s="227"/>
      <c r="JCD232" s="227"/>
      <c r="JCE232" s="227"/>
      <c r="JCF232" s="227"/>
      <c r="JCG232" s="227"/>
      <c r="JCH232" s="227"/>
      <c r="JCI232" s="227"/>
      <c r="JCJ232" s="227"/>
      <c r="JCK232" s="227"/>
      <c r="JCL232" s="227"/>
      <c r="JCM232" s="227"/>
      <c r="JCN232" s="227"/>
      <c r="JCO232" s="227"/>
      <c r="JCP232" s="227"/>
      <c r="JCQ232" s="227"/>
      <c r="JCR232" s="227"/>
      <c r="JCS232" s="227"/>
      <c r="JCT232" s="227"/>
      <c r="JCU232" s="227"/>
      <c r="JCV232" s="227"/>
      <c r="JCW232" s="227"/>
      <c r="JCX232" s="227"/>
      <c r="JCY232" s="227"/>
      <c r="JCZ232" s="227"/>
      <c r="JDA232" s="227"/>
      <c r="JDB232" s="227"/>
      <c r="JDC232" s="227"/>
      <c r="JDD232" s="227"/>
      <c r="JDE232" s="227"/>
      <c r="JDF232" s="227"/>
      <c r="JDG232" s="227"/>
      <c r="JDH232" s="227"/>
      <c r="JDI232" s="227"/>
      <c r="JDJ232" s="227"/>
      <c r="JDK232" s="227"/>
      <c r="JDL232" s="227"/>
      <c r="JDM232" s="227"/>
      <c r="JDN232" s="227"/>
      <c r="JDO232" s="227"/>
      <c r="JDP232" s="227"/>
      <c r="JDQ232" s="227"/>
      <c r="JDR232" s="227"/>
      <c r="JDS232" s="227"/>
      <c r="JDT232" s="227"/>
      <c r="JDU232" s="227"/>
      <c r="JDV232" s="227"/>
      <c r="JDW232" s="227"/>
      <c r="JDX232" s="227"/>
      <c r="JDY232" s="227"/>
      <c r="JDZ232" s="227"/>
      <c r="JEA232" s="227"/>
      <c r="JEB232" s="227"/>
      <c r="JEC232" s="227"/>
      <c r="JED232" s="227"/>
      <c r="JEE232" s="227"/>
      <c r="JEF232" s="227"/>
      <c r="JEG232" s="227"/>
      <c r="JEH232" s="227"/>
      <c r="JEI232" s="227"/>
      <c r="JEJ232" s="227"/>
      <c r="JEK232" s="227"/>
      <c r="JEL232" s="227"/>
      <c r="JEM232" s="227"/>
      <c r="JEN232" s="227"/>
      <c r="JEO232" s="227"/>
      <c r="JEP232" s="227"/>
      <c r="JEQ232" s="227"/>
      <c r="JER232" s="227"/>
      <c r="JES232" s="227"/>
      <c r="JET232" s="227"/>
      <c r="JEU232" s="227"/>
      <c r="JEV232" s="227"/>
      <c r="JEW232" s="227"/>
      <c r="JEX232" s="227"/>
      <c r="JEY232" s="227"/>
      <c r="JEZ232" s="227"/>
      <c r="JFA232" s="227"/>
      <c r="JFB232" s="227"/>
      <c r="JFC232" s="227"/>
      <c r="JFD232" s="227"/>
      <c r="JFE232" s="227"/>
      <c r="JFF232" s="227"/>
      <c r="JFG232" s="227"/>
      <c r="JFH232" s="227"/>
      <c r="JFI232" s="227"/>
      <c r="JFJ232" s="227"/>
      <c r="JFK232" s="227"/>
      <c r="JFL232" s="227"/>
      <c r="JFM232" s="227"/>
      <c r="JFN232" s="227"/>
      <c r="JFO232" s="227"/>
      <c r="JFP232" s="227"/>
      <c r="JFQ232" s="227"/>
      <c r="JFR232" s="227"/>
      <c r="JFS232" s="227"/>
      <c r="JFT232" s="227"/>
      <c r="JFU232" s="227"/>
      <c r="JFV232" s="227"/>
      <c r="JFW232" s="227"/>
      <c r="JFX232" s="227"/>
      <c r="JFY232" s="227"/>
      <c r="JFZ232" s="227"/>
      <c r="JGA232" s="227"/>
      <c r="JGB232" s="227"/>
      <c r="JGC232" s="227"/>
      <c r="JGD232" s="227"/>
      <c r="JGE232" s="227"/>
      <c r="JGF232" s="227"/>
      <c r="JGG232" s="227"/>
      <c r="JGH232" s="227"/>
      <c r="JGI232" s="227"/>
      <c r="JGJ232" s="227"/>
      <c r="JGK232" s="227"/>
      <c r="JGL232" s="227"/>
      <c r="JGM232" s="227"/>
      <c r="JGN232" s="227"/>
      <c r="JGO232" s="227"/>
      <c r="JGP232" s="227"/>
      <c r="JGQ232" s="227"/>
      <c r="JGR232" s="227"/>
      <c r="JGS232" s="227"/>
      <c r="JGT232" s="227"/>
      <c r="JGU232" s="227"/>
      <c r="JGV232" s="227"/>
      <c r="JGW232" s="227"/>
      <c r="JGX232" s="227"/>
      <c r="JGY232" s="227"/>
      <c r="JGZ232" s="227"/>
      <c r="JHA232" s="227"/>
      <c r="JHB232" s="227"/>
      <c r="JHC232" s="227"/>
      <c r="JHD232" s="227"/>
      <c r="JHE232" s="227"/>
      <c r="JHF232" s="227"/>
      <c r="JHG232" s="227"/>
      <c r="JHH232" s="227"/>
      <c r="JHI232" s="227"/>
      <c r="JHJ232" s="227"/>
      <c r="JHK232" s="227"/>
      <c r="JHL232" s="227"/>
      <c r="JHM232" s="227"/>
      <c r="JHN232" s="227"/>
      <c r="JHO232" s="227"/>
      <c r="JHP232" s="227"/>
      <c r="JHQ232" s="227"/>
      <c r="JHR232" s="227"/>
      <c r="JHS232" s="227"/>
      <c r="JHT232" s="227"/>
      <c r="JHU232" s="227"/>
      <c r="JHV232" s="227"/>
      <c r="JHW232" s="227"/>
      <c r="JHX232" s="227"/>
      <c r="JHY232" s="227"/>
      <c r="JHZ232" s="227"/>
      <c r="JIA232" s="227"/>
      <c r="JIB232" s="227"/>
      <c r="JIC232" s="227"/>
      <c r="JID232" s="227"/>
      <c r="JIE232" s="227"/>
      <c r="JIF232" s="227"/>
      <c r="JIG232" s="227"/>
      <c r="JIH232" s="227"/>
      <c r="JII232" s="227"/>
      <c r="JIJ232" s="227"/>
      <c r="JIK232" s="227"/>
      <c r="JIL232" s="227"/>
      <c r="JIM232" s="227"/>
      <c r="JIN232" s="227"/>
      <c r="JIO232" s="227"/>
      <c r="JIP232" s="227"/>
      <c r="JIQ232" s="227"/>
      <c r="JIR232" s="227"/>
      <c r="JIS232" s="227"/>
      <c r="JIT232" s="227"/>
      <c r="JIU232" s="227"/>
      <c r="JIV232" s="227"/>
      <c r="JIW232" s="227"/>
      <c r="JIX232" s="227"/>
      <c r="JIY232" s="227"/>
      <c r="JIZ232" s="227"/>
      <c r="JJA232" s="227"/>
      <c r="JJB232" s="227"/>
      <c r="JJC232" s="227"/>
      <c r="JJD232" s="227"/>
      <c r="JJE232" s="227"/>
      <c r="JJF232" s="227"/>
      <c r="JJG232" s="227"/>
      <c r="JJH232" s="227"/>
      <c r="JJI232" s="227"/>
      <c r="JJJ232" s="227"/>
      <c r="JJK232" s="227"/>
      <c r="JJL232" s="227"/>
      <c r="JJM232" s="227"/>
      <c r="JJN232" s="227"/>
      <c r="JJO232" s="227"/>
      <c r="JJP232" s="227"/>
      <c r="JJQ232" s="227"/>
      <c r="JJR232" s="227"/>
      <c r="JJS232" s="227"/>
      <c r="JJT232" s="227"/>
      <c r="JJU232" s="227"/>
      <c r="JJV232" s="227"/>
      <c r="JJW232" s="227"/>
      <c r="JJX232" s="227"/>
      <c r="JJY232" s="227"/>
      <c r="JJZ232" s="227"/>
      <c r="JKA232" s="227"/>
      <c r="JKB232" s="227"/>
      <c r="JKC232" s="227"/>
      <c r="JKD232" s="227"/>
      <c r="JKE232" s="227"/>
      <c r="JKF232" s="227"/>
      <c r="JKG232" s="227"/>
      <c r="JKH232" s="227"/>
      <c r="JKI232" s="227"/>
      <c r="JKJ232" s="227"/>
      <c r="JKK232" s="227"/>
      <c r="JKL232" s="227"/>
      <c r="JKM232" s="227"/>
      <c r="JKN232" s="227"/>
      <c r="JKO232" s="227"/>
      <c r="JKP232" s="227"/>
      <c r="JKQ232" s="227"/>
      <c r="JKR232" s="227"/>
      <c r="JKS232" s="227"/>
      <c r="JKT232" s="227"/>
      <c r="JKU232" s="227"/>
      <c r="JKV232" s="227"/>
      <c r="JKW232" s="227"/>
      <c r="JKX232" s="227"/>
      <c r="JKY232" s="227"/>
      <c r="JKZ232" s="227"/>
      <c r="JLA232" s="227"/>
      <c r="JLB232" s="227"/>
      <c r="JLC232" s="227"/>
      <c r="JLD232" s="227"/>
      <c r="JLE232" s="227"/>
      <c r="JLF232" s="227"/>
      <c r="JLG232" s="227"/>
      <c r="JLH232" s="227"/>
      <c r="JLI232" s="227"/>
      <c r="JLJ232" s="227"/>
      <c r="JLK232" s="227"/>
      <c r="JLL232" s="227"/>
      <c r="JLM232" s="227"/>
      <c r="JLN232" s="227"/>
      <c r="JLO232" s="227"/>
      <c r="JLP232" s="227"/>
      <c r="JLQ232" s="227"/>
      <c r="JLR232" s="227"/>
      <c r="JLS232" s="227"/>
      <c r="JLT232" s="227"/>
      <c r="JLU232" s="227"/>
      <c r="JLV232" s="227"/>
      <c r="JLW232" s="227"/>
      <c r="JLX232" s="227"/>
      <c r="JLY232" s="227"/>
      <c r="JLZ232" s="227"/>
      <c r="JMA232" s="227"/>
      <c r="JMB232" s="227"/>
      <c r="JMC232" s="227"/>
      <c r="JMD232" s="227"/>
      <c r="JME232" s="227"/>
      <c r="JMF232" s="227"/>
      <c r="JMG232" s="227"/>
      <c r="JMH232" s="227"/>
      <c r="JMI232" s="227"/>
      <c r="JMJ232" s="227"/>
      <c r="JMK232" s="227"/>
      <c r="JML232" s="227"/>
      <c r="JMM232" s="227"/>
      <c r="JMN232" s="227"/>
      <c r="JMO232" s="227"/>
      <c r="JMP232" s="227"/>
      <c r="JMQ232" s="227"/>
      <c r="JMR232" s="227"/>
      <c r="JMS232" s="227"/>
      <c r="JMT232" s="227"/>
      <c r="JMU232" s="227"/>
      <c r="JMV232" s="227"/>
      <c r="JMW232" s="227"/>
      <c r="JMX232" s="227"/>
      <c r="JMY232" s="227"/>
      <c r="JMZ232" s="227"/>
      <c r="JNA232" s="227"/>
      <c r="JNB232" s="227"/>
      <c r="JNC232" s="227"/>
      <c r="JND232" s="227"/>
      <c r="JNE232" s="227"/>
      <c r="JNF232" s="227"/>
      <c r="JNG232" s="227"/>
      <c r="JNH232" s="227"/>
      <c r="JNI232" s="227"/>
      <c r="JNJ232" s="227"/>
      <c r="JNK232" s="227"/>
      <c r="JNL232" s="227"/>
      <c r="JNM232" s="227"/>
      <c r="JNN232" s="227"/>
      <c r="JNO232" s="227"/>
      <c r="JNP232" s="227"/>
      <c r="JNQ232" s="227"/>
      <c r="JNR232" s="227"/>
      <c r="JNS232" s="227"/>
      <c r="JNT232" s="227"/>
      <c r="JNU232" s="227"/>
      <c r="JNV232" s="227"/>
      <c r="JNW232" s="227"/>
      <c r="JNX232" s="227"/>
      <c r="JNY232" s="227"/>
      <c r="JNZ232" s="227"/>
      <c r="JOA232" s="227"/>
      <c r="JOB232" s="227"/>
      <c r="JOC232" s="227"/>
      <c r="JOD232" s="227"/>
      <c r="JOE232" s="227"/>
      <c r="JOF232" s="227"/>
      <c r="JOG232" s="227"/>
      <c r="JOH232" s="227"/>
      <c r="JOI232" s="227"/>
      <c r="JOJ232" s="227"/>
      <c r="JOK232" s="227"/>
      <c r="JOL232" s="227"/>
      <c r="JOM232" s="227"/>
      <c r="JON232" s="227"/>
      <c r="JOO232" s="227"/>
      <c r="JOP232" s="227"/>
      <c r="JOQ232" s="227"/>
      <c r="JOR232" s="227"/>
      <c r="JOS232" s="227"/>
      <c r="JOT232" s="227"/>
      <c r="JOU232" s="227"/>
      <c r="JOV232" s="227"/>
      <c r="JOW232" s="227"/>
      <c r="JOX232" s="227"/>
      <c r="JOY232" s="227"/>
      <c r="JOZ232" s="227"/>
      <c r="JPA232" s="227"/>
      <c r="JPB232" s="227"/>
      <c r="JPC232" s="227"/>
      <c r="JPD232" s="227"/>
      <c r="JPE232" s="227"/>
      <c r="JPF232" s="227"/>
      <c r="JPG232" s="227"/>
      <c r="JPH232" s="227"/>
      <c r="JPI232" s="227"/>
      <c r="JPJ232" s="227"/>
      <c r="JPK232" s="227"/>
      <c r="JPL232" s="227"/>
      <c r="JPM232" s="227"/>
      <c r="JPN232" s="227"/>
      <c r="JPO232" s="227"/>
      <c r="JPP232" s="227"/>
      <c r="JPQ232" s="227"/>
      <c r="JPR232" s="227"/>
      <c r="JPS232" s="227"/>
      <c r="JPT232" s="227"/>
      <c r="JPU232" s="227"/>
      <c r="JPV232" s="227"/>
      <c r="JPW232" s="227"/>
      <c r="JPX232" s="227"/>
      <c r="JPY232" s="227"/>
      <c r="JPZ232" s="227"/>
      <c r="JQA232" s="227"/>
      <c r="JQB232" s="227"/>
      <c r="JQC232" s="227"/>
      <c r="JQD232" s="227"/>
      <c r="JQE232" s="227"/>
      <c r="JQF232" s="227"/>
      <c r="JQG232" s="227"/>
      <c r="JQH232" s="227"/>
      <c r="JQI232" s="227"/>
      <c r="JQJ232" s="227"/>
      <c r="JQK232" s="227"/>
      <c r="JQL232" s="227"/>
      <c r="JQM232" s="227"/>
      <c r="JQN232" s="227"/>
      <c r="JQO232" s="227"/>
      <c r="JQP232" s="227"/>
      <c r="JQQ232" s="227"/>
      <c r="JQR232" s="227"/>
      <c r="JQS232" s="227"/>
      <c r="JQT232" s="227"/>
      <c r="JQU232" s="227"/>
      <c r="JQV232" s="227"/>
      <c r="JQW232" s="227"/>
      <c r="JQX232" s="227"/>
      <c r="JQY232" s="227"/>
      <c r="JQZ232" s="227"/>
      <c r="JRA232" s="227"/>
      <c r="JRB232" s="227"/>
      <c r="JRC232" s="227"/>
      <c r="JRD232" s="227"/>
      <c r="JRE232" s="227"/>
      <c r="JRF232" s="227"/>
      <c r="JRG232" s="227"/>
      <c r="JRH232" s="227"/>
      <c r="JRI232" s="227"/>
      <c r="JRJ232" s="227"/>
      <c r="JRK232" s="227"/>
      <c r="JRL232" s="227"/>
      <c r="JRM232" s="227"/>
      <c r="JRN232" s="227"/>
      <c r="JRO232" s="227"/>
      <c r="JRP232" s="227"/>
      <c r="JRQ232" s="227"/>
      <c r="JRR232" s="227"/>
      <c r="JRS232" s="227"/>
      <c r="JRT232" s="227"/>
      <c r="JRU232" s="227"/>
      <c r="JRV232" s="227"/>
      <c r="JRW232" s="227"/>
      <c r="JRX232" s="227"/>
      <c r="JRY232" s="227"/>
      <c r="JRZ232" s="227"/>
      <c r="JSA232" s="227"/>
      <c r="JSB232" s="227"/>
      <c r="JSC232" s="227"/>
      <c r="JSD232" s="227"/>
      <c r="JSE232" s="227"/>
      <c r="JSF232" s="227"/>
      <c r="JSG232" s="227"/>
      <c r="JSH232" s="227"/>
      <c r="JSI232" s="227"/>
      <c r="JSJ232" s="227"/>
      <c r="JSK232" s="227"/>
      <c r="JSL232" s="227"/>
      <c r="JSM232" s="227"/>
      <c r="JSN232" s="227"/>
      <c r="JSO232" s="227"/>
      <c r="JSP232" s="227"/>
      <c r="JSQ232" s="227"/>
      <c r="JSR232" s="227"/>
      <c r="JSS232" s="227"/>
      <c r="JST232" s="227"/>
      <c r="JSU232" s="227"/>
      <c r="JSV232" s="227"/>
      <c r="JSW232" s="227"/>
      <c r="JSX232" s="227"/>
      <c r="JSY232" s="227"/>
      <c r="JSZ232" s="227"/>
      <c r="JTA232" s="227"/>
      <c r="JTB232" s="227"/>
      <c r="JTC232" s="227"/>
      <c r="JTD232" s="227"/>
      <c r="JTE232" s="227"/>
      <c r="JTF232" s="227"/>
      <c r="JTG232" s="227"/>
      <c r="JTH232" s="227"/>
      <c r="JTI232" s="227"/>
      <c r="JTJ232" s="227"/>
      <c r="JTK232" s="227"/>
      <c r="JTL232" s="227"/>
      <c r="JTM232" s="227"/>
      <c r="JTN232" s="227"/>
      <c r="JTO232" s="227"/>
      <c r="JTP232" s="227"/>
      <c r="JTQ232" s="227"/>
      <c r="JTR232" s="227"/>
      <c r="JTS232" s="227"/>
      <c r="JTT232" s="227"/>
      <c r="JTU232" s="227"/>
      <c r="JTV232" s="227"/>
      <c r="JTW232" s="227"/>
      <c r="JTX232" s="227"/>
      <c r="JTY232" s="227"/>
      <c r="JTZ232" s="227"/>
      <c r="JUA232" s="227"/>
      <c r="JUB232" s="227"/>
      <c r="JUC232" s="227"/>
      <c r="JUD232" s="227"/>
      <c r="JUE232" s="227"/>
      <c r="JUF232" s="227"/>
      <c r="JUG232" s="227"/>
      <c r="JUH232" s="227"/>
      <c r="JUI232" s="227"/>
      <c r="JUJ232" s="227"/>
      <c r="JUK232" s="227"/>
      <c r="JUL232" s="227"/>
      <c r="JUM232" s="227"/>
      <c r="JUN232" s="227"/>
      <c r="JUO232" s="227"/>
      <c r="JUP232" s="227"/>
      <c r="JUQ232" s="227"/>
      <c r="JUR232" s="227"/>
      <c r="JUS232" s="227"/>
      <c r="JUT232" s="227"/>
      <c r="JUU232" s="227"/>
      <c r="JUV232" s="227"/>
      <c r="JUW232" s="227"/>
      <c r="JUX232" s="227"/>
      <c r="JUY232" s="227"/>
      <c r="JUZ232" s="227"/>
      <c r="JVA232" s="227"/>
      <c r="JVB232" s="227"/>
      <c r="JVC232" s="227"/>
      <c r="JVD232" s="227"/>
      <c r="JVE232" s="227"/>
      <c r="JVF232" s="227"/>
      <c r="JVG232" s="227"/>
      <c r="JVH232" s="227"/>
      <c r="JVI232" s="227"/>
      <c r="JVJ232" s="227"/>
      <c r="JVK232" s="227"/>
      <c r="JVL232" s="227"/>
      <c r="JVM232" s="227"/>
      <c r="JVN232" s="227"/>
      <c r="JVO232" s="227"/>
      <c r="JVP232" s="227"/>
      <c r="JVQ232" s="227"/>
      <c r="JVR232" s="227"/>
      <c r="JVS232" s="227"/>
      <c r="JVT232" s="227"/>
      <c r="JVU232" s="227"/>
      <c r="JVV232" s="227"/>
      <c r="JVW232" s="227"/>
      <c r="JVX232" s="227"/>
      <c r="JVY232" s="227"/>
      <c r="JVZ232" s="227"/>
      <c r="JWA232" s="227"/>
      <c r="JWB232" s="227"/>
      <c r="JWC232" s="227"/>
      <c r="JWD232" s="227"/>
      <c r="JWE232" s="227"/>
      <c r="JWF232" s="227"/>
      <c r="JWG232" s="227"/>
      <c r="JWH232" s="227"/>
      <c r="JWI232" s="227"/>
      <c r="JWJ232" s="227"/>
      <c r="JWK232" s="227"/>
      <c r="JWL232" s="227"/>
      <c r="JWM232" s="227"/>
      <c r="JWN232" s="227"/>
      <c r="JWO232" s="227"/>
      <c r="JWP232" s="227"/>
      <c r="JWQ232" s="227"/>
      <c r="JWR232" s="227"/>
      <c r="JWS232" s="227"/>
      <c r="JWT232" s="227"/>
      <c r="JWU232" s="227"/>
      <c r="JWV232" s="227"/>
      <c r="JWW232" s="227"/>
      <c r="JWX232" s="227"/>
      <c r="JWY232" s="227"/>
      <c r="JWZ232" s="227"/>
      <c r="JXA232" s="227"/>
      <c r="JXB232" s="227"/>
      <c r="JXC232" s="227"/>
      <c r="JXD232" s="227"/>
      <c r="JXE232" s="227"/>
      <c r="JXF232" s="227"/>
      <c r="JXG232" s="227"/>
      <c r="JXH232" s="227"/>
      <c r="JXI232" s="227"/>
      <c r="JXJ232" s="227"/>
      <c r="JXK232" s="227"/>
      <c r="JXL232" s="227"/>
      <c r="JXM232" s="227"/>
      <c r="JXN232" s="227"/>
      <c r="JXO232" s="227"/>
      <c r="JXP232" s="227"/>
      <c r="JXQ232" s="227"/>
      <c r="JXR232" s="227"/>
      <c r="JXS232" s="227"/>
      <c r="JXT232" s="227"/>
      <c r="JXU232" s="227"/>
      <c r="JXV232" s="227"/>
      <c r="JXW232" s="227"/>
      <c r="JXX232" s="227"/>
      <c r="JXY232" s="227"/>
      <c r="JXZ232" s="227"/>
      <c r="JYA232" s="227"/>
      <c r="JYB232" s="227"/>
      <c r="JYC232" s="227"/>
      <c r="JYD232" s="227"/>
      <c r="JYE232" s="227"/>
      <c r="JYF232" s="227"/>
      <c r="JYG232" s="227"/>
      <c r="JYH232" s="227"/>
      <c r="JYI232" s="227"/>
      <c r="JYJ232" s="227"/>
      <c r="JYK232" s="227"/>
      <c r="JYL232" s="227"/>
      <c r="JYM232" s="227"/>
      <c r="JYN232" s="227"/>
      <c r="JYO232" s="227"/>
      <c r="JYP232" s="227"/>
      <c r="JYQ232" s="227"/>
      <c r="JYR232" s="227"/>
      <c r="JYS232" s="227"/>
      <c r="JYT232" s="227"/>
      <c r="JYU232" s="227"/>
      <c r="JYV232" s="227"/>
      <c r="JYW232" s="227"/>
      <c r="JYX232" s="227"/>
      <c r="JYY232" s="227"/>
      <c r="JYZ232" s="227"/>
      <c r="JZA232" s="227"/>
      <c r="JZB232" s="227"/>
      <c r="JZC232" s="227"/>
      <c r="JZD232" s="227"/>
      <c r="JZE232" s="227"/>
      <c r="JZF232" s="227"/>
      <c r="JZG232" s="227"/>
      <c r="JZH232" s="227"/>
      <c r="JZI232" s="227"/>
      <c r="JZJ232" s="227"/>
      <c r="JZK232" s="227"/>
      <c r="JZL232" s="227"/>
      <c r="JZM232" s="227"/>
      <c r="JZN232" s="227"/>
      <c r="JZO232" s="227"/>
      <c r="JZP232" s="227"/>
      <c r="JZQ232" s="227"/>
      <c r="JZR232" s="227"/>
      <c r="JZS232" s="227"/>
      <c r="JZT232" s="227"/>
      <c r="JZU232" s="227"/>
      <c r="JZV232" s="227"/>
      <c r="JZW232" s="227"/>
      <c r="JZX232" s="227"/>
      <c r="JZY232" s="227"/>
      <c r="JZZ232" s="227"/>
      <c r="KAA232" s="227"/>
      <c r="KAB232" s="227"/>
      <c r="KAC232" s="227"/>
      <c r="KAD232" s="227"/>
      <c r="KAE232" s="227"/>
      <c r="KAF232" s="227"/>
      <c r="KAG232" s="227"/>
      <c r="KAH232" s="227"/>
      <c r="KAI232" s="227"/>
      <c r="KAJ232" s="227"/>
      <c r="KAK232" s="227"/>
      <c r="KAL232" s="227"/>
      <c r="KAM232" s="227"/>
      <c r="KAN232" s="227"/>
      <c r="KAO232" s="227"/>
      <c r="KAP232" s="227"/>
      <c r="KAQ232" s="227"/>
      <c r="KAR232" s="227"/>
      <c r="KAS232" s="227"/>
      <c r="KAT232" s="227"/>
      <c r="KAU232" s="227"/>
      <c r="KAV232" s="227"/>
      <c r="KAW232" s="227"/>
      <c r="KAX232" s="227"/>
      <c r="KAY232" s="227"/>
      <c r="KAZ232" s="227"/>
      <c r="KBA232" s="227"/>
      <c r="KBB232" s="227"/>
      <c r="KBC232" s="227"/>
      <c r="KBD232" s="227"/>
      <c r="KBE232" s="227"/>
      <c r="KBF232" s="227"/>
      <c r="KBG232" s="227"/>
      <c r="KBH232" s="227"/>
      <c r="KBI232" s="227"/>
      <c r="KBJ232" s="227"/>
      <c r="KBK232" s="227"/>
      <c r="KBL232" s="227"/>
      <c r="KBM232" s="227"/>
      <c r="KBN232" s="227"/>
      <c r="KBO232" s="227"/>
      <c r="KBP232" s="227"/>
      <c r="KBQ232" s="227"/>
      <c r="KBR232" s="227"/>
      <c r="KBS232" s="227"/>
      <c r="KBT232" s="227"/>
      <c r="KBU232" s="227"/>
      <c r="KBV232" s="227"/>
      <c r="KBW232" s="227"/>
      <c r="KBX232" s="227"/>
      <c r="KBY232" s="227"/>
      <c r="KBZ232" s="227"/>
      <c r="KCA232" s="227"/>
      <c r="KCB232" s="227"/>
      <c r="KCC232" s="227"/>
      <c r="KCD232" s="227"/>
      <c r="KCE232" s="227"/>
      <c r="KCF232" s="227"/>
      <c r="KCG232" s="227"/>
      <c r="KCH232" s="227"/>
      <c r="KCI232" s="227"/>
      <c r="KCJ232" s="227"/>
      <c r="KCK232" s="227"/>
      <c r="KCL232" s="227"/>
      <c r="KCM232" s="227"/>
      <c r="KCN232" s="227"/>
      <c r="KCO232" s="227"/>
      <c r="KCP232" s="227"/>
      <c r="KCQ232" s="227"/>
      <c r="KCR232" s="227"/>
      <c r="KCS232" s="227"/>
      <c r="KCT232" s="227"/>
      <c r="KCU232" s="227"/>
      <c r="KCV232" s="227"/>
      <c r="KCW232" s="227"/>
      <c r="KCX232" s="227"/>
      <c r="KCY232" s="227"/>
      <c r="KCZ232" s="227"/>
      <c r="KDA232" s="227"/>
      <c r="KDB232" s="227"/>
      <c r="KDC232" s="227"/>
      <c r="KDD232" s="227"/>
      <c r="KDE232" s="227"/>
      <c r="KDF232" s="227"/>
      <c r="KDG232" s="227"/>
      <c r="KDH232" s="227"/>
      <c r="KDI232" s="227"/>
      <c r="KDJ232" s="227"/>
      <c r="KDK232" s="227"/>
      <c r="KDL232" s="227"/>
      <c r="KDM232" s="227"/>
      <c r="KDN232" s="227"/>
      <c r="KDO232" s="227"/>
      <c r="KDP232" s="227"/>
      <c r="KDQ232" s="227"/>
      <c r="KDR232" s="227"/>
      <c r="KDS232" s="227"/>
      <c r="KDT232" s="227"/>
      <c r="KDU232" s="227"/>
      <c r="KDV232" s="227"/>
      <c r="KDW232" s="227"/>
      <c r="KDX232" s="227"/>
      <c r="KDY232" s="227"/>
      <c r="KDZ232" s="227"/>
      <c r="KEA232" s="227"/>
      <c r="KEB232" s="227"/>
      <c r="KEC232" s="227"/>
      <c r="KED232" s="227"/>
      <c r="KEE232" s="227"/>
      <c r="KEF232" s="227"/>
      <c r="KEG232" s="227"/>
      <c r="KEH232" s="227"/>
      <c r="KEI232" s="227"/>
      <c r="KEJ232" s="227"/>
      <c r="KEK232" s="227"/>
      <c r="KEL232" s="227"/>
      <c r="KEM232" s="227"/>
      <c r="KEN232" s="227"/>
      <c r="KEO232" s="227"/>
      <c r="KEP232" s="227"/>
      <c r="KEQ232" s="227"/>
      <c r="KER232" s="227"/>
      <c r="KES232" s="227"/>
      <c r="KET232" s="227"/>
      <c r="KEU232" s="227"/>
      <c r="KEV232" s="227"/>
      <c r="KEW232" s="227"/>
      <c r="KEX232" s="227"/>
      <c r="KEY232" s="227"/>
      <c r="KEZ232" s="227"/>
      <c r="KFA232" s="227"/>
      <c r="KFB232" s="227"/>
      <c r="KFC232" s="227"/>
      <c r="KFD232" s="227"/>
      <c r="KFE232" s="227"/>
      <c r="KFF232" s="227"/>
      <c r="KFG232" s="227"/>
      <c r="KFH232" s="227"/>
      <c r="KFI232" s="227"/>
      <c r="KFJ232" s="227"/>
      <c r="KFK232" s="227"/>
      <c r="KFL232" s="227"/>
      <c r="KFM232" s="227"/>
      <c r="KFN232" s="227"/>
      <c r="KFO232" s="227"/>
      <c r="KFP232" s="227"/>
      <c r="KFQ232" s="227"/>
      <c r="KFR232" s="227"/>
      <c r="KFS232" s="227"/>
      <c r="KFT232" s="227"/>
      <c r="KFU232" s="227"/>
      <c r="KFV232" s="227"/>
      <c r="KFW232" s="227"/>
      <c r="KFX232" s="227"/>
      <c r="KFY232" s="227"/>
      <c r="KFZ232" s="227"/>
      <c r="KGA232" s="227"/>
      <c r="KGB232" s="227"/>
      <c r="KGC232" s="227"/>
      <c r="KGD232" s="227"/>
      <c r="KGE232" s="227"/>
      <c r="KGF232" s="227"/>
      <c r="KGG232" s="227"/>
      <c r="KGH232" s="227"/>
      <c r="KGI232" s="227"/>
      <c r="KGJ232" s="227"/>
      <c r="KGK232" s="227"/>
      <c r="KGL232" s="227"/>
      <c r="KGM232" s="227"/>
      <c r="KGN232" s="227"/>
      <c r="KGO232" s="227"/>
      <c r="KGP232" s="227"/>
      <c r="KGQ232" s="227"/>
      <c r="KGR232" s="227"/>
      <c r="KGS232" s="227"/>
      <c r="KGT232" s="227"/>
      <c r="KGU232" s="227"/>
      <c r="KGV232" s="227"/>
      <c r="KGW232" s="227"/>
      <c r="KGX232" s="227"/>
      <c r="KGY232" s="227"/>
      <c r="KGZ232" s="227"/>
      <c r="KHA232" s="227"/>
      <c r="KHB232" s="227"/>
      <c r="KHC232" s="227"/>
      <c r="KHD232" s="227"/>
      <c r="KHE232" s="227"/>
      <c r="KHF232" s="227"/>
      <c r="KHG232" s="227"/>
      <c r="KHH232" s="227"/>
      <c r="KHI232" s="227"/>
      <c r="KHJ232" s="227"/>
      <c r="KHK232" s="227"/>
      <c r="KHL232" s="227"/>
      <c r="KHM232" s="227"/>
      <c r="KHN232" s="227"/>
      <c r="KHO232" s="227"/>
      <c r="KHP232" s="227"/>
      <c r="KHQ232" s="227"/>
      <c r="KHR232" s="227"/>
      <c r="KHS232" s="227"/>
      <c r="KHT232" s="227"/>
      <c r="KHU232" s="227"/>
      <c r="KHV232" s="227"/>
      <c r="KHW232" s="227"/>
      <c r="KHX232" s="227"/>
      <c r="KHY232" s="227"/>
      <c r="KHZ232" s="227"/>
      <c r="KIA232" s="227"/>
      <c r="KIB232" s="227"/>
      <c r="KIC232" s="227"/>
      <c r="KID232" s="227"/>
      <c r="KIE232" s="227"/>
      <c r="KIF232" s="227"/>
      <c r="KIG232" s="227"/>
      <c r="KIH232" s="227"/>
      <c r="KII232" s="227"/>
      <c r="KIJ232" s="227"/>
      <c r="KIK232" s="227"/>
      <c r="KIL232" s="227"/>
      <c r="KIM232" s="227"/>
      <c r="KIN232" s="227"/>
      <c r="KIO232" s="227"/>
      <c r="KIP232" s="227"/>
      <c r="KIQ232" s="227"/>
      <c r="KIR232" s="227"/>
      <c r="KIS232" s="227"/>
      <c r="KIT232" s="227"/>
      <c r="KIU232" s="227"/>
      <c r="KIV232" s="227"/>
      <c r="KIW232" s="227"/>
      <c r="KIX232" s="227"/>
      <c r="KIY232" s="227"/>
      <c r="KIZ232" s="227"/>
      <c r="KJA232" s="227"/>
      <c r="KJB232" s="227"/>
      <c r="KJC232" s="227"/>
      <c r="KJD232" s="227"/>
      <c r="KJE232" s="227"/>
      <c r="KJF232" s="227"/>
      <c r="KJG232" s="227"/>
      <c r="KJH232" s="227"/>
      <c r="KJI232" s="227"/>
      <c r="KJJ232" s="227"/>
      <c r="KJK232" s="227"/>
      <c r="KJL232" s="227"/>
      <c r="KJM232" s="227"/>
      <c r="KJN232" s="227"/>
      <c r="KJO232" s="227"/>
      <c r="KJP232" s="227"/>
      <c r="KJQ232" s="227"/>
      <c r="KJR232" s="227"/>
      <c r="KJS232" s="227"/>
      <c r="KJT232" s="227"/>
      <c r="KJU232" s="227"/>
      <c r="KJV232" s="227"/>
      <c r="KJW232" s="227"/>
      <c r="KJX232" s="227"/>
      <c r="KJY232" s="227"/>
      <c r="KJZ232" s="227"/>
      <c r="KKA232" s="227"/>
      <c r="KKB232" s="227"/>
      <c r="KKC232" s="227"/>
      <c r="KKD232" s="227"/>
      <c r="KKE232" s="227"/>
      <c r="KKF232" s="227"/>
      <c r="KKG232" s="227"/>
      <c r="KKH232" s="227"/>
      <c r="KKI232" s="227"/>
      <c r="KKJ232" s="227"/>
      <c r="KKK232" s="227"/>
      <c r="KKL232" s="227"/>
      <c r="KKM232" s="227"/>
      <c r="KKN232" s="227"/>
      <c r="KKO232" s="227"/>
      <c r="KKP232" s="227"/>
      <c r="KKQ232" s="227"/>
      <c r="KKR232" s="227"/>
      <c r="KKS232" s="227"/>
      <c r="KKT232" s="227"/>
      <c r="KKU232" s="227"/>
      <c r="KKV232" s="227"/>
      <c r="KKW232" s="227"/>
      <c r="KKX232" s="227"/>
      <c r="KKY232" s="227"/>
      <c r="KKZ232" s="227"/>
      <c r="KLA232" s="227"/>
      <c r="KLB232" s="227"/>
      <c r="KLC232" s="227"/>
      <c r="KLD232" s="227"/>
      <c r="KLE232" s="227"/>
      <c r="KLF232" s="227"/>
      <c r="KLG232" s="227"/>
      <c r="KLH232" s="227"/>
      <c r="KLI232" s="227"/>
      <c r="KLJ232" s="227"/>
      <c r="KLK232" s="227"/>
      <c r="KLL232" s="227"/>
      <c r="KLM232" s="227"/>
      <c r="KLN232" s="227"/>
      <c r="KLO232" s="227"/>
      <c r="KLP232" s="227"/>
      <c r="KLQ232" s="227"/>
      <c r="KLR232" s="227"/>
      <c r="KLS232" s="227"/>
      <c r="KLT232" s="227"/>
      <c r="KLU232" s="227"/>
      <c r="KLV232" s="227"/>
      <c r="KLW232" s="227"/>
      <c r="KLX232" s="227"/>
      <c r="KLY232" s="227"/>
      <c r="KLZ232" s="227"/>
      <c r="KMA232" s="227"/>
      <c r="KMB232" s="227"/>
      <c r="KMC232" s="227"/>
      <c r="KMD232" s="227"/>
      <c r="KME232" s="227"/>
      <c r="KMF232" s="227"/>
      <c r="KMG232" s="227"/>
      <c r="KMH232" s="227"/>
      <c r="KMI232" s="227"/>
      <c r="KMJ232" s="227"/>
      <c r="KMK232" s="227"/>
      <c r="KML232" s="227"/>
      <c r="KMM232" s="227"/>
      <c r="KMN232" s="227"/>
      <c r="KMO232" s="227"/>
      <c r="KMP232" s="227"/>
      <c r="KMQ232" s="227"/>
      <c r="KMR232" s="227"/>
      <c r="KMS232" s="227"/>
      <c r="KMT232" s="227"/>
      <c r="KMU232" s="227"/>
      <c r="KMV232" s="227"/>
      <c r="KMW232" s="227"/>
      <c r="KMX232" s="227"/>
      <c r="KMY232" s="227"/>
      <c r="KMZ232" s="227"/>
      <c r="KNA232" s="227"/>
      <c r="KNB232" s="227"/>
      <c r="KNC232" s="227"/>
      <c r="KND232" s="227"/>
      <c r="KNE232" s="227"/>
      <c r="KNF232" s="227"/>
      <c r="KNG232" s="227"/>
      <c r="KNH232" s="227"/>
      <c r="KNI232" s="227"/>
      <c r="KNJ232" s="227"/>
      <c r="KNK232" s="227"/>
      <c r="KNL232" s="227"/>
      <c r="KNM232" s="227"/>
      <c r="KNN232" s="227"/>
      <c r="KNO232" s="227"/>
      <c r="KNP232" s="227"/>
      <c r="KNQ232" s="227"/>
      <c r="KNR232" s="227"/>
      <c r="KNS232" s="227"/>
      <c r="KNT232" s="227"/>
      <c r="KNU232" s="227"/>
      <c r="KNV232" s="227"/>
      <c r="KNW232" s="227"/>
      <c r="KNX232" s="227"/>
      <c r="KNY232" s="227"/>
      <c r="KNZ232" s="227"/>
      <c r="KOA232" s="227"/>
      <c r="KOB232" s="227"/>
      <c r="KOC232" s="227"/>
      <c r="KOD232" s="227"/>
      <c r="KOE232" s="227"/>
      <c r="KOF232" s="227"/>
      <c r="KOG232" s="227"/>
      <c r="KOH232" s="227"/>
      <c r="KOI232" s="227"/>
      <c r="KOJ232" s="227"/>
      <c r="KOK232" s="227"/>
      <c r="KOL232" s="227"/>
      <c r="KOM232" s="227"/>
      <c r="KON232" s="227"/>
      <c r="KOO232" s="227"/>
      <c r="KOP232" s="227"/>
      <c r="KOQ232" s="227"/>
      <c r="KOR232" s="227"/>
      <c r="KOS232" s="227"/>
      <c r="KOT232" s="227"/>
      <c r="KOU232" s="227"/>
      <c r="KOV232" s="227"/>
      <c r="KOW232" s="227"/>
      <c r="KOX232" s="227"/>
      <c r="KOY232" s="227"/>
      <c r="KOZ232" s="227"/>
      <c r="KPA232" s="227"/>
      <c r="KPB232" s="227"/>
      <c r="KPC232" s="227"/>
      <c r="KPD232" s="227"/>
      <c r="KPE232" s="227"/>
      <c r="KPF232" s="227"/>
      <c r="KPG232" s="227"/>
      <c r="KPH232" s="227"/>
      <c r="KPI232" s="227"/>
      <c r="KPJ232" s="227"/>
      <c r="KPK232" s="227"/>
      <c r="KPL232" s="227"/>
      <c r="KPM232" s="227"/>
      <c r="KPN232" s="227"/>
      <c r="KPO232" s="227"/>
      <c r="KPP232" s="227"/>
      <c r="KPQ232" s="227"/>
      <c r="KPR232" s="227"/>
      <c r="KPS232" s="227"/>
      <c r="KPT232" s="227"/>
      <c r="KPU232" s="227"/>
      <c r="KPV232" s="227"/>
      <c r="KPW232" s="227"/>
      <c r="KPX232" s="227"/>
      <c r="KPY232" s="227"/>
      <c r="KPZ232" s="227"/>
      <c r="KQA232" s="227"/>
      <c r="KQB232" s="227"/>
      <c r="KQC232" s="227"/>
      <c r="KQD232" s="227"/>
      <c r="KQE232" s="227"/>
      <c r="KQF232" s="227"/>
      <c r="KQG232" s="227"/>
      <c r="KQH232" s="227"/>
      <c r="KQI232" s="227"/>
      <c r="KQJ232" s="227"/>
      <c r="KQK232" s="227"/>
      <c r="KQL232" s="227"/>
      <c r="KQM232" s="227"/>
      <c r="KQN232" s="227"/>
      <c r="KQO232" s="227"/>
      <c r="KQP232" s="227"/>
      <c r="KQQ232" s="227"/>
      <c r="KQR232" s="227"/>
      <c r="KQS232" s="227"/>
      <c r="KQT232" s="227"/>
      <c r="KQU232" s="227"/>
      <c r="KQV232" s="227"/>
      <c r="KQW232" s="227"/>
      <c r="KQX232" s="227"/>
      <c r="KQY232" s="227"/>
      <c r="KQZ232" s="227"/>
      <c r="KRA232" s="227"/>
      <c r="KRB232" s="227"/>
      <c r="KRC232" s="227"/>
      <c r="KRD232" s="227"/>
      <c r="KRE232" s="227"/>
      <c r="KRF232" s="227"/>
      <c r="KRG232" s="227"/>
      <c r="KRH232" s="227"/>
      <c r="KRI232" s="227"/>
      <c r="KRJ232" s="227"/>
      <c r="KRK232" s="227"/>
      <c r="KRL232" s="227"/>
      <c r="KRM232" s="227"/>
      <c r="KRN232" s="227"/>
      <c r="KRO232" s="227"/>
      <c r="KRP232" s="227"/>
      <c r="KRQ232" s="227"/>
      <c r="KRR232" s="227"/>
      <c r="KRS232" s="227"/>
      <c r="KRT232" s="227"/>
      <c r="KRU232" s="227"/>
      <c r="KRV232" s="227"/>
      <c r="KRW232" s="227"/>
      <c r="KRX232" s="227"/>
      <c r="KRY232" s="227"/>
      <c r="KRZ232" s="227"/>
      <c r="KSA232" s="227"/>
      <c r="KSB232" s="227"/>
      <c r="KSC232" s="227"/>
      <c r="KSD232" s="227"/>
      <c r="KSE232" s="227"/>
      <c r="KSF232" s="227"/>
      <c r="KSG232" s="227"/>
      <c r="KSH232" s="227"/>
      <c r="KSI232" s="227"/>
      <c r="KSJ232" s="227"/>
      <c r="KSK232" s="227"/>
      <c r="KSL232" s="227"/>
      <c r="KSM232" s="227"/>
      <c r="KSN232" s="227"/>
      <c r="KSO232" s="227"/>
      <c r="KSP232" s="227"/>
      <c r="KSQ232" s="227"/>
      <c r="KSR232" s="227"/>
      <c r="KSS232" s="227"/>
      <c r="KST232" s="227"/>
      <c r="KSU232" s="227"/>
      <c r="KSV232" s="227"/>
      <c r="KSW232" s="227"/>
      <c r="KSX232" s="227"/>
      <c r="KSY232" s="227"/>
      <c r="KSZ232" s="227"/>
      <c r="KTA232" s="227"/>
      <c r="KTB232" s="227"/>
      <c r="KTC232" s="227"/>
      <c r="KTD232" s="227"/>
      <c r="KTE232" s="227"/>
      <c r="KTF232" s="227"/>
      <c r="KTG232" s="227"/>
      <c r="KTH232" s="227"/>
      <c r="KTI232" s="227"/>
      <c r="KTJ232" s="227"/>
      <c r="KTK232" s="227"/>
      <c r="KTL232" s="227"/>
      <c r="KTM232" s="227"/>
      <c r="KTN232" s="227"/>
      <c r="KTO232" s="227"/>
      <c r="KTP232" s="227"/>
      <c r="KTQ232" s="227"/>
      <c r="KTR232" s="227"/>
      <c r="KTS232" s="227"/>
      <c r="KTT232" s="227"/>
      <c r="KTU232" s="227"/>
      <c r="KTV232" s="227"/>
      <c r="KTW232" s="227"/>
      <c r="KTX232" s="227"/>
      <c r="KTY232" s="227"/>
      <c r="KTZ232" s="227"/>
      <c r="KUA232" s="227"/>
      <c r="KUB232" s="227"/>
      <c r="KUC232" s="227"/>
      <c r="KUD232" s="227"/>
      <c r="KUE232" s="227"/>
      <c r="KUF232" s="227"/>
      <c r="KUG232" s="227"/>
      <c r="KUH232" s="227"/>
      <c r="KUI232" s="227"/>
      <c r="KUJ232" s="227"/>
      <c r="KUK232" s="227"/>
      <c r="KUL232" s="227"/>
      <c r="KUM232" s="227"/>
      <c r="KUN232" s="227"/>
      <c r="KUO232" s="227"/>
      <c r="KUP232" s="227"/>
      <c r="KUQ232" s="227"/>
      <c r="KUR232" s="227"/>
      <c r="KUS232" s="227"/>
      <c r="KUT232" s="227"/>
      <c r="KUU232" s="227"/>
      <c r="KUV232" s="227"/>
      <c r="KUW232" s="227"/>
      <c r="KUX232" s="227"/>
      <c r="KUY232" s="227"/>
      <c r="KUZ232" s="227"/>
      <c r="KVA232" s="227"/>
      <c r="KVB232" s="227"/>
      <c r="KVC232" s="227"/>
      <c r="KVD232" s="227"/>
      <c r="KVE232" s="227"/>
      <c r="KVF232" s="227"/>
      <c r="KVG232" s="227"/>
      <c r="KVH232" s="227"/>
      <c r="KVI232" s="227"/>
      <c r="KVJ232" s="227"/>
      <c r="KVK232" s="227"/>
      <c r="KVL232" s="227"/>
      <c r="KVM232" s="227"/>
      <c r="KVN232" s="227"/>
      <c r="KVO232" s="227"/>
      <c r="KVP232" s="227"/>
      <c r="KVQ232" s="227"/>
      <c r="KVR232" s="227"/>
      <c r="KVS232" s="227"/>
      <c r="KVT232" s="227"/>
      <c r="KVU232" s="227"/>
      <c r="KVV232" s="227"/>
      <c r="KVW232" s="227"/>
      <c r="KVX232" s="227"/>
      <c r="KVY232" s="227"/>
      <c r="KVZ232" s="227"/>
      <c r="KWA232" s="227"/>
      <c r="KWB232" s="227"/>
      <c r="KWC232" s="227"/>
      <c r="KWD232" s="227"/>
      <c r="KWE232" s="227"/>
      <c r="KWF232" s="227"/>
      <c r="KWG232" s="227"/>
      <c r="KWH232" s="227"/>
      <c r="KWI232" s="227"/>
      <c r="KWJ232" s="227"/>
      <c r="KWK232" s="227"/>
      <c r="KWL232" s="227"/>
      <c r="KWM232" s="227"/>
      <c r="KWN232" s="227"/>
      <c r="KWO232" s="227"/>
      <c r="KWP232" s="227"/>
      <c r="KWQ232" s="227"/>
      <c r="KWR232" s="227"/>
      <c r="KWS232" s="227"/>
      <c r="KWT232" s="227"/>
      <c r="KWU232" s="227"/>
      <c r="KWV232" s="227"/>
      <c r="KWW232" s="227"/>
      <c r="KWX232" s="227"/>
      <c r="KWY232" s="227"/>
      <c r="KWZ232" s="227"/>
      <c r="KXA232" s="227"/>
      <c r="KXB232" s="227"/>
      <c r="KXC232" s="227"/>
      <c r="KXD232" s="227"/>
      <c r="KXE232" s="227"/>
      <c r="KXF232" s="227"/>
      <c r="KXG232" s="227"/>
      <c r="KXH232" s="227"/>
      <c r="KXI232" s="227"/>
      <c r="KXJ232" s="227"/>
      <c r="KXK232" s="227"/>
      <c r="KXL232" s="227"/>
      <c r="KXM232" s="227"/>
      <c r="KXN232" s="227"/>
      <c r="KXO232" s="227"/>
      <c r="KXP232" s="227"/>
      <c r="KXQ232" s="227"/>
      <c r="KXR232" s="227"/>
      <c r="KXS232" s="227"/>
      <c r="KXT232" s="227"/>
      <c r="KXU232" s="227"/>
      <c r="KXV232" s="227"/>
      <c r="KXW232" s="227"/>
      <c r="KXX232" s="227"/>
      <c r="KXY232" s="227"/>
      <c r="KXZ232" s="227"/>
      <c r="KYA232" s="227"/>
      <c r="KYB232" s="227"/>
      <c r="KYC232" s="227"/>
      <c r="KYD232" s="227"/>
      <c r="KYE232" s="227"/>
      <c r="KYF232" s="227"/>
      <c r="KYG232" s="227"/>
      <c r="KYH232" s="227"/>
      <c r="KYI232" s="227"/>
      <c r="KYJ232" s="227"/>
      <c r="KYK232" s="227"/>
      <c r="KYL232" s="227"/>
      <c r="KYM232" s="227"/>
      <c r="KYN232" s="227"/>
      <c r="KYO232" s="227"/>
      <c r="KYP232" s="227"/>
      <c r="KYQ232" s="227"/>
      <c r="KYR232" s="227"/>
      <c r="KYS232" s="227"/>
      <c r="KYT232" s="227"/>
      <c r="KYU232" s="227"/>
      <c r="KYV232" s="227"/>
      <c r="KYW232" s="227"/>
      <c r="KYX232" s="227"/>
      <c r="KYY232" s="227"/>
      <c r="KYZ232" s="227"/>
      <c r="KZA232" s="227"/>
      <c r="KZB232" s="227"/>
      <c r="KZC232" s="227"/>
      <c r="KZD232" s="227"/>
      <c r="KZE232" s="227"/>
      <c r="KZF232" s="227"/>
      <c r="KZG232" s="227"/>
      <c r="KZH232" s="227"/>
      <c r="KZI232" s="227"/>
      <c r="KZJ232" s="227"/>
      <c r="KZK232" s="227"/>
      <c r="KZL232" s="227"/>
      <c r="KZM232" s="227"/>
      <c r="KZN232" s="227"/>
      <c r="KZO232" s="227"/>
      <c r="KZP232" s="227"/>
      <c r="KZQ232" s="227"/>
      <c r="KZR232" s="227"/>
      <c r="KZS232" s="227"/>
      <c r="KZT232" s="227"/>
      <c r="KZU232" s="227"/>
      <c r="KZV232" s="227"/>
      <c r="KZW232" s="227"/>
      <c r="KZX232" s="227"/>
      <c r="KZY232" s="227"/>
      <c r="KZZ232" s="227"/>
      <c r="LAA232" s="227"/>
      <c r="LAB232" s="227"/>
      <c r="LAC232" s="227"/>
      <c r="LAD232" s="227"/>
      <c r="LAE232" s="227"/>
      <c r="LAF232" s="227"/>
      <c r="LAG232" s="227"/>
      <c r="LAH232" s="227"/>
      <c r="LAI232" s="227"/>
      <c r="LAJ232" s="227"/>
      <c r="LAK232" s="227"/>
      <c r="LAL232" s="227"/>
      <c r="LAM232" s="227"/>
      <c r="LAN232" s="227"/>
      <c r="LAO232" s="227"/>
      <c r="LAP232" s="227"/>
      <c r="LAQ232" s="227"/>
      <c r="LAR232" s="227"/>
      <c r="LAS232" s="227"/>
      <c r="LAT232" s="227"/>
      <c r="LAU232" s="227"/>
      <c r="LAV232" s="227"/>
      <c r="LAW232" s="227"/>
      <c r="LAX232" s="227"/>
      <c r="LAY232" s="227"/>
      <c r="LAZ232" s="227"/>
      <c r="LBA232" s="227"/>
      <c r="LBB232" s="227"/>
      <c r="LBC232" s="227"/>
      <c r="LBD232" s="227"/>
      <c r="LBE232" s="227"/>
      <c r="LBF232" s="227"/>
      <c r="LBG232" s="227"/>
      <c r="LBH232" s="227"/>
      <c r="LBI232" s="227"/>
      <c r="LBJ232" s="227"/>
      <c r="LBK232" s="227"/>
      <c r="LBL232" s="227"/>
      <c r="LBM232" s="227"/>
      <c r="LBN232" s="227"/>
      <c r="LBO232" s="227"/>
      <c r="LBP232" s="227"/>
      <c r="LBQ232" s="227"/>
      <c r="LBR232" s="227"/>
      <c r="LBS232" s="227"/>
      <c r="LBT232" s="227"/>
      <c r="LBU232" s="227"/>
      <c r="LBV232" s="227"/>
      <c r="LBW232" s="227"/>
      <c r="LBX232" s="227"/>
      <c r="LBY232" s="227"/>
      <c r="LBZ232" s="227"/>
      <c r="LCA232" s="227"/>
      <c r="LCB232" s="227"/>
      <c r="LCC232" s="227"/>
      <c r="LCD232" s="227"/>
      <c r="LCE232" s="227"/>
      <c r="LCF232" s="227"/>
      <c r="LCG232" s="227"/>
      <c r="LCH232" s="227"/>
      <c r="LCI232" s="227"/>
      <c r="LCJ232" s="227"/>
      <c r="LCK232" s="227"/>
      <c r="LCL232" s="227"/>
      <c r="LCM232" s="227"/>
      <c r="LCN232" s="227"/>
      <c r="LCO232" s="227"/>
      <c r="LCP232" s="227"/>
      <c r="LCQ232" s="227"/>
      <c r="LCR232" s="227"/>
      <c r="LCS232" s="227"/>
      <c r="LCT232" s="227"/>
      <c r="LCU232" s="227"/>
      <c r="LCV232" s="227"/>
      <c r="LCW232" s="227"/>
      <c r="LCX232" s="227"/>
      <c r="LCY232" s="227"/>
      <c r="LCZ232" s="227"/>
      <c r="LDA232" s="227"/>
      <c r="LDB232" s="227"/>
      <c r="LDC232" s="227"/>
      <c r="LDD232" s="227"/>
      <c r="LDE232" s="227"/>
      <c r="LDF232" s="227"/>
      <c r="LDG232" s="227"/>
      <c r="LDH232" s="227"/>
      <c r="LDI232" s="227"/>
      <c r="LDJ232" s="227"/>
      <c r="LDK232" s="227"/>
      <c r="LDL232" s="227"/>
      <c r="LDM232" s="227"/>
      <c r="LDN232" s="227"/>
      <c r="LDO232" s="227"/>
      <c r="LDP232" s="227"/>
      <c r="LDQ232" s="227"/>
      <c r="LDR232" s="227"/>
      <c r="LDS232" s="227"/>
      <c r="LDT232" s="227"/>
      <c r="LDU232" s="227"/>
      <c r="LDV232" s="227"/>
      <c r="LDW232" s="227"/>
      <c r="LDX232" s="227"/>
      <c r="LDY232" s="227"/>
      <c r="LDZ232" s="227"/>
      <c r="LEA232" s="227"/>
      <c r="LEB232" s="227"/>
      <c r="LEC232" s="227"/>
      <c r="LED232" s="227"/>
      <c r="LEE232" s="227"/>
      <c r="LEF232" s="227"/>
      <c r="LEG232" s="227"/>
      <c r="LEH232" s="227"/>
      <c r="LEI232" s="227"/>
      <c r="LEJ232" s="227"/>
      <c r="LEK232" s="227"/>
      <c r="LEL232" s="227"/>
      <c r="LEM232" s="227"/>
      <c r="LEN232" s="227"/>
      <c r="LEO232" s="227"/>
      <c r="LEP232" s="227"/>
      <c r="LEQ232" s="227"/>
      <c r="LER232" s="227"/>
      <c r="LES232" s="227"/>
      <c r="LET232" s="227"/>
      <c r="LEU232" s="227"/>
      <c r="LEV232" s="227"/>
      <c r="LEW232" s="227"/>
      <c r="LEX232" s="227"/>
      <c r="LEY232" s="227"/>
      <c r="LEZ232" s="227"/>
      <c r="LFA232" s="227"/>
      <c r="LFB232" s="227"/>
      <c r="LFC232" s="227"/>
      <c r="LFD232" s="227"/>
      <c r="LFE232" s="227"/>
      <c r="LFF232" s="227"/>
      <c r="LFG232" s="227"/>
      <c r="LFH232" s="227"/>
      <c r="LFI232" s="227"/>
      <c r="LFJ232" s="227"/>
      <c r="LFK232" s="227"/>
      <c r="LFL232" s="227"/>
      <c r="LFM232" s="227"/>
      <c r="LFN232" s="227"/>
      <c r="LFO232" s="227"/>
      <c r="LFP232" s="227"/>
      <c r="LFQ232" s="227"/>
      <c r="LFR232" s="227"/>
      <c r="LFS232" s="227"/>
      <c r="LFT232" s="227"/>
      <c r="LFU232" s="227"/>
      <c r="LFV232" s="227"/>
      <c r="LFW232" s="227"/>
      <c r="LFX232" s="227"/>
      <c r="LFY232" s="227"/>
      <c r="LFZ232" s="227"/>
      <c r="LGA232" s="227"/>
      <c r="LGB232" s="227"/>
      <c r="LGC232" s="227"/>
      <c r="LGD232" s="227"/>
      <c r="LGE232" s="227"/>
      <c r="LGF232" s="227"/>
      <c r="LGG232" s="227"/>
      <c r="LGH232" s="227"/>
      <c r="LGI232" s="227"/>
      <c r="LGJ232" s="227"/>
      <c r="LGK232" s="227"/>
      <c r="LGL232" s="227"/>
      <c r="LGM232" s="227"/>
      <c r="LGN232" s="227"/>
      <c r="LGO232" s="227"/>
      <c r="LGP232" s="227"/>
      <c r="LGQ232" s="227"/>
      <c r="LGR232" s="227"/>
      <c r="LGS232" s="227"/>
      <c r="LGT232" s="227"/>
      <c r="LGU232" s="227"/>
      <c r="LGV232" s="227"/>
      <c r="LGW232" s="227"/>
      <c r="LGX232" s="227"/>
      <c r="LGY232" s="227"/>
      <c r="LGZ232" s="227"/>
      <c r="LHA232" s="227"/>
      <c r="LHB232" s="227"/>
      <c r="LHC232" s="227"/>
      <c r="LHD232" s="227"/>
      <c r="LHE232" s="227"/>
      <c r="LHF232" s="227"/>
      <c r="LHG232" s="227"/>
      <c r="LHH232" s="227"/>
      <c r="LHI232" s="227"/>
      <c r="LHJ232" s="227"/>
      <c r="LHK232" s="227"/>
      <c r="LHL232" s="227"/>
      <c r="LHM232" s="227"/>
      <c r="LHN232" s="227"/>
      <c r="LHO232" s="227"/>
      <c r="LHP232" s="227"/>
      <c r="LHQ232" s="227"/>
      <c r="LHR232" s="227"/>
      <c r="LHS232" s="227"/>
      <c r="LHT232" s="227"/>
      <c r="LHU232" s="227"/>
      <c r="LHV232" s="227"/>
      <c r="LHW232" s="227"/>
      <c r="LHX232" s="227"/>
      <c r="LHY232" s="227"/>
      <c r="LHZ232" s="227"/>
      <c r="LIA232" s="227"/>
      <c r="LIB232" s="227"/>
      <c r="LIC232" s="227"/>
      <c r="LID232" s="227"/>
      <c r="LIE232" s="227"/>
      <c r="LIF232" s="227"/>
      <c r="LIG232" s="227"/>
      <c r="LIH232" s="227"/>
      <c r="LII232" s="227"/>
      <c r="LIJ232" s="227"/>
      <c r="LIK232" s="227"/>
      <c r="LIL232" s="227"/>
      <c r="LIM232" s="227"/>
      <c r="LIN232" s="227"/>
      <c r="LIO232" s="227"/>
      <c r="LIP232" s="227"/>
      <c r="LIQ232" s="227"/>
      <c r="LIR232" s="227"/>
      <c r="LIS232" s="227"/>
      <c r="LIT232" s="227"/>
      <c r="LIU232" s="227"/>
      <c r="LIV232" s="227"/>
      <c r="LIW232" s="227"/>
      <c r="LIX232" s="227"/>
      <c r="LIY232" s="227"/>
      <c r="LIZ232" s="227"/>
      <c r="LJA232" s="227"/>
      <c r="LJB232" s="227"/>
      <c r="LJC232" s="227"/>
      <c r="LJD232" s="227"/>
      <c r="LJE232" s="227"/>
      <c r="LJF232" s="227"/>
      <c r="LJG232" s="227"/>
      <c r="LJH232" s="227"/>
      <c r="LJI232" s="227"/>
      <c r="LJJ232" s="227"/>
      <c r="LJK232" s="227"/>
      <c r="LJL232" s="227"/>
      <c r="LJM232" s="227"/>
      <c r="LJN232" s="227"/>
      <c r="LJO232" s="227"/>
      <c r="LJP232" s="227"/>
      <c r="LJQ232" s="227"/>
      <c r="LJR232" s="227"/>
      <c r="LJS232" s="227"/>
      <c r="LJT232" s="227"/>
      <c r="LJU232" s="227"/>
      <c r="LJV232" s="227"/>
      <c r="LJW232" s="227"/>
      <c r="LJX232" s="227"/>
      <c r="LJY232" s="227"/>
      <c r="LJZ232" s="227"/>
      <c r="LKA232" s="227"/>
      <c r="LKB232" s="227"/>
      <c r="LKC232" s="227"/>
      <c r="LKD232" s="227"/>
      <c r="LKE232" s="227"/>
      <c r="LKF232" s="227"/>
      <c r="LKG232" s="227"/>
      <c r="LKH232" s="227"/>
      <c r="LKI232" s="227"/>
      <c r="LKJ232" s="227"/>
      <c r="LKK232" s="227"/>
      <c r="LKL232" s="227"/>
      <c r="LKM232" s="227"/>
      <c r="LKN232" s="227"/>
      <c r="LKO232" s="227"/>
      <c r="LKP232" s="227"/>
      <c r="LKQ232" s="227"/>
      <c r="LKR232" s="227"/>
      <c r="LKS232" s="227"/>
      <c r="LKT232" s="227"/>
      <c r="LKU232" s="227"/>
      <c r="LKV232" s="227"/>
      <c r="LKW232" s="227"/>
      <c r="LKX232" s="227"/>
      <c r="LKY232" s="227"/>
      <c r="LKZ232" s="227"/>
      <c r="LLA232" s="227"/>
      <c r="LLB232" s="227"/>
      <c r="LLC232" s="227"/>
      <c r="LLD232" s="227"/>
      <c r="LLE232" s="227"/>
      <c r="LLF232" s="227"/>
      <c r="LLG232" s="227"/>
      <c r="LLH232" s="227"/>
      <c r="LLI232" s="227"/>
      <c r="LLJ232" s="227"/>
      <c r="LLK232" s="227"/>
      <c r="LLL232" s="227"/>
      <c r="LLM232" s="227"/>
      <c r="LLN232" s="227"/>
      <c r="LLO232" s="227"/>
      <c r="LLP232" s="227"/>
      <c r="LLQ232" s="227"/>
      <c r="LLR232" s="227"/>
      <c r="LLS232" s="227"/>
      <c r="LLT232" s="227"/>
      <c r="LLU232" s="227"/>
      <c r="LLV232" s="227"/>
      <c r="LLW232" s="227"/>
      <c r="LLX232" s="227"/>
      <c r="LLY232" s="227"/>
      <c r="LLZ232" s="227"/>
      <c r="LMA232" s="227"/>
      <c r="LMB232" s="227"/>
      <c r="LMC232" s="227"/>
      <c r="LMD232" s="227"/>
      <c r="LME232" s="227"/>
      <c r="LMF232" s="227"/>
      <c r="LMG232" s="227"/>
      <c r="LMH232" s="227"/>
      <c r="LMI232" s="227"/>
      <c r="LMJ232" s="227"/>
      <c r="LMK232" s="227"/>
      <c r="LML232" s="227"/>
      <c r="LMM232" s="227"/>
      <c r="LMN232" s="227"/>
      <c r="LMO232" s="227"/>
      <c r="LMP232" s="227"/>
      <c r="LMQ232" s="227"/>
      <c r="LMR232" s="227"/>
      <c r="LMS232" s="227"/>
      <c r="LMT232" s="227"/>
      <c r="LMU232" s="227"/>
      <c r="LMV232" s="227"/>
      <c r="LMW232" s="227"/>
      <c r="LMX232" s="227"/>
      <c r="LMY232" s="227"/>
      <c r="LMZ232" s="227"/>
      <c r="LNA232" s="227"/>
      <c r="LNB232" s="227"/>
      <c r="LNC232" s="227"/>
      <c r="LND232" s="227"/>
      <c r="LNE232" s="227"/>
      <c r="LNF232" s="227"/>
      <c r="LNG232" s="227"/>
      <c r="LNH232" s="227"/>
      <c r="LNI232" s="227"/>
      <c r="LNJ232" s="227"/>
      <c r="LNK232" s="227"/>
      <c r="LNL232" s="227"/>
      <c r="LNM232" s="227"/>
      <c r="LNN232" s="227"/>
      <c r="LNO232" s="227"/>
      <c r="LNP232" s="227"/>
      <c r="LNQ232" s="227"/>
      <c r="LNR232" s="227"/>
      <c r="LNS232" s="227"/>
      <c r="LNT232" s="227"/>
      <c r="LNU232" s="227"/>
      <c r="LNV232" s="227"/>
      <c r="LNW232" s="227"/>
      <c r="LNX232" s="227"/>
      <c r="LNY232" s="227"/>
      <c r="LNZ232" s="227"/>
      <c r="LOA232" s="227"/>
      <c r="LOB232" s="227"/>
      <c r="LOC232" s="227"/>
      <c r="LOD232" s="227"/>
      <c r="LOE232" s="227"/>
      <c r="LOF232" s="227"/>
      <c r="LOG232" s="227"/>
      <c r="LOH232" s="227"/>
      <c r="LOI232" s="227"/>
      <c r="LOJ232" s="227"/>
      <c r="LOK232" s="227"/>
      <c r="LOL232" s="227"/>
      <c r="LOM232" s="227"/>
      <c r="LON232" s="227"/>
      <c r="LOO232" s="227"/>
      <c r="LOP232" s="227"/>
      <c r="LOQ232" s="227"/>
      <c r="LOR232" s="227"/>
      <c r="LOS232" s="227"/>
      <c r="LOT232" s="227"/>
      <c r="LOU232" s="227"/>
      <c r="LOV232" s="227"/>
      <c r="LOW232" s="227"/>
      <c r="LOX232" s="227"/>
      <c r="LOY232" s="227"/>
      <c r="LOZ232" s="227"/>
      <c r="LPA232" s="227"/>
      <c r="LPB232" s="227"/>
      <c r="LPC232" s="227"/>
      <c r="LPD232" s="227"/>
      <c r="LPE232" s="227"/>
      <c r="LPF232" s="227"/>
      <c r="LPG232" s="227"/>
      <c r="LPH232" s="227"/>
      <c r="LPI232" s="227"/>
      <c r="LPJ232" s="227"/>
      <c r="LPK232" s="227"/>
      <c r="LPL232" s="227"/>
      <c r="LPM232" s="227"/>
      <c r="LPN232" s="227"/>
      <c r="LPO232" s="227"/>
      <c r="LPP232" s="227"/>
      <c r="LPQ232" s="227"/>
      <c r="LPR232" s="227"/>
      <c r="LPS232" s="227"/>
      <c r="LPT232" s="227"/>
      <c r="LPU232" s="227"/>
      <c r="LPV232" s="227"/>
      <c r="LPW232" s="227"/>
      <c r="LPX232" s="227"/>
      <c r="LPY232" s="227"/>
      <c r="LPZ232" s="227"/>
      <c r="LQA232" s="227"/>
      <c r="LQB232" s="227"/>
      <c r="LQC232" s="227"/>
      <c r="LQD232" s="227"/>
      <c r="LQE232" s="227"/>
      <c r="LQF232" s="227"/>
      <c r="LQG232" s="227"/>
      <c r="LQH232" s="227"/>
      <c r="LQI232" s="227"/>
      <c r="LQJ232" s="227"/>
      <c r="LQK232" s="227"/>
      <c r="LQL232" s="227"/>
      <c r="LQM232" s="227"/>
      <c r="LQN232" s="227"/>
      <c r="LQO232" s="227"/>
      <c r="LQP232" s="227"/>
      <c r="LQQ232" s="227"/>
      <c r="LQR232" s="227"/>
      <c r="LQS232" s="227"/>
      <c r="LQT232" s="227"/>
      <c r="LQU232" s="227"/>
      <c r="LQV232" s="227"/>
      <c r="LQW232" s="227"/>
      <c r="LQX232" s="227"/>
      <c r="LQY232" s="227"/>
      <c r="LQZ232" s="227"/>
      <c r="LRA232" s="227"/>
      <c r="LRB232" s="227"/>
      <c r="LRC232" s="227"/>
      <c r="LRD232" s="227"/>
      <c r="LRE232" s="227"/>
      <c r="LRF232" s="227"/>
      <c r="LRG232" s="227"/>
      <c r="LRH232" s="227"/>
      <c r="LRI232" s="227"/>
      <c r="LRJ232" s="227"/>
      <c r="LRK232" s="227"/>
      <c r="LRL232" s="227"/>
      <c r="LRM232" s="227"/>
      <c r="LRN232" s="227"/>
      <c r="LRO232" s="227"/>
      <c r="LRP232" s="227"/>
      <c r="LRQ232" s="227"/>
      <c r="LRR232" s="227"/>
      <c r="LRS232" s="227"/>
      <c r="LRT232" s="227"/>
      <c r="LRU232" s="227"/>
      <c r="LRV232" s="227"/>
      <c r="LRW232" s="227"/>
      <c r="LRX232" s="227"/>
      <c r="LRY232" s="227"/>
      <c r="LRZ232" s="227"/>
      <c r="LSA232" s="227"/>
      <c r="LSB232" s="227"/>
      <c r="LSC232" s="227"/>
      <c r="LSD232" s="227"/>
      <c r="LSE232" s="227"/>
      <c r="LSF232" s="227"/>
      <c r="LSG232" s="227"/>
      <c r="LSH232" s="227"/>
      <c r="LSI232" s="227"/>
      <c r="LSJ232" s="227"/>
      <c r="LSK232" s="227"/>
      <c r="LSL232" s="227"/>
      <c r="LSM232" s="227"/>
      <c r="LSN232" s="227"/>
      <c r="LSO232" s="227"/>
      <c r="LSP232" s="227"/>
      <c r="LSQ232" s="227"/>
      <c r="LSR232" s="227"/>
      <c r="LSS232" s="227"/>
      <c r="LST232" s="227"/>
      <c r="LSU232" s="227"/>
      <c r="LSV232" s="227"/>
      <c r="LSW232" s="227"/>
      <c r="LSX232" s="227"/>
      <c r="LSY232" s="227"/>
      <c r="LSZ232" s="227"/>
      <c r="LTA232" s="227"/>
      <c r="LTB232" s="227"/>
      <c r="LTC232" s="227"/>
      <c r="LTD232" s="227"/>
      <c r="LTE232" s="227"/>
      <c r="LTF232" s="227"/>
      <c r="LTG232" s="227"/>
      <c r="LTH232" s="227"/>
      <c r="LTI232" s="227"/>
      <c r="LTJ232" s="227"/>
      <c r="LTK232" s="227"/>
      <c r="LTL232" s="227"/>
      <c r="LTM232" s="227"/>
      <c r="LTN232" s="227"/>
      <c r="LTO232" s="227"/>
      <c r="LTP232" s="227"/>
      <c r="LTQ232" s="227"/>
      <c r="LTR232" s="227"/>
      <c r="LTS232" s="227"/>
      <c r="LTT232" s="227"/>
      <c r="LTU232" s="227"/>
      <c r="LTV232" s="227"/>
      <c r="LTW232" s="227"/>
      <c r="LTX232" s="227"/>
      <c r="LTY232" s="227"/>
      <c r="LTZ232" s="227"/>
      <c r="LUA232" s="227"/>
      <c r="LUB232" s="227"/>
      <c r="LUC232" s="227"/>
      <c r="LUD232" s="227"/>
      <c r="LUE232" s="227"/>
      <c r="LUF232" s="227"/>
      <c r="LUG232" s="227"/>
      <c r="LUH232" s="227"/>
      <c r="LUI232" s="227"/>
      <c r="LUJ232" s="227"/>
      <c r="LUK232" s="227"/>
      <c r="LUL232" s="227"/>
      <c r="LUM232" s="227"/>
      <c r="LUN232" s="227"/>
      <c r="LUO232" s="227"/>
      <c r="LUP232" s="227"/>
      <c r="LUQ232" s="227"/>
      <c r="LUR232" s="227"/>
      <c r="LUS232" s="227"/>
      <c r="LUT232" s="227"/>
      <c r="LUU232" s="227"/>
      <c r="LUV232" s="227"/>
      <c r="LUW232" s="227"/>
      <c r="LUX232" s="227"/>
      <c r="LUY232" s="227"/>
      <c r="LUZ232" s="227"/>
      <c r="LVA232" s="227"/>
      <c r="LVB232" s="227"/>
      <c r="LVC232" s="227"/>
      <c r="LVD232" s="227"/>
      <c r="LVE232" s="227"/>
      <c r="LVF232" s="227"/>
      <c r="LVG232" s="227"/>
      <c r="LVH232" s="227"/>
      <c r="LVI232" s="227"/>
      <c r="LVJ232" s="227"/>
      <c r="LVK232" s="227"/>
      <c r="LVL232" s="227"/>
      <c r="LVM232" s="227"/>
      <c r="LVN232" s="227"/>
      <c r="LVO232" s="227"/>
      <c r="LVP232" s="227"/>
      <c r="LVQ232" s="227"/>
      <c r="LVR232" s="227"/>
      <c r="LVS232" s="227"/>
      <c r="LVT232" s="227"/>
      <c r="LVU232" s="227"/>
      <c r="LVV232" s="227"/>
      <c r="LVW232" s="227"/>
      <c r="LVX232" s="227"/>
      <c r="LVY232" s="227"/>
      <c r="LVZ232" s="227"/>
      <c r="LWA232" s="227"/>
      <c r="LWB232" s="227"/>
      <c r="LWC232" s="227"/>
      <c r="LWD232" s="227"/>
      <c r="LWE232" s="227"/>
      <c r="LWF232" s="227"/>
      <c r="LWG232" s="227"/>
      <c r="LWH232" s="227"/>
      <c r="LWI232" s="227"/>
      <c r="LWJ232" s="227"/>
      <c r="LWK232" s="227"/>
      <c r="LWL232" s="227"/>
      <c r="LWM232" s="227"/>
      <c r="LWN232" s="227"/>
      <c r="LWO232" s="227"/>
      <c r="LWP232" s="227"/>
      <c r="LWQ232" s="227"/>
      <c r="LWR232" s="227"/>
      <c r="LWS232" s="227"/>
      <c r="LWT232" s="227"/>
      <c r="LWU232" s="227"/>
      <c r="LWV232" s="227"/>
      <c r="LWW232" s="227"/>
      <c r="LWX232" s="227"/>
      <c r="LWY232" s="227"/>
      <c r="LWZ232" s="227"/>
      <c r="LXA232" s="227"/>
      <c r="LXB232" s="227"/>
      <c r="LXC232" s="227"/>
      <c r="LXD232" s="227"/>
      <c r="LXE232" s="227"/>
      <c r="LXF232" s="227"/>
      <c r="LXG232" s="227"/>
      <c r="LXH232" s="227"/>
      <c r="LXI232" s="227"/>
      <c r="LXJ232" s="227"/>
      <c r="LXK232" s="227"/>
      <c r="LXL232" s="227"/>
      <c r="LXM232" s="227"/>
      <c r="LXN232" s="227"/>
      <c r="LXO232" s="227"/>
      <c r="LXP232" s="227"/>
      <c r="LXQ232" s="227"/>
      <c r="LXR232" s="227"/>
      <c r="LXS232" s="227"/>
      <c r="LXT232" s="227"/>
      <c r="LXU232" s="227"/>
      <c r="LXV232" s="227"/>
      <c r="LXW232" s="227"/>
      <c r="LXX232" s="227"/>
      <c r="LXY232" s="227"/>
      <c r="LXZ232" s="227"/>
      <c r="LYA232" s="227"/>
      <c r="LYB232" s="227"/>
      <c r="LYC232" s="227"/>
      <c r="LYD232" s="227"/>
      <c r="LYE232" s="227"/>
      <c r="LYF232" s="227"/>
      <c r="LYG232" s="227"/>
      <c r="LYH232" s="227"/>
      <c r="LYI232" s="227"/>
      <c r="LYJ232" s="227"/>
      <c r="LYK232" s="227"/>
      <c r="LYL232" s="227"/>
      <c r="LYM232" s="227"/>
      <c r="LYN232" s="227"/>
      <c r="LYO232" s="227"/>
      <c r="LYP232" s="227"/>
      <c r="LYQ232" s="227"/>
      <c r="LYR232" s="227"/>
      <c r="LYS232" s="227"/>
      <c r="LYT232" s="227"/>
      <c r="LYU232" s="227"/>
      <c r="LYV232" s="227"/>
      <c r="LYW232" s="227"/>
      <c r="LYX232" s="227"/>
      <c r="LYY232" s="227"/>
      <c r="LYZ232" s="227"/>
      <c r="LZA232" s="227"/>
      <c r="LZB232" s="227"/>
      <c r="LZC232" s="227"/>
      <c r="LZD232" s="227"/>
      <c r="LZE232" s="227"/>
      <c r="LZF232" s="227"/>
      <c r="LZG232" s="227"/>
      <c r="LZH232" s="227"/>
      <c r="LZI232" s="227"/>
      <c r="LZJ232" s="227"/>
      <c r="LZK232" s="227"/>
      <c r="LZL232" s="227"/>
      <c r="LZM232" s="227"/>
      <c r="LZN232" s="227"/>
      <c r="LZO232" s="227"/>
      <c r="LZP232" s="227"/>
      <c r="LZQ232" s="227"/>
      <c r="LZR232" s="227"/>
      <c r="LZS232" s="227"/>
      <c r="LZT232" s="227"/>
      <c r="LZU232" s="227"/>
      <c r="LZV232" s="227"/>
      <c r="LZW232" s="227"/>
      <c r="LZX232" s="227"/>
      <c r="LZY232" s="227"/>
      <c r="LZZ232" s="227"/>
      <c r="MAA232" s="227"/>
      <c r="MAB232" s="227"/>
      <c r="MAC232" s="227"/>
      <c r="MAD232" s="227"/>
      <c r="MAE232" s="227"/>
      <c r="MAF232" s="227"/>
      <c r="MAG232" s="227"/>
      <c r="MAH232" s="227"/>
      <c r="MAI232" s="227"/>
      <c r="MAJ232" s="227"/>
      <c r="MAK232" s="227"/>
      <c r="MAL232" s="227"/>
      <c r="MAM232" s="227"/>
      <c r="MAN232" s="227"/>
      <c r="MAO232" s="227"/>
      <c r="MAP232" s="227"/>
      <c r="MAQ232" s="227"/>
      <c r="MAR232" s="227"/>
      <c r="MAS232" s="227"/>
      <c r="MAT232" s="227"/>
      <c r="MAU232" s="227"/>
      <c r="MAV232" s="227"/>
      <c r="MAW232" s="227"/>
      <c r="MAX232" s="227"/>
      <c r="MAY232" s="227"/>
      <c r="MAZ232" s="227"/>
      <c r="MBA232" s="227"/>
      <c r="MBB232" s="227"/>
      <c r="MBC232" s="227"/>
      <c r="MBD232" s="227"/>
      <c r="MBE232" s="227"/>
      <c r="MBF232" s="227"/>
      <c r="MBG232" s="227"/>
      <c r="MBH232" s="227"/>
      <c r="MBI232" s="227"/>
      <c r="MBJ232" s="227"/>
      <c r="MBK232" s="227"/>
      <c r="MBL232" s="227"/>
      <c r="MBM232" s="227"/>
      <c r="MBN232" s="227"/>
      <c r="MBO232" s="227"/>
      <c r="MBP232" s="227"/>
      <c r="MBQ232" s="227"/>
      <c r="MBR232" s="227"/>
      <c r="MBS232" s="227"/>
      <c r="MBT232" s="227"/>
      <c r="MBU232" s="227"/>
      <c r="MBV232" s="227"/>
      <c r="MBW232" s="227"/>
      <c r="MBX232" s="227"/>
      <c r="MBY232" s="227"/>
      <c r="MBZ232" s="227"/>
      <c r="MCA232" s="227"/>
      <c r="MCB232" s="227"/>
      <c r="MCC232" s="227"/>
      <c r="MCD232" s="227"/>
      <c r="MCE232" s="227"/>
      <c r="MCF232" s="227"/>
      <c r="MCG232" s="227"/>
      <c r="MCH232" s="227"/>
      <c r="MCI232" s="227"/>
      <c r="MCJ232" s="227"/>
      <c r="MCK232" s="227"/>
      <c r="MCL232" s="227"/>
      <c r="MCM232" s="227"/>
      <c r="MCN232" s="227"/>
      <c r="MCO232" s="227"/>
      <c r="MCP232" s="227"/>
      <c r="MCQ232" s="227"/>
      <c r="MCR232" s="227"/>
      <c r="MCS232" s="227"/>
      <c r="MCT232" s="227"/>
      <c r="MCU232" s="227"/>
      <c r="MCV232" s="227"/>
      <c r="MCW232" s="227"/>
      <c r="MCX232" s="227"/>
      <c r="MCY232" s="227"/>
      <c r="MCZ232" s="227"/>
      <c r="MDA232" s="227"/>
      <c r="MDB232" s="227"/>
      <c r="MDC232" s="227"/>
      <c r="MDD232" s="227"/>
      <c r="MDE232" s="227"/>
      <c r="MDF232" s="227"/>
      <c r="MDG232" s="227"/>
      <c r="MDH232" s="227"/>
      <c r="MDI232" s="227"/>
      <c r="MDJ232" s="227"/>
      <c r="MDK232" s="227"/>
      <c r="MDL232" s="227"/>
      <c r="MDM232" s="227"/>
      <c r="MDN232" s="227"/>
      <c r="MDO232" s="227"/>
      <c r="MDP232" s="227"/>
      <c r="MDQ232" s="227"/>
      <c r="MDR232" s="227"/>
      <c r="MDS232" s="227"/>
      <c r="MDT232" s="227"/>
      <c r="MDU232" s="227"/>
      <c r="MDV232" s="227"/>
      <c r="MDW232" s="227"/>
      <c r="MDX232" s="227"/>
      <c r="MDY232" s="227"/>
      <c r="MDZ232" s="227"/>
      <c r="MEA232" s="227"/>
      <c r="MEB232" s="227"/>
      <c r="MEC232" s="227"/>
      <c r="MED232" s="227"/>
      <c r="MEE232" s="227"/>
      <c r="MEF232" s="227"/>
      <c r="MEG232" s="227"/>
      <c r="MEH232" s="227"/>
      <c r="MEI232" s="227"/>
      <c r="MEJ232" s="227"/>
      <c r="MEK232" s="227"/>
      <c r="MEL232" s="227"/>
      <c r="MEM232" s="227"/>
      <c r="MEN232" s="227"/>
      <c r="MEO232" s="227"/>
      <c r="MEP232" s="227"/>
      <c r="MEQ232" s="227"/>
      <c r="MER232" s="227"/>
      <c r="MES232" s="227"/>
      <c r="MET232" s="227"/>
      <c r="MEU232" s="227"/>
      <c r="MEV232" s="227"/>
      <c r="MEW232" s="227"/>
      <c r="MEX232" s="227"/>
      <c r="MEY232" s="227"/>
      <c r="MEZ232" s="227"/>
      <c r="MFA232" s="227"/>
      <c r="MFB232" s="227"/>
      <c r="MFC232" s="227"/>
      <c r="MFD232" s="227"/>
      <c r="MFE232" s="227"/>
      <c r="MFF232" s="227"/>
      <c r="MFG232" s="227"/>
      <c r="MFH232" s="227"/>
      <c r="MFI232" s="227"/>
      <c r="MFJ232" s="227"/>
      <c r="MFK232" s="227"/>
      <c r="MFL232" s="227"/>
      <c r="MFM232" s="227"/>
      <c r="MFN232" s="227"/>
      <c r="MFO232" s="227"/>
      <c r="MFP232" s="227"/>
      <c r="MFQ232" s="227"/>
      <c r="MFR232" s="227"/>
      <c r="MFS232" s="227"/>
      <c r="MFT232" s="227"/>
      <c r="MFU232" s="227"/>
      <c r="MFV232" s="227"/>
      <c r="MFW232" s="227"/>
      <c r="MFX232" s="227"/>
      <c r="MFY232" s="227"/>
      <c r="MFZ232" s="227"/>
      <c r="MGA232" s="227"/>
      <c r="MGB232" s="227"/>
      <c r="MGC232" s="227"/>
      <c r="MGD232" s="227"/>
      <c r="MGE232" s="227"/>
      <c r="MGF232" s="227"/>
      <c r="MGG232" s="227"/>
      <c r="MGH232" s="227"/>
      <c r="MGI232" s="227"/>
      <c r="MGJ232" s="227"/>
      <c r="MGK232" s="227"/>
      <c r="MGL232" s="227"/>
      <c r="MGM232" s="227"/>
      <c r="MGN232" s="227"/>
      <c r="MGO232" s="227"/>
      <c r="MGP232" s="227"/>
      <c r="MGQ232" s="227"/>
      <c r="MGR232" s="227"/>
      <c r="MGS232" s="227"/>
      <c r="MGT232" s="227"/>
      <c r="MGU232" s="227"/>
      <c r="MGV232" s="227"/>
      <c r="MGW232" s="227"/>
      <c r="MGX232" s="227"/>
      <c r="MGY232" s="227"/>
      <c r="MGZ232" s="227"/>
      <c r="MHA232" s="227"/>
      <c r="MHB232" s="227"/>
      <c r="MHC232" s="227"/>
      <c r="MHD232" s="227"/>
      <c r="MHE232" s="227"/>
      <c r="MHF232" s="227"/>
      <c r="MHG232" s="227"/>
      <c r="MHH232" s="227"/>
      <c r="MHI232" s="227"/>
      <c r="MHJ232" s="227"/>
      <c r="MHK232" s="227"/>
      <c r="MHL232" s="227"/>
      <c r="MHM232" s="227"/>
      <c r="MHN232" s="227"/>
      <c r="MHO232" s="227"/>
      <c r="MHP232" s="227"/>
      <c r="MHQ232" s="227"/>
      <c r="MHR232" s="227"/>
      <c r="MHS232" s="227"/>
      <c r="MHT232" s="227"/>
      <c r="MHU232" s="227"/>
      <c r="MHV232" s="227"/>
      <c r="MHW232" s="227"/>
      <c r="MHX232" s="227"/>
      <c r="MHY232" s="227"/>
      <c r="MHZ232" s="227"/>
      <c r="MIA232" s="227"/>
      <c r="MIB232" s="227"/>
      <c r="MIC232" s="227"/>
      <c r="MID232" s="227"/>
      <c r="MIE232" s="227"/>
      <c r="MIF232" s="227"/>
      <c r="MIG232" s="227"/>
      <c r="MIH232" s="227"/>
      <c r="MII232" s="227"/>
      <c r="MIJ232" s="227"/>
      <c r="MIK232" s="227"/>
      <c r="MIL232" s="227"/>
      <c r="MIM232" s="227"/>
      <c r="MIN232" s="227"/>
      <c r="MIO232" s="227"/>
      <c r="MIP232" s="227"/>
      <c r="MIQ232" s="227"/>
      <c r="MIR232" s="227"/>
      <c r="MIS232" s="227"/>
      <c r="MIT232" s="227"/>
      <c r="MIU232" s="227"/>
      <c r="MIV232" s="227"/>
      <c r="MIW232" s="227"/>
      <c r="MIX232" s="227"/>
      <c r="MIY232" s="227"/>
      <c r="MIZ232" s="227"/>
      <c r="MJA232" s="227"/>
      <c r="MJB232" s="227"/>
      <c r="MJC232" s="227"/>
      <c r="MJD232" s="227"/>
      <c r="MJE232" s="227"/>
      <c r="MJF232" s="227"/>
      <c r="MJG232" s="227"/>
      <c r="MJH232" s="227"/>
      <c r="MJI232" s="227"/>
      <c r="MJJ232" s="227"/>
      <c r="MJK232" s="227"/>
      <c r="MJL232" s="227"/>
      <c r="MJM232" s="227"/>
      <c r="MJN232" s="227"/>
      <c r="MJO232" s="227"/>
      <c r="MJP232" s="227"/>
      <c r="MJQ232" s="227"/>
      <c r="MJR232" s="227"/>
      <c r="MJS232" s="227"/>
      <c r="MJT232" s="227"/>
      <c r="MJU232" s="227"/>
      <c r="MJV232" s="227"/>
      <c r="MJW232" s="227"/>
      <c r="MJX232" s="227"/>
      <c r="MJY232" s="227"/>
      <c r="MJZ232" s="227"/>
      <c r="MKA232" s="227"/>
      <c r="MKB232" s="227"/>
      <c r="MKC232" s="227"/>
      <c r="MKD232" s="227"/>
      <c r="MKE232" s="227"/>
      <c r="MKF232" s="227"/>
      <c r="MKG232" s="227"/>
      <c r="MKH232" s="227"/>
      <c r="MKI232" s="227"/>
      <c r="MKJ232" s="227"/>
      <c r="MKK232" s="227"/>
      <c r="MKL232" s="227"/>
      <c r="MKM232" s="227"/>
      <c r="MKN232" s="227"/>
      <c r="MKO232" s="227"/>
      <c r="MKP232" s="227"/>
      <c r="MKQ232" s="227"/>
      <c r="MKR232" s="227"/>
      <c r="MKS232" s="227"/>
      <c r="MKT232" s="227"/>
      <c r="MKU232" s="227"/>
      <c r="MKV232" s="227"/>
      <c r="MKW232" s="227"/>
      <c r="MKX232" s="227"/>
      <c r="MKY232" s="227"/>
      <c r="MKZ232" s="227"/>
      <c r="MLA232" s="227"/>
      <c r="MLB232" s="227"/>
      <c r="MLC232" s="227"/>
      <c r="MLD232" s="227"/>
      <c r="MLE232" s="227"/>
      <c r="MLF232" s="227"/>
      <c r="MLG232" s="227"/>
      <c r="MLH232" s="227"/>
      <c r="MLI232" s="227"/>
      <c r="MLJ232" s="227"/>
      <c r="MLK232" s="227"/>
      <c r="MLL232" s="227"/>
      <c r="MLM232" s="227"/>
      <c r="MLN232" s="227"/>
      <c r="MLO232" s="227"/>
      <c r="MLP232" s="227"/>
      <c r="MLQ232" s="227"/>
      <c r="MLR232" s="227"/>
      <c r="MLS232" s="227"/>
      <c r="MLT232" s="227"/>
      <c r="MLU232" s="227"/>
      <c r="MLV232" s="227"/>
      <c r="MLW232" s="227"/>
      <c r="MLX232" s="227"/>
      <c r="MLY232" s="227"/>
      <c r="MLZ232" s="227"/>
      <c r="MMA232" s="227"/>
      <c r="MMB232" s="227"/>
      <c r="MMC232" s="227"/>
      <c r="MMD232" s="227"/>
      <c r="MME232" s="227"/>
      <c r="MMF232" s="227"/>
      <c r="MMG232" s="227"/>
      <c r="MMH232" s="227"/>
      <c r="MMI232" s="227"/>
      <c r="MMJ232" s="227"/>
      <c r="MMK232" s="227"/>
      <c r="MML232" s="227"/>
      <c r="MMM232" s="227"/>
      <c r="MMN232" s="227"/>
      <c r="MMO232" s="227"/>
      <c r="MMP232" s="227"/>
      <c r="MMQ232" s="227"/>
      <c r="MMR232" s="227"/>
      <c r="MMS232" s="227"/>
      <c r="MMT232" s="227"/>
      <c r="MMU232" s="227"/>
      <c r="MMV232" s="227"/>
      <c r="MMW232" s="227"/>
      <c r="MMX232" s="227"/>
      <c r="MMY232" s="227"/>
      <c r="MMZ232" s="227"/>
      <c r="MNA232" s="227"/>
      <c r="MNB232" s="227"/>
      <c r="MNC232" s="227"/>
      <c r="MND232" s="227"/>
      <c r="MNE232" s="227"/>
      <c r="MNF232" s="227"/>
      <c r="MNG232" s="227"/>
      <c r="MNH232" s="227"/>
      <c r="MNI232" s="227"/>
      <c r="MNJ232" s="227"/>
      <c r="MNK232" s="227"/>
      <c r="MNL232" s="227"/>
      <c r="MNM232" s="227"/>
      <c r="MNN232" s="227"/>
      <c r="MNO232" s="227"/>
      <c r="MNP232" s="227"/>
      <c r="MNQ232" s="227"/>
      <c r="MNR232" s="227"/>
      <c r="MNS232" s="227"/>
      <c r="MNT232" s="227"/>
      <c r="MNU232" s="227"/>
      <c r="MNV232" s="227"/>
      <c r="MNW232" s="227"/>
      <c r="MNX232" s="227"/>
      <c r="MNY232" s="227"/>
      <c r="MNZ232" s="227"/>
      <c r="MOA232" s="227"/>
      <c r="MOB232" s="227"/>
      <c r="MOC232" s="227"/>
      <c r="MOD232" s="227"/>
      <c r="MOE232" s="227"/>
      <c r="MOF232" s="227"/>
      <c r="MOG232" s="227"/>
      <c r="MOH232" s="227"/>
      <c r="MOI232" s="227"/>
      <c r="MOJ232" s="227"/>
      <c r="MOK232" s="227"/>
      <c r="MOL232" s="227"/>
      <c r="MOM232" s="227"/>
      <c r="MON232" s="227"/>
      <c r="MOO232" s="227"/>
      <c r="MOP232" s="227"/>
      <c r="MOQ232" s="227"/>
      <c r="MOR232" s="227"/>
      <c r="MOS232" s="227"/>
      <c r="MOT232" s="227"/>
      <c r="MOU232" s="227"/>
      <c r="MOV232" s="227"/>
      <c r="MOW232" s="227"/>
      <c r="MOX232" s="227"/>
      <c r="MOY232" s="227"/>
      <c r="MOZ232" s="227"/>
      <c r="MPA232" s="227"/>
      <c r="MPB232" s="227"/>
      <c r="MPC232" s="227"/>
      <c r="MPD232" s="227"/>
      <c r="MPE232" s="227"/>
      <c r="MPF232" s="227"/>
      <c r="MPG232" s="227"/>
      <c r="MPH232" s="227"/>
      <c r="MPI232" s="227"/>
      <c r="MPJ232" s="227"/>
      <c r="MPK232" s="227"/>
      <c r="MPL232" s="227"/>
      <c r="MPM232" s="227"/>
      <c r="MPN232" s="227"/>
      <c r="MPO232" s="227"/>
      <c r="MPP232" s="227"/>
      <c r="MPQ232" s="227"/>
      <c r="MPR232" s="227"/>
      <c r="MPS232" s="227"/>
      <c r="MPT232" s="227"/>
      <c r="MPU232" s="227"/>
      <c r="MPV232" s="227"/>
      <c r="MPW232" s="227"/>
      <c r="MPX232" s="227"/>
      <c r="MPY232" s="227"/>
      <c r="MPZ232" s="227"/>
      <c r="MQA232" s="227"/>
      <c r="MQB232" s="227"/>
      <c r="MQC232" s="227"/>
      <c r="MQD232" s="227"/>
      <c r="MQE232" s="227"/>
      <c r="MQF232" s="227"/>
      <c r="MQG232" s="227"/>
      <c r="MQH232" s="227"/>
      <c r="MQI232" s="227"/>
      <c r="MQJ232" s="227"/>
      <c r="MQK232" s="227"/>
      <c r="MQL232" s="227"/>
      <c r="MQM232" s="227"/>
      <c r="MQN232" s="227"/>
      <c r="MQO232" s="227"/>
      <c r="MQP232" s="227"/>
      <c r="MQQ232" s="227"/>
      <c r="MQR232" s="227"/>
      <c r="MQS232" s="227"/>
      <c r="MQT232" s="227"/>
      <c r="MQU232" s="227"/>
      <c r="MQV232" s="227"/>
      <c r="MQW232" s="227"/>
      <c r="MQX232" s="227"/>
      <c r="MQY232" s="227"/>
      <c r="MQZ232" s="227"/>
      <c r="MRA232" s="227"/>
      <c r="MRB232" s="227"/>
      <c r="MRC232" s="227"/>
      <c r="MRD232" s="227"/>
      <c r="MRE232" s="227"/>
      <c r="MRF232" s="227"/>
      <c r="MRG232" s="227"/>
      <c r="MRH232" s="227"/>
      <c r="MRI232" s="227"/>
      <c r="MRJ232" s="227"/>
      <c r="MRK232" s="227"/>
      <c r="MRL232" s="227"/>
      <c r="MRM232" s="227"/>
      <c r="MRN232" s="227"/>
      <c r="MRO232" s="227"/>
      <c r="MRP232" s="227"/>
      <c r="MRQ232" s="227"/>
      <c r="MRR232" s="227"/>
      <c r="MRS232" s="227"/>
      <c r="MRT232" s="227"/>
      <c r="MRU232" s="227"/>
      <c r="MRV232" s="227"/>
      <c r="MRW232" s="227"/>
      <c r="MRX232" s="227"/>
      <c r="MRY232" s="227"/>
      <c r="MRZ232" s="227"/>
      <c r="MSA232" s="227"/>
      <c r="MSB232" s="227"/>
      <c r="MSC232" s="227"/>
      <c r="MSD232" s="227"/>
      <c r="MSE232" s="227"/>
      <c r="MSF232" s="227"/>
      <c r="MSG232" s="227"/>
      <c r="MSH232" s="227"/>
      <c r="MSI232" s="227"/>
      <c r="MSJ232" s="227"/>
      <c r="MSK232" s="227"/>
      <c r="MSL232" s="227"/>
      <c r="MSM232" s="227"/>
      <c r="MSN232" s="227"/>
      <c r="MSO232" s="227"/>
      <c r="MSP232" s="227"/>
      <c r="MSQ232" s="227"/>
      <c r="MSR232" s="227"/>
      <c r="MSS232" s="227"/>
      <c r="MST232" s="227"/>
      <c r="MSU232" s="227"/>
      <c r="MSV232" s="227"/>
      <c r="MSW232" s="227"/>
      <c r="MSX232" s="227"/>
      <c r="MSY232" s="227"/>
      <c r="MSZ232" s="227"/>
      <c r="MTA232" s="227"/>
      <c r="MTB232" s="227"/>
      <c r="MTC232" s="227"/>
      <c r="MTD232" s="227"/>
      <c r="MTE232" s="227"/>
      <c r="MTF232" s="227"/>
      <c r="MTG232" s="227"/>
      <c r="MTH232" s="227"/>
      <c r="MTI232" s="227"/>
      <c r="MTJ232" s="227"/>
      <c r="MTK232" s="227"/>
      <c r="MTL232" s="227"/>
      <c r="MTM232" s="227"/>
      <c r="MTN232" s="227"/>
      <c r="MTO232" s="227"/>
      <c r="MTP232" s="227"/>
      <c r="MTQ232" s="227"/>
      <c r="MTR232" s="227"/>
      <c r="MTS232" s="227"/>
      <c r="MTT232" s="227"/>
      <c r="MTU232" s="227"/>
      <c r="MTV232" s="227"/>
      <c r="MTW232" s="227"/>
      <c r="MTX232" s="227"/>
      <c r="MTY232" s="227"/>
      <c r="MTZ232" s="227"/>
      <c r="MUA232" s="227"/>
      <c r="MUB232" s="227"/>
      <c r="MUC232" s="227"/>
      <c r="MUD232" s="227"/>
      <c r="MUE232" s="227"/>
      <c r="MUF232" s="227"/>
      <c r="MUG232" s="227"/>
      <c r="MUH232" s="227"/>
      <c r="MUI232" s="227"/>
      <c r="MUJ232" s="227"/>
      <c r="MUK232" s="227"/>
      <c r="MUL232" s="227"/>
      <c r="MUM232" s="227"/>
      <c r="MUN232" s="227"/>
      <c r="MUO232" s="227"/>
      <c r="MUP232" s="227"/>
      <c r="MUQ232" s="227"/>
      <c r="MUR232" s="227"/>
      <c r="MUS232" s="227"/>
      <c r="MUT232" s="227"/>
      <c r="MUU232" s="227"/>
      <c r="MUV232" s="227"/>
      <c r="MUW232" s="227"/>
      <c r="MUX232" s="227"/>
      <c r="MUY232" s="227"/>
      <c r="MUZ232" s="227"/>
      <c r="MVA232" s="227"/>
      <c r="MVB232" s="227"/>
      <c r="MVC232" s="227"/>
      <c r="MVD232" s="227"/>
      <c r="MVE232" s="227"/>
      <c r="MVF232" s="227"/>
      <c r="MVG232" s="227"/>
      <c r="MVH232" s="227"/>
      <c r="MVI232" s="227"/>
      <c r="MVJ232" s="227"/>
      <c r="MVK232" s="227"/>
      <c r="MVL232" s="227"/>
      <c r="MVM232" s="227"/>
      <c r="MVN232" s="227"/>
      <c r="MVO232" s="227"/>
      <c r="MVP232" s="227"/>
      <c r="MVQ232" s="227"/>
      <c r="MVR232" s="227"/>
      <c r="MVS232" s="227"/>
      <c r="MVT232" s="227"/>
      <c r="MVU232" s="227"/>
      <c r="MVV232" s="227"/>
      <c r="MVW232" s="227"/>
      <c r="MVX232" s="227"/>
      <c r="MVY232" s="227"/>
      <c r="MVZ232" s="227"/>
      <c r="MWA232" s="227"/>
      <c r="MWB232" s="227"/>
      <c r="MWC232" s="227"/>
      <c r="MWD232" s="227"/>
      <c r="MWE232" s="227"/>
      <c r="MWF232" s="227"/>
      <c r="MWG232" s="227"/>
      <c r="MWH232" s="227"/>
      <c r="MWI232" s="227"/>
      <c r="MWJ232" s="227"/>
      <c r="MWK232" s="227"/>
      <c r="MWL232" s="227"/>
      <c r="MWM232" s="227"/>
      <c r="MWN232" s="227"/>
      <c r="MWO232" s="227"/>
      <c r="MWP232" s="227"/>
      <c r="MWQ232" s="227"/>
      <c r="MWR232" s="227"/>
      <c r="MWS232" s="227"/>
      <c r="MWT232" s="227"/>
      <c r="MWU232" s="227"/>
      <c r="MWV232" s="227"/>
      <c r="MWW232" s="227"/>
      <c r="MWX232" s="227"/>
      <c r="MWY232" s="227"/>
      <c r="MWZ232" s="227"/>
      <c r="MXA232" s="227"/>
      <c r="MXB232" s="227"/>
      <c r="MXC232" s="227"/>
      <c r="MXD232" s="227"/>
      <c r="MXE232" s="227"/>
      <c r="MXF232" s="227"/>
      <c r="MXG232" s="227"/>
      <c r="MXH232" s="227"/>
      <c r="MXI232" s="227"/>
      <c r="MXJ232" s="227"/>
      <c r="MXK232" s="227"/>
      <c r="MXL232" s="227"/>
      <c r="MXM232" s="227"/>
      <c r="MXN232" s="227"/>
      <c r="MXO232" s="227"/>
      <c r="MXP232" s="227"/>
      <c r="MXQ232" s="227"/>
      <c r="MXR232" s="227"/>
      <c r="MXS232" s="227"/>
      <c r="MXT232" s="227"/>
      <c r="MXU232" s="227"/>
      <c r="MXV232" s="227"/>
      <c r="MXW232" s="227"/>
      <c r="MXX232" s="227"/>
      <c r="MXY232" s="227"/>
      <c r="MXZ232" s="227"/>
      <c r="MYA232" s="227"/>
      <c r="MYB232" s="227"/>
      <c r="MYC232" s="227"/>
      <c r="MYD232" s="227"/>
      <c r="MYE232" s="227"/>
      <c r="MYF232" s="227"/>
      <c r="MYG232" s="227"/>
      <c r="MYH232" s="227"/>
      <c r="MYI232" s="227"/>
      <c r="MYJ232" s="227"/>
      <c r="MYK232" s="227"/>
      <c r="MYL232" s="227"/>
      <c r="MYM232" s="227"/>
      <c r="MYN232" s="227"/>
      <c r="MYO232" s="227"/>
      <c r="MYP232" s="227"/>
      <c r="MYQ232" s="227"/>
      <c r="MYR232" s="227"/>
      <c r="MYS232" s="227"/>
      <c r="MYT232" s="227"/>
      <c r="MYU232" s="227"/>
      <c r="MYV232" s="227"/>
      <c r="MYW232" s="227"/>
      <c r="MYX232" s="227"/>
      <c r="MYY232" s="227"/>
      <c r="MYZ232" s="227"/>
      <c r="MZA232" s="227"/>
      <c r="MZB232" s="227"/>
      <c r="MZC232" s="227"/>
      <c r="MZD232" s="227"/>
      <c r="MZE232" s="227"/>
      <c r="MZF232" s="227"/>
      <c r="MZG232" s="227"/>
      <c r="MZH232" s="227"/>
      <c r="MZI232" s="227"/>
      <c r="MZJ232" s="227"/>
      <c r="MZK232" s="227"/>
      <c r="MZL232" s="227"/>
      <c r="MZM232" s="227"/>
      <c r="MZN232" s="227"/>
      <c r="MZO232" s="227"/>
      <c r="MZP232" s="227"/>
      <c r="MZQ232" s="227"/>
      <c r="MZR232" s="227"/>
      <c r="MZS232" s="227"/>
      <c r="MZT232" s="227"/>
      <c r="MZU232" s="227"/>
      <c r="MZV232" s="227"/>
      <c r="MZW232" s="227"/>
      <c r="MZX232" s="227"/>
      <c r="MZY232" s="227"/>
      <c r="MZZ232" s="227"/>
      <c r="NAA232" s="227"/>
      <c r="NAB232" s="227"/>
      <c r="NAC232" s="227"/>
      <c r="NAD232" s="227"/>
      <c r="NAE232" s="227"/>
      <c r="NAF232" s="227"/>
      <c r="NAG232" s="227"/>
      <c r="NAH232" s="227"/>
      <c r="NAI232" s="227"/>
      <c r="NAJ232" s="227"/>
      <c r="NAK232" s="227"/>
      <c r="NAL232" s="227"/>
      <c r="NAM232" s="227"/>
      <c r="NAN232" s="227"/>
      <c r="NAO232" s="227"/>
      <c r="NAP232" s="227"/>
      <c r="NAQ232" s="227"/>
      <c r="NAR232" s="227"/>
      <c r="NAS232" s="227"/>
      <c r="NAT232" s="227"/>
      <c r="NAU232" s="227"/>
      <c r="NAV232" s="227"/>
      <c r="NAW232" s="227"/>
      <c r="NAX232" s="227"/>
      <c r="NAY232" s="227"/>
      <c r="NAZ232" s="227"/>
      <c r="NBA232" s="227"/>
      <c r="NBB232" s="227"/>
      <c r="NBC232" s="227"/>
      <c r="NBD232" s="227"/>
      <c r="NBE232" s="227"/>
      <c r="NBF232" s="227"/>
      <c r="NBG232" s="227"/>
      <c r="NBH232" s="227"/>
      <c r="NBI232" s="227"/>
      <c r="NBJ232" s="227"/>
      <c r="NBK232" s="227"/>
      <c r="NBL232" s="227"/>
      <c r="NBM232" s="227"/>
      <c r="NBN232" s="227"/>
      <c r="NBO232" s="227"/>
      <c r="NBP232" s="227"/>
      <c r="NBQ232" s="227"/>
      <c r="NBR232" s="227"/>
      <c r="NBS232" s="227"/>
      <c r="NBT232" s="227"/>
      <c r="NBU232" s="227"/>
      <c r="NBV232" s="227"/>
      <c r="NBW232" s="227"/>
      <c r="NBX232" s="227"/>
      <c r="NBY232" s="227"/>
      <c r="NBZ232" s="227"/>
      <c r="NCA232" s="227"/>
      <c r="NCB232" s="227"/>
      <c r="NCC232" s="227"/>
      <c r="NCD232" s="227"/>
      <c r="NCE232" s="227"/>
      <c r="NCF232" s="227"/>
      <c r="NCG232" s="227"/>
      <c r="NCH232" s="227"/>
      <c r="NCI232" s="227"/>
      <c r="NCJ232" s="227"/>
      <c r="NCK232" s="227"/>
      <c r="NCL232" s="227"/>
      <c r="NCM232" s="227"/>
      <c r="NCN232" s="227"/>
      <c r="NCO232" s="227"/>
      <c r="NCP232" s="227"/>
      <c r="NCQ232" s="227"/>
      <c r="NCR232" s="227"/>
      <c r="NCS232" s="227"/>
      <c r="NCT232" s="227"/>
      <c r="NCU232" s="227"/>
      <c r="NCV232" s="227"/>
      <c r="NCW232" s="227"/>
      <c r="NCX232" s="227"/>
      <c r="NCY232" s="227"/>
      <c r="NCZ232" s="227"/>
      <c r="NDA232" s="227"/>
      <c r="NDB232" s="227"/>
      <c r="NDC232" s="227"/>
      <c r="NDD232" s="227"/>
      <c r="NDE232" s="227"/>
      <c r="NDF232" s="227"/>
      <c r="NDG232" s="227"/>
      <c r="NDH232" s="227"/>
      <c r="NDI232" s="227"/>
      <c r="NDJ232" s="227"/>
      <c r="NDK232" s="227"/>
      <c r="NDL232" s="227"/>
      <c r="NDM232" s="227"/>
      <c r="NDN232" s="227"/>
      <c r="NDO232" s="227"/>
      <c r="NDP232" s="227"/>
      <c r="NDQ232" s="227"/>
      <c r="NDR232" s="227"/>
      <c r="NDS232" s="227"/>
      <c r="NDT232" s="227"/>
      <c r="NDU232" s="227"/>
      <c r="NDV232" s="227"/>
      <c r="NDW232" s="227"/>
      <c r="NDX232" s="227"/>
      <c r="NDY232" s="227"/>
      <c r="NDZ232" s="227"/>
      <c r="NEA232" s="227"/>
      <c r="NEB232" s="227"/>
      <c r="NEC232" s="227"/>
      <c r="NED232" s="227"/>
      <c r="NEE232" s="227"/>
      <c r="NEF232" s="227"/>
      <c r="NEG232" s="227"/>
      <c r="NEH232" s="227"/>
      <c r="NEI232" s="227"/>
      <c r="NEJ232" s="227"/>
      <c r="NEK232" s="227"/>
      <c r="NEL232" s="227"/>
      <c r="NEM232" s="227"/>
      <c r="NEN232" s="227"/>
      <c r="NEO232" s="227"/>
      <c r="NEP232" s="227"/>
      <c r="NEQ232" s="227"/>
      <c r="NER232" s="227"/>
      <c r="NES232" s="227"/>
      <c r="NET232" s="227"/>
      <c r="NEU232" s="227"/>
      <c r="NEV232" s="227"/>
      <c r="NEW232" s="227"/>
      <c r="NEX232" s="227"/>
      <c r="NEY232" s="227"/>
      <c r="NEZ232" s="227"/>
      <c r="NFA232" s="227"/>
      <c r="NFB232" s="227"/>
      <c r="NFC232" s="227"/>
      <c r="NFD232" s="227"/>
      <c r="NFE232" s="227"/>
      <c r="NFF232" s="227"/>
      <c r="NFG232" s="227"/>
      <c r="NFH232" s="227"/>
      <c r="NFI232" s="227"/>
      <c r="NFJ232" s="227"/>
      <c r="NFK232" s="227"/>
      <c r="NFL232" s="227"/>
      <c r="NFM232" s="227"/>
      <c r="NFN232" s="227"/>
      <c r="NFO232" s="227"/>
      <c r="NFP232" s="227"/>
      <c r="NFQ232" s="227"/>
      <c r="NFR232" s="227"/>
      <c r="NFS232" s="227"/>
      <c r="NFT232" s="227"/>
      <c r="NFU232" s="227"/>
      <c r="NFV232" s="227"/>
      <c r="NFW232" s="227"/>
      <c r="NFX232" s="227"/>
      <c r="NFY232" s="227"/>
      <c r="NFZ232" s="227"/>
      <c r="NGA232" s="227"/>
      <c r="NGB232" s="227"/>
      <c r="NGC232" s="227"/>
      <c r="NGD232" s="227"/>
      <c r="NGE232" s="227"/>
      <c r="NGF232" s="227"/>
      <c r="NGG232" s="227"/>
      <c r="NGH232" s="227"/>
      <c r="NGI232" s="227"/>
      <c r="NGJ232" s="227"/>
      <c r="NGK232" s="227"/>
      <c r="NGL232" s="227"/>
      <c r="NGM232" s="227"/>
      <c r="NGN232" s="227"/>
      <c r="NGO232" s="227"/>
      <c r="NGP232" s="227"/>
      <c r="NGQ232" s="227"/>
      <c r="NGR232" s="227"/>
      <c r="NGS232" s="227"/>
      <c r="NGT232" s="227"/>
      <c r="NGU232" s="227"/>
      <c r="NGV232" s="227"/>
      <c r="NGW232" s="227"/>
      <c r="NGX232" s="227"/>
      <c r="NGY232" s="227"/>
      <c r="NGZ232" s="227"/>
      <c r="NHA232" s="227"/>
      <c r="NHB232" s="227"/>
      <c r="NHC232" s="227"/>
      <c r="NHD232" s="227"/>
      <c r="NHE232" s="227"/>
      <c r="NHF232" s="227"/>
      <c r="NHG232" s="227"/>
      <c r="NHH232" s="227"/>
      <c r="NHI232" s="227"/>
      <c r="NHJ232" s="227"/>
      <c r="NHK232" s="227"/>
      <c r="NHL232" s="227"/>
      <c r="NHM232" s="227"/>
      <c r="NHN232" s="227"/>
      <c r="NHO232" s="227"/>
      <c r="NHP232" s="227"/>
      <c r="NHQ232" s="227"/>
      <c r="NHR232" s="227"/>
      <c r="NHS232" s="227"/>
      <c r="NHT232" s="227"/>
      <c r="NHU232" s="227"/>
      <c r="NHV232" s="227"/>
      <c r="NHW232" s="227"/>
      <c r="NHX232" s="227"/>
      <c r="NHY232" s="227"/>
      <c r="NHZ232" s="227"/>
      <c r="NIA232" s="227"/>
      <c r="NIB232" s="227"/>
      <c r="NIC232" s="227"/>
      <c r="NID232" s="227"/>
      <c r="NIE232" s="227"/>
      <c r="NIF232" s="227"/>
      <c r="NIG232" s="227"/>
      <c r="NIH232" s="227"/>
      <c r="NII232" s="227"/>
      <c r="NIJ232" s="227"/>
      <c r="NIK232" s="227"/>
      <c r="NIL232" s="227"/>
      <c r="NIM232" s="227"/>
      <c r="NIN232" s="227"/>
      <c r="NIO232" s="227"/>
      <c r="NIP232" s="227"/>
      <c r="NIQ232" s="227"/>
      <c r="NIR232" s="227"/>
      <c r="NIS232" s="227"/>
      <c r="NIT232" s="227"/>
      <c r="NIU232" s="227"/>
      <c r="NIV232" s="227"/>
      <c r="NIW232" s="227"/>
      <c r="NIX232" s="227"/>
      <c r="NIY232" s="227"/>
      <c r="NIZ232" s="227"/>
      <c r="NJA232" s="227"/>
      <c r="NJB232" s="227"/>
      <c r="NJC232" s="227"/>
      <c r="NJD232" s="227"/>
      <c r="NJE232" s="227"/>
      <c r="NJF232" s="227"/>
      <c r="NJG232" s="227"/>
      <c r="NJH232" s="227"/>
      <c r="NJI232" s="227"/>
      <c r="NJJ232" s="227"/>
      <c r="NJK232" s="227"/>
      <c r="NJL232" s="227"/>
      <c r="NJM232" s="227"/>
      <c r="NJN232" s="227"/>
      <c r="NJO232" s="227"/>
      <c r="NJP232" s="227"/>
      <c r="NJQ232" s="227"/>
      <c r="NJR232" s="227"/>
      <c r="NJS232" s="227"/>
      <c r="NJT232" s="227"/>
      <c r="NJU232" s="227"/>
      <c r="NJV232" s="227"/>
      <c r="NJW232" s="227"/>
      <c r="NJX232" s="227"/>
      <c r="NJY232" s="227"/>
      <c r="NJZ232" s="227"/>
      <c r="NKA232" s="227"/>
      <c r="NKB232" s="227"/>
      <c r="NKC232" s="227"/>
      <c r="NKD232" s="227"/>
      <c r="NKE232" s="227"/>
      <c r="NKF232" s="227"/>
      <c r="NKG232" s="227"/>
      <c r="NKH232" s="227"/>
      <c r="NKI232" s="227"/>
      <c r="NKJ232" s="227"/>
      <c r="NKK232" s="227"/>
      <c r="NKL232" s="227"/>
      <c r="NKM232" s="227"/>
      <c r="NKN232" s="227"/>
      <c r="NKO232" s="227"/>
      <c r="NKP232" s="227"/>
      <c r="NKQ232" s="227"/>
      <c r="NKR232" s="227"/>
      <c r="NKS232" s="227"/>
      <c r="NKT232" s="227"/>
      <c r="NKU232" s="227"/>
      <c r="NKV232" s="227"/>
      <c r="NKW232" s="227"/>
      <c r="NKX232" s="227"/>
      <c r="NKY232" s="227"/>
      <c r="NKZ232" s="227"/>
      <c r="NLA232" s="227"/>
      <c r="NLB232" s="227"/>
      <c r="NLC232" s="227"/>
      <c r="NLD232" s="227"/>
      <c r="NLE232" s="227"/>
      <c r="NLF232" s="227"/>
      <c r="NLG232" s="227"/>
      <c r="NLH232" s="227"/>
      <c r="NLI232" s="227"/>
      <c r="NLJ232" s="227"/>
      <c r="NLK232" s="227"/>
      <c r="NLL232" s="227"/>
      <c r="NLM232" s="227"/>
      <c r="NLN232" s="227"/>
      <c r="NLO232" s="227"/>
      <c r="NLP232" s="227"/>
      <c r="NLQ232" s="227"/>
      <c r="NLR232" s="227"/>
      <c r="NLS232" s="227"/>
      <c r="NLT232" s="227"/>
      <c r="NLU232" s="227"/>
      <c r="NLV232" s="227"/>
      <c r="NLW232" s="227"/>
      <c r="NLX232" s="227"/>
      <c r="NLY232" s="227"/>
      <c r="NLZ232" s="227"/>
      <c r="NMA232" s="227"/>
      <c r="NMB232" s="227"/>
      <c r="NMC232" s="227"/>
      <c r="NMD232" s="227"/>
      <c r="NME232" s="227"/>
      <c r="NMF232" s="227"/>
      <c r="NMG232" s="227"/>
      <c r="NMH232" s="227"/>
      <c r="NMI232" s="227"/>
      <c r="NMJ232" s="227"/>
      <c r="NMK232" s="227"/>
      <c r="NML232" s="227"/>
      <c r="NMM232" s="227"/>
      <c r="NMN232" s="227"/>
      <c r="NMO232" s="227"/>
      <c r="NMP232" s="227"/>
      <c r="NMQ232" s="227"/>
      <c r="NMR232" s="227"/>
      <c r="NMS232" s="227"/>
      <c r="NMT232" s="227"/>
      <c r="NMU232" s="227"/>
      <c r="NMV232" s="227"/>
      <c r="NMW232" s="227"/>
      <c r="NMX232" s="227"/>
      <c r="NMY232" s="227"/>
      <c r="NMZ232" s="227"/>
      <c r="NNA232" s="227"/>
      <c r="NNB232" s="227"/>
      <c r="NNC232" s="227"/>
      <c r="NND232" s="227"/>
      <c r="NNE232" s="227"/>
      <c r="NNF232" s="227"/>
      <c r="NNG232" s="227"/>
      <c r="NNH232" s="227"/>
      <c r="NNI232" s="227"/>
      <c r="NNJ232" s="227"/>
      <c r="NNK232" s="227"/>
      <c r="NNL232" s="227"/>
      <c r="NNM232" s="227"/>
      <c r="NNN232" s="227"/>
      <c r="NNO232" s="227"/>
      <c r="NNP232" s="227"/>
      <c r="NNQ232" s="227"/>
      <c r="NNR232" s="227"/>
      <c r="NNS232" s="227"/>
      <c r="NNT232" s="227"/>
      <c r="NNU232" s="227"/>
      <c r="NNV232" s="227"/>
      <c r="NNW232" s="227"/>
      <c r="NNX232" s="227"/>
      <c r="NNY232" s="227"/>
      <c r="NNZ232" s="227"/>
      <c r="NOA232" s="227"/>
      <c r="NOB232" s="227"/>
      <c r="NOC232" s="227"/>
      <c r="NOD232" s="227"/>
      <c r="NOE232" s="227"/>
      <c r="NOF232" s="227"/>
      <c r="NOG232" s="227"/>
      <c r="NOH232" s="227"/>
      <c r="NOI232" s="227"/>
      <c r="NOJ232" s="227"/>
      <c r="NOK232" s="227"/>
      <c r="NOL232" s="227"/>
      <c r="NOM232" s="227"/>
      <c r="NON232" s="227"/>
      <c r="NOO232" s="227"/>
      <c r="NOP232" s="227"/>
      <c r="NOQ232" s="227"/>
      <c r="NOR232" s="227"/>
      <c r="NOS232" s="227"/>
      <c r="NOT232" s="227"/>
      <c r="NOU232" s="227"/>
      <c r="NOV232" s="227"/>
      <c r="NOW232" s="227"/>
      <c r="NOX232" s="227"/>
      <c r="NOY232" s="227"/>
      <c r="NOZ232" s="227"/>
      <c r="NPA232" s="227"/>
      <c r="NPB232" s="227"/>
      <c r="NPC232" s="227"/>
      <c r="NPD232" s="227"/>
      <c r="NPE232" s="227"/>
      <c r="NPF232" s="227"/>
      <c r="NPG232" s="227"/>
      <c r="NPH232" s="227"/>
      <c r="NPI232" s="227"/>
      <c r="NPJ232" s="227"/>
      <c r="NPK232" s="227"/>
      <c r="NPL232" s="227"/>
      <c r="NPM232" s="227"/>
      <c r="NPN232" s="227"/>
      <c r="NPO232" s="227"/>
      <c r="NPP232" s="227"/>
      <c r="NPQ232" s="227"/>
      <c r="NPR232" s="227"/>
      <c r="NPS232" s="227"/>
      <c r="NPT232" s="227"/>
      <c r="NPU232" s="227"/>
      <c r="NPV232" s="227"/>
      <c r="NPW232" s="227"/>
      <c r="NPX232" s="227"/>
      <c r="NPY232" s="227"/>
      <c r="NPZ232" s="227"/>
      <c r="NQA232" s="227"/>
      <c r="NQB232" s="227"/>
      <c r="NQC232" s="227"/>
      <c r="NQD232" s="227"/>
      <c r="NQE232" s="227"/>
      <c r="NQF232" s="227"/>
      <c r="NQG232" s="227"/>
      <c r="NQH232" s="227"/>
      <c r="NQI232" s="227"/>
      <c r="NQJ232" s="227"/>
      <c r="NQK232" s="227"/>
      <c r="NQL232" s="227"/>
      <c r="NQM232" s="227"/>
      <c r="NQN232" s="227"/>
      <c r="NQO232" s="227"/>
      <c r="NQP232" s="227"/>
      <c r="NQQ232" s="227"/>
      <c r="NQR232" s="227"/>
      <c r="NQS232" s="227"/>
      <c r="NQT232" s="227"/>
      <c r="NQU232" s="227"/>
      <c r="NQV232" s="227"/>
      <c r="NQW232" s="227"/>
      <c r="NQX232" s="227"/>
      <c r="NQY232" s="227"/>
      <c r="NQZ232" s="227"/>
      <c r="NRA232" s="227"/>
      <c r="NRB232" s="227"/>
      <c r="NRC232" s="227"/>
      <c r="NRD232" s="227"/>
      <c r="NRE232" s="227"/>
      <c r="NRF232" s="227"/>
      <c r="NRG232" s="227"/>
      <c r="NRH232" s="227"/>
      <c r="NRI232" s="227"/>
      <c r="NRJ232" s="227"/>
      <c r="NRK232" s="227"/>
      <c r="NRL232" s="227"/>
      <c r="NRM232" s="227"/>
      <c r="NRN232" s="227"/>
      <c r="NRO232" s="227"/>
      <c r="NRP232" s="227"/>
      <c r="NRQ232" s="227"/>
      <c r="NRR232" s="227"/>
      <c r="NRS232" s="227"/>
      <c r="NRT232" s="227"/>
      <c r="NRU232" s="227"/>
      <c r="NRV232" s="227"/>
      <c r="NRW232" s="227"/>
      <c r="NRX232" s="227"/>
      <c r="NRY232" s="227"/>
      <c r="NRZ232" s="227"/>
      <c r="NSA232" s="227"/>
      <c r="NSB232" s="227"/>
      <c r="NSC232" s="227"/>
      <c r="NSD232" s="227"/>
      <c r="NSE232" s="227"/>
      <c r="NSF232" s="227"/>
      <c r="NSG232" s="227"/>
      <c r="NSH232" s="227"/>
      <c r="NSI232" s="227"/>
      <c r="NSJ232" s="227"/>
      <c r="NSK232" s="227"/>
      <c r="NSL232" s="227"/>
      <c r="NSM232" s="227"/>
      <c r="NSN232" s="227"/>
      <c r="NSO232" s="227"/>
      <c r="NSP232" s="227"/>
      <c r="NSQ232" s="227"/>
      <c r="NSR232" s="227"/>
      <c r="NSS232" s="227"/>
      <c r="NST232" s="227"/>
      <c r="NSU232" s="227"/>
      <c r="NSV232" s="227"/>
      <c r="NSW232" s="227"/>
      <c r="NSX232" s="227"/>
      <c r="NSY232" s="227"/>
      <c r="NSZ232" s="227"/>
      <c r="NTA232" s="227"/>
      <c r="NTB232" s="227"/>
      <c r="NTC232" s="227"/>
      <c r="NTD232" s="227"/>
      <c r="NTE232" s="227"/>
      <c r="NTF232" s="227"/>
      <c r="NTG232" s="227"/>
      <c r="NTH232" s="227"/>
      <c r="NTI232" s="227"/>
      <c r="NTJ232" s="227"/>
      <c r="NTK232" s="227"/>
      <c r="NTL232" s="227"/>
      <c r="NTM232" s="227"/>
      <c r="NTN232" s="227"/>
      <c r="NTO232" s="227"/>
      <c r="NTP232" s="227"/>
      <c r="NTQ232" s="227"/>
      <c r="NTR232" s="227"/>
      <c r="NTS232" s="227"/>
      <c r="NTT232" s="227"/>
      <c r="NTU232" s="227"/>
      <c r="NTV232" s="227"/>
      <c r="NTW232" s="227"/>
      <c r="NTX232" s="227"/>
      <c r="NTY232" s="227"/>
      <c r="NTZ232" s="227"/>
      <c r="NUA232" s="227"/>
      <c r="NUB232" s="227"/>
      <c r="NUC232" s="227"/>
      <c r="NUD232" s="227"/>
      <c r="NUE232" s="227"/>
      <c r="NUF232" s="227"/>
      <c r="NUG232" s="227"/>
      <c r="NUH232" s="227"/>
      <c r="NUI232" s="227"/>
      <c r="NUJ232" s="227"/>
      <c r="NUK232" s="227"/>
      <c r="NUL232" s="227"/>
      <c r="NUM232" s="227"/>
      <c r="NUN232" s="227"/>
      <c r="NUO232" s="227"/>
      <c r="NUP232" s="227"/>
      <c r="NUQ232" s="227"/>
      <c r="NUR232" s="227"/>
      <c r="NUS232" s="227"/>
      <c r="NUT232" s="227"/>
      <c r="NUU232" s="227"/>
      <c r="NUV232" s="227"/>
      <c r="NUW232" s="227"/>
      <c r="NUX232" s="227"/>
      <c r="NUY232" s="227"/>
      <c r="NUZ232" s="227"/>
      <c r="NVA232" s="227"/>
      <c r="NVB232" s="227"/>
      <c r="NVC232" s="227"/>
      <c r="NVD232" s="227"/>
      <c r="NVE232" s="227"/>
      <c r="NVF232" s="227"/>
      <c r="NVG232" s="227"/>
      <c r="NVH232" s="227"/>
      <c r="NVI232" s="227"/>
      <c r="NVJ232" s="227"/>
      <c r="NVK232" s="227"/>
      <c r="NVL232" s="227"/>
      <c r="NVM232" s="227"/>
      <c r="NVN232" s="227"/>
      <c r="NVO232" s="227"/>
      <c r="NVP232" s="227"/>
      <c r="NVQ232" s="227"/>
      <c r="NVR232" s="227"/>
      <c r="NVS232" s="227"/>
      <c r="NVT232" s="227"/>
      <c r="NVU232" s="227"/>
      <c r="NVV232" s="227"/>
      <c r="NVW232" s="227"/>
      <c r="NVX232" s="227"/>
      <c r="NVY232" s="227"/>
      <c r="NVZ232" s="227"/>
      <c r="NWA232" s="227"/>
      <c r="NWB232" s="227"/>
      <c r="NWC232" s="227"/>
      <c r="NWD232" s="227"/>
      <c r="NWE232" s="227"/>
      <c r="NWF232" s="227"/>
      <c r="NWG232" s="227"/>
      <c r="NWH232" s="227"/>
      <c r="NWI232" s="227"/>
      <c r="NWJ232" s="227"/>
      <c r="NWK232" s="227"/>
      <c r="NWL232" s="227"/>
      <c r="NWM232" s="227"/>
      <c r="NWN232" s="227"/>
      <c r="NWO232" s="227"/>
      <c r="NWP232" s="227"/>
      <c r="NWQ232" s="227"/>
      <c r="NWR232" s="227"/>
      <c r="NWS232" s="227"/>
      <c r="NWT232" s="227"/>
      <c r="NWU232" s="227"/>
      <c r="NWV232" s="227"/>
      <c r="NWW232" s="227"/>
      <c r="NWX232" s="227"/>
      <c r="NWY232" s="227"/>
      <c r="NWZ232" s="227"/>
      <c r="NXA232" s="227"/>
      <c r="NXB232" s="227"/>
      <c r="NXC232" s="227"/>
      <c r="NXD232" s="227"/>
      <c r="NXE232" s="227"/>
      <c r="NXF232" s="227"/>
      <c r="NXG232" s="227"/>
      <c r="NXH232" s="227"/>
      <c r="NXI232" s="227"/>
      <c r="NXJ232" s="227"/>
      <c r="NXK232" s="227"/>
      <c r="NXL232" s="227"/>
      <c r="NXM232" s="227"/>
      <c r="NXN232" s="227"/>
      <c r="NXO232" s="227"/>
      <c r="NXP232" s="227"/>
      <c r="NXQ232" s="227"/>
      <c r="NXR232" s="227"/>
      <c r="NXS232" s="227"/>
      <c r="NXT232" s="227"/>
      <c r="NXU232" s="227"/>
      <c r="NXV232" s="227"/>
      <c r="NXW232" s="227"/>
      <c r="NXX232" s="227"/>
      <c r="NXY232" s="227"/>
      <c r="NXZ232" s="227"/>
      <c r="NYA232" s="227"/>
      <c r="NYB232" s="227"/>
      <c r="NYC232" s="227"/>
      <c r="NYD232" s="227"/>
      <c r="NYE232" s="227"/>
      <c r="NYF232" s="227"/>
      <c r="NYG232" s="227"/>
      <c r="NYH232" s="227"/>
      <c r="NYI232" s="227"/>
      <c r="NYJ232" s="227"/>
      <c r="NYK232" s="227"/>
      <c r="NYL232" s="227"/>
      <c r="NYM232" s="227"/>
      <c r="NYN232" s="227"/>
      <c r="NYO232" s="227"/>
      <c r="NYP232" s="227"/>
      <c r="NYQ232" s="227"/>
      <c r="NYR232" s="227"/>
      <c r="NYS232" s="227"/>
      <c r="NYT232" s="227"/>
      <c r="NYU232" s="227"/>
      <c r="NYV232" s="227"/>
      <c r="NYW232" s="227"/>
      <c r="NYX232" s="227"/>
      <c r="NYY232" s="227"/>
      <c r="NYZ232" s="227"/>
      <c r="NZA232" s="227"/>
      <c r="NZB232" s="227"/>
      <c r="NZC232" s="227"/>
      <c r="NZD232" s="227"/>
      <c r="NZE232" s="227"/>
      <c r="NZF232" s="227"/>
      <c r="NZG232" s="227"/>
      <c r="NZH232" s="227"/>
      <c r="NZI232" s="227"/>
      <c r="NZJ232" s="227"/>
      <c r="NZK232" s="227"/>
      <c r="NZL232" s="227"/>
      <c r="NZM232" s="227"/>
      <c r="NZN232" s="227"/>
      <c r="NZO232" s="227"/>
      <c r="NZP232" s="227"/>
      <c r="NZQ232" s="227"/>
      <c r="NZR232" s="227"/>
      <c r="NZS232" s="227"/>
      <c r="NZT232" s="227"/>
      <c r="NZU232" s="227"/>
      <c r="NZV232" s="227"/>
      <c r="NZW232" s="227"/>
      <c r="NZX232" s="227"/>
      <c r="NZY232" s="227"/>
      <c r="NZZ232" s="227"/>
      <c r="OAA232" s="227"/>
      <c r="OAB232" s="227"/>
      <c r="OAC232" s="227"/>
      <c r="OAD232" s="227"/>
      <c r="OAE232" s="227"/>
      <c r="OAF232" s="227"/>
      <c r="OAG232" s="227"/>
      <c r="OAH232" s="227"/>
      <c r="OAI232" s="227"/>
      <c r="OAJ232" s="227"/>
      <c r="OAK232" s="227"/>
      <c r="OAL232" s="227"/>
      <c r="OAM232" s="227"/>
      <c r="OAN232" s="227"/>
      <c r="OAO232" s="227"/>
      <c r="OAP232" s="227"/>
      <c r="OAQ232" s="227"/>
      <c r="OAR232" s="227"/>
      <c r="OAS232" s="227"/>
      <c r="OAT232" s="227"/>
      <c r="OAU232" s="227"/>
      <c r="OAV232" s="227"/>
      <c r="OAW232" s="227"/>
      <c r="OAX232" s="227"/>
      <c r="OAY232" s="227"/>
      <c r="OAZ232" s="227"/>
      <c r="OBA232" s="227"/>
      <c r="OBB232" s="227"/>
      <c r="OBC232" s="227"/>
      <c r="OBD232" s="227"/>
      <c r="OBE232" s="227"/>
      <c r="OBF232" s="227"/>
      <c r="OBG232" s="227"/>
      <c r="OBH232" s="227"/>
      <c r="OBI232" s="227"/>
      <c r="OBJ232" s="227"/>
      <c r="OBK232" s="227"/>
      <c r="OBL232" s="227"/>
      <c r="OBM232" s="227"/>
      <c r="OBN232" s="227"/>
      <c r="OBO232" s="227"/>
      <c r="OBP232" s="227"/>
      <c r="OBQ232" s="227"/>
      <c r="OBR232" s="227"/>
      <c r="OBS232" s="227"/>
      <c r="OBT232" s="227"/>
      <c r="OBU232" s="227"/>
      <c r="OBV232" s="227"/>
      <c r="OBW232" s="227"/>
      <c r="OBX232" s="227"/>
      <c r="OBY232" s="227"/>
      <c r="OBZ232" s="227"/>
      <c r="OCA232" s="227"/>
      <c r="OCB232" s="227"/>
      <c r="OCC232" s="227"/>
      <c r="OCD232" s="227"/>
      <c r="OCE232" s="227"/>
      <c r="OCF232" s="227"/>
      <c r="OCG232" s="227"/>
      <c r="OCH232" s="227"/>
      <c r="OCI232" s="227"/>
      <c r="OCJ232" s="227"/>
      <c r="OCK232" s="227"/>
      <c r="OCL232" s="227"/>
      <c r="OCM232" s="227"/>
      <c r="OCN232" s="227"/>
      <c r="OCO232" s="227"/>
      <c r="OCP232" s="227"/>
      <c r="OCQ232" s="227"/>
      <c r="OCR232" s="227"/>
      <c r="OCS232" s="227"/>
      <c r="OCT232" s="227"/>
      <c r="OCU232" s="227"/>
      <c r="OCV232" s="227"/>
      <c r="OCW232" s="227"/>
      <c r="OCX232" s="227"/>
      <c r="OCY232" s="227"/>
      <c r="OCZ232" s="227"/>
      <c r="ODA232" s="227"/>
      <c r="ODB232" s="227"/>
      <c r="ODC232" s="227"/>
      <c r="ODD232" s="227"/>
      <c r="ODE232" s="227"/>
      <c r="ODF232" s="227"/>
      <c r="ODG232" s="227"/>
      <c r="ODH232" s="227"/>
      <c r="ODI232" s="227"/>
      <c r="ODJ232" s="227"/>
      <c r="ODK232" s="227"/>
      <c r="ODL232" s="227"/>
      <c r="ODM232" s="227"/>
      <c r="ODN232" s="227"/>
      <c r="ODO232" s="227"/>
      <c r="ODP232" s="227"/>
      <c r="ODQ232" s="227"/>
      <c r="ODR232" s="227"/>
      <c r="ODS232" s="227"/>
      <c r="ODT232" s="227"/>
      <c r="ODU232" s="227"/>
      <c r="ODV232" s="227"/>
      <c r="ODW232" s="227"/>
      <c r="ODX232" s="227"/>
      <c r="ODY232" s="227"/>
      <c r="ODZ232" s="227"/>
      <c r="OEA232" s="227"/>
      <c r="OEB232" s="227"/>
      <c r="OEC232" s="227"/>
      <c r="OED232" s="227"/>
      <c r="OEE232" s="227"/>
      <c r="OEF232" s="227"/>
      <c r="OEG232" s="227"/>
      <c r="OEH232" s="227"/>
      <c r="OEI232" s="227"/>
      <c r="OEJ232" s="227"/>
      <c r="OEK232" s="227"/>
      <c r="OEL232" s="227"/>
      <c r="OEM232" s="227"/>
      <c r="OEN232" s="227"/>
      <c r="OEO232" s="227"/>
      <c r="OEP232" s="227"/>
      <c r="OEQ232" s="227"/>
      <c r="OER232" s="227"/>
      <c r="OES232" s="227"/>
      <c r="OET232" s="227"/>
      <c r="OEU232" s="227"/>
      <c r="OEV232" s="227"/>
      <c r="OEW232" s="227"/>
      <c r="OEX232" s="227"/>
      <c r="OEY232" s="227"/>
      <c r="OEZ232" s="227"/>
      <c r="OFA232" s="227"/>
      <c r="OFB232" s="227"/>
      <c r="OFC232" s="227"/>
      <c r="OFD232" s="227"/>
      <c r="OFE232" s="227"/>
      <c r="OFF232" s="227"/>
      <c r="OFG232" s="227"/>
      <c r="OFH232" s="227"/>
      <c r="OFI232" s="227"/>
      <c r="OFJ232" s="227"/>
      <c r="OFK232" s="227"/>
      <c r="OFL232" s="227"/>
      <c r="OFM232" s="227"/>
      <c r="OFN232" s="227"/>
      <c r="OFO232" s="227"/>
      <c r="OFP232" s="227"/>
      <c r="OFQ232" s="227"/>
      <c r="OFR232" s="227"/>
      <c r="OFS232" s="227"/>
      <c r="OFT232" s="227"/>
      <c r="OFU232" s="227"/>
      <c r="OFV232" s="227"/>
      <c r="OFW232" s="227"/>
      <c r="OFX232" s="227"/>
      <c r="OFY232" s="227"/>
      <c r="OFZ232" s="227"/>
      <c r="OGA232" s="227"/>
      <c r="OGB232" s="227"/>
      <c r="OGC232" s="227"/>
      <c r="OGD232" s="227"/>
      <c r="OGE232" s="227"/>
      <c r="OGF232" s="227"/>
      <c r="OGG232" s="227"/>
      <c r="OGH232" s="227"/>
      <c r="OGI232" s="227"/>
      <c r="OGJ232" s="227"/>
      <c r="OGK232" s="227"/>
      <c r="OGL232" s="227"/>
      <c r="OGM232" s="227"/>
      <c r="OGN232" s="227"/>
      <c r="OGO232" s="227"/>
      <c r="OGP232" s="227"/>
      <c r="OGQ232" s="227"/>
      <c r="OGR232" s="227"/>
      <c r="OGS232" s="227"/>
      <c r="OGT232" s="227"/>
      <c r="OGU232" s="227"/>
      <c r="OGV232" s="227"/>
      <c r="OGW232" s="227"/>
      <c r="OGX232" s="227"/>
      <c r="OGY232" s="227"/>
      <c r="OGZ232" s="227"/>
      <c r="OHA232" s="227"/>
      <c r="OHB232" s="227"/>
      <c r="OHC232" s="227"/>
      <c r="OHD232" s="227"/>
      <c r="OHE232" s="227"/>
      <c r="OHF232" s="227"/>
      <c r="OHG232" s="227"/>
      <c r="OHH232" s="227"/>
      <c r="OHI232" s="227"/>
      <c r="OHJ232" s="227"/>
      <c r="OHK232" s="227"/>
      <c r="OHL232" s="227"/>
      <c r="OHM232" s="227"/>
      <c r="OHN232" s="227"/>
      <c r="OHO232" s="227"/>
      <c r="OHP232" s="227"/>
      <c r="OHQ232" s="227"/>
      <c r="OHR232" s="227"/>
      <c r="OHS232" s="227"/>
      <c r="OHT232" s="227"/>
      <c r="OHU232" s="227"/>
      <c r="OHV232" s="227"/>
      <c r="OHW232" s="227"/>
      <c r="OHX232" s="227"/>
      <c r="OHY232" s="227"/>
      <c r="OHZ232" s="227"/>
      <c r="OIA232" s="227"/>
      <c r="OIB232" s="227"/>
      <c r="OIC232" s="227"/>
      <c r="OID232" s="227"/>
      <c r="OIE232" s="227"/>
      <c r="OIF232" s="227"/>
      <c r="OIG232" s="227"/>
      <c r="OIH232" s="227"/>
      <c r="OII232" s="227"/>
      <c r="OIJ232" s="227"/>
      <c r="OIK232" s="227"/>
      <c r="OIL232" s="227"/>
      <c r="OIM232" s="227"/>
      <c r="OIN232" s="227"/>
      <c r="OIO232" s="227"/>
      <c r="OIP232" s="227"/>
      <c r="OIQ232" s="227"/>
      <c r="OIR232" s="227"/>
      <c r="OIS232" s="227"/>
      <c r="OIT232" s="227"/>
      <c r="OIU232" s="227"/>
      <c r="OIV232" s="227"/>
      <c r="OIW232" s="227"/>
      <c r="OIX232" s="227"/>
      <c r="OIY232" s="227"/>
      <c r="OIZ232" s="227"/>
      <c r="OJA232" s="227"/>
      <c r="OJB232" s="227"/>
      <c r="OJC232" s="227"/>
      <c r="OJD232" s="227"/>
      <c r="OJE232" s="227"/>
      <c r="OJF232" s="227"/>
      <c r="OJG232" s="227"/>
      <c r="OJH232" s="227"/>
      <c r="OJI232" s="227"/>
      <c r="OJJ232" s="227"/>
      <c r="OJK232" s="227"/>
      <c r="OJL232" s="227"/>
      <c r="OJM232" s="227"/>
      <c r="OJN232" s="227"/>
      <c r="OJO232" s="227"/>
      <c r="OJP232" s="227"/>
      <c r="OJQ232" s="227"/>
      <c r="OJR232" s="227"/>
      <c r="OJS232" s="227"/>
      <c r="OJT232" s="227"/>
      <c r="OJU232" s="227"/>
      <c r="OJV232" s="227"/>
      <c r="OJW232" s="227"/>
      <c r="OJX232" s="227"/>
      <c r="OJY232" s="227"/>
      <c r="OJZ232" s="227"/>
      <c r="OKA232" s="227"/>
      <c r="OKB232" s="227"/>
      <c r="OKC232" s="227"/>
      <c r="OKD232" s="227"/>
      <c r="OKE232" s="227"/>
      <c r="OKF232" s="227"/>
      <c r="OKG232" s="227"/>
      <c r="OKH232" s="227"/>
      <c r="OKI232" s="227"/>
      <c r="OKJ232" s="227"/>
      <c r="OKK232" s="227"/>
      <c r="OKL232" s="227"/>
      <c r="OKM232" s="227"/>
      <c r="OKN232" s="227"/>
      <c r="OKO232" s="227"/>
      <c r="OKP232" s="227"/>
      <c r="OKQ232" s="227"/>
      <c r="OKR232" s="227"/>
      <c r="OKS232" s="227"/>
      <c r="OKT232" s="227"/>
      <c r="OKU232" s="227"/>
      <c r="OKV232" s="227"/>
      <c r="OKW232" s="227"/>
      <c r="OKX232" s="227"/>
      <c r="OKY232" s="227"/>
      <c r="OKZ232" s="227"/>
      <c r="OLA232" s="227"/>
      <c r="OLB232" s="227"/>
      <c r="OLC232" s="227"/>
      <c r="OLD232" s="227"/>
      <c r="OLE232" s="227"/>
      <c r="OLF232" s="227"/>
      <c r="OLG232" s="227"/>
      <c r="OLH232" s="227"/>
      <c r="OLI232" s="227"/>
      <c r="OLJ232" s="227"/>
      <c r="OLK232" s="227"/>
      <c r="OLL232" s="227"/>
      <c r="OLM232" s="227"/>
      <c r="OLN232" s="227"/>
      <c r="OLO232" s="227"/>
      <c r="OLP232" s="227"/>
      <c r="OLQ232" s="227"/>
      <c r="OLR232" s="227"/>
      <c r="OLS232" s="227"/>
      <c r="OLT232" s="227"/>
      <c r="OLU232" s="227"/>
      <c r="OLV232" s="227"/>
      <c r="OLW232" s="227"/>
      <c r="OLX232" s="227"/>
      <c r="OLY232" s="227"/>
      <c r="OLZ232" s="227"/>
      <c r="OMA232" s="227"/>
      <c r="OMB232" s="227"/>
      <c r="OMC232" s="227"/>
      <c r="OMD232" s="227"/>
      <c r="OME232" s="227"/>
      <c r="OMF232" s="227"/>
      <c r="OMG232" s="227"/>
      <c r="OMH232" s="227"/>
      <c r="OMI232" s="227"/>
      <c r="OMJ232" s="227"/>
      <c r="OMK232" s="227"/>
      <c r="OML232" s="227"/>
      <c r="OMM232" s="227"/>
      <c r="OMN232" s="227"/>
      <c r="OMO232" s="227"/>
      <c r="OMP232" s="227"/>
      <c r="OMQ232" s="227"/>
      <c r="OMR232" s="227"/>
      <c r="OMS232" s="227"/>
      <c r="OMT232" s="227"/>
      <c r="OMU232" s="227"/>
      <c r="OMV232" s="227"/>
      <c r="OMW232" s="227"/>
      <c r="OMX232" s="227"/>
      <c r="OMY232" s="227"/>
      <c r="OMZ232" s="227"/>
      <c r="ONA232" s="227"/>
      <c r="ONB232" s="227"/>
      <c r="ONC232" s="227"/>
      <c r="OND232" s="227"/>
      <c r="ONE232" s="227"/>
      <c r="ONF232" s="227"/>
      <c r="ONG232" s="227"/>
      <c r="ONH232" s="227"/>
      <c r="ONI232" s="227"/>
      <c r="ONJ232" s="227"/>
      <c r="ONK232" s="227"/>
      <c r="ONL232" s="227"/>
      <c r="ONM232" s="227"/>
      <c r="ONN232" s="227"/>
      <c r="ONO232" s="227"/>
      <c r="ONP232" s="227"/>
      <c r="ONQ232" s="227"/>
      <c r="ONR232" s="227"/>
      <c r="ONS232" s="227"/>
      <c r="ONT232" s="227"/>
      <c r="ONU232" s="227"/>
      <c r="ONV232" s="227"/>
      <c r="ONW232" s="227"/>
      <c r="ONX232" s="227"/>
      <c r="ONY232" s="227"/>
      <c r="ONZ232" s="227"/>
      <c r="OOA232" s="227"/>
      <c r="OOB232" s="227"/>
      <c r="OOC232" s="227"/>
      <c r="OOD232" s="227"/>
      <c r="OOE232" s="227"/>
      <c r="OOF232" s="227"/>
      <c r="OOG232" s="227"/>
      <c r="OOH232" s="227"/>
      <c r="OOI232" s="227"/>
      <c r="OOJ232" s="227"/>
      <c r="OOK232" s="227"/>
      <c r="OOL232" s="227"/>
      <c r="OOM232" s="227"/>
      <c r="OON232" s="227"/>
      <c r="OOO232" s="227"/>
      <c r="OOP232" s="227"/>
      <c r="OOQ232" s="227"/>
      <c r="OOR232" s="227"/>
      <c r="OOS232" s="227"/>
      <c r="OOT232" s="227"/>
      <c r="OOU232" s="227"/>
      <c r="OOV232" s="227"/>
      <c r="OOW232" s="227"/>
      <c r="OOX232" s="227"/>
      <c r="OOY232" s="227"/>
      <c r="OOZ232" s="227"/>
      <c r="OPA232" s="227"/>
      <c r="OPB232" s="227"/>
      <c r="OPC232" s="227"/>
      <c r="OPD232" s="227"/>
      <c r="OPE232" s="227"/>
      <c r="OPF232" s="227"/>
      <c r="OPG232" s="227"/>
      <c r="OPH232" s="227"/>
      <c r="OPI232" s="227"/>
      <c r="OPJ232" s="227"/>
      <c r="OPK232" s="227"/>
      <c r="OPL232" s="227"/>
      <c r="OPM232" s="227"/>
      <c r="OPN232" s="227"/>
      <c r="OPO232" s="227"/>
      <c r="OPP232" s="227"/>
      <c r="OPQ232" s="227"/>
      <c r="OPR232" s="227"/>
      <c r="OPS232" s="227"/>
      <c r="OPT232" s="227"/>
      <c r="OPU232" s="227"/>
      <c r="OPV232" s="227"/>
      <c r="OPW232" s="227"/>
      <c r="OPX232" s="227"/>
      <c r="OPY232" s="227"/>
      <c r="OPZ232" s="227"/>
      <c r="OQA232" s="227"/>
      <c r="OQB232" s="227"/>
      <c r="OQC232" s="227"/>
      <c r="OQD232" s="227"/>
      <c r="OQE232" s="227"/>
      <c r="OQF232" s="227"/>
      <c r="OQG232" s="227"/>
      <c r="OQH232" s="227"/>
      <c r="OQI232" s="227"/>
      <c r="OQJ232" s="227"/>
      <c r="OQK232" s="227"/>
      <c r="OQL232" s="227"/>
      <c r="OQM232" s="227"/>
      <c r="OQN232" s="227"/>
      <c r="OQO232" s="227"/>
      <c r="OQP232" s="227"/>
      <c r="OQQ232" s="227"/>
      <c r="OQR232" s="227"/>
      <c r="OQS232" s="227"/>
      <c r="OQT232" s="227"/>
      <c r="OQU232" s="227"/>
      <c r="OQV232" s="227"/>
      <c r="OQW232" s="227"/>
      <c r="OQX232" s="227"/>
      <c r="OQY232" s="227"/>
      <c r="OQZ232" s="227"/>
      <c r="ORA232" s="227"/>
      <c r="ORB232" s="227"/>
      <c r="ORC232" s="227"/>
      <c r="ORD232" s="227"/>
      <c r="ORE232" s="227"/>
      <c r="ORF232" s="227"/>
      <c r="ORG232" s="227"/>
      <c r="ORH232" s="227"/>
      <c r="ORI232" s="227"/>
      <c r="ORJ232" s="227"/>
      <c r="ORK232" s="227"/>
      <c r="ORL232" s="227"/>
      <c r="ORM232" s="227"/>
      <c r="ORN232" s="227"/>
      <c r="ORO232" s="227"/>
      <c r="ORP232" s="227"/>
      <c r="ORQ232" s="227"/>
      <c r="ORR232" s="227"/>
      <c r="ORS232" s="227"/>
      <c r="ORT232" s="227"/>
      <c r="ORU232" s="227"/>
      <c r="ORV232" s="227"/>
      <c r="ORW232" s="227"/>
      <c r="ORX232" s="227"/>
      <c r="ORY232" s="227"/>
      <c r="ORZ232" s="227"/>
      <c r="OSA232" s="227"/>
      <c r="OSB232" s="227"/>
      <c r="OSC232" s="227"/>
      <c r="OSD232" s="227"/>
      <c r="OSE232" s="227"/>
      <c r="OSF232" s="227"/>
      <c r="OSG232" s="227"/>
      <c r="OSH232" s="227"/>
      <c r="OSI232" s="227"/>
      <c r="OSJ232" s="227"/>
      <c r="OSK232" s="227"/>
      <c r="OSL232" s="227"/>
      <c r="OSM232" s="227"/>
      <c r="OSN232" s="227"/>
      <c r="OSO232" s="227"/>
      <c r="OSP232" s="227"/>
      <c r="OSQ232" s="227"/>
      <c r="OSR232" s="227"/>
      <c r="OSS232" s="227"/>
      <c r="OST232" s="227"/>
      <c r="OSU232" s="227"/>
      <c r="OSV232" s="227"/>
      <c r="OSW232" s="227"/>
      <c r="OSX232" s="227"/>
      <c r="OSY232" s="227"/>
      <c r="OSZ232" s="227"/>
      <c r="OTA232" s="227"/>
      <c r="OTB232" s="227"/>
      <c r="OTC232" s="227"/>
      <c r="OTD232" s="227"/>
      <c r="OTE232" s="227"/>
      <c r="OTF232" s="227"/>
      <c r="OTG232" s="227"/>
      <c r="OTH232" s="227"/>
      <c r="OTI232" s="227"/>
      <c r="OTJ232" s="227"/>
      <c r="OTK232" s="227"/>
      <c r="OTL232" s="227"/>
      <c r="OTM232" s="227"/>
      <c r="OTN232" s="227"/>
      <c r="OTO232" s="227"/>
      <c r="OTP232" s="227"/>
      <c r="OTQ232" s="227"/>
      <c r="OTR232" s="227"/>
      <c r="OTS232" s="227"/>
      <c r="OTT232" s="227"/>
      <c r="OTU232" s="227"/>
      <c r="OTV232" s="227"/>
      <c r="OTW232" s="227"/>
      <c r="OTX232" s="227"/>
      <c r="OTY232" s="227"/>
      <c r="OTZ232" s="227"/>
      <c r="OUA232" s="227"/>
      <c r="OUB232" s="227"/>
      <c r="OUC232" s="227"/>
      <c r="OUD232" s="227"/>
      <c r="OUE232" s="227"/>
      <c r="OUF232" s="227"/>
      <c r="OUG232" s="227"/>
      <c r="OUH232" s="227"/>
      <c r="OUI232" s="227"/>
      <c r="OUJ232" s="227"/>
      <c r="OUK232" s="227"/>
      <c r="OUL232" s="227"/>
      <c r="OUM232" s="227"/>
      <c r="OUN232" s="227"/>
      <c r="OUO232" s="227"/>
      <c r="OUP232" s="227"/>
      <c r="OUQ232" s="227"/>
      <c r="OUR232" s="227"/>
      <c r="OUS232" s="227"/>
      <c r="OUT232" s="227"/>
      <c r="OUU232" s="227"/>
      <c r="OUV232" s="227"/>
      <c r="OUW232" s="227"/>
      <c r="OUX232" s="227"/>
      <c r="OUY232" s="227"/>
      <c r="OUZ232" s="227"/>
      <c r="OVA232" s="227"/>
      <c r="OVB232" s="227"/>
      <c r="OVC232" s="227"/>
      <c r="OVD232" s="227"/>
      <c r="OVE232" s="227"/>
      <c r="OVF232" s="227"/>
      <c r="OVG232" s="227"/>
      <c r="OVH232" s="227"/>
      <c r="OVI232" s="227"/>
      <c r="OVJ232" s="227"/>
      <c r="OVK232" s="227"/>
      <c r="OVL232" s="227"/>
      <c r="OVM232" s="227"/>
      <c r="OVN232" s="227"/>
      <c r="OVO232" s="227"/>
      <c r="OVP232" s="227"/>
      <c r="OVQ232" s="227"/>
      <c r="OVR232" s="227"/>
      <c r="OVS232" s="227"/>
      <c r="OVT232" s="227"/>
      <c r="OVU232" s="227"/>
      <c r="OVV232" s="227"/>
      <c r="OVW232" s="227"/>
      <c r="OVX232" s="227"/>
      <c r="OVY232" s="227"/>
      <c r="OVZ232" s="227"/>
      <c r="OWA232" s="227"/>
      <c r="OWB232" s="227"/>
      <c r="OWC232" s="227"/>
      <c r="OWD232" s="227"/>
      <c r="OWE232" s="227"/>
      <c r="OWF232" s="227"/>
      <c r="OWG232" s="227"/>
      <c r="OWH232" s="227"/>
      <c r="OWI232" s="227"/>
      <c r="OWJ232" s="227"/>
      <c r="OWK232" s="227"/>
      <c r="OWL232" s="227"/>
      <c r="OWM232" s="227"/>
      <c r="OWN232" s="227"/>
      <c r="OWO232" s="227"/>
      <c r="OWP232" s="227"/>
      <c r="OWQ232" s="227"/>
      <c r="OWR232" s="227"/>
      <c r="OWS232" s="227"/>
      <c r="OWT232" s="227"/>
      <c r="OWU232" s="227"/>
      <c r="OWV232" s="227"/>
      <c r="OWW232" s="227"/>
      <c r="OWX232" s="227"/>
      <c r="OWY232" s="227"/>
      <c r="OWZ232" s="227"/>
      <c r="OXA232" s="227"/>
      <c r="OXB232" s="227"/>
      <c r="OXC232" s="227"/>
      <c r="OXD232" s="227"/>
      <c r="OXE232" s="227"/>
      <c r="OXF232" s="227"/>
      <c r="OXG232" s="227"/>
      <c r="OXH232" s="227"/>
      <c r="OXI232" s="227"/>
      <c r="OXJ232" s="227"/>
      <c r="OXK232" s="227"/>
      <c r="OXL232" s="227"/>
      <c r="OXM232" s="227"/>
      <c r="OXN232" s="227"/>
      <c r="OXO232" s="227"/>
      <c r="OXP232" s="227"/>
      <c r="OXQ232" s="227"/>
      <c r="OXR232" s="227"/>
      <c r="OXS232" s="227"/>
      <c r="OXT232" s="227"/>
      <c r="OXU232" s="227"/>
      <c r="OXV232" s="227"/>
      <c r="OXW232" s="227"/>
      <c r="OXX232" s="227"/>
      <c r="OXY232" s="227"/>
      <c r="OXZ232" s="227"/>
      <c r="OYA232" s="227"/>
      <c r="OYB232" s="227"/>
      <c r="OYC232" s="227"/>
      <c r="OYD232" s="227"/>
      <c r="OYE232" s="227"/>
      <c r="OYF232" s="227"/>
      <c r="OYG232" s="227"/>
      <c r="OYH232" s="227"/>
      <c r="OYI232" s="227"/>
      <c r="OYJ232" s="227"/>
      <c r="OYK232" s="227"/>
      <c r="OYL232" s="227"/>
      <c r="OYM232" s="227"/>
      <c r="OYN232" s="227"/>
      <c r="OYO232" s="227"/>
      <c r="OYP232" s="227"/>
      <c r="OYQ232" s="227"/>
      <c r="OYR232" s="227"/>
      <c r="OYS232" s="227"/>
      <c r="OYT232" s="227"/>
      <c r="OYU232" s="227"/>
      <c r="OYV232" s="227"/>
      <c r="OYW232" s="227"/>
      <c r="OYX232" s="227"/>
      <c r="OYY232" s="227"/>
      <c r="OYZ232" s="227"/>
      <c r="OZA232" s="227"/>
      <c r="OZB232" s="227"/>
      <c r="OZC232" s="227"/>
      <c r="OZD232" s="227"/>
      <c r="OZE232" s="227"/>
      <c r="OZF232" s="227"/>
      <c r="OZG232" s="227"/>
      <c r="OZH232" s="227"/>
      <c r="OZI232" s="227"/>
      <c r="OZJ232" s="227"/>
      <c r="OZK232" s="227"/>
      <c r="OZL232" s="227"/>
      <c r="OZM232" s="227"/>
      <c r="OZN232" s="227"/>
      <c r="OZO232" s="227"/>
      <c r="OZP232" s="227"/>
      <c r="OZQ232" s="227"/>
      <c r="OZR232" s="227"/>
      <c r="OZS232" s="227"/>
      <c r="OZT232" s="227"/>
      <c r="OZU232" s="227"/>
      <c r="OZV232" s="227"/>
      <c r="OZW232" s="227"/>
      <c r="OZX232" s="227"/>
      <c r="OZY232" s="227"/>
      <c r="OZZ232" s="227"/>
      <c r="PAA232" s="227"/>
      <c r="PAB232" s="227"/>
      <c r="PAC232" s="227"/>
      <c r="PAD232" s="227"/>
      <c r="PAE232" s="227"/>
      <c r="PAF232" s="227"/>
      <c r="PAG232" s="227"/>
      <c r="PAH232" s="227"/>
      <c r="PAI232" s="227"/>
      <c r="PAJ232" s="227"/>
      <c r="PAK232" s="227"/>
      <c r="PAL232" s="227"/>
      <c r="PAM232" s="227"/>
      <c r="PAN232" s="227"/>
      <c r="PAO232" s="227"/>
      <c r="PAP232" s="227"/>
      <c r="PAQ232" s="227"/>
      <c r="PAR232" s="227"/>
      <c r="PAS232" s="227"/>
      <c r="PAT232" s="227"/>
      <c r="PAU232" s="227"/>
      <c r="PAV232" s="227"/>
      <c r="PAW232" s="227"/>
      <c r="PAX232" s="227"/>
      <c r="PAY232" s="227"/>
      <c r="PAZ232" s="227"/>
      <c r="PBA232" s="227"/>
      <c r="PBB232" s="227"/>
      <c r="PBC232" s="227"/>
      <c r="PBD232" s="227"/>
      <c r="PBE232" s="227"/>
      <c r="PBF232" s="227"/>
      <c r="PBG232" s="227"/>
      <c r="PBH232" s="227"/>
      <c r="PBI232" s="227"/>
      <c r="PBJ232" s="227"/>
      <c r="PBK232" s="227"/>
      <c r="PBL232" s="227"/>
      <c r="PBM232" s="227"/>
      <c r="PBN232" s="227"/>
      <c r="PBO232" s="227"/>
      <c r="PBP232" s="227"/>
      <c r="PBQ232" s="227"/>
      <c r="PBR232" s="227"/>
      <c r="PBS232" s="227"/>
      <c r="PBT232" s="227"/>
      <c r="PBU232" s="227"/>
      <c r="PBV232" s="227"/>
      <c r="PBW232" s="227"/>
      <c r="PBX232" s="227"/>
      <c r="PBY232" s="227"/>
      <c r="PBZ232" s="227"/>
      <c r="PCA232" s="227"/>
      <c r="PCB232" s="227"/>
      <c r="PCC232" s="227"/>
      <c r="PCD232" s="227"/>
      <c r="PCE232" s="227"/>
      <c r="PCF232" s="227"/>
      <c r="PCG232" s="227"/>
      <c r="PCH232" s="227"/>
      <c r="PCI232" s="227"/>
      <c r="PCJ232" s="227"/>
      <c r="PCK232" s="227"/>
      <c r="PCL232" s="227"/>
      <c r="PCM232" s="227"/>
      <c r="PCN232" s="227"/>
      <c r="PCO232" s="227"/>
      <c r="PCP232" s="227"/>
      <c r="PCQ232" s="227"/>
      <c r="PCR232" s="227"/>
      <c r="PCS232" s="227"/>
      <c r="PCT232" s="227"/>
      <c r="PCU232" s="227"/>
      <c r="PCV232" s="227"/>
      <c r="PCW232" s="227"/>
      <c r="PCX232" s="227"/>
      <c r="PCY232" s="227"/>
      <c r="PCZ232" s="227"/>
      <c r="PDA232" s="227"/>
      <c r="PDB232" s="227"/>
      <c r="PDC232" s="227"/>
      <c r="PDD232" s="227"/>
      <c r="PDE232" s="227"/>
      <c r="PDF232" s="227"/>
      <c r="PDG232" s="227"/>
      <c r="PDH232" s="227"/>
      <c r="PDI232" s="227"/>
      <c r="PDJ232" s="227"/>
      <c r="PDK232" s="227"/>
      <c r="PDL232" s="227"/>
      <c r="PDM232" s="227"/>
      <c r="PDN232" s="227"/>
      <c r="PDO232" s="227"/>
      <c r="PDP232" s="227"/>
      <c r="PDQ232" s="227"/>
      <c r="PDR232" s="227"/>
      <c r="PDS232" s="227"/>
      <c r="PDT232" s="227"/>
      <c r="PDU232" s="227"/>
      <c r="PDV232" s="227"/>
      <c r="PDW232" s="227"/>
      <c r="PDX232" s="227"/>
      <c r="PDY232" s="227"/>
      <c r="PDZ232" s="227"/>
      <c r="PEA232" s="227"/>
      <c r="PEB232" s="227"/>
      <c r="PEC232" s="227"/>
      <c r="PED232" s="227"/>
      <c r="PEE232" s="227"/>
      <c r="PEF232" s="227"/>
      <c r="PEG232" s="227"/>
      <c r="PEH232" s="227"/>
      <c r="PEI232" s="227"/>
      <c r="PEJ232" s="227"/>
      <c r="PEK232" s="227"/>
      <c r="PEL232" s="227"/>
      <c r="PEM232" s="227"/>
      <c r="PEN232" s="227"/>
      <c r="PEO232" s="227"/>
      <c r="PEP232" s="227"/>
      <c r="PEQ232" s="227"/>
      <c r="PER232" s="227"/>
      <c r="PES232" s="227"/>
      <c r="PET232" s="227"/>
      <c r="PEU232" s="227"/>
      <c r="PEV232" s="227"/>
      <c r="PEW232" s="227"/>
      <c r="PEX232" s="227"/>
      <c r="PEY232" s="227"/>
      <c r="PEZ232" s="227"/>
      <c r="PFA232" s="227"/>
      <c r="PFB232" s="227"/>
      <c r="PFC232" s="227"/>
      <c r="PFD232" s="227"/>
      <c r="PFE232" s="227"/>
      <c r="PFF232" s="227"/>
      <c r="PFG232" s="227"/>
      <c r="PFH232" s="227"/>
      <c r="PFI232" s="227"/>
      <c r="PFJ232" s="227"/>
      <c r="PFK232" s="227"/>
      <c r="PFL232" s="227"/>
      <c r="PFM232" s="227"/>
      <c r="PFN232" s="227"/>
      <c r="PFO232" s="227"/>
      <c r="PFP232" s="227"/>
      <c r="PFQ232" s="227"/>
      <c r="PFR232" s="227"/>
      <c r="PFS232" s="227"/>
      <c r="PFT232" s="227"/>
      <c r="PFU232" s="227"/>
      <c r="PFV232" s="227"/>
      <c r="PFW232" s="227"/>
      <c r="PFX232" s="227"/>
      <c r="PFY232" s="227"/>
      <c r="PFZ232" s="227"/>
      <c r="PGA232" s="227"/>
      <c r="PGB232" s="227"/>
      <c r="PGC232" s="227"/>
      <c r="PGD232" s="227"/>
      <c r="PGE232" s="227"/>
      <c r="PGF232" s="227"/>
      <c r="PGG232" s="227"/>
      <c r="PGH232" s="227"/>
      <c r="PGI232" s="227"/>
      <c r="PGJ232" s="227"/>
      <c r="PGK232" s="227"/>
      <c r="PGL232" s="227"/>
      <c r="PGM232" s="227"/>
      <c r="PGN232" s="227"/>
      <c r="PGO232" s="227"/>
      <c r="PGP232" s="227"/>
      <c r="PGQ232" s="227"/>
      <c r="PGR232" s="227"/>
      <c r="PGS232" s="227"/>
      <c r="PGT232" s="227"/>
      <c r="PGU232" s="227"/>
      <c r="PGV232" s="227"/>
      <c r="PGW232" s="227"/>
      <c r="PGX232" s="227"/>
      <c r="PGY232" s="227"/>
      <c r="PGZ232" s="227"/>
      <c r="PHA232" s="227"/>
      <c r="PHB232" s="227"/>
      <c r="PHC232" s="227"/>
      <c r="PHD232" s="227"/>
      <c r="PHE232" s="227"/>
      <c r="PHF232" s="227"/>
      <c r="PHG232" s="227"/>
      <c r="PHH232" s="227"/>
      <c r="PHI232" s="227"/>
      <c r="PHJ232" s="227"/>
      <c r="PHK232" s="227"/>
      <c r="PHL232" s="227"/>
      <c r="PHM232" s="227"/>
      <c r="PHN232" s="227"/>
      <c r="PHO232" s="227"/>
      <c r="PHP232" s="227"/>
      <c r="PHQ232" s="227"/>
      <c r="PHR232" s="227"/>
      <c r="PHS232" s="227"/>
      <c r="PHT232" s="227"/>
      <c r="PHU232" s="227"/>
      <c r="PHV232" s="227"/>
      <c r="PHW232" s="227"/>
      <c r="PHX232" s="227"/>
      <c r="PHY232" s="227"/>
      <c r="PHZ232" s="227"/>
      <c r="PIA232" s="227"/>
      <c r="PIB232" s="227"/>
      <c r="PIC232" s="227"/>
      <c r="PID232" s="227"/>
      <c r="PIE232" s="227"/>
      <c r="PIF232" s="227"/>
      <c r="PIG232" s="227"/>
      <c r="PIH232" s="227"/>
      <c r="PII232" s="227"/>
      <c r="PIJ232" s="227"/>
      <c r="PIK232" s="227"/>
      <c r="PIL232" s="227"/>
      <c r="PIM232" s="227"/>
      <c r="PIN232" s="227"/>
      <c r="PIO232" s="227"/>
      <c r="PIP232" s="227"/>
      <c r="PIQ232" s="227"/>
      <c r="PIR232" s="227"/>
      <c r="PIS232" s="227"/>
      <c r="PIT232" s="227"/>
      <c r="PIU232" s="227"/>
      <c r="PIV232" s="227"/>
      <c r="PIW232" s="227"/>
      <c r="PIX232" s="227"/>
      <c r="PIY232" s="227"/>
      <c r="PIZ232" s="227"/>
      <c r="PJA232" s="227"/>
      <c r="PJB232" s="227"/>
      <c r="PJC232" s="227"/>
      <c r="PJD232" s="227"/>
      <c r="PJE232" s="227"/>
      <c r="PJF232" s="227"/>
      <c r="PJG232" s="227"/>
      <c r="PJH232" s="227"/>
      <c r="PJI232" s="227"/>
      <c r="PJJ232" s="227"/>
      <c r="PJK232" s="227"/>
      <c r="PJL232" s="227"/>
      <c r="PJM232" s="227"/>
      <c r="PJN232" s="227"/>
      <c r="PJO232" s="227"/>
      <c r="PJP232" s="227"/>
      <c r="PJQ232" s="227"/>
      <c r="PJR232" s="227"/>
      <c r="PJS232" s="227"/>
      <c r="PJT232" s="227"/>
      <c r="PJU232" s="227"/>
      <c r="PJV232" s="227"/>
      <c r="PJW232" s="227"/>
      <c r="PJX232" s="227"/>
      <c r="PJY232" s="227"/>
      <c r="PJZ232" s="227"/>
      <c r="PKA232" s="227"/>
      <c r="PKB232" s="227"/>
      <c r="PKC232" s="227"/>
      <c r="PKD232" s="227"/>
      <c r="PKE232" s="227"/>
      <c r="PKF232" s="227"/>
      <c r="PKG232" s="227"/>
      <c r="PKH232" s="227"/>
      <c r="PKI232" s="227"/>
      <c r="PKJ232" s="227"/>
      <c r="PKK232" s="227"/>
      <c r="PKL232" s="227"/>
      <c r="PKM232" s="227"/>
      <c r="PKN232" s="227"/>
      <c r="PKO232" s="227"/>
      <c r="PKP232" s="227"/>
      <c r="PKQ232" s="227"/>
      <c r="PKR232" s="227"/>
      <c r="PKS232" s="227"/>
      <c r="PKT232" s="227"/>
      <c r="PKU232" s="227"/>
      <c r="PKV232" s="227"/>
      <c r="PKW232" s="227"/>
      <c r="PKX232" s="227"/>
      <c r="PKY232" s="227"/>
      <c r="PKZ232" s="227"/>
      <c r="PLA232" s="227"/>
      <c r="PLB232" s="227"/>
      <c r="PLC232" s="227"/>
      <c r="PLD232" s="227"/>
      <c r="PLE232" s="227"/>
      <c r="PLF232" s="227"/>
      <c r="PLG232" s="227"/>
      <c r="PLH232" s="227"/>
      <c r="PLI232" s="227"/>
      <c r="PLJ232" s="227"/>
      <c r="PLK232" s="227"/>
      <c r="PLL232" s="227"/>
      <c r="PLM232" s="227"/>
      <c r="PLN232" s="227"/>
      <c r="PLO232" s="227"/>
      <c r="PLP232" s="227"/>
      <c r="PLQ232" s="227"/>
      <c r="PLR232" s="227"/>
      <c r="PLS232" s="227"/>
      <c r="PLT232" s="227"/>
      <c r="PLU232" s="227"/>
      <c r="PLV232" s="227"/>
      <c r="PLW232" s="227"/>
      <c r="PLX232" s="227"/>
      <c r="PLY232" s="227"/>
      <c r="PLZ232" s="227"/>
      <c r="PMA232" s="227"/>
      <c r="PMB232" s="227"/>
      <c r="PMC232" s="227"/>
      <c r="PMD232" s="227"/>
      <c r="PME232" s="227"/>
      <c r="PMF232" s="227"/>
      <c r="PMG232" s="227"/>
      <c r="PMH232" s="227"/>
      <c r="PMI232" s="227"/>
      <c r="PMJ232" s="227"/>
      <c r="PMK232" s="227"/>
      <c r="PML232" s="227"/>
      <c r="PMM232" s="227"/>
      <c r="PMN232" s="227"/>
      <c r="PMO232" s="227"/>
      <c r="PMP232" s="227"/>
      <c r="PMQ232" s="227"/>
      <c r="PMR232" s="227"/>
      <c r="PMS232" s="227"/>
      <c r="PMT232" s="227"/>
      <c r="PMU232" s="227"/>
      <c r="PMV232" s="227"/>
      <c r="PMW232" s="227"/>
      <c r="PMX232" s="227"/>
      <c r="PMY232" s="227"/>
      <c r="PMZ232" s="227"/>
      <c r="PNA232" s="227"/>
      <c r="PNB232" s="227"/>
      <c r="PNC232" s="227"/>
      <c r="PND232" s="227"/>
      <c r="PNE232" s="227"/>
      <c r="PNF232" s="227"/>
      <c r="PNG232" s="227"/>
      <c r="PNH232" s="227"/>
      <c r="PNI232" s="227"/>
      <c r="PNJ232" s="227"/>
      <c r="PNK232" s="227"/>
      <c r="PNL232" s="227"/>
      <c r="PNM232" s="227"/>
      <c r="PNN232" s="227"/>
      <c r="PNO232" s="227"/>
      <c r="PNP232" s="227"/>
      <c r="PNQ232" s="227"/>
      <c r="PNR232" s="227"/>
      <c r="PNS232" s="227"/>
      <c r="PNT232" s="227"/>
      <c r="PNU232" s="227"/>
      <c r="PNV232" s="227"/>
      <c r="PNW232" s="227"/>
      <c r="PNX232" s="227"/>
      <c r="PNY232" s="227"/>
      <c r="PNZ232" s="227"/>
      <c r="POA232" s="227"/>
      <c r="POB232" s="227"/>
      <c r="POC232" s="227"/>
      <c r="POD232" s="227"/>
      <c r="POE232" s="227"/>
      <c r="POF232" s="227"/>
      <c r="POG232" s="227"/>
      <c r="POH232" s="227"/>
      <c r="POI232" s="227"/>
      <c r="POJ232" s="227"/>
      <c r="POK232" s="227"/>
      <c r="POL232" s="227"/>
      <c r="POM232" s="227"/>
      <c r="PON232" s="227"/>
      <c r="POO232" s="227"/>
      <c r="POP232" s="227"/>
      <c r="POQ232" s="227"/>
      <c r="POR232" s="227"/>
      <c r="POS232" s="227"/>
      <c r="POT232" s="227"/>
      <c r="POU232" s="227"/>
      <c r="POV232" s="227"/>
      <c r="POW232" s="227"/>
      <c r="POX232" s="227"/>
      <c r="POY232" s="227"/>
      <c r="POZ232" s="227"/>
      <c r="PPA232" s="227"/>
      <c r="PPB232" s="227"/>
      <c r="PPC232" s="227"/>
      <c r="PPD232" s="227"/>
      <c r="PPE232" s="227"/>
      <c r="PPF232" s="227"/>
      <c r="PPG232" s="227"/>
      <c r="PPH232" s="227"/>
      <c r="PPI232" s="227"/>
      <c r="PPJ232" s="227"/>
      <c r="PPK232" s="227"/>
      <c r="PPL232" s="227"/>
      <c r="PPM232" s="227"/>
      <c r="PPN232" s="227"/>
      <c r="PPO232" s="227"/>
      <c r="PPP232" s="227"/>
      <c r="PPQ232" s="227"/>
      <c r="PPR232" s="227"/>
      <c r="PPS232" s="227"/>
      <c r="PPT232" s="227"/>
      <c r="PPU232" s="227"/>
      <c r="PPV232" s="227"/>
      <c r="PPW232" s="227"/>
      <c r="PPX232" s="227"/>
      <c r="PPY232" s="227"/>
      <c r="PPZ232" s="227"/>
      <c r="PQA232" s="227"/>
      <c r="PQB232" s="227"/>
      <c r="PQC232" s="227"/>
      <c r="PQD232" s="227"/>
      <c r="PQE232" s="227"/>
      <c r="PQF232" s="227"/>
      <c r="PQG232" s="227"/>
      <c r="PQH232" s="227"/>
      <c r="PQI232" s="227"/>
      <c r="PQJ232" s="227"/>
      <c r="PQK232" s="227"/>
      <c r="PQL232" s="227"/>
      <c r="PQM232" s="227"/>
      <c r="PQN232" s="227"/>
      <c r="PQO232" s="227"/>
      <c r="PQP232" s="227"/>
      <c r="PQQ232" s="227"/>
      <c r="PQR232" s="227"/>
      <c r="PQS232" s="227"/>
      <c r="PQT232" s="227"/>
      <c r="PQU232" s="227"/>
      <c r="PQV232" s="227"/>
      <c r="PQW232" s="227"/>
      <c r="PQX232" s="227"/>
      <c r="PQY232" s="227"/>
      <c r="PQZ232" s="227"/>
      <c r="PRA232" s="227"/>
      <c r="PRB232" s="227"/>
      <c r="PRC232" s="227"/>
      <c r="PRD232" s="227"/>
      <c r="PRE232" s="227"/>
      <c r="PRF232" s="227"/>
      <c r="PRG232" s="227"/>
      <c r="PRH232" s="227"/>
      <c r="PRI232" s="227"/>
      <c r="PRJ232" s="227"/>
      <c r="PRK232" s="227"/>
      <c r="PRL232" s="227"/>
      <c r="PRM232" s="227"/>
      <c r="PRN232" s="227"/>
      <c r="PRO232" s="227"/>
      <c r="PRP232" s="227"/>
      <c r="PRQ232" s="227"/>
      <c r="PRR232" s="227"/>
      <c r="PRS232" s="227"/>
      <c r="PRT232" s="227"/>
      <c r="PRU232" s="227"/>
      <c r="PRV232" s="227"/>
      <c r="PRW232" s="227"/>
      <c r="PRX232" s="227"/>
      <c r="PRY232" s="227"/>
      <c r="PRZ232" s="227"/>
      <c r="PSA232" s="227"/>
      <c r="PSB232" s="227"/>
      <c r="PSC232" s="227"/>
      <c r="PSD232" s="227"/>
      <c r="PSE232" s="227"/>
      <c r="PSF232" s="227"/>
      <c r="PSG232" s="227"/>
      <c r="PSH232" s="227"/>
      <c r="PSI232" s="227"/>
      <c r="PSJ232" s="227"/>
      <c r="PSK232" s="227"/>
      <c r="PSL232" s="227"/>
      <c r="PSM232" s="227"/>
      <c r="PSN232" s="227"/>
      <c r="PSO232" s="227"/>
      <c r="PSP232" s="227"/>
      <c r="PSQ232" s="227"/>
      <c r="PSR232" s="227"/>
      <c r="PSS232" s="227"/>
      <c r="PST232" s="227"/>
      <c r="PSU232" s="227"/>
      <c r="PSV232" s="227"/>
      <c r="PSW232" s="227"/>
      <c r="PSX232" s="227"/>
      <c r="PSY232" s="227"/>
      <c r="PSZ232" s="227"/>
      <c r="PTA232" s="227"/>
      <c r="PTB232" s="227"/>
      <c r="PTC232" s="227"/>
      <c r="PTD232" s="227"/>
      <c r="PTE232" s="227"/>
      <c r="PTF232" s="227"/>
      <c r="PTG232" s="227"/>
      <c r="PTH232" s="227"/>
      <c r="PTI232" s="227"/>
      <c r="PTJ232" s="227"/>
      <c r="PTK232" s="227"/>
      <c r="PTL232" s="227"/>
      <c r="PTM232" s="227"/>
      <c r="PTN232" s="227"/>
      <c r="PTO232" s="227"/>
      <c r="PTP232" s="227"/>
      <c r="PTQ232" s="227"/>
      <c r="PTR232" s="227"/>
      <c r="PTS232" s="227"/>
      <c r="PTT232" s="227"/>
      <c r="PTU232" s="227"/>
      <c r="PTV232" s="227"/>
      <c r="PTW232" s="227"/>
      <c r="PTX232" s="227"/>
      <c r="PTY232" s="227"/>
      <c r="PTZ232" s="227"/>
      <c r="PUA232" s="227"/>
      <c r="PUB232" s="227"/>
      <c r="PUC232" s="227"/>
      <c r="PUD232" s="227"/>
      <c r="PUE232" s="227"/>
      <c r="PUF232" s="227"/>
      <c r="PUG232" s="227"/>
      <c r="PUH232" s="227"/>
      <c r="PUI232" s="227"/>
      <c r="PUJ232" s="227"/>
      <c r="PUK232" s="227"/>
      <c r="PUL232" s="227"/>
      <c r="PUM232" s="227"/>
      <c r="PUN232" s="227"/>
      <c r="PUO232" s="227"/>
      <c r="PUP232" s="227"/>
      <c r="PUQ232" s="227"/>
      <c r="PUR232" s="227"/>
      <c r="PUS232" s="227"/>
      <c r="PUT232" s="227"/>
      <c r="PUU232" s="227"/>
      <c r="PUV232" s="227"/>
      <c r="PUW232" s="227"/>
      <c r="PUX232" s="227"/>
      <c r="PUY232" s="227"/>
      <c r="PUZ232" s="227"/>
      <c r="PVA232" s="227"/>
      <c r="PVB232" s="227"/>
      <c r="PVC232" s="227"/>
      <c r="PVD232" s="227"/>
      <c r="PVE232" s="227"/>
      <c r="PVF232" s="227"/>
      <c r="PVG232" s="227"/>
      <c r="PVH232" s="227"/>
      <c r="PVI232" s="227"/>
      <c r="PVJ232" s="227"/>
      <c r="PVK232" s="227"/>
      <c r="PVL232" s="227"/>
      <c r="PVM232" s="227"/>
      <c r="PVN232" s="227"/>
      <c r="PVO232" s="227"/>
      <c r="PVP232" s="227"/>
      <c r="PVQ232" s="227"/>
      <c r="PVR232" s="227"/>
      <c r="PVS232" s="227"/>
      <c r="PVT232" s="227"/>
      <c r="PVU232" s="227"/>
      <c r="PVV232" s="227"/>
      <c r="PVW232" s="227"/>
      <c r="PVX232" s="227"/>
      <c r="PVY232" s="227"/>
      <c r="PVZ232" s="227"/>
      <c r="PWA232" s="227"/>
      <c r="PWB232" s="227"/>
      <c r="PWC232" s="227"/>
      <c r="PWD232" s="227"/>
      <c r="PWE232" s="227"/>
      <c r="PWF232" s="227"/>
      <c r="PWG232" s="227"/>
      <c r="PWH232" s="227"/>
      <c r="PWI232" s="227"/>
      <c r="PWJ232" s="227"/>
      <c r="PWK232" s="227"/>
      <c r="PWL232" s="227"/>
      <c r="PWM232" s="227"/>
      <c r="PWN232" s="227"/>
      <c r="PWO232" s="227"/>
      <c r="PWP232" s="227"/>
      <c r="PWQ232" s="227"/>
      <c r="PWR232" s="227"/>
      <c r="PWS232" s="227"/>
      <c r="PWT232" s="227"/>
      <c r="PWU232" s="227"/>
      <c r="PWV232" s="227"/>
      <c r="PWW232" s="227"/>
      <c r="PWX232" s="227"/>
      <c r="PWY232" s="227"/>
      <c r="PWZ232" s="227"/>
      <c r="PXA232" s="227"/>
      <c r="PXB232" s="227"/>
      <c r="PXC232" s="227"/>
      <c r="PXD232" s="227"/>
      <c r="PXE232" s="227"/>
      <c r="PXF232" s="227"/>
      <c r="PXG232" s="227"/>
      <c r="PXH232" s="227"/>
      <c r="PXI232" s="227"/>
      <c r="PXJ232" s="227"/>
      <c r="PXK232" s="227"/>
      <c r="PXL232" s="227"/>
      <c r="PXM232" s="227"/>
      <c r="PXN232" s="227"/>
      <c r="PXO232" s="227"/>
      <c r="PXP232" s="227"/>
      <c r="PXQ232" s="227"/>
      <c r="PXR232" s="227"/>
      <c r="PXS232" s="227"/>
      <c r="PXT232" s="227"/>
      <c r="PXU232" s="227"/>
      <c r="PXV232" s="227"/>
      <c r="PXW232" s="227"/>
      <c r="PXX232" s="227"/>
      <c r="PXY232" s="227"/>
      <c r="PXZ232" s="227"/>
      <c r="PYA232" s="227"/>
      <c r="PYB232" s="227"/>
      <c r="PYC232" s="227"/>
      <c r="PYD232" s="227"/>
      <c r="PYE232" s="227"/>
      <c r="PYF232" s="227"/>
      <c r="PYG232" s="227"/>
      <c r="PYH232" s="227"/>
      <c r="PYI232" s="227"/>
      <c r="PYJ232" s="227"/>
      <c r="PYK232" s="227"/>
      <c r="PYL232" s="227"/>
      <c r="PYM232" s="227"/>
      <c r="PYN232" s="227"/>
      <c r="PYO232" s="227"/>
      <c r="PYP232" s="227"/>
      <c r="PYQ232" s="227"/>
      <c r="PYR232" s="227"/>
      <c r="PYS232" s="227"/>
      <c r="PYT232" s="227"/>
      <c r="PYU232" s="227"/>
      <c r="PYV232" s="227"/>
      <c r="PYW232" s="227"/>
      <c r="PYX232" s="227"/>
      <c r="PYY232" s="227"/>
      <c r="PYZ232" s="227"/>
      <c r="PZA232" s="227"/>
      <c r="PZB232" s="227"/>
      <c r="PZC232" s="227"/>
      <c r="PZD232" s="227"/>
      <c r="PZE232" s="227"/>
      <c r="PZF232" s="227"/>
      <c r="PZG232" s="227"/>
      <c r="PZH232" s="227"/>
      <c r="PZI232" s="227"/>
      <c r="PZJ232" s="227"/>
      <c r="PZK232" s="227"/>
      <c r="PZL232" s="227"/>
      <c r="PZM232" s="227"/>
      <c r="PZN232" s="227"/>
      <c r="PZO232" s="227"/>
      <c r="PZP232" s="227"/>
      <c r="PZQ232" s="227"/>
      <c r="PZR232" s="227"/>
      <c r="PZS232" s="227"/>
      <c r="PZT232" s="227"/>
      <c r="PZU232" s="227"/>
      <c r="PZV232" s="227"/>
      <c r="PZW232" s="227"/>
      <c r="PZX232" s="227"/>
      <c r="PZY232" s="227"/>
      <c r="PZZ232" s="227"/>
      <c r="QAA232" s="227"/>
      <c r="QAB232" s="227"/>
      <c r="QAC232" s="227"/>
      <c r="QAD232" s="227"/>
      <c r="QAE232" s="227"/>
      <c r="QAF232" s="227"/>
      <c r="QAG232" s="227"/>
      <c r="QAH232" s="227"/>
      <c r="QAI232" s="227"/>
      <c r="QAJ232" s="227"/>
      <c r="QAK232" s="227"/>
      <c r="QAL232" s="227"/>
      <c r="QAM232" s="227"/>
      <c r="QAN232" s="227"/>
      <c r="QAO232" s="227"/>
      <c r="QAP232" s="227"/>
      <c r="QAQ232" s="227"/>
      <c r="QAR232" s="227"/>
      <c r="QAS232" s="227"/>
      <c r="QAT232" s="227"/>
      <c r="QAU232" s="227"/>
      <c r="QAV232" s="227"/>
      <c r="QAW232" s="227"/>
      <c r="QAX232" s="227"/>
      <c r="QAY232" s="227"/>
      <c r="QAZ232" s="227"/>
      <c r="QBA232" s="227"/>
      <c r="QBB232" s="227"/>
      <c r="QBC232" s="227"/>
      <c r="QBD232" s="227"/>
      <c r="QBE232" s="227"/>
      <c r="QBF232" s="227"/>
      <c r="QBG232" s="227"/>
      <c r="QBH232" s="227"/>
      <c r="QBI232" s="227"/>
      <c r="QBJ232" s="227"/>
      <c r="QBK232" s="227"/>
      <c r="QBL232" s="227"/>
      <c r="QBM232" s="227"/>
      <c r="QBN232" s="227"/>
      <c r="QBO232" s="227"/>
      <c r="QBP232" s="227"/>
      <c r="QBQ232" s="227"/>
      <c r="QBR232" s="227"/>
      <c r="QBS232" s="227"/>
      <c r="QBT232" s="227"/>
      <c r="QBU232" s="227"/>
      <c r="QBV232" s="227"/>
      <c r="QBW232" s="227"/>
      <c r="QBX232" s="227"/>
      <c r="QBY232" s="227"/>
      <c r="QBZ232" s="227"/>
      <c r="QCA232" s="227"/>
      <c r="QCB232" s="227"/>
      <c r="QCC232" s="227"/>
      <c r="QCD232" s="227"/>
      <c r="QCE232" s="227"/>
      <c r="QCF232" s="227"/>
      <c r="QCG232" s="227"/>
      <c r="QCH232" s="227"/>
      <c r="QCI232" s="227"/>
      <c r="QCJ232" s="227"/>
      <c r="QCK232" s="227"/>
      <c r="QCL232" s="227"/>
      <c r="QCM232" s="227"/>
      <c r="QCN232" s="227"/>
      <c r="QCO232" s="227"/>
      <c r="QCP232" s="227"/>
      <c r="QCQ232" s="227"/>
      <c r="QCR232" s="227"/>
      <c r="QCS232" s="227"/>
      <c r="QCT232" s="227"/>
      <c r="QCU232" s="227"/>
      <c r="QCV232" s="227"/>
      <c r="QCW232" s="227"/>
      <c r="QCX232" s="227"/>
      <c r="QCY232" s="227"/>
      <c r="QCZ232" s="227"/>
      <c r="QDA232" s="227"/>
      <c r="QDB232" s="227"/>
      <c r="QDC232" s="227"/>
      <c r="QDD232" s="227"/>
      <c r="QDE232" s="227"/>
      <c r="QDF232" s="227"/>
      <c r="QDG232" s="227"/>
      <c r="QDH232" s="227"/>
      <c r="QDI232" s="227"/>
      <c r="QDJ232" s="227"/>
      <c r="QDK232" s="227"/>
      <c r="QDL232" s="227"/>
      <c r="QDM232" s="227"/>
      <c r="QDN232" s="227"/>
      <c r="QDO232" s="227"/>
      <c r="QDP232" s="227"/>
      <c r="QDQ232" s="227"/>
      <c r="QDR232" s="227"/>
      <c r="QDS232" s="227"/>
      <c r="QDT232" s="227"/>
      <c r="QDU232" s="227"/>
      <c r="QDV232" s="227"/>
      <c r="QDW232" s="227"/>
      <c r="QDX232" s="227"/>
      <c r="QDY232" s="227"/>
      <c r="QDZ232" s="227"/>
      <c r="QEA232" s="227"/>
      <c r="QEB232" s="227"/>
      <c r="QEC232" s="227"/>
      <c r="QED232" s="227"/>
      <c r="QEE232" s="227"/>
      <c r="QEF232" s="227"/>
      <c r="QEG232" s="227"/>
      <c r="QEH232" s="227"/>
      <c r="QEI232" s="227"/>
      <c r="QEJ232" s="227"/>
      <c r="QEK232" s="227"/>
      <c r="QEL232" s="227"/>
      <c r="QEM232" s="227"/>
      <c r="QEN232" s="227"/>
      <c r="QEO232" s="227"/>
      <c r="QEP232" s="227"/>
      <c r="QEQ232" s="227"/>
      <c r="QER232" s="227"/>
      <c r="QES232" s="227"/>
      <c r="QET232" s="227"/>
      <c r="QEU232" s="227"/>
      <c r="QEV232" s="227"/>
      <c r="QEW232" s="227"/>
      <c r="QEX232" s="227"/>
      <c r="QEY232" s="227"/>
      <c r="QEZ232" s="227"/>
      <c r="QFA232" s="227"/>
      <c r="QFB232" s="227"/>
      <c r="QFC232" s="227"/>
      <c r="QFD232" s="227"/>
      <c r="QFE232" s="227"/>
      <c r="QFF232" s="227"/>
      <c r="QFG232" s="227"/>
      <c r="QFH232" s="227"/>
      <c r="QFI232" s="227"/>
      <c r="QFJ232" s="227"/>
      <c r="QFK232" s="227"/>
      <c r="QFL232" s="227"/>
      <c r="QFM232" s="227"/>
      <c r="QFN232" s="227"/>
      <c r="QFO232" s="227"/>
      <c r="QFP232" s="227"/>
      <c r="QFQ232" s="227"/>
      <c r="QFR232" s="227"/>
      <c r="QFS232" s="227"/>
      <c r="QFT232" s="227"/>
      <c r="QFU232" s="227"/>
      <c r="QFV232" s="227"/>
      <c r="QFW232" s="227"/>
      <c r="QFX232" s="227"/>
      <c r="QFY232" s="227"/>
      <c r="QFZ232" s="227"/>
      <c r="QGA232" s="227"/>
      <c r="QGB232" s="227"/>
      <c r="QGC232" s="227"/>
      <c r="QGD232" s="227"/>
      <c r="QGE232" s="227"/>
      <c r="QGF232" s="227"/>
      <c r="QGG232" s="227"/>
      <c r="QGH232" s="227"/>
      <c r="QGI232" s="227"/>
      <c r="QGJ232" s="227"/>
      <c r="QGK232" s="227"/>
      <c r="QGL232" s="227"/>
      <c r="QGM232" s="227"/>
      <c r="QGN232" s="227"/>
      <c r="QGO232" s="227"/>
      <c r="QGP232" s="227"/>
      <c r="QGQ232" s="227"/>
      <c r="QGR232" s="227"/>
      <c r="QGS232" s="227"/>
      <c r="QGT232" s="227"/>
      <c r="QGU232" s="227"/>
      <c r="QGV232" s="227"/>
      <c r="QGW232" s="227"/>
      <c r="QGX232" s="227"/>
      <c r="QGY232" s="227"/>
      <c r="QGZ232" s="227"/>
      <c r="QHA232" s="227"/>
      <c r="QHB232" s="227"/>
      <c r="QHC232" s="227"/>
      <c r="QHD232" s="227"/>
      <c r="QHE232" s="227"/>
      <c r="QHF232" s="227"/>
      <c r="QHG232" s="227"/>
      <c r="QHH232" s="227"/>
      <c r="QHI232" s="227"/>
      <c r="QHJ232" s="227"/>
      <c r="QHK232" s="227"/>
      <c r="QHL232" s="227"/>
      <c r="QHM232" s="227"/>
      <c r="QHN232" s="227"/>
      <c r="QHO232" s="227"/>
      <c r="QHP232" s="227"/>
      <c r="QHQ232" s="227"/>
      <c r="QHR232" s="227"/>
      <c r="QHS232" s="227"/>
      <c r="QHT232" s="227"/>
      <c r="QHU232" s="227"/>
      <c r="QHV232" s="227"/>
      <c r="QHW232" s="227"/>
      <c r="QHX232" s="227"/>
      <c r="QHY232" s="227"/>
      <c r="QHZ232" s="227"/>
      <c r="QIA232" s="227"/>
      <c r="QIB232" s="227"/>
      <c r="QIC232" s="227"/>
      <c r="QID232" s="227"/>
      <c r="QIE232" s="227"/>
      <c r="QIF232" s="227"/>
      <c r="QIG232" s="227"/>
      <c r="QIH232" s="227"/>
      <c r="QII232" s="227"/>
      <c r="QIJ232" s="227"/>
      <c r="QIK232" s="227"/>
      <c r="QIL232" s="227"/>
      <c r="QIM232" s="227"/>
      <c r="QIN232" s="227"/>
      <c r="QIO232" s="227"/>
      <c r="QIP232" s="227"/>
      <c r="QIQ232" s="227"/>
      <c r="QIR232" s="227"/>
      <c r="QIS232" s="227"/>
      <c r="QIT232" s="227"/>
      <c r="QIU232" s="227"/>
      <c r="QIV232" s="227"/>
      <c r="QIW232" s="227"/>
      <c r="QIX232" s="227"/>
      <c r="QIY232" s="227"/>
      <c r="QIZ232" s="227"/>
      <c r="QJA232" s="227"/>
      <c r="QJB232" s="227"/>
      <c r="QJC232" s="227"/>
      <c r="QJD232" s="227"/>
      <c r="QJE232" s="227"/>
      <c r="QJF232" s="227"/>
      <c r="QJG232" s="227"/>
      <c r="QJH232" s="227"/>
      <c r="QJI232" s="227"/>
      <c r="QJJ232" s="227"/>
      <c r="QJK232" s="227"/>
      <c r="QJL232" s="227"/>
      <c r="QJM232" s="227"/>
      <c r="QJN232" s="227"/>
      <c r="QJO232" s="227"/>
      <c r="QJP232" s="227"/>
      <c r="QJQ232" s="227"/>
      <c r="QJR232" s="227"/>
      <c r="QJS232" s="227"/>
      <c r="QJT232" s="227"/>
      <c r="QJU232" s="227"/>
      <c r="QJV232" s="227"/>
      <c r="QJW232" s="227"/>
      <c r="QJX232" s="227"/>
      <c r="QJY232" s="227"/>
      <c r="QJZ232" s="227"/>
      <c r="QKA232" s="227"/>
      <c r="QKB232" s="227"/>
      <c r="QKC232" s="227"/>
      <c r="QKD232" s="227"/>
      <c r="QKE232" s="227"/>
      <c r="QKF232" s="227"/>
      <c r="QKG232" s="227"/>
      <c r="QKH232" s="227"/>
      <c r="QKI232" s="227"/>
      <c r="QKJ232" s="227"/>
      <c r="QKK232" s="227"/>
      <c r="QKL232" s="227"/>
      <c r="QKM232" s="227"/>
      <c r="QKN232" s="227"/>
      <c r="QKO232" s="227"/>
      <c r="QKP232" s="227"/>
      <c r="QKQ232" s="227"/>
      <c r="QKR232" s="227"/>
      <c r="QKS232" s="227"/>
      <c r="QKT232" s="227"/>
      <c r="QKU232" s="227"/>
      <c r="QKV232" s="227"/>
      <c r="QKW232" s="227"/>
      <c r="QKX232" s="227"/>
      <c r="QKY232" s="227"/>
      <c r="QKZ232" s="227"/>
      <c r="QLA232" s="227"/>
      <c r="QLB232" s="227"/>
      <c r="QLC232" s="227"/>
      <c r="QLD232" s="227"/>
      <c r="QLE232" s="227"/>
      <c r="QLF232" s="227"/>
      <c r="QLG232" s="227"/>
      <c r="QLH232" s="227"/>
      <c r="QLI232" s="227"/>
      <c r="QLJ232" s="227"/>
      <c r="QLK232" s="227"/>
      <c r="QLL232" s="227"/>
      <c r="QLM232" s="227"/>
      <c r="QLN232" s="227"/>
      <c r="QLO232" s="227"/>
      <c r="QLP232" s="227"/>
      <c r="QLQ232" s="227"/>
      <c r="QLR232" s="227"/>
      <c r="QLS232" s="227"/>
      <c r="QLT232" s="227"/>
      <c r="QLU232" s="227"/>
      <c r="QLV232" s="227"/>
      <c r="QLW232" s="227"/>
      <c r="QLX232" s="227"/>
      <c r="QLY232" s="227"/>
      <c r="QLZ232" s="227"/>
      <c r="QMA232" s="227"/>
      <c r="QMB232" s="227"/>
      <c r="QMC232" s="227"/>
      <c r="QMD232" s="227"/>
      <c r="QME232" s="227"/>
      <c r="QMF232" s="227"/>
      <c r="QMG232" s="227"/>
      <c r="QMH232" s="227"/>
      <c r="QMI232" s="227"/>
      <c r="QMJ232" s="227"/>
      <c r="QMK232" s="227"/>
      <c r="QML232" s="227"/>
      <c r="QMM232" s="227"/>
      <c r="QMN232" s="227"/>
      <c r="QMO232" s="227"/>
      <c r="QMP232" s="227"/>
      <c r="QMQ232" s="227"/>
      <c r="QMR232" s="227"/>
      <c r="QMS232" s="227"/>
      <c r="QMT232" s="227"/>
      <c r="QMU232" s="227"/>
      <c r="QMV232" s="227"/>
      <c r="QMW232" s="227"/>
      <c r="QMX232" s="227"/>
      <c r="QMY232" s="227"/>
      <c r="QMZ232" s="227"/>
      <c r="QNA232" s="227"/>
      <c r="QNB232" s="227"/>
      <c r="QNC232" s="227"/>
      <c r="QND232" s="227"/>
      <c r="QNE232" s="227"/>
      <c r="QNF232" s="227"/>
      <c r="QNG232" s="227"/>
      <c r="QNH232" s="227"/>
      <c r="QNI232" s="227"/>
      <c r="QNJ232" s="227"/>
      <c r="QNK232" s="227"/>
      <c r="QNL232" s="227"/>
      <c r="QNM232" s="227"/>
      <c r="QNN232" s="227"/>
      <c r="QNO232" s="227"/>
      <c r="QNP232" s="227"/>
      <c r="QNQ232" s="227"/>
      <c r="QNR232" s="227"/>
      <c r="QNS232" s="227"/>
      <c r="QNT232" s="227"/>
      <c r="QNU232" s="227"/>
      <c r="QNV232" s="227"/>
      <c r="QNW232" s="227"/>
      <c r="QNX232" s="227"/>
      <c r="QNY232" s="227"/>
      <c r="QNZ232" s="227"/>
      <c r="QOA232" s="227"/>
      <c r="QOB232" s="227"/>
      <c r="QOC232" s="227"/>
      <c r="QOD232" s="227"/>
      <c r="QOE232" s="227"/>
      <c r="QOF232" s="227"/>
      <c r="QOG232" s="227"/>
      <c r="QOH232" s="227"/>
      <c r="QOI232" s="227"/>
      <c r="QOJ232" s="227"/>
      <c r="QOK232" s="227"/>
      <c r="QOL232" s="227"/>
      <c r="QOM232" s="227"/>
      <c r="QON232" s="227"/>
      <c r="QOO232" s="227"/>
      <c r="QOP232" s="227"/>
      <c r="QOQ232" s="227"/>
      <c r="QOR232" s="227"/>
      <c r="QOS232" s="227"/>
      <c r="QOT232" s="227"/>
      <c r="QOU232" s="227"/>
      <c r="QOV232" s="227"/>
      <c r="QOW232" s="227"/>
      <c r="QOX232" s="227"/>
      <c r="QOY232" s="227"/>
      <c r="QOZ232" s="227"/>
      <c r="QPA232" s="227"/>
      <c r="QPB232" s="227"/>
      <c r="QPC232" s="227"/>
      <c r="QPD232" s="227"/>
      <c r="QPE232" s="227"/>
      <c r="QPF232" s="227"/>
      <c r="QPG232" s="227"/>
      <c r="QPH232" s="227"/>
      <c r="QPI232" s="227"/>
      <c r="QPJ232" s="227"/>
      <c r="QPK232" s="227"/>
      <c r="QPL232" s="227"/>
      <c r="QPM232" s="227"/>
      <c r="QPN232" s="227"/>
      <c r="QPO232" s="227"/>
      <c r="QPP232" s="227"/>
      <c r="QPQ232" s="227"/>
      <c r="QPR232" s="227"/>
      <c r="QPS232" s="227"/>
      <c r="QPT232" s="227"/>
      <c r="QPU232" s="227"/>
      <c r="QPV232" s="227"/>
      <c r="QPW232" s="227"/>
      <c r="QPX232" s="227"/>
      <c r="QPY232" s="227"/>
      <c r="QPZ232" s="227"/>
      <c r="QQA232" s="227"/>
      <c r="QQB232" s="227"/>
      <c r="QQC232" s="227"/>
      <c r="QQD232" s="227"/>
      <c r="QQE232" s="227"/>
      <c r="QQF232" s="227"/>
      <c r="QQG232" s="227"/>
      <c r="QQH232" s="227"/>
      <c r="QQI232" s="227"/>
      <c r="QQJ232" s="227"/>
      <c r="QQK232" s="227"/>
      <c r="QQL232" s="227"/>
      <c r="QQM232" s="227"/>
      <c r="QQN232" s="227"/>
      <c r="QQO232" s="227"/>
      <c r="QQP232" s="227"/>
      <c r="QQQ232" s="227"/>
      <c r="QQR232" s="227"/>
      <c r="QQS232" s="227"/>
      <c r="QQT232" s="227"/>
      <c r="QQU232" s="227"/>
      <c r="QQV232" s="227"/>
      <c r="QQW232" s="227"/>
      <c r="QQX232" s="227"/>
      <c r="QQY232" s="227"/>
      <c r="QQZ232" s="227"/>
      <c r="QRA232" s="227"/>
      <c r="QRB232" s="227"/>
      <c r="QRC232" s="227"/>
      <c r="QRD232" s="227"/>
      <c r="QRE232" s="227"/>
      <c r="QRF232" s="227"/>
      <c r="QRG232" s="227"/>
      <c r="QRH232" s="227"/>
      <c r="QRI232" s="227"/>
      <c r="QRJ232" s="227"/>
      <c r="QRK232" s="227"/>
      <c r="QRL232" s="227"/>
      <c r="QRM232" s="227"/>
      <c r="QRN232" s="227"/>
      <c r="QRO232" s="227"/>
      <c r="QRP232" s="227"/>
      <c r="QRQ232" s="227"/>
      <c r="QRR232" s="227"/>
      <c r="QRS232" s="227"/>
      <c r="QRT232" s="227"/>
      <c r="QRU232" s="227"/>
      <c r="QRV232" s="227"/>
      <c r="QRW232" s="227"/>
      <c r="QRX232" s="227"/>
      <c r="QRY232" s="227"/>
      <c r="QRZ232" s="227"/>
      <c r="QSA232" s="227"/>
      <c r="QSB232" s="227"/>
      <c r="QSC232" s="227"/>
      <c r="QSD232" s="227"/>
      <c r="QSE232" s="227"/>
      <c r="QSF232" s="227"/>
      <c r="QSG232" s="227"/>
      <c r="QSH232" s="227"/>
      <c r="QSI232" s="227"/>
      <c r="QSJ232" s="227"/>
      <c r="QSK232" s="227"/>
      <c r="QSL232" s="227"/>
      <c r="QSM232" s="227"/>
      <c r="QSN232" s="227"/>
      <c r="QSO232" s="227"/>
      <c r="QSP232" s="227"/>
      <c r="QSQ232" s="227"/>
      <c r="QSR232" s="227"/>
      <c r="QSS232" s="227"/>
      <c r="QST232" s="227"/>
      <c r="QSU232" s="227"/>
      <c r="QSV232" s="227"/>
      <c r="QSW232" s="227"/>
      <c r="QSX232" s="227"/>
      <c r="QSY232" s="227"/>
      <c r="QSZ232" s="227"/>
      <c r="QTA232" s="227"/>
      <c r="QTB232" s="227"/>
      <c r="QTC232" s="227"/>
      <c r="QTD232" s="227"/>
      <c r="QTE232" s="227"/>
      <c r="QTF232" s="227"/>
      <c r="QTG232" s="227"/>
      <c r="QTH232" s="227"/>
      <c r="QTI232" s="227"/>
      <c r="QTJ232" s="227"/>
      <c r="QTK232" s="227"/>
      <c r="QTL232" s="227"/>
      <c r="QTM232" s="227"/>
      <c r="QTN232" s="227"/>
      <c r="QTO232" s="227"/>
      <c r="QTP232" s="227"/>
      <c r="QTQ232" s="227"/>
      <c r="QTR232" s="227"/>
      <c r="QTS232" s="227"/>
      <c r="QTT232" s="227"/>
      <c r="QTU232" s="227"/>
      <c r="QTV232" s="227"/>
      <c r="QTW232" s="227"/>
      <c r="QTX232" s="227"/>
      <c r="QTY232" s="227"/>
      <c r="QTZ232" s="227"/>
      <c r="QUA232" s="227"/>
      <c r="QUB232" s="227"/>
      <c r="QUC232" s="227"/>
      <c r="QUD232" s="227"/>
      <c r="QUE232" s="227"/>
      <c r="QUF232" s="227"/>
      <c r="QUG232" s="227"/>
      <c r="QUH232" s="227"/>
      <c r="QUI232" s="227"/>
      <c r="QUJ232" s="227"/>
      <c r="QUK232" s="227"/>
      <c r="QUL232" s="227"/>
      <c r="QUM232" s="227"/>
      <c r="QUN232" s="227"/>
      <c r="QUO232" s="227"/>
      <c r="QUP232" s="227"/>
      <c r="QUQ232" s="227"/>
      <c r="QUR232" s="227"/>
      <c r="QUS232" s="227"/>
      <c r="QUT232" s="227"/>
      <c r="QUU232" s="227"/>
      <c r="QUV232" s="227"/>
      <c r="QUW232" s="227"/>
      <c r="QUX232" s="227"/>
      <c r="QUY232" s="227"/>
      <c r="QUZ232" s="227"/>
      <c r="QVA232" s="227"/>
      <c r="QVB232" s="227"/>
      <c r="QVC232" s="227"/>
      <c r="QVD232" s="227"/>
      <c r="QVE232" s="227"/>
      <c r="QVF232" s="227"/>
      <c r="QVG232" s="227"/>
      <c r="QVH232" s="227"/>
      <c r="QVI232" s="227"/>
      <c r="QVJ232" s="227"/>
      <c r="QVK232" s="227"/>
      <c r="QVL232" s="227"/>
      <c r="QVM232" s="227"/>
      <c r="QVN232" s="227"/>
      <c r="QVO232" s="227"/>
      <c r="QVP232" s="227"/>
      <c r="QVQ232" s="227"/>
      <c r="QVR232" s="227"/>
      <c r="QVS232" s="227"/>
      <c r="QVT232" s="227"/>
      <c r="QVU232" s="227"/>
      <c r="QVV232" s="227"/>
      <c r="QVW232" s="227"/>
      <c r="QVX232" s="227"/>
      <c r="QVY232" s="227"/>
      <c r="QVZ232" s="227"/>
      <c r="QWA232" s="227"/>
      <c r="QWB232" s="227"/>
      <c r="QWC232" s="227"/>
      <c r="QWD232" s="227"/>
      <c r="QWE232" s="227"/>
      <c r="QWF232" s="227"/>
      <c r="QWG232" s="227"/>
      <c r="QWH232" s="227"/>
      <c r="QWI232" s="227"/>
      <c r="QWJ232" s="227"/>
      <c r="QWK232" s="227"/>
      <c r="QWL232" s="227"/>
      <c r="QWM232" s="227"/>
      <c r="QWN232" s="227"/>
      <c r="QWO232" s="227"/>
      <c r="QWP232" s="227"/>
      <c r="QWQ232" s="227"/>
      <c r="QWR232" s="227"/>
      <c r="QWS232" s="227"/>
      <c r="QWT232" s="227"/>
      <c r="QWU232" s="227"/>
      <c r="QWV232" s="227"/>
      <c r="QWW232" s="227"/>
      <c r="QWX232" s="227"/>
      <c r="QWY232" s="227"/>
      <c r="QWZ232" s="227"/>
      <c r="QXA232" s="227"/>
      <c r="QXB232" s="227"/>
      <c r="QXC232" s="227"/>
      <c r="QXD232" s="227"/>
      <c r="QXE232" s="227"/>
      <c r="QXF232" s="227"/>
      <c r="QXG232" s="227"/>
      <c r="QXH232" s="227"/>
      <c r="QXI232" s="227"/>
      <c r="QXJ232" s="227"/>
      <c r="QXK232" s="227"/>
      <c r="QXL232" s="227"/>
      <c r="QXM232" s="227"/>
      <c r="QXN232" s="227"/>
      <c r="QXO232" s="227"/>
      <c r="QXP232" s="227"/>
      <c r="QXQ232" s="227"/>
      <c r="QXR232" s="227"/>
      <c r="QXS232" s="227"/>
      <c r="QXT232" s="227"/>
      <c r="QXU232" s="227"/>
      <c r="QXV232" s="227"/>
      <c r="QXW232" s="227"/>
      <c r="QXX232" s="227"/>
      <c r="QXY232" s="227"/>
      <c r="QXZ232" s="227"/>
      <c r="QYA232" s="227"/>
      <c r="QYB232" s="227"/>
      <c r="QYC232" s="227"/>
      <c r="QYD232" s="227"/>
      <c r="QYE232" s="227"/>
      <c r="QYF232" s="227"/>
      <c r="QYG232" s="227"/>
      <c r="QYH232" s="227"/>
      <c r="QYI232" s="227"/>
      <c r="QYJ232" s="227"/>
      <c r="QYK232" s="227"/>
      <c r="QYL232" s="227"/>
      <c r="QYM232" s="227"/>
      <c r="QYN232" s="227"/>
      <c r="QYO232" s="227"/>
      <c r="QYP232" s="227"/>
      <c r="QYQ232" s="227"/>
      <c r="QYR232" s="227"/>
      <c r="QYS232" s="227"/>
      <c r="QYT232" s="227"/>
      <c r="QYU232" s="227"/>
      <c r="QYV232" s="227"/>
      <c r="QYW232" s="227"/>
      <c r="QYX232" s="227"/>
      <c r="QYY232" s="227"/>
      <c r="QYZ232" s="227"/>
      <c r="QZA232" s="227"/>
      <c r="QZB232" s="227"/>
      <c r="QZC232" s="227"/>
      <c r="QZD232" s="227"/>
      <c r="QZE232" s="227"/>
      <c r="QZF232" s="227"/>
      <c r="QZG232" s="227"/>
      <c r="QZH232" s="227"/>
      <c r="QZI232" s="227"/>
      <c r="QZJ232" s="227"/>
      <c r="QZK232" s="227"/>
      <c r="QZL232" s="227"/>
      <c r="QZM232" s="227"/>
      <c r="QZN232" s="227"/>
      <c r="QZO232" s="227"/>
      <c r="QZP232" s="227"/>
      <c r="QZQ232" s="227"/>
      <c r="QZR232" s="227"/>
      <c r="QZS232" s="227"/>
      <c r="QZT232" s="227"/>
      <c r="QZU232" s="227"/>
      <c r="QZV232" s="227"/>
      <c r="QZW232" s="227"/>
      <c r="QZX232" s="227"/>
      <c r="QZY232" s="227"/>
      <c r="QZZ232" s="227"/>
      <c r="RAA232" s="227"/>
      <c r="RAB232" s="227"/>
      <c r="RAC232" s="227"/>
      <c r="RAD232" s="227"/>
      <c r="RAE232" s="227"/>
      <c r="RAF232" s="227"/>
      <c r="RAG232" s="227"/>
      <c r="RAH232" s="227"/>
      <c r="RAI232" s="227"/>
      <c r="RAJ232" s="227"/>
      <c r="RAK232" s="227"/>
      <c r="RAL232" s="227"/>
      <c r="RAM232" s="227"/>
      <c r="RAN232" s="227"/>
      <c r="RAO232" s="227"/>
      <c r="RAP232" s="227"/>
      <c r="RAQ232" s="227"/>
      <c r="RAR232" s="227"/>
      <c r="RAS232" s="227"/>
      <c r="RAT232" s="227"/>
      <c r="RAU232" s="227"/>
      <c r="RAV232" s="227"/>
      <c r="RAW232" s="227"/>
      <c r="RAX232" s="227"/>
      <c r="RAY232" s="227"/>
      <c r="RAZ232" s="227"/>
      <c r="RBA232" s="227"/>
      <c r="RBB232" s="227"/>
      <c r="RBC232" s="227"/>
      <c r="RBD232" s="227"/>
      <c r="RBE232" s="227"/>
      <c r="RBF232" s="227"/>
      <c r="RBG232" s="227"/>
      <c r="RBH232" s="227"/>
      <c r="RBI232" s="227"/>
      <c r="RBJ232" s="227"/>
      <c r="RBK232" s="227"/>
      <c r="RBL232" s="227"/>
      <c r="RBM232" s="227"/>
      <c r="RBN232" s="227"/>
      <c r="RBO232" s="227"/>
      <c r="RBP232" s="227"/>
      <c r="RBQ232" s="227"/>
      <c r="RBR232" s="227"/>
      <c r="RBS232" s="227"/>
      <c r="RBT232" s="227"/>
      <c r="RBU232" s="227"/>
      <c r="RBV232" s="227"/>
      <c r="RBW232" s="227"/>
      <c r="RBX232" s="227"/>
      <c r="RBY232" s="227"/>
      <c r="RBZ232" s="227"/>
      <c r="RCA232" s="227"/>
      <c r="RCB232" s="227"/>
      <c r="RCC232" s="227"/>
      <c r="RCD232" s="227"/>
      <c r="RCE232" s="227"/>
      <c r="RCF232" s="227"/>
      <c r="RCG232" s="227"/>
      <c r="RCH232" s="227"/>
      <c r="RCI232" s="227"/>
      <c r="RCJ232" s="227"/>
      <c r="RCK232" s="227"/>
      <c r="RCL232" s="227"/>
      <c r="RCM232" s="227"/>
      <c r="RCN232" s="227"/>
      <c r="RCO232" s="227"/>
      <c r="RCP232" s="227"/>
      <c r="RCQ232" s="227"/>
      <c r="RCR232" s="227"/>
      <c r="RCS232" s="227"/>
      <c r="RCT232" s="227"/>
      <c r="RCU232" s="227"/>
      <c r="RCV232" s="227"/>
      <c r="RCW232" s="227"/>
      <c r="RCX232" s="227"/>
      <c r="RCY232" s="227"/>
      <c r="RCZ232" s="227"/>
      <c r="RDA232" s="227"/>
      <c r="RDB232" s="227"/>
      <c r="RDC232" s="227"/>
      <c r="RDD232" s="227"/>
      <c r="RDE232" s="227"/>
      <c r="RDF232" s="227"/>
      <c r="RDG232" s="227"/>
      <c r="RDH232" s="227"/>
      <c r="RDI232" s="227"/>
      <c r="RDJ232" s="227"/>
      <c r="RDK232" s="227"/>
      <c r="RDL232" s="227"/>
      <c r="RDM232" s="227"/>
      <c r="RDN232" s="227"/>
      <c r="RDO232" s="227"/>
      <c r="RDP232" s="227"/>
      <c r="RDQ232" s="227"/>
      <c r="RDR232" s="227"/>
      <c r="RDS232" s="227"/>
      <c r="RDT232" s="227"/>
      <c r="RDU232" s="227"/>
      <c r="RDV232" s="227"/>
      <c r="RDW232" s="227"/>
      <c r="RDX232" s="227"/>
      <c r="RDY232" s="227"/>
      <c r="RDZ232" s="227"/>
      <c r="REA232" s="227"/>
      <c r="REB232" s="227"/>
      <c r="REC232" s="227"/>
      <c r="RED232" s="227"/>
      <c r="REE232" s="227"/>
      <c r="REF232" s="227"/>
      <c r="REG232" s="227"/>
      <c r="REH232" s="227"/>
      <c r="REI232" s="227"/>
      <c r="REJ232" s="227"/>
      <c r="REK232" s="227"/>
      <c r="REL232" s="227"/>
      <c r="REM232" s="227"/>
      <c r="REN232" s="227"/>
      <c r="REO232" s="227"/>
      <c r="REP232" s="227"/>
      <c r="REQ232" s="227"/>
      <c r="RER232" s="227"/>
      <c r="RES232" s="227"/>
      <c r="RET232" s="227"/>
      <c r="REU232" s="227"/>
      <c r="REV232" s="227"/>
      <c r="REW232" s="227"/>
      <c r="REX232" s="227"/>
      <c r="REY232" s="227"/>
      <c r="REZ232" s="227"/>
      <c r="RFA232" s="227"/>
      <c r="RFB232" s="227"/>
      <c r="RFC232" s="227"/>
      <c r="RFD232" s="227"/>
      <c r="RFE232" s="227"/>
      <c r="RFF232" s="227"/>
      <c r="RFG232" s="227"/>
      <c r="RFH232" s="227"/>
      <c r="RFI232" s="227"/>
      <c r="RFJ232" s="227"/>
      <c r="RFK232" s="227"/>
      <c r="RFL232" s="227"/>
      <c r="RFM232" s="227"/>
      <c r="RFN232" s="227"/>
      <c r="RFO232" s="227"/>
      <c r="RFP232" s="227"/>
      <c r="RFQ232" s="227"/>
      <c r="RFR232" s="227"/>
      <c r="RFS232" s="227"/>
      <c r="RFT232" s="227"/>
      <c r="RFU232" s="227"/>
      <c r="RFV232" s="227"/>
      <c r="RFW232" s="227"/>
      <c r="RFX232" s="227"/>
      <c r="RFY232" s="227"/>
      <c r="RFZ232" s="227"/>
      <c r="RGA232" s="227"/>
      <c r="RGB232" s="227"/>
      <c r="RGC232" s="227"/>
      <c r="RGD232" s="227"/>
      <c r="RGE232" s="227"/>
      <c r="RGF232" s="227"/>
      <c r="RGG232" s="227"/>
      <c r="RGH232" s="227"/>
      <c r="RGI232" s="227"/>
      <c r="RGJ232" s="227"/>
      <c r="RGK232" s="227"/>
      <c r="RGL232" s="227"/>
      <c r="RGM232" s="227"/>
      <c r="RGN232" s="227"/>
      <c r="RGO232" s="227"/>
      <c r="RGP232" s="227"/>
      <c r="RGQ232" s="227"/>
      <c r="RGR232" s="227"/>
      <c r="RGS232" s="227"/>
      <c r="RGT232" s="227"/>
      <c r="RGU232" s="227"/>
      <c r="RGV232" s="227"/>
      <c r="RGW232" s="227"/>
      <c r="RGX232" s="227"/>
      <c r="RGY232" s="227"/>
      <c r="RGZ232" s="227"/>
      <c r="RHA232" s="227"/>
      <c r="RHB232" s="227"/>
      <c r="RHC232" s="227"/>
      <c r="RHD232" s="227"/>
      <c r="RHE232" s="227"/>
      <c r="RHF232" s="227"/>
      <c r="RHG232" s="227"/>
      <c r="RHH232" s="227"/>
      <c r="RHI232" s="227"/>
      <c r="RHJ232" s="227"/>
      <c r="RHK232" s="227"/>
      <c r="RHL232" s="227"/>
      <c r="RHM232" s="227"/>
      <c r="RHN232" s="227"/>
      <c r="RHO232" s="227"/>
      <c r="RHP232" s="227"/>
      <c r="RHQ232" s="227"/>
      <c r="RHR232" s="227"/>
      <c r="RHS232" s="227"/>
      <c r="RHT232" s="227"/>
      <c r="RHU232" s="227"/>
      <c r="RHV232" s="227"/>
      <c r="RHW232" s="227"/>
      <c r="RHX232" s="227"/>
      <c r="RHY232" s="227"/>
      <c r="RHZ232" s="227"/>
      <c r="RIA232" s="227"/>
      <c r="RIB232" s="227"/>
      <c r="RIC232" s="227"/>
      <c r="RID232" s="227"/>
      <c r="RIE232" s="227"/>
      <c r="RIF232" s="227"/>
      <c r="RIG232" s="227"/>
      <c r="RIH232" s="227"/>
      <c r="RII232" s="227"/>
      <c r="RIJ232" s="227"/>
      <c r="RIK232" s="227"/>
      <c r="RIL232" s="227"/>
      <c r="RIM232" s="227"/>
      <c r="RIN232" s="227"/>
      <c r="RIO232" s="227"/>
      <c r="RIP232" s="227"/>
      <c r="RIQ232" s="227"/>
      <c r="RIR232" s="227"/>
      <c r="RIS232" s="227"/>
      <c r="RIT232" s="227"/>
      <c r="RIU232" s="227"/>
      <c r="RIV232" s="227"/>
      <c r="RIW232" s="227"/>
      <c r="RIX232" s="227"/>
      <c r="RIY232" s="227"/>
      <c r="RIZ232" s="227"/>
      <c r="RJA232" s="227"/>
      <c r="RJB232" s="227"/>
      <c r="RJC232" s="227"/>
      <c r="RJD232" s="227"/>
      <c r="RJE232" s="227"/>
      <c r="RJF232" s="227"/>
      <c r="RJG232" s="227"/>
      <c r="RJH232" s="227"/>
      <c r="RJI232" s="227"/>
      <c r="RJJ232" s="227"/>
      <c r="RJK232" s="227"/>
      <c r="RJL232" s="227"/>
      <c r="RJM232" s="227"/>
      <c r="RJN232" s="227"/>
      <c r="RJO232" s="227"/>
      <c r="RJP232" s="227"/>
      <c r="RJQ232" s="227"/>
      <c r="RJR232" s="227"/>
      <c r="RJS232" s="227"/>
      <c r="RJT232" s="227"/>
      <c r="RJU232" s="227"/>
      <c r="RJV232" s="227"/>
      <c r="RJW232" s="227"/>
      <c r="RJX232" s="227"/>
      <c r="RJY232" s="227"/>
      <c r="RJZ232" s="227"/>
      <c r="RKA232" s="227"/>
      <c r="RKB232" s="227"/>
      <c r="RKC232" s="227"/>
      <c r="RKD232" s="227"/>
      <c r="RKE232" s="227"/>
      <c r="RKF232" s="227"/>
      <c r="RKG232" s="227"/>
      <c r="RKH232" s="227"/>
      <c r="RKI232" s="227"/>
      <c r="RKJ232" s="227"/>
      <c r="RKK232" s="227"/>
      <c r="RKL232" s="227"/>
      <c r="RKM232" s="227"/>
      <c r="RKN232" s="227"/>
      <c r="RKO232" s="227"/>
      <c r="RKP232" s="227"/>
      <c r="RKQ232" s="227"/>
      <c r="RKR232" s="227"/>
      <c r="RKS232" s="227"/>
      <c r="RKT232" s="227"/>
      <c r="RKU232" s="227"/>
      <c r="RKV232" s="227"/>
      <c r="RKW232" s="227"/>
      <c r="RKX232" s="227"/>
      <c r="RKY232" s="227"/>
      <c r="RKZ232" s="227"/>
      <c r="RLA232" s="227"/>
      <c r="RLB232" s="227"/>
      <c r="RLC232" s="227"/>
      <c r="RLD232" s="227"/>
      <c r="RLE232" s="227"/>
      <c r="RLF232" s="227"/>
      <c r="RLG232" s="227"/>
      <c r="RLH232" s="227"/>
      <c r="RLI232" s="227"/>
      <c r="RLJ232" s="227"/>
      <c r="RLK232" s="227"/>
      <c r="RLL232" s="227"/>
      <c r="RLM232" s="227"/>
      <c r="RLN232" s="227"/>
      <c r="RLO232" s="227"/>
      <c r="RLP232" s="227"/>
      <c r="RLQ232" s="227"/>
      <c r="RLR232" s="227"/>
      <c r="RLS232" s="227"/>
      <c r="RLT232" s="227"/>
      <c r="RLU232" s="227"/>
      <c r="RLV232" s="227"/>
      <c r="RLW232" s="227"/>
      <c r="RLX232" s="227"/>
      <c r="RLY232" s="227"/>
      <c r="RLZ232" s="227"/>
      <c r="RMA232" s="227"/>
      <c r="RMB232" s="227"/>
      <c r="RMC232" s="227"/>
      <c r="RMD232" s="227"/>
      <c r="RME232" s="227"/>
      <c r="RMF232" s="227"/>
      <c r="RMG232" s="227"/>
      <c r="RMH232" s="227"/>
      <c r="RMI232" s="227"/>
      <c r="RMJ232" s="227"/>
      <c r="RMK232" s="227"/>
      <c r="RML232" s="227"/>
      <c r="RMM232" s="227"/>
      <c r="RMN232" s="227"/>
      <c r="RMO232" s="227"/>
      <c r="RMP232" s="227"/>
      <c r="RMQ232" s="227"/>
      <c r="RMR232" s="227"/>
      <c r="RMS232" s="227"/>
      <c r="RMT232" s="227"/>
      <c r="RMU232" s="227"/>
      <c r="RMV232" s="227"/>
      <c r="RMW232" s="227"/>
      <c r="RMX232" s="227"/>
      <c r="RMY232" s="227"/>
      <c r="RMZ232" s="227"/>
      <c r="RNA232" s="227"/>
      <c r="RNB232" s="227"/>
      <c r="RNC232" s="227"/>
      <c r="RND232" s="227"/>
      <c r="RNE232" s="227"/>
      <c r="RNF232" s="227"/>
      <c r="RNG232" s="227"/>
      <c r="RNH232" s="227"/>
      <c r="RNI232" s="227"/>
      <c r="RNJ232" s="227"/>
      <c r="RNK232" s="227"/>
      <c r="RNL232" s="227"/>
      <c r="RNM232" s="227"/>
      <c r="RNN232" s="227"/>
      <c r="RNO232" s="227"/>
      <c r="RNP232" s="227"/>
      <c r="RNQ232" s="227"/>
      <c r="RNR232" s="227"/>
      <c r="RNS232" s="227"/>
      <c r="RNT232" s="227"/>
      <c r="RNU232" s="227"/>
      <c r="RNV232" s="227"/>
      <c r="RNW232" s="227"/>
      <c r="RNX232" s="227"/>
      <c r="RNY232" s="227"/>
      <c r="RNZ232" s="227"/>
      <c r="ROA232" s="227"/>
      <c r="ROB232" s="227"/>
      <c r="ROC232" s="227"/>
      <c r="ROD232" s="227"/>
      <c r="ROE232" s="227"/>
      <c r="ROF232" s="227"/>
      <c r="ROG232" s="227"/>
      <c r="ROH232" s="227"/>
      <c r="ROI232" s="227"/>
      <c r="ROJ232" s="227"/>
      <c r="ROK232" s="227"/>
      <c r="ROL232" s="227"/>
      <c r="ROM232" s="227"/>
      <c r="RON232" s="227"/>
      <c r="ROO232" s="227"/>
      <c r="ROP232" s="227"/>
      <c r="ROQ232" s="227"/>
      <c r="ROR232" s="227"/>
      <c r="ROS232" s="227"/>
      <c r="ROT232" s="227"/>
      <c r="ROU232" s="227"/>
      <c r="ROV232" s="227"/>
      <c r="ROW232" s="227"/>
      <c r="ROX232" s="227"/>
      <c r="ROY232" s="227"/>
      <c r="ROZ232" s="227"/>
      <c r="RPA232" s="227"/>
      <c r="RPB232" s="227"/>
      <c r="RPC232" s="227"/>
      <c r="RPD232" s="227"/>
      <c r="RPE232" s="227"/>
      <c r="RPF232" s="227"/>
      <c r="RPG232" s="227"/>
      <c r="RPH232" s="227"/>
      <c r="RPI232" s="227"/>
      <c r="RPJ232" s="227"/>
      <c r="RPK232" s="227"/>
      <c r="RPL232" s="227"/>
      <c r="RPM232" s="227"/>
      <c r="RPN232" s="227"/>
      <c r="RPO232" s="227"/>
      <c r="RPP232" s="227"/>
      <c r="RPQ232" s="227"/>
      <c r="RPR232" s="227"/>
      <c r="RPS232" s="227"/>
      <c r="RPT232" s="227"/>
      <c r="RPU232" s="227"/>
      <c r="RPV232" s="227"/>
      <c r="RPW232" s="227"/>
      <c r="RPX232" s="227"/>
      <c r="RPY232" s="227"/>
      <c r="RPZ232" s="227"/>
      <c r="RQA232" s="227"/>
      <c r="RQB232" s="227"/>
      <c r="RQC232" s="227"/>
      <c r="RQD232" s="227"/>
      <c r="RQE232" s="227"/>
      <c r="RQF232" s="227"/>
      <c r="RQG232" s="227"/>
      <c r="RQH232" s="227"/>
      <c r="RQI232" s="227"/>
      <c r="RQJ232" s="227"/>
      <c r="RQK232" s="227"/>
      <c r="RQL232" s="227"/>
      <c r="RQM232" s="227"/>
      <c r="RQN232" s="227"/>
      <c r="RQO232" s="227"/>
      <c r="RQP232" s="227"/>
      <c r="RQQ232" s="227"/>
      <c r="RQR232" s="227"/>
      <c r="RQS232" s="227"/>
      <c r="RQT232" s="227"/>
      <c r="RQU232" s="227"/>
      <c r="RQV232" s="227"/>
      <c r="RQW232" s="227"/>
      <c r="RQX232" s="227"/>
      <c r="RQY232" s="227"/>
      <c r="RQZ232" s="227"/>
      <c r="RRA232" s="227"/>
      <c r="RRB232" s="227"/>
      <c r="RRC232" s="227"/>
      <c r="RRD232" s="227"/>
      <c r="RRE232" s="227"/>
      <c r="RRF232" s="227"/>
      <c r="RRG232" s="227"/>
      <c r="RRH232" s="227"/>
      <c r="RRI232" s="227"/>
      <c r="RRJ232" s="227"/>
      <c r="RRK232" s="227"/>
      <c r="RRL232" s="227"/>
      <c r="RRM232" s="227"/>
      <c r="RRN232" s="227"/>
      <c r="RRO232" s="227"/>
      <c r="RRP232" s="227"/>
      <c r="RRQ232" s="227"/>
      <c r="RRR232" s="227"/>
      <c r="RRS232" s="227"/>
      <c r="RRT232" s="227"/>
      <c r="RRU232" s="227"/>
      <c r="RRV232" s="227"/>
      <c r="RRW232" s="227"/>
      <c r="RRX232" s="227"/>
      <c r="RRY232" s="227"/>
      <c r="RRZ232" s="227"/>
      <c r="RSA232" s="227"/>
      <c r="RSB232" s="227"/>
      <c r="RSC232" s="227"/>
      <c r="RSD232" s="227"/>
      <c r="RSE232" s="227"/>
      <c r="RSF232" s="227"/>
      <c r="RSG232" s="227"/>
      <c r="RSH232" s="227"/>
      <c r="RSI232" s="227"/>
      <c r="RSJ232" s="227"/>
      <c r="RSK232" s="227"/>
      <c r="RSL232" s="227"/>
      <c r="RSM232" s="227"/>
      <c r="RSN232" s="227"/>
      <c r="RSO232" s="227"/>
      <c r="RSP232" s="227"/>
      <c r="RSQ232" s="227"/>
      <c r="RSR232" s="227"/>
      <c r="RSS232" s="227"/>
      <c r="RST232" s="227"/>
      <c r="RSU232" s="227"/>
      <c r="RSV232" s="227"/>
      <c r="RSW232" s="227"/>
      <c r="RSX232" s="227"/>
      <c r="RSY232" s="227"/>
      <c r="RSZ232" s="227"/>
      <c r="RTA232" s="227"/>
      <c r="RTB232" s="227"/>
      <c r="RTC232" s="227"/>
      <c r="RTD232" s="227"/>
      <c r="RTE232" s="227"/>
      <c r="RTF232" s="227"/>
      <c r="RTG232" s="227"/>
      <c r="RTH232" s="227"/>
      <c r="RTI232" s="227"/>
      <c r="RTJ232" s="227"/>
      <c r="RTK232" s="227"/>
      <c r="RTL232" s="227"/>
      <c r="RTM232" s="227"/>
      <c r="RTN232" s="227"/>
      <c r="RTO232" s="227"/>
      <c r="RTP232" s="227"/>
      <c r="RTQ232" s="227"/>
      <c r="RTR232" s="227"/>
      <c r="RTS232" s="227"/>
      <c r="RTT232" s="227"/>
      <c r="RTU232" s="227"/>
      <c r="RTV232" s="227"/>
      <c r="RTW232" s="227"/>
      <c r="RTX232" s="227"/>
      <c r="RTY232" s="227"/>
      <c r="RTZ232" s="227"/>
      <c r="RUA232" s="227"/>
      <c r="RUB232" s="227"/>
      <c r="RUC232" s="227"/>
      <c r="RUD232" s="227"/>
      <c r="RUE232" s="227"/>
      <c r="RUF232" s="227"/>
      <c r="RUG232" s="227"/>
      <c r="RUH232" s="227"/>
      <c r="RUI232" s="227"/>
      <c r="RUJ232" s="227"/>
      <c r="RUK232" s="227"/>
      <c r="RUL232" s="227"/>
      <c r="RUM232" s="227"/>
      <c r="RUN232" s="227"/>
      <c r="RUO232" s="227"/>
      <c r="RUP232" s="227"/>
      <c r="RUQ232" s="227"/>
      <c r="RUR232" s="227"/>
      <c r="RUS232" s="227"/>
      <c r="RUT232" s="227"/>
      <c r="RUU232" s="227"/>
      <c r="RUV232" s="227"/>
      <c r="RUW232" s="227"/>
      <c r="RUX232" s="227"/>
      <c r="RUY232" s="227"/>
      <c r="RUZ232" s="227"/>
      <c r="RVA232" s="227"/>
      <c r="RVB232" s="227"/>
      <c r="RVC232" s="227"/>
      <c r="RVD232" s="227"/>
      <c r="RVE232" s="227"/>
      <c r="RVF232" s="227"/>
      <c r="RVG232" s="227"/>
      <c r="RVH232" s="227"/>
      <c r="RVI232" s="227"/>
      <c r="RVJ232" s="227"/>
      <c r="RVK232" s="227"/>
      <c r="RVL232" s="227"/>
      <c r="RVM232" s="227"/>
      <c r="RVN232" s="227"/>
      <c r="RVO232" s="227"/>
      <c r="RVP232" s="227"/>
      <c r="RVQ232" s="227"/>
      <c r="RVR232" s="227"/>
      <c r="RVS232" s="227"/>
      <c r="RVT232" s="227"/>
      <c r="RVU232" s="227"/>
      <c r="RVV232" s="227"/>
      <c r="RVW232" s="227"/>
      <c r="RVX232" s="227"/>
      <c r="RVY232" s="227"/>
      <c r="RVZ232" s="227"/>
      <c r="RWA232" s="227"/>
      <c r="RWB232" s="227"/>
      <c r="RWC232" s="227"/>
      <c r="RWD232" s="227"/>
      <c r="RWE232" s="227"/>
      <c r="RWF232" s="227"/>
      <c r="RWG232" s="227"/>
      <c r="RWH232" s="227"/>
      <c r="RWI232" s="227"/>
      <c r="RWJ232" s="227"/>
      <c r="RWK232" s="227"/>
      <c r="RWL232" s="227"/>
      <c r="RWM232" s="227"/>
      <c r="RWN232" s="227"/>
      <c r="RWO232" s="227"/>
      <c r="RWP232" s="227"/>
      <c r="RWQ232" s="227"/>
      <c r="RWR232" s="227"/>
      <c r="RWS232" s="227"/>
      <c r="RWT232" s="227"/>
      <c r="RWU232" s="227"/>
      <c r="RWV232" s="227"/>
      <c r="RWW232" s="227"/>
      <c r="RWX232" s="227"/>
      <c r="RWY232" s="227"/>
      <c r="RWZ232" s="227"/>
      <c r="RXA232" s="227"/>
      <c r="RXB232" s="227"/>
      <c r="RXC232" s="227"/>
      <c r="RXD232" s="227"/>
      <c r="RXE232" s="227"/>
      <c r="RXF232" s="227"/>
      <c r="RXG232" s="227"/>
      <c r="RXH232" s="227"/>
      <c r="RXI232" s="227"/>
      <c r="RXJ232" s="227"/>
      <c r="RXK232" s="227"/>
      <c r="RXL232" s="227"/>
      <c r="RXM232" s="227"/>
      <c r="RXN232" s="227"/>
      <c r="RXO232" s="227"/>
      <c r="RXP232" s="227"/>
      <c r="RXQ232" s="227"/>
      <c r="RXR232" s="227"/>
      <c r="RXS232" s="227"/>
      <c r="RXT232" s="227"/>
      <c r="RXU232" s="227"/>
      <c r="RXV232" s="227"/>
      <c r="RXW232" s="227"/>
      <c r="RXX232" s="227"/>
      <c r="RXY232" s="227"/>
      <c r="RXZ232" s="227"/>
      <c r="RYA232" s="227"/>
      <c r="RYB232" s="227"/>
      <c r="RYC232" s="227"/>
      <c r="RYD232" s="227"/>
      <c r="RYE232" s="227"/>
      <c r="RYF232" s="227"/>
      <c r="RYG232" s="227"/>
      <c r="RYH232" s="227"/>
      <c r="RYI232" s="227"/>
      <c r="RYJ232" s="227"/>
      <c r="RYK232" s="227"/>
      <c r="RYL232" s="227"/>
      <c r="RYM232" s="227"/>
      <c r="RYN232" s="227"/>
      <c r="RYO232" s="227"/>
      <c r="RYP232" s="227"/>
      <c r="RYQ232" s="227"/>
      <c r="RYR232" s="227"/>
      <c r="RYS232" s="227"/>
      <c r="RYT232" s="227"/>
      <c r="RYU232" s="227"/>
      <c r="RYV232" s="227"/>
      <c r="RYW232" s="227"/>
      <c r="RYX232" s="227"/>
      <c r="RYY232" s="227"/>
      <c r="RYZ232" s="227"/>
      <c r="RZA232" s="227"/>
      <c r="RZB232" s="227"/>
      <c r="RZC232" s="227"/>
      <c r="RZD232" s="227"/>
      <c r="RZE232" s="227"/>
      <c r="RZF232" s="227"/>
      <c r="RZG232" s="227"/>
      <c r="RZH232" s="227"/>
      <c r="RZI232" s="227"/>
      <c r="RZJ232" s="227"/>
      <c r="RZK232" s="227"/>
      <c r="RZL232" s="227"/>
      <c r="RZM232" s="227"/>
      <c r="RZN232" s="227"/>
      <c r="RZO232" s="227"/>
      <c r="RZP232" s="227"/>
      <c r="RZQ232" s="227"/>
      <c r="RZR232" s="227"/>
      <c r="RZS232" s="227"/>
      <c r="RZT232" s="227"/>
      <c r="RZU232" s="227"/>
      <c r="RZV232" s="227"/>
      <c r="RZW232" s="227"/>
      <c r="RZX232" s="227"/>
      <c r="RZY232" s="227"/>
      <c r="RZZ232" s="227"/>
      <c r="SAA232" s="227"/>
      <c r="SAB232" s="227"/>
      <c r="SAC232" s="227"/>
      <c r="SAD232" s="227"/>
      <c r="SAE232" s="227"/>
      <c r="SAF232" s="227"/>
      <c r="SAG232" s="227"/>
      <c r="SAH232" s="227"/>
      <c r="SAI232" s="227"/>
      <c r="SAJ232" s="227"/>
      <c r="SAK232" s="227"/>
      <c r="SAL232" s="227"/>
      <c r="SAM232" s="227"/>
      <c r="SAN232" s="227"/>
      <c r="SAO232" s="227"/>
      <c r="SAP232" s="227"/>
      <c r="SAQ232" s="227"/>
      <c r="SAR232" s="227"/>
      <c r="SAS232" s="227"/>
      <c r="SAT232" s="227"/>
      <c r="SAU232" s="227"/>
      <c r="SAV232" s="227"/>
      <c r="SAW232" s="227"/>
      <c r="SAX232" s="227"/>
      <c r="SAY232" s="227"/>
      <c r="SAZ232" s="227"/>
      <c r="SBA232" s="227"/>
      <c r="SBB232" s="227"/>
      <c r="SBC232" s="227"/>
      <c r="SBD232" s="227"/>
      <c r="SBE232" s="227"/>
      <c r="SBF232" s="227"/>
      <c r="SBG232" s="227"/>
      <c r="SBH232" s="227"/>
      <c r="SBI232" s="227"/>
      <c r="SBJ232" s="227"/>
      <c r="SBK232" s="227"/>
      <c r="SBL232" s="227"/>
      <c r="SBM232" s="227"/>
      <c r="SBN232" s="227"/>
      <c r="SBO232" s="227"/>
      <c r="SBP232" s="227"/>
      <c r="SBQ232" s="227"/>
      <c r="SBR232" s="227"/>
      <c r="SBS232" s="227"/>
      <c r="SBT232" s="227"/>
      <c r="SBU232" s="227"/>
      <c r="SBV232" s="227"/>
      <c r="SBW232" s="227"/>
      <c r="SBX232" s="227"/>
      <c r="SBY232" s="227"/>
      <c r="SBZ232" s="227"/>
      <c r="SCA232" s="227"/>
      <c r="SCB232" s="227"/>
      <c r="SCC232" s="227"/>
      <c r="SCD232" s="227"/>
      <c r="SCE232" s="227"/>
      <c r="SCF232" s="227"/>
      <c r="SCG232" s="227"/>
      <c r="SCH232" s="227"/>
      <c r="SCI232" s="227"/>
      <c r="SCJ232" s="227"/>
      <c r="SCK232" s="227"/>
      <c r="SCL232" s="227"/>
      <c r="SCM232" s="227"/>
      <c r="SCN232" s="227"/>
      <c r="SCO232" s="227"/>
      <c r="SCP232" s="227"/>
      <c r="SCQ232" s="227"/>
      <c r="SCR232" s="227"/>
      <c r="SCS232" s="227"/>
      <c r="SCT232" s="227"/>
      <c r="SCU232" s="227"/>
      <c r="SCV232" s="227"/>
      <c r="SCW232" s="227"/>
      <c r="SCX232" s="227"/>
      <c r="SCY232" s="227"/>
      <c r="SCZ232" s="227"/>
      <c r="SDA232" s="227"/>
      <c r="SDB232" s="227"/>
      <c r="SDC232" s="227"/>
      <c r="SDD232" s="227"/>
      <c r="SDE232" s="227"/>
      <c r="SDF232" s="227"/>
      <c r="SDG232" s="227"/>
      <c r="SDH232" s="227"/>
      <c r="SDI232" s="227"/>
      <c r="SDJ232" s="227"/>
      <c r="SDK232" s="227"/>
      <c r="SDL232" s="227"/>
      <c r="SDM232" s="227"/>
      <c r="SDN232" s="227"/>
      <c r="SDO232" s="227"/>
      <c r="SDP232" s="227"/>
      <c r="SDQ232" s="227"/>
      <c r="SDR232" s="227"/>
      <c r="SDS232" s="227"/>
      <c r="SDT232" s="227"/>
      <c r="SDU232" s="227"/>
      <c r="SDV232" s="227"/>
      <c r="SDW232" s="227"/>
      <c r="SDX232" s="227"/>
      <c r="SDY232" s="227"/>
      <c r="SDZ232" s="227"/>
      <c r="SEA232" s="227"/>
      <c r="SEB232" s="227"/>
      <c r="SEC232" s="227"/>
      <c r="SED232" s="227"/>
      <c r="SEE232" s="227"/>
      <c r="SEF232" s="227"/>
      <c r="SEG232" s="227"/>
      <c r="SEH232" s="227"/>
      <c r="SEI232" s="227"/>
      <c r="SEJ232" s="227"/>
      <c r="SEK232" s="227"/>
      <c r="SEL232" s="227"/>
      <c r="SEM232" s="227"/>
      <c r="SEN232" s="227"/>
      <c r="SEO232" s="227"/>
      <c r="SEP232" s="227"/>
      <c r="SEQ232" s="227"/>
      <c r="SER232" s="227"/>
      <c r="SES232" s="227"/>
      <c r="SET232" s="227"/>
      <c r="SEU232" s="227"/>
      <c r="SEV232" s="227"/>
      <c r="SEW232" s="227"/>
      <c r="SEX232" s="227"/>
      <c r="SEY232" s="227"/>
      <c r="SEZ232" s="227"/>
      <c r="SFA232" s="227"/>
      <c r="SFB232" s="227"/>
      <c r="SFC232" s="227"/>
      <c r="SFD232" s="227"/>
      <c r="SFE232" s="227"/>
      <c r="SFF232" s="227"/>
      <c r="SFG232" s="227"/>
      <c r="SFH232" s="227"/>
      <c r="SFI232" s="227"/>
      <c r="SFJ232" s="227"/>
      <c r="SFK232" s="227"/>
      <c r="SFL232" s="227"/>
      <c r="SFM232" s="227"/>
      <c r="SFN232" s="227"/>
      <c r="SFO232" s="227"/>
      <c r="SFP232" s="227"/>
      <c r="SFQ232" s="227"/>
      <c r="SFR232" s="227"/>
      <c r="SFS232" s="227"/>
      <c r="SFT232" s="227"/>
      <c r="SFU232" s="227"/>
      <c r="SFV232" s="227"/>
      <c r="SFW232" s="227"/>
      <c r="SFX232" s="227"/>
      <c r="SFY232" s="227"/>
      <c r="SFZ232" s="227"/>
      <c r="SGA232" s="227"/>
      <c r="SGB232" s="227"/>
      <c r="SGC232" s="227"/>
      <c r="SGD232" s="227"/>
      <c r="SGE232" s="227"/>
      <c r="SGF232" s="227"/>
      <c r="SGG232" s="227"/>
      <c r="SGH232" s="227"/>
      <c r="SGI232" s="227"/>
      <c r="SGJ232" s="227"/>
      <c r="SGK232" s="227"/>
      <c r="SGL232" s="227"/>
      <c r="SGM232" s="227"/>
      <c r="SGN232" s="227"/>
      <c r="SGO232" s="227"/>
      <c r="SGP232" s="227"/>
      <c r="SGQ232" s="227"/>
      <c r="SGR232" s="227"/>
      <c r="SGS232" s="227"/>
      <c r="SGT232" s="227"/>
      <c r="SGU232" s="227"/>
      <c r="SGV232" s="227"/>
      <c r="SGW232" s="227"/>
      <c r="SGX232" s="227"/>
      <c r="SGY232" s="227"/>
      <c r="SGZ232" s="227"/>
      <c r="SHA232" s="227"/>
      <c r="SHB232" s="227"/>
      <c r="SHC232" s="227"/>
      <c r="SHD232" s="227"/>
      <c r="SHE232" s="227"/>
      <c r="SHF232" s="227"/>
      <c r="SHG232" s="227"/>
      <c r="SHH232" s="227"/>
      <c r="SHI232" s="227"/>
      <c r="SHJ232" s="227"/>
      <c r="SHK232" s="227"/>
      <c r="SHL232" s="227"/>
      <c r="SHM232" s="227"/>
      <c r="SHN232" s="227"/>
      <c r="SHO232" s="227"/>
      <c r="SHP232" s="227"/>
      <c r="SHQ232" s="227"/>
      <c r="SHR232" s="227"/>
      <c r="SHS232" s="227"/>
      <c r="SHT232" s="227"/>
      <c r="SHU232" s="227"/>
      <c r="SHV232" s="227"/>
      <c r="SHW232" s="227"/>
      <c r="SHX232" s="227"/>
      <c r="SHY232" s="227"/>
      <c r="SHZ232" s="227"/>
      <c r="SIA232" s="227"/>
      <c r="SIB232" s="227"/>
      <c r="SIC232" s="227"/>
      <c r="SID232" s="227"/>
      <c r="SIE232" s="227"/>
      <c r="SIF232" s="227"/>
      <c r="SIG232" s="227"/>
      <c r="SIH232" s="227"/>
      <c r="SII232" s="227"/>
      <c r="SIJ232" s="227"/>
      <c r="SIK232" s="227"/>
      <c r="SIL232" s="227"/>
      <c r="SIM232" s="227"/>
      <c r="SIN232" s="227"/>
      <c r="SIO232" s="227"/>
      <c r="SIP232" s="227"/>
      <c r="SIQ232" s="227"/>
      <c r="SIR232" s="227"/>
      <c r="SIS232" s="227"/>
      <c r="SIT232" s="227"/>
      <c r="SIU232" s="227"/>
      <c r="SIV232" s="227"/>
      <c r="SIW232" s="227"/>
      <c r="SIX232" s="227"/>
      <c r="SIY232" s="227"/>
      <c r="SIZ232" s="227"/>
      <c r="SJA232" s="227"/>
      <c r="SJB232" s="227"/>
      <c r="SJC232" s="227"/>
      <c r="SJD232" s="227"/>
      <c r="SJE232" s="227"/>
      <c r="SJF232" s="227"/>
      <c r="SJG232" s="227"/>
      <c r="SJH232" s="227"/>
      <c r="SJI232" s="227"/>
      <c r="SJJ232" s="227"/>
      <c r="SJK232" s="227"/>
      <c r="SJL232" s="227"/>
      <c r="SJM232" s="227"/>
      <c r="SJN232" s="227"/>
      <c r="SJO232" s="227"/>
      <c r="SJP232" s="227"/>
      <c r="SJQ232" s="227"/>
      <c r="SJR232" s="227"/>
      <c r="SJS232" s="227"/>
      <c r="SJT232" s="227"/>
      <c r="SJU232" s="227"/>
      <c r="SJV232" s="227"/>
      <c r="SJW232" s="227"/>
      <c r="SJX232" s="227"/>
      <c r="SJY232" s="227"/>
      <c r="SJZ232" s="227"/>
      <c r="SKA232" s="227"/>
      <c r="SKB232" s="227"/>
      <c r="SKC232" s="227"/>
      <c r="SKD232" s="227"/>
      <c r="SKE232" s="227"/>
      <c r="SKF232" s="227"/>
      <c r="SKG232" s="227"/>
      <c r="SKH232" s="227"/>
      <c r="SKI232" s="227"/>
      <c r="SKJ232" s="227"/>
      <c r="SKK232" s="227"/>
      <c r="SKL232" s="227"/>
      <c r="SKM232" s="227"/>
      <c r="SKN232" s="227"/>
      <c r="SKO232" s="227"/>
      <c r="SKP232" s="227"/>
      <c r="SKQ232" s="227"/>
      <c r="SKR232" s="227"/>
      <c r="SKS232" s="227"/>
      <c r="SKT232" s="227"/>
      <c r="SKU232" s="227"/>
      <c r="SKV232" s="227"/>
      <c r="SKW232" s="227"/>
      <c r="SKX232" s="227"/>
      <c r="SKY232" s="227"/>
      <c r="SKZ232" s="227"/>
      <c r="SLA232" s="227"/>
      <c r="SLB232" s="227"/>
      <c r="SLC232" s="227"/>
      <c r="SLD232" s="227"/>
      <c r="SLE232" s="227"/>
      <c r="SLF232" s="227"/>
      <c r="SLG232" s="227"/>
      <c r="SLH232" s="227"/>
      <c r="SLI232" s="227"/>
      <c r="SLJ232" s="227"/>
      <c r="SLK232" s="227"/>
      <c r="SLL232" s="227"/>
      <c r="SLM232" s="227"/>
      <c r="SLN232" s="227"/>
      <c r="SLO232" s="227"/>
      <c r="SLP232" s="227"/>
      <c r="SLQ232" s="227"/>
      <c r="SLR232" s="227"/>
      <c r="SLS232" s="227"/>
      <c r="SLT232" s="227"/>
      <c r="SLU232" s="227"/>
      <c r="SLV232" s="227"/>
      <c r="SLW232" s="227"/>
      <c r="SLX232" s="227"/>
      <c r="SLY232" s="227"/>
      <c r="SLZ232" s="227"/>
      <c r="SMA232" s="227"/>
      <c r="SMB232" s="227"/>
      <c r="SMC232" s="227"/>
      <c r="SMD232" s="227"/>
      <c r="SME232" s="227"/>
      <c r="SMF232" s="227"/>
      <c r="SMG232" s="227"/>
      <c r="SMH232" s="227"/>
      <c r="SMI232" s="227"/>
      <c r="SMJ232" s="227"/>
      <c r="SMK232" s="227"/>
      <c r="SML232" s="227"/>
      <c r="SMM232" s="227"/>
      <c r="SMN232" s="227"/>
      <c r="SMO232" s="227"/>
      <c r="SMP232" s="227"/>
      <c r="SMQ232" s="227"/>
      <c r="SMR232" s="227"/>
      <c r="SMS232" s="227"/>
      <c r="SMT232" s="227"/>
      <c r="SMU232" s="227"/>
      <c r="SMV232" s="227"/>
      <c r="SMW232" s="227"/>
      <c r="SMX232" s="227"/>
      <c r="SMY232" s="227"/>
      <c r="SMZ232" s="227"/>
      <c r="SNA232" s="227"/>
      <c r="SNB232" s="227"/>
      <c r="SNC232" s="227"/>
      <c r="SND232" s="227"/>
      <c r="SNE232" s="227"/>
      <c r="SNF232" s="227"/>
      <c r="SNG232" s="227"/>
      <c r="SNH232" s="227"/>
      <c r="SNI232" s="227"/>
      <c r="SNJ232" s="227"/>
      <c r="SNK232" s="227"/>
      <c r="SNL232" s="227"/>
      <c r="SNM232" s="227"/>
      <c r="SNN232" s="227"/>
      <c r="SNO232" s="227"/>
      <c r="SNP232" s="227"/>
      <c r="SNQ232" s="227"/>
      <c r="SNR232" s="227"/>
      <c r="SNS232" s="227"/>
      <c r="SNT232" s="227"/>
      <c r="SNU232" s="227"/>
      <c r="SNV232" s="227"/>
      <c r="SNW232" s="227"/>
      <c r="SNX232" s="227"/>
      <c r="SNY232" s="227"/>
      <c r="SNZ232" s="227"/>
      <c r="SOA232" s="227"/>
      <c r="SOB232" s="227"/>
      <c r="SOC232" s="227"/>
      <c r="SOD232" s="227"/>
      <c r="SOE232" s="227"/>
      <c r="SOF232" s="227"/>
      <c r="SOG232" s="227"/>
      <c r="SOH232" s="227"/>
      <c r="SOI232" s="227"/>
      <c r="SOJ232" s="227"/>
      <c r="SOK232" s="227"/>
      <c r="SOL232" s="227"/>
      <c r="SOM232" s="227"/>
      <c r="SON232" s="227"/>
      <c r="SOO232" s="227"/>
      <c r="SOP232" s="227"/>
      <c r="SOQ232" s="227"/>
      <c r="SOR232" s="227"/>
      <c r="SOS232" s="227"/>
      <c r="SOT232" s="227"/>
      <c r="SOU232" s="227"/>
      <c r="SOV232" s="227"/>
      <c r="SOW232" s="227"/>
      <c r="SOX232" s="227"/>
      <c r="SOY232" s="227"/>
      <c r="SOZ232" s="227"/>
      <c r="SPA232" s="227"/>
      <c r="SPB232" s="227"/>
      <c r="SPC232" s="227"/>
      <c r="SPD232" s="227"/>
      <c r="SPE232" s="227"/>
      <c r="SPF232" s="227"/>
      <c r="SPG232" s="227"/>
      <c r="SPH232" s="227"/>
      <c r="SPI232" s="227"/>
      <c r="SPJ232" s="227"/>
      <c r="SPK232" s="227"/>
      <c r="SPL232" s="227"/>
      <c r="SPM232" s="227"/>
      <c r="SPN232" s="227"/>
      <c r="SPO232" s="227"/>
      <c r="SPP232" s="227"/>
      <c r="SPQ232" s="227"/>
      <c r="SPR232" s="227"/>
      <c r="SPS232" s="227"/>
      <c r="SPT232" s="227"/>
      <c r="SPU232" s="227"/>
      <c r="SPV232" s="227"/>
      <c r="SPW232" s="227"/>
      <c r="SPX232" s="227"/>
      <c r="SPY232" s="227"/>
      <c r="SPZ232" s="227"/>
      <c r="SQA232" s="227"/>
      <c r="SQB232" s="227"/>
      <c r="SQC232" s="227"/>
      <c r="SQD232" s="227"/>
      <c r="SQE232" s="227"/>
      <c r="SQF232" s="227"/>
      <c r="SQG232" s="227"/>
      <c r="SQH232" s="227"/>
      <c r="SQI232" s="227"/>
      <c r="SQJ232" s="227"/>
      <c r="SQK232" s="227"/>
      <c r="SQL232" s="227"/>
      <c r="SQM232" s="227"/>
      <c r="SQN232" s="227"/>
      <c r="SQO232" s="227"/>
      <c r="SQP232" s="227"/>
      <c r="SQQ232" s="227"/>
      <c r="SQR232" s="227"/>
      <c r="SQS232" s="227"/>
      <c r="SQT232" s="227"/>
      <c r="SQU232" s="227"/>
      <c r="SQV232" s="227"/>
      <c r="SQW232" s="227"/>
      <c r="SQX232" s="227"/>
      <c r="SQY232" s="227"/>
      <c r="SQZ232" s="227"/>
      <c r="SRA232" s="227"/>
      <c r="SRB232" s="227"/>
      <c r="SRC232" s="227"/>
      <c r="SRD232" s="227"/>
      <c r="SRE232" s="227"/>
      <c r="SRF232" s="227"/>
      <c r="SRG232" s="227"/>
      <c r="SRH232" s="227"/>
      <c r="SRI232" s="227"/>
      <c r="SRJ232" s="227"/>
      <c r="SRK232" s="227"/>
      <c r="SRL232" s="227"/>
      <c r="SRM232" s="227"/>
      <c r="SRN232" s="227"/>
      <c r="SRO232" s="227"/>
      <c r="SRP232" s="227"/>
      <c r="SRQ232" s="227"/>
      <c r="SRR232" s="227"/>
      <c r="SRS232" s="227"/>
      <c r="SRT232" s="227"/>
      <c r="SRU232" s="227"/>
      <c r="SRV232" s="227"/>
      <c r="SRW232" s="227"/>
      <c r="SRX232" s="227"/>
      <c r="SRY232" s="227"/>
      <c r="SRZ232" s="227"/>
      <c r="SSA232" s="227"/>
      <c r="SSB232" s="227"/>
      <c r="SSC232" s="227"/>
      <c r="SSD232" s="227"/>
      <c r="SSE232" s="227"/>
      <c r="SSF232" s="227"/>
      <c r="SSG232" s="227"/>
      <c r="SSH232" s="227"/>
      <c r="SSI232" s="227"/>
      <c r="SSJ232" s="227"/>
      <c r="SSK232" s="227"/>
      <c r="SSL232" s="227"/>
      <c r="SSM232" s="227"/>
      <c r="SSN232" s="227"/>
      <c r="SSO232" s="227"/>
      <c r="SSP232" s="227"/>
      <c r="SSQ232" s="227"/>
      <c r="SSR232" s="227"/>
      <c r="SSS232" s="227"/>
      <c r="SST232" s="227"/>
      <c r="SSU232" s="227"/>
      <c r="SSV232" s="227"/>
      <c r="SSW232" s="227"/>
      <c r="SSX232" s="227"/>
      <c r="SSY232" s="227"/>
      <c r="SSZ232" s="227"/>
      <c r="STA232" s="227"/>
      <c r="STB232" s="227"/>
      <c r="STC232" s="227"/>
      <c r="STD232" s="227"/>
      <c r="STE232" s="227"/>
      <c r="STF232" s="227"/>
      <c r="STG232" s="227"/>
      <c r="STH232" s="227"/>
      <c r="STI232" s="227"/>
      <c r="STJ232" s="227"/>
      <c r="STK232" s="227"/>
      <c r="STL232" s="227"/>
      <c r="STM232" s="227"/>
      <c r="STN232" s="227"/>
      <c r="STO232" s="227"/>
      <c r="STP232" s="227"/>
      <c r="STQ232" s="227"/>
      <c r="STR232" s="227"/>
      <c r="STS232" s="227"/>
      <c r="STT232" s="227"/>
      <c r="STU232" s="227"/>
      <c r="STV232" s="227"/>
      <c r="STW232" s="227"/>
      <c r="STX232" s="227"/>
      <c r="STY232" s="227"/>
      <c r="STZ232" s="227"/>
      <c r="SUA232" s="227"/>
      <c r="SUB232" s="227"/>
      <c r="SUC232" s="227"/>
      <c r="SUD232" s="227"/>
      <c r="SUE232" s="227"/>
      <c r="SUF232" s="227"/>
      <c r="SUG232" s="227"/>
      <c r="SUH232" s="227"/>
      <c r="SUI232" s="227"/>
      <c r="SUJ232" s="227"/>
      <c r="SUK232" s="227"/>
      <c r="SUL232" s="227"/>
      <c r="SUM232" s="227"/>
      <c r="SUN232" s="227"/>
      <c r="SUO232" s="227"/>
      <c r="SUP232" s="227"/>
      <c r="SUQ232" s="227"/>
      <c r="SUR232" s="227"/>
      <c r="SUS232" s="227"/>
      <c r="SUT232" s="227"/>
      <c r="SUU232" s="227"/>
      <c r="SUV232" s="227"/>
      <c r="SUW232" s="227"/>
      <c r="SUX232" s="227"/>
      <c r="SUY232" s="227"/>
      <c r="SUZ232" s="227"/>
      <c r="SVA232" s="227"/>
      <c r="SVB232" s="227"/>
      <c r="SVC232" s="227"/>
      <c r="SVD232" s="227"/>
      <c r="SVE232" s="227"/>
      <c r="SVF232" s="227"/>
      <c r="SVG232" s="227"/>
      <c r="SVH232" s="227"/>
      <c r="SVI232" s="227"/>
      <c r="SVJ232" s="227"/>
      <c r="SVK232" s="227"/>
      <c r="SVL232" s="227"/>
      <c r="SVM232" s="227"/>
      <c r="SVN232" s="227"/>
      <c r="SVO232" s="227"/>
      <c r="SVP232" s="227"/>
      <c r="SVQ232" s="227"/>
      <c r="SVR232" s="227"/>
      <c r="SVS232" s="227"/>
      <c r="SVT232" s="227"/>
      <c r="SVU232" s="227"/>
      <c r="SVV232" s="227"/>
      <c r="SVW232" s="227"/>
      <c r="SVX232" s="227"/>
      <c r="SVY232" s="227"/>
      <c r="SVZ232" s="227"/>
      <c r="SWA232" s="227"/>
      <c r="SWB232" s="227"/>
      <c r="SWC232" s="227"/>
      <c r="SWD232" s="227"/>
      <c r="SWE232" s="227"/>
      <c r="SWF232" s="227"/>
      <c r="SWG232" s="227"/>
      <c r="SWH232" s="227"/>
      <c r="SWI232" s="227"/>
      <c r="SWJ232" s="227"/>
      <c r="SWK232" s="227"/>
      <c r="SWL232" s="227"/>
      <c r="SWM232" s="227"/>
      <c r="SWN232" s="227"/>
      <c r="SWO232" s="227"/>
      <c r="SWP232" s="227"/>
      <c r="SWQ232" s="227"/>
      <c r="SWR232" s="227"/>
      <c r="SWS232" s="227"/>
      <c r="SWT232" s="227"/>
      <c r="SWU232" s="227"/>
      <c r="SWV232" s="227"/>
      <c r="SWW232" s="227"/>
      <c r="SWX232" s="227"/>
      <c r="SWY232" s="227"/>
      <c r="SWZ232" s="227"/>
      <c r="SXA232" s="227"/>
      <c r="SXB232" s="227"/>
      <c r="SXC232" s="227"/>
      <c r="SXD232" s="227"/>
      <c r="SXE232" s="227"/>
      <c r="SXF232" s="227"/>
      <c r="SXG232" s="227"/>
      <c r="SXH232" s="227"/>
      <c r="SXI232" s="227"/>
      <c r="SXJ232" s="227"/>
      <c r="SXK232" s="227"/>
      <c r="SXL232" s="227"/>
      <c r="SXM232" s="227"/>
      <c r="SXN232" s="227"/>
      <c r="SXO232" s="227"/>
      <c r="SXP232" s="227"/>
      <c r="SXQ232" s="227"/>
      <c r="SXR232" s="227"/>
      <c r="SXS232" s="227"/>
      <c r="SXT232" s="227"/>
      <c r="SXU232" s="227"/>
      <c r="SXV232" s="227"/>
      <c r="SXW232" s="227"/>
      <c r="SXX232" s="227"/>
      <c r="SXY232" s="227"/>
      <c r="SXZ232" s="227"/>
      <c r="SYA232" s="227"/>
      <c r="SYB232" s="227"/>
      <c r="SYC232" s="227"/>
      <c r="SYD232" s="227"/>
      <c r="SYE232" s="227"/>
      <c r="SYF232" s="227"/>
      <c r="SYG232" s="227"/>
      <c r="SYH232" s="227"/>
      <c r="SYI232" s="227"/>
      <c r="SYJ232" s="227"/>
      <c r="SYK232" s="227"/>
      <c r="SYL232" s="227"/>
      <c r="SYM232" s="227"/>
      <c r="SYN232" s="227"/>
      <c r="SYO232" s="227"/>
      <c r="SYP232" s="227"/>
      <c r="SYQ232" s="227"/>
      <c r="SYR232" s="227"/>
      <c r="SYS232" s="227"/>
      <c r="SYT232" s="227"/>
      <c r="SYU232" s="227"/>
      <c r="SYV232" s="227"/>
      <c r="SYW232" s="227"/>
      <c r="SYX232" s="227"/>
      <c r="SYY232" s="227"/>
      <c r="SYZ232" s="227"/>
      <c r="SZA232" s="227"/>
      <c r="SZB232" s="227"/>
      <c r="SZC232" s="227"/>
      <c r="SZD232" s="227"/>
      <c r="SZE232" s="227"/>
      <c r="SZF232" s="227"/>
      <c r="SZG232" s="227"/>
      <c r="SZH232" s="227"/>
      <c r="SZI232" s="227"/>
      <c r="SZJ232" s="227"/>
      <c r="SZK232" s="227"/>
      <c r="SZL232" s="227"/>
      <c r="SZM232" s="227"/>
      <c r="SZN232" s="227"/>
      <c r="SZO232" s="227"/>
      <c r="SZP232" s="227"/>
      <c r="SZQ232" s="227"/>
      <c r="SZR232" s="227"/>
      <c r="SZS232" s="227"/>
      <c r="SZT232" s="227"/>
      <c r="SZU232" s="227"/>
      <c r="SZV232" s="227"/>
      <c r="SZW232" s="227"/>
      <c r="SZX232" s="227"/>
      <c r="SZY232" s="227"/>
      <c r="SZZ232" s="227"/>
      <c r="TAA232" s="227"/>
      <c r="TAB232" s="227"/>
      <c r="TAC232" s="227"/>
      <c r="TAD232" s="227"/>
      <c r="TAE232" s="227"/>
      <c r="TAF232" s="227"/>
      <c r="TAG232" s="227"/>
      <c r="TAH232" s="227"/>
      <c r="TAI232" s="227"/>
      <c r="TAJ232" s="227"/>
      <c r="TAK232" s="227"/>
      <c r="TAL232" s="227"/>
      <c r="TAM232" s="227"/>
      <c r="TAN232" s="227"/>
      <c r="TAO232" s="227"/>
      <c r="TAP232" s="227"/>
      <c r="TAQ232" s="227"/>
      <c r="TAR232" s="227"/>
      <c r="TAS232" s="227"/>
      <c r="TAT232" s="227"/>
      <c r="TAU232" s="227"/>
      <c r="TAV232" s="227"/>
      <c r="TAW232" s="227"/>
      <c r="TAX232" s="227"/>
      <c r="TAY232" s="227"/>
      <c r="TAZ232" s="227"/>
      <c r="TBA232" s="227"/>
      <c r="TBB232" s="227"/>
      <c r="TBC232" s="227"/>
      <c r="TBD232" s="227"/>
      <c r="TBE232" s="227"/>
      <c r="TBF232" s="227"/>
      <c r="TBG232" s="227"/>
      <c r="TBH232" s="227"/>
      <c r="TBI232" s="227"/>
      <c r="TBJ232" s="227"/>
      <c r="TBK232" s="227"/>
      <c r="TBL232" s="227"/>
      <c r="TBM232" s="227"/>
      <c r="TBN232" s="227"/>
      <c r="TBO232" s="227"/>
      <c r="TBP232" s="227"/>
      <c r="TBQ232" s="227"/>
      <c r="TBR232" s="227"/>
      <c r="TBS232" s="227"/>
      <c r="TBT232" s="227"/>
      <c r="TBU232" s="227"/>
      <c r="TBV232" s="227"/>
      <c r="TBW232" s="227"/>
      <c r="TBX232" s="227"/>
      <c r="TBY232" s="227"/>
      <c r="TBZ232" s="227"/>
      <c r="TCA232" s="227"/>
      <c r="TCB232" s="227"/>
      <c r="TCC232" s="227"/>
      <c r="TCD232" s="227"/>
      <c r="TCE232" s="227"/>
      <c r="TCF232" s="227"/>
      <c r="TCG232" s="227"/>
      <c r="TCH232" s="227"/>
      <c r="TCI232" s="227"/>
      <c r="TCJ232" s="227"/>
      <c r="TCK232" s="227"/>
      <c r="TCL232" s="227"/>
      <c r="TCM232" s="227"/>
      <c r="TCN232" s="227"/>
      <c r="TCO232" s="227"/>
      <c r="TCP232" s="227"/>
      <c r="TCQ232" s="227"/>
      <c r="TCR232" s="227"/>
      <c r="TCS232" s="227"/>
      <c r="TCT232" s="227"/>
      <c r="TCU232" s="227"/>
      <c r="TCV232" s="227"/>
      <c r="TCW232" s="227"/>
      <c r="TCX232" s="227"/>
      <c r="TCY232" s="227"/>
      <c r="TCZ232" s="227"/>
      <c r="TDA232" s="227"/>
      <c r="TDB232" s="227"/>
      <c r="TDC232" s="227"/>
      <c r="TDD232" s="227"/>
      <c r="TDE232" s="227"/>
      <c r="TDF232" s="227"/>
      <c r="TDG232" s="227"/>
      <c r="TDH232" s="227"/>
      <c r="TDI232" s="227"/>
      <c r="TDJ232" s="227"/>
      <c r="TDK232" s="227"/>
      <c r="TDL232" s="227"/>
      <c r="TDM232" s="227"/>
      <c r="TDN232" s="227"/>
      <c r="TDO232" s="227"/>
      <c r="TDP232" s="227"/>
      <c r="TDQ232" s="227"/>
      <c r="TDR232" s="227"/>
      <c r="TDS232" s="227"/>
      <c r="TDT232" s="227"/>
      <c r="TDU232" s="227"/>
      <c r="TDV232" s="227"/>
      <c r="TDW232" s="227"/>
      <c r="TDX232" s="227"/>
      <c r="TDY232" s="227"/>
      <c r="TDZ232" s="227"/>
      <c r="TEA232" s="227"/>
      <c r="TEB232" s="227"/>
      <c r="TEC232" s="227"/>
      <c r="TED232" s="227"/>
      <c r="TEE232" s="227"/>
      <c r="TEF232" s="227"/>
      <c r="TEG232" s="227"/>
      <c r="TEH232" s="227"/>
      <c r="TEI232" s="227"/>
      <c r="TEJ232" s="227"/>
      <c r="TEK232" s="227"/>
      <c r="TEL232" s="227"/>
      <c r="TEM232" s="227"/>
      <c r="TEN232" s="227"/>
      <c r="TEO232" s="227"/>
      <c r="TEP232" s="227"/>
      <c r="TEQ232" s="227"/>
      <c r="TER232" s="227"/>
      <c r="TES232" s="227"/>
      <c r="TET232" s="227"/>
      <c r="TEU232" s="227"/>
      <c r="TEV232" s="227"/>
      <c r="TEW232" s="227"/>
      <c r="TEX232" s="227"/>
      <c r="TEY232" s="227"/>
      <c r="TEZ232" s="227"/>
      <c r="TFA232" s="227"/>
      <c r="TFB232" s="227"/>
      <c r="TFC232" s="227"/>
      <c r="TFD232" s="227"/>
      <c r="TFE232" s="227"/>
      <c r="TFF232" s="227"/>
      <c r="TFG232" s="227"/>
      <c r="TFH232" s="227"/>
      <c r="TFI232" s="227"/>
      <c r="TFJ232" s="227"/>
      <c r="TFK232" s="227"/>
      <c r="TFL232" s="227"/>
      <c r="TFM232" s="227"/>
      <c r="TFN232" s="227"/>
      <c r="TFO232" s="227"/>
      <c r="TFP232" s="227"/>
      <c r="TFQ232" s="227"/>
      <c r="TFR232" s="227"/>
      <c r="TFS232" s="227"/>
      <c r="TFT232" s="227"/>
      <c r="TFU232" s="227"/>
      <c r="TFV232" s="227"/>
      <c r="TFW232" s="227"/>
      <c r="TFX232" s="227"/>
      <c r="TFY232" s="227"/>
      <c r="TFZ232" s="227"/>
      <c r="TGA232" s="227"/>
      <c r="TGB232" s="227"/>
      <c r="TGC232" s="227"/>
      <c r="TGD232" s="227"/>
      <c r="TGE232" s="227"/>
      <c r="TGF232" s="227"/>
      <c r="TGG232" s="227"/>
      <c r="TGH232" s="227"/>
      <c r="TGI232" s="227"/>
      <c r="TGJ232" s="227"/>
      <c r="TGK232" s="227"/>
      <c r="TGL232" s="227"/>
      <c r="TGM232" s="227"/>
      <c r="TGN232" s="227"/>
      <c r="TGO232" s="227"/>
      <c r="TGP232" s="227"/>
      <c r="TGQ232" s="227"/>
      <c r="TGR232" s="227"/>
      <c r="TGS232" s="227"/>
      <c r="TGT232" s="227"/>
      <c r="TGU232" s="227"/>
      <c r="TGV232" s="227"/>
      <c r="TGW232" s="227"/>
      <c r="TGX232" s="227"/>
      <c r="TGY232" s="227"/>
      <c r="TGZ232" s="227"/>
      <c r="THA232" s="227"/>
      <c r="THB232" s="227"/>
      <c r="THC232" s="227"/>
      <c r="THD232" s="227"/>
      <c r="THE232" s="227"/>
      <c r="THF232" s="227"/>
      <c r="THG232" s="227"/>
      <c r="THH232" s="227"/>
      <c r="THI232" s="227"/>
      <c r="THJ232" s="227"/>
      <c r="THK232" s="227"/>
      <c r="THL232" s="227"/>
      <c r="THM232" s="227"/>
      <c r="THN232" s="227"/>
      <c r="THO232" s="227"/>
      <c r="THP232" s="227"/>
      <c r="THQ232" s="227"/>
      <c r="THR232" s="227"/>
      <c r="THS232" s="227"/>
      <c r="THT232" s="227"/>
      <c r="THU232" s="227"/>
      <c r="THV232" s="227"/>
      <c r="THW232" s="227"/>
      <c r="THX232" s="227"/>
      <c r="THY232" s="227"/>
      <c r="THZ232" s="227"/>
      <c r="TIA232" s="227"/>
      <c r="TIB232" s="227"/>
      <c r="TIC232" s="227"/>
      <c r="TID232" s="227"/>
      <c r="TIE232" s="227"/>
      <c r="TIF232" s="227"/>
      <c r="TIG232" s="227"/>
      <c r="TIH232" s="227"/>
      <c r="TII232" s="227"/>
      <c r="TIJ232" s="227"/>
      <c r="TIK232" s="227"/>
      <c r="TIL232" s="227"/>
      <c r="TIM232" s="227"/>
      <c r="TIN232" s="227"/>
      <c r="TIO232" s="227"/>
      <c r="TIP232" s="227"/>
      <c r="TIQ232" s="227"/>
      <c r="TIR232" s="227"/>
      <c r="TIS232" s="227"/>
      <c r="TIT232" s="227"/>
      <c r="TIU232" s="227"/>
      <c r="TIV232" s="227"/>
      <c r="TIW232" s="227"/>
      <c r="TIX232" s="227"/>
      <c r="TIY232" s="227"/>
      <c r="TIZ232" s="227"/>
      <c r="TJA232" s="227"/>
      <c r="TJB232" s="227"/>
      <c r="TJC232" s="227"/>
      <c r="TJD232" s="227"/>
      <c r="TJE232" s="227"/>
      <c r="TJF232" s="227"/>
      <c r="TJG232" s="227"/>
      <c r="TJH232" s="227"/>
      <c r="TJI232" s="227"/>
      <c r="TJJ232" s="227"/>
      <c r="TJK232" s="227"/>
      <c r="TJL232" s="227"/>
      <c r="TJM232" s="227"/>
      <c r="TJN232" s="227"/>
      <c r="TJO232" s="227"/>
      <c r="TJP232" s="227"/>
      <c r="TJQ232" s="227"/>
      <c r="TJR232" s="227"/>
      <c r="TJS232" s="227"/>
      <c r="TJT232" s="227"/>
      <c r="TJU232" s="227"/>
      <c r="TJV232" s="227"/>
      <c r="TJW232" s="227"/>
      <c r="TJX232" s="227"/>
      <c r="TJY232" s="227"/>
      <c r="TJZ232" s="227"/>
      <c r="TKA232" s="227"/>
      <c r="TKB232" s="227"/>
      <c r="TKC232" s="227"/>
      <c r="TKD232" s="227"/>
      <c r="TKE232" s="227"/>
      <c r="TKF232" s="227"/>
      <c r="TKG232" s="227"/>
      <c r="TKH232" s="227"/>
      <c r="TKI232" s="227"/>
      <c r="TKJ232" s="227"/>
      <c r="TKK232" s="227"/>
      <c r="TKL232" s="227"/>
      <c r="TKM232" s="227"/>
      <c r="TKN232" s="227"/>
      <c r="TKO232" s="227"/>
      <c r="TKP232" s="227"/>
      <c r="TKQ232" s="227"/>
      <c r="TKR232" s="227"/>
      <c r="TKS232" s="227"/>
      <c r="TKT232" s="227"/>
      <c r="TKU232" s="227"/>
      <c r="TKV232" s="227"/>
      <c r="TKW232" s="227"/>
      <c r="TKX232" s="227"/>
      <c r="TKY232" s="227"/>
      <c r="TKZ232" s="227"/>
      <c r="TLA232" s="227"/>
      <c r="TLB232" s="227"/>
      <c r="TLC232" s="227"/>
      <c r="TLD232" s="227"/>
      <c r="TLE232" s="227"/>
      <c r="TLF232" s="227"/>
      <c r="TLG232" s="227"/>
      <c r="TLH232" s="227"/>
      <c r="TLI232" s="227"/>
      <c r="TLJ232" s="227"/>
      <c r="TLK232" s="227"/>
      <c r="TLL232" s="227"/>
      <c r="TLM232" s="227"/>
      <c r="TLN232" s="227"/>
      <c r="TLO232" s="227"/>
      <c r="TLP232" s="227"/>
      <c r="TLQ232" s="227"/>
      <c r="TLR232" s="227"/>
      <c r="TLS232" s="227"/>
      <c r="TLT232" s="227"/>
      <c r="TLU232" s="227"/>
      <c r="TLV232" s="227"/>
      <c r="TLW232" s="227"/>
      <c r="TLX232" s="227"/>
      <c r="TLY232" s="227"/>
      <c r="TLZ232" s="227"/>
      <c r="TMA232" s="227"/>
      <c r="TMB232" s="227"/>
      <c r="TMC232" s="227"/>
      <c r="TMD232" s="227"/>
      <c r="TME232" s="227"/>
      <c r="TMF232" s="227"/>
      <c r="TMG232" s="227"/>
      <c r="TMH232" s="227"/>
      <c r="TMI232" s="227"/>
      <c r="TMJ232" s="227"/>
      <c r="TMK232" s="227"/>
      <c r="TML232" s="227"/>
      <c r="TMM232" s="227"/>
      <c r="TMN232" s="227"/>
      <c r="TMO232" s="227"/>
      <c r="TMP232" s="227"/>
      <c r="TMQ232" s="227"/>
      <c r="TMR232" s="227"/>
      <c r="TMS232" s="227"/>
      <c r="TMT232" s="227"/>
      <c r="TMU232" s="227"/>
      <c r="TMV232" s="227"/>
      <c r="TMW232" s="227"/>
      <c r="TMX232" s="227"/>
      <c r="TMY232" s="227"/>
      <c r="TMZ232" s="227"/>
      <c r="TNA232" s="227"/>
      <c r="TNB232" s="227"/>
      <c r="TNC232" s="227"/>
      <c r="TND232" s="227"/>
      <c r="TNE232" s="227"/>
      <c r="TNF232" s="227"/>
      <c r="TNG232" s="227"/>
      <c r="TNH232" s="227"/>
      <c r="TNI232" s="227"/>
      <c r="TNJ232" s="227"/>
      <c r="TNK232" s="227"/>
      <c r="TNL232" s="227"/>
      <c r="TNM232" s="227"/>
      <c r="TNN232" s="227"/>
      <c r="TNO232" s="227"/>
      <c r="TNP232" s="227"/>
      <c r="TNQ232" s="227"/>
      <c r="TNR232" s="227"/>
      <c r="TNS232" s="227"/>
      <c r="TNT232" s="227"/>
      <c r="TNU232" s="227"/>
      <c r="TNV232" s="227"/>
      <c r="TNW232" s="227"/>
      <c r="TNX232" s="227"/>
      <c r="TNY232" s="227"/>
      <c r="TNZ232" s="227"/>
      <c r="TOA232" s="227"/>
      <c r="TOB232" s="227"/>
      <c r="TOC232" s="227"/>
      <c r="TOD232" s="227"/>
      <c r="TOE232" s="227"/>
      <c r="TOF232" s="227"/>
      <c r="TOG232" s="227"/>
      <c r="TOH232" s="227"/>
      <c r="TOI232" s="227"/>
      <c r="TOJ232" s="227"/>
      <c r="TOK232" s="227"/>
      <c r="TOL232" s="227"/>
      <c r="TOM232" s="227"/>
      <c r="TON232" s="227"/>
      <c r="TOO232" s="227"/>
      <c r="TOP232" s="227"/>
      <c r="TOQ232" s="227"/>
      <c r="TOR232" s="227"/>
      <c r="TOS232" s="227"/>
      <c r="TOT232" s="227"/>
      <c r="TOU232" s="227"/>
      <c r="TOV232" s="227"/>
      <c r="TOW232" s="227"/>
      <c r="TOX232" s="227"/>
      <c r="TOY232" s="227"/>
      <c r="TOZ232" s="227"/>
      <c r="TPA232" s="227"/>
      <c r="TPB232" s="227"/>
      <c r="TPC232" s="227"/>
      <c r="TPD232" s="227"/>
      <c r="TPE232" s="227"/>
      <c r="TPF232" s="227"/>
      <c r="TPG232" s="227"/>
      <c r="TPH232" s="227"/>
      <c r="TPI232" s="227"/>
      <c r="TPJ232" s="227"/>
      <c r="TPK232" s="227"/>
      <c r="TPL232" s="227"/>
      <c r="TPM232" s="227"/>
      <c r="TPN232" s="227"/>
      <c r="TPO232" s="227"/>
      <c r="TPP232" s="227"/>
      <c r="TPQ232" s="227"/>
      <c r="TPR232" s="227"/>
      <c r="TPS232" s="227"/>
      <c r="TPT232" s="227"/>
      <c r="TPU232" s="227"/>
      <c r="TPV232" s="227"/>
      <c r="TPW232" s="227"/>
      <c r="TPX232" s="227"/>
      <c r="TPY232" s="227"/>
      <c r="TPZ232" s="227"/>
      <c r="TQA232" s="227"/>
      <c r="TQB232" s="227"/>
      <c r="TQC232" s="227"/>
      <c r="TQD232" s="227"/>
      <c r="TQE232" s="227"/>
      <c r="TQF232" s="227"/>
      <c r="TQG232" s="227"/>
      <c r="TQH232" s="227"/>
      <c r="TQI232" s="227"/>
      <c r="TQJ232" s="227"/>
      <c r="TQK232" s="227"/>
      <c r="TQL232" s="227"/>
      <c r="TQM232" s="227"/>
      <c r="TQN232" s="227"/>
      <c r="TQO232" s="227"/>
      <c r="TQP232" s="227"/>
      <c r="TQQ232" s="227"/>
      <c r="TQR232" s="227"/>
      <c r="TQS232" s="227"/>
      <c r="TQT232" s="227"/>
      <c r="TQU232" s="227"/>
      <c r="TQV232" s="227"/>
      <c r="TQW232" s="227"/>
      <c r="TQX232" s="227"/>
      <c r="TQY232" s="227"/>
      <c r="TQZ232" s="227"/>
      <c r="TRA232" s="227"/>
      <c r="TRB232" s="227"/>
      <c r="TRC232" s="227"/>
      <c r="TRD232" s="227"/>
      <c r="TRE232" s="227"/>
      <c r="TRF232" s="227"/>
      <c r="TRG232" s="227"/>
      <c r="TRH232" s="227"/>
      <c r="TRI232" s="227"/>
      <c r="TRJ232" s="227"/>
      <c r="TRK232" s="227"/>
      <c r="TRL232" s="227"/>
      <c r="TRM232" s="227"/>
      <c r="TRN232" s="227"/>
      <c r="TRO232" s="227"/>
      <c r="TRP232" s="227"/>
      <c r="TRQ232" s="227"/>
      <c r="TRR232" s="227"/>
      <c r="TRS232" s="227"/>
      <c r="TRT232" s="227"/>
      <c r="TRU232" s="227"/>
      <c r="TRV232" s="227"/>
      <c r="TRW232" s="227"/>
      <c r="TRX232" s="227"/>
      <c r="TRY232" s="227"/>
      <c r="TRZ232" s="227"/>
      <c r="TSA232" s="227"/>
      <c r="TSB232" s="227"/>
      <c r="TSC232" s="227"/>
      <c r="TSD232" s="227"/>
      <c r="TSE232" s="227"/>
      <c r="TSF232" s="227"/>
      <c r="TSG232" s="227"/>
      <c r="TSH232" s="227"/>
      <c r="TSI232" s="227"/>
      <c r="TSJ232" s="227"/>
      <c r="TSK232" s="227"/>
      <c r="TSL232" s="227"/>
      <c r="TSM232" s="227"/>
      <c r="TSN232" s="227"/>
      <c r="TSO232" s="227"/>
      <c r="TSP232" s="227"/>
      <c r="TSQ232" s="227"/>
      <c r="TSR232" s="227"/>
      <c r="TSS232" s="227"/>
      <c r="TST232" s="227"/>
      <c r="TSU232" s="227"/>
      <c r="TSV232" s="227"/>
      <c r="TSW232" s="227"/>
      <c r="TSX232" s="227"/>
      <c r="TSY232" s="227"/>
      <c r="TSZ232" s="227"/>
      <c r="TTA232" s="227"/>
      <c r="TTB232" s="227"/>
      <c r="TTC232" s="227"/>
      <c r="TTD232" s="227"/>
      <c r="TTE232" s="227"/>
      <c r="TTF232" s="227"/>
      <c r="TTG232" s="227"/>
      <c r="TTH232" s="227"/>
      <c r="TTI232" s="227"/>
      <c r="TTJ232" s="227"/>
      <c r="TTK232" s="227"/>
      <c r="TTL232" s="227"/>
      <c r="TTM232" s="227"/>
      <c r="TTN232" s="227"/>
      <c r="TTO232" s="227"/>
      <c r="TTP232" s="227"/>
      <c r="TTQ232" s="227"/>
      <c r="TTR232" s="227"/>
      <c r="TTS232" s="227"/>
      <c r="TTT232" s="227"/>
      <c r="TTU232" s="227"/>
      <c r="TTV232" s="227"/>
      <c r="TTW232" s="227"/>
      <c r="TTX232" s="227"/>
      <c r="TTY232" s="227"/>
      <c r="TTZ232" s="227"/>
      <c r="TUA232" s="227"/>
      <c r="TUB232" s="227"/>
      <c r="TUC232" s="227"/>
      <c r="TUD232" s="227"/>
      <c r="TUE232" s="227"/>
      <c r="TUF232" s="227"/>
      <c r="TUG232" s="227"/>
      <c r="TUH232" s="227"/>
      <c r="TUI232" s="227"/>
      <c r="TUJ232" s="227"/>
      <c r="TUK232" s="227"/>
      <c r="TUL232" s="227"/>
      <c r="TUM232" s="227"/>
      <c r="TUN232" s="227"/>
      <c r="TUO232" s="227"/>
      <c r="TUP232" s="227"/>
      <c r="TUQ232" s="227"/>
      <c r="TUR232" s="227"/>
      <c r="TUS232" s="227"/>
      <c r="TUT232" s="227"/>
      <c r="TUU232" s="227"/>
      <c r="TUV232" s="227"/>
      <c r="TUW232" s="227"/>
      <c r="TUX232" s="227"/>
      <c r="TUY232" s="227"/>
      <c r="TUZ232" s="227"/>
      <c r="TVA232" s="227"/>
      <c r="TVB232" s="227"/>
      <c r="TVC232" s="227"/>
      <c r="TVD232" s="227"/>
      <c r="TVE232" s="227"/>
      <c r="TVF232" s="227"/>
      <c r="TVG232" s="227"/>
      <c r="TVH232" s="227"/>
      <c r="TVI232" s="227"/>
      <c r="TVJ232" s="227"/>
      <c r="TVK232" s="227"/>
      <c r="TVL232" s="227"/>
      <c r="TVM232" s="227"/>
      <c r="TVN232" s="227"/>
      <c r="TVO232" s="227"/>
      <c r="TVP232" s="227"/>
      <c r="TVQ232" s="227"/>
      <c r="TVR232" s="227"/>
      <c r="TVS232" s="227"/>
      <c r="TVT232" s="227"/>
      <c r="TVU232" s="227"/>
      <c r="TVV232" s="227"/>
      <c r="TVW232" s="227"/>
      <c r="TVX232" s="227"/>
      <c r="TVY232" s="227"/>
      <c r="TVZ232" s="227"/>
      <c r="TWA232" s="227"/>
      <c r="TWB232" s="227"/>
      <c r="TWC232" s="227"/>
      <c r="TWD232" s="227"/>
      <c r="TWE232" s="227"/>
      <c r="TWF232" s="227"/>
      <c r="TWG232" s="227"/>
      <c r="TWH232" s="227"/>
      <c r="TWI232" s="227"/>
      <c r="TWJ232" s="227"/>
      <c r="TWK232" s="227"/>
      <c r="TWL232" s="227"/>
      <c r="TWM232" s="227"/>
      <c r="TWN232" s="227"/>
      <c r="TWO232" s="227"/>
      <c r="TWP232" s="227"/>
      <c r="TWQ232" s="227"/>
      <c r="TWR232" s="227"/>
      <c r="TWS232" s="227"/>
      <c r="TWT232" s="227"/>
      <c r="TWU232" s="227"/>
      <c r="TWV232" s="227"/>
      <c r="TWW232" s="227"/>
      <c r="TWX232" s="227"/>
      <c r="TWY232" s="227"/>
      <c r="TWZ232" s="227"/>
      <c r="TXA232" s="227"/>
      <c r="TXB232" s="227"/>
      <c r="TXC232" s="227"/>
      <c r="TXD232" s="227"/>
      <c r="TXE232" s="227"/>
      <c r="TXF232" s="227"/>
      <c r="TXG232" s="227"/>
      <c r="TXH232" s="227"/>
      <c r="TXI232" s="227"/>
      <c r="TXJ232" s="227"/>
      <c r="TXK232" s="227"/>
      <c r="TXL232" s="227"/>
      <c r="TXM232" s="227"/>
      <c r="TXN232" s="227"/>
      <c r="TXO232" s="227"/>
      <c r="TXP232" s="227"/>
      <c r="TXQ232" s="227"/>
      <c r="TXR232" s="227"/>
      <c r="TXS232" s="227"/>
      <c r="TXT232" s="227"/>
      <c r="TXU232" s="227"/>
      <c r="TXV232" s="227"/>
      <c r="TXW232" s="227"/>
      <c r="TXX232" s="227"/>
      <c r="TXY232" s="227"/>
      <c r="TXZ232" s="227"/>
      <c r="TYA232" s="227"/>
      <c r="TYB232" s="227"/>
      <c r="TYC232" s="227"/>
      <c r="TYD232" s="227"/>
      <c r="TYE232" s="227"/>
      <c r="TYF232" s="227"/>
      <c r="TYG232" s="227"/>
      <c r="TYH232" s="227"/>
      <c r="TYI232" s="227"/>
      <c r="TYJ232" s="227"/>
      <c r="TYK232" s="227"/>
      <c r="TYL232" s="227"/>
      <c r="TYM232" s="227"/>
      <c r="TYN232" s="227"/>
      <c r="TYO232" s="227"/>
      <c r="TYP232" s="227"/>
      <c r="TYQ232" s="227"/>
      <c r="TYR232" s="227"/>
      <c r="TYS232" s="227"/>
      <c r="TYT232" s="227"/>
      <c r="TYU232" s="227"/>
      <c r="TYV232" s="227"/>
      <c r="TYW232" s="227"/>
      <c r="TYX232" s="227"/>
      <c r="TYY232" s="227"/>
      <c r="TYZ232" s="227"/>
      <c r="TZA232" s="227"/>
      <c r="TZB232" s="227"/>
      <c r="TZC232" s="227"/>
      <c r="TZD232" s="227"/>
      <c r="TZE232" s="227"/>
      <c r="TZF232" s="227"/>
      <c r="TZG232" s="227"/>
      <c r="TZH232" s="227"/>
      <c r="TZI232" s="227"/>
      <c r="TZJ232" s="227"/>
      <c r="TZK232" s="227"/>
      <c r="TZL232" s="227"/>
      <c r="TZM232" s="227"/>
      <c r="TZN232" s="227"/>
      <c r="TZO232" s="227"/>
      <c r="TZP232" s="227"/>
      <c r="TZQ232" s="227"/>
      <c r="TZR232" s="227"/>
      <c r="TZS232" s="227"/>
      <c r="TZT232" s="227"/>
      <c r="TZU232" s="227"/>
      <c r="TZV232" s="227"/>
      <c r="TZW232" s="227"/>
      <c r="TZX232" s="227"/>
      <c r="TZY232" s="227"/>
      <c r="TZZ232" s="227"/>
      <c r="UAA232" s="227"/>
      <c r="UAB232" s="227"/>
      <c r="UAC232" s="227"/>
      <c r="UAD232" s="227"/>
      <c r="UAE232" s="227"/>
      <c r="UAF232" s="227"/>
      <c r="UAG232" s="227"/>
      <c r="UAH232" s="227"/>
      <c r="UAI232" s="227"/>
      <c r="UAJ232" s="227"/>
      <c r="UAK232" s="227"/>
      <c r="UAL232" s="227"/>
      <c r="UAM232" s="227"/>
      <c r="UAN232" s="227"/>
      <c r="UAO232" s="227"/>
      <c r="UAP232" s="227"/>
      <c r="UAQ232" s="227"/>
      <c r="UAR232" s="227"/>
      <c r="UAS232" s="227"/>
      <c r="UAT232" s="227"/>
      <c r="UAU232" s="227"/>
      <c r="UAV232" s="227"/>
      <c r="UAW232" s="227"/>
      <c r="UAX232" s="227"/>
      <c r="UAY232" s="227"/>
      <c r="UAZ232" s="227"/>
      <c r="UBA232" s="227"/>
      <c r="UBB232" s="227"/>
      <c r="UBC232" s="227"/>
      <c r="UBD232" s="227"/>
      <c r="UBE232" s="227"/>
      <c r="UBF232" s="227"/>
      <c r="UBG232" s="227"/>
      <c r="UBH232" s="227"/>
      <c r="UBI232" s="227"/>
      <c r="UBJ232" s="227"/>
      <c r="UBK232" s="227"/>
      <c r="UBL232" s="227"/>
      <c r="UBM232" s="227"/>
      <c r="UBN232" s="227"/>
      <c r="UBO232" s="227"/>
      <c r="UBP232" s="227"/>
      <c r="UBQ232" s="227"/>
      <c r="UBR232" s="227"/>
      <c r="UBS232" s="227"/>
      <c r="UBT232" s="227"/>
      <c r="UBU232" s="227"/>
      <c r="UBV232" s="227"/>
      <c r="UBW232" s="227"/>
      <c r="UBX232" s="227"/>
      <c r="UBY232" s="227"/>
      <c r="UBZ232" s="227"/>
      <c r="UCA232" s="227"/>
      <c r="UCB232" s="227"/>
      <c r="UCC232" s="227"/>
      <c r="UCD232" s="227"/>
      <c r="UCE232" s="227"/>
      <c r="UCF232" s="227"/>
      <c r="UCG232" s="227"/>
      <c r="UCH232" s="227"/>
      <c r="UCI232" s="227"/>
      <c r="UCJ232" s="227"/>
      <c r="UCK232" s="227"/>
      <c r="UCL232" s="227"/>
      <c r="UCM232" s="227"/>
      <c r="UCN232" s="227"/>
      <c r="UCO232" s="227"/>
      <c r="UCP232" s="227"/>
      <c r="UCQ232" s="227"/>
      <c r="UCR232" s="227"/>
      <c r="UCS232" s="227"/>
      <c r="UCT232" s="227"/>
      <c r="UCU232" s="227"/>
      <c r="UCV232" s="227"/>
      <c r="UCW232" s="227"/>
      <c r="UCX232" s="227"/>
      <c r="UCY232" s="227"/>
      <c r="UCZ232" s="227"/>
      <c r="UDA232" s="227"/>
      <c r="UDB232" s="227"/>
      <c r="UDC232" s="227"/>
      <c r="UDD232" s="227"/>
      <c r="UDE232" s="227"/>
      <c r="UDF232" s="227"/>
      <c r="UDG232" s="227"/>
      <c r="UDH232" s="227"/>
      <c r="UDI232" s="227"/>
      <c r="UDJ232" s="227"/>
      <c r="UDK232" s="227"/>
      <c r="UDL232" s="227"/>
      <c r="UDM232" s="227"/>
      <c r="UDN232" s="227"/>
      <c r="UDO232" s="227"/>
      <c r="UDP232" s="227"/>
      <c r="UDQ232" s="227"/>
      <c r="UDR232" s="227"/>
      <c r="UDS232" s="227"/>
      <c r="UDT232" s="227"/>
      <c r="UDU232" s="227"/>
      <c r="UDV232" s="227"/>
      <c r="UDW232" s="227"/>
      <c r="UDX232" s="227"/>
      <c r="UDY232" s="227"/>
      <c r="UDZ232" s="227"/>
      <c r="UEA232" s="227"/>
      <c r="UEB232" s="227"/>
      <c r="UEC232" s="227"/>
      <c r="UED232" s="227"/>
      <c r="UEE232" s="227"/>
      <c r="UEF232" s="227"/>
      <c r="UEG232" s="227"/>
      <c r="UEH232" s="227"/>
      <c r="UEI232" s="227"/>
      <c r="UEJ232" s="227"/>
      <c r="UEK232" s="227"/>
      <c r="UEL232" s="227"/>
      <c r="UEM232" s="227"/>
      <c r="UEN232" s="227"/>
      <c r="UEO232" s="227"/>
      <c r="UEP232" s="227"/>
      <c r="UEQ232" s="227"/>
      <c r="UER232" s="227"/>
      <c r="UES232" s="227"/>
      <c r="UET232" s="227"/>
      <c r="UEU232" s="227"/>
      <c r="UEV232" s="227"/>
      <c r="UEW232" s="227"/>
      <c r="UEX232" s="227"/>
      <c r="UEY232" s="227"/>
      <c r="UEZ232" s="227"/>
      <c r="UFA232" s="227"/>
      <c r="UFB232" s="227"/>
      <c r="UFC232" s="227"/>
      <c r="UFD232" s="227"/>
      <c r="UFE232" s="227"/>
      <c r="UFF232" s="227"/>
      <c r="UFG232" s="227"/>
      <c r="UFH232" s="227"/>
      <c r="UFI232" s="227"/>
      <c r="UFJ232" s="227"/>
      <c r="UFK232" s="227"/>
      <c r="UFL232" s="227"/>
      <c r="UFM232" s="227"/>
      <c r="UFN232" s="227"/>
      <c r="UFO232" s="227"/>
      <c r="UFP232" s="227"/>
      <c r="UFQ232" s="227"/>
      <c r="UFR232" s="227"/>
      <c r="UFS232" s="227"/>
      <c r="UFT232" s="227"/>
      <c r="UFU232" s="227"/>
      <c r="UFV232" s="227"/>
      <c r="UFW232" s="227"/>
      <c r="UFX232" s="227"/>
      <c r="UFY232" s="227"/>
      <c r="UFZ232" s="227"/>
      <c r="UGA232" s="227"/>
      <c r="UGB232" s="227"/>
      <c r="UGC232" s="227"/>
      <c r="UGD232" s="227"/>
      <c r="UGE232" s="227"/>
      <c r="UGF232" s="227"/>
      <c r="UGG232" s="227"/>
      <c r="UGH232" s="227"/>
      <c r="UGI232" s="227"/>
      <c r="UGJ232" s="227"/>
      <c r="UGK232" s="227"/>
      <c r="UGL232" s="227"/>
      <c r="UGM232" s="227"/>
      <c r="UGN232" s="227"/>
      <c r="UGO232" s="227"/>
      <c r="UGP232" s="227"/>
      <c r="UGQ232" s="227"/>
      <c r="UGR232" s="227"/>
      <c r="UGS232" s="227"/>
      <c r="UGT232" s="227"/>
      <c r="UGU232" s="227"/>
      <c r="UGV232" s="227"/>
      <c r="UGW232" s="227"/>
      <c r="UGX232" s="227"/>
      <c r="UGY232" s="227"/>
      <c r="UGZ232" s="227"/>
      <c r="UHA232" s="227"/>
      <c r="UHB232" s="227"/>
      <c r="UHC232" s="227"/>
      <c r="UHD232" s="227"/>
      <c r="UHE232" s="227"/>
      <c r="UHF232" s="227"/>
      <c r="UHG232" s="227"/>
      <c r="UHH232" s="227"/>
      <c r="UHI232" s="227"/>
      <c r="UHJ232" s="227"/>
      <c r="UHK232" s="227"/>
      <c r="UHL232" s="227"/>
      <c r="UHM232" s="227"/>
      <c r="UHN232" s="227"/>
      <c r="UHO232" s="227"/>
      <c r="UHP232" s="227"/>
      <c r="UHQ232" s="227"/>
      <c r="UHR232" s="227"/>
      <c r="UHS232" s="227"/>
      <c r="UHT232" s="227"/>
      <c r="UHU232" s="227"/>
      <c r="UHV232" s="227"/>
      <c r="UHW232" s="227"/>
      <c r="UHX232" s="227"/>
      <c r="UHY232" s="227"/>
      <c r="UHZ232" s="227"/>
      <c r="UIA232" s="227"/>
      <c r="UIB232" s="227"/>
      <c r="UIC232" s="227"/>
      <c r="UID232" s="227"/>
      <c r="UIE232" s="227"/>
      <c r="UIF232" s="227"/>
      <c r="UIG232" s="227"/>
      <c r="UIH232" s="227"/>
      <c r="UII232" s="227"/>
      <c r="UIJ232" s="227"/>
      <c r="UIK232" s="227"/>
      <c r="UIL232" s="227"/>
      <c r="UIM232" s="227"/>
      <c r="UIN232" s="227"/>
      <c r="UIO232" s="227"/>
      <c r="UIP232" s="227"/>
      <c r="UIQ232" s="227"/>
      <c r="UIR232" s="227"/>
      <c r="UIS232" s="227"/>
      <c r="UIT232" s="227"/>
      <c r="UIU232" s="227"/>
      <c r="UIV232" s="227"/>
      <c r="UIW232" s="227"/>
      <c r="UIX232" s="227"/>
      <c r="UIY232" s="227"/>
      <c r="UIZ232" s="227"/>
      <c r="UJA232" s="227"/>
      <c r="UJB232" s="227"/>
      <c r="UJC232" s="227"/>
      <c r="UJD232" s="227"/>
      <c r="UJE232" s="227"/>
      <c r="UJF232" s="227"/>
      <c r="UJG232" s="227"/>
      <c r="UJH232" s="227"/>
      <c r="UJI232" s="227"/>
      <c r="UJJ232" s="227"/>
      <c r="UJK232" s="227"/>
      <c r="UJL232" s="227"/>
      <c r="UJM232" s="227"/>
      <c r="UJN232" s="227"/>
      <c r="UJO232" s="227"/>
      <c r="UJP232" s="227"/>
      <c r="UJQ232" s="227"/>
      <c r="UJR232" s="227"/>
      <c r="UJS232" s="227"/>
      <c r="UJT232" s="227"/>
      <c r="UJU232" s="227"/>
      <c r="UJV232" s="227"/>
      <c r="UJW232" s="227"/>
      <c r="UJX232" s="227"/>
      <c r="UJY232" s="227"/>
      <c r="UJZ232" s="227"/>
      <c r="UKA232" s="227"/>
      <c r="UKB232" s="227"/>
      <c r="UKC232" s="227"/>
      <c r="UKD232" s="227"/>
      <c r="UKE232" s="227"/>
      <c r="UKF232" s="227"/>
      <c r="UKG232" s="227"/>
      <c r="UKH232" s="227"/>
      <c r="UKI232" s="227"/>
      <c r="UKJ232" s="227"/>
      <c r="UKK232" s="227"/>
      <c r="UKL232" s="227"/>
      <c r="UKM232" s="227"/>
      <c r="UKN232" s="227"/>
      <c r="UKO232" s="227"/>
      <c r="UKP232" s="227"/>
      <c r="UKQ232" s="227"/>
      <c r="UKR232" s="227"/>
      <c r="UKS232" s="227"/>
      <c r="UKT232" s="227"/>
      <c r="UKU232" s="227"/>
      <c r="UKV232" s="227"/>
      <c r="UKW232" s="227"/>
      <c r="UKX232" s="227"/>
      <c r="UKY232" s="227"/>
      <c r="UKZ232" s="227"/>
      <c r="ULA232" s="227"/>
      <c r="ULB232" s="227"/>
      <c r="ULC232" s="227"/>
      <c r="ULD232" s="227"/>
      <c r="ULE232" s="227"/>
      <c r="ULF232" s="227"/>
      <c r="ULG232" s="227"/>
      <c r="ULH232" s="227"/>
      <c r="ULI232" s="227"/>
      <c r="ULJ232" s="227"/>
      <c r="ULK232" s="227"/>
      <c r="ULL232" s="227"/>
      <c r="ULM232" s="227"/>
      <c r="ULN232" s="227"/>
      <c r="ULO232" s="227"/>
      <c r="ULP232" s="227"/>
      <c r="ULQ232" s="227"/>
      <c r="ULR232" s="227"/>
      <c r="ULS232" s="227"/>
      <c r="ULT232" s="227"/>
      <c r="ULU232" s="227"/>
      <c r="ULV232" s="227"/>
      <c r="ULW232" s="227"/>
      <c r="ULX232" s="227"/>
      <c r="ULY232" s="227"/>
      <c r="ULZ232" s="227"/>
      <c r="UMA232" s="227"/>
      <c r="UMB232" s="227"/>
      <c r="UMC232" s="227"/>
      <c r="UMD232" s="227"/>
      <c r="UME232" s="227"/>
      <c r="UMF232" s="227"/>
      <c r="UMG232" s="227"/>
      <c r="UMH232" s="227"/>
      <c r="UMI232" s="227"/>
      <c r="UMJ232" s="227"/>
      <c r="UMK232" s="227"/>
      <c r="UML232" s="227"/>
      <c r="UMM232" s="227"/>
      <c r="UMN232" s="227"/>
      <c r="UMO232" s="227"/>
      <c r="UMP232" s="227"/>
      <c r="UMQ232" s="227"/>
      <c r="UMR232" s="227"/>
      <c r="UMS232" s="227"/>
      <c r="UMT232" s="227"/>
      <c r="UMU232" s="227"/>
      <c r="UMV232" s="227"/>
      <c r="UMW232" s="227"/>
      <c r="UMX232" s="227"/>
      <c r="UMY232" s="227"/>
      <c r="UMZ232" s="227"/>
      <c r="UNA232" s="227"/>
      <c r="UNB232" s="227"/>
      <c r="UNC232" s="227"/>
      <c r="UND232" s="227"/>
      <c r="UNE232" s="227"/>
      <c r="UNF232" s="227"/>
      <c r="UNG232" s="227"/>
      <c r="UNH232" s="227"/>
      <c r="UNI232" s="227"/>
      <c r="UNJ232" s="227"/>
      <c r="UNK232" s="227"/>
      <c r="UNL232" s="227"/>
      <c r="UNM232" s="227"/>
      <c r="UNN232" s="227"/>
      <c r="UNO232" s="227"/>
      <c r="UNP232" s="227"/>
      <c r="UNQ232" s="227"/>
      <c r="UNR232" s="227"/>
      <c r="UNS232" s="227"/>
      <c r="UNT232" s="227"/>
      <c r="UNU232" s="227"/>
      <c r="UNV232" s="227"/>
      <c r="UNW232" s="227"/>
      <c r="UNX232" s="227"/>
      <c r="UNY232" s="227"/>
      <c r="UNZ232" s="227"/>
      <c r="UOA232" s="227"/>
      <c r="UOB232" s="227"/>
      <c r="UOC232" s="227"/>
      <c r="UOD232" s="227"/>
      <c r="UOE232" s="227"/>
      <c r="UOF232" s="227"/>
      <c r="UOG232" s="227"/>
      <c r="UOH232" s="227"/>
      <c r="UOI232" s="227"/>
      <c r="UOJ232" s="227"/>
      <c r="UOK232" s="227"/>
      <c r="UOL232" s="227"/>
      <c r="UOM232" s="227"/>
      <c r="UON232" s="227"/>
      <c r="UOO232" s="227"/>
      <c r="UOP232" s="227"/>
      <c r="UOQ232" s="227"/>
      <c r="UOR232" s="227"/>
      <c r="UOS232" s="227"/>
      <c r="UOT232" s="227"/>
      <c r="UOU232" s="227"/>
      <c r="UOV232" s="227"/>
      <c r="UOW232" s="227"/>
      <c r="UOX232" s="227"/>
      <c r="UOY232" s="227"/>
      <c r="UOZ232" s="227"/>
      <c r="UPA232" s="227"/>
      <c r="UPB232" s="227"/>
      <c r="UPC232" s="227"/>
      <c r="UPD232" s="227"/>
      <c r="UPE232" s="227"/>
      <c r="UPF232" s="227"/>
      <c r="UPG232" s="227"/>
      <c r="UPH232" s="227"/>
      <c r="UPI232" s="227"/>
      <c r="UPJ232" s="227"/>
      <c r="UPK232" s="227"/>
      <c r="UPL232" s="227"/>
      <c r="UPM232" s="227"/>
      <c r="UPN232" s="227"/>
      <c r="UPO232" s="227"/>
      <c r="UPP232" s="227"/>
      <c r="UPQ232" s="227"/>
      <c r="UPR232" s="227"/>
      <c r="UPS232" s="227"/>
      <c r="UPT232" s="227"/>
      <c r="UPU232" s="227"/>
      <c r="UPV232" s="227"/>
      <c r="UPW232" s="227"/>
      <c r="UPX232" s="227"/>
      <c r="UPY232" s="227"/>
      <c r="UPZ232" s="227"/>
      <c r="UQA232" s="227"/>
      <c r="UQB232" s="227"/>
      <c r="UQC232" s="227"/>
      <c r="UQD232" s="227"/>
      <c r="UQE232" s="227"/>
      <c r="UQF232" s="227"/>
      <c r="UQG232" s="227"/>
      <c r="UQH232" s="227"/>
      <c r="UQI232" s="227"/>
      <c r="UQJ232" s="227"/>
      <c r="UQK232" s="227"/>
      <c r="UQL232" s="227"/>
      <c r="UQM232" s="227"/>
      <c r="UQN232" s="227"/>
      <c r="UQO232" s="227"/>
      <c r="UQP232" s="227"/>
      <c r="UQQ232" s="227"/>
      <c r="UQR232" s="227"/>
      <c r="UQS232" s="227"/>
      <c r="UQT232" s="227"/>
      <c r="UQU232" s="227"/>
      <c r="UQV232" s="227"/>
      <c r="UQW232" s="227"/>
      <c r="UQX232" s="227"/>
      <c r="UQY232" s="227"/>
      <c r="UQZ232" s="227"/>
      <c r="URA232" s="227"/>
      <c r="URB232" s="227"/>
      <c r="URC232" s="227"/>
      <c r="URD232" s="227"/>
      <c r="URE232" s="227"/>
      <c r="URF232" s="227"/>
      <c r="URG232" s="227"/>
      <c r="URH232" s="227"/>
      <c r="URI232" s="227"/>
      <c r="URJ232" s="227"/>
      <c r="URK232" s="227"/>
      <c r="URL232" s="227"/>
      <c r="URM232" s="227"/>
      <c r="URN232" s="227"/>
      <c r="URO232" s="227"/>
      <c r="URP232" s="227"/>
      <c r="URQ232" s="227"/>
      <c r="URR232" s="227"/>
      <c r="URS232" s="227"/>
      <c r="URT232" s="227"/>
      <c r="URU232" s="227"/>
      <c r="URV232" s="227"/>
      <c r="URW232" s="227"/>
      <c r="URX232" s="227"/>
      <c r="URY232" s="227"/>
      <c r="URZ232" s="227"/>
      <c r="USA232" s="227"/>
      <c r="USB232" s="227"/>
      <c r="USC232" s="227"/>
      <c r="USD232" s="227"/>
      <c r="USE232" s="227"/>
      <c r="USF232" s="227"/>
      <c r="USG232" s="227"/>
      <c r="USH232" s="227"/>
      <c r="USI232" s="227"/>
      <c r="USJ232" s="227"/>
      <c r="USK232" s="227"/>
      <c r="USL232" s="227"/>
      <c r="USM232" s="227"/>
      <c r="USN232" s="227"/>
      <c r="USO232" s="227"/>
      <c r="USP232" s="227"/>
      <c r="USQ232" s="227"/>
      <c r="USR232" s="227"/>
      <c r="USS232" s="227"/>
      <c r="UST232" s="227"/>
      <c r="USU232" s="227"/>
      <c r="USV232" s="227"/>
      <c r="USW232" s="227"/>
      <c r="USX232" s="227"/>
      <c r="USY232" s="227"/>
      <c r="USZ232" s="227"/>
      <c r="UTA232" s="227"/>
      <c r="UTB232" s="227"/>
      <c r="UTC232" s="227"/>
      <c r="UTD232" s="227"/>
      <c r="UTE232" s="227"/>
      <c r="UTF232" s="227"/>
      <c r="UTG232" s="227"/>
      <c r="UTH232" s="227"/>
      <c r="UTI232" s="227"/>
      <c r="UTJ232" s="227"/>
      <c r="UTK232" s="227"/>
      <c r="UTL232" s="227"/>
      <c r="UTM232" s="227"/>
      <c r="UTN232" s="227"/>
      <c r="UTO232" s="227"/>
      <c r="UTP232" s="227"/>
      <c r="UTQ232" s="227"/>
      <c r="UTR232" s="227"/>
      <c r="UTS232" s="227"/>
      <c r="UTT232" s="227"/>
      <c r="UTU232" s="227"/>
      <c r="UTV232" s="227"/>
      <c r="UTW232" s="227"/>
      <c r="UTX232" s="227"/>
      <c r="UTY232" s="227"/>
      <c r="UTZ232" s="227"/>
      <c r="UUA232" s="227"/>
      <c r="UUB232" s="227"/>
      <c r="UUC232" s="227"/>
      <c r="UUD232" s="227"/>
      <c r="UUE232" s="227"/>
      <c r="UUF232" s="227"/>
      <c r="UUG232" s="227"/>
      <c r="UUH232" s="227"/>
      <c r="UUI232" s="227"/>
      <c r="UUJ232" s="227"/>
      <c r="UUK232" s="227"/>
      <c r="UUL232" s="227"/>
      <c r="UUM232" s="227"/>
      <c r="UUN232" s="227"/>
      <c r="UUO232" s="227"/>
      <c r="UUP232" s="227"/>
      <c r="UUQ232" s="227"/>
      <c r="UUR232" s="227"/>
      <c r="UUS232" s="227"/>
      <c r="UUT232" s="227"/>
      <c r="UUU232" s="227"/>
      <c r="UUV232" s="227"/>
      <c r="UUW232" s="227"/>
      <c r="UUX232" s="227"/>
      <c r="UUY232" s="227"/>
      <c r="UUZ232" s="227"/>
      <c r="UVA232" s="227"/>
      <c r="UVB232" s="227"/>
      <c r="UVC232" s="227"/>
      <c r="UVD232" s="227"/>
      <c r="UVE232" s="227"/>
      <c r="UVF232" s="227"/>
      <c r="UVG232" s="227"/>
      <c r="UVH232" s="227"/>
      <c r="UVI232" s="227"/>
      <c r="UVJ232" s="227"/>
      <c r="UVK232" s="227"/>
      <c r="UVL232" s="227"/>
      <c r="UVM232" s="227"/>
      <c r="UVN232" s="227"/>
      <c r="UVO232" s="227"/>
      <c r="UVP232" s="227"/>
      <c r="UVQ232" s="227"/>
      <c r="UVR232" s="227"/>
      <c r="UVS232" s="227"/>
      <c r="UVT232" s="227"/>
      <c r="UVU232" s="227"/>
      <c r="UVV232" s="227"/>
      <c r="UVW232" s="227"/>
      <c r="UVX232" s="227"/>
      <c r="UVY232" s="227"/>
      <c r="UVZ232" s="227"/>
      <c r="UWA232" s="227"/>
      <c r="UWB232" s="227"/>
      <c r="UWC232" s="227"/>
      <c r="UWD232" s="227"/>
      <c r="UWE232" s="227"/>
      <c r="UWF232" s="227"/>
      <c r="UWG232" s="227"/>
      <c r="UWH232" s="227"/>
      <c r="UWI232" s="227"/>
      <c r="UWJ232" s="227"/>
      <c r="UWK232" s="227"/>
      <c r="UWL232" s="227"/>
      <c r="UWM232" s="227"/>
      <c r="UWN232" s="227"/>
      <c r="UWO232" s="227"/>
      <c r="UWP232" s="227"/>
      <c r="UWQ232" s="227"/>
      <c r="UWR232" s="227"/>
      <c r="UWS232" s="227"/>
      <c r="UWT232" s="227"/>
      <c r="UWU232" s="227"/>
      <c r="UWV232" s="227"/>
      <c r="UWW232" s="227"/>
      <c r="UWX232" s="227"/>
      <c r="UWY232" s="227"/>
      <c r="UWZ232" s="227"/>
      <c r="UXA232" s="227"/>
      <c r="UXB232" s="227"/>
      <c r="UXC232" s="227"/>
      <c r="UXD232" s="227"/>
      <c r="UXE232" s="227"/>
      <c r="UXF232" s="227"/>
      <c r="UXG232" s="227"/>
      <c r="UXH232" s="227"/>
      <c r="UXI232" s="227"/>
      <c r="UXJ232" s="227"/>
      <c r="UXK232" s="227"/>
      <c r="UXL232" s="227"/>
      <c r="UXM232" s="227"/>
      <c r="UXN232" s="227"/>
      <c r="UXO232" s="227"/>
      <c r="UXP232" s="227"/>
      <c r="UXQ232" s="227"/>
      <c r="UXR232" s="227"/>
      <c r="UXS232" s="227"/>
      <c r="UXT232" s="227"/>
      <c r="UXU232" s="227"/>
      <c r="UXV232" s="227"/>
      <c r="UXW232" s="227"/>
      <c r="UXX232" s="227"/>
      <c r="UXY232" s="227"/>
      <c r="UXZ232" s="227"/>
      <c r="UYA232" s="227"/>
      <c r="UYB232" s="227"/>
      <c r="UYC232" s="227"/>
      <c r="UYD232" s="227"/>
      <c r="UYE232" s="227"/>
      <c r="UYF232" s="227"/>
      <c r="UYG232" s="227"/>
      <c r="UYH232" s="227"/>
      <c r="UYI232" s="227"/>
      <c r="UYJ232" s="227"/>
      <c r="UYK232" s="227"/>
      <c r="UYL232" s="227"/>
      <c r="UYM232" s="227"/>
      <c r="UYN232" s="227"/>
      <c r="UYO232" s="227"/>
      <c r="UYP232" s="227"/>
      <c r="UYQ232" s="227"/>
      <c r="UYR232" s="227"/>
      <c r="UYS232" s="227"/>
      <c r="UYT232" s="227"/>
      <c r="UYU232" s="227"/>
      <c r="UYV232" s="227"/>
      <c r="UYW232" s="227"/>
      <c r="UYX232" s="227"/>
      <c r="UYY232" s="227"/>
      <c r="UYZ232" s="227"/>
      <c r="UZA232" s="227"/>
      <c r="UZB232" s="227"/>
      <c r="UZC232" s="227"/>
      <c r="UZD232" s="227"/>
      <c r="UZE232" s="227"/>
      <c r="UZF232" s="227"/>
      <c r="UZG232" s="227"/>
      <c r="UZH232" s="227"/>
      <c r="UZI232" s="227"/>
      <c r="UZJ232" s="227"/>
      <c r="UZK232" s="227"/>
      <c r="UZL232" s="227"/>
      <c r="UZM232" s="227"/>
      <c r="UZN232" s="227"/>
      <c r="UZO232" s="227"/>
      <c r="UZP232" s="227"/>
      <c r="UZQ232" s="227"/>
      <c r="UZR232" s="227"/>
      <c r="UZS232" s="227"/>
      <c r="UZT232" s="227"/>
      <c r="UZU232" s="227"/>
      <c r="UZV232" s="227"/>
      <c r="UZW232" s="227"/>
      <c r="UZX232" s="227"/>
      <c r="UZY232" s="227"/>
      <c r="UZZ232" s="227"/>
      <c r="VAA232" s="227"/>
      <c r="VAB232" s="227"/>
      <c r="VAC232" s="227"/>
      <c r="VAD232" s="227"/>
      <c r="VAE232" s="227"/>
      <c r="VAF232" s="227"/>
      <c r="VAG232" s="227"/>
      <c r="VAH232" s="227"/>
      <c r="VAI232" s="227"/>
      <c r="VAJ232" s="227"/>
      <c r="VAK232" s="227"/>
      <c r="VAL232" s="227"/>
      <c r="VAM232" s="227"/>
      <c r="VAN232" s="227"/>
      <c r="VAO232" s="227"/>
      <c r="VAP232" s="227"/>
      <c r="VAQ232" s="227"/>
      <c r="VAR232" s="227"/>
      <c r="VAS232" s="227"/>
      <c r="VAT232" s="227"/>
      <c r="VAU232" s="227"/>
      <c r="VAV232" s="227"/>
      <c r="VAW232" s="227"/>
      <c r="VAX232" s="227"/>
      <c r="VAY232" s="227"/>
      <c r="VAZ232" s="227"/>
      <c r="VBA232" s="227"/>
      <c r="VBB232" s="227"/>
      <c r="VBC232" s="227"/>
      <c r="VBD232" s="227"/>
      <c r="VBE232" s="227"/>
      <c r="VBF232" s="227"/>
      <c r="VBG232" s="227"/>
      <c r="VBH232" s="227"/>
      <c r="VBI232" s="227"/>
      <c r="VBJ232" s="227"/>
      <c r="VBK232" s="227"/>
      <c r="VBL232" s="227"/>
      <c r="VBM232" s="227"/>
      <c r="VBN232" s="227"/>
      <c r="VBO232" s="227"/>
      <c r="VBP232" s="227"/>
      <c r="VBQ232" s="227"/>
      <c r="VBR232" s="227"/>
      <c r="VBS232" s="227"/>
      <c r="VBT232" s="227"/>
      <c r="VBU232" s="227"/>
      <c r="VBV232" s="227"/>
      <c r="VBW232" s="227"/>
      <c r="VBX232" s="227"/>
      <c r="VBY232" s="227"/>
      <c r="VBZ232" s="227"/>
      <c r="VCA232" s="227"/>
      <c r="VCB232" s="227"/>
      <c r="VCC232" s="227"/>
      <c r="VCD232" s="227"/>
      <c r="VCE232" s="227"/>
      <c r="VCF232" s="227"/>
      <c r="VCG232" s="227"/>
      <c r="VCH232" s="227"/>
      <c r="VCI232" s="227"/>
      <c r="VCJ232" s="227"/>
      <c r="VCK232" s="227"/>
      <c r="VCL232" s="227"/>
      <c r="VCM232" s="227"/>
      <c r="VCN232" s="227"/>
      <c r="VCO232" s="227"/>
      <c r="VCP232" s="227"/>
      <c r="VCQ232" s="227"/>
      <c r="VCR232" s="227"/>
      <c r="VCS232" s="227"/>
      <c r="VCT232" s="227"/>
      <c r="VCU232" s="227"/>
      <c r="VCV232" s="227"/>
      <c r="VCW232" s="227"/>
      <c r="VCX232" s="227"/>
      <c r="VCY232" s="227"/>
      <c r="VCZ232" s="227"/>
      <c r="VDA232" s="227"/>
      <c r="VDB232" s="227"/>
      <c r="VDC232" s="227"/>
      <c r="VDD232" s="227"/>
      <c r="VDE232" s="227"/>
      <c r="VDF232" s="227"/>
      <c r="VDG232" s="227"/>
      <c r="VDH232" s="227"/>
      <c r="VDI232" s="227"/>
      <c r="VDJ232" s="227"/>
      <c r="VDK232" s="227"/>
      <c r="VDL232" s="227"/>
      <c r="VDM232" s="227"/>
      <c r="VDN232" s="227"/>
      <c r="VDO232" s="227"/>
      <c r="VDP232" s="227"/>
      <c r="VDQ232" s="227"/>
      <c r="VDR232" s="227"/>
      <c r="VDS232" s="227"/>
      <c r="VDT232" s="227"/>
      <c r="VDU232" s="227"/>
      <c r="VDV232" s="227"/>
      <c r="VDW232" s="227"/>
      <c r="VDX232" s="227"/>
      <c r="VDY232" s="227"/>
      <c r="VDZ232" s="227"/>
      <c r="VEA232" s="227"/>
      <c r="VEB232" s="227"/>
      <c r="VEC232" s="227"/>
      <c r="VED232" s="227"/>
      <c r="VEE232" s="227"/>
      <c r="VEF232" s="227"/>
      <c r="VEG232" s="227"/>
      <c r="VEH232" s="227"/>
      <c r="VEI232" s="227"/>
      <c r="VEJ232" s="227"/>
      <c r="VEK232" s="227"/>
      <c r="VEL232" s="227"/>
      <c r="VEM232" s="227"/>
      <c r="VEN232" s="227"/>
      <c r="VEO232" s="227"/>
      <c r="VEP232" s="227"/>
      <c r="VEQ232" s="227"/>
      <c r="VER232" s="227"/>
      <c r="VES232" s="227"/>
      <c r="VET232" s="227"/>
      <c r="VEU232" s="227"/>
      <c r="VEV232" s="227"/>
      <c r="VEW232" s="227"/>
      <c r="VEX232" s="227"/>
      <c r="VEY232" s="227"/>
      <c r="VEZ232" s="227"/>
      <c r="VFA232" s="227"/>
      <c r="VFB232" s="227"/>
      <c r="VFC232" s="227"/>
      <c r="VFD232" s="227"/>
      <c r="VFE232" s="227"/>
      <c r="VFF232" s="227"/>
      <c r="VFG232" s="227"/>
      <c r="VFH232" s="227"/>
      <c r="VFI232" s="227"/>
      <c r="VFJ232" s="227"/>
      <c r="VFK232" s="227"/>
      <c r="VFL232" s="227"/>
      <c r="VFM232" s="227"/>
      <c r="VFN232" s="227"/>
      <c r="VFO232" s="227"/>
      <c r="VFP232" s="227"/>
      <c r="VFQ232" s="227"/>
      <c r="VFR232" s="227"/>
      <c r="VFS232" s="227"/>
      <c r="VFT232" s="227"/>
      <c r="VFU232" s="227"/>
      <c r="VFV232" s="227"/>
      <c r="VFW232" s="227"/>
      <c r="VFX232" s="227"/>
      <c r="VFY232" s="227"/>
      <c r="VFZ232" s="227"/>
      <c r="VGA232" s="227"/>
      <c r="VGB232" s="227"/>
      <c r="VGC232" s="227"/>
      <c r="VGD232" s="227"/>
      <c r="VGE232" s="227"/>
      <c r="VGF232" s="227"/>
      <c r="VGG232" s="227"/>
      <c r="VGH232" s="227"/>
      <c r="VGI232" s="227"/>
      <c r="VGJ232" s="227"/>
      <c r="VGK232" s="227"/>
      <c r="VGL232" s="227"/>
      <c r="VGM232" s="227"/>
      <c r="VGN232" s="227"/>
      <c r="VGO232" s="227"/>
      <c r="VGP232" s="227"/>
      <c r="VGQ232" s="227"/>
      <c r="VGR232" s="227"/>
      <c r="VGS232" s="227"/>
      <c r="VGT232" s="227"/>
      <c r="VGU232" s="227"/>
      <c r="VGV232" s="227"/>
      <c r="VGW232" s="227"/>
      <c r="VGX232" s="227"/>
      <c r="VGY232" s="227"/>
      <c r="VGZ232" s="227"/>
      <c r="VHA232" s="227"/>
      <c r="VHB232" s="227"/>
      <c r="VHC232" s="227"/>
      <c r="VHD232" s="227"/>
      <c r="VHE232" s="227"/>
      <c r="VHF232" s="227"/>
      <c r="VHG232" s="227"/>
      <c r="VHH232" s="227"/>
      <c r="VHI232" s="227"/>
      <c r="VHJ232" s="227"/>
      <c r="VHK232" s="227"/>
      <c r="VHL232" s="227"/>
      <c r="VHM232" s="227"/>
      <c r="VHN232" s="227"/>
      <c r="VHO232" s="227"/>
      <c r="VHP232" s="227"/>
      <c r="VHQ232" s="227"/>
      <c r="VHR232" s="227"/>
      <c r="VHS232" s="227"/>
      <c r="VHT232" s="227"/>
      <c r="VHU232" s="227"/>
      <c r="VHV232" s="227"/>
      <c r="VHW232" s="227"/>
      <c r="VHX232" s="227"/>
      <c r="VHY232" s="227"/>
      <c r="VHZ232" s="227"/>
      <c r="VIA232" s="227"/>
      <c r="VIB232" s="227"/>
      <c r="VIC232" s="227"/>
      <c r="VID232" s="227"/>
      <c r="VIE232" s="227"/>
      <c r="VIF232" s="227"/>
      <c r="VIG232" s="227"/>
      <c r="VIH232" s="227"/>
      <c r="VII232" s="227"/>
      <c r="VIJ232" s="227"/>
      <c r="VIK232" s="227"/>
      <c r="VIL232" s="227"/>
      <c r="VIM232" s="227"/>
      <c r="VIN232" s="227"/>
      <c r="VIO232" s="227"/>
      <c r="VIP232" s="227"/>
      <c r="VIQ232" s="227"/>
      <c r="VIR232" s="227"/>
      <c r="VIS232" s="227"/>
      <c r="VIT232" s="227"/>
      <c r="VIU232" s="227"/>
      <c r="VIV232" s="227"/>
      <c r="VIW232" s="227"/>
      <c r="VIX232" s="227"/>
      <c r="VIY232" s="227"/>
      <c r="VIZ232" s="227"/>
      <c r="VJA232" s="227"/>
      <c r="VJB232" s="227"/>
      <c r="VJC232" s="227"/>
      <c r="VJD232" s="227"/>
      <c r="VJE232" s="227"/>
      <c r="VJF232" s="227"/>
      <c r="VJG232" s="227"/>
      <c r="VJH232" s="227"/>
      <c r="VJI232" s="227"/>
      <c r="VJJ232" s="227"/>
      <c r="VJK232" s="227"/>
      <c r="VJL232" s="227"/>
      <c r="VJM232" s="227"/>
      <c r="VJN232" s="227"/>
      <c r="VJO232" s="227"/>
      <c r="VJP232" s="227"/>
      <c r="VJQ232" s="227"/>
      <c r="VJR232" s="227"/>
      <c r="VJS232" s="227"/>
      <c r="VJT232" s="227"/>
      <c r="VJU232" s="227"/>
      <c r="VJV232" s="227"/>
      <c r="VJW232" s="227"/>
      <c r="VJX232" s="227"/>
      <c r="VJY232" s="227"/>
      <c r="VJZ232" s="227"/>
      <c r="VKA232" s="227"/>
      <c r="VKB232" s="227"/>
      <c r="VKC232" s="227"/>
      <c r="VKD232" s="227"/>
      <c r="VKE232" s="227"/>
      <c r="VKF232" s="227"/>
      <c r="VKG232" s="227"/>
      <c r="VKH232" s="227"/>
      <c r="VKI232" s="227"/>
      <c r="VKJ232" s="227"/>
      <c r="VKK232" s="227"/>
      <c r="VKL232" s="227"/>
      <c r="VKM232" s="227"/>
      <c r="VKN232" s="227"/>
      <c r="VKO232" s="227"/>
      <c r="VKP232" s="227"/>
      <c r="VKQ232" s="227"/>
      <c r="VKR232" s="227"/>
      <c r="VKS232" s="227"/>
      <c r="VKT232" s="227"/>
      <c r="VKU232" s="227"/>
      <c r="VKV232" s="227"/>
      <c r="VKW232" s="227"/>
      <c r="VKX232" s="227"/>
      <c r="VKY232" s="227"/>
      <c r="VKZ232" s="227"/>
      <c r="VLA232" s="227"/>
      <c r="VLB232" s="227"/>
      <c r="VLC232" s="227"/>
      <c r="VLD232" s="227"/>
      <c r="VLE232" s="227"/>
      <c r="VLF232" s="227"/>
      <c r="VLG232" s="227"/>
      <c r="VLH232" s="227"/>
      <c r="VLI232" s="227"/>
      <c r="VLJ232" s="227"/>
      <c r="VLK232" s="227"/>
      <c r="VLL232" s="227"/>
      <c r="VLM232" s="227"/>
      <c r="VLN232" s="227"/>
      <c r="VLO232" s="227"/>
      <c r="VLP232" s="227"/>
      <c r="VLQ232" s="227"/>
      <c r="VLR232" s="227"/>
      <c r="VLS232" s="227"/>
      <c r="VLT232" s="227"/>
      <c r="VLU232" s="227"/>
      <c r="VLV232" s="227"/>
      <c r="VLW232" s="227"/>
      <c r="VLX232" s="227"/>
      <c r="VLY232" s="227"/>
      <c r="VLZ232" s="227"/>
      <c r="VMA232" s="227"/>
      <c r="VMB232" s="227"/>
      <c r="VMC232" s="227"/>
      <c r="VMD232" s="227"/>
      <c r="VME232" s="227"/>
      <c r="VMF232" s="227"/>
      <c r="VMG232" s="227"/>
      <c r="VMH232" s="227"/>
      <c r="VMI232" s="227"/>
      <c r="VMJ232" s="227"/>
      <c r="VMK232" s="227"/>
      <c r="VML232" s="227"/>
      <c r="VMM232" s="227"/>
      <c r="VMN232" s="227"/>
      <c r="VMO232" s="227"/>
      <c r="VMP232" s="227"/>
      <c r="VMQ232" s="227"/>
      <c r="VMR232" s="227"/>
      <c r="VMS232" s="227"/>
      <c r="VMT232" s="227"/>
      <c r="VMU232" s="227"/>
      <c r="VMV232" s="227"/>
      <c r="VMW232" s="227"/>
      <c r="VMX232" s="227"/>
      <c r="VMY232" s="227"/>
      <c r="VMZ232" s="227"/>
      <c r="VNA232" s="227"/>
      <c r="VNB232" s="227"/>
      <c r="VNC232" s="227"/>
      <c r="VND232" s="227"/>
      <c r="VNE232" s="227"/>
      <c r="VNF232" s="227"/>
      <c r="VNG232" s="227"/>
      <c r="VNH232" s="227"/>
      <c r="VNI232" s="227"/>
      <c r="VNJ232" s="227"/>
      <c r="VNK232" s="227"/>
      <c r="VNL232" s="227"/>
      <c r="VNM232" s="227"/>
      <c r="VNN232" s="227"/>
      <c r="VNO232" s="227"/>
      <c r="VNP232" s="227"/>
      <c r="VNQ232" s="227"/>
      <c r="VNR232" s="227"/>
      <c r="VNS232" s="227"/>
      <c r="VNT232" s="227"/>
      <c r="VNU232" s="227"/>
      <c r="VNV232" s="227"/>
      <c r="VNW232" s="227"/>
      <c r="VNX232" s="227"/>
      <c r="VNY232" s="227"/>
      <c r="VNZ232" s="227"/>
      <c r="VOA232" s="227"/>
      <c r="VOB232" s="227"/>
      <c r="VOC232" s="227"/>
      <c r="VOD232" s="227"/>
      <c r="VOE232" s="227"/>
      <c r="VOF232" s="227"/>
      <c r="VOG232" s="227"/>
      <c r="VOH232" s="227"/>
      <c r="VOI232" s="227"/>
      <c r="VOJ232" s="227"/>
      <c r="VOK232" s="227"/>
      <c r="VOL232" s="227"/>
      <c r="VOM232" s="227"/>
      <c r="VON232" s="227"/>
      <c r="VOO232" s="227"/>
      <c r="VOP232" s="227"/>
      <c r="VOQ232" s="227"/>
      <c r="VOR232" s="227"/>
      <c r="VOS232" s="227"/>
      <c r="VOT232" s="227"/>
      <c r="VOU232" s="227"/>
      <c r="VOV232" s="227"/>
      <c r="VOW232" s="227"/>
      <c r="VOX232" s="227"/>
      <c r="VOY232" s="227"/>
      <c r="VOZ232" s="227"/>
      <c r="VPA232" s="227"/>
      <c r="VPB232" s="227"/>
      <c r="VPC232" s="227"/>
      <c r="VPD232" s="227"/>
      <c r="VPE232" s="227"/>
      <c r="VPF232" s="227"/>
      <c r="VPG232" s="227"/>
      <c r="VPH232" s="227"/>
      <c r="VPI232" s="227"/>
      <c r="VPJ232" s="227"/>
      <c r="VPK232" s="227"/>
      <c r="VPL232" s="227"/>
      <c r="VPM232" s="227"/>
      <c r="VPN232" s="227"/>
      <c r="VPO232" s="227"/>
      <c r="VPP232" s="227"/>
      <c r="VPQ232" s="227"/>
      <c r="VPR232" s="227"/>
      <c r="VPS232" s="227"/>
      <c r="VPT232" s="227"/>
      <c r="VPU232" s="227"/>
      <c r="VPV232" s="227"/>
      <c r="VPW232" s="227"/>
      <c r="VPX232" s="227"/>
      <c r="VPY232" s="227"/>
      <c r="VPZ232" s="227"/>
      <c r="VQA232" s="227"/>
      <c r="VQB232" s="227"/>
      <c r="VQC232" s="227"/>
      <c r="VQD232" s="227"/>
      <c r="VQE232" s="227"/>
      <c r="VQF232" s="227"/>
      <c r="VQG232" s="227"/>
      <c r="VQH232" s="227"/>
      <c r="VQI232" s="227"/>
      <c r="VQJ232" s="227"/>
      <c r="VQK232" s="227"/>
      <c r="VQL232" s="227"/>
      <c r="VQM232" s="227"/>
      <c r="VQN232" s="227"/>
      <c r="VQO232" s="227"/>
      <c r="VQP232" s="227"/>
      <c r="VQQ232" s="227"/>
      <c r="VQR232" s="227"/>
      <c r="VQS232" s="227"/>
      <c r="VQT232" s="227"/>
      <c r="VQU232" s="227"/>
      <c r="VQV232" s="227"/>
      <c r="VQW232" s="227"/>
      <c r="VQX232" s="227"/>
      <c r="VQY232" s="227"/>
      <c r="VQZ232" s="227"/>
      <c r="VRA232" s="227"/>
      <c r="VRB232" s="227"/>
      <c r="VRC232" s="227"/>
      <c r="VRD232" s="227"/>
      <c r="VRE232" s="227"/>
      <c r="VRF232" s="227"/>
      <c r="VRG232" s="227"/>
      <c r="VRH232" s="227"/>
      <c r="VRI232" s="227"/>
      <c r="VRJ232" s="227"/>
      <c r="VRK232" s="227"/>
      <c r="VRL232" s="227"/>
      <c r="VRM232" s="227"/>
      <c r="VRN232" s="227"/>
      <c r="VRO232" s="227"/>
      <c r="VRP232" s="227"/>
      <c r="VRQ232" s="227"/>
      <c r="VRR232" s="227"/>
      <c r="VRS232" s="227"/>
      <c r="VRT232" s="227"/>
      <c r="VRU232" s="227"/>
      <c r="VRV232" s="227"/>
      <c r="VRW232" s="227"/>
      <c r="VRX232" s="227"/>
      <c r="VRY232" s="227"/>
      <c r="VRZ232" s="227"/>
      <c r="VSA232" s="227"/>
      <c r="VSB232" s="227"/>
      <c r="VSC232" s="227"/>
      <c r="VSD232" s="227"/>
      <c r="VSE232" s="227"/>
      <c r="VSF232" s="227"/>
      <c r="VSG232" s="227"/>
      <c r="VSH232" s="227"/>
      <c r="VSI232" s="227"/>
      <c r="VSJ232" s="227"/>
      <c r="VSK232" s="227"/>
      <c r="VSL232" s="227"/>
      <c r="VSM232" s="227"/>
      <c r="VSN232" s="227"/>
      <c r="VSO232" s="227"/>
      <c r="VSP232" s="227"/>
      <c r="VSQ232" s="227"/>
      <c r="VSR232" s="227"/>
      <c r="VSS232" s="227"/>
      <c r="VST232" s="227"/>
      <c r="VSU232" s="227"/>
      <c r="VSV232" s="227"/>
      <c r="VSW232" s="227"/>
      <c r="VSX232" s="227"/>
      <c r="VSY232" s="227"/>
      <c r="VSZ232" s="227"/>
      <c r="VTA232" s="227"/>
      <c r="VTB232" s="227"/>
      <c r="VTC232" s="227"/>
      <c r="VTD232" s="227"/>
      <c r="VTE232" s="227"/>
      <c r="VTF232" s="227"/>
      <c r="VTG232" s="227"/>
      <c r="VTH232" s="227"/>
      <c r="VTI232" s="227"/>
      <c r="VTJ232" s="227"/>
      <c r="VTK232" s="227"/>
      <c r="VTL232" s="227"/>
      <c r="VTM232" s="227"/>
      <c r="VTN232" s="227"/>
      <c r="VTO232" s="227"/>
      <c r="VTP232" s="227"/>
      <c r="VTQ232" s="227"/>
      <c r="VTR232" s="227"/>
      <c r="VTS232" s="227"/>
      <c r="VTT232" s="227"/>
      <c r="VTU232" s="227"/>
      <c r="VTV232" s="227"/>
      <c r="VTW232" s="227"/>
      <c r="VTX232" s="227"/>
      <c r="VTY232" s="227"/>
      <c r="VTZ232" s="227"/>
      <c r="VUA232" s="227"/>
      <c r="VUB232" s="227"/>
      <c r="VUC232" s="227"/>
      <c r="VUD232" s="227"/>
      <c r="VUE232" s="227"/>
      <c r="VUF232" s="227"/>
      <c r="VUG232" s="227"/>
      <c r="VUH232" s="227"/>
      <c r="VUI232" s="227"/>
      <c r="VUJ232" s="227"/>
      <c r="VUK232" s="227"/>
      <c r="VUL232" s="227"/>
      <c r="VUM232" s="227"/>
      <c r="VUN232" s="227"/>
      <c r="VUO232" s="227"/>
      <c r="VUP232" s="227"/>
      <c r="VUQ232" s="227"/>
      <c r="VUR232" s="227"/>
      <c r="VUS232" s="227"/>
      <c r="VUT232" s="227"/>
      <c r="VUU232" s="227"/>
      <c r="VUV232" s="227"/>
      <c r="VUW232" s="227"/>
      <c r="VUX232" s="227"/>
      <c r="VUY232" s="227"/>
      <c r="VUZ232" s="227"/>
      <c r="VVA232" s="227"/>
      <c r="VVB232" s="227"/>
      <c r="VVC232" s="227"/>
      <c r="VVD232" s="227"/>
      <c r="VVE232" s="227"/>
      <c r="VVF232" s="227"/>
      <c r="VVG232" s="227"/>
      <c r="VVH232" s="227"/>
      <c r="VVI232" s="227"/>
      <c r="VVJ232" s="227"/>
      <c r="VVK232" s="227"/>
      <c r="VVL232" s="227"/>
      <c r="VVM232" s="227"/>
      <c r="VVN232" s="227"/>
      <c r="VVO232" s="227"/>
      <c r="VVP232" s="227"/>
      <c r="VVQ232" s="227"/>
      <c r="VVR232" s="227"/>
      <c r="VVS232" s="227"/>
      <c r="VVT232" s="227"/>
      <c r="VVU232" s="227"/>
      <c r="VVV232" s="227"/>
      <c r="VVW232" s="227"/>
      <c r="VVX232" s="227"/>
      <c r="VVY232" s="227"/>
      <c r="VVZ232" s="227"/>
      <c r="VWA232" s="227"/>
      <c r="VWB232" s="227"/>
      <c r="VWC232" s="227"/>
      <c r="VWD232" s="227"/>
      <c r="VWE232" s="227"/>
      <c r="VWF232" s="227"/>
      <c r="VWG232" s="227"/>
      <c r="VWH232" s="227"/>
      <c r="VWI232" s="227"/>
      <c r="VWJ232" s="227"/>
      <c r="VWK232" s="227"/>
      <c r="VWL232" s="227"/>
      <c r="VWM232" s="227"/>
      <c r="VWN232" s="227"/>
      <c r="VWO232" s="227"/>
      <c r="VWP232" s="227"/>
      <c r="VWQ232" s="227"/>
      <c r="VWR232" s="227"/>
      <c r="VWS232" s="227"/>
      <c r="VWT232" s="227"/>
      <c r="VWU232" s="227"/>
      <c r="VWV232" s="227"/>
      <c r="VWW232" s="227"/>
      <c r="VWX232" s="227"/>
      <c r="VWY232" s="227"/>
      <c r="VWZ232" s="227"/>
      <c r="VXA232" s="227"/>
      <c r="VXB232" s="227"/>
      <c r="VXC232" s="227"/>
      <c r="VXD232" s="227"/>
      <c r="VXE232" s="227"/>
      <c r="VXF232" s="227"/>
      <c r="VXG232" s="227"/>
      <c r="VXH232" s="227"/>
      <c r="VXI232" s="227"/>
      <c r="VXJ232" s="227"/>
      <c r="VXK232" s="227"/>
      <c r="VXL232" s="227"/>
      <c r="VXM232" s="227"/>
      <c r="VXN232" s="227"/>
      <c r="VXO232" s="227"/>
      <c r="VXP232" s="227"/>
      <c r="VXQ232" s="227"/>
      <c r="VXR232" s="227"/>
      <c r="VXS232" s="227"/>
      <c r="VXT232" s="227"/>
      <c r="VXU232" s="227"/>
      <c r="VXV232" s="227"/>
      <c r="VXW232" s="227"/>
      <c r="VXX232" s="227"/>
      <c r="VXY232" s="227"/>
      <c r="VXZ232" s="227"/>
      <c r="VYA232" s="227"/>
      <c r="VYB232" s="227"/>
      <c r="VYC232" s="227"/>
      <c r="VYD232" s="227"/>
      <c r="VYE232" s="227"/>
      <c r="VYF232" s="227"/>
      <c r="VYG232" s="227"/>
      <c r="VYH232" s="227"/>
      <c r="VYI232" s="227"/>
      <c r="VYJ232" s="227"/>
      <c r="VYK232" s="227"/>
      <c r="VYL232" s="227"/>
      <c r="VYM232" s="227"/>
      <c r="VYN232" s="227"/>
      <c r="VYO232" s="227"/>
      <c r="VYP232" s="227"/>
      <c r="VYQ232" s="227"/>
      <c r="VYR232" s="227"/>
      <c r="VYS232" s="227"/>
      <c r="VYT232" s="227"/>
      <c r="VYU232" s="227"/>
      <c r="VYV232" s="227"/>
      <c r="VYW232" s="227"/>
      <c r="VYX232" s="227"/>
      <c r="VYY232" s="227"/>
      <c r="VYZ232" s="227"/>
      <c r="VZA232" s="227"/>
      <c r="VZB232" s="227"/>
      <c r="VZC232" s="227"/>
      <c r="VZD232" s="227"/>
      <c r="VZE232" s="227"/>
      <c r="VZF232" s="227"/>
      <c r="VZG232" s="227"/>
      <c r="VZH232" s="227"/>
      <c r="VZI232" s="227"/>
      <c r="VZJ232" s="227"/>
      <c r="VZK232" s="227"/>
      <c r="VZL232" s="227"/>
      <c r="VZM232" s="227"/>
      <c r="VZN232" s="227"/>
      <c r="VZO232" s="227"/>
      <c r="VZP232" s="227"/>
      <c r="VZQ232" s="227"/>
      <c r="VZR232" s="227"/>
      <c r="VZS232" s="227"/>
      <c r="VZT232" s="227"/>
      <c r="VZU232" s="227"/>
      <c r="VZV232" s="227"/>
      <c r="VZW232" s="227"/>
      <c r="VZX232" s="227"/>
      <c r="VZY232" s="227"/>
      <c r="VZZ232" s="227"/>
      <c r="WAA232" s="227"/>
      <c r="WAB232" s="227"/>
      <c r="WAC232" s="227"/>
      <c r="WAD232" s="227"/>
      <c r="WAE232" s="227"/>
      <c r="WAF232" s="227"/>
      <c r="WAG232" s="227"/>
      <c r="WAH232" s="227"/>
      <c r="WAI232" s="227"/>
      <c r="WAJ232" s="227"/>
      <c r="WAK232" s="227"/>
      <c r="WAL232" s="227"/>
      <c r="WAM232" s="227"/>
      <c r="WAN232" s="227"/>
      <c r="WAO232" s="227"/>
      <c r="WAP232" s="227"/>
      <c r="WAQ232" s="227"/>
      <c r="WAR232" s="227"/>
      <c r="WAS232" s="227"/>
      <c r="WAT232" s="227"/>
      <c r="WAU232" s="227"/>
      <c r="WAV232" s="227"/>
      <c r="WAW232" s="227"/>
      <c r="WAX232" s="227"/>
      <c r="WAY232" s="227"/>
      <c r="WAZ232" s="227"/>
      <c r="WBA232" s="227"/>
      <c r="WBB232" s="227"/>
      <c r="WBC232" s="227"/>
      <c r="WBD232" s="227"/>
      <c r="WBE232" s="227"/>
      <c r="WBF232" s="227"/>
      <c r="WBG232" s="227"/>
      <c r="WBH232" s="227"/>
      <c r="WBI232" s="227"/>
      <c r="WBJ232" s="227"/>
      <c r="WBK232" s="227"/>
      <c r="WBL232" s="227"/>
      <c r="WBM232" s="227"/>
      <c r="WBN232" s="227"/>
      <c r="WBO232" s="227"/>
      <c r="WBP232" s="227"/>
      <c r="WBQ232" s="227"/>
      <c r="WBR232" s="227"/>
      <c r="WBS232" s="227"/>
      <c r="WBT232" s="227"/>
      <c r="WBU232" s="227"/>
      <c r="WBV232" s="227"/>
      <c r="WBW232" s="227"/>
      <c r="WBX232" s="227"/>
      <c r="WBY232" s="227"/>
      <c r="WBZ232" s="227"/>
      <c r="WCA232" s="227"/>
      <c r="WCB232" s="227"/>
      <c r="WCC232" s="227"/>
      <c r="WCD232" s="227"/>
      <c r="WCE232" s="227"/>
      <c r="WCF232" s="227"/>
      <c r="WCG232" s="227"/>
      <c r="WCH232" s="227"/>
      <c r="WCI232" s="227"/>
      <c r="WCJ232" s="227"/>
      <c r="WCK232" s="227"/>
      <c r="WCL232" s="227"/>
      <c r="WCM232" s="227"/>
      <c r="WCN232" s="227"/>
      <c r="WCO232" s="227"/>
      <c r="WCP232" s="227"/>
      <c r="WCQ232" s="227"/>
      <c r="WCR232" s="227"/>
      <c r="WCS232" s="227"/>
      <c r="WCT232" s="227"/>
      <c r="WCU232" s="227"/>
      <c r="WCV232" s="227"/>
      <c r="WCW232" s="227"/>
      <c r="WCX232" s="227"/>
      <c r="WCY232" s="227"/>
      <c r="WCZ232" s="227"/>
      <c r="WDA232" s="227"/>
      <c r="WDB232" s="227"/>
      <c r="WDC232" s="227"/>
      <c r="WDD232" s="227"/>
      <c r="WDE232" s="227"/>
      <c r="WDF232" s="227"/>
      <c r="WDG232" s="227"/>
      <c r="WDH232" s="227"/>
      <c r="WDI232" s="227"/>
      <c r="WDJ232" s="227"/>
      <c r="WDK232" s="227"/>
      <c r="WDL232" s="227"/>
      <c r="WDM232" s="227"/>
      <c r="WDN232" s="227"/>
      <c r="WDO232" s="227"/>
      <c r="WDP232" s="227"/>
      <c r="WDQ232" s="227"/>
      <c r="WDR232" s="227"/>
      <c r="WDS232" s="227"/>
      <c r="WDT232" s="227"/>
      <c r="WDU232" s="227"/>
      <c r="WDV232" s="227"/>
      <c r="WDW232" s="227"/>
      <c r="WDX232" s="227"/>
      <c r="WDY232" s="227"/>
      <c r="WDZ232" s="227"/>
      <c r="WEA232" s="227"/>
      <c r="WEB232" s="227"/>
      <c r="WEC232" s="227"/>
      <c r="WED232" s="227"/>
      <c r="WEE232" s="227"/>
      <c r="WEF232" s="227"/>
      <c r="WEG232" s="227"/>
      <c r="WEH232" s="227"/>
      <c r="WEI232" s="227"/>
      <c r="WEJ232" s="227"/>
      <c r="WEK232" s="227"/>
      <c r="WEL232" s="227"/>
      <c r="WEM232" s="227"/>
      <c r="WEN232" s="227"/>
      <c r="WEO232" s="227"/>
      <c r="WEP232" s="227"/>
      <c r="WEQ232" s="227"/>
      <c r="WER232" s="227"/>
      <c r="WES232" s="227"/>
      <c r="WET232" s="227"/>
      <c r="WEU232" s="227"/>
      <c r="WEV232" s="227"/>
      <c r="WEW232" s="227"/>
      <c r="WEX232" s="227"/>
      <c r="WEY232" s="227"/>
      <c r="WEZ232" s="227"/>
      <c r="WFA232" s="227"/>
      <c r="WFB232" s="227"/>
      <c r="WFC232" s="227"/>
      <c r="WFD232" s="227"/>
      <c r="WFE232" s="227"/>
      <c r="WFF232" s="227"/>
      <c r="WFG232" s="227"/>
      <c r="WFH232" s="227"/>
      <c r="WFI232" s="227"/>
      <c r="WFJ232" s="227"/>
      <c r="WFK232" s="227"/>
      <c r="WFL232" s="227"/>
      <c r="WFM232" s="227"/>
      <c r="WFN232" s="227"/>
      <c r="WFO232" s="227"/>
      <c r="WFP232" s="227"/>
      <c r="WFQ232" s="227"/>
      <c r="WFR232" s="227"/>
      <c r="WFS232" s="227"/>
      <c r="WFT232" s="227"/>
      <c r="WFU232" s="227"/>
      <c r="WFV232" s="227"/>
      <c r="WFW232" s="227"/>
      <c r="WFX232" s="227"/>
      <c r="WFY232" s="227"/>
      <c r="WFZ232" s="227"/>
      <c r="WGA232" s="227"/>
      <c r="WGB232" s="227"/>
      <c r="WGC232" s="227"/>
      <c r="WGD232" s="227"/>
      <c r="WGE232" s="227"/>
      <c r="WGF232" s="227"/>
      <c r="WGG232" s="227"/>
      <c r="WGH232" s="227"/>
      <c r="WGI232" s="227"/>
      <c r="WGJ232" s="227"/>
      <c r="WGK232" s="227"/>
      <c r="WGL232" s="227"/>
      <c r="WGM232" s="227"/>
      <c r="WGN232" s="227"/>
      <c r="WGO232" s="227"/>
      <c r="WGP232" s="227"/>
      <c r="WGQ232" s="227"/>
      <c r="WGR232" s="227"/>
      <c r="WGS232" s="227"/>
      <c r="WGT232" s="227"/>
      <c r="WGU232" s="227"/>
      <c r="WGV232" s="227"/>
      <c r="WGW232" s="227"/>
      <c r="WGX232" s="227"/>
      <c r="WGY232" s="227"/>
      <c r="WGZ232" s="227"/>
      <c r="WHA232" s="227"/>
      <c r="WHB232" s="227"/>
      <c r="WHC232" s="227"/>
      <c r="WHD232" s="227"/>
      <c r="WHE232" s="227"/>
      <c r="WHF232" s="227"/>
      <c r="WHG232" s="227"/>
      <c r="WHH232" s="227"/>
      <c r="WHI232" s="227"/>
      <c r="WHJ232" s="227"/>
      <c r="WHK232" s="227"/>
      <c r="WHL232" s="227"/>
      <c r="WHM232" s="227"/>
      <c r="WHN232" s="227"/>
      <c r="WHO232" s="227"/>
      <c r="WHP232" s="227"/>
      <c r="WHQ232" s="227"/>
      <c r="WHR232" s="227"/>
      <c r="WHS232" s="227"/>
      <c r="WHT232" s="227"/>
      <c r="WHU232" s="227"/>
      <c r="WHV232" s="227"/>
      <c r="WHW232" s="227"/>
      <c r="WHX232" s="227"/>
      <c r="WHY232" s="227"/>
      <c r="WHZ232" s="227"/>
      <c r="WIA232" s="227"/>
      <c r="WIB232" s="227"/>
      <c r="WIC232" s="227"/>
      <c r="WID232" s="227"/>
      <c r="WIE232" s="227"/>
      <c r="WIF232" s="227"/>
      <c r="WIG232" s="227"/>
      <c r="WIH232" s="227"/>
      <c r="WII232" s="227"/>
      <c r="WIJ232" s="227"/>
      <c r="WIK232" s="227"/>
      <c r="WIL232" s="227"/>
      <c r="WIM232" s="227"/>
      <c r="WIN232" s="227"/>
      <c r="WIO232" s="227"/>
      <c r="WIP232" s="227"/>
      <c r="WIQ232" s="227"/>
      <c r="WIR232" s="227"/>
      <c r="WIS232" s="227"/>
      <c r="WIT232" s="227"/>
      <c r="WIU232" s="227"/>
      <c r="WIV232" s="227"/>
      <c r="WIW232" s="227"/>
      <c r="WIX232" s="227"/>
      <c r="WIY232" s="227"/>
      <c r="WIZ232" s="227"/>
      <c r="WJA232" s="227"/>
      <c r="WJB232" s="227"/>
      <c r="WJC232" s="227"/>
      <c r="WJD232" s="227"/>
      <c r="WJE232" s="227"/>
      <c r="WJF232" s="227"/>
      <c r="WJG232" s="227"/>
      <c r="WJH232" s="227"/>
      <c r="WJI232" s="227"/>
      <c r="WJJ232" s="227"/>
      <c r="WJK232" s="227"/>
      <c r="WJL232" s="227"/>
      <c r="WJM232" s="227"/>
      <c r="WJN232" s="227"/>
      <c r="WJO232" s="227"/>
      <c r="WJP232" s="227"/>
      <c r="WJQ232" s="227"/>
      <c r="WJR232" s="227"/>
      <c r="WJS232" s="227"/>
      <c r="WJT232" s="227"/>
      <c r="WJU232" s="227"/>
      <c r="WJV232" s="227"/>
      <c r="WJW232" s="227"/>
      <c r="WJX232" s="227"/>
      <c r="WJY232" s="227"/>
      <c r="WJZ232" s="227"/>
      <c r="WKA232" s="227"/>
      <c r="WKB232" s="227"/>
      <c r="WKC232" s="227"/>
      <c r="WKD232" s="227"/>
      <c r="WKE232" s="227"/>
      <c r="WKF232" s="227"/>
      <c r="WKG232" s="227"/>
      <c r="WKH232" s="227"/>
      <c r="WKI232" s="227"/>
      <c r="WKJ232" s="227"/>
      <c r="WKK232" s="227"/>
      <c r="WKL232" s="227"/>
      <c r="WKM232" s="227"/>
      <c r="WKN232" s="227"/>
      <c r="WKO232" s="227"/>
      <c r="WKP232" s="227"/>
      <c r="WKQ232" s="227"/>
      <c r="WKR232" s="227"/>
      <c r="WKS232" s="227"/>
      <c r="WKT232" s="227"/>
      <c r="WKU232" s="227"/>
      <c r="WKV232" s="227"/>
      <c r="WKW232" s="227"/>
      <c r="WKX232" s="227"/>
      <c r="WKY232" s="227"/>
      <c r="WKZ232" s="227"/>
      <c r="WLA232" s="227"/>
      <c r="WLB232" s="227"/>
      <c r="WLC232" s="227"/>
      <c r="WLD232" s="227"/>
      <c r="WLE232" s="227"/>
      <c r="WLF232" s="227"/>
      <c r="WLG232" s="227"/>
      <c r="WLH232" s="227"/>
      <c r="WLI232" s="227"/>
      <c r="WLJ232" s="227"/>
      <c r="WLK232" s="227"/>
      <c r="WLL232" s="227"/>
      <c r="WLM232" s="227"/>
      <c r="WLN232" s="227"/>
      <c r="WLO232" s="227"/>
      <c r="WLP232" s="227"/>
      <c r="WLQ232" s="227"/>
      <c r="WLR232" s="227"/>
      <c r="WLS232" s="227"/>
      <c r="WLT232" s="227"/>
      <c r="WLU232" s="227"/>
      <c r="WLV232" s="227"/>
      <c r="WLW232" s="227"/>
      <c r="WLX232" s="227"/>
      <c r="WLY232" s="227"/>
      <c r="WLZ232" s="227"/>
      <c r="WMA232" s="227"/>
      <c r="WMB232" s="227"/>
      <c r="WMC232" s="227"/>
      <c r="WMD232" s="227"/>
      <c r="WME232" s="227"/>
      <c r="WMF232" s="227"/>
      <c r="WMG232" s="227"/>
      <c r="WMH232" s="227"/>
      <c r="WMI232" s="227"/>
      <c r="WMJ232" s="227"/>
      <c r="WMK232" s="227"/>
      <c r="WML232" s="227"/>
      <c r="WMM232" s="227"/>
      <c r="WMN232" s="227"/>
      <c r="WMO232" s="227"/>
      <c r="WMP232" s="227"/>
      <c r="WMQ232" s="227"/>
      <c r="WMR232" s="227"/>
      <c r="WMS232" s="227"/>
      <c r="WMT232" s="227"/>
      <c r="WMU232" s="227"/>
      <c r="WMV232" s="227"/>
      <c r="WMW232" s="227"/>
      <c r="WMX232" s="227"/>
      <c r="WMY232" s="227"/>
      <c r="WMZ232" s="227"/>
      <c r="WNA232" s="227"/>
      <c r="WNB232" s="227"/>
      <c r="WNC232" s="227"/>
      <c r="WND232" s="227"/>
      <c r="WNE232" s="227"/>
      <c r="WNF232" s="227"/>
      <c r="WNG232" s="227"/>
      <c r="WNH232" s="227"/>
      <c r="WNI232" s="227"/>
      <c r="WNJ232" s="227"/>
      <c r="WNK232" s="227"/>
      <c r="WNL232" s="227"/>
      <c r="WNM232" s="227"/>
      <c r="WNN232" s="227"/>
      <c r="WNO232" s="227"/>
      <c r="WNP232" s="227"/>
      <c r="WNQ232" s="227"/>
      <c r="WNR232" s="227"/>
      <c r="WNS232" s="227"/>
      <c r="WNT232" s="227"/>
      <c r="WNU232" s="227"/>
      <c r="WNV232" s="227"/>
      <c r="WNW232" s="227"/>
      <c r="WNX232" s="227"/>
      <c r="WNY232" s="227"/>
      <c r="WNZ232" s="227"/>
      <c r="WOA232" s="227"/>
      <c r="WOB232" s="227"/>
      <c r="WOC232" s="227"/>
      <c r="WOD232" s="227"/>
      <c r="WOE232" s="227"/>
      <c r="WOF232" s="227"/>
      <c r="WOG232" s="227"/>
      <c r="WOH232" s="227"/>
      <c r="WOI232" s="227"/>
      <c r="WOJ232" s="227"/>
      <c r="WOK232" s="227"/>
      <c r="WOL232" s="227"/>
      <c r="WOM232" s="227"/>
      <c r="WON232" s="227"/>
      <c r="WOO232" s="227"/>
      <c r="WOP232" s="227"/>
      <c r="WOQ232" s="227"/>
      <c r="WOR232" s="227"/>
      <c r="WOS232" s="227"/>
      <c r="WOT232" s="227"/>
      <c r="WOU232" s="227"/>
      <c r="WOV232" s="227"/>
      <c r="WOW232" s="227"/>
      <c r="WOX232" s="227"/>
      <c r="WOY232" s="227"/>
      <c r="WOZ232" s="227"/>
      <c r="WPA232" s="227"/>
      <c r="WPB232" s="227"/>
      <c r="WPC232" s="227"/>
      <c r="WPD232" s="227"/>
      <c r="WPE232" s="227"/>
      <c r="WPF232" s="227"/>
      <c r="WPG232" s="227"/>
      <c r="WPH232" s="227"/>
      <c r="WPI232" s="227"/>
      <c r="WPJ232" s="227"/>
      <c r="WPK232" s="227"/>
      <c r="WPL232" s="227"/>
      <c r="WPM232" s="227"/>
      <c r="WPN232" s="227"/>
      <c r="WPO232" s="227"/>
      <c r="WPP232" s="227"/>
      <c r="WPQ232" s="227"/>
      <c r="WPR232" s="227"/>
      <c r="WPS232" s="227"/>
      <c r="WPT232" s="227"/>
      <c r="WPU232" s="227"/>
      <c r="WPV232" s="227"/>
      <c r="WPW232" s="227"/>
      <c r="WPX232" s="227"/>
      <c r="WPY232" s="227"/>
      <c r="WPZ232" s="227"/>
      <c r="WQA232" s="227"/>
      <c r="WQB232" s="227"/>
      <c r="WQC232" s="227"/>
      <c r="WQD232" s="227"/>
      <c r="WQE232" s="227"/>
      <c r="WQF232" s="227"/>
      <c r="WQG232" s="227"/>
      <c r="WQH232" s="227"/>
      <c r="WQI232" s="227"/>
      <c r="WQJ232" s="227"/>
      <c r="WQK232" s="227"/>
      <c r="WQL232" s="227"/>
      <c r="WQM232" s="227"/>
      <c r="WQN232" s="227"/>
      <c r="WQO232" s="227"/>
      <c r="WQP232" s="227"/>
      <c r="WQQ232" s="227"/>
      <c r="WQR232" s="227"/>
      <c r="WQS232" s="227"/>
      <c r="WQT232" s="227"/>
      <c r="WQU232" s="227"/>
      <c r="WQV232" s="227"/>
      <c r="WQW232" s="227"/>
      <c r="WQX232" s="227"/>
      <c r="WQY232" s="227"/>
      <c r="WQZ232" s="227"/>
      <c r="WRA232" s="227"/>
      <c r="WRB232" s="227"/>
      <c r="WRC232" s="227"/>
      <c r="WRD232" s="227"/>
      <c r="WRE232" s="227"/>
      <c r="WRF232" s="227"/>
      <c r="WRG232" s="227"/>
      <c r="WRH232" s="227"/>
      <c r="WRI232" s="227"/>
      <c r="WRJ232" s="227"/>
      <c r="WRK232" s="227"/>
      <c r="WRL232" s="227"/>
      <c r="WRM232" s="227"/>
      <c r="WRN232" s="227"/>
      <c r="WRO232" s="227"/>
      <c r="WRP232" s="227"/>
      <c r="WRQ232" s="227"/>
      <c r="WRR232" s="227"/>
      <c r="WRS232" s="227"/>
      <c r="WRT232" s="227"/>
      <c r="WRU232" s="227"/>
      <c r="WRV232" s="227"/>
      <c r="WRW232" s="227"/>
      <c r="WRX232" s="227"/>
      <c r="WRY232" s="227"/>
      <c r="WRZ232" s="227"/>
      <c r="WSA232" s="227"/>
      <c r="WSB232" s="227"/>
      <c r="WSC232" s="227"/>
      <c r="WSD232" s="227"/>
      <c r="WSE232" s="227"/>
      <c r="WSF232" s="227"/>
      <c r="WSG232" s="227"/>
      <c r="WSH232" s="227"/>
      <c r="WSI232" s="227"/>
      <c r="WSJ232" s="227"/>
      <c r="WSK232" s="227"/>
      <c r="WSL232" s="227"/>
      <c r="WSM232" s="227"/>
      <c r="WSN232" s="227"/>
      <c r="WSO232" s="227"/>
      <c r="WSP232" s="227"/>
      <c r="WSQ232" s="227"/>
      <c r="WSR232" s="227"/>
      <c r="WSS232" s="227"/>
      <c r="WST232" s="227"/>
      <c r="WSU232" s="227"/>
      <c r="WSV232" s="227"/>
      <c r="WSW232" s="227"/>
      <c r="WSX232" s="227"/>
      <c r="WSY232" s="227"/>
      <c r="WSZ232" s="227"/>
      <c r="WTA232" s="227"/>
      <c r="WTB232" s="227"/>
      <c r="WTC232" s="227"/>
      <c r="WTD232" s="227"/>
      <c r="WTE232" s="227"/>
      <c r="WTF232" s="227"/>
      <c r="WTG232" s="227"/>
      <c r="WTH232" s="227"/>
      <c r="WTI232" s="227"/>
      <c r="WTJ232" s="227"/>
      <c r="WTK232" s="227"/>
      <c r="WTL232" s="227"/>
      <c r="WTM232" s="227"/>
      <c r="WTN232" s="227"/>
      <c r="WTO232" s="227"/>
      <c r="WTP232" s="227"/>
      <c r="WTQ232" s="227"/>
      <c r="WTR232" s="227"/>
      <c r="WTS232" s="227"/>
      <c r="WTT232" s="227"/>
      <c r="WTU232" s="227"/>
      <c r="WTV232" s="227"/>
      <c r="WTW232" s="227"/>
      <c r="WTX232" s="227"/>
      <c r="WTY232" s="227"/>
      <c r="WTZ232" s="227"/>
      <c r="WUA232" s="227"/>
      <c r="WUB232" s="227"/>
      <c r="WUC232" s="227"/>
      <c r="WUD232" s="227"/>
      <c r="WUE232" s="227"/>
      <c r="WUF232" s="227"/>
      <c r="WUG232" s="227"/>
      <c r="WUH232" s="227"/>
      <c r="WUI232" s="227"/>
      <c r="WUJ232" s="227"/>
      <c r="WUK232" s="227"/>
      <c r="WUL232" s="227"/>
      <c r="WUM232" s="227"/>
      <c r="WUN232" s="227"/>
      <c r="WUO232" s="227"/>
      <c r="WUP232" s="227"/>
      <c r="WUQ232" s="227"/>
      <c r="WUR232" s="227"/>
      <c r="WUS232" s="227"/>
      <c r="WUT232" s="227"/>
      <c r="WUU232" s="227"/>
      <c r="WUV232" s="227"/>
      <c r="WUW232" s="227"/>
      <c r="WUX232" s="227"/>
      <c r="WUY232" s="227"/>
      <c r="WUZ232" s="227"/>
      <c r="WVA232" s="227"/>
      <c r="WVB232" s="227"/>
      <c r="WVC232" s="227"/>
      <c r="WVD232" s="227"/>
      <c r="WVE232" s="227"/>
      <c r="WVF232" s="227"/>
      <c r="WVG232" s="227"/>
      <c r="WVH232" s="227"/>
      <c r="WVI232" s="227"/>
      <c r="WVJ232" s="227"/>
      <c r="WVK232" s="227"/>
      <c r="WVL232" s="227"/>
      <c r="WVM232" s="227"/>
      <c r="WVN232" s="227"/>
      <c r="WVO232" s="227"/>
      <c r="WVP232" s="227"/>
      <c r="WVQ232" s="227"/>
      <c r="WVR232" s="227"/>
      <c r="WVS232" s="227"/>
      <c r="WVT232" s="227"/>
      <c r="WVU232" s="227"/>
      <c r="WVV232" s="227"/>
      <c r="WVW232" s="227"/>
      <c r="WVX232" s="227"/>
      <c r="WVY232" s="227"/>
      <c r="WVZ232" s="227"/>
      <c r="WWA232" s="227"/>
      <c r="WWB232" s="227"/>
      <c r="WWC232" s="227"/>
      <c r="WWD232" s="227"/>
      <c r="WWE232" s="227"/>
      <c r="WWF232" s="227"/>
      <c r="WWG232" s="227"/>
      <c r="WWH232" s="227"/>
      <c r="WWI232" s="227"/>
      <c r="WWJ232" s="227"/>
      <c r="WWK232" s="227"/>
      <c r="WWL232" s="227"/>
      <c r="WWM232" s="227"/>
      <c r="WWN232" s="227"/>
      <c r="WWO232" s="227"/>
      <c r="WWP232" s="227"/>
      <c r="WWQ232" s="227"/>
      <c r="WWR232" s="227"/>
      <c r="WWS232" s="227"/>
      <c r="WWT232" s="227"/>
      <c r="WWU232" s="227"/>
      <c r="WWV232" s="227"/>
      <c r="WWW232" s="227"/>
      <c r="WWX232" s="227"/>
      <c r="WWY232" s="227"/>
      <c r="WWZ232" s="227"/>
      <c r="WXA232" s="227"/>
      <c r="WXB232" s="227"/>
      <c r="WXC232" s="227"/>
      <c r="WXD232" s="227"/>
      <c r="WXE232" s="227"/>
      <c r="WXF232" s="227"/>
      <c r="WXG232" s="227"/>
      <c r="WXH232" s="227"/>
      <c r="WXI232" s="227"/>
      <c r="WXJ232" s="227"/>
      <c r="WXK232" s="227"/>
      <c r="WXL232" s="227"/>
      <c r="WXM232" s="227"/>
      <c r="WXN232" s="227"/>
      <c r="WXO232" s="227"/>
      <c r="WXP232" s="227"/>
      <c r="WXQ232" s="227"/>
      <c r="WXR232" s="227"/>
      <c r="WXS232" s="227"/>
      <c r="WXT232" s="227"/>
      <c r="WXU232" s="227"/>
      <c r="WXV232" s="227"/>
      <c r="WXW232" s="227"/>
      <c r="WXX232" s="227"/>
      <c r="WXY232" s="227"/>
      <c r="WXZ232" s="227"/>
      <c r="WYA232" s="227"/>
      <c r="WYB232" s="227"/>
      <c r="WYC232" s="227"/>
      <c r="WYD232" s="227"/>
      <c r="WYE232" s="227"/>
      <c r="WYF232" s="227"/>
      <c r="WYG232" s="227"/>
      <c r="WYH232" s="227"/>
      <c r="WYI232" s="227"/>
      <c r="WYJ232" s="227"/>
      <c r="WYK232" s="227"/>
      <c r="WYL232" s="227"/>
      <c r="WYM232" s="227"/>
      <c r="WYN232" s="227"/>
      <c r="WYO232" s="227"/>
      <c r="WYP232" s="227"/>
      <c r="WYQ232" s="227"/>
      <c r="WYR232" s="227"/>
      <c r="WYS232" s="227"/>
      <c r="WYT232" s="227"/>
      <c r="WYU232" s="227"/>
      <c r="WYV232" s="227"/>
      <c r="WYW232" s="227"/>
      <c r="WYX232" s="227"/>
      <c r="WYY232" s="227"/>
      <c r="WYZ232" s="227"/>
      <c r="WZA232" s="227"/>
      <c r="WZB232" s="227"/>
      <c r="WZC232" s="227"/>
      <c r="WZD232" s="227"/>
      <c r="WZE232" s="227"/>
      <c r="WZF232" s="227"/>
      <c r="WZG232" s="227"/>
      <c r="WZH232" s="227"/>
      <c r="WZI232" s="227"/>
      <c r="WZJ232" s="227"/>
      <c r="WZK232" s="227"/>
      <c r="WZL232" s="227"/>
      <c r="WZM232" s="227"/>
      <c r="WZN232" s="227"/>
      <c r="WZO232" s="227"/>
      <c r="WZP232" s="227"/>
      <c r="WZQ232" s="227"/>
      <c r="WZR232" s="227"/>
      <c r="WZS232" s="227"/>
      <c r="WZT232" s="227"/>
      <c r="WZU232" s="227"/>
      <c r="WZV232" s="227"/>
      <c r="WZW232" s="227"/>
      <c r="WZX232" s="227"/>
      <c r="WZY232" s="227"/>
      <c r="WZZ232" s="227"/>
      <c r="XAA232" s="227"/>
      <c r="XAB232" s="227"/>
      <c r="XAC232" s="227"/>
      <c r="XAD232" s="227"/>
      <c r="XAE232" s="227"/>
      <c r="XAF232" s="227"/>
      <c r="XAG232" s="227"/>
      <c r="XAH232" s="227"/>
      <c r="XAI232" s="227"/>
      <c r="XAJ232" s="227"/>
      <c r="XAK232" s="227"/>
      <c r="XAL232" s="227"/>
      <c r="XAM232" s="227"/>
      <c r="XAN232" s="227"/>
      <c r="XAO232" s="227"/>
      <c r="XAP232" s="227"/>
      <c r="XAQ232" s="227"/>
      <c r="XAR232" s="227"/>
      <c r="XAS232" s="227"/>
      <c r="XAT232" s="227"/>
      <c r="XAU232" s="227"/>
      <c r="XAV232" s="227"/>
      <c r="XAW232" s="227"/>
      <c r="XAX232" s="227"/>
      <c r="XAY232" s="227"/>
      <c r="XAZ232" s="227"/>
      <c r="XBA232" s="227"/>
      <c r="XBB232" s="227"/>
      <c r="XBC232" s="227"/>
      <c r="XBD232" s="227"/>
      <c r="XBE232" s="227"/>
      <c r="XBF232" s="227"/>
      <c r="XBG232" s="227"/>
      <c r="XBH232" s="227"/>
      <c r="XBI232" s="227"/>
      <c r="XBJ232" s="227"/>
      <c r="XBK232" s="227"/>
      <c r="XBL232" s="227"/>
      <c r="XBM232" s="227"/>
      <c r="XBN232" s="227"/>
      <c r="XBO232" s="227"/>
      <c r="XBP232" s="227"/>
      <c r="XBQ232" s="227"/>
      <c r="XBR232" s="227"/>
      <c r="XBS232" s="227"/>
      <c r="XBT232" s="227"/>
      <c r="XBU232" s="227"/>
      <c r="XBV232" s="227"/>
      <c r="XBW232" s="227"/>
      <c r="XBX232" s="227"/>
      <c r="XBY232" s="227"/>
      <c r="XBZ232" s="227"/>
      <c r="XCA232" s="227"/>
      <c r="XCB232" s="227"/>
      <c r="XCC232" s="227"/>
      <c r="XCD232" s="227"/>
      <c r="XCE232" s="227"/>
      <c r="XCF232" s="227"/>
      <c r="XCG232" s="227"/>
      <c r="XCH232" s="227"/>
      <c r="XCI232" s="227"/>
      <c r="XCJ232" s="227"/>
      <c r="XCK232" s="227"/>
      <c r="XCL232" s="227"/>
      <c r="XCM232" s="227"/>
      <c r="XCN232" s="227"/>
      <c r="XCO232" s="227"/>
      <c r="XCP232" s="227"/>
      <c r="XCQ232" s="227"/>
      <c r="XCR232" s="227"/>
      <c r="XCS232" s="227"/>
      <c r="XCT232" s="227"/>
      <c r="XCU232" s="227"/>
      <c r="XCV232" s="227"/>
      <c r="XCW232" s="227"/>
      <c r="XCX232" s="227"/>
      <c r="XCY232" s="227"/>
      <c r="XCZ232" s="227"/>
      <c r="XDA232" s="227"/>
      <c r="XDB232" s="227"/>
      <c r="XDC232" s="227"/>
      <c r="XDD232" s="227"/>
      <c r="XDE232" s="227"/>
      <c r="XDF232" s="227"/>
      <c r="XDG232" s="227"/>
      <c r="XDH232" s="227"/>
      <c r="XDI232" s="227"/>
      <c r="XDJ232" s="227"/>
      <c r="XDK232" s="227"/>
      <c r="XDL232" s="227"/>
      <c r="XDM232" s="227"/>
      <c r="XDN232" s="227"/>
      <c r="XDO232" s="227"/>
      <c r="XDP232" s="227"/>
      <c r="XDQ232" s="227"/>
      <c r="XDR232" s="227"/>
      <c r="XDS232" s="227"/>
      <c r="XDT232" s="227"/>
      <c r="XDU232" s="227"/>
      <c r="XDV232" s="227"/>
      <c r="XDW232" s="227"/>
      <c r="XDX232" s="227"/>
      <c r="XDY232" s="227"/>
      <c r="XDZ232" s="227"/>
      <c r="XEA232" s="227"/>
      <c r="XEB232" s="227"/>
      <c r="XEC232" s="227"/>
      <c r="XED232" s="227"/>
      <c r="XEE232" s="227"/>
      <c r="XEF232" s="227"/>
      <c r="XEG232" s="227"/>
      <c r="XEH232" s="227"/>
      <c r="XEI232" s="227"/>
      <c r="XEJ232" s="227"/>
      <c r="XEK232" s="227"/>
      <c r="XEL232" s="227"/>
      <c r="XEM232" s="227"/>
      <c r="XEN232" s="227"/>
      <c r="XEO232" s="227"/>
      <c r="XEP232" s="227"/>
      <c r="XEQ232" s="227"/>
      <c r="XER232" s="227"/>
      <c r="XES232" s="227"/>
      <c r="XET232" s="227"/>
      <c r="XEU232" s="227"/>
      <c r="XEV232" s="227"/>
      <c r="XEW232" s="227"/>
      <c r="XEX232" s="227"/>
      <c r="XEY232" s="227"/>
      <c r="XEZ232" s="227"/>
      <c r="XFA232" s="227"/>
      <c r="XFB232" s="227"/>
      <c r="XFC232" s="227"/>
      <c r="XFD232" s="233"/>
    </row>
    <row r="233" spans="1:16384" s="238" customFormat="1" ht="23.25" x14ac:dyDescent="0.2">
      <c r="A233" s="258" t="s">
        <v>211</v>
      </c>
      <c r="B233" s="259"/>
      <c r="C233" s="261"/>
      <c r="D233" s="474">
        <v>1290</v>
      </c>
      <c r="E233" s="262"/>
      <c r="F233" s="252"/>
      <c r="G233" s="252"/>
      <c r="H233" s="252"/>
    </row>
    <row r="234" spans="1:16384" s="242" customFormat="1" ht="84" x14ac:dyDescent="0.2">
      <c r="A234" s="258" t="s">
        <v>151</v>
      </c>
      <c r="B234" s="259"/>
      <c r="C234" s="260" t="s">
        <v>152</v>
      </c>
      <c r="D234" s="261" t="s">
        <v>153</v>
      </c>
      <c r="E234" s="262"/>
      <c r="F234" s="252"/>
      <c r="G234" s="252"/>
      <c r="H234" s="252"/>
    </row>
    <row r="235" spans="1:16384" s="247" customFormat="1" ht="21" x14ac:dyDescent="0.2">
      <c r="A235" s="258" t="s">
        <v>154</v>
      </c>
      <c r="B235" s="259"/>
      <c r="C235" s="260" t="s">
        <v>155</v>
      </c>
      <c r="D235" s="261" t="s">
        <v>156</v>
      </c>
      <c r="E235" s="262"/>
      <c r="F235" s="252"/>
      <c r="G235" s="252"/>
      <c r="H235" s="252"/>
    </row>
    <row r="236" spans="1:16384" ht="97.5" customHeight="1" x14ac:dyDescent="0.2">
      <c r="A236" s="258" t="s">
        <v>160</v>
      </c>
      <c r="B236" s="259"/>
      <c r="C236" s="319" t="s">
        <v>161</v>
      </c>
      <c r="D236" s="259" t="s">
        <v>156</v>
      </c>
      <c r="E236" s="320"/>
      <c r="F236" s="246"/>
      <c r="G236" s="246"/>
      <c r="H236" s="246"/>
    </row>
    <row r="237" spans="1:16384" ht="231.75" thickBot="1" x14ac:dyDescent="0.25">
      <c r="A237" s="321" t="s">
        <v>162</v>
      </c>
      <c r="B237" s="322"/>
      <c r="C237" s="323" t="s">
        <v>163</v>
      </c>
      <c r="D237" s="324" t="s">
        <v>156</v>
      </c>
      <c r="E237" s="325"/>
      <c r="F237" s="236"/>
      <c r="G237" s="237"/>
      <c r="H237" s="237"/>
    </row>
    <row r="238" spans="1:16384" ht="98.25" customHeight="1" x14ac:dyDescent="0.2">
      <c r="A238" s="538" t="s">
        <v>601</v>
      </c>
      <c r="B238" s="538"/>
      <c r="C238" s="538"/>
      <c r="D238" s="538"/>
      <c r="E238" s="538"/>
      <c r="F238" s="538"/>
      <c r="G238" s="538"/>
      <c r="H238" s="538"/>
    </row>
    <row r="239" spans="1:16384" ht="50.1" customHeight="1" x14ac:dyDescent="0.2">
      <c r="A239" s="538" t="s">
        <v>602</v>
      </c>
      <c r="B239" s="538"/>
      <c r="C239" s="538"/>
      <c r="D239" s="538"/>
      <c r="E239" s="538"/>
      <c r="F239" s="538"/>
      <c r="G239" s="538"/>
      <c r="H239" s="538"/>
    </row>
    <row r="240" spans="1:16384" ht="21" customHeight="1" x14ac:dyDescent="0.2">
      <c r="A240" s="233"/>
      <c r="B240" s="233"/>
      <c r="C240" s="234"/>
      <c r="D240" s="235"/>
      <c r="E240" s="235"/>
      <c r="F240" s="236"/>
      <c r="G240" s="237"/>
      <c r="H240" s="237"/>
    </row>
    <row r="241" spans="1:8" ht="30" customHeight="1" x14ac:dyDescent="0.2">
      <c r="A241" s="264" t="s">
        <v>164</v>
      </c>
      <c r="B241" s="264"/>
      <c r="C241" s="264"/>
      <c r="D241" s="264"/>
      <c r="E241" s="264"/>
      <c r="F241" s="264"/>
      <c r="G241" s="264"/>
      <c r="H241" s="264"/>
    </row>
    <row r="242" spans="1:8" ht="75" customHeight="1" x14ac:dyDescent="0.2">
      <c r="A242" s="264" t="s">
        <v>165</v>
      </c>
      <c r="B242" s="264"/>
      <c r="C242" s="264"/>
      <c r="D242" s="264"/>
      <c r="E242" s="264"/>
      <c r="F242" s="264"/>
      <c r="G242" s="264"/>
      <c r="H242" s="264"/>
    </row>
    <row r="243" spans="1:8" s="217" customFormat="1" ht="186" customHeight="1" x14ac:dyDescent="0.2">
      <c r="A243" s="326" t="str">
        <f>Абакан_юр!A195</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43" s="326"/>
      <c r="C243" s="326"/>
      <c r="D243" s="326"/>
      <c r="E243" s="326"/>
      <c r="F243" s="326"/>
      <c r="G243" s="326"/>
      <c r="H243" s="326"/>
    </row>
    <row r="244" spans="1:8" s="238" customFormat="1" ht="23.25" x14ac:dyDescent="0.2">
      <c r="A244" s="239" t="s">
        <v>167</v>
      </c>
      <c r="B244" s="239"/>
      <c r="C244" s="239"/>
      <c r="D244" s="239"/>
      <c r="E244" s="239"/>
      <c r="F244" s="239"/>
      <c r="G244" s="239"/>
      <c r="H244" s="239"/>
    </row>
    <row r="245" spans="1:8" ht="23.25" x14ac:dyDescent="0.2">
      <c r="A245" s="264" t="s">
        <v>168</v>
      </c>
      <c r="B245" s="264"/>
      <c r="C245" s="264"/>
      <c r="D245" s="264"/>
      <c r="E245" s="264"/>
      <c r="F245" s="264"/>
      <c r="G245" s="264"/>
      <c r="H245" s="264"/>
    </row>
    <row r="246" spans="1:8" s="217" customFormat="1" ht="125.25" customHeight="1" x14ac:dyDescent="0.2">
      <c r="A246" s="475" t="s">
        <v>287</v>
      </c>
      <c r="B246" s="475"/>
      <c r="C246" s="475"/>
      <c r="D246" s="475"/>
      <c r="E246" s="475"/>
      <c r="F246" s="475"/>
      <c r="G246" s="475"/>
      <c r="H246" s="475"/>
    </row>
    <row r="247" spans="1:8" ht="25.5" x14ac:dyDescent="0.35">
      <c r="A247" s="476" t="s">
        <v>288</v>
      </c>
      <c r="B247" s="477"/>
      <c r="C247" s="478" t="s">
        <v>289</v>
      </c>
    </row>
    <row r="248" spans="1:8" ht="25.5" x14ac:dyDescent="0.35">
      <c r="A248" s="479" t="s">
        <v>290</v>
      </c>
      <c r="B248" s="480"/>
      <c r="C248" s="481">
        <v>1</v>
      </c>
    </row>
    <row r="249" spans="1:8" ht="25.5" x14ac:dyDescent="0.35">
      <c r="A249" s="479">
        <v>2</v>
      </c>
      <c r="B249" s="480"/>
      <c r="C249" s="481">
        <v>1.1000000000000001</v>
      </c>
    </row>
    <row r="250" spans="1:8" ht="25.5" x14ac:dyDescent="0.35">
      <c r="A250" s="479">
        <v>3</v>
      </c>
      <c r="B250" s="480"/>
      <c r="C250" s="481">
        <v>1.2</v>
      </c>
    </row>
    <row r="251" spans="1:8" ht="25.5" x14ac:dyDescent="0.35">
      <c r="A251" s="479" t="s">
        <v>291</v>
      </c>
      <c r="B251" s="480"/>
      <c r="C251" s="481">
        <v>1.25</v>
      </c>
    </row>
    <row r="252" spans="1:8" ht="25.5" x14ac:dyDescent="0.35">
      <c r="A252" s="479" t="s">
        <v>292</v>
      </c>
      <c r="B252" s="480"/>
      <c r="C252" s="481">
        <v>1.3</v>
      </c>
    </row>
    <row r="253" spans="1:8" ht="25.5" x14ac:dyDescent="0.35">
      <c r="A253" s="479" t="s">
        <v>293</v>
      </c>
      <c r="B253" s="480"/>
      <c r="C253" s="481">
        <v>1.35</v>
      </c>
    </row>
    <row r="254" spans="1:8" ht="25.5" x14ac:dyDescent="0.35">
      <c r="A254" s="479" t="s">
        <v>294</v>
      </c>
      <c r="B254" s="480"/>
      <c r="C254" s="481">
        <v>1.4</v>
      </c>
    </row>
    <row r="255" spans="1:8" ht="25.5" x14ac:dyDescent="0.35">
      <c r="A255" s="479" t="s">
        <v>295</v>
      </c>
      <c r="B255" s="480"/>
      <c r="C255" s="481">
        <v>1.45</v>
      </c>
    </row>
    <row r="256" spans="1:8" ht="25.5" x14ac:dyDescent="0.35">
      <c r="A256" s="479" t="s">
        <v>296</v>
      </c>
      <c r="B256" s="480"/>
      <c r="C256" s="481">
        <v>1.5</v>
      </c>
    </row>
    <row r="257" spans="1:8" ht="25.5" x14ac:dyDescent="0.35">
      <c r="A257" s="479" t="s">
        <v>297</v>
      </c>
      <c r="B257" s="480"/>
      <c r="C257" s="481">
        <v>2</v>
      </c>
    </row>
    <row r="258" spans="1:8" ht="23.25" x14ac:dyDescent="0.2">
      <c r="A258" s="264" t="s">
        <v>298</v>
      </c>
      <c r="B258" s="264"/>
      <c r="C258" s="264"/>
      <c r="D258" s="264"/>
      <c r="E258" s="264"/>
      <c r="F258" s="264"/>
      <c r="G258" s="264"/>
      <c r="H258" s="264"/>
    </row>
    <row r="261" spans="1:8" s="266" customFormat="1" ht="114.75" customHeight="1" x14ac:dyDescent="0.2">
      <c r="A261" s="239" t="s">
        <v>483</v>
      </c>
      <c r="B261" s="239"/>
      <c r="C261" s="239"/>
      <c r="D261" s="239"/>
      <c r="E261" s="239"/>
      <c r="F261" s="239"/>
      <c r="G261" s="239"/>
      <c r="H261" s="239"/>
    </row>
    <row r="268" spans="1:8" s="266" customFormat="1" ht="114.75" customHeight="1" x14ac:dyDescent="0.2">
      <c r="A268" s="216"/>
      <c r="B268" s="217"/>
      <c r="C268" s="218"/>
      <c r="D268" s="217"/>
      <c r="E268" s="217"/>
      <c r="F268" s="217"/>
      <c r="G268" s="217"/>
      <c r="H268" s="219"/>
    </row>
  </sheetData>
  <sheetProtection selectLockedCells="1" selectUnlockedCells="1"/>
  <mergeCells count="5875">
    <mergeCell ref="A255:B255"/>
    <mergeCell ref="A256:B256"/>
    <mergeCell ref="A257:B257"/>
    <mergeCell ref="A258:H258"/>
    <mergeCell ref="A261:E261"/>
    <mergeCell ref="F261:H261"/>
    <mergeCell ref="A249:B249"/>
    <mergeCell ref="A250:B250"/>
    <mergeCell ref="A251:B251"/>
    <mergeCell ref="A252:B252"/>
    <mergeCell ref="A253:B253"/>
    <mergeCell ref="A254:B254"/>
    <mergeCell ref="A243:H243"/>
    <mergeCell ref="A244:H244"/>
    <mergeCell ref="A245:H245"/>
    <mergeCell ref="A246:H246"/>
    <mergeCell ref="A247:B247"/>
    <mergeCell ref="A248:B248"/>
    <mergeCell ref="A237:B237"/>
    <mergeCell ref="D237:E237"/>
    <mergeCell ref="A238:H238"/>
    <mergeCell ref="A239:H239"/>
    <mergeCell ref="A241:H241"/>
    <mergeCell ref="A242:H242"/>
    <mergeCell ref="A234:B234"/>
    <mergeCell ref="D234:E234"/>
    <mergeCell ref="A235:B235"/>
    <mergeCell ref="D235:E235"/>
    <mergeCell ref="A236:B236"/>
    <mergeCell ref="D236:E236"/>
    <mergeCell ref="XER232:XET232"/>
    <mergeCell ref="XEU232:XEW232"/>
    <mergeCell ref="XEX232:XEZ232"/>
    <mergeCell ref="XFA232:XFC232"/>
    <mergeCell ref="A233:B233"/>
    <mergeCell ref="D233:E233"/>
    <mergeCell ref="XDZ232:XEB232"/>
    <mergeCell ref="XEC232:XEE232"/>
    <mergeCell ref="XEF232:XEH232"/>
    <mergeCell ref="XEI232:XEK232"/>
    <mergeCell ref="XEL232:XEN232"/>
    <mergeCell ref="XEO232:XEQ232"/>
    <mergeCell ref="XDH232:XDJ232"/>
    <mergeCell ref="XDK232:XDM232"/>
    <mergeCell ref="XDN232:XDP232"/>
    <mergeCell ref="XDQ232:XDS232"/>
    <mergeCell ref="XDT232:XDV232"/>
    <mergeCell ref="XDW232:XDY232"/>
    <mergeCell ref="XCP232:XCR232"/>
    <mergeCell ref="XCS232:XCU232"/>
    <mergeCell ref="XCV232:XCX232"/>
    <mergeCell ref="XCY232:XDA232"/>
    <mergeCell ref="XDB232:XDD232"/>
    <mergeCell ref="XDE232:XDG232"/>
    <mergeCell ref="XBX232:XBZ232"/>
    <mergeCell ref="XCA232:XCC232"/>
    <mergeCell ref="XCD232:XCF232"/>
    <mergeCell ref="XCG232:XCI232"/>
    <mergeCell ref="XCJ232:XCL232"/>
    <mergeCell ref="XCM232:XCO232"/>
    <mergeCell ref="XBF232:XBH232"/>
    <mergeCell ref="XBI232:XBK232"/>
    <mergeCell ref="XBL232:XBN232"/>
    <mergeCell ref="XBO232:XBQ232"/>
    <mergeCell ref="XBR232:XBT232"/>
    <mergeCell ref="XBU232:XBW232"/>
    <mergeCell ref="XAN232:XAP232"/>
    <mergeCell ref="XAQ232:XAS232"/>
    <mergeCell ref="XAT232:XAV232"/>
    <mergeCell ref="XAW232:XAY232"/>
    <mergeCell ref="XAZ232:XBB232"/>
    <mergeCell ref="XBC232:XBE232"/>
    <mergeCell ref="WZV232:WZX232"/>
    <mergeCell ref="WZY232:XAA232"/>
    <mergeCell ref="XAB232:XAD232"/>
    <mergeCell ref="XAE232:XAG232"/>
    <mergeCell ref="XAH232:XAJ232"/>
    <mergeCell ref="XAK232:XAM232"/>
    <mergeCell ref="WZD232:WZF232"/>
    <mergeCell ref="WZG232:WZI232"/>
    <mergeCell ref="WZJ232:WZL232"/>
    <mergeCell ref="WZM232:WZO232"/>
    <mergeCell ref="WZP232:WZR232"/>
    <mergeCell ref="WZS232:WZU232"/>
    <mergeCell ref="WYL232:WYN232"/>
    <mergeCell ref="WYO232:WYQ232"/>
    <mergeCell ref="WYR232:WYT232"/>
    <mergeCell ref="WYU232:WYW232"/>
    <mergeCell ref="WYX232:WYZ232"/>
    <mergeCell ref="WZA232:WZC232"/>
    <mergeCell ref="WXT232:WXV232"/>
    <mergeCell ref="WXW232:WXY232"/>
    <mergeCell ref="WXZ232:WYB232"/>
    <mergeCell ref="WYC232:WYE232"/>
    <mergeCell ref="WYF232:WYH232"/>
    <mergeCell ref="WYI232:WYK232"/>
    <mergeCell ref="WXB232:WXD232"/>
    <mergeCell ref="WXE232:WXG232"/>
    <mergeCell ref="WXH232:WXJ232"/>
    <mergeCell ref="WXK232:WXM232"/>
    <mergeCell ref="WXN232:WXP232"/>
    <mergeCell ref="WXQ232:WXS232"/>
    <mergeCell ref="WWJ232:WWL232"/>
    <mergeCell ref="WWM232:WWO232"/>
    <mergeCell ref="WWP232:WWR232"/>
    <mergeCell ref="WWS232:WWU232"/>
    <mergeCell ref="WWV232:WWX232"/>
    <mergeCell ref="WWY232:WXA232"/>
    <mergeCell ref="WVR232:WVT232"/>
    <mergeCell ref="WVU232:WVW232"/>
    <mergeCell ref="WVX232:WVZ232"/>
    <mergeCell ref="WWA232:WWC232"/>
    <mergeCell ref="WWD232:WWF232"/>
    <mergeCell ref="WWG232:WWI232"/>
    <mergeCell ref="WUZ232:WVB232"/>
    <mergeCell ref="WVC232:WVE232"/>
    <mergeCell ref="WVF232:WVH232"/>
    <mergeCell ref="WVI232:WVK232"/>
    <mergeCell ref="WVL232:WVN232"/>
    <mergeCell ref="WVO232:WVQ232"/>
    <mergeCell ref="WUH232:WUJ232"/>
    <mergeCell ref="WUK232:WUM232"/>
    <mergeCell ref="WUN232:WUP232"/>
    <mergeCell ref="WUQ232:WUS232"/>
    <mergeCell ref="WUT232:WUV232"/>
    <mergeCell ref="WUW232:WUY232"/>
    <mergeCell ref="WTP232:WTR232"/>
    <mergeCell ref="WTS232:WTU232"/>
    <mergeCell ref="WTV232:WTX232"/>
    <mergeCell ref="WTY232:WUA232"/>
    <mergeCell ref="WUB232:WUD232"/>
    <mergeCell ref="WUE232:WUG232"/>
    <mergeCell ref="WSX232:WSZ232"/>
    <mergeCell ref="WTA232:WTC232"/>
    <mergeCell ref="WTD232:WTF232"/>
    <mergeCell ref="WTG232:WTI232"/>
    <mergeCell ref="WTJ232:WTL232"/>
    <mergeCell ref="WTM232:WTO232"/>
    <mergeCell ref="WSF232:WSH232"/>
    <mergeCell ref="WSI232:WSK232"/>
    <mergeCell ref="WSL232:WSN232"/>
    <mergeCell ref="WSO232:WSQ232"/>
    <mergeCell ref="WSR232:WST232"/>
    <mergeCell ref="WSU232:WSW232"/>
    <mergeCell ref="WRN232:WRP232"/>
    <mergeCell ref="WRQ232:WRS232"/>
    <mergeCell ref="WRT232:WRV232"/>
    <mergeCell ref="WRW232:WRY232"/>
    <mergeCell ref="WRZ232:WSB232"/>
    <mergeCell ref="WSC232:WSE232"/>
    <mergeCell ref="WQV232:WQX232"/>
    <mergeCell ref="WQY232:WRA232"/>
    <mergeCell ref="WRB232:WRD232"/>
    <mergeCell ref="WRE232:WRG232"/>
    <mergeCell ref="WRH232:WRJ232"/>
    <mergeCell ref="WRK232:WRM232"/>
    <mergeCell ref="WQD232:WQF232"/>
    <mergeCell ref="WQG232:WQI232"/>
    <mergeCell ref="WQJ232:WQL232"/>
    <mergeCell ref="WQM232:WQO232"/>
    <mergeCell ref="WQP232:WQR232"/>
    <mergeCell ref="WQS232:WQU232"/>
    <mergeCell ref="WPL232:WPN232"/>
    <mergeCell ref="WPO232:WPQ232"/>
    <mergeCell ref="WPR232:WPT232"/>
    <mergeCell ref="WPU232:WPW232"/>
    <mergeCell ref="WPX232:WPZ232"/>
    <mergeCell ref="WQA232:WQC232"/>
    <mergeCell ref="WOT232:WOV232"/>
    <mergeCell ref="WOW232:WOY232"/>
    <mergeCell ref="WOZ232:WPB232"/>
    <mergeCell ref="WPC232:WPE232"/>
    <mergeCell ref="WPF232:WPH232"/>
    <mergeCell ref="WPI232:WPK232"/>
    <mergeCell ref="WOB232:WOD232"/>
    <mergeCell ref="WOE232:WOG232"/>
    <mergeCell ref="WOH232:WOJ232"/>
    <mergeCell ref="WOK232:WOM232"/>
    <mergeCell ref="WON232:WOP232"/>
    <mergeCell ref="WOQ232:WOS232"/>
    <mergeCell ref="WNJ232:WNL232"/>
    <mergeCell ref="WNM232:WNO232"/>
    <mergeCell ref="WNP232:WNR232"/>
    <mergeCell ref="WNS232:WNU232"/>
    <mergeCell ref="WNV232:WNX232"/>
    <mergeCell ref="WNY232:WOA232"/>
    <mergeCell ref="WMR232:WMT232"/>
    <mergeCell ref="WMU232:WMW232"/>
    <mergeCell ref="WMX232:WMZ232"/>
    <mergeCell ref="WNA232:WNC232"/>
    <mergeCell ref="WND232:WNF232"/>
    <mergeCell ref="WNG232:WNI232"/>
    <mergeCell ref="WLZ232:WMB232"/>
    <mergeCell ref="WMC232:WME232"/>
    <mergeCell ref="WMF232:WMH232"/>
    <mergeCell ref="WMI232:WMK232"/>
    <mergeCell ref="WML232:WMN232"/>
    <mergeCell ref="WMO232:WMQ232"/>
    <mergeCell ref="WLH232:WLJ232"/>
    <mergeCell ref="WLK232:WLM232"/>
    <mergeCell ref="WLN232:WLP232"/>
    <mergeCell ref="WLQ232:WLS232"/>
    <mergeCell ref="WLT232:WLV232"/>
    <mergeCell ref="WLW232:WLY232"/>
    <mergeCell ref="WKP232:WKR232"/>
    <mergeCell ref="WKS232:WKU232"/>
    <mergeCell ref="WKV232:WKX232"/>
    <mergeCell ref="WKY232:WLA232"/>
    <mergeCell ref="WLB232:WLD232"/>
    <mergeCell ref="WLE232:WLG232"/>
    <mergeCell ref="WJX232:WJZ232"/>
    <mergeCell ref="WKA232:WKC232"/>
    <mergeCell ref="WKD232:WKF232"/>
    <mergeCell ref="WKG232:WKI232"/>
    <mergeCell ref="WKJ232:WKL232"/>
    <mergeCell ref="WKM232:WKO232"/>
    <mergeCell ref="WJF232:WJH232"/>
    <mergeCell ref="WJI232:WJK232"/>
    <mergeCell ref="WJL232:WJN232"/>
    <mergeCell ref="WJO232:WJQ232"/>
    <mergeCell ref="WJR232:WJT232"/>
    <mergeCell ref="WJU232:WJW232"/>
    <mergeCell ref="WIN232:WIP232"/>
    <mergeCell ref="WIQ232:WIS232"/>
    <mergeCell ref="WIT232:WIV232"/>
    <mergeCell ref="WIW232:WIY232"/>
    <mergeCell ref="WIZ232:WJB232"/>
    <mergeCell ref="WJC232:WJE232"/>
    <mergeCell ref="WHV232:WHX232"/>
    <mergeCell ref="WHY232:WIA232"/>
    <mergeCell ref="WIB232:WID232"/>
    <mergeCell ref="WIE232:WIG232"/>
    <mergeCell ref="WIH232:WIJ232"/>
    <mergeCell ref="WIK232:WIM232"/>
    <mergeCell ref="WHD232:WHF232"/>
    <mergeCell ref="WHG232:WHI232"/>
    <mergeCell ref="WHJ232:WHL232"/>
    <mergeCell ref="WHM232:WHO232"/>
    <mergeCell ref="WHP232:WHR232"/>
    <mergeCell ref="WHS232:WHU232"/>
    <mergeCell ref="WGL232:WGN232"/>
    <mergeCell ref="WGO232:WGQ232"/>
    <mergeCell ref="WGR232:WGT232"/>
    <mergeCell ref="WGU232:WGW232"/>
    <mergeCell ref="WGX232:WGZ232"/>
    <mergeCell ref="WHA232:WHC232"/>
    <mergeCell ref="WFT232:WFV232"/>
    <mergeCell ref="WFW232:WFY232"/>
    <mergeCell ref="WFZ232:WGB232"/>
    <mergeCell ref="WGC232:WGE232"/>
    <mergeCell ref="WGF232:WGH232"/>
    <mergeCell ref="WGI232:WGK232"/>
    <mergeCell ref="WFB232:WFD232"/>
    <mergeCell ref="WFE232:WFG232"/>
    <mergeCell ref="WFH232:WFJ232"/>
    <mergeCell ref="WFK232:WFM232"/>
    <mergeCell ref="WFN232:WFP232"/>
    <mergeCell ref="WFQ232:WFS232"/>
    <mergeCell ref="WEJ232:WEL232"/>
    <mergeCell ref="WEM232:WEO232"/>
    <mergeCell ref="WEP232:WER232"/>
    <mergeCell ref="WES232:WEU232"/>
    <mergeCell ref="WEV232:WEX232"/>
    <mergeCell ref="WEY232:WFA232"/>
    <mergeCell ref="WDR232:WDT232"/>
    <mergeCell ref="WDU232:WDW232"/>
    <mergeCell ref="WDX232:WDZ232"/>
    <mergeCell ref="WEA232:WEC232"/>
    <mergeCell ref="WED232:WEF232"/>
    <mergeCell ref="WEG232:WEI232"/>
    <mergeCell ref="WCZ232:WDB232"/>
    <mergeCell ref="WDC232:WDE232"/>
    <mergeCell ref="WDF232:WDH232"/>
    <mergeCell ref="WDI232:WDK232"/>
    <mergeCell ref="WDL232:WDN232"/>
    <mergeCell ref="WDO232:WDQ232"/>
    <mergeCell ref="WCH232:WCJ232"/>
    <mergeCell ref="WCK232:WCM232"/>
    <mergeCell ref="WCN232:WCP232"/>
    <mergeCell ref="WCQ232:WCS232"/>
    <mergeCell ref="WCT232:WCV232"/>
    <mergeCell ref="WCW232:WCY232"/>
    <mergeCell ref="WBP232:WBR232"/>
    <mergeCell ref="WBS232:WBU232"/>
    <mergeCell ref="WBV232:WBX232"/>
    <mergeCell ref="WBY232:WCA232"/>
    <mergeCell ref="WCB232:WCD232"/>
    <mergeCell ref="WCE232:WCG232"/>
    <mergeCell ref="WAX232:WAZ232"/>
    <mergeCell ref="WBA232:WBC232"/>
    <mergeCell ref="WBD232:WBF232"/>
    <mergeCell ref="WBG232:WBI232"/>
    <mergeCell ref="WBJ232:WBL232"/>
    <mergeCell ref="WBM232:WBO232"/>
    <mergeCell ref="WAF232:WAH232"/>
    <mergeCell ref="WAI232:WAK232"/>
    <mergeCell ref="WAL232:WAN232"/>
    <mergeCell ref="WAO232:WAQ232"/>
    <mergeCell ref="WAR232:WAT232"/>
    <mergeCell ref="WAU232:WAW232"/>
    <mergeCell ref="VZN232:VZP232"/>
    <mergeCell ref="VZQ232:VZS232"/>
    <mergeCell ref="VZT232:VZV232"/>
    <mergeCell ref="VZW232:VZY232"/>
    <mergeCell ref="VZZ232:WAB232"/>
    <mergeCell ref="WAC232:WAE232"/>
    <mergeCell ref="VYV232:VYX232"/>
    <mergeCell ref="VYY232:VZA232"/>
    <mergeCell ref="VZB232:VZD232"/>
    <mergeCell ref="VZE232:VZG232"/>
    <mergeCell ref="VZH232:VZJ232"/>
    <mergeCell ref="VZK232:VZM232"/>
    <mergeCell ref="VYD232:VYF232"/>
    <mergeCell ref="VYG232:VYI232"/>
    <mergeCell ref="VYJ232:VYL232"/>
    <mergeCell ref="VYM232:VYO232"/>
    <mergeCell ref="VYP232:VYR232"/>
    <mergeCell ref="VYS232:VYU232"/>
    <mergeCell ref="VXL232:VXN232"/>
    <mergeCell ref="VXO232:VXQ232"/>
    <mergeCell ref="VXR232:VXT232"/>
    <mergeCell ref="VXU232:VXW232"/>
    <mergeCell ref="VXX232:VXZ232"/>
    <mergeCell ref="VYA232:VYC232"/>
    <mergeCell ref="VWT232:VWV232"/>
    <mergeCell ref="VWW232:VWY232"/>
    <mergeCell ref="VWZ232:VXB232"/>
    <mergeCell ref="VXC232:VXE232"/>
    <mergeCell ref="VXF232:VXH232"/>
    <mergeCell ref="VXI232:VXK232"/>
    <mergeCell ref="VWB232:VWD232"/>
    <mergeCell ref="VWE232:VWG232"/>
    <mergeCell ref="VWH232:VWJ232"/>
    <mergeCell ref="VWK232:VWM232"/>
    <mergeCell ref="VWN232:VWP232"/>
    <mergeCell ref="VWQ232:VWS232"/>
    <mergeCell ref="VVJ232:VVL232"/>
    <mergeCell ref="VVM232:VVO232"/>
    <mergeCell ref="VVP232:VVR232"/>
    <mergeCell ref="VVS232:VVU232"/>
    <mergeCell ref="VVV232:VVX232"/>
    <mergeCell ref="VVY232:VWA232"/>
    <mergeCell ref="VUR232:VUT232"/>
    <mergeCell ref="VUU232:VUW232"/>
    <mergeCell ref="VUX232:VUZ232"/>
    <mergeCell ref="VVA232:VVC232"/>
    <mergeCell ref="VVD232:VVF232"/>
    <mergeCell ref="VVG232:VVI232"/>
    <mergeCell ref="VTZ232:VUB232"/>
    <mergeCell ref="VUC232:VUE232"/>
    <mergeCell ref="VUF232:VUH232"/>
    <mergeCell ref="VUI232:VUK232"/>
    <mergeCell ref="VUL232:VUN232"/>
    <mergeCell ref="VUO232:VUQ232"/>
    <mergeCell ref="VTH232:VTJ232"/>
    <mergeCell ref="VTK232:VTM232"/>
    <mergeCell ref="VTN232:VTP232"/>
    <mergeCell ref="VTQ232:VTS232"/>
    <mergeCell ref="VTT232:VTV232"/>
    <mergeCell ref="VTW232:VTY232"/>
    <mergeCell ref="VSP232:VSR232"/>
    <mergeCell ref="VSS232:VSU232"/>
    <mergeCell ref="VSV232:VSX232"/>
    <mergeCell ref="VSY232:VTA232"/>
    <mergeCell ref="VTB232:VTD232"/>
    <mergeCell ref="VTE232:VTG232"/>
    <mergeCell ref="VRX232:VRZ232"/>
    <mergeCell ref="VSA232:VSC232"/>
    <mergeCell ref="VSD232:VSF232"/>
    <mergeCell ref="VSG232:VSI232"/>
    <mergeCell ref="VSJ232:VSL232"/>
    <mergeCell ref="VSM232:VSO232"/>
    <mergeCell ref="VRF232:VRH232"/>
    <mergeCell ref="VRI232:VRK232"/>
    <mergeCell ref="VRL232:VRN232"/>
    <mergeCell ref="VRO232:VRQ232"/>
    <mergeCell ref="VRR232:VRT232"/>
    <mergeCell ref="VRU232:VRW232"/>
    <mergeCell ref="VQN232:VQP232"/>
    <mergeCell ref="VQQ232:VQS232"/>
    <mergeCell ref="VQT232:VQV232"/>
    <mergeCell ref="VQW232:VQY232"/>
    <mergeCell ref="VQZ232:VRB232"/>
    <mergeCell ref="VRC232:VRE232"/>
    <mergeCell ref="VPV232:VPX232"/>
    <mergeCell ref="VPY232:VQA232"/>
    <mergeCell ref="VQB232:VQD232"/>
    <mergeCell ref="VQE232:VQG232"/>
    <mergeCell ref="VQH232:VQJ232"/>
    <mergeCell ref="VQK232:VQM232"/>
    <mergeCell ref="VPD232:VPF232"/>
    <mergeCell ref="VPG232:VPI232"/>
    <mergeCell ref="VPJ232:VPL232"/>
    <mergeCell ref="VPM232:VPO232"/>
    <mergeCell ref="VPP232:VPR232"/>
    <mergeCell ref="VPS232:VPU232"/>
    <mergeCell ref="VOL232:VON232"/>
    <mergeCell ref="VOO232:VOQ232"/>
    <mergeCell ref="VOR232:VOT232"/>
    <mergeCell ref="VOU232:VOW232"/>
    <mergeCell ref="VOX232:VOZ232"/>
    <mergeCell ref="VPA232:VPC232"/>
    <mergeCell ref="VNT232:VNV232"/>
    <mergeCell ref="VNW232:VNY232"/>
    <mergeCell ref="VNZ232:VOB232"/>
    <mergeCell ref="VOC232:VOE232"/>
    <mergeCell ref="VOF232:VOH232"/>
    <mergeCell ref="VOI232:VOK232"/>
    <mergeCell ref="VNB232:VND232"/>
    <mergeCell ref="VNE232:VNG232"/>
    <mergeCell ref="VNH232:VNJ232"/>
    <mergeCell ref="VNK232:VNM232"/>
    <mergeCell ref="VNN232:VNP232"/>
    <mergeCell ref="VNQ232:VNS232"/>
    <mergeCell ref="VMJ232:VML232"/>
    <mergeCell ref="VMM232:VMO232"/>
    <mergeCell ref="VMP232:VMR232"/>
    <mergeCell ref="VMS232:VMU232"/>
    <mergeCell ref="VMV232:VMX232"/>
    <mergeCell ref="VMY232:VNA232"/>
    <mergeCell ref="VLR232:VLT232"/>
    <mergeCell ref="VLU232:VLW232"/>
    <mergeCell ref="VLX232:VLZ232"/>
    <mergeCell ref="VMA232:VMC232"/>
    <mergeCell ref="VMD232:VMF232"/>
    <mergeCell ref="VMG232:VMI232"/>
    <mergeCell ref="VKZ232:VLB232"/>
    <mergeCell ref="VLC232:VLE232"/>
    <mergeCell ref="VLF232:VLH232"/>
    <mergeCell ref="VLI232:VLK232"/>
    <mergeCell ref="VLL232:VLN232"/>
    <mergeCell ref="VLO232:VLQ232"/>
    <mergeCell ref="VKH232:VKJ232"/>
    <mergeCell ref="VKK232:VKM232"/>
    <mergeCell ref="VKN232:VKP232"/>
    <mergeCell ref="VKQ232:VKS232"/>
    <mergeCell ref="VKT232:VKV232"/>
    <mergeCell ref="VKW232:VKY232"/>
    <mergeCell ref="VJP232:VJR232"/>
    <mergeCell ref="VJS232:VJU232"/>
    <mergeCell ref="VJV232:VJX232"/>
    <mergeCell ref="VJY232:VKA232"/>
    <mergeCell ref="VKB232:VKD232"/>
    <mergeCell ref="VKE232:VKG232"/>
    <mergeCell ref="VIX232:VIZ232"/>
    <mergeCell ref="VJA232:VJC232"/>
    <mergeCell ref="VJD232:VJF232"/>
    <mergeCell ref="VJG232:VJI232"/>
    <mergeCell ref="VJJ232:VJL232"/>
    <mergeCell ref="VJM232:VJO232"/>
    <mergeCell ref="VIF232:VIH232"/>
    <mergeCell ref="VII232:VIK232"/>
    <mergeCell ref="VIL232:VIN232"/>
    <mergeCell ref="VIO232:VIQ232"/>
    <mergeCell ref="VIR232:VIT232"/>
    <mergeCell ref="VIU232:VIW232"/>
    <mergeCell ref="VHN232:VHP232"/>
    <mergeCell ref="VHQ232:VHS232"/>
    <mergeCell ref="VHT232:VHV232"/>
    <mergeCell ref="VHW232:VHY232"/>
    <mergeCell ref="VHZ232:VIB232"/>
    <mergeCell ref="VIC232:VIE232"/>
    <mergeCell ref="VGV232:VGX232"/>
    <mergeCell ref="VGY232:VHA232"/>
    <mergeCell ref="VHB232:VHD232"/>
    <mergeCell ref="VHE232:VHG232"/>
    <mergeCell ref="VHH232:VHJ232"/>
    <mergeCell ref="VHK232:VHM232"/>
    <mergeCell ref="VGD232:VGF232"/>
    <mergeCell ref="VGG232:VGI232"/>
    <mergeCell ref="VGJ232:VGL232"/>
    <mergeCell ref="VGM232:VGO232"/>
    <mergeCell ref="VGP232:VGR232"/>
    <mergeCell ref="VGS232:VGU232"/>
    <mergeCell ref="VFL232:VFN232"/>
    <mergeCell ref="VFO232:VFQ232"/>
    <mergeCell ref="VFR232:VFT232"/>
    <mergeCell ref="VFU232:VFW232"/>
    <mergeCell ref="VFX232:VFZ232"/>
    <mergeCell ref="VGA232:VGC232"/>
    <mergeCell ref="VET232:VEV232"/>
    <mergeCell ref="VEW232:VEY232"/>
    <mergeCell ref="VEZ232:VFB232"/>
    <mergeCell ref="VFC232:VFE232"/>
    <mergeCell ref="VFF232:VFH232"/>
    <mergeCell ref="VFI232:VFK232"/>
    <mergeCell ref="VEB232:VED232"/>
    <mergeCell ref="VEE232:VEG232"/>
    <mergeCell ref="VEH232:VEJ232"/>
    <mergeCell ref="VEK232:VEM232"/>
    <mergeCell ref="VEN232:VEP232"/>
    <mergeCell ref="VEQ232:VES232"/>
    <mergeCell ref="VDJ232:VDL232"/>
    <mergeCell ref="VDM232:VDO232"/>
    <mergeCell ref="VDP232:VDR232"/>
    <mergeCell ref="VDS232:VDU232"/>
    <mergeCell ref="VDV232:VDX232"/>
    <mergeCell ref="VDY232:VEA232"/>
    <mergeCell ref="VCR232:VCT232"/>
    <mergeCell ref="VCU232:VCW232"/>
    <mergeCell ref="VCX232:VCZ232"/>
    <mergeCell ref="VDA232:VDC232"/>
    <mergeCell ref="VDD232:VDF232"/>
    <mergeCell ref="VDG232:VDI232"/>
    <mergeCell ref="VBZ232:VCB232"/>
    <mergeCell ref="VCC232:VCE232"/>
    <mergeCell ref="VCF232:VCH232"/>
    <mergeCell ref="VCI232:VCK232"/>
    <mergeCell ref="VCL232:VCN232"/>
    <mergeCell ref="VCO232:VCQ232"/>
    <mergeCell ref="VBH232:VBJ232"/>
    <mergeCell ref="VBK232:VBM232"/>
    <mergeCell ref="VBN232:VBP232"/>
    <mergeCell ref="VBQ232:VBS232"/>
    <mergeCell ref="VBT232:VBV232"/>
    <mergeCell ref="VBW232:VBY232"/>
    <mergeCell ref="VAP232:VAR232"/>
    <mergeCell ref="VAS232:VAU232"/>
    <mergeCell ref="VAV232:VAX232"/>
    <mergeCell ref="VAY232:VBA232"/>
    <mergeCell ref="VBB232:VBD232"/>
    <mergeCell ref="VBE232:VBG232"/>
    <mergeCell ref="UZX232:UZZ232"/>
    <mergeCell ref="VAA232:VAC232"/>
    <mergeCell ref="VAD232:VAF232"/>
    <mergeCell ref="VAG232:VAI232"/>
    <mergeCell ref="VAJ232:VAL232"/>
    <mergeCell ref="VAM232:VAO232"/>
    <mergeCell ref="UZF232:UZH232"/>
    <mergeCell ref="UZI232:UZK232"/>
    <mergeCell ref="UZL232:UZN232"/>
    <mergeCell ref="UZO232:UZQ232"/>
    <mergeCell ref="UZR232:UZT232"/>
    <mergeCell ref="UZU232:UZW232"/>
    <mergeCell ref="UYN232:UYP232"/>
    <mergeCell ref="UYQ232:UYS232"/>
    <mergeCell ref="UYT232:UYV232"/>
    <mergeCell ref="UYW232:UYY232"/>
    <mergeCell ref="UYZ232:UZB232"/>
    <mergeCell ref="UZC232:UZE232"/>
    <mergeCell ref="UXV232:UXX232"/>
    <mergeCell ref="UXY232:UYA232"/>
    <mergeCell ref="UYB232:UYD232"/>
    <mergeCell ref="UYE232:UYG232"/>
    <mergeCell ref="UYH232:UYJ232"/>
    <mergeCell ref="UYK232:UYM232"/>
    <mergeCell ref="UXD232:UXF232"/>
    <mergeCell ref="UXG232:UXI232"/>
    <mergeCell ref="UXJ232:UXL232"/>
    <mergeCell ref="UXM232:UXO232"/>
    <mergeCell ref="UXP232:UXR232"/>
    <mergeCell ref="UXS232:UXU232"/>
    <mergeCell ref="UWL232:UWN232"/>
    <mergeCell ref="UWO232:UWQ232"/>
    <mergeCell ref="UWR232:UWT232"/>
    <mergeCell ref="UWU232:UWW232"/>
    <mergeCell ref="UWX232:UWZ232"/>
    <mergeCell ref="UXA232:UXC232"/>
    <mergeCell ref="UVT232:UVV232"/>
    <mergeCell ref="UVW232:UVY232"/>
    <mergeCell ref="UVZ232:UWB232"/>
    <mergeCell ref="UWC232:UWE232"/>
    <mergeCell ref="UWF232:UWH232"/>
    <mergeCell ref="UWI232:UWK232"/>
    <mergeCell ref="UVB232:UVD232"/>
    <mergeCell ref="UVE232:UVG232"/>
    <mergeCell ref="UVH232:UVJ232"/>
    <mergeCell ref="UVK232:UVM232"/>
    <mergeCell ref="UVN232:UVP232"/>
    <mergeCell ref="UVQ232:UVS232"/>
    <mergeCell ref="UUJ232:UUL232"/>
    <mergeCell ref="UUM232:UUO232"/>
    <mergeCell ref="UUP232:UUR232"/>
    <mergeCell ref="UUS232:UUU232"/>
    <mergeCell ref="UUV232:UUX232"/>
    <mergeCell ref="UUY232:UVA232"/>
    <mergeCell ref="UTR232:UTT232"/>
    <mergeCell ref="UTU232:UTW232"/>
    <mergeCell ref="UTX232:UTZ232"/>
    <mergeCell ref="UUA232:UUC232"/>
    <mergeCell ref="UUD232:UUF232"/>
    <mergeCell ref="UUG232:UUI232"/>
    <mergeCell ref="USZ232:UTB232"/>
    <mergeCell ref="UTC232:UTE232"/>
    <mergeCell ref="UTF232:UTH232"/>
    <mergeCell ref="UTI232:UTK232"/>
    <mergeCell ref="UTL232:UTN232"/>
    <mergeCell ref="UTO232:UTQ232"/>
    <mergeCell ref="USH232:USJ232"/>
    <mergeCell ref="USK232:USM232"/>
    <mergeCell ref="USN232:USP232"/>
    <mergeCell ref="USQ232:USS232"/>
    <mergeCell ref="UST232:USV232"/>
    <mergeCell ref="USW232:USY232"/>
    <mergeCell ref="URP232:URR232"/>
    <mergeCell ref="URS232:URU232"/>
    <mergeCell ref="URV232:URX232"/>
    <mergeCell ref="URY232:USA232"/>
    <mergeCell ref="USB232:USD232"/>
    <mergeCell ref="USE232:USG232"/>
    <mergeCell ref="UQX232:UQZ232"/>
    <mergeCell ref="URA232:URC232"/>
    <mergeCell ref="URD232:URF232"/>
    <mergeCell ref="URG232:URI232"/>
    <mergeCell ref="URJ232:URL232"/>
    <mergeCell ref="URM232:URO232"/>
    <mergeCell ref="UQF232:UQH232"/>
    <mergeCell ref="UQI232:UQK232"/>
    <mergeCell ref="UQL232:UQN232"/>
    <mergeCell ref="UQO232:UQQ232"/>
    <mergeCell ref="UQR232:UQT232"/>
    <mergeCell ref="UQU232:UQW232"/>
    <mergeCell ref="UPN232:UPP232"/>
    <mergeCell ref="UPQ232:UPS232"/>
    <mergeCell ref="UPT232:UPV232"/>
    <mergeCell ref="UPW232:UPY232"/>
    <mergeCell ref="UPZ232:UQB232"/>
    <mergeCell ref="UQC232:UQE232"/>
    <mergeCell ref="UOV232:UOX232"/>
    <mergeCell ref="UOY232:UPA232"/>
    <mergeCell ref="UPB232:UPD232"/>
    <mergeCell ref="UPE232:UPG232"/>
    <mergeCell ref="UPH232:UPJ232"/>
    <mergeCell ref="UPK232:UPM232"/>
    <mergeCell ref="UOD232:UOF232"/>
    <mergeCell ref="UOG232:UOI232"/>
    <mergeCell ref="UOJ232:UOL232"/>
    <mergeCell ref="UOM232:UOO232"/>
    <mergeCell ref="UOP232:UOR232"/>
    <mergeCell ref="UOS232:UOU232"/>
    <mergeCell ref="UNL232:UNN232"/>
    <mergeCell ref="UNO232:UNQ232"/>
    <mergeCell ref="UNR232:UNT232"/>
    <mergeCell ref="UNU232:UNW232"/>
    <mergeCell ref="UNX232:UNZ232"/>
    <mergeCell ref="UOA232:UOC232"/>
    <mergeCell ref="UMT232:UMV232"/>
    <mergeCell ref="UMW232:UMY232"/>
    <mergeCell ref="UMZ232:UNB232"/>
    <mergeCell ref="UNC232:UNE232"/>
    <mergeCell ref="UNF232:UNH232"/>
    <mergeCell ref="UNI232:UNK232"/>
    <mergeCell ref="UMB232:UMD232"/>
    <mergeCell ref="UME232:UMG232"/>
    <mergeCell ref="UMH232:UMJ232"/>
    <mergeCell ref="UMK232:UMM232"/>
    <mergeCell ref="UMN232:UMP232"/>
    <mergeCell ref="UMQ232:UMS232"/>
    <mergeCell ref="ULJ232:ULL232"/>
    <mergeCell ref="ULM232:ULO232"/>
    <mergeCell ref="ULP232:ULR232"/>
    <mergeCell ref="ULS232:ULU232"/>
    <mergeCell ref="ULV232:ULX232"/>
    <mergeCell ref="ULY232:UMA232"/>
    <mergeCell ref="UKR232:UKT232"/>
    <mergeCell ref="UKU232:UKW232"/>
    <mergeCell ref="UKX232:UKZ232"/>
    <mergeCell ref="ULA232:ULC232"/>
    <mergeCell ref="ULD232:ULF232"/>
    <mergeCell ref="ULG232:ULI232"/>
    <mergeCell ref="UJZ232:UKB232"/>
    <mergeCell ref="UKC232:UKE232"/>
    <mergeCell ref="UKF232:UKH232"/>
    <mergeCell ref="UKI232:UKK232"/>
    <mergeCell ref="UKL232:UKN232"/>
    <mergeCell ref="UKO232:UKQ232"/>
    <mergeCell ref="UJH232:UJJ232"/>
    <mergeCell ref="UJK232:UJM232"/>
    <mergeCell ref="UJN232:UJP232"/>
    <mergeCell ref="UJQ232:UJS232"/>
    <mergeCell ref="UJT232:UJV232"/>
    <mergeCell ref="UJW232:UJY232"/>
    <mergeCell ref="UIP232:UIR232"/>
    <mergeCell ref="UIS232:UIU232"/>
    <mergeCell ref="UIV232:UIX232"/>
    <mergeCell ref="UIY232:UJA232"/>
    <mergeCell ref="UJB232:UJD232"/>
    <mergeCell ref="UJE232:UJG232"/>
    <mergeCell ref="UHX232:UHZ232"/>
    <mergeCell ref="UIA232:UIC232"/>
    <mergeCell ref="UID232:UIF232"/>
    <mergeCell ref="UIG232:UII232"/>
    <mergeCell ref="UIJ232:UIL232"/>
    <mergeCell ref="UIM232:UIO232"/>
    <mergeCell ref="UHF232:UHH232"/>
    <mergeCell ref="UHI232:UHK232"/>
    <mergeCell ref="UHL232:UHN232"/>
    <mergeCell ref="UHO232:UHQ232"/>
    <mergeCell ref="UHR232:UHT232"/>
    <mergeCell ref="UHU232:UHW232"/>
    <mergeCell ref="UGN232:UGP232"/>
    <mergeCell ref="UGQ232:UGS232"/>
    <mergeCell ref="UGT232:UGV232"/>
    <mergeCell ref="UGW232:UGY232"/>
    <mergeCell ref="UGZ232:UHB232"/>
    <mergeCell ref="UHC232:UHE232"/>
    <mergeCell ref="UFV232:UFX232"/>
    <mergeCell ref="UFY232:UGA232"/>
    <mergeCell ref="UGB232:UGD232"/>
    <mergeCell ref="UGE232:UGG232"/>
    <mergeCell ref="UGH232:UGJ232"/>
    <mergeCell ref="UGK232:UGM232"/>
    <mergeCell ref="UFD232:UFF232"/>
    <mergeCell ref="UFG232:UFI232"/>
    <mergeCell ref="UFJ232:UFL232"/>
    <mergeCell ref="UFM232:UFO232"/>
    <mergeCell ref="UFP232:UFR232"/>
    <mergeCell ref="UFS232:UFU232"/>
    <mergeCell ref="UEL232:UEN232"/>
    <mergeCell ref="UEO232:UEQ232"/>
    <mergeCell ref="UER232:UET232"/>
    <mergeCell ref="UEU232:UEW232"/>
    <mergeCell ref="UEX232:UEZ232"/>
    <mergeCell ref="UFA232:UFC232"/>
    <mergeCell ref="UDT232:UDV232"/>
    <mergeCell ref="UDW232:UDY232"/>
    <mergeCell ref="UDZ232:UEB232"/>
    <mergeCell ref="UEC232:UEE232"/>
    <mergeCell ref="UEF232:UEH232"/>
    <mergeCell ref="UEI232:UEK232"/>
    <mergeCell ref="UDB232:UDD232"/>
    <mergeCell ref="UDE232:UDG232"/>
    <mergeCell ref="UDH232:UDJ232"/>
    <mergeCell ref="UDK232:UDM232"/>
    <mergeCell ref="UDN232:UDP232"/>
    <mergeCell ref="UDQ232:UDS232"/>
    <mergeCell ref="UCJ232:UCL232"/>
    <mergeCell ref="UCM232:UCO232"/>
    <mergeCell ref="UCP232:UCR232"/>
    <mergeCell ref="UCS232:UCU232"/>
    <mergeCell ref="UCV232:UCX232"/>
    <mergeCell ref="UCY232:UDA232"/>
    <mergeCell ref="UBR232:UBT232"/>
    <mergeCell ref="UBU232:UBW232"/>
    <mergeCell ref="UBX232:UBZ232"/>
    <mergeCell ref="UCA232:UCC232"/>
    <mergeCell ref="UCD232:UCF232"/>
    <mergeCell ref="UCG232:UCI232"/>
    <mergeCell ref="UAZ232:UBB232"/>
    <mergeCell ref="UBC232:UBE232"/>
    <mergeCell ref="UBF232:UBH232"/>
    <mergeCell ref="UBI232:UBK232"/>
    <mergeCell ref="UBL232:UBN232"/>
    <mergeCell ref="UBO232:UBQ232"/>
    <mergeCell ref="UAH232:UAJ232"/>
    <mergeCell ref="UAK232:UAM232"/>
    <mergeCell ref="UAN232:UAP232"/>
    <mergeCell ref="UAQ232:UAS232"/>
    <mergeCell ref="UAT232:UAV232"/>
    <mergeCell ref="UAW232:UAY232"/>
    <mergeCell ref="TZP232:TZR232"/>
    <mergeCell ref="TZS232:TZU232"/>
    <mergeCell ref="TZV232:TZX232"/>
    <mergeCell ref="TZY232:UAA232"/>
    <mergeCell ref="UAB232:UAD232"/>
    <mergeCell ref="UAE232:UAG232"/>
    <mergeCell ref="TYX232:TYZ232"/>
    <mergeCell ref="TZA232:TZC232"/>
    <mergeCell ref="TZD232:TZF232"/>
    <mergeCell ref="TZG232:TZI232"/>
    <mergeCell ref="TZJ232:TZL232"/>
    <mergeCell ref="TZM232:TZO232"/>
    <mergeCell ref="TYF232:TYH232"/>
    <mergeCell ref="TYI232:TYK232"/>
    <mergeCell ref="TYL232:TYN232"/>
    <mergeCell ref="TYO232:TYQ232"/>
    <mergeCell ref="TYR232:TYT232"/>
    <mergeCell ref="TYU232:TYW232"/>
    <mergeCell ref="TXN232:TXP232"/>
    <mergeCell ref="TXQ232:TXS232"/>
    <mergeCell ref="TXT232:TXV232"/>
    <mergeCell ref="TXW232:TXY232"/>
    <mergeCell ref="TXZ232:TYB232"/>
    <mergeCell ref="TYC232:TYE232"/>
    <mergeCell ref="TWV232:TWX232"/>
    <mergeCell ref="TWY232:TXA232"/>
    <mergeCell ref="TXB232:TXD232"/>
    <mergeCell ref="TXE232:TXG232"/>
    <mergeCell ref="TXH232:TXJ232"/>
    <mergeCell ref="TXK232:TXM232"/>
    <mergeCell ref="TWD232:TWF232"/>
    <mergeCell ref="TWG232:TWI232"/>
    <mergeCell ref="TWJ232:TWL232"/>
    <mergeCell ref="TWM232:TWO232"/>
    <mergeCell ref="TWP232:TWR232"/>
    <mergeCell ref="TWS232:TWU232"/>
    <mergeCell ref="TVL232:TVN232"/>
    <mergeCell ref="TVO232:TVQ232"/>
    <mergeCell ref="TVR232:TVT232"/>
    <mergeCell ref="TVU232:TVW232"/>
    <mergeCell ref="TVX232:TVZ232"/>
    <mergeCell ref="TWA232:TWC232"/>
    <mergeCell ref="TUT232:TUV232"/>
    <mergeCell ref="TUW232:TUY232"/>
    <mergeCell ref="TUZ232:TVB232"/>
    <mergeCell ref="TVC232:TVE232"/>
    <mergeCell ref="TVF232:TVH232"/>
    <mergeCell ref="TVI232:TVK232"/>
    <mergeCell ref="TUB232:TUD232"/>
    <mergeCell ref="TUE232:TUG232"/>
    <mergeCell ref="TUH232:TUJ232"/>
    <mergeCell ref="TUK232:TUM232"/>
    <mergeCell ref="TUN232:TUP232"/>
    <mergeCell ref="TUQ232:TUS232"/>
    <mergeCell ref="TTJ232:TTL232"/>
    <mergeCell ref="TTM232:TTO232"/>
    <mergeCell ref="TTP232:TTR232"/>
    <mergeCell ref="TTS232:TTU232"/>
    <mergeCell ref="TTV232:TTX232"/>
    <mergeCell ref="TTY232:TUA232"/>
    <mergeCell ref="TSR232:TST232"/>
    <mergeCell ref="TSU232:TSW232"/>
    <mergeCell ref="TSX232:TSZ232"/>
    <mergeCell ref="TTA232:TTC232"/>
    <mergeCell ref="TTD232:TTF232"/>
    <mergeCell ref="TTG232:TTI232"/>
    <mergeCell ref="TRZ232:TSB232"/>
    <mergeCell ref="TSC232:TSE232"/>
    <mergeCell ref="TSF232:TSH232"/>
    <mergeCell ref="TSI232:TSK232"/>
    <mergeCell ref="TSL232:TSN232"/>
    <mergeCell ref="TSO232:TSQ232"/>
    <mergeCell ref="TRH232:TRJ232"/>
    <mergeCell ref="TRK232:TRM232"/>
    <mergeCell ref="TRN232:TRP232"/>
    <mergeCell ref="TRQ232:TRS232"/>
    <mergeCell ref="TRT232:TRV232"/>
    <mergeCell ref="TRW232:TRY232"/>
    <mergeCell ref="TQP232:TQR232"/>
    <mergeCell ref="TQS232:TQU232"/>
    <mergeCell ref="TQV232:TQX232"/>
    <mergeCell ref="TQY232:TRA232"/>
    <mergeCell ref="TRB232:TRD232"/>
    <mergeCell ref="TRE232:TRG232"/>
    <mergeCell ref="TPX232:TPZ232"/>
    <mergeCell ref="TQA232:TQC232"/>
    <mergeCell ref="TQD232:TQF232"/>
    <mergeCell ref="TQG232:TQI232"/>
    <mergeCell ref="TQJ232:TQL232"/>
    <mergeCell ref="TQM232:TQO232"/>
    <mergeCell ref="TPF232:TPH232"/>
    <mergeCell ref="TPI232:TPK232"/>
    <mergeCell ref="TPL232:TPN232"/>
    <mergeCell ref="TPO232:TPQ232"/>
    <mergeCell ref="TPR232:TPT232"/>
    <mergeCell ref="TPU232:TPW232"/>
    <mergeCell ref="TON232:TOP232"/>
    <mergeCell ref="TOQ232:TOS232"/>
    <mergeCell ref="TOT232:TOV232"/>
    <mergeCell ref="TOW232:TOY232"/>
    <mergeCell ref="TOZ232:TPB232"/>
    <mergeCell ref="TPC232:TPE232"/>
    <mergeCell ref="TNV232:TNX232"/>
    <mergeCell ref="TNY232:TOA232"/>
    <mergeCell ref="TOB232:TOD232"/>
    <mergeCell ref="TOE232:TOG232"/>
    <mergeCell ref="TOH232:TOJ232"/>
    <mergeCell ref="TOK232:TOM232"/>
    <mergeCell ref="TND232:TNF232"/>
    <mergeCell ref="TNG232:TNI232"/>
    <mergeCell ref="TNJ232:TNL232"/>
    <mergeCell ref="TNM232:TNO232"/>
    <mergeCell ref="TNP232:TNR232"/>
    <mergeCell ref="TNS232:TNU232"/>
    <mergeCell ref="TML232:TMN232"/>
    <mergeCell ref="TMO232:TMQ232"/>
    <mergeCell ref="TMR232:TMT232"/>
    <mergeCell ref="TMU232:TMW232"/>
    <mergeCell ref="TMX232:TMZ232"/>
    <mergeCell ref="TNA232:TNC232"/>
    <mergeCell ref="TLT232:TLV232"/>
    <mergeCell ref="TLW232:TLY232"/>
    <mergeCell ref="TLZ232:TMB232"/>
    <mergeCell ref="TMC232:TME232"/>
    <mergeCell ref="TMF232:TMH232"/>
    <mergeCell ref="TMI232:TMK232"/>
    <mergeCell ref="TLB232:TLD232"/>
    <mergeCell ref="TLE232:TLG232"/>
    <mergeCell ref="TLH232:TLJ232"/>
    <mergeCell ref="TLK232:TLM232"/>
    <mergeCell ref="TLN232:TLP232"/>
    <mergeCell ref="TLQ232:TLS232"/>
    <mergeCell ref="TKJ232:TKL232"/>
    <mergeCell ref="TKM232:TKO232"/>
    <mergeCell ref="TKP232:TKR232"/>
    <mergeCell ref="TKS232:TKU232"/>
    <mergeCell ref="TKV232:TKX232"/>
    <mergeCell ref="TKY232:TLA232"/>
    <mergeCell ref="TJR232:TJT232"/>
    <mergeCell ref="TJU232:TJW232"/>
    <mergeCell ref="TJX232:TJZ232"/>
    <mergeCell ref="TKA232:TKC232"/>
    <mergeCell ref="TKD232:TKF232"/>
    <mergeCell ref="TKG232:TKI232"/>
    <mergeCell ref="TIZ232:TJB232"/>
    <mergeCell ref="TJC232:TJE232"/>
    <mergeCell ref="TJF232:TJH232"/>
    <mergeCell ref="TJI232:TJK232"/>
    <mergeCell ref="TJL232:TJN232"/>
    <mergeCell ref="TJO232:TJQ232"/>
    <mergeCell ref="TIH232:TIJ232"/>
    <mergeCell ref="TIK232:TIM232"/>
    <mergeCell ref="TIN232:TIP232"/>
    <mergeCell ref="TIQ232:TIS232"/>
    <mergeCell ref="TIT232:TIV232"/>
    <mergeCell ref="TIW232:TIY232"/>
    <mergeCell ref="THP232:THR232"/>
    <mergeCell ref="THS232:THU232"/>
    <mergeCell ref="THV232:THX232"/>
    <mergeCell ref="THY232:TIA232"/>
    <mergeCell ref="TIB232:TID232"/>
    <mergeCell ref="TIE232:TIG232"/>
    <mergeCell ref="TGX232:TGZ232"/>
    <mergeCell ref="THA232:THC232"/>
    <mergeCell ref="THD232:THF232"/>
    <mergeCell ref="THG232:THI232"/>
    <mergeCell ref="THJ232:THL232"/>
    <mergeCell ref="THM232:THO232"/>
    <mergeCell ref="TGF232:TGH232"/>
    <mergeCell ref="TGI232:TGK232"/>
    <mergeCell ref="TGL232:TGN232"/>
    <mergeCell ref="TGO232:TGQ232"/>
    <mergeCell ref="TGR232:TGT232"/>
    <mergeCell ref="TGU232:TGW232"/>
    <mergeCell ref="TFN232:TFP232"/>
    <mergeCell ref="TFQ232:TFS232"/>
    <mergeCell ref="TFT232:TFV232"/>
    <mergeCell ref="TFW232:TFY232"/>
    <mergeCell ref="TFZ232:TGB232"/>
    <mergeCell ref="TGC232:TGE232"/>
    <mergeCell ref="TEV232:TEX232"/>
    <mergeCell ref="TEY232:TFA232"/>
    <mergeCell ref="TFB232:TFD232"/>
    <mergeCell ref="TFE232:TFG232"/>
    <mergeCell ref="TFH232:TFJ232"/>
    <mergeCell ref="TFK232:TFM232"/>
    <mergeCell ref="TED232:TEF232"/>
    <mergeCell ref="TEG232:TEI232"/>
    <mergeCell ref="TEJ232:TEL232"/>
    <mergeCell ref="TEM232:TEO232"/>
    <mergeCell ref="TEP232:TER232"/>
    <mergeCell ref="TES232:TEU232"/>
    <mergeCell ref="TDL232:TDN232"/>
    <mergeCell ref="TDO232:TDQ232"/>
    <mergeCell ref="TDR232:TDT232"/>
    <mergeCell ref="TDU232:TDW232"/>
    <mergeCell ref="TDX232:TDZ232"/>
    <mergeCell ref="TEA232:TEC232"/>
    <mergeCell ref="TCT232:TCV232"/>
    <mergeCell ref="TCW232:TCY232"/>
    <mergeCell ref="TCZ232:TDB232"/>
    <mergeCell ref="TDC232:TDE232"/>
    <mergeCell ref="TDF232:TDH232"/>
    <mergeCell ref="TDI232:TDK232"/>
    <mergeCell ref="TCB232:TCD232"/>
    <mergeCell ref="TCE232:TCG232"/>
    <mergeCell ref="TCH232:TCJ232"/>
    <mergeCell ref="TCK232:TCM232"/>
    <mergeCell ref="TCN232:TCP232"/>
    <mergeCell ref="TCQ232:TCS232"/>
    <mergeCell ref="TBJ232:TBL232"/>
    <mergeCell ref="TBM232:TBO232"/>
    <mergeCell ref="TBP232:TBR232"/>
    <mergeCell ref="TBS232:TBU232"/>
    <mergeCell ref="TBV232:TBX232"/>
    <mergeCell ref="TBY232:TCA232"/>
    <mergeCell ref="TAR232:TAT232"/>
    <mergeCell ref="TAU232:TAW232"/>
    <mergeCell ref="TAX232:TAZ232"/>
    <mergeCell ref="TBA232:TBC232"/>
    <mergeCell ref="TBD232:TBF232"/>
    <mergeCell ref="TBG232:TBI232"/>
    <mergeCell ref="SZZ232:TAB232"/>
    <mergeCell ref="TAC232:TAE232"/>
    <mergeCell ref="TAF232:TAH232"/>
    <mergeCell ref="TAI232:TAK232"/>
    <mergeCell ref="TAL232:TAN232"/>
    <mergeCell ref="TAO232:TAQ232"/>
    <mergeCell ref="SZH232:SZJ232"/>
    <mergeCell ref="SZK232:SZM232"/>
    <mergeCell ref="SZN232:SZP232"/>
    <mergeCell ref="SZQ232:SZS232"/>
    <mergeCell ref="SZT232:SZV232"/>
    <mergeCell ref="SZW232:SZY232"/>
    <mergeCell ref="SYP232:SYR232"/>
    <mergeCell ref="SYS232:SYU232"/>
    <mergeCell ref="SYV232:SYX232"/>
    <mergeCell ref="SYY232:SZA232"/>
    <mergeCell ref="SZB232:SZD232"/>
    <mergeCell ref="SZE232:SZG232"/>
    <mergeCell ref="SXX232:SXZ232"/>
    <mergeCell ref="SYA232:SYC232"/>
    <mergeCell ref="SYD232:SYF232"/>
    <mergeCell ref="SYG232:SYI232"/>
    <mergeCell ref="SYJ232:SYL232"/>
    <mergeCell ref="SYM232:SYO232"/>
    <mergeCell ref="SXF232:SXH232"/>
    <mergeCell ref="SXI232:SXK232"/>
    <mergeCell ref="SXL232:SXN232"/>
    <mergeCell ref="SXO232:SXQ232"/>
    <mergeCell ref="SXR232:SXT232"/>
    <mergeCell ref="SXU232:SXW232"/>
    <mergeCell ref="SWN232:SWP232"/>
    <mergeCell ref="SWQ232:SWS232"/>
    <mergeCell ref="SWT232:SWV232"/>
    <mergeCell ref="SWW232:SWY232"/>
    <mergeCell ref="SWZ232:SXB232"/>
    <mergeCell ref="SXC232:SXE232"/>
    <mergeCell ref="SVV232:SVX232"/>
    <mergeCell ref="SVY232:SWA232"/>
    <mergeCell ref="SWB232:SWD232"/>
    <mergeCell ref="SWE232:SWG232"/>
    <mergeCell ref="SWH232:SWJ232"/>
    <mergeCell ref="SWK232:SWM232"/>
    <mergeCell ref="SVD232:SVF232"/>
    <mergeCell ref="SVG232:SVI232"/>
    <mergeCell ref="SVJ232:SVL232"/>
    <mergeCell ref="SVM232:SVO232"/>
    <mergeCell ref="SVP232:SVR232"/>
    <mergeCell ref="SVS232:SVU232"/>
    <mergeCell ref="SUL232:SUN232"/>
    <mergeCell ref="SUO232:SUQ232"/>
    <mergeCell ref="SUR232:SUT232"/>
    <mergeCell ref="SUU232:SUW232"/>
    <mergeCell ref="SUX232:SUZ232"/>
    <mergeCell ref="SVA232:SVC232"/>
    <mergeCell ref="STT232:STV232"/>
    <mergeCell ref="STW232:STY232"/>
    <mergeCell ref="STZ232:SUB232"/>
    <mergeCell ref="SUC232:SUE232"/>
    <mergeCell ref="SUF232:SUH232"/>
    <mergeCell ref="SUI232:SUK232"/>
    <mergeCell ref="STB232:STD232"/>
    <mergeCell ref="STE232:STG232"/>
    <mergeCell ref="STH232:STJ232"/>
    <mergeCell ref="STK232:STM232"/>
    <mergeCell ref="STN232:STP232"/>
    <mergeCell ref="STQ232:STS232"/>
    <mergeCell ref="SSJ232:SSL232"/>
    <mergeCell ref="SSM232:SSO232"/>
    <mergeCell ref="SSP232:SSR232"/>
    <mergeCell ref="SSS232:SSU232"/>
    <mergeCell ref="SSV232:SSX232"/>
    <mergeCell ref="SSY232:STA232"/>
    <mergeCell ref="SRR232:SRT232"/>
    <mergeCell ref="SRU232:SRW232"/>
    <mergeCell ref="SRX232:SRZ232"/>
    <mergeCell ref="SSA232:SSC232"/>
    <mergeCell ref="SSD232:SSF232"/>
    <mergeCell ref="SSG232:SSI232"/>
    <mergeCell ref="SQZ232:SRB232"/>
    <mergeCell ref="SRC232:SRE232"/>
    <mergeCell ref="SRF232:SRH232"/>
    <mergeCell ref="SRI232:SRK232"/>
    <mergeCell ref="SRL232:SRN232"/>
    <mergeCell ref="SRO232:SRQ232"/>
    <mergeCell ref="SQH232:SQJ232"/>
    <mergeCell ref="SQK232:SQM232"/>
    <mergeCell ref="SQN232:SQP232"/>
    <mergeCell ref="SQQ232:SQS232"/>
    <mergeCell ref="SQT232:SQV232"/>
    <mergeCell ref="SQW232:SQY232"/>
    <mergeCell ref="SPP232:SPR232"/>
    <mergeCell ref="SPS232:SPU232"/>
    <mergeCell ref="SPV232:SPX232"/>
    <mergeCell ref="SPY232:SQA232"/>
    <mergeCell ref="SQB232:SQD232"/>
    <mergeCell ref="SQE232:SQG232"/>
    <mergeCell ref="SOX232:SOZ232"/>
    <mergeCell ref="SPA232:SPC232"/>
    <mergeCell ref="SPD232:SPF232"/>
    <mergeCell ref="SPG232:SPI232"/>
    <mergeCell ref="SPJ232:SPL232"/>
    <mergeCell ref="SPM232:SPO232"/>
    <mergeCell ref="SOF232:SOH232"/>
    <mergeCell ref="SOI232:SOK232"/>
    <mergeCell ref="SOL232:SON232"/>
    <mergeCell ref="SOO232:SOQ232"/>
    <mergeCell ref="SOR232:SOT232"/>
    <mergeCell ref="SOU232:SOW232"/>
    <mergeCell ref="SNN232:SNP232"/>
    <mergeCell ref="SNQ232:SNS232"/>
    <mergeCell ref="SNT232:SNV232"/>
    <mergeCell ref="SNW232:SNY232"/>
    <mergeCell ref="SNZ232:SOB232"/>
    <mergeCell ref="SOC232:SOE232"/>
    <mergeCell ref="SMV232:SMX232"/>
    <mergeCell ref="SMY232:SNA232"/>
    <mergeCell ref="SNB232:SND232"/>
    <mergeCell ref="SNE232:SNG232"/>
    <mergeCell ref="SNH232:SNJ232"/>
    <mergeCell ref="SNK232:SNM232"/>
    <mergeCell ref="SMD232:SMF232"/>
    <mergeCell ref="SMG232:SMI232"/>
    <mergeCell ref="SMJ232:SML232"/>
    <mergeCell ref="SMM232:SMO232"/>
    <mergeCell ref="SMP232:SMR232"/>
    <mergeCell ref="SMS232:SMU232"/>
    <mergeCell ref="SLL232:SLN232"/>
    <mergeCell ref="SLO232:SLQ232"/>
    <mergeCell ref="SLR232:SLT232"/>
    <mergeCell ref="SLU232:SLW232"/>
    <mergeCell ref="SLX232:SLZ232"/>
    <mergeCell ref="SMA232:SMC232"/>
    <mergeCell ref="SKT232:SKV232"/>
    <mergeCell ref="SKW232:SKY232"/>
    <mergeCell ref="SKZ232:SLB232"/>
    <mergeCell ref="SLC232:SLE232"/>
    <mergeCell ref="SLF232:SLH232"/>
    <mergeCell ref="SLI232:SLK232"/>
    <mergeCell ref="SKB232:SKD232"/>
    <mergeCell ref="SKE232:SKG232"/>
    <mergeCell ref="SKH232:SKJ232"/>
    <mergeCell ref="SKK232:SKM232"/>
    <mergeCell ref="SKN232:SKP232"/>
    <mergeCell ref="SKQ232:SKS232"/>
    <mergeCell ref="SJJ232:SJL232"/>
    <mergeCell ref="SJM232:SJO232"/>
    <mergeCell ref="SJP232:SJR232"/>
    <mergeCell ref="SJS232:SJU232"/>
    <mergeCell ref="SJV232:SJX232"/>
    <mergeCell ref="SJY232:SKA232"/>
    <mergeCell ref="SIR232:SIT232"/>
    <mergeCell ref="SIU232:SIW232"/>
    <mergeCell ref="SIX232:SIZ232"/>
    <mergeCell ref="SJA232:SJC232"/>
    <mergeCell ref="SJD232:SJF232"/>
    <mergeCell ref="SJG232:SJI232"/>
    <mergeCell ref="SHZ232:SIB232"/>
    <mergeCell ref="SIC232:SIE232"/>
    <mergeCell ref="SIF232:SIH232"/>
    <mergeCell ref="SII232:SIK232"/>
    <mergeCell ref="SIL232:SIN232"/>
    <mergeCell ref="SIO232:SIQ232"/>
    <mergeCell ref="SHH232:SHJ232"/>
    <mergeCell ref="SHK232:SHM232"/>
    <mergeCell ref="SHN232:SHP232"/>
    <mergeCell ref="SHQ232:SHS232"/>
    <mergeCell ref="SHT232:SHV232"/>
    <mergeCell ref="SHW232:SHY232"/>
    <mergeCell ref="SGP232:SGR232"/>
    <mergeCell ref="SGS232:SGU232"/>
    <mergeCell ref="SGV232:SGX232"/>
    <mergeCell ref="SGY232:SHA232"/>
    <mergeCell ref="SHB232:SHD232"/>
    <mergeCell ref="SHE232:SHG232"/>
    <mergeCell ref="SFX232:SFZ232"/>
    <mergeCell ref="SGA232:SGC232"/>
    <mergeCell ref="SGD232:SGF232"/>
    <mergeCell ref="SGG232:SGI232"/>
    <mergeCell ref="SGJ232:SGL232"/>
    <mergeCell ref="SGM232:SGO232"/>
    <mergeCell ref="SFF232:SFH232"/>
    <mergeCell ref="SFI232:SFK232"/>
    <mergeCell ref="SFL232:SFN232"/>
    <mergeCell ref="SFO232:SFQ232"/>
    <mergeCell ref="SFR232:SFT232"/>
    <mergeCell ref="SFU232:SFW232"/>
    <mergeCell ref="SEN232:SEP232"/>
    <mergeCell ref="SEQ232:SES232"/>
    <mergeCell ref="SET232:SEV232"/>
    <mergeCell ref="SEW232:SEY232"/>
    <mergeCell ref="SEZ232:SFB232"/>
    <mergeCell ref="SFC232:SFE232"/>
    <mergeCell ref="SDV232:SDX232"/>
    <mergeCell ref="SDY232:SEA232"/>
    <mergeCell ref="SEB232:SED232"/>
    <mergeCell ref="SEE232:SEG232"/>
    <mergeCell ref="SEH232:SEJ232"/>
    <mergeCell ref="SEK232:SEM232"/>
    <mergeCell ref="SDD232:SDF232"/>
    <mergeCell ref="SDG232:SDI232"/>
    <mergeCell ref="SDJ232:SDL232"/>
    <mergeCell ref="SDM232:SDO232"/>
    <mergeCell ref="SDP232:SDR232"/>
    <mergeCell ref="SDS232:SDU232"/>
    <mergeCell ref="SCL232:SCN232"/>
    <mergeCell ref="SCO232:SCQ232"/>
    <mergeCell ref="SCR232:SCT232"/>
    <mergeCell ref="SCU232:SCW232"/>
    <mergeCell ref="SCX232:SCZ232"/>
    <mergeCell ref="SDA232:SDC232"/>
    <mergeCell ref="SBT232:SBV232"/>
    <mergeCell ref="SBW232:SBY232"/>
    <mergeCell ref="SBZ232:SCB232"/>
    <mergeCell ref="SCC232:SCE232"/>
    <mergeCell ref="SCF232:SCH232"/>
    <mergeCell ref="SCI232:SCK232"/>
    <mergeCell ref="SBB232:SBD232"/>
    <mergeCell ref="SBE232:SBG232"/>
    <mergeCell ref="SBH232:SBJ232"/>
    <mergeCell ref="SBK232:SBM232"/>
    <mergeCell ref="SBN232:SBP232"/>
    <mergeCell ref="SBQ232:SBS232"/>
    <mergeCell ref="SAJ232:SAL232"/>
    <mergeCell ref="SAM232:SAO232"/>
    <mergeCell ref="SAP232:SAR232"/>
    <mergeCell ref="SAS232:SAU232"/>
    <mergeCell ref="SAV232:SAX232"/>
    <mergeCell ref="SAY232:SBA232"/>
    <mergeCell ref="RZR232:RZT232"/>
    <mergeCell ref="RZU232:RZW232"/>
    <mergeCell ref="RZX232:RZZ232"/>
    <mergeCell ref="SAA232:SAC232"/>
    <mergeCell ref="SAD232:SAF232"/>
    <mergeCell ref="SAG232:SAI232"/>
    <mergeCell ref="RYZ232:RZB232"/>
    <mergeCell ref="RZC232:RZE232"/>
    <mergeCell ref="RZF232:RZH232"/>
    <mergeCell ref="RZI232:RZK232"/>
    <mergeCell ref="RZL232:RZN232"/>
    <mergeCell ref="RZO232:RZQ232"/>
    <mergeCell ref="RYH232:RYJ232"/>
    <mergeCell ref="RYK232:RYM232"/>
    <mergeCell ref="RYN232:RYP232"/>
    <mergeCell ref="RYQ232:RYS232"/>
    <mergeCell ref="RYT232:RYV232"/>
    <mergeCell ref="RYW232:RYY232"/>
    <mergeCell ref="RXP232:RXR232"/>
    <mergeCell ref="RXS232:RXU232"/>
    <mergeCell ref="RXV232:RXX232"/>
    <mergeCell ref="RXY232:RYA232"/>
    <mergeCell ref="RYB232:RYD232"/>
    <mergeCell ref="RYE232:RYG232"/>
    <mergeCell ref="RWX232:RWZ232"/>
    <mergeCell ref="RXA232:RXC232"/>
    <mergeCell ref="RXD232:RXF232"/>
    <mergeCell ref="RXG232:RXI232"/>
    <mergeCell ref="RXJ232:RXL232"/>
    <mergeCell ref="RXM232:RXO232"/>
    <mergeCell ref="RWF232:RWH232"/>
    <mergeCell ref="RWI232:RWK232"/>
    <mergeCell ref="RWL232:RWN232"/>
    <mergeCell ref="RWO232:RWQ232"/>
    <mergeCell ref="RWR232:RWT232"/>
    <mergeCell ref="RWU232:RWW232"/>
    <mergeCell ref="RVN232:RVP232"/>
    <mergeCell ref="RVQ232:RVS232"/>
    <mergeCell ref="RVT232:RVV232"/>
    <mergeCell ref="RVW232:RVY232"/>
    <mergeCell ref="RVZ232:RWB232"/>
    <mergeCell ref="RWC232:RWE232"/>
    <mergeCell ref="RUV232:RUX232"/>
    <mergeCell ref="RUY232:RVA232"/>
    <mergeCell ref="RVB232:RVD232"/>
    <mergeCell ref="RVE232:RVG232"/>
    <mergeCell ref="RVH232:RVJ232"/>
    <mergeCell ref="RVK232:RVM232"/>
    <mergeCell ref="RUD232:RUF232"/>
    <mergeCell ref="RUG232:RUI232"/>
    <mergeCell ref="RUJ232:RUL232"/>
    <mergeCell ref="RUM232:RUO232"/>
    <mergeCell ref="RUP232:RUR232"/>
    <mergeCell ref="RUS232:RUU232"/>
    <mergeCell ref="RTL232:RTN232"/>
    <mergeCell ref="RTO232:RTQ232"/>
    <mergeCell ref="RTR232:RTT232"/>
    <mergeCell ref="RTU232:RTW232"/>
    <mergeCell ref="RTX232:RTZ232"/>
    <mergeCell ref="RUA232:RUC232"/>
    <mergeCell ref="RST232:RSV232"/>
    <mergeCell ref="RSW232:RSY232"/>
    <mergeCell ref="RSZ232:RTB232"/>
    <mergeCell ref="RTC232:RTE232"/>
    <mergeCell ref="RTF232:RTH232"/>
    <mergeCell ref="RTI232:RTK232"/>
    <mergeCell ref="RSB232:RSD232"/>
    <mergeCell ref="RSE232:RSG232"/>
    <mergeCell ref="RSH232:RSJ232"/>
    <mergeCell ref="RSK232:RSM232"/>
    <mergeCell ref="RSN232:RSP232"/>
    <mergeCell ref="RSQ232:RSS232"/>
    <mergeCell ref="RRJ232:RRL232"/>
    <mergeCell ref="RRM232:RRO232"/>
    <mergeCell ref="RRP232:RRR232"/>
    <mergeCell ref="RRS232:RRU232"/>
    <mergeCell ref="RRV232:RRX232"/>
    <mergeCell ref="RRY232:RSA232"/>
    <mergeCell ref="RQR232:RQT232"/>
    <mergeCell ref="RQU232:RQW232"/>
    <mergeCell ref="RQX232:RQZ232"/>
    <mergeCell ref="RRA232:RRC232"/>
    <mergeCell ref="RRD232:RRF232"/>
    <mergeCell ref="RRG232:RRI232"/>
    <mergeCell ref="RPZ232:RQB232"/>
    <mergeCell ref="RQC232:RQE232"/>
    <mergeCell ref="RQF232:RQH232"/>
    <mergeCell ref="RQI232:RQK232"/>
    <mergeCell ref="RQL232:RQN232"/>
    <mergeCell ref="RQO232:RQQ232"/>
    <mergeCell ref="RPH232:RPJ232"/>
    <mergeCell ref="RPK232:RPM232"/>
    <mergeCell ref="RPN232:RPP232"/>
    <mergeCell ref="RPQ232:RPS232"/>
    <mergeCell ref="RPT232:RPV232"/>
    <mergeCell ref="RPW232:RPY232"/>
    <mergeCell ref="ROP232:ROR232"/>
    <mergeCell ref="ROS232:ROU232"/>
    <mergeCell ref="ROV232:ROX232"/>
    <mergeCell ref="ROY232:RPA232"/>
    <mergeCell ref="RPB232:RPD232"/>
    <mergeCell ref="RPE232:RPG232"/>
    <mergeCell ref="RNX232:RNZ232"/>
    <mergeCell ref="ROA232:ROC232"/>
    <mergeCell ref="ROD232:ROF232"/>
    <mergeCell ref="ROG232:ROI232"/>
    <mergeCell ref="ROJ232:ROL232"/>
    <mergeCell ref="ROM232:ROO232"/>
    <mergeCell ref="RNF232:RNH232"/>
    <mergeCell ref="RNI232:RNK232"/>
    <mergeCell ref="RNL232:RNN232"/>
    <mergeCell ref="RNO232:RNQ232"/>
    <mergeCell ref="RNR232:RNT232"/>
    <mergeCell ref="RNU232:RNW232"/>
    <mergeCell ref="RMN232:RMP232"/>
    <mergeCell ref="RMQ232:RMS232"/>
    <mergeCell ref="RMT232:RMV232"/>
    <mergeCell ref="RMW232:RMY232"/>
    <mergeCell ref="RMZ232:RNB232"/>
    <mergeCell ref="RNC232:RNE232"/>
    <mergeCell ref="RLV232:RLX232"/>
    <mergeCell ref="RLY232:RMA232"/>
    <mergeCell ref="RMB232:RMD232"/>
    <mergeCell ref="RME232:RMG232"/>
    <mergeCell ref="RMH232:RMJ232"/>
    <mergeCell ref="RMK232:RMM232"/>
    <mergeCell ref="RLD232:RLF232"/>
    <mergeCell ref="RLG232:RLI232"/>
    <mergeCell ref="RLJ232:RLL232"/>
    <mergeCell ref="RLM232:RLO232"/>
    <mergeCell ref="RLP232:RLR232"/>
    <mergeCell ref="RLS232:RLU232"/>
    <mergeCell ref="RKL232:RKN232"/>
    <mergeCell ref="RKO232:RKQ232"/>
    <mergeCell ref="RKR232:RKT232"/>
    <mergeCell ref="RKU232:RKW232"/>
    <mergeCell ref="RKX232:RKZ232"/>
    <mergeCell ref="RLA232:RLC232"/>
    <mergeCell ref="RJT232:RJV232"/>
    <mergeCell ref="RJW232:RJY232"/>
    <mergeCell ref="RJZ232:RKB232"/>
    <mergeCell ref="RKC232:RKE232"/>
    <mergeCell ref="RKF232:RKH232"/>
    <mergeCell ref="RKI232:RKK232"/>
    <mergeCell ref="RJB232:RJD232"/>
    <mergeCell ref="RJE232:RJG232"/>
    <mergeCell ref="RJH232:RJJ232"/>
    <mergeCell ref="RJK232:RJM232"/>
    <mergeCell ref="RJN232:RJP232"/>
    <mergeCell ref="RJQ232:RJS232"/>
    <mergeCell ref="RIJ232:RIL232"/>
    <mergeCell ref="RIM232:RIO232"/>
    <mergeCell ref="RIP232:RIR232"/>
    <mergeCell ref="RIS232:RIU232"/>
    <mergeCell ref="RIV232:RIX232"/>
    <mergeCell ref="RIY232:RJA232"/>
    <mergeCell ref="RHR232:RHT232"/>
    <mergeCell ref="RHU232:RHW232"/>
    <mergeCell ref="RHX232:RHZ232"/>
    <mergeCell ref="RIA232:RIC232"/>
    <mergeCell ref="RID232:RIF232"/>
    <mergeCell ref="RIG232:RII232"/>
    <mergeCell ref="RGZ232:RHB232"/>
    <mergeCell ref="RHC232:RHE232"/>
    <mergeCell ref="RHF232:RHH232"/>
    <mergeCell ref="RHI232:RHK232"/>
    <mergeCell ref="RHL232:RHN232"/>
    <mergeCell ref="RHO232:RHQ232"/>
    <mergeCell ref="RGH232:RGJ232"/>
    <mergeCell ref="RGK232:RGM232"/>
    <mergeCell ref="RGN232:RGP232"/>
    <mergeCell ref="RGQ232:RGS232"/>
    <mergeCell ref="RGT232:RGV232"/>
    <mergeCell ref="RGW232:RGY232"/>
    <mergeCell ref="RFP232:RFR232"/>
    <mergeCell ref="RFS232:RFU232"/>
    <mergeCell ref="RFV232:RFX232"/>
    <mergeCell ref="RFY232:RGA232"/>
    <mergeCell ref="RGB232:RGD232"/>
    <mergeCell ref="RGE232:RGG232"/>
    <mergeCell ref="REX232:REZ232"/>
    <mergeCell ref="RFA232:RFC232"/>
    <mergeCell ref="RFD232:RFF232"/>
    <mergeCell ref="RFG232:RFI232"/>
    <mergeCell ref="RFJ232:RFL232"/>
    <mergeCell ref="RFM232:RFO232"/>
    <mergeCell ref="REF232:REH232"/>
    <mergeCell ref="REI232:REK232"/>
    <mergeCell ref="REL232:REN232"/>
    <mergeCell ref="REO232:REQ232"/>
    <mergeCell ref="RER232:RET232"/>
    <mergeCell ref="REU232:REW232"/>
    <mergeCell ref="RDN232:RDP232"/>
    <mergeCell ref="RDQ232:RDS232"/>
    <mergeCell ref="RDT232:RDV232"/>
    <mergeCell ref="RDW232:RDY232"/>
    <mergeCell ref="RDZ232:REB232"/>
    <mergeCell ref="REC232:REE232"/>
    <mergeCell ref="RCV232:RCX232"/>
    <mergeCell ref="RCY232:RDA232"/>
    <mergeCell ref="RDB232:RDD232"/>
    <mergeCell ref="RDE232:RDG232"/>
    <mergeCell ref="RDH232:RDJ232"/>
    <mergeCell ref="RDK232:RDM232"/>
    <mergeCell ref="RCD232:RCF232"/>
    <mergeCell ref="RCG232:RCI232"/>
    <mergeCell ref="RCJ232:RCL232"/>
    <mergeCell ref="RCM232:RCO232"/>
    <mergeCell ref="RCP232:RCR232"/>
    <mergeCell ref="RCS232:RCU232"/>
    <mergeCell ref="RBL232:RBN232"/>
    <mergeCell ref="RBO232:RBQ232"/>
    <mergeCell ref="RBR232:RBT232"/>
    <mergeCell ref="RBU232:RBW232"/>
    <mergeCell ref="RBX232:RBZ232"/>
    <mergeCell ref="RCA232:RCC232"/>
    <mergeCell ref="RAT232:RAV232"/>
    <mergeCell ref="RAW232:RAY232"/>
    <mergeCell ref="RAZ232:RBB232"/>
    <mergeCell ref="RBC232:RBE232"/>
    <mergeCell ref="RBF232:RBH232"/>
    <mergeCell ref="RBI232:RBK232"/>
    <mergeCell ref="RAB232:RAD232"/>
    <mergeCell ref="RAE232:RAG232"/>
    <mergeCell ref="RAH232:RAJ232"/>
    <mergeCell ref="RAK232:RAM232"/>
    <mergeCell ref="RAN232:RAP232"/>
    <mergeCell ref="RAQ232:RAS232"/>
    <mergeCell ref="QZJ232:QZL232"/>
    <mergeCell ref="QZM232:QZO232"/>
    <mergeCell ref="QZP232:QZR232"/>
    <mergeCell ref="QZS232:QZU232"/>
    <mergeCell ref="QZV232:QZX232"/>
    <mergeCell ref="QZY232:RAA232"/>
    <mergeCell ref="QYR232:QYT232"/>
    <mergeCell ref="QYU232:QYW232"/>
    <mergeCell ref="QYX232:QYZ232"/>
    <mergeCell ref="QZA232:QZC232"/>
    <mergeCell ref="QZD232:QZF232"/>
    <mergeCell ref="QZG232:QZI232"/>
    <mergeCell ref="QXZ232:QYB232"/>
    <mergeCell ref="QYC232:QYE232"/>
    <mergeCell ref="QYF232:QYH232"/>
    <mergeCell ref="QYI232:QYK232"/>
    <mergeCell ref="QYL232:QYN232"/>
    <mergeCell ref="QYO232:QYQ232"/>
    <mergeCell ref="QXH232:QXJ232"/>
    <mergeCell ref="QXK232:QXM232"/>
    <mergeCell ref="QXN232:QXP232"/>
    <mergeCell ref="QXQ232:QXS232"/>
    <mergeCell ref="QXT232:QXV232"/>
    <mergeCell ref="QXW232:QXY232"/>
    <mergeCell ref="QWP232:QWR232"/>
    <mergeCell ref="QWS232:QWU232"/>
    <mergeCell ref="QWV232:QWX232"/>
    <mergeCell ref="QWY232:QXA232"/>
    <mergeCell ref="QXB232:QXD232"/>
    <mergeCell ref="QXE232:QXG232"/>
    <mergeCell ref="QVX232:QVZ232"/>
    <mergeCell ref="QWA232:QWC232"/>
    <mergeCell ref="QWD232:QWF232"/>
    <mergeCell ref="QWG232:QWI232"/>
    <mergeCell ref="QWJ232:QWL232"/>
    <mergeCell ref="QWM232:QWO232"/>
    <mergeCell ref="QVF232:QVH232"/>
    <mergeCell ref="QVI232:QVK232"/>
    <mergeCell ref="QVL232:QVN232"/>
    <mergeCell ref="QVO232:QVQ232"/>
    <mergeCell ref="QVR232:QVT232"/>
    <mergeCell ref="QVU232:QVW232"/>
    <mergeCell ref="QUN232:QUP232"/>
    <mergeCell ref="QUQ232:QUS232"/>
    <mergeCell ref="QUT232:QUV232"/>
    <mergeCell ref="QUW232:QUY232"/>
    <mergeCell ref="QUZ232:QVB232"/>
    <mergeCell ref="QVC232:QVE232"/>
    <mergeCell ref="QTV232:QTX232"/>
    <mergeCell ref="QTY232:QUA232"/>
    <mergeCell ref="QUB232:QUD232"/>
    <mergeCell ref="QUE232:QUG232"/>
    <mergeCell ref="QUH232:QUJ232"/>
    <mergeCell ref="QUK232:QUM232"/>
    <mergeCell ref="QTD232:QTF232"/>
    <mergeCell ref="QTG232:QTI232"/>
    <mergeCell ref="QTJ232:QTL232"/>
    <mergeCell ref="QTM232:QTO232"/>
    <mergeCell ref="QTP232:QTR232"/>
    <mergeCell ref="QTS232:QTU232"/>
    <mergeCell ref="QSL232:QSN232"/>
    <mergeCell ref="QSO232:QSQ232"/>
    <mergeCell ref="QSR232:QST232"/>
    <mergeCell ref="QSU232:QSW232"/>
    <mergeCell ref="QSX232:QSZ232"/>
    <mergeCell ref="QTA232:QTC232"/>
    <mergeCell ref="QRT232:QRV232"/>
    <mergeCell ref="QRW232:QRY232"/>
    <mergeCell ref="QRZ232:QSB232"/>
    <mergeCell ref="QSC232:QSE232"/>
    <mergeCell ref="QSF232:QSH232"/>
    <mergeCell ref="QSI232:QSK232"/>
    <mergeCell ref="QRB232:QRD232"/>
    <mergeCell ref="QRE232:QRG232"/>
    <mergeCell ref="QRH232:QRJ232"/>
    <mergeCell ref="QRK232:QRM232"/>
    <mergeCell ref="QRN232:QRP232"/>
    <mergeCell ref="QRQ232:QRS232"/>
    <mergeCell ref="QQJ232:QQL232"/>
    <mergeCell ref="QQM232:QQO232"/>
    <mergeCell ref="QQP232:QQR232"/>
    <mergeCell ref="QQS232:QQU232"/>
    <mergeCell ref="QQV232:QQX232"/>
    <mergeCell ref="QQY232:QRA232"/>
    <mergeCell ref="QPR232:QPT232"/>
    <mergeCell ref="QPU232:QPW232"/>
    <mergeCell ref="QPX232:QPZ232"/>
    <mergeCell ref="QQA232:QQC232"/>
    <mergeCell ref="QQD232:QQF232"/>
    <mergeCell ref="QQG232:QQI232"/>
    <mergeCell ref="QOZ232:QPB232"/>
    <mergeCell ref="QPC232:QPE232"/>
    <mergeCell ref="QPF232:QPH232"/>
    <mergeCell ref="QPI232:QPK232"/>
    <mergeCell ref="QPL232:QPN232"/>
    <mergeCell ref="QPO232:QPQ232"/>
    <mergeCell ref="QOH232:QOJ232"/>
    <mergeCell ref="QOK232:QOM232"/>
    <mergeCell ref="QON232:QOP232"/>
    <mergeCell ref="QOQ232:QOS232"/>
    <mergeCell ref="QOT232:QOV232"/>
    <mergeCell ref="QOW232:QOY232"/>
    <mergeCell ref="QNP232:QNR232"/>
    <mergeCell ref="QNS232:QNU232"/>
    <mergeCell ref="QNV232:QNX232"/>
    <mergeCell ref="QNY232:QOA232"/>
    <mergeCell ref="QOB232:QOD232"/>
    <mergeCell ref="QOE232:QOG232"/>
    <mergeCell ref="QMX232:QMZ232"/>
    <mergeCell ref="QNA232:QNC232"/>
    <mergeCell ref="QND232:QNF232"/>
    <mergeCell ref="QNG232:QNI232"/>
    <mergeCell ref="QNJ232:QNL232"/>
    <mergeCell ref="QNM232:QNO232"/>
    <mergeCell ref="QMF232:QMH232"/>
    <mergeCell ref="QMI232:QMK232"/>
    <mergeCell ref="QML232:QMN232"/>
    <mergeCell ref="QMO232:QMQ232"/>
    <mergeCell ref="QMR232:QMT232"/>
    <mergeCell ref="QMU232:QMW232"/>
    <mergeCell ref="QLN232:QLP232"/>
    <mergeCell ref="QLQ232:QLS232"/>
    <mergeCell ref="QLT232:QLV232"/>
    <mergeCell ref="QLW232:QLY232"/>
    <mergeCell ref="QLZ232:QMB232"/>
    <mergeCell ref="QMC232:QME232"/>
    <mergeCell ref="QKV232:QKX232"/>
    <mergeCell ref="QKY232:QLA232"/>
    <mergeCell ref="QLB232:QLD232"/>
    <mergeCell ref="QLE232:QLG232"/>
    <mergeCell ref="QLH232:QLJ232"/>
    <mergeCell ref="QLK232:QLM232"/>
    <mergeCell ref="QKD232:QKF232"/>
    <mergeCell ref="QKG232:QKI232"/>
    <mergeCell ref="QKJ232:QKL232"/>
    <mergeCell ref="QKM232:QKO232"/>
    <mergeCell ref="QKP232:QKR232"/>
    <mergeCell ref="QKS232:QKU232"/>
    <mergeCell ref="QJL232:QJN232"/>
    <mergeCell ref="QJO232:QJQ232"/>
    <mergeCell ref="QJR232:QJT232"/>
    <mergeCell ref="QJU232:QJW232"/>
    <mergeCell ref="QJX232:QJZ232"/>
    <mergeCell ref="QKA232:QKC232"/>
    <mergeCell ref="QIT232:QIV232"/>
    <mergeCell ref="QIW232:QIY232"/>
    <mergeCell ref="QIZ232:QJB232"/>
    <mergeCell ref="QJC232:QJE232"/>
    <mergeCell ref="QJF232:QJH232"/>
    <mergeCell ref="QJI232:QJK232"/>
    <mergeCell ref="QIB232:QID232"/>
    <mergeCell ref="QIE232:QIG232"/>
    <mergeCell ref="QIH232:QIJ232"/>
    <mergeCell ref="QIK232:QIM232"/>
    <mergeCell ref="QIN232:QIP232"/>
    <mergeCell ref="QIQ232:QIS232"/>
    <mergeCell ref="QHJ232:QHL232"/>
    <mergeCell ref="QHM232:QHO232"/>
    <mergeCell ref="QHP232:QHR232"/>
    <mergeCell ref="QHS232:QHU232"/>
    <mergeCell ref="QHV232:QHX232"/>
    <mergeCell ref="QHY232:QIA232"/>
    <mergeCell ref="QGR232:QGT232"/>
    <mergeCell ref="QGU232:QGW232"/>
    <mergeCell ref="QGX232:QGZ232"/>
    <mergeCell ref="QHA232:QHC232"/>
    <mergeCell ref="QHD232:QHF232"/>
    <mergeCell ref="QHG232:QHI232"/>
    <mergeCell ref="QFZ232:QGB232"/>
    <mergeCell ref="QGC232:QGE232"/>
    <mergeCell ref="QGF232:QGH232"/>
    <mergeCell ref="QGI232:QGK232"/>
    <mergeCell ref="QGL232:QGN232"/>
    <mergeCell ref="QGO232:QGQ232"/>
    <mergeCell ref="QFH232:QFJ232"/>
    <mergeCell ref="QFK232:QFM232"/>
    <mergeCell ref="QFN232:QFP232"/>
    <mergeCell ref="QFQ232:QFS232"/>
    <mergeCell ref="QFT232:QFV232"/>
    <mergeCell ref="QFW232:QFY232"/>
    <mergeCell ref="QEP232:QER232"/>
    <mergeCell ref="QES232:QEU232"/>
    <mergeCell ref="QEV232:QEX232"/>
    <mergeCell ref="QEY232:QFA232"/>
    <mergeCell ref="QFB232:QFD232"/>
    <mergeCell ref="QFE232:QFG232"/>
    <mergeCell ref="QDX232:QDZ232"/>
    <mergeCell ref="QEA232:QEC232"/>
    <mergeCell ref="QED232:QEF232"/>
    <mergeCell ref="QEG232:QEI232"/>
    <mergeCell ref="QEJ232:QEL232"/>
    <mergeCell ref="QEM232:QEO232"/>
    <mergeCell ref="QDF232:QDH232"/>
    <mergeCell ref="QDI232:QDK232"/>
    <mergeCell ref="QDL232:QDN232"/>
    <mergeCell ref="QDO232:QDQ232"/>
    <mergeCell ref="QDR232:QDT232"/>
    <mergeCell ref="QDU232:QDW232"/>
    <mergeCell ref="QCN232:QCP232"/>
    <mergeCell ref="QCQ232:QCS232"/>
    <mergeCell ref="QCT232:QCV232"/>
    <mergeCell ref="QCW232:QCY232"/>
    <mergeCell ref="QCZ232:QDB232"/>
    <mergeCell ref="QDC232:QDE232"/>
    <mergeCell ref="QBV232:QBX232"/>
    <mergeCell ref="QBY232:QCA232"/>
    <mergeCell ref="QCB232:QCD232"/>
    <mergeCell ref="QCE232:QCG232"/>
    <mergeCell ref="QCH232:QCJ232"/>
    <mergeCell ref="QCK232:QCM232"/>
    <mergeCell ref="QBD232:QBF232"/>
    <mergeCell ref="QBG232:QBI232"/>
    <mergeCell ref="QBJ232:QBL232"/>
    <mergeCell ref="QBM232:QBO232"/>
    <mergeCell ref="QBP232:QBR232"/>
    <mergeCell ref="QBS232:QBU232"/>
    <mergeCell ref="QAL232:QAN232"/>
    <mergeCell ref="QAO232:QAQ232"/>
    <mergeCell ref="QAR232:QAT232"/>
    <mergeCell ref="QAU232:QAW232"/>
    <mergeCell ref="QAX232:QAZ232"/>
    <mergeCell ref="QBA232:QBC232"/>
    <mergeCell ref="PZT232:PZV232"/>
    <mergeCell ref="PZW232:PZY232"/>
    <mergeCell ref="PZZ232:QAB232"/>
    <mergeCell ref="QAC232:QAE232"/>
    <mergeCell ref="QAF232:QAH232"/>
    <mergeCell ref="QAI232:QAK232"/>
    <mergeCell ref="PZB232:PZD232"/>
    <mergeCell ref="PZE232:PZG232"/>
    <mergeCell ref="PZH232:PZJ232"/>
    <mergeCell ref="PZK232:PZM232"/>
    <mergeCell ref="PZN232:PZP232"/>
    <mergeCell ref="PZQ232:PZS232"/>
    <mergeCell ref="PYJ232:PYL232"/>
    <mergeCell ref="PYM232:PYO232"/>
    <mergeCell ref="PYP232:PYR232"/>
    <mergeCell ref="PYS232:PYU232"/>
    <mergeCell ref="PYV232:PYX232"/>
    <mergeCell ref="PYY232:PZA232"/>
    <mergeCell ref="PXR232:PXT232"/>
    <mergeCell ref="PXU232:PXW232"/>
    <mergeCell ref="PXX232:PXZ232"/>
    <mergeCell ref="PYA232:PYC232"/>
    <mergeCell ref="PYD232:PYF232"/>
    <mergeCell ref="PYG232:PYI232"/>
    <mergeCell ref="PWZ232:PXB232"/>
    <mergeCell ref="PXC232:PXE232"/>
    <mergeCell ref="PXF232:PXH232"/>
    <mergeCell ref="PXI232:PXK232"/>
    <mergeCell ref="PXL232:PXN232"/>
    <mergeCell ref="PXO232:PXQ232"/>
    <mergeCell ref="PWH232:PWJ232"/>
    <mergeCell ref="PWK232:PWM232"/>
    <mergeCell ref="PWN232:PWP232"/>
    <mergeCell ref="PWQ232:PWS232"/>
    <mergeCell ref="PWT232:PWV232"/>
    <mergeCell ref="PWW232:PWY232"/>
    <mergeCell ref="PVP232:PVR232"/>
    <mergeCell ref="PVS232:PVU232"/>
    <mergeCell ref="PVV232:PVX232"/>
    <mergeCell ref="PVY232:PWA232"/>
    <mergeCell ref="PWB232:PWD232"/>
    <mergeCell ref="PWE232:PWG232"/>
    <mergeCell ref="PUX232:PUZ232"/>
    <mergeCell ref="PVA232:PVC232"/>
    <mergeCell ref="PVD232:PVF232"/>
    <mergeCell ref="PVG232:PVI232"/>
    <mergeCell ref="PVJ232:PVL232"/>
    <mergeCell ref="PVM232:PVO232"/>
    <mergeCell ref="PUF232:PUH232"/>
    <mergeCell ref="PUI232:PUK232"/>
    <mergeCell ref="PUL232:PUN232"/>
    <mergeCell ref="PUO232:PUQ232"/>
    <mergeCell ref="PUR232:PUT232"/>
    <mergeCell ref="PUU232:PUW232"/>
    <mergeCell ref="PTN232:PTP232"/>
    <mergeCell ref="PTQ232:PTS232"/>
    <mergeCell ref="PTT232:PTV232"/>
    <mergeCell ref="PTW232:PTY232"/>
    <mergeCell ref="PTZ232:PUB232"/>
    <mergeCell ref="PUC232:PUE232"/>
    <mergeCell ref="PSV232:PSX232"/>
    <mergeCell ref="PSY232:PTA232"/>
    <mergeCell ref="PTB232:PTD232"/>
    <mergeCell ref="PTE232:PTG232"/>
    <mergeCell ref="PTH232:PTJ232"/>
    <mergeCell ref="PTK232:PTM232"/>
    <mergeCell ref="PSD232:PSF232"/>
    <mergeCell ref="PSG232:PSI232"/>
    <mergeCell ref="PSJ232:PSL232"/>
    <mergeCell ref="PSM232:PSO232"/>
    <mergeCell ref="PSP232:PSR232"/>
    <mergeCell ref="PSS232:PSU232"/>
    <mergeCell ref="PRL232:PRN232"/>
    <mergeCell ref="PRO232:PRQ232"/>
    <mergeCell ref="PRR232:PRT232"/>
    <mergeCell ref="PRU232:PRW232"/>
    <mergeCell ref="PRX232:PRZ232"/>
    <mergeCell ref="PSA232:PSC232"/>
    <mergeCell ref="PQT232:PQV232"/>
    <mergeCell ref="PQW232:PQY232"/>
    <mergeCell ref="PQZ232:PRB232"/>
    <mergeCell ref="PRC232:PRE232"/>
    <mergeCell ref="PRF232:PRH232"/>
    <mergeCell ref="PRI232:PRK232"/>
    <mergeCell ref="PQB232:PQD232"/>
    <mergeCell ref="PQE232:PQG232"/>
    <mergeCell ref="PQH232:PQJ232"/>
    <mergeCell ref="PQK232:PQM232"/>
    <mergeCell ref="PQN232:PQP232"/>
    <mergeCell ref="PQQ232:PQS232"/>
    <mergeCell ref="PPJ232:PPL232"/>
    <mergeCell ref="PPM232:PPO232"/>
    <mergeCell ref="PPP232:PPR232"/>
    <mergeCell ref="PPS232:PPU232"/>
    <mergeCell ref="PPV232:PPX232"/>
    <mergeCell ref="PPY232:PQA232"/>
    <mergeCell ref="POR232:POT232"/>
    <mergeCell ref="POU232:POW232"/>
    <mergeCell ref="POX232:POZ232"/>
    <mergeCell ref="PPA232:PPC232"/>
    <mergeCell ref="PPD232:PPF232"/>
    <mergeCell ref="PPG232:PPI232"/>
    <mergeCell ref="PNZ232:POB232"/>
    <mergeCell ref="POC232:POE232"/>
    <mergeCell ref="POF232:POH232"/>
    <mergeCell ref="POI232:POK232"/>
    <mergeCell ref="POL232:PON232"/>
    <mergeCell ref="POO232:POQ232"/>
    <mergeCell ref="PNH232:PNJ232"/>
    <mergeCell ref="PNK232:PNM232"/>
    <mergeCell ref="PNN232:PNP232"/>
    <mergeCell ref="PNQ232:PNS232"/>
    <mergeCell ref="PNT232:PNV232"/>
    <mergeCell ref="PNW232:PNY232"/>
    <mergeCell ref="PMP232:PMR232"/>
    <mergeCell ref="PMS232:PMU232"/>
    <mergeCell ref="PMV232:PMX232"/>
    <mergeCell ref="PMY232:PNA232"/>
    <mergeCell ref="PNB232:PND232"/>
    <mergeCell ref="PNE232:PNG232"/>
    <mergeCell ref="PLX232:PLZ232"/>
    <mergeCell ref="PMA232:PMC232"/>
    <mergeCell ref="PMD232:PMF232"/>
    <mergeCell ref="PMG232:PMI232"/>
    <mergeCell ref="PMJ232:PML232"/>
    <mergeCell ref="PMM232:PMO232"/>
    <mergeCell ref="PLF232:PLH232"/>
    <mergeCell ref="PLI232:PLK232"/>
    <mergeCell ref="PLL232:PLN232"/>
    <mergeCell ref="PLO232:PLQ232"/>
    <mergeCell ref="PLR232:PLT232"/>
    <mergeCell ref="PLU232:PLW232"/>
    <mergeCell ref="PKN232:PKP232"/>
    <mergeCell ref="PKQ232:PKS232"/>
    <mergeCell ref="PKT232:PKV232"/>
    <mergeCell ref="PKW232:PKY232"/>
    <mergeCell ref="PKZ232:PLB232"/>
    <mergeCell ref="PLC232:PLE232"/>
    <mergeCell ref="PJV232:PJX232"/>
    <mergeCell ref="PJY232:PKA232"/>
    <mergeCell ref="PKB232:PKD232"/>
    <mergeCell ref="PKE232:PKG232"/>
    <mergeCell ref="PKH232:PKJ232"/>
    <mergeCell ref="PKK232:PKM232"/>
    <mergeCell ref="PJD232:PJF232"/>
    <mergeCell ref="PJG232:PJI232"/>
    <mergeCell ref="PJJ232:PJL232"/>
    <mergeCell ref="PJM232:PJO232"/>
    <mergeCell ref="PJP232:PJR232"/>
    <mergeCell ref="PJS232:PJU232"/>
    <mergeCell ref="PIL232:PIN232"/>
    <mergeCell ref="PIO232:PIQ232"/>
    <mergeCell ref="PIR232:PIT232"/>
    <mergeCell ref="PIU232:PIW232"/>
    <mergeCell ref="PIX232:PIZ232"/>
    <mergeCell ref="PJA232:PJC232"/>
    <mergeCell ref="PHT232:PHV232"/>
    <mergeCell ref="PHW232:PHY232"/>
    <mergeCell ref="PHZ232:PIB232"/>
    <mergeCell ref="PIC232:PIE232"/>
    <mergeCell ref="PIF232:PIH232"/>
    <mergeCell ref="PII232:PIK232"/>
    <mergeCell ref="PHB232:PHD232"/>
    <mergeCell ref="PHE232:PHG232"/>
    <mergeCell ref="PHH232:PHJ232"/>
    <mergeCell ref="PHK232:PHM232"/>
    <mergeCell ref="PHN232:PHP232"/>
    <mergeCell ref="PHQ232:PHS232"/>
    <mergeCell ref="PGJ232:PGL232"/>
    <mergeCell ref="PGM232:PGO232"/>
    <mergeCell ref="PGP232:PGR232"/>
    <mergeCell ref="PGS232:PGU232"/>
    <mergeCell ref="PGV232:PGX232"/>
    <mergeCell ref="PGY232:PHA232"/>
    <mergeCell ref="PFR232:PFT232"/>
    <mergeCell ref="PFU232:PFW232"/>
    <mergeCell ref="PFX232:PFZ232"/>
    <mergeCell ref="PGA232:PGC232"/>
    <mergeCell ref="PGD232:PGF232"/>
    <mergeCell ref="PGG232:PGI232"/>
    <mergeCell ref="PEZ232:PFB232"/>
    <mergeCell ref="PFC232:PFE232"/>
    <mergeCell ref="PFF232:PFH232"/>
    <mergeCell ref="PFI232:PFK232"/>
    <mergeCell ref="PFL232:PFN232"/>
    <mergeCell ref="PFO232:PFQ232"/>
    <mergeCell ref="PEH232:PEJ232"/>
    <mergeCell ref="PEK232:PEM232"/>
    <mergeCell ref="PEN232:PEP232"/>
    <mergeCell ref="PEQ232:PES232"/>
    <mergeCell ref="PET232:PEV232"/>
    <mergeCell ref="PEW232:PEY232"/>
    <mergeCell ref="PDP232:PDR232"/>
    <mergeCell ref="PDS232:PDU232"/>
    <mergeCell ref="PDV232:PDX232"/>
    <mergeCell ref="PDY232:PEA232"/>
    <mergeCell ref="PEB232:PED232"/>
    <mergeCell ref="PEE232:PEG232"/>
    <mergeCell ref="PCX232:PCZ232"/>
    <mergeCell ref="PDA232:PDC232"/>
    <mergeCell ref="PDD232:PDF232"/>
    <mergeCell ref="PDG232:PDI232"/>
    <mergeCell ref="PDJ232:PDL232"/>
    <mergeCell ref="PDM232:PDO232"/>
    <mergeCell ref="PCF232:PCH232"/>
    <mergeCell ref="PCI232:PCK232"/>
    <mergeCell ref="PCL232:PCN232"/>
    <mergeCell ref="PCO232:PCQ232"/>
    <mergeCell ref="PCR232:PCT232"/>
    <mergeCell ref="PCU232:PCW232"/>
    <mergeCell ref="PBN232:PBP232"/>
    <mergeCell ref="PBQ232:PBS232"/>
    <mergeCell ref="PBT232:PBV232"/>
    <mergeCell ref="PBW232:PBY232"/>
    <mergeCell ref="PBZ232:PCB232"/>
    <mergeCell ref="PCC232:PCE232"/>
    <mergeCell ref="PAV232:PAX232"/>
    <mergeCell ref="PAY232:PBA232"/>
    <mergeCell ref="PBB232:PBD232"/>
    <mergeCell ref="PBE232:PBG232"/>
    <mergeCell ref="PBH232:PBJ232"/>
    <mergeCell ref="PBK232:PBM232"/>
    <mergeCell ref="PAD232:PAF232"/>
    <mergeCell ref="PAG232:PAI232"/>
    <mergeCell ref="PAJ232:PAL232"/>
    <mergeCell ref="PAM232:PAO232"/>
    <mergeCell ref="PAP232:PAR232"/>
    <mergeCell ref="PAS232:PAU232"/>
    <mergeCell ref="OZL232:OZN232"/>
    <mergeCell ref="OZO232:OZQ232"/>
    <mergeCell ref="OZR232:OZT232"/>
    <mergeCell ref="OZU232:OZW232"/>
    <mergeCell ref="OZX232:OZZ232"/>
    <mergeCell ref="PAA232:PAC232"/>
    <mergeCell ref="OYT232:OYV232"/>
    <mergeCell ref="OYW232:OYY232"/>
    <mergeCell ref="OYZ232:OZB232"/>
    <mergeCell ref="OZC232:OZE232"/>
    <mergeCell ref="OZF232:OZH232"/>
    <mergeCell ref="OZI232:OZK232"/>
    <mergeCell ref="OYB232:OYD232"/>
    <mergeCell ref="OYE232:OYG232"/>
    <mergeCell ref="OYH232:OYJ232"/>
    <mergeCell ref="OYK232:OYM232"/>
    <mergeCell ref="OYN232:OYP232"/>
    <mergeCell ref="OYQ232:OYS232"/>
    <mergeCell ref="OXJ232:OXL232"/>
    <mergeCell ref="OXM232:OXO232"/>
    <mergeCell ref="OXP232:OXR232"/>
    <mergeCell ref="OXS232:OXU232"/>
    <mergeCell ref="OXV232:OXX232"/>
    <mergeCell ref="OXY232:OYA232"/>
    <mergeCell ref="OWR232:OWT232"/>
    <mergeCell ref="OWU232:OWW232"/>
    <mergeCell ref="OWX232:OWZ232"/>
    <mergeCell ref="OXA232:OXC232"/>
    <mergeCell ref="OXD232:OXF232"/>
    <mergeCell ref="OXG232:OXI232"/>
    <mergeCell ref="OVZ232:OWB232"/>
    <mergeCell ref="OWC232:OWE232"/>
    <mergeCell ref="OWF232:OWH232"/>
    <mergeCell ref="OWI232:OWK232"/>
    <mergeCell ref="OWL232:OWN232"/>
    <mergeCell ref="OWO232:OWQ232"/>
    <mergeCell ref="OVH232:OVJ232"/>
    <mergeCell ref="OVK232:OVM232"/>
    <mergeCell ref="OVN232:OVP232"/>
    <mergeCell ref="OVQ232:OVS232"/>
    <mergeCell ref="OVT232:OVV232"/>
    <mergeCell ref="OVW232:OVY232"/>
    <mergeCell ref="OUP232:OUR232"/>
    <mergeCell ref="OUS232:OUU232"/>
    <mergeCell ref="OUV232:OUX232"/>
    <mergeCell ref="OUY232:OVA232"/>
    <mergeCell ref="OVB232:OVD232"/>
    <mergeCell ref="OVE232:OVG232"/>
    <mergeCell ref="OTX232:OTZ232"/>
    <mergeCell ref="OUA232:OUC232"/>
    <mergeCell ref="OUD232:OUF232"/>
    <mergeCell ref="OUG232:OUI232"/>
    <mergeCell ref="OUJ232:OUL232"/>
    <mergeCell ref="OUM232:OUO232"/>
    <mergeCell ref="OTF232:OTH232"/>
    <mergeCell ref="OTI232:OTK232"/>
    <mergeCell ref="OTL232:OTN232"/>
    <mergeCell ref="OTO232:OTQ232"/>
    <mergeCell ref="OTR232:OTT232"/>
    <mergeCell ref="OTU232:OTW232"/>
    <mergeCell ref="OSN232:OSP232"/>
    <mergeCell ref="OSQ232:OSS232"/>
    <mergeCell ref="OST232:OSV232"/>
    <mergeCell ref="OSW232:OSY232"/>
    <mergeCell ref="OSZ232:OTB232"/>
    <mergeCell ref="OTC232:OTE232"/>
    <mergeCell ref="ORV232:ORX232"/>
    <mergeCell ref="ORY232:OSA232"/>
    <mergeCell ref="OSB232:OSD232"/>
    <mergeCell ref="OSE232:OSG232"/>
    <mergeCell ref="OSH232:OSJ232"/>
    <mergeCell ref="OSK232:OSM232"/>
    <mergeCell ref="ORD232:ORF232"/>
    <mergeCell ref="ORG232:ORI232"/>
    <mergeCell ref="ORJ232:ORL232"/>
    <mergeCell ref="ORM232:ORO232"/>
    <mergeCell ref="ORP232:ORR232"/>
    <mergeCell ref="ORS232:ORU232"/>
    <mergeCell ref="OQL232:OQN232"/>
    <mergeCell ref="OQO232:OQQ232"/>
    <mergeCell ref="OQR232:OQT232"/>
    <mergeCell ref="OQU232:OQW232"/>
    <mergeCell ref="OQX232:OQZ232"/>
    <mergeCell ref="ORA232:ORC232"/>
    <mergeCell ref="OPT232:OPV232"/>
    <mergeCell ref="OPW232:OPY232"/>
    <mergeCell ref="OPZ232:OQB232"/>
    <mergeCell ref="OQC232:OQE232"/>
    <mergeCell ref="OQF232:OQH232"/>
    <mergeCell ref="OQI232:OQK232"/>
    <mergeCell ref="OPB232:OPD232"/>
    <mergeCell ref="OPE232:OPG232"/>
    <mergeCell ref="OPH232:OPJ232"/>
    <mergeCell ref="OPK232:OPM232"/>
    <mergeCell ref="OPN232:OPP232"/>
    <mergeCell ref="OPQ232:OPS232"/>
    <mergeCell ref="OOJ232:OOL232"/>
    <mergeCell ref="OOM232:OOO232"/>
    <mergeCell ref="OOP232:OOR232"/>
    <mergeCell ref="OOS232:OOU232"/>
    <mergeCell ref="OOV232:OOX232"/>
    <mergeCell ref="OOY232:OPA232"/>
    <mergeCell ref="ONR232:ONT232"/>
    <mergeCell ref="ONU232:ONW232"/>
    <mergeCell ref="ONX232:ONZ232"/>
    <mergeCell ref="OOA232:OOC232"/>
    <mergeCell ref="OOD232:OOF232"/>
    <mergeCell ref="OOG232:OOI232"/>
    <mergeCell ref="OMZ232:ONB232"/>
    <mergeCell ref="ONC232:ONE232"/>
    <mergeCell ref="ONF232:ONH232"/>
    <mergeCell ref="ONI232:ONK232"/>
    <mergeCell ref="ONL232:ONN232"/>
    <mergeCell ref="ONO232:ONQ232"/>
    <mergeCell ref="OMH232:OMJ232"/>
    <mergeCell ref="OMK232:OMM232"/>
    <mergeCell ref="OMN232:OMP232"/>
    <mergeCell ref="OMQ232:OMS232"/>
    <mergeCell ref="OMT232:OMV232"/>
    <mergeCell ref="OMW232:OMY232"/>
    <mergeCell ref="OLP232:OLR232"/>
    <mergeCell ref="OLS232:OLU232"/>
    <mergeCell ref="OLV232:OLX232"/>
    <mergeCell ref="OLY232:OMA232"/>
    <mergeCell ref="OMB232:OMD232"/>
    <mergeCell ref="OME232:OMG232"/>
    <mergeCell ref="OKX232:OKZ232"/>
    <mergeCell ref="OLA232:OLC232"/>
    <mergeCell ref="OLD232:OLF232"/>
    <mergeCell ref="OLG232:OLI232"/>
    <mergeCell ref="OLJ232:OLL232"/>
    <mergeCell ref="OLM232:OLO232"/>
    <mergeCell ref="OKF232:OKH232"/>
    <mergeCell ref="OKI232:OKK232"/>
    <mergeCell ref="OKL232:OKN232"/>
    <mergeCell ref="OKO232:OKQ232"/>
    <mergeCell ref="OKR232:OKT232"/>
    <mergeCell ref="OKU232:OKW232"/>
    <mergeCell ref="OJN232:OJP232"/>
    <mergeCell ref="OJQ232:OJS232"/>
    <mergeCell ref="OJT232:OJV232"/>
    <mergeCell ref="OJW232:OJY232"/>
    <mergeCell ref="OJZ232:OKB232"/>
    <mergeCell ref="OKC232:OKE232"/>
    <mergeCell ref="OIV232:OIX232"/>
    <mergeCell ref="OIY232:OJA232"/>
    <mergeCell ref="OJB232:OJD232"/>
    <mergeCell ref="OJE232:OJG232"/>
    <mergeCell ref="OJH232:OJJ232"/>
    <mergeCell ref="OJK232:OJM232"/>
    <mergeCell ref="OID232:OIF232"/>
    <mergeCell ref="OIG232:OII232"/>
    <mergeCell ref="OIJ232:OIL232"/>
    <mergeCell ref="OIM232:OIO232"/>
    <mergeCell ref="OIP232:OIR232"/>
    <mergeCell ref="OIS232:OIU232"/>
    <mergeCell ref="OHL232:OHN232"/>
    <mergeCell ref="OHO232:OHQ232"/>
    <mergeCell ref="OHR232:OHT232"/>
    <mergeCell ref="OHU232:OHW232"/>
    <mergeCell ref="OHX232:OHZ232"/>
    <mergeCell ref="OIA232:OIC232"/>
    <mergeCell ref="OGT232:OGV232"/>
    <mergeCell ref="OGW232:OGY232"/>
    <mergeCell ref="OGZ232:OHB232"/>
    <mergeCell ref="OHC232:OHE232"/>
    <mergeCell ref="OHF232:OHH232"/>
    <mergeCell ref="OHI232:OHK232"/>
    <mergeCell ref="OGB232:OGD232"/>
    <mergeCell ref="OGE232:OGG232"/>
    <mergeCell ref="OGH232:OGJ232"/>
    <mergeCell ref="OGK232:OGM232"/>
    <mergeCell ref="OGN232:OGP232"/>
    <mergeCell ref="OGQ232:OGS232"/>
    <mergeCell ref="OFJ232:OFL232"/>
    <mergeCell ref="OFM232:OFO232"/>
    <mergeCell ref="OFP232:OFR232"/>
    <mergeCell ref="OFS232:OFU232"/>
    <mergeCell ref="OFV232:OFX232"/>
    <mergeCell ref="OFY232:OGA232"/>
    <mergeCell ref="OER232:OET232"/>
    <mergeCell ref="OEU232:OEW232"/>
    <mergeCell ref="OEX232:OEZ232"/>
    <mergeCell ref="OFA232:OFC232"/>
    <mergeCell ref="OFD232:OFF232"/>
    <mergeCell ref="OFG232:OFI232"/>
    <mergeCell ref="ODZ232:OEB232"/>
    <mergeCell ref="OEC232:OEE232"/>
    <mergeCell ref="OEF232:OEH232"/>
    <mergeCell ref="OEI232:OEK232"/>
    <mergeCell ref="OEL232:OEN232"/>
    <mergeCell ref="OEO232:OEQ232"/>
    <mergeCell ref="ODH232:ODJ232"/>
    <mergeCell ref="ODK232:ODM232"/>
    <mergeCell ref="ODN232:ODP232"/>
    <mergeCell ref="ODQ232:ODS232"/>
    <mergeCell ref="ODT232:ODV232"/>
    <mergeCell ref="ODW232:ODY232"/>
    <mergeCell ref="OCP232:OCR232"/>
    <mergeCell ref="OCS232:OCU232"/>
    <mergeCell ref="OCV232:OCX232"/>
    <mergeCell ref="OCY232:ODA232"/>
    <mergeCell ref="ODB232:ODD232"/>
    <mergeCell ref="ODE232:ODG232"/>
    <mergeCell ref="OBX232:OBZ232"/>
    <mergeCell ref="OCA232:OCC232"/>
    <mergeCell ref="OCD232:OCF232"/>
    <mergeCell ref="OCG232:OCI232"/>
    <mergeCell ref="OCJ232:OCL232"/>
    <mergeCell ref="OCM232:OCO232"/>
    <mergeCell ref="OBF232:OBH232"/>
    <mergeCell ref="OBI232:OBK232"/>
    <mergeCell ref="OBL232:OBN232"/>
    <mergeCell ref="OBO232:OBQ232"/>
    <mergeCell ref="OBR232:OBT232"/>
    <mergeCell ref="OBU232:OBW232"/>
    <mergeCell ref="OAN232:OAP232"/>
    <mergeCell ref="OAQ232:OAS232"/>
    <mergeCell ref="OAT232:OAV232"/>
    <mergeCell ref="OAW232:OAY232"/>
    <mergeCell ref="OAZ232:OBB232"/>
    <mergeCell ref="OBC232:OBE232"/>
    <mergeCell ref="NZV232:NZX232"/>
    <mergeCell ref="NZY232:OAA232"/>
    <mergeCell ref="OAB232:OAD232"/>
    <mergeCell ref="OAE232:OAG232"/>
    <mergeCell ref="OAH232:OAJ232"/>
    <mergeCell ref="OAK232:OAM232"/>
    <mergeCell ref="NZD232:NZF232"/>
    <mergeCell ref="NZG232:NZI232"/>
    <mergeCell ref="NZJ232:NZL232"/>
    <mergeCell ref="NZM232:NZO232"/>
    <mergeCell ref="NZP232:NZR232"/>
    <mergeCell ref="NZS232:NZU232"/>
    <mergeCell ref="NYL232:NYN232"/>
    <mergeCell ref="NYO232:NYQ232"/>
    <mergeCell ref="NYR232:NYT232"/>
    <mergeCell ref="NYU232:NYW232"/>
    <mergeCell ref="NYX232:NYZ232"/>
    <mergeCell ref="NZA232:NZC232"/>
    <mergeCell ref="NXT232:NXV232"/>
    <mergeCell ref="NXW232:NXY232"/>
    <mergeCell ref="NXZ232:NYB232"/>
    <mergeCell ref="NYC232:NYE232"/>
    <mergeCell ref="NYF232:NYH232"/>
    <mergeCell ref="NYI232:NYK232"/>
    <mergeCell ref="NXB232:NXD232"/>
    <mergeCell ref="NXE232:NXG232"/>
    <mergeCell ref="NXH232:NXJ232"/>
    <mergeCell ref="NXK232:NXM232"/>
    <mergeCell ref="NXN232:NXP232"/>
    <mergeCell ref="NXQ232:NXS232"/>
    <mergeCell ref="NWJ232:NWL232"/>
    <mergeCell ref="NWM232:NWO232"/>
    <mergeCell ref="NWP232:NWR232"/>
    <mergeCell ref="NWS232:NWU232"/>
    <mergeCell ref="NWV232:NWX232"/>
    <mergeCell ref="NWY232:NXA232"/>
    <mergeCell ref="NVR232:NVT232"/>
    <mergeCell ref="NVU232:NVW232"/>
    <mergeCell ref="NVX232:NVZ232"/>
    <mergeCell ref="NWA232:NWC232"/>
    <mergeCell ref="NWD232:NWF232"/>
    <mergeCell ref="NWG232:NWI232"/>
    <mergeCell ref="NUZ232:NVB232"/>
    <mergeCell ref="NVC232:NVE232"/>
    <mergeCell ref="NVF232:NVH232"/>
    <mergeCell ref="NVI232:NVK232"/>
    <mergeCell ref="NVL232:NVN232"/>
    <mergeCell ref="NVO232:NVQ232"/>
    <mergeCell ref="NUH232:NUJ232"/>
    <mergeCell ref="NUK232:NUM232"/>
    <mergeCell ref="NUN232:NUP232"/>
    <mergeCell ref="NUQ232:NUS232"/>
    <mergeCell ref="NUT232:NUV232"/>
    <mergeCell ref="NUW232:NUY232"/>
    <mergeCell ref="NTP232:NTR232"/>
    <mergeCell ref="NTS232:NTU232"/>
    <mergeCell ref="NTV232:NTX232"/>
    <mergeCell ref="NTY232:NUA232"/>
    <mergeCell ref="NUB232:NUD232"/>
    <mergeCell ref="NUE232:NUG232"/>
    <mergeCell ref="NSX232:NSZ232"/>
    <mergeCell ref="NTA232:NTC232"/>
    <mergeCell ref="NTD232:NTF232"/>
    <mergeCell ref="NTG232:NTI232"/>
    <mergeCell ref="NTJ232:NTL232"/>
    <mergeCell ref="NTM232:NTO232"/>
    <mergeCell ref="NSF232:NSH232"/>
    <mergeCell ref="NSI232:NSK232"/>
    <mergeCell ref="NSL232:NSN232"/>
    <mergeCell ref="NSO232:NSQ232"/>
    <mergeCell ref="NSR232:NST232"/>
    <mergeCell ref="NSU232:NSW232"/>
    <mergeCell ref="NRN232:NRP232"/>
    <mergeCell ref="NRQ232:NRS232"/>
    <mergeCell ref="NRT232:NRV232"/>
    <mergeCell ref="NRW232:NRY232"/>
    <mergeCell ref="NRZ232:NSB232"/>
    <mergeCell ref="NSC232:NSE232"/>
    <mergeCell ref="NQV232:NQX232"/>
    <mergeCell ref="NQY232:NRA232"/>
    <mergeCell ref="NRB232:NRD232"/>
    <mergeCell ref="NRE232:NRG232"/>
    <mergeCell ref="NRH232:NRJ232"/>
    <mergeCell ref="NRK232:NRM232"/>
    <mergeCell ref="NQD232:NQF232"/>
    <mergeCell ref="NQG232:NQI232"/>
    <mergeCell ref="NQJ232:NQL232"/>
    <mergeCell ref="NQM232:NQO232"/>
    <mergeCell ref="NQP232:NQR232"/>
    <mergeCell ref="NQS232:NQU232"/>
    <mergeCell ref="NPL232:NPN232"/>
    <mergeCell ref="NPO232:NPQ232"/>
    <mergeCell ref="NPR232:NPT232"/>
    <mergeCell ref="NPU232:NPW232"/>
    <mergeCell ref="NPX232:NPZ232"/>
    <mergeCell ref="NQA232:NQC232"/>
    <mergeCell ref="NOT232:NOV232"/>
    <mergeCell ref="NOW232:NOY232"/>
    <mergeCell ref="NOZ232:NPB232"/>
    <mergeCell ref="NPC232:NPE232"/>
    <mergeCell ref="NPF232:NPH232"/>
    <mergeCell ref="NPI232:NPK232"/>
    <mergeCell ref="NOB232:NOD232"/>
    <mergeCell ref="NOE232:NOG232"/>
    <mergeCell ref="NOH232:NOJ232"/>
    <mergeCell ref="NOK232:NOM232"/>
    <mergeCell ref="NON232:NOP232"/>
    <mergeCell ref="NOQ232:NOS232"/>
    <mergeCell ref="NNJ232:NNL232"/>
    <mergeCell ref="NNM232:NNO232"/>
    <mergeCell ref="NNP232:NNR232"/>
    <mergeCell ref="NNS232:NNU232"/>
    <mergeCell ref="NNV232:NNX232"/>
    <mergeCell ref="NNY232:NOA232"/>
    <mergeCell ref="NMR232:NMT232"/>
    <mergeCell ref="NMU232:NMW232"/>
    <mergeCell ref="NMX232:NMZ232"/>
    <mergeCell ref="NNA232:NNC232"/>
    <mergeCell ref="NND232:NNF232"/>
    <mergeCell ref="NNG232:NNI232"/>
    <mergeCell ref="NLZ232:NMB232"/>
    <mergeCell ref="NMC232:NME232"/>
    <mergeCell ref="NMF232:NMH232"/>
    <mergeCell ref="NMI232:NMK232"/>
    <mergeCell ref="NML232:NMN232"/>
    <mergeCell ref="NMO232:NMQ232"/>
    <mergeCell ref="NLH232:NLJ232"/>
    <mergeCell ref="NLK232:NLM232"/>
    <mergeCell ref="NLN232:NLP232"/>
    <mergeCell ref="NLQ232:NLS232"/>
    <mergeCell ref="NLT232:NLV232"/>
    <mergeCell ref="NLW232:NLY232"/>
    <mergeCell ref="NKP232:NKR232"/>
    <mergeCell ref="NKS232:NKU232"/>
    <mergeCell ref="NKV232:NKX232"/>
    <mergeCell ref="NKY232:NLA232"/>
    <mergeCell ref="NLB232:NLD232"/>
    <mergeCell ref="NLE232:NLG232"/>
    <mergeCell ref="NJX232:NJZ232"/>
    <mergeCell ref="NKA232:NKC232"/>
    <mergeCell ref="NKD232:NKF232"/>
    <mergeCell ref="NKG232:NKI232"/>
    <mergeCell ref="NKJ232:NKL232"/>
    <mergeCell ref="NKM232:NKO232"/>
    <mergeCell ref="NJF232:NJH232"/>
    <mergeCell ref="NJI232:NJK232"/>
    <mergeCell ref="NJL232:NJN232"/>
    <mergeCell ref="NJO232:NJQ232"/>
    <mergeCell ref="NJR232:NJT232"/>
    <mergeCell ref="NJU232:NJW232"/>
    <mergeCell ref="NIN232:NIP232"/>
    <mergeCell ref="NIQ232:NIS232"/>
    <mergeCell ref="NIT232:NIV232"/>
    <mergeCell ref="NIW232:NIY232"/>
    <mergeCell ref="NIZ232:NJB232"/>
    <mergeCell ref="NJC232:NJE232"/>
    <mergeCell ref="NHV232:NHX232"/>
    <mergeCell ref="NHY232:NIA232"/>
    <mergeCell ref="NIB232:NID232"/>
    <mergeCell ref="NIE232:NIG232"/>
    <mergeCell ref="NIH232:NIJ232"/>
    <mergeCell ref="NIK232:NIM232"/>
    <mergeCell ref="NHD232:NHF232"/>
    <mergeCell ref="NHG232:NHI232"/>
    <mergeCell ref="NHJ232:NHL232"/>
    <mergeCell ref="NHM232:NHO232"/>
    <mergeCell ref="NHP232:NHR232"/>
    <mergeCell ref="NHS232:NHU232"/>
    <mergeCell ref="NGL232:NGN232"/>
    <mergeCell ref="NGO232:NGQ232"/>
    <mergeCell ref="NGR232:NGT232"/>
    <mergeCell ref="NGU232:NGW232"/>
    <mergeCell ref="NGX232:NGZ232"/>
    <mergeCell ref="NHA232:NHC232"/>
    <mergeCell ref="NFT232:NFV232"/>
    <mergeCell ref="NFW232:NFY232"/>
    <mergeCell ref="NFZ232:NGB232"/>
    <mergeCell ref="NGC232:NGE232"/>
    <mergeCell ref="NGF232:NGH232"/>
    <mergeCell ref="NGI232:NGK232"/>
    <mergeCell ref="NFB232:NFD232"/>
    <mergeCell ref="NFE232:NFG232"/>
    <mergeCell ref="NFH232:NFJ232"/>
    <mergeCell ref="NFK232:NFM232"/>
    <mergeCell ref="NFN232:NFP232"/>
    <mergeCell ref="NFQ232:NFS232"/>
    <mergeCell ref="NEJ232:NEL232"/>
    <mergeCell ref="NEM232:NEO232"/>
    <mergeCell ref="NEP232:NER232"/>
    <mergeCell ref="NES232:NEU232"/>
    <mergeCell ref="NEV232:NEX232"/>
    <mergeCell ref="NEY232:NFA232"/>
    <mergeCell ref="NDR232:NDT232"/>
    <mergeCell ref="NDU232:NDW232"/>
    <mergeCell ref="NDX232:NDZ232"/>
    <mergeCell ref="NEA232:NEC232"/>
    <mergeCell ref="NED232:NEF232"/>
    <mergeCell ref="NEG232:NEI232"/>
    <mergeCell ref="NCZ232:NDB232"/>
    <mergeCell ref="NDC232:NDE232"/>
    <mergeCell ref="NDF232:NDH232"/>
    <mergeCell ref="NDI232:NDK232"/>
    <mergeCell ref="NDL232:NDN232"/>
    <mergeCell ref="NDO232:NDQ232"/>
    <mergeCell ref="NCH232:NCJ232"/>
    <mergeCell ref="NCK232:NCM232"/>
    <mergeCell ref="NCN232:NCP232"/>
    <mergeCell ref="NCQ232:NCS232"/>
    <mergeCell ref="NCT232:NCV232"/>
    <mergeCell ref="NCW232:NCY232"/>
    <mergeCell ref="NBP232:NBR232"/>
    <mergeCell ref="NBS232:NBU232"/>
    <mergeCell ref="NBV232:NBX232"/>
    <mergeCell ref="NBY232:NCA232"/>
    <mergeCell ref="NCB232:NCD232"/>
    <mergeCell ref="NCE232:NCG232"/>
    <mergeCell ref="NAX232:NAZ232"/>
    <mergeCell ref="NBA232:NBC232"/>
    <mergeCell ref="NBD232:NBF232"/>
    <mergeCell ref="NBG232:NBI232"/>
    <mergeCell ref="NBJ232:NBL232"/>
    <mergeCell ref="NBM232:NBO232"/>
    <mergeCell ref="NAF232:NAH232"/>
    <mergeCell ref="NAI232:NAK232"/>
    <mergeCell ref="NAL232:NAN232"/>
    <mergeCell ref="NAO232:NAQ232"/>
    <mergeCell ref="NAR232:NAT232"/>
    <mergeCell ref="NAU232:NAW232"/>
    <mergeCell ref="MZN232:MZP232"/>
    <mergeCell ref="MZQ232:MZS232"/>
    <mergeCell ref="MZT232:MZV232"/>
    <mergeCell ref="MZW232:MZY232"/>
    <mergeCell ref="MZZ232:NAB232"/>
    <mergeCell ref="NAC232:NAE232"/>
    <mergeCell ref="MYV232:MYX232"/>
    <mergeCell ref="MYY232:MZA232"/>
    <mergeCell ref="MZB232:MZD232"/>
    <mergeCell ref="MZE232:MZG232"/>
    <mergeCell ref="MZH232:MZJ232"/>
    <mergeCell ref="MZK232:MZM232"/>
    <mergeCell ref="MYD232:MYF232"/>
    <mergeCell ref="MYG232:MYI232"/>
    <mergeCell ref="MYJ232:MYL232"/>
    <mergeCell ref="MYM232:MYO232"/>
    <mergeCell ref="MYP232:MYR232"/>
    <mergeCell ref="MYS232:MYU232"/>
    <mergeCell ref="MXL232:MXN232"/>
    <mergeCell ref="MXO232:MXQ232"/>
    <mergeCell ref="MXR232:MXT232"/>
    <mergeCell ref="MXU232:MXW232"/>
    <mergeCell ref="MXX232:MXZ232"/>
    <mergeCell ref="MYA232:MYC232"/>
    <mergeCell ref="MWT232:MWV232"/>
    <mergeCell ref="MWW232:MWY232"/>
    <mergeCell ref="MWZ232:MXB232"/>
    <mergeCell ref="MXC232:MXE232"/>
    <mergeCell ref="MXF232:MXH232"/>
    <mergeCell ref="MXI232:MXK232"/>
    <mergeCell ref="MWB232:MWD232"/>
    <mergeCell ref="MWE232:MWG232"/>
    <mergeCell ref="MWH232:MWJ232"/>
    <mergeCell ref="MWK232:MWM232"/>
    <mergeCell ref="MWN232:MWP232"/>
    <mergeCell ref="MWQ232:MWS232"/>
    <mergeCell ref="MVJ232:MVL232"/>
    <mergeCell ref="MVM232:MVO232"/>
    <mergeCell ref="MVP232:MVR232"/>
    <mergeCell ref="MVS232:MVU232"/>
    <mergeCell ref="MVV232:MVX232"/>
    <mergeCell ref="MVY232:MWA232"/>
    <mergeCell ref="MUR232:MUT232"/>
    <mergeCell ref="MUU232:MUW232"/>
    <mergeCell ref="MUX232:MUZ232"/>
    <mergeCell ref="MVA232:MVC232"/>
    <mergeCell ref="MVD232:MVF232"/>
    <mergeCell ref="MVG232:MVI232"/>
    <mergeCell ref="MTZ232:MUB232"/>
    <mergeCell ref="MUC232:MUE232"/>
    <mergeCell ref="MUF232:MUH232"/>
    <mergeCell ref="MUI232:MUK232"/>
    <mergeCell ref="MUL232:MUN232"/>
    <mergeCell ref="MUO232:MUQ232"/>
    <mergeCell ref="MTH232:MTJ232"/>
    <mergeCell ref="MTK232:MTM232"/>
    <mergeCell ref="MTN232:MTP232"/>
    <mergeCell ref="MTQ232:MTS232"/>
    <mergeCell ref="MTT232:MTV232"/>
    <mergeCell ref="MTW232:MTY232"/>
    <mergeCell ref="MSP232:MSR232"/>
    <mergeCell ref="MSS232:MSU232"/>
    <mergeCell ref="MSV232:MSX232"/>
    <mergeCell ref="MSY232:MTA232"/>
    <mergeCell ref="MTB232:MTD232"/>
    <mergeCell ref="MTE232:MTG232"/>
    <mergeCell ref="MRX232:MRZ232"/>
    <mergeCell ref="MSA232:MSC232"/>
    <mergeCell ref="MSD232:MSF232"/>
    <mergeCell ref="MSG232:MSI232"/>
    <mergeCell ref="MSJ232:MSL232"/>
    <mergeCell ref="MSM232:MSO232"/>
    <mergeCell ref="MRF232:MRH232"/>
    <mergeCell ref="MRI232:MRK232"/>
    <mergeCell ref="MRL232:MRN232"/>
    <mergeCell ref="MRO232:MRQ232"/>
    <mergeCell ref="MRR232:MRT232"/>
    <mergeCell ref="MRU232:MRW232"/>
    <mergeCell ref="MQN232:MQP232"/>
    <mergeCell ref="MQQ232:MQS232"/>
    <mergeCell ref="MQT232:MQV232"/>
    <mergeCell ref="MQW232:MQY232"/>
    <mergeCell ref="MQZ232:MRB232"/>
    <mergeCell ref="MRC232:MRE232"/>
    <mergeCell ref="MPV232:MPX232"/>
    <mergeCell ref="MPY232:MQA232"/>
    <mergeCell ref="MQB232:MQD232"/>
    <mergeCell ref="MQE232:MQG232"/>
    <mergeCell ref="MQH232:MQJ232"/>
    <mergeCell ref="MQK232:MQM232"/>
    <mergeCell ref="MPD232:MPF232"/>
    <mergeCell ref="MPG232:MPI232"/>
    <mergeCell ref="MPJ232:MPL232"/>
    <mergeCell ref="MPM232:MPO232"/>
    <mergeCell ref="MPP232:MPR232"/>
    <mergeCell ref="MPS232:MPU232"/>
    <mergeCell ref="MOL232:MON232"/>
    <mergeCell ref="MOO232:MOQ232"/>
    <mergeCell ref="MOR232:MOT232"/>
    <mergeCell ref="MOU232:MOW232"/>
    <mergeCell ref="MOX232:MOZ232"/>
    <mergeCell ref="MPA232:MPC232"/>
    <mergeCell ref="MNT232:MNV232"/>
    <mergeCell ref="MNW232:MNY232"/>
    <mergeCell ref="MNZ232:MOB232"/>
    <mergeCell ref="MOC232:MOE232"/>
    <mergeCell ref="MOF232:MOH232"/>
    <mergeCell ref="MOI232:MOK232"/>
    <mergeCell ref="MNB232:MND232"/>
    <mergeCell ref="MNE232:MNG232"/>
    <mergeCell ref="MNH232:MNJ232"/>
    <mergeCell ref="MNK232:MNM232"/>
    <mergeCell ref="MNN232:MNP232"/>
    <mergeCell ref="MNQ232:MNS232"/>
    <mergeCell ref="MMJ232:MML232"/>
    <mergeCell ref="MMM232:MMO232"/>
    <mergeCell ref="MMP232:MMR232"/>
    <mergeCell ref="MMS232:MMU232"/>
    <mergeCell ref="MMV232:MMX232"/>
    <mergeCell ref="MMY232:MNA232"/>
    <mergeCell ref="MLR232:MLT232"/>
    <mergeCell ref="MLU232:MLW232"/>
    <mergeCell ref="MLX232:MLZ232"/>
    <mergeCell ref="MMA232:MMC232"/>
    <mergeCell ref="MMD232:MMF232"/>
    <mergeCell ref="MMG232:MMI232"/>
    <mergeCell ref="MKZ232:MLB232"/>
    <mergeCell ref="MLC232:MLE232"/>
    <mergeCell ref="MLF232:MLH232"/>
    <mergeCell ref="MLI232:MLK232"/>
    <mergeCell ref="MLL232:MLN232"/>
    <mergeCell ref="MLO232:MLQ232"/>
    <mergeCell ref="MKH232:MKJ232"/>
    <mergeCell ref="MKK232:MKM232"/>
    <mergeCell ref="MKN232:MKP232"/>
    <mergeCell ref="MKQ232:MKS232"/>
    <mergeCell ref="MKT232:MKV232"/>
    <mergeCell ref="MKW232:MKY232"/>
    <mergeCell ref="MJP232:MJR232"/>
    <mergeCell ref="MJS232:MJU232"/>
    <mergeCell ref="MJV232:MJX232"/>
    <mergeCell ref="MJY232:MKA232"/>
    <mergeCell ref="MKB232:MKD232"/>
    <mergeCell ref="MKE232:MKG232"/>
    <mergeCell ref="MIX232:MIZ232"/>
    <mergeCell ref="MJA232:MJC232"/>
    <mergeCell ref="MJD232:MJF232"/>
    <mergeCell ref="MJG232:MJI232"/>
    <mergeCell ref="MJJ232:MJL232"/>
    <mergeCell ref="MJM232:MJO232"/>
    <mergeCell ref="MIF232:MIH232"/>
    <mergeCell ref="MII232:MIK232"/>
    <mergeCell ref="MIL232:MIN232"/>
    <mergeCell ref="MIO232:MIQ232"/>
    <mergeCell ref="MIR232:MIT232"/>
    <mergeCell ref="MIU232:MIW232"/>
    <mergeCell ref="MHN232:MHP232"/>
    <mergeCell ref="MHQ232:MHS232"/>
    <mergeCell ref="MHT232:MHV232"/>
    <mergeCell ref="MHW232:MHY232"/>
    <mergeCell ref="MHZ232:MIB232"/>
    <mergeCell ref="MIC232:MIE232"/>
    <mergeCell ref="MGV232:MGX232"/>
    <mergeCell ref="MGY232:MHA232"/>
    <mergeCell ref="MHB232:MHD232"/>
    <mergeCell ref="MHE232:MHG232"/>
    <mergeCell ref="MHH232:MHJ232"/>
    <mergeCell ref="MHK232:MHM232"/>
    <mergeCell ref="MGD232:MGF232"/>
    <mergeCell ref="MGG232:MGI232"/>
    <mergeCell ref="MGJ232:MGL232"/>
    <mergeCell ref="MGM232:MGO232"/>
    <mergeCell ref="MGP232:MGR232"/>
    <mergeCell ref="MGS232:MGU232"/>
    <mergeCell ref="MFL232:MFN232"/>
    <mergeCell ref="MFO232:MFQ232"/>
    <mergeCell ref="MFR232:MFT232"/>
    <mergeCell ref="MFU232:MFW232"/>
    <mergeCell ref="MFX232:MFZ232"/>
    <mergeCell ref="MGA232:MGC232"/>
    <mergeCell ref="MET232:MEV232"/>
    <mergeCell ref="MEW232:MEY232"/>
    <mergeCell ref="MEZ232:MFB232"/>
    <mergeCell ref="MFC232:MFE232"/>
    <mergeCell ref="MFF232:MFH232"/>
    <mergeCell ref="MFI232:MFK232"/>
    <mergeCell ref="MEB232:MED232"/>
    <mergeCell ref="MEE232:MEG232"/>
    <mergeCell ref="MEH232:MEJ232"/>
    <mergeCell ref="MEK232:MEM232"/>
    <mergeCell ref="MEN232:MEP232"/>
    <mergeCell ref="MEQ232:MES232"/>
    <mergeCell ref="MDJ232:MDL232"/>
    <mergeCell ref="MDM232:MDO232"/>
    <mergeCell ref="MDP232:MDR232"/>
    <mergeCell ref="MDS232:MDU232"/>
    <mergeCell ref="MDV232:MDX232"/>
    <mergeCell ref="MDY232:MEA232"/>
    <mergeCell ref="MCR232:MCT232"/>
    <mergeCell ref="MCU232:MCW232"/>
    <mergeCell ref="MCX232:MCZ232"/>
    <mergeCell ref="MDA232:MDC232"/>
    <mergeCell ref="MDD232:MDF232"/>
    <mergeCell ref="MDG232:MDI232"/>
    <mergeCell ref="MBZ232:MCB232"/>
    <mergeCell ref="MCC232:MCE232"/>
    <mergeCell ref="MCF232:MCH232"/>
    <mergeCell ref="MCI232:MCK232"/>
    <mergeCell ref="MCL232:MCN232"/>
    <mergeCell ref="MCO232:MCQ232"/>
    <mergeCell ref="MBH232:MBJ232"/>
    <mergeCell ref="MBK232:MBM232"/>
    <mergeCell ref="MBN232:MBP232"/>
    <mergeCell ref="MBQ232:MBS232"/>
    <mergeCell ref="MBT232:MBV232"/>
    <mergeCell ref="MBW232:MBY232"/>
    <mergeCell ref="MAP232:MAR232"/>
    <mergeCell ref="MAS232:MAU232"/>
    <mergeCell ref="MAV232:MAX232"/>
    <mergeCell ref="MAY232:MBA232"/>
    <mergeCell ref="MBB232:MBD232"/>
    <mergeCell ref="MBE232:MBG232"/>
    <mergeCell ref="LZX232:LZZ232"/>
    <mergeCell ref="MAA232:MAC232"/>
    <mergeCell ref="MAD232:MAF232"/>
    <mergeCell ref="MAG232:MAI232"/>
    <mergeCell ref="MAJ232:MAL232"/>
    <mergeCell ref="MAM232:MAO232"/>
    <mergeCell ref="LZF232:LZH232"/>
    <mergeCell ref="LZI232:LZK232"/>
    <mergeCell ref="LZL232:LZN232"/>
    <mergeCell ref="LZO232:LZQ232"/>
    <mergeCell ref="LZR232:LZT232"/>
    <mergeCell ref="LZU232:LZW232"/>
    <mergeCell ref="LYN232:LYP232"/>
    <mergeCell ref="LYQ232:LYS232"/>
    <mergeCell ref="LYT232:LYV232"/>
    <mergeCell ref="LYW232:LYY232"/>
    <mergeCell ref="LYZ232:LZB232"/>
    <mergeCell ref="LZC232:LZE232"/>
    <mergeCell ref="LXV232:LXX232"/>
    <mergeCell ref="LXY232:LYA232"/>
    <mergeCell ref="LYB232:LYD232"/>
    <mergeCell ref="LYE232:LYG232"/>
    <mergeCell ref="LYH232:LYJ232"/>
    <mergeCell ref="LYK232:LYM232"/>
    <mergeCell ref="LXD232:LXF232"/>
    <mergeCell ref="LXG232:LXI232"/>
    <mergeCell ref="LXJ232:LXL232"/>
    <mergeCell ref="LXM232:LXO232"/>
    <mergeCell ref="LXP232:LXR232"/>
    <mergeCell ref="LXS232:LXU232"/>
    <mergeCell ref="LWL232:LWN232"/>
    <mergeCell ref="LWO232:LWQ232"/>
    <mergeCell ref="LWR232:LWT232"/>
    <mergeCell ref="LWU232:LWW232"/>
    <mergeCell ref="LWX232:LWZ232"/>
    <mergeCell ref="LXA232:LXC232"/>
    <mergeCell ref="LVT232:LVV232"/>
    <mergeCell ref="LVW232:LVY232"/>
    <mergeCell ref="LVZ232:LWB232"/>
    <mergeCell ref="LWC232:LWE232"/>
    <mergeCell ref="LWF232:LWH232"/>
    <mergeCell ref="LWI232:LWK232"/>
    <mergeCell ref="LVB232:LVD232"/>
    <mergeCell ref="LVE232:LVG232"/>
    <mergeCell ref="LVH232:LVJ232"/>
    <mergeCell ref="LVK232:LVM232"/>
    <mergeCell ref="LVN232:LVP232"/>
    <mergeCell ref="LVQ232:LVS232"/>
    <mergeCell ref="LUJ232:LUL232"/>
    <mergeCell ref="LUM232:LUO232"/>
    <mergeCell ref="LUP232:LUR232"/>
    <mergeCell ref="LUS232:LUU232"/>
    <mergeCell ref="LUV232:LUX232"/>
    <mergeCell ref="LUY232:LVA232"/>
    <mergeCell ref="LTR232:LTT232"/>
    <mergeCell ref="LTU232:LTW232"/>
    <mergeCell ref="LTX232:LTZ232"/>
    <mergeCell ref="LUA232:LUC232"/>
    <mergeCell ref="LUD232:LUF232"/>
    <mergeCell ref="LUG232:LUI232"/>
    <mergeCell ref="LSZ232:LTB232"/>
    <mergeCell ref="LTC232:LTE232"/>
    <mergeCell ref="LTF232:LTH232"/>
    <mergeCell ref="LTI232:LTK232"/>
    <mergeCell ref="LTL232:LTN232"/>
    <mergeCell ref="LTO232:LTQ232"/>
    <mergeCell ref="LSH232:LSJ232"/>
    <mergeCell ref="LSK232:LSM232"/>
    <mergeCell ref="LSN232:LSP232"/>
    <mergeCell ref="LSQ232:LSS232"/>
    <mergeCell ref="LST232:LSV232"/>
    <mergeCell ref="LSW232:LSY232"/>
    <mergeCell ref="LRP232:LRR232"/>
    <mergeCell ref="LRS232:LRU232"/>
    <mergeCell ref="LRV232:LRX232"/>
    <mergeCell ref="LRY232:LSA232"/>
    <mergeCell ref="LSB232:LSD232"/>
    <mergeCell ref="LSE232:LSG232"/>
    <mergeCell ref="LQX232:LQZ232"/>
    <mergeCell ref="LRA232:LRC232"/>
    <mergeCell ref="LRD232:LRF232"/>
    <mergeCell ref="LRG232:LRI232"/>
    <mergeCell ref="LRJ232:LRL232"/>
    <mergeCell ref="LRM232:LRO232"/>
    <mergeCell ref="LQF232:LQH232"/>
    <mergeCell ref="LQI232:LQK232"/>
    <mergeCell ref="LQL232:LQN232"/>
    <mergeCell ref="LQO232:LQQ232"/>
    <mergeCell ref="LQR232:LQT232"/>
    <mergeCell ref="LQU232:LQW232"/>
    <mergeCell ref="LPN232:LPP232"/>
    <mergeCell ref="LPQ232:LPS232"/>
    <mergeCell ref="LPT232:LPV232"/>
    <mergeCell ref="LPW232:LPY232"/>
    <mergeCell ref="LPZ232:LQB232"/>
    <mergeCell ref="LQC232:LQE232"/>
    <mergeCell ref="LOV232:LOX232"/>
    <mergeCell ref="LOY232:LPA232"/>
    <mergeCell ref="LPB232:LPD232"/>
    <mergeCell ref="LPE232:LPG232"/>
    <mergeCell ref="LPH232:LPJ232"/>
    <mergeCell ref="LPK232:LPM232"/>
    <mergeCell ref="LOD232:LOF232"/>
    <mergeCell ref="LOG232:LOI232"/>
    <mergeCell ref="LOJ232:LOL232"/>
    <mergeCell ref="LOM232:LOO232"/>
    <mergeCell ref="LOP232:LOR232"/>
    <mergeCell ref="LOS232:LOU232"/>
    <mergeCell ref="LNL232:LNN232"/>
    <mergeCell ref="LNO232:LNQ232"/>
    <mergeCell ref="LNR232:LNT232"/>
    <mergeCell ref="LNU232:LNW232"/>
    <mergeCell ref="LNX232:LNZ232"/>
    <mergeCell ref="LOA232:LOC232"/>
    <mergeCell ref="LMT232:LMV232"/>
    <mergeCell ref="LMW232:LMY232"/>
    <mergeCell ref="LMZ232:LNB232"/>
    <mergeCell ref="LNC232:LNE232"/>
    <mergeCell ref="LNF232:LNH232"/>
    <mergeCell ref="LNI232:LNK232"/>
    <mergeCell ref="LMB232:LMD232"/>
    <mergeCell ref="LME232:LMG232"/>
    <mergeCell ref="LMH232:LMJ232"/>
    <mergeCell ref="LMK232:LMM232"/>
    <mergeCell ref="LMN232:LMP232"/>
    <mergeCell ref="LMQ232:LMS232"/>
    <mergeCell ref="LLJ232:LLL232"/>
    <mergeCell ref="LLM232:LLO232"/>
    <mergeCell ref="LLP232:LLR232"/>
    <mergeCell ref="LLS232:LLU232"/>
    <mergeCell ref="LLV232:LLX232"/>
    <mergeCell ref="LLY232:LMA232"/>
    <mergeCell ref="LKR232:LKT232"/>
    <mergeCell ref="LKU232:LKW232"/>
    <mergeCell ref="LKX232:LKZ232"/>
    <mergeCell ref="LLA232:LLC232"/>
    <mergeCell ref="LLD232:LLF232"/>
    <mergeCell ref="LLG232:LLI232"/>
    <mergeCell ref="LJZ232:LKB232"/>
    <mergeCell ref="LKC232:LKE232"/>
    <mergeCell ref="LKF232:LKH232"/>
    <mergeCell ref="LKI232:LKK232"/>
    <mergeCell ref="LKL232:LKN232"/>
    <mergeCell ref="LKO232:LKQ232"/>
    <mergeCell ref="LJH232:LJJ232"/>
    <mergeCell ref="LJK232:LJM232"/>
    <mergeCell ref="LJN232:LJP232"/>
    <mergeCell ref="LJQ232:LJS232"/>
    <mergeCell ref="LJT232:LJV232"/>
    <mergeCell ref="LJW232:LJY232"/>
    <mergeCell ref="LIP232:LIR232"/>
    <mergeCell ref="LIS232:LIU232"/>
    <mergeCell ref="LIV232:LIX232"/>
    <mergeCell ref="LIY232:LJA232"/>
    <mergeCell ref="LJB232:LJD232"/>
    <mergeCell ref="LJE232:LJG232"/>
    <mergeCell ref="LHX232:LHZ232"/>
    <mergeCell ref="LIA232:LIC232"/>
    <mergeCell ref="LID232:LIF232"/>
    <mergeCell ref="LIG232:LII232"/>
    <mergeCell ref="LIJ232:LIL232"/>
    <mergeCell ref="LIM232:LIO232"/>
    <mergeCell ref="LHF232:LHH232"/>
    <mergeCell ref="LHI232:LHK232"/>
    <mergeCell ref="LHL232:LHN232"/>
    <mergeCell ref="LHO232:LHQ232"/>
    <mergeCell ref="LHR232:LHT232"/>
    <mergeCell ref="LHU232:LHW232"/>
    <mergeCell ref="LGN232:LGP232"/>
    <mergeCell ref="LGQ232:LGS232"/>
    <mergeCell ref="LGT232:LGV232"/>
    <mergeCell ref="LGW232:LGY232"/>
    <mergeCell ref="LGZ232:LHB232"/>
    <mergeCell ref="LHC232:LHE232"/>
    <mergeCell ref="LFV232:LFX232"/>
    <mergeCell ref="LFY232:LGA232"/>
    <mergeCell ref="LGB232:LGD232"/>
    <mergeCell ref="LGE232:LGG232"/>
    <mergeCell ref="LGH232:LGJ232"/>
    <mergeCell ref="LGK232:LGM232"/>
    <mergeCell ref="LFD232:LFF232"/>
    <mergeCell ref="LFG232:LFI232"/>
    <mergeCell ref="LFJ232:LFL232"/>
    <mergeCell ref="LFM232:LFO232"/>
    <mergeCell ref="LFP232:LFR232"/>
    <mergeCell ref="LFS232:LFU232"/>
    <mergeCell ref="LEL232:LEN232"/>
    <mergeCell ref="LEO232:LEQ232"/>
    <mergeCell ref="LER232:LET232"/>
    <mergeCell ref="LEU232:LEW232"/>
    <mergeCell ref="LEX232:LEZ232"/>
    <mergeCell ref="LFA232:LFC232"/>
    <mergeCell ref="LDT232:LDV232"/>
    <mergeCell ref="LDW232:LDY232"/>
    <mergeCell ref="LDZ232:LEB232"/>
    <mergeCell ref="LEC232:LEE232"/>
    <mergeCell ref="LEF232:LEH232"/>
    <mergeCell ref="LEI232:LEK232"/>
    <mergeCell ref="LDB232:LDD232"/>
    <mergeCell ref="LDE232:LDG232"/>
    <mergeCell ref="LDH232:LDJ232"/>
    <mergeCell ref="LDK232:LDM232"/>
    <mergeCell ref="LDN232:LDP232"/>
    <mergeCell ref="LDQ232:LDS232"/>
    <mergeCell ref="LCJ232:LCL232"/>
    <mergeCell ref="LCM232:LCO232"/>
    <mergeCell ref="LCP232:LCR232"/>
    <mergeCell ref="LCS232:LCU232"/>
    <mergeCell ref="LCV232:LCX232"/>
    <mergeCell ref="LCY232:LDA232"/>
    <mergeCell ref="LBR232:LBT232"/>
    <mergeCell ref="LBU232:LBW232"/>
    <mergeCell ref="LBX232:LBZ232"/>
    <mergeCell ref="LCA232:LCC232"/>
    <mergeCell ref="LCD232:LCF232"/>
    <mergeCell ref="LCG232:LCI232"/>
    <mergeCell ref="LAZ232:LBB232"/>
    <mergeCell ref="LBC232:LBE232"/>
    <mergeCell ref="LBF232:LBH232"/>
    <mergeCell ref="LBI232:LBK232"/>
    <mergeCell ref="LBL232:LBN232"/>
    <mergeCell ref="LBO232:LBQ232"/>
    <mergeCell ref="LAH232:LAJ232"/>
    <mergeCell ref="LAK232:LAM232"/>
    <mergeCell ref="LAN232:LAP232"/>
    <mergeCell ref="LAQ232:LAS232"/>
    <mergeCell ref="LAT232:LAV232"/>
    <mergeCell ref="LAW232:LAY232"/>
    <mergeCell ref="KZP232:KZR232"/>
    <mergeCell ref="KZS232:KZU232"/>
    <mergeCell ref="KZV232:KZX232"/>
    <mergeCell ref="KZY232:LAA232"/>
    <mergeCell ref="LAB232:LAD232"/>
    <mergeCell ref="LAE232:LAG232"/>
    <mergeCell ref="KYX232:KYZ232"/>
    <mergeCell ref="KZA232:KZC232"/>
    <mergeCell ref="KZD232:KZF232"/>
    <mergeCell ref="KZG232:KZI232"/>
    <mergeCell ref="KZJ232:KZL232"/>
    <mergeCell ref="KZM232:KZO232"/>
    <mergeCell ref="KYF232:KYH232"/>
    <mergeCell ref="KYI232:KYK232"/>
    <mergeCell ref="KYL232:KYN232"/>
    <mergeCell ref="KYO232:KYQ232"/>
    <mergeCell ref="KYR232:KYT232"/>
    <mergeCell ref="KYU232:KYW232"/>
    <mergeCell ref="KXN232:KXP232"/>
    <mergeCell ref="KXQ232:KXS232"/>
    <mergeCell ref="KXT232:KXV232"/>
    <mergeCell ref="KXW232:KXY232"/>
    <mergeCell ref="KXZ232:KYB232"/>
    <mergeCell ref="KYC232:KYE232"/>
    <mergeCell ref="KWV232:KWX232"/>
    <mergeCell ref="KWY232:KXA232"/>
    <mergeCell ref="KXB232:KXD232"/>
    <mergeCell ref="KXE232:KXG232"/>
    <mergeCell ref="KXH232:KXJ232"/>
    <mergeCell ref="KXK232:KXM232"/>
    <mergeCell ref="KWD232:KWF232"/>
    <mergeCell ref="KWG232:KWI232"/>
    <mergeCell ref="KWJ232:KWL232"/>
    <mergeCell ref="KWM232:KWO232"/>
    <mergeCell ref="KWP232:KWR232"/>
    <mergeCell ref="KWS232:KWU232"/>
    <mergeCell ref="KVL232:KVN232"/>
    <mergeCell ref="KVO232:KVQ232"/>
    <mergeCell ref="KVR232:KVT232"/>
    <mergeCell ref="KVU232:KVW232"/>
    <mergeCell ref="KVX232:KVZ232"/>
    <mergeCell ref="KWA232:KWC232"/>
    <mergeCell ref="KUT232:KUV232"/>
    <mergeCell ref="KUW232:KUY232"/>
    <mergeCell ref="KUZ232:KVB232"/>
    <mergeCell ref="KVC232:KVE232"/>
    <mergeCell ref="KVF232:KVH232"/>
    <mergeCell ref="KVI232:KVK232"/>
    <mergeCell ref="KUB232:KUD232"/>
    <mergeCell ref="KUE232:KUG232"/>
    <mergeCell ref="KUH232:KUJ232"/>
    <mergeCell ref="KUK232:KUM232"/>
    <mergeCell ref="KUN232:KUP232"/>
    <mergeCell ref="KUQ232:KUS232"/>
    <mergeCell ref="KTJ232:KTL232"/>
    <mergeCell ref="KTM232:KTO232"/>
    <mergeCell ref="KTP232:KTR232"/>
    <mergeCell ref="KTS232:KTU232"/>
    <mergeCell ref="KTV232:KTX232"/>
    <mergeCell ref="KTY232:KUA232"/>
    <mergeCell ref="KSR232:KST232"/>
    <mergeCell ref="KSU232:KSW232"/>
    <mergeCell ref="KSX232:KSZ232"/>
    <mergeCell ref="KTA232:KTC232"/>
    <mergeCell ref="KTD232:KTF232"/>
    <mergeCell ref="KTG232:KTI232"/>
    <mergeCell ref="KRZ232:KSB232"/>
    <mergeCell ref="KSC232:KSE232"/>
    <mergeCell ref="KSF232:KSH232"/>
    <mergeCell ref="KSI232:KSK232"/>
    <mergeCell ref="KSL232:KSN232"/>
    <mergeCell ref="KSO232:KSQ232"/>
    <mergeCell ref="KRH232:KRJ232"/>
    <mergeCell ref="KRK232:KRM232"/>
    <mergeCell ref="KRN232:KRP232"/>
    <mergeCell ref="KRQ232:KRS232"/>
    <mergeCell ref="KRT232:KRV232"/>
    <mergeCell ref="KRW232:KRY232"/>
    <mergeCell ref="KQP232:KQR232"/>
    <mergeCell ref="KQS232:KQU232"/>
    <mergeCell ref="KQV232:KQX232"/>
    <mergeCell ref="KQY232:KRA232"/>
    <mergeCell ref="KRB232:KRD232"/>
    <mergeCell ref="KRE232:KRG232"/>
    <mergeCell ref="KPX232:KPZ232"/>
    <mergeCell ref="KQA232:KQC232"/>
    <mergeCell ref="KQD232:KQF232"/>
    <mergeCell ref="KQG232:KQI232"/>
    <mergeCell ref="KQJ232:KQL232"/>
    <mergeCell ref="KQM232:KQO232"/>
    <mergeCell ref="KPF232:KPH232"/>
    <mergeCell ref="KPI232:KPK232"/>
    <mergeCell ref="KPL232:KPN232"/>
    <mergeCell ref="KPO232:KPQ232"/>
    <mergeCell ref="KPR232:KPT232"/>
    <mergeCell ref="KPU232:KPW232"/>
    <mergeCell ref="KON232:KOP232"/>
    <mergeCell ref="KOQ232:KOS232"/>
    <mergeCell ref="KOT232:KOV232"/>
    <mergeCell ref="KOW232:KOY232"/>
    <mergeCell ref="KOZ232:KPB232"/>
    <mergeCell ref="KPC232:KPE232"/>
    <mergeCell ref="KNV232:KNX232"/>
    <mergeCell ref="KNY232:KOA232"/>
    <mergeCell ref="KOB232:KOD232"/>
    <mergeCell ref="KOE232:KOG232"/>
    <mergeCell ref="KOH232:KOJ232"/>
    <mergeCell ref="KOK232:KOM232"/>
    <mergeCell ref="KND232:KNF232"/>
    <mergeCell ref="KNG232:KNI232"/>
    <mergeCell ref="KNJ232:KNL232"/>
    <mergeCell ref="KNM232:KNO232"/>
    <mergeCell ref="KNP232:KNR232"/>
    <mergeCell ref="KNS232:KNU232"/>
    <mergeCell ref="KML232:KMN232"/>
    <mergeCell ref="KMO232:KMQ232"/>
    <mergeCell ref="KMR232:KMT232"/>
    <mergeCell ref="KMU232:KMW232"/>
    <mergeCell ref="KMX232:KMZ232"/>
    <mergeCell ref="KNA232:KNC232"/>
    <mergeCell ref="KLT232:KLV232"/>
    <mergeCell ref="KLW232:KLY232"/>
    <mergeCell ref="KLZ232:KMB232"/>
    <mergeCell ref="KMC232:KME232"/>
    <mergeCell ref="KMF232:KMH232"/>
    <mergeCell ref="KMI232:KMK232"/>
    <mergeCell ref="KLB232:KLD232"/>
    <mergeCell ref="KLE232:KLG232"/>
    <mergeCell ref="KLH232:KLJ232"/>
    <mergeCell ref="KLK232:KLM232"/>
    <mergeCell ref="KLN232:KLP232"/>
    <mergeCell ref="KLQ232:KLS232"/>
    <mergeCell ref="KKJ232:KKL232"/>
    <mergeCell ref="KKM232:KKO232"/>
    <mergeCell ref="KKP232:KKR232"/>
    <mergeCell ref="KKS232:KKU232"/>
    <mergeCell ref="KKV232:KKX232"/>
    <mergeCell ref="KKY232:KLA232"/>
    <mergeCell ref="KJR232:KJT232"/>
    <mergeCell ref="KJU232:KJW232"/>
    <mergeCell ref="KJX232:KJZ232"/>
    <mergeCell ref="KKA232:KKC232"/>
    <mergeCell ref="KKD232:KKF232"/>
    <mergeCell ref="KKG232:KKI232"/>
    <mergeCell ref="KIZ232:KJB232"/>
    <mergeCell ref="KJC232:KJE232"/>
    <mergeCell ref="KJF232:KJH232"/>
    <mergeCell ref="KJI232:KJK232"/>
    <mergeCell ref="KJL232:KJN232"/>
    <mergeCell ref="KJO232:KJQ232"/>
    <mergeCell ref="KIH232:KIJ232"/>
    <mergeCell ref="KIK232:KIM232"/>
    <mergeCell ref="KIN232:KIP232"/>
    <mergeCell ref="KIQ232:KIS232"/>
    <mergeCell ref="KIT232:KIV232"/>
    <mergeCell ref="KIW232:KIY232"/>
    <mergeCell ref="KHP232:KHR232"/>
    <mergeCell ref="KHS232:KHU232"/>
    <mergeCell ref="KHV232:KHX232"/>
    <mergeCell ref="KHY232:KIA232"/>
    <mergeCell ref="KIB232:KID232"/>
    <mergeCell ref="KIE232:KIG232"/>
    <mergeCell ref="KGX232:KGZ232"/>
    <mergeCell ref="KHA232:KHC232"/>
    <mergeCell ref="KHD232:KHF232"/>
    <mergeCell ref="KHG232:KHI232"/>
    <mergeCell ref="KHJ232:KHL232"/>
    <mergeCell ref="KHM232:KHO232"/>
    <mergeCell ref="KGF232:KGH232"/>
    <mergeCell ref="KGI232:KGK232"/>
    <mergeCell ref="KGL232:KGN232"/>
    <mergeCell ref="KGO232:KGQ232"/>
    <mergeCell ref="KGR232:KGT232"/>
    <mergeCell ref="KGU232:KGW232"/>
    <mergeCell ref="KFN232:KFP232"/>
    <mergeCell ref="KFQ232:KFS232"/>
    <mergeCell ref="KFT232:KFV232"/>
    <mergeCell ref="KFW232:KFY232"/>
    <mergeCell ref="KFZ232:KGB232"/>
    <mergeCell ref="KGC232:KGE232"/>
    <mergeCell ref="KEV232:KEX232"/>
    <mergeCell ref="KEY232:KFA232"/>
    <mergeCell ref="KFB232:KFD232"/>
    <mergeCell ref="KFE232:KFG232"/>
    <mergeCell ref="KFH232:KFJ232"/>
    <mergeCell ref="KFK232:KFM232"/>
    <mergeCell ref="KED232:KEF232"/>
    <mergeCell ref="KEG232:KEI232"/>
    <mergeCell ref="KEJ232:KEL232"/>
    <mergeCell ref="KEM232:KEO232"/>
    <mergeCell ref="KEP232:KER232"/>
    <mergeCell ref="KES232:KEU232"/>
    <mergeCell ref="KDL232:KDN232"/>
    <mergeCell ref="KDO232:KDQ232"/>
    <mergeCell ref="KDR232:KDT232"/>
    <mergeCell ref="KDU232:KDW232"/>
    <mergeCell ref="KDX232:KDZ232"/>
    <mergeCell ref="KEA232:KEC232"/>
    <mergeCell ref="KCT232:KCV232"/>
    <mergeCell ref="KCW232:KCY232"/>
    <mergeCell ref="KCZ232:KDB232"/>
    <mergeCell ref="KDC232:KDE232"/>
    <mergeCell ref="KDF232:KDH232"/>
    <mergeCell ref="KDI232:KDK232"/>
    <mergeCell ref="KCB232:KCD232"/>
    <mergeCell ref="KCE232:KCG232"/>
    <mergeCell ref="KCH232:KCJ232"/>
    <mergeCell ref="KCK232:KCM232"/>
    <mergeCell ref="KCN232:KCP232"/>
    <mergeCell ref="KCQ232:KCS232"/>
    <mergeCell ref="KBJ232:KBL232"/>
    <mergeCell ref="KBM232:KBO232"/>
    <mergeCell ref="KBP232:KBR232"/>
    <mergeCell ref="KBS232:KBU232"/>
    <mergeCell ref="KBV232:KBX232"/>
    <mergeCell ref="KBY232:KCA232"/>
    <mergeCell ref="KAR232:KAT232"/>
    <mergeCell ref="KAU232:KAW232"/>
    <mergeCell ref="KAX232:KAZ232"/>
    <mergeCell ref="KBA232:KBC232"/>
    <mergeCell ref="KBD232:KBF232"/>
    <mergeCell ref="KBG232:KBI232"/>
    <mergeCell ref="JZZ232:KAB232"/>
    <mergeCell ref="KAC232:KAE232"/>
    <mergeCell ref="KAF232:KAH232"/>
    <mergeCell ref="KAI232:KAK232"/>
    <mergeCell ref="KAL232:KAN232"/>
    <mergeCell ref="KAO232:KAQ232"/>
    <mergeCell ref="JZH232:JZJ232"/>
    <mergeCell ref="JZK232:JZM232"/>
    <mergeCell ref="JZN232:JZP232"/>
    <mergeCell ref="JZQ232:JZS232"/>
    <mergeCell ref="JZT232:JZV232"/>
    <mergeCell ref="JZW232:JZY232"/>
    <mergeCell ref="JYP232:JYR232"/>
    <mergeCell ref="JYS232:JYU232"/>
    <mergeCell ref="JYV232:JYX232"/>
    <mergeCell ref="JYY232:JZA232"/>
    <mergeCell ref="JZB232:JZD232"/>
    <mergeCell ref="JZE232:JZG232"/>
    <mergeCell ref="JXX232:JXZ232"/>
    <mergeCell ref="JYA232:JYC232"/>
    <mergeCell ref="JYD232:JYF232"/>
    <mergeCell ref="JYG232:JYI232"/>
    <mergeCell ref="JYJ232:JYL232"/>
    <mergeCell ref="JYM232:JYO232"/>
    <mergeCell ref="JXF232:JXH232"/>
    <mergeCell ref="JXI232:JXK232"/>
    <mergeCell ref="JXL232:JXN232"/>
    <mergeCell ref="JXO232:JXQ232"/>
    <mergeCell ref="JXR232:JXT232"/>
    <mergeCell ref="JXU232:JXW232"/>
    <mergeCell ref="JWN232:JWP232"/>
    <mergeCell ref="JWQ232:JWS232"/>
    <mergeCell ref="JWT232:JWV232"/>
    <mergeCell ref="JWW232:JWY232"/>
    <mergeCell ref="JWZ232:JXB232"/>
    <mergeCell ref="JXC232:JXE232"/>
    <mergeCell ref="JVV232:JVX232"/>
    <mergeCell ref="JVY232:JWA232"/>
    <mergeCell ref="JWB232:JWD232"/>
    <mergeCell ref="JWE232:JWG232"/>
    <mergeCell ref="JWH232:JWJ232"/>
    <mergeCell ref="JWK232:JWM232"/>
    <mergeCell ref="JVD232:JVF232"/>
    <mergeCell ref="JVG232:JVI232"/>
    <mergeCell ref="JVJ232:JVL232"/>
    <mergeCell ref="JVM232:JVO232"/>
    <mergeCell ref="JVP232:JVR232"/>
    <mergeCell ref="JVS232:JVU232"/>
    <mergeCell ref="JUL232:JUN232"/>
    <mergeCell ref="JUO232:JUQ232"/>
    <mergeCell ref="JUR232:JUT232"/>
    <mergeCell ref="JUU232:JUW232"/>
    <mergeCell ref="JUX232:JUZ232"/>
    <mergeCell ref="JVA232:JVC232"/>
    <mergeCell ref="JTT232:JTV232"/>
    <mergeCell ref="JTW232:JTY232"/>
    <mergeCell ref="JTZ232:JUB232"/>
    <mergeCell ref="JUC232:JUE232"/>
    <mergeCell ref="JUF232:JUH232"/>
    <mergeCell ref="JUI232:JUK232"/>
    <mergeCell ref="JTB232:JTD232"/>
    <mergeCell ref="JTE232:JTG232"/>
    <mergeCell ref="JTH232:JTJ232"/>
    <mergeCell ref="JTK232:JTM232"/>
    <mergeCell ref="JTN232:JTP232"/>
    <mergeCell ref="JTQ232:JTS232"/>
    <mergeCell ref="JSJ232:JSL232"/>
    <mergeCell ref="JSM232:JSO232"/>
    <mergeCell ref="JSP232:JSR232"/>
    <mergeCell ref="JSS232:JSU232"/>
    <mergeCell ref="JSV232:JSX232"/>
    <mergeCell ref="JSY232:JTA232"/>
    <mergeCell ref="JRR232:JRT232"/>
    <mergeCell ref="JRU232:JRW232"/>
    <mergeCell ref="JRX232:JRZ232"/>
    <mergeCell ref="JSA232:JSC232"/>
    <mergeCell ref="JSD232:JSF232"/>
    <mergeCell ref="JSG232:JSI232"/>
    <mergeCell ref="JQZ232:JRB232"/>
    <mergeCell ref="JRC232:JRE232"/>
    <mergeCell ref="JRF232:JRH232"/>
    <mergeCell ref="JRI232:JRK232"/>
    <mergeCell ref="JRL232:JRN232"/>
    <mergeCell ref="JRO232:JRQ232"/>
    <mergeCell ref="JQH232:JQJ232"/>
    <mergeCell ref="JQK232:JQM232"/>
    <mergeCell ref="JQN232:JQP232"/>
    <mergeCell ref="JQQ232:JQS232"/>
    <mergeCell ref="JQT232:JQV232"/>
    <mergeCell ref="JQW232:JQY232"/>
    <mergeCell ref="JPP232:JPR232"/>
    <mergeCell ref="JPS232:JPU232"/>
    <mergeCell ref="JPV232:JPX232"/>
    <mergeCell ref="JPY232:JQA232"/>
    <mergeCell ref="JQB232:JQD232"/>
    <mergeCell ref="JQE232:JQG232"/>
    <mergeCell ref="JOX232:JOZ232"/>
    <mergeCell ref="JPA232:JPC232"/>
    <mergeCell ref="JPD232:JPF232"/>
    <mergeCell ref="JPG232:JPI232"/>
    <mergeCell ref="JPJ232:JPL232"/>
    <mergeCell ref="JPM232:JPO232"/>
    <mergeCell ref="JOF232:JOH232"/>
    <mergeCell ref="JOI232:JOK232"/>
    <mergeCell ref="JOL232:JON232"/>
    <mergeCell ref="JOO232:JOQ232"/>
    <mergeCell ref="JOR232:JOT232"/>
    <mergeCell ref="JOU232:JOW232"/>
    <mergeCell ref="JNN232:JNP232"/>
    <mergeCell ref="JNQ232:JNS232"/>
    <mergeCell ref="JNT232:JNV232"/>
    <mergeCell ref="JNW232:JNY232"/>
    <mergeCell ref="JNZ232:JOB232"/>
    <mergeCell ref="JOC232:JOE232"/>
    <mergeCell ref="JMV232:JMX232"/>
    <mergeCell ref="JMY232:JNA232"/>
    <mergeCell ref="JNB232:JND232"/>
    <mergeCell ref="JNE232:JNG232"/>
    <mergeCell ref="JNH232:JNJ232"/>
    <mergeCell ref="JNK232:JNM232"/>
    <mergeCell ref="JMD232:JMF232"/>
    <mergeCell ref="JMG232:JMI232"/>
    <mergeCell ref="JMJ232:JML232"/>
    <mergeCell ref="JMM232:JMO232"/>
    <mergeCell ref="JMP232:JMR232"/>
    <mergeCell ref="JMS232:JMU232"/>
    <mergeCell ref="JLL232:JLN232"/>
    <mergeCell ref="JLO232:JLQ232"/>
    <mergeCell ref="JLR232:JLT232"/>
    <mergeCell ref="JLU232:JLW232"/>
    <mergeCell ref="JLX232:JLZ232"/>
    <mergeCell ref="JMA232:JMC232"/>
    <mergeCell ref="JKT232:JKV232"/>
    <mergeCell ref="JKW232:JKY232"/>
    <mergeCell ref="JKZ232:JLB232"/>
    <mergeCell ref="JLC232:JLE232"/>
    <mergeCell ref="JLF232:JLH232"/>
    <mergeCell ref="JLI232:JLK232"/>
    <mergeCell ref="JKB232:JKD232"/>
    <mergeCell ref="JKE232:JKG232"/>
    <mergeCell ref="JKH232:JKJ232"/>
    <mergeCell ref="JKK232:JKM232"/>
    <mergeCell ref="JKN232:JKP232"/>
    <mergeCell ref="JKQ232:JKS232"/>
    <mergeCell ref="JJJ232:JJL232"/>
    <mergeCell ref="JJM232:JJO232"/>
    <mergeCell ref="JJP232:JJR232"/>
    <mergeCell ref="JJS232:JJU232"/>
    <mergeCell ref="JJV232:JJX232"/>
    <mergeCell ref="JJY232:JKA232"/>
    <mergeCell ref="JIR232:JIT232"/>
    <mergeCell ref="JIU232:JIW232"/>
    <mergeCell ref="JIX232:JIZ232"/>
    <mergeCell ref="JJA232:JJC232"/>
    <mergeCell ref="JJD232:JJF232"/>
    <mergeCell ref="JJG232:JJI232"/>
    <mergeCell ref="JHZ232:JIB232"/>
    <mergeCell ref="JIC232:JIE232"/>
    <mergeCell ref="JIF232:JIH232"/>
    <mergeCell ref="JII232:JIK232"/>
    <mergeCell ref="JIL232:JIN232"/>
    <mergeCell ref="JIO232:JIQ232"/>
    <mergeCell ref="JHH232:JHJ232"/>
    <mergeCell ref="JHK232:JHM232"/>
    <mergeCell ref="JHN232:JHP232"/>
    <mergeCell ref="JHQ232:JHS232"/>
    <mergeCell ref="JHT232:JHV232"/>
    <mergeCell ref="JHW232:JHY232"/>
    <mergeCell ref="JGP232:JGR232"/>
    <mergeCell ref="JGS232:JGU232"/>
    <mergeCell ref="JGV232:JGX232"/>
    <mergeCell ref="JGY232:JHA232"/>
    <mergeCell ref="JHB232:JHD232"/>
    <mergeCell ref="JHE232:JHG232"/>
    <mergeCell ref="JFX232:JFZ232"/>
    <mergeCell ref="JGA232:JGC232"/>
    <mergeCell ref="JGD232:JGF232"/>
    <mergeCell ref="JGG232:JGI232"/>
    <mergeCell ref="JGJ232:JGL232"/>
    <mergeCell ref="JGM232:JGO232"/>
    <mergeCell ref="JFF232:JFH232"/>
    <mergeCell ref="JFI232:JFK232"/>
    <mergeCell ref="JFL232:JFN232"/>
    <mergeCell ref="JFO232:JFQ232"/>
    <mergeCell ref="JFR232:JFT232"/>
    <mergeCell ref="JFU232:JFW232"/>
    <mergeCell ref="JEN232:JEP232"/>
    <mergeCell ref="JEQ232:JES232"/>
    <mergeCell ref="JET232:JEV232"/>
    <mergeCell ref="JEW232:JEY232"/>
    <mergeCell ref="JEZ232:JFB232"/>
    <mergeCell ref="JFC232:JFE232"/>
    <mergeCell ref="JDV232:JDX232"/>
    <mergeCell ref="JDY232:JEA232"/>
    <mergeCell ref="JEB232:JED232"/>
    <mergeCell ref="JEE232:JEG232"/>
    <mergeCell ref="JEH232:JEJ232"/>
    <mergeCell ref="JEK232:JEM232"/>
    <mergeCell ref="JDD232:JDF232"/>
    <mergeCell ref="JDG232:JDI232"/>
    <mergeCell ref="JDJ232:JDL232"/>
    <mergeCell ref="JDM232:JDO232"/>
    <mergeCell ref="JDP232:JDR232"/>
    <mergeCell ref="JDS232:JDU232"/>
    <mergeCell ref="JCL232:JCN232"/>
    <mergeCell ref="JCO232:JCQ232"/>
    <mergeCell ref="JCR232:JCT232"/>
    <mergeCell ref="JCU232:JCW232"/>
    <mergeCell ref="JCX232:JCZ232"/>
    <mergeCell ref="JDA232:JDC232"/>
    <mergeCell ref="JBT232:JBV232"/>
    <mergeCell ref="JBW232:JBY232"/>
    <mergeCell ref="JBZ232:JCB232"/>
    <mergeCell ref="JCC232:JCE232"/>
    <mergeCell ref="JCF232:JCH232"/>
    <mergeCell ref="JCI232:JCK232"/>
    <mergeCell ref="JBB232:JBD232"/>
    <mergeCell ref="JBE232:JBG232"/>
    <mergeCell ref="JBH232:JBJ232"/>
    <mergeCell ref="JBK232:JBM232"/>
    <mergeCell ref="JBN232:JBP232"/>
    <mergeCell ref="JBQ232:JBS232"/>
    <mergeCell ref="JAJ232:JAL232"/>
    <mergeCell ref="JAM232:JAO232"/>
    <mergeCell ref="JAP232:JAR232"/>
    <mergeCell ref="JAS232:JAU232"/>
    <mergeCell ref="JAV232:JAX232"/>
    <mergeCell ref="JAY232:JBA232"/>
    <mergeCell ref="IZR232:IZT232"/>
    <mergeCell ref="IZU232:IZW232"/>
    <mergeCell ref="IZX232:IZZ232"/>
    <mergeCell ref="JAA232:JAC232"/>
    <mergeCell ref="JAD232:JAF232"/>
    <mergeCell ref="JAG232:JAI232"/>
    <mergeCell ref="IYZ232:IZB232"/>
    <mergeCell ref="IZC232:IZE232"/>
    <mergeCell ref="IZF232:IZH232"/>
    <mergeCell ref="IZI232:IZK232"/>
    <mergeCell ref="IZL232:IZN232"/>
    <mergeCell ref="IZO232:IZQ232"/>
    <mergeCell ref="IYH232:IYJ232"/>
    <mergeCell ref="IYK232:IYM232"/>
    <mergeCell ref="IYN232:IYP232"/>
    <mergeCell ref="IYQ232:IYS232"/>
    <mergeCell ref="IYT232:IYV232"/>
    <mergeCell ref="IYW232:IYY232"/>
    <mergeCell ref="IXP232:IXR232"/>
    <mergeCell ref="IXS232:IXU232"/>
    <mergeCell ref="IXV232:IXX232"/>
    <mergeCell ref="IXY232:IYA232"/>
    <mergeCell ref="IYB232:IYD232"/>
    <mergeCell ref="IYE232:IYG232"/>
    <mergeCell ref="IWX232:IWZ232"/>
    <mergeCell ref="IXA232:IXC232"/>
    <mergeCell ref="IXD232:IXF232"/>
    <mergeCell ref="IXG232:IXI232"/>
    <mergeCell ref="IXJ232:IXL232"/>
    <mergeCell ref="IXM232:IXO232"/>
    <mergeCell ref="IWF232:IWH232"/>
    <mergeCell ref="IWI232:IWK232"/>
    <mergeCell ref="IWL232:IWN232"/>
    <mergeCell ref="IWO232:IWQ232"/>
    <mergeCell ref="IWR232:IWT232"/>
    <mergeCell ref="IWU232:IWW232"/>
    <mergeCell ref="IVN232:IVP232"/>
    <mergeCell ref="IVQ232:IVS232"/>
    <mergeCell ref="IVT232:IVV232"/>
    <mergeCell ref="IVW232:IVY232"/>
    <mergeCell ref="IVZ232:IWB232"/>
    <mergeCell ref="IWC232:IWE232"/>
    <mergeCell ref="IUV232:IUX232"/>
    <mergeCell ref="IUY232:IVA232"/>
    <mergeCell ref="IVB232:IVD232"/>
    <mergeCell ref="IVE232:IVG232"/>
    <mergeCell ref="IVH232:IVJ232"/>
    <mergeCell ref="IVK232:IVM232"/>
    <mergeCell ref="IUD232:IUF232"/>
    <mergeCell ref="IUG232:IUI232"/>
    <mergeCell ref="IUJ232:IUL232"/>
    <mergeCell ref="IUM232:IUO232"/>
    <mergeCell ref="IUP232:IUR232"/>
    <mergeCell ref="IUS232:IUU232"/>
    <mergeCell ref="ITL232:ITN232"/>
    <mergeCell ref="ITO232:ITQ232"/>
    <mergeCell ref="ITR232:ITT232"/>
    <mergeCell ref="ITU232:ITW232"/>
    <mergeCell ref="ITX232:ITZ232"/>
    <mergeCell ref="IUA232:IUC232"/>
    <mergeCell ref="IST232:ISV232"/>
    <mergeCell ref="ISW232:ISY232"/>
    <mergeCell ref="ISZ232:ITB232"/>
    <mergeCell ref="ITC232:ITE232"/>
    <mergeCell ref="ITF232:ITH232"/>
    <mergeCell ref="ITI232:ITK232"/>
    <mergeCell ref="ISB232:ISD232"/>
    <mergeCell ref="ISE232:ISG232"/>
    <mergeCell ref="ISH232:ISJ232"/>
    <mergeCell ref="ISK232:ISM232"/>
    <mergeCell ref="ISN232:ISP232"/>
    <mergeCell ref="ISQ232:ISS232"/>
    <mergeCell ref="IRJ232:IRL232"/>
    <mergeCell ref="IRM232:IRO232"/>
    <mergeCell ref="IRP232:IRR232"/>
    <mergeCell ref="IRS232:IRU232"/>
    <mergeCell ref="IRV232:IRX232"/>
    <mergeCell ref="IRY232:ISA232"/>
    <mergeCell ref="IQR232:IQT232"/>
    <mergeCell ref="IQU232:IQW232"/>
    <mergeCell ref="IQX232:IQZ232"/>
    <mergeCell ref="IRA232:IRC232"/>
    <mergeCell ref="IRD232:IRF232"/>
    <mergeCell ref="IRG232:IRI232"/>
    <mergeCell ref="IPZ232:IQB232"/>
    <mergeCell ref="IQC232:IQE232"/>
    <mergeCell ref="IQF232:IQH232"/>
    <mergeCell ref="IQI232:IQK232"/>
    <mergeCell ref="IQL232:IQN232"/>
    <mergeCell ref="IQO232:IQQ232"/>
    <mergeCell ref="IPH232:IPJ232"/>
    <mergeCell ref="IPK232:IPM232"/>
    <mergeCell ref="IPN232:IPP232"/>
    <mergeCell ref="IPQ232:IPS232"/>
    <mergeCell ref="IPT232:IPV232"/>
    <mergeCell ref="IPW232:IPY232"/>
    <mergeCell ref="IOP232:IOR232"/>
    <mergeCell ref="IOS232:IOU232"/>
    <mergeCell ref="IOV232:IOX232"/>
    <mergeCell ref="IOY232:IPA232"/>
    <mergeCell ref="IPB232:IPD232"/>
    <mergeCell ref="IPE232:IPG232"/>
    <mergeCell ref="INX232:INZ232"/>
    <mergeCell ref="IOA232:IOC232"/>
    <mergeCell ref="IOD232:IOF232"/>
    <mergeCell ref="IOG232:IOI232"/>
    <mergeCell ref="IOJ232:IOL232"/>
    <mergeCell ref="IOM232:IOO232"/>
    <mergeCell ref="INF232:INH232"/>
    <mergeCell ref="INI232:INK232"/>
    <mergeCell ref="INL232:INN232"/>
    <mergeCell ref="INO232:INQ232"/>
    <mergeCell ref="INR232:INT232"/>
    <mergeCell ref="INU232:INW232"/>
    <mergeCell ref="IMN232:IMP232"/>
    <mergeCell ref="IMQ232:IMS232"/>
    <mergeCell ref="IMT232:IMV232"/>
    <mergeCell ref="IMW232:IMY232"/>
    <mergeCell ref="IMZ232:INB232"/>
    <mergeCell ref="INC232:INE232"/>
    <mergeCell ref="ILV232:ILX232"/>
    <mergeCell ref="ILY232:IMA232"/>
    <mergeCell ref="IMB232:IMD232"/>
    <mergeCell ref="IME232:IMG232"/>
    <mergeCell ref="IMH232:IMJ232"/>
    <mergeCell ref="IMK232:IMM232"/>
    <mergeCell ref="ILD232:ILF232"/>
    <mergeCell ref="ILG232:ILI232"/>
    <mergeCell ref="ILJ232:ILL232"/>
    <mergeCell ref="ILM232:ILO232"/>
    <mergeCell ref="ILP232:ILR232"/>
    <mergeCell ref="ILS232:ILU232"/>
    <mergeCell ref="IKL232:IKN232"/>
    <mergeCell ref="IKO232:IKQ232"/>
    <mergeCell ref="IKR232:IKT232"/>
    <mergeCell ref="IKU232:IKW232"/>
    <mergeCell ref="IKX232:IKZ232"/>
    <mergeCell ref="ILA232:ILC232"/>
    <mergeCell ref="IJT232:IJV232"/>
    <mergeCell ref="IJW232:IJY232"/>
    <mergeCell ref="IJZ232:IKB232"/>
    <mergeCell ref="IKC232:IKE232"/>
    <mergeCell ref="IKF232:IKH232"/>
    <mergeCell ref="IKI232:IKK232"/>
    <mergeCell ref="IJB232:IJD232"/>
    <mergeCell ref="IJE232:IJG232"/>
    <mergeCell ref="IJH232:IJJ232"/>
    <mergeCell ref="IJK232:IJM232"/>
    <mergeCell ref="IJN232:IJP232"/>
    <mergeCell ref="IJQ232:IJS232"/>
    <mergeCell ref="IIJ232:IIL232"/>
    <mergeCell ref="IIM232:IIO232"/>
    <mergeCell ref="IIP232:IIR232"/>
    <mergeCell ref="IIS232:IIU232"/>
    <mergeCell ref="IIV232:IIX232"/>
    <mergeCell ref="IIY232:IJA232"/>
    <mergeCell ref="IHR232:IHT232"/>
    <mergeCell ref="IHU232:IHW232"/>
    <mergeCell ref="IHX232:IHZ232"/>
    <mergeCell ref="IIA232:IIC232"/>
    <mergeCell ref="IID232:IIF232"/>
    <mergeCell ref="IIG232:III232"/>
    <mergeCell ref="IGZ232:IHB232"/>
    <mergeCell ref="IHC232:IHE232"/>
    <mergeCell ref="IHF232:IHH232"/>
    <mergeCell ref="IHI232:IHK232"/>
    <mergeCell ref="IHL232:IHN232"/>
    <mergeCell ref="IHO232:IHQ232"/>
    <mergeCell ref="IGH232:IGJ232"/>
    <mergeCell ref="IGK232:IGM232"/>
    <mergeCell ref="IGN232:IGP232"/>
    <mergeCell ref="IGQ232:IGS232"/>
    <mergeCell ref="IGT232:IGV232"/>
    <mergeCell ref="IGW232:IGY232"/>
    <mergeCell ref="IFP232:IFR232"/>
    <mergeCell ref="IFS232:IFU232"/>
    <mergeCell ref="IFV232:IFX232"/>
    <mergeCell ref="IFY232:IGA232"/>
    <mergeCell ref="IGB232:IGD232"/>
    <mergeCell ref="IGE232:IGG232"/>
    <mergeCell ref="IEX232:IEZ232"/>
    <mergeCell ref="IFA232:IFC232"/>
    <mergeCell ref="IFD232:IFF232"/>
    <mergeCell ref="IFG232:IFI232"/>
    <mergeCell ref="IFJ232:IFL232"/>
    <mergeCell ref="IFM232:IFO232"/>
    <mergeCell ref="IEF232:IEH232"/>
    <mergeCell ref="IEI232:IEK232"/>
    <mergeCell ref="IEL232:IEN232"/>
    <mergeCell ref="IEO232:IEQ232"/>
    <mergeCell ref="IER232:IET232"/>
    <mergeCell ref="IEU232:IEW232"/>
    <mergeCell ref="IDN232:IDP232"/>
    <mergeCell ref="IDQ232:IDS232"/>
    <mergeCell ref="IDT232:IDV232"/>
    <mergeCell ref="IDW232:IDY232"/>
    <mergeCell ref="IDZ232:IEB232"/>
    <mergeCell ref="IEC232:IEE232"/>
    <mergeCell ref="ICV232:ICX232"/>
    <mergeCell ref="ICY232:IDA232"/>
    <mergeCell ref="IDB232:IDD232"/>
    <mergeCell ref="IDE232:IDG232"/>
    <mergeCell ref="IDH232:IDJ232"/>
    <mergeCell ref="IDK232:IDM232"/>
    <mergeCell ref="ICD232:ICF232"/>
    <mergeCell ref="ICG232:ICI232"/>
    <mergeCell ref="ICJ232:ICL232"/>
    <mergeCell ref="ICM232:ICO232"/>
    <mergeCell ref="ICP232:ICR232"/>
    <mergeCell ref="ICS232:ICU232"/>
    <mergeCell ref="IBL232:IBN232"/>
    <mergeCell ref="IBO232:IBQ232"/>
    <mergeCell ref="IBR232:IBT232"/>
    <mergeCell ref="IBU232:IBW232"/>
    <mergeCell ref="IBX232:IBZ232"/>
    <mergeCell ref="ICA232:ICC232"/>
    <mergeCell ref="IAT232:IAV232"/>
    <mergeCell ref="IAW232:IAY232"/>
    <mergeCell ref="IAZ232:IBB232"/>
    <mergeCell ref="IBC232:IBE232"/>
    <mergeCell ref="IBF232:IBH232"/>
    <mergeCell ref="IBI232:IBK232"/>
    <mergeCell ref="IAB232:IAD232"/>
    <mergeCell ref="IAE232:IAG232"/>
    <mergeCell ref="IAH232:IAJ232"/>
    <mergeCell ref="IAK232:IAM232"/>
    <mergeCell ref="IAN232:IAP232"/>
    <mergeCell ref="IAQ232:IAS232"/>
    <mergeCell ref="HZJ232:HZL232"/>
    <mergeCell ref="HZM232:HZO232"/>
    <mergeCell ref="HZP232:HZR232"/>
    <mergeCell ref="HZS232:HZU232"/>
    <mergeCell ref="HZV232:HZX232"/>
    <mergeCell ref="HZY232:IAA232"/>
    <mergeCell ref="HYR232:HYT232"/>
    <mergeCell ref="HYU232:HYW232"/>
    <mergeCell ref="HYX232:HYZ232"/>
    <mergeCell ref="HZA232:HZC232"/>
    <mergeCell ref="HZD232:HZF232"/>
    <mergeCell ref="HZG232:HZI232"/>
    <mergeCell ref="HXZ232:HYB232"/>
    <mergeCell ref="HYC232:HYE232"/>
    <mergeCell ref="HYF232:HYH232"/>
    <mergeCell ref="HYI232:HYK232"/>
    <mergeCell ref="HYL232:HYN232"/>
    <mergeCell ref="HYO232:HYQ232"/>
    <mergeCell ref="HXH232:HXJ232"/>
    <mergeCell ref="HXK232:HXM232"/>
    <mergeCell ref="HXN232:HXP232"/>
    <mergeCell ref="HXQ232:HXS232"/>
    <mergeCell ref="HXT232:HXV232"/>
    <mergeCell ref="HXW232:HXY232"/>
    <mergeCell ref="HWP232:HWR232"/>
    <mergeCell ref="HWS232:HWU232"/>
    <mergeCell ref="HWV232:HWX232"/>
    <mergeCell ref="HWY232:HXA232"/>
    <mergeCell ref="HXB232:HXD232"/>
    <mergeCell ref="HXE232:HXG232"/>
    <mergeCell ref="HVX232:HVZ232"/>
    <mergeCell ref="HWA232:HWC232"/>
    <mergeCell ref="HWD232:HWF232"/>
    <mergeCell ref="HWG232:HWI232"/>
    <mergeCell ref="HWJ232:HWL232"/>
    <mergeCell ref="HWM232:HWO232"/>
    <mergeCell ref="HVF232:HVH232"/>
    <mergeCell ref="HVI232:HVK232"/>
    <mergeCell ref="HVL232:HVN232"/>
    <mergeCell ref="HVO232:HVQ232"/>
    <mergeCell ref="HVR232:HVT232"/>
    <mergeCell ref="HVU232:HVW232"/>
    <mergeCell ref="HUN232:HUP232"/>
    <mergeCell ref="HUQ232:HUS232"/>
    <mergeCell ref="HUT232:HUV232"/>
    <mergeCell ref="HUW232:HUY232"/>
    <mergeCell ref="HUZ232:HVB232"/>
    <mergeCell ref="HVC232:HVE232"/>
    <mergeCell ref="HTV232:HTX232"/>
    <mergeCell ref="HTY232:HUA232"/>
    <mergeCell ref="HUB232:HUD232"/>
    <mergeCell ref="HUE232:HUG232"/>
    <mergeCell ref="HUH232:HUJ232"/>
    <mergeCell ref="HUK232:HUM232"/>
    <mergeCell ref="HTD232:HTF232"/>
    <mergeCell ref="HTG232:HTI232"/>
    <mergeCell ref="HTJ232:HTL232"/>
    <mergeCell ref="HTM232:HTO232"/>
    <mergeCell ref="HTP232:HTR232"/>
    <mergeCell ref="HTS232:HTU232"/>
    <mergeCell ref="HSL232:HSN232"/>
    <mergeCell ref="HSO232:HSQ232"/>
    <mergeCell ref="HSR232:HST232"/>
    <mergeCell ref="HSU232:HSW232"/>
    <mergeCell ref="HSX232:HSZ232"/>
    <mergeCell ref="HTA232:HTC232"/>
    <mergeCell ref="HRT232:HRV232"/>
    <mergeCell ref="HRW232:HRY232"/>
    <mergeCell ref="HRZ232:HSB232"/>
    <mergeCell ref="HSC232:HSE232"/>
    <mergeCell ref="HSF232:HSH232"/>
    <mergeCell ref="HSI232:HSK232"/>
    <mergeCell ref="HRB232:HRD232"/>
    <mergeCell ref="HRE232:HRG232"/>
    <mergeCell ref="HRH232:HRJ232"/>
    <mergeCell ref="HRK232:HRM232"/>
    <mergeCell ref="HRN232:HRP232"/>
    <mergeCell ref="HRQ232:HRS232"/>
    <mergeCell ref="HQJ232:HQL232"/>
    <mergeCell ref="HQM232:HQO232"/>
    <mergeCell ref="HQP232:HQR232"/>
    <mergeCell ref="HQS232:HQU232"/>
    <mergeCell ref="HQV232:HQX232"/>
    <mergeCell ref="HQY232:HRA232"/>
    <mergeCell ref="HPR232:HPT232"/>
    <mergeCell ref="HPU232:HPW232"/>
    <mergeCell ref="HPX232:HPZ232"/>
    <mergeCell ref="HQA232:HQC232"/>
    <mergeCell ref="HQD232:HQF232"/>
    <mergeCell ref="HQG232:HQI232"/>
    <mergeCell ref="HOZ232:HPB232"/>
    <mergeCell ref="HPC232:HPE232"/>
    <mergeCell ref="HPF232:HPH232"/>
    <mergeCell ref="HPI232:HPK232"/>
    <mergeCell ref="HPL232:HPN232"/>
    <mergeCell ref="HPO232:HPQ232"/>
    <mergeCell ref="HOH232:HOJ232"/>
    <mergeCell ref="HOK232:HOM232"/>
    <mergeCell ref="HON232:HOP232"/>
    <mergeCell ref="HOQ232:HOS232"/>
    <mergeCell ref="HOT232:HOV232"/>
    <mergeCell ref="HOW232:HOY232"/>
    <mergeCell ref="HNP232:HNR232"/>
    <mergeCell ref="HNS232:HNU232"/>
    <mergeCell ref="HNV232:HNX232"/>
    <mergeCell ref="HNY232:HOA232"/>
    <mergeCell ref="HOB232:HOD232"/>
    <mergeCell ref="HOE232:HOG232"/>
    <mergeCell ref="HMX232:HMZ232"/>
    <mergeCell ref="HNA232:HNC232"/>
    <mergeCell ref="HND232:HNF232"/>
    <mergeCell ref="HNG232:HNI232"/>
    <mergeCell ref="HNJ232:HNL232"/>
    <mergeCell ref="HNM232:HNO232"/>
    <mergeCell ref="HMF232:HMH232"/>
    <mergeCell ref="HMI232:HMK232"/>
    <mergeCell ref="HML232:HMN232"/>
    <mergeCell ref="HMO232:HMQ232"/>
    <mergeCell ref="HMR232:HMT232"/>
    <mergeCell ref="HMU232:HMW232"/>
    <mergeCell ref="HLN232:HLP232"/>
    <mergeCell ref="HLQ232:HLS232"/>
    <mergeCell ref="HLT232:HLV232"/>
    <mergeCell ref="HLW232:HLY232"/>
    <mergeCell ref="HLZ232:HMB232"/>
    <mergeCell ref="HMC232:HME232"/>
    <mergeCell ref="HKV232:HKX232"/>
    <mergeCell ref="HKY232:HLA232"/>
    <mergeCell ref="HLB232:HLD232"/>
    <mergeCell ref="HLE232:HLG232"/>
    <mergeCell ref="HLH232:HLJ232"/>
    <mergeCell ref="HLK232:HLM232"/>
    <mergeCell ref="HKD232:HKF232"/>
    <mergeCell ref="HKG232:HKI232"/>
    <mergeCell ref="HKJ232:HKL232"/>
    <mergeCell ref="HKM232:HKO232"/>
    <mergeCell ref="HKP232:HKR232"/>
    <mergeCell ref="HKS232:HKU232"/>
    <mergeCell ref="HJL232:HJN232"/>
    <mergeCell ref="HJO232:HJQ232"/>
    <mergeCell ref="HJR232:HJT232"/>
    <mergeCell ref="HJU232:HJW232"/>
    <mergeCell ref="HJX232:HJZ232"/>
    <mergeCell ref="HKA232:HKC232"/>
    <mergeCell ref="HIT232:HIV232"/>
    <mergeCell ref="HIW232:HIY232"/>
    <mergeCell ref="HIZ232:HJB232"/>
    <mergeCell ref="HJC232:HJE232"/>
    <mergeCell ref="HJF232:HJH232"/>
    <mergeCell ref="HJI232:HJK232"/>
    <mergeCell ref="HIB232:HID232"/>
    <mergeCell ref="HIE232:HIG232"/>
    <mergeCell ref="HIH232:HIJ232"/>
    <mergeCell ref="HIK232:HIM232"/>
    <mergeCell ref="HIN232:HIP232"/>
    <mergeCell ref="HIQ232:HIS232"/>
    <mergeCell ref="HHJ232:HHL232"/>
    <mergeCell ref="HHM232:HHO232"/>
    <mergeCell ref="HHP232:HHR232"/>
    <mergeCell ref="HHS232:HHU232"/>
    <mergeCell ref="HHV232:HHX232"/>
    <mergeCell ref="HHY232:HIA232"/>
    <mergeCell ref="HGR232:HGT232"/>
    <mergeCell ref="HGU232:HGW232"/>
    <mergeCell ref="HGX232:HGZ232"/>
    <mergeCell ref="HHA232:HHC232"/>
    <mergeCell ref="HHD232:HHF232"/>
    <mergeCell ref="HHG232:HHI232"/>
    <mergeCell ref="HFZ232:HGB232"/>
    <mergeCell ref="HGC232:HGE232"/>
    <mergeCell ref="HGF232:HGH232"/>
    <mergeCell ref="HGI232:HGK232"/>
    <mergeCell ref="HGL232:HGN232"/>
    <mergeCell ref="HGO232:HGQ232"/>
    <mergeCell ref="HFH232:HFJ232"/>
    <mergeCell ref="HFK232:HFM232"/>
    <mergeCell ref="HFN232:HFP232"/>
    <mergeCell ref="HFQ232:HFS232"/>
    <mergeCell ref="HFT232:HFV232"/>
    <mergeCell ref="HFW232:HFY232"/>
    <mergeCell ref="HEP232:HER232"/>
    <mergeCell ref="HES232:HEU232"/>
    <mergeCell ref="HEV232:HEX232"/>
    <mergeCell ref="HEY232:HFA232"/>
    <mergeCell ref="HFB232:HFD232"/>
    <mergeCell ref="HFE232:HFG232"/>
    <mergeCell ref="HDX232:HDZ232"/>
    <mergeCell ref="HEA232:HEC232"/>
    <mergeCell ref="HED232:HEF232"/>
    <mergeCell ref="HEG232:HEI232"/>
    <mergeCell ref="HEJ232:HEL232"/>
    <mergeCell ref="HEM232:HEO232"/>
    <mergeCell ref="HDF232:HDH232"/>
    <mergeCell ref="HDI232:HDK232"/>
    <mergeCell ref="HDL232:HDN232"/>
    <mergeCell ref="HDO232:HDQ232"/>
    <mergeCell ref="HDR232:HDT232"/>
    <mergeCell ref="HDU232:HDW232"/>
    <mergeCell ref="HCN232:HCP232"/>
    <mergeCell ref="HCQ232:HCS232"/>
    <mergeCell ref="HCT232:HCV232"/>
    <mergeCell ref="HCW232:HCY232"/>
    <mergeCell ref="HCZ232:HDB232"/>
    <mergeCell ref="HDC232:HDE232"/>
    <mergeCell ref="HBV232:HBX232"/>
    <mergeCell ref="HBY232:HCA232"/>
    <mergeCell ref="HCB232:HCD232"/>
    <mergeCell ref="HCE232:HCG232"/>
    <mergeCell ref="HCH232:HCJ232"/>
    <mergeCell ref="HCK232:HCM232"/>
    <mergeCell ref="HBD232:HBF232"/>
    <mergeCell ref="HBG232:HBI232"/>
    <mergeCell ref="HBJ232:HBL232"/>
    <mergeCell ref="HBM232:HBO232"/>
    <mergeCell ref="HBP232:HBR232"/>
    <mergeCell ref="HBS232:HBU232"/>
    <mergeCell ref="HAL232:HAN232"/>
    <mergeCell ref="HAO232:HAQ232"/>
    <mergeCell ref="HAR232:HAT232"/>
    <mergeCell ref="HAU232:HAW232"/>
    <mergeCell ref="HAX232:HAZ232"/>
    <mergeCell ref="HBA232:HBC232"/>
    <mergeCell ref="GZT232:GZV232"/>
    <mergeCell ref="GZW232:GZY232"/>
    <mergeCell ref="GZZ232:HAB232"/>
    <mergeCell ref="HAC232:HAE232"/>
    <mergeCell ref="HAF232:HAH232"/>
    <mergeCell ref="HAI232:HAK232"/>
    <mergeCell ref="GZB232:GZD232"/>
    <mergeCell ref="GZE232:GZG232"/>
    <mergeCell ref="GZH232:GZJ232"/>
    <mergeCell ref="GZK232:GZM232"/>
    <mergeCell ref="GZN232:GZP232"/>
    <mergeCell ref="GZQ232:GZS232"/>
    <mergeCell ref="GYJ232:GYL232"/>
    <mergeCell ref="GYM232:GYO232"/>
    <mergeCell ref="GYP232:GYR232"/>
    <mergeCell ref="GYS232:GYU232"/>
    <mergeCell ref="GYV232:GYX232"/>
    <mergeCell ref="GYY232:GZA232"/>
    <mergeCell ref="GXR232:GXT232"/>
    <mergeCell ref="GXU232:GXW232"/>
    <mergeCell ref="GXX232:GXZ232"/>
    <mergeCell ref="GYA232:GYC232"/>
    <mergeCell ref="GYD232:GYF232"/>
    <mergeCell ref="GYG232:GYI232"/>
    <mergeCell ref="GWZ232:GXB232"/>
    <mergeCell ref="GXC232:GXE232"/>
    <mergeCell ref="GXF232:GXH232"/>
    <mergeCell ref="GXI232:GXK232"/>
    <mergeCell ref="GXL232:GXN232"/>
    <mergeCell ref="GXO232:GXQ232"/>
    <mergeCell ref="GWH232:GWJ232"/>
    <mergeCell ref="GWK232:GWM232"/>
    <mergeCell ref="GWN232:GWP232"/>
    <mergeCell ref="GWQ232:GWS232"/>
    <mergeCell ref="GWT232:GWV232"/>
    <mergeCell ref="GWW232:GWY232"/>
    <mergeCell ref="GVP232:GVR232"/>
    <mergeCell ref="GVS232:GVU232"/>
    <mergeCell ref="GVV232:GVX232"/>
    <mergeCell ref="GVY232:GWA232"/>
    <mergeCell ref="GWB232:GWD232"/>
    <mergeCell ref="GWE232:GWG232"/>
    <mergeCell ref="GUX232:GUZ232"/>
    <mergeCell ref="GVA232:GVC232"/>
    <mergeCell ref="GVD232:GVF232"/>
    <mergeCell ref="GVG232:GVI232"/>
    <mergeCell ref="GVJ232:GVL232"/>
    <mergeCell ref="GVM232:GVO232"/>
    <mergeCell ref="GUF232:GUH232"/>
    <mergeCell ref="GUI232:GUK232"/>
    <mergeCell ref="GUL232:GUN232"/>
    <mergeCell ref="GUO232:GUQ232"/>
    <mergeCell ref="GUR232:GUT232"/>
    <mergeCell ref="GUU232:GUW232"/>
    <mergeCell ref="GTN232:GTP232"/>
    <mergeCell ref="GTQ232:GTS232"/>
    <mergeCell ref="GTT232:GTV232"/>
    <mergeCell ref="GTW232:GTY232"/>
    <mergeCell ref="GTZ232:GUB232"/>
    <mergeCell ref="GUC232:GUE232"/>
    <mergeCell ref="GSV232:GSX232"/>
    <mergeCell ref="GSY232:GTA232"/>
    <mergeCell ref="GTB232:GTD232"/>
    <mergeCell ref="GTE232:GTG232"/>
    <mergeCell ref="GTH232:GTJ232"/>
    <mergeCell ref="GTK232:GTM232"/>
    <mergeCell ref="GSD232:GSF232"/>
    <mergeCell ref="GSG232:GSI232"/>
    <mergeCell ref="GSJ232:GSL232"/>
    <mergeCell ref="GSM232:GSO232"/>
    <mergeCell ref="GSP232:GSR232"/>
    <mergeCell ref="GSS232:GSU232"/>
    <mergeCell ref="GRL232:GRN232"/>
    <mergeCell ref="GRO232:GRQ232"/>
    <mergeCell ref="GRR232:GRT232"/>
    <mergeCell ref="GRU232:GRW232"/>
    <mergeCell ref="GRX232:GRZ232"/>
    <mergeCell ref="GSA232:GSC232"/>
    <mergeCell ref="GQT232:GQV232"/>
    <mergeCell ref="GQW232:GQY232"/>
    <mergeCell ref="GQZ232:GRB232"/>
    <mergeCell ref="GRC232:GRE232"/>
    <mergeCell ref="GRF232:GRH232"/>
    <mergeCell ref="GRI232:GRK232"/>
    <mergeCell ref="GQB232:GQD232"/>
    <mergeCell ref="GQE232:GQG232"/>
    <mergeCell ref="GQH232:GQJ232"/>
    <mergeCell ref="GQK232:GQM232"/>
    <mergeCell ref="GQN232:GQP232"/>
    <mergeCell ref="GQQ232:GQS232"/>
    <mergeCell ref="GPJ232:GPL232"/>
    <mergeCell ref="GPM232:GPO232"/>
    <mergeCell ref="GPP232:GPR232"/>
    <mergeCell ref="GPS232:GPU232"/>
    <mergeCell ref="GPV232:GPX232"/>
    <mergeCell ref="GPY232:GQA232"/>
    <mergeCell ref="GOR232:GOT232"/>
    <mergeCell ref="GOU232:GOW232"/>
    <mergeCell ref="GOX232:GOZ232"/>
    <mergeCell ref="GPA232:GPC232"/>
    <mergeCell ref="GPD232:GPF232"/>
    <mergeCell ref="GPG232:GPI232"/>
    <mergeCell ref="GNZ232:GOB232"/>
    <mergeCell ref="GOC232:GOE232"/>
    <mergeCell ref="GOF232:GOH232"/>
    <mergeCell ref="GOI232:GOK232"/>
    <mergeCell ref="GOL232:GON232"/>
    <mergeCell ref="GOO232:GOQ232"/>
    <mergeCell ref="GNH232:GNJ232"/>
    <mergeCell ref="GNK232:GNM232"/>
    <mergeCell ref="GNN232:GNP232"/>
    <mergeCell ref="GNQ232:GNS232"/>
    <mergeCell ref="GNT232:GNV232"/>
    <mergeCell ref="GNW232:GNY232"/>
    <mergeCell ref="GMP232:GMR232"/>
    <mergeCell ref="GMS232:GMU232"/>
    <mergeCell ref="GMV232:GMX232"/>
    <mergeCell ref="GMY232:GNA232"/>
    <mergeCell ref="GNB232:GND232"/>
    <mergeCell ref="GNE232:GNG232"/>
    <mergeCell ref="GLX232:GLZ232"/>
    <mergeCell ref="GMA232:GMC232"/>
    <mergeCell ref="GMD232:GMF232"/>
    <mergeCell ref="GMG232:GMI232"/>
    <mergeCell ref="GMJ232:GML232"/>
    <mergeCell ref="GMM232:GMO232"/>
    <mergeCell ref="GLF232:GLH232"/>
    <mergeCell ref="GLI232:GLK232"/>
    <mergeCell ref="GLL232:GLN232"/>
    <mergeCell ref="GLO232:GLQ232"/>
    <mergeCell ref="GLR232:GLT232"/>
    <mergeCell ref="GLU232:GLW232"/>
    <mergeCell ref="GKN232:GKP232"/>
    <mergeCell ref="GKQ232:GKS232"/>
    <mergeCell ref="GKT232:GKV232"/>
    <mergeCell ref="GKW232:GKY232"/>
    <mergeCell ref="GKZ232:GLB232"/>
    <mergeCell ref="GLC232:GLE232"/>
    <mergeCell ref="GJV232:GJX232"/>
    <mergeCell ref="GJY232:GKA232"/>
    <mergeCell ref="GKB232:GKD232"/>
    <mergeCell ref="GKE232:GKG232"/>
    <mergeCell ref="GKH232:GKJ232"/>
    <mergeCell ref="GKK232:GKM232"/>
    <mergeCell ref="GJD232:GJF232"/>
    <mergeCell ref="GJG232:GJI232"/>
    <mergeCell ref="GJJ232:GJL232"/>
    <mergeCell ref="GJM232:GJO232"/>
    <mergeCell ref="GJP232:GJR232"/>
    <mergeCell ref="GJS232:GJU232"/>
    <mergeCell ref="GIL232:GIN232"/>
    <mergeCell ref="GIO232:GIQ232"/>
    <mergeCell ref="GIR232:GIT232"/>
    <mergeCell ref="GIU232:GIW232"/>
    <mergeCell ref="GIX232:GIZ232"/>
    <mergeCell ref="GJA232:GJC232"/>
    <mergeCell ref="GHT232:GHV232"/>
    <mergeCell ref="GHW232:GHY232"/>
    <mergeCell ref="GHZ232:GIB232"/>
    <mergeCell ref="GIC232:GIE232"/>
    <mergeCell ref="GIF232:GIH232"/>
    <mergeCell ref="GII232:GIK232"/>
    <mergeCell ref="GHB232:GHD232"/>
    <mergeCell ref="GHE232:GHG232"/>
    <mergeCell ref="GHH232:GHJ232"/>
    <mergeCell ref="GHK232:GHM232"/>
    <mergeCell ref="GHN232:GHP232"/>
    <mergeCell ref="GHQ232:GHS232"/>
    <mergeCell ref="GGJ232:GGL232"/>
    <mergeCell ref="GGM232:GGO232"/>
    <mergeCell ref="GGP232:GGR232"/>
    <mergeCell ref="GGS232:GGU232"/>
    <mergeCell ref="GGV232:GGX232"/>
    <mergeCell ref="GGY232:GHA232"/>
    <mergeCell ref="GFR232:GFT232"/>
    <mergeCell ref="GFU232:GFW232"/>
    <mergeCell ref="GFX232:GFZ232"/>
    <mergeCell ref="GGA232:GGC232"/>
    <mergeCell ref="GGD232:GGF232"/>
    <mergeCell ref="GGG232:GGI232"/>
    <mergeCell ref="GEZ232:GFB232"/>
    <mergeCell ref="GFC232:GFE232"/>
    <mergeCell ref="GFF232:GFH232"/>
    <mergeCell ref="GFI232:GFK232"/>
    <mergeCell ref="GFL232:GFN232"/>
    <mergeCell ref="GFO232:GFQ232"/>
    <mergeCell ref="GEH232:GEJ232"/>
    <mergeCell ref="GEK232:GEM232"/>
    <mergeCell ref="GEN232:GEP232"/>
    <mergeCell ref="GEQ232:GES232"/>
    <mergeCell ref="GET232:GEV232"/>
    <mergeCell ref="GEW232:GEY232"/>
    <mergeCell ref="GDP232:GDR232"/>
    <mergeCell ref="GDS232:GDU232"/>
    <mergeCell ref="GDV232:GDX232"/>
    <mergeCell ref="GDY232:GEA232"/>
    <mergeCell ref="GEB232:GED232"/>
    <mergeCell ref="GEE232:GEG232"/>
    <mergeCell ref="GCX232:GCZ232"/>
    <mergeCell ref="GDA232:GDC232"/>
    <mergeCell ref="GDD232:GDF232"/>
    <mergeCell ref="GDG232:GDI232"/>
    <mergeCell ref="GDJ232:GDL232"/>
    <mergeCell ref="GDM232:GDO232"/>
    <mergeCell ref="GCF232:GCH232"/>
    <mergeCell ref="GCI232:GCK232"/>
    <mergeCell ref="GCL232:GCN232"/>
    <mergeCell ref="GCO232:GCQ232"/>
    <mergeCell ref="GCR232:GCT232"/>
    <mergeCell ref="GCU232:GCW232"/>
    <mergeCell ref="GBN232:GBP232"/>
    <mergeCell ref="GBQ232:GBS232"/>
    <mergeCell ref="GBT232:GBV232"/>
    <mergeCell ref="GBW232:GBY232"/>
    <mergeCell ref="GBZ232:GCB232"/>
    <mergeCell ref="GCC232:GCE232"/>
    <mergeCell ref="GAV232:GAX232"/>
    <mergeCell ref="GAY232:GBA232"/>
    <mergeCell ref="GBB232:GBD232"/>
    <mergeCell ref="GBE232:GBG232"/>
    <mergeCell ref="GBH232:GBJ232"/>
    <mergeCell ref="GBK232:GBM232"/>
    <mergeCell ref="GAD232:GAF232"/>
    <mergeCell ref="GAG232:GAI232"/>
    <mergeCell ref="GAJ232:GAL232"/>
    <mergeCell ref="GAM232:GAO232"/>
    <mergeCell ref="GAP232:GAR232"/>
    <mergeCell ref="GAS232:GAU232"/>
    <mergeCell ref="FZL232:FZN232"/>
    <mergeCell ref="FZO232:FZQ232"/>
    <mergeCell ref="FZR232:FZT232"/>
    <mergeCell ref="FZU232:FZW232"/>
    <mergeCell ref="FZX232:FZZ232"/>
    <mergeCell ref="GAA232:GAC232"/>
    <mergeCell ref="FYT232:FYV232"/>
    <mergeCell ref="FYW232:FYY232"/>
    <mergeCell ref="FYZ232:FZB232"/>
    <mergeCell ref="FZC232:FZE232"/>
    <mergeCell ref="FZF232:FZH232"/>
    <mergeCell ref="FZI232:FZK232"/>
    <mergeCell ref="FYB232:FYD232"/>
    <mergeCell ref="FYE232:FYG232"/>
    <mergeCell ref="FYH232:FYJ232"/>
    <mergeCell ref="FYK232:FYM232"/>
    <mergeCell ref="FYN232:FYP232"/>
    <mergeCell ref="FYQ232:FYS232"/>
    <mergeCell ref="FXJ232:FXL232"/>
    <mergeCell ref="FXM232:FXO232"/>
    <mergeCell ref="FXP232:FXR232"/>
    <mergeCell ref="FXS232:FXU232"/>
    <mergeCell ref="FXV232:FXX232"/>
    <mergeCell ref="FXY232:FYA232"/>
    <mergeCell ref="FWR232:FWT232"/>
    <mergeCell ref="FWU232:FWW232"/>
    <mergeCell ref="FWX232:FWZ232"/>
    <mergeCell ref="FXA232:FXC232"/>
    <mergeCell ref="FXD232:FXF232"/>
    <mergeCell ref="FXG232:FXI232"/>
    <mergeCell ref="FVZ232:FWB232"/>
    <mergeCell ref="FWC232:FWE232"/>
    <mergeCell ref="FWF232:FWH232"/>
    <mergeCell ref="FWI232:FWK232"/>
    <mergeCell ref="FWL232:FWN232"/>
    <mergeCell ref="FWO232:FWQ232"/>
    <mergeCell ref="FVH232:FVJ232"/>
    <mergeCell ref="FVK232:FVM232"/>
    <mergeCell ref="FVN232:FVP232"/>
    <mergeCell ref="FVQ232:FVS232"/>
    <mergeCell ref="FVT232:FVV232"/>
    <mergeCell ref="FVW232:FVY232"/>
    <mergeCell ref="FUP232:FUR232"/>
    <mergeCell ref="FUS232:FUU232"/>
    <mergeCell ref="FUV232:FUX232"/>
    <mergeCell ref="FUY232:FVA232"/>
    <mergeCell ref="FVB232:FVD232"/>
    <mergeCell ref="FVE232:FVG232"/>
    <mergeCell ref="FTX232:FTZ232"/>
    <mergeCell ref="FUA232:FUC232"/>
    <mergeCell ref="FUD232:FUF232"/>
    <mergeCell ref="FUG232:FUI232"/>
    <mergeCell ref="FUJ232:FUL232"/>
    <mergeCell ref="FUM232:FUO232"/>
    <mergeCell ref="FTF232:FTH232"/>
    <mergeCell ref="FTI232:FTK232"/>
    <mergeCell ref="FTL232:FTN232"/>
    <mergeCell ref="FTO232:FTQ232"/>
    <mergeCell ref="FTR232:FTT232"/>
    <mergeCell ref="FTU232:FTW232"/>
    <mergeCell ref="FSN232:FSP232"/>
    <mergeCell ref="FSQ232:FSS232"/>
    <mergeCell ref="FST232:FSV232"/>
    <mergeCell ref="FSW232:FSY232"/>
    <mergeCell ref="FSZ232:FTB232"/>
    <mergeCell ref="FTC232:FTE232"/>
    <mergeCell ref="FRV232:FRX232"/>
    <mergeCell ref="FRY232:FSA232"/>
    <mergeCell ref="FSB232:FSD232"/>
    <mergeCell ref="FSE232:FSG232"/>
    <mergeCell ref="FSH232:FSJ232"/>
    <mergeCell ref="FSK232:FSM232"/>
    <mergeCell ref="FRD232:FRF232"/>
    <mergeCell ref="FRG232:FRI232"/>
    <mergeCell ref="FRJ232:FRL232"/>
    <mergeCell ref="FRM232:FRO232"/>
    <mergeCell ref="FRP232:FRR232"/>
    <mergeCell ref="FRS232:FRU232"/>
    <mergeCell ref="FQL232:FQN232"/>
    <mergeCell ref="FQO232:FQQ232"/>
    <mergeCell ref="FQR232:FQT232"/>
    <mergeCell ref="FQU232:FQW232"/>
    <mergeCell ref="FQX232:FQZ232"/>
    <mergeCell ref="FRA232:FRC232"/>
    <mergeCell ref="FPT232:FPV232"/>
    <mergeCell ref="FPW232:FPY232"/>
    <mergeCell ref="FPZ232:FQB232"/>
    <mergeCell ref="FQC232:FQE232"/>
    <mergeCell ref="FQF232:FQH232"/>
    <mergeCell ref="FQI232:FQK232"/>
    <mergeCell ref="FPB232:FPD232"/>
    <mergeCell ref="FPE232:FPG232"/>
    <mergeCell ref="FPH232:FPJ232"/>
    <mergeCell ref="FPK232:FPM232"/>
    <mergeCell ref="FPN232:FPP232"/>
    <mergeCell ref="FPQ232:FPS232"/>
    <mergeCell ref="FOJ232:FOL232"/>
    <mergeCell ref="FOM232:FOO232"/>
    <mergeCell ref="FOP232:FOR232"/>
    <mergeCell ref="FOS232:FOU232"/>
    <mergeCell ref="FOV232:FOX232"/>
    <mergeCell ref="FOY232:FPA232"/>
    <mergeCell ref="FNR232:FNT232"/>
    <mergeCell ref="FNU232:FNW232"/>
    <mergeCell ref="FNX232:FNZ232"/>
    <mergeCell ref="FOA232:FOC232"/>
    <mergeCell ref="FOD232:FOF232"/>
    <mergeCell ref="FOG232:FOI232"/>
    <mergeCell ref="FMZ232:FNB232"/>
    <mergeCell ref="FNC232:FNE232"/>
    <mergeCell ref="FNF232:FNH232"/>
    <mergeCell ref="FNI232:FNK232"/>
    <mergeCell ref="FNL232:FNN232"/>
    <mergeCell ref="FNO232:FNQ232"/>
    <mergeCell ref="FMH232:FMJ232"/>
    <mergeCell ref="FMK232:FMM232"/>
    <mergeCell ref="FMN232:FMP232"/>
    <mergeCell ref="FMQ232:FMS232"/>
    <mergeCell ref="FMT232:FMV232"/>
    <mergeCell ref="FMW232:FMY232"/>
    <mergeCell ref="FLP232:FLR232"/>
    <mergeCell ref="FLS232:FLU232"/>
    <mergeCell ref="FLV232:FLX232"/>
    <mergeCell ref="FLY232:FMA232"/>
    <mergeCell ref="FMB232:FMD232"/>
    <mergeCell ref="FME232:FMG232"/>
    <mergeCell ref="FKX232:FKZ232"/>
    <mergeCell ref="FLA232:FLC232"/>
    <mergeCell ref="FLD232:FLF232"/>
    <mergeCell ref="FLG232:FLI232"/>
    <mergeCell ref="FLJ232:FLL232"/>
    <mergeCell ref="FLM232:FLO232"/>
    <mergeCell ref="FKF232:FKH232"/>
    <mergeCell ref="FKI232:FKK232"/>
    <mergeCell ref="FKL232:FKN232"/>
    <mergeCell ref="FKO232:FKQ232"/>
    <mergeCell ref="FKR232:FKT232"/>
    <mergeCell ref="FKU232:FKW232"/>
    <mergeCell ref="FJN232:FJP232"/>
    <mergeCell ref="FJQ232:FJS232"/>
    <mergeCell ref="FJT232:FJV232"/>
    <mergeCell ref="FJW232:FJY232"/>
    <mergeCell ref="FJZ232:FKB232"/>
    <mergeCell ref="FKC232:FKE232"/>
    <mergeCell ref="FIV232:FIX232"/>
    <mergeCell ref="FIY232:FJA232"/>
    <mergeCell ref="FJB232:FJD232"/>
    <mergeCell ref="FJE232:FJG232"/>
    <mergeCell ref="FJH232:FJJ232"/>
    <mergeCell ref="FJK232:FJM232"/>
    <mergeCell ref="FID232:FIF232"/>
    <mergeCell ref="FIG232:FII232"/>
    <mergeCell ref="FIJ232:FIL232"/>
    <mergeCell ref="FIM232:FIO232"/>
    <mergeCell ref="FIP232:FIR232"/>
    <mergeCell ref="FIS232:FIU232"/>
    <mergeCell ref="FHL232:FHN232"/>
    <mergeCell ref="FHO232:FHQ232"/>
    <mergeCell ref="FHR232:FHT232"/>
    <mergeCell ref="FHU232:FHW232"/>
    <mergeCell ref="FHX232:FHZ232"/>
    <mergeCell ref="FIA232:FIC232"/>
    <mergeCell ref="FGT232:FGV232"/>
    <mergeCell ref="FGW232:FGY232"/>
    <mergeCell ref="FGZ232:FHB232"/>
    <mergeCell ref="FHC232:FHE232"/>
    <mergeCell ref="FHF232:FHH232"/>
    <mergeCell ref="FHI232:FHK232"/>
    <mergeCell ref="FGB232:FGD232"/>
    <mergeCell ref="FGE232:FGG232"/>
    <mergeCell ref="FGH232:FGJ232"/>
    <mergeCell ref="FGK232:FGM232"/>
    <mergeCell ref="FGN232:FGP232"/>
    <mergeCell ref="FGQ232:FGS232"/>
    <mergeCell ref="FFJ232:FFL232"/>
    <mergeCell ref="FFM232:FFO232"/>
    <mergeCell ref="FFP232:FFR232"/>
    <mergeCell ref="FFS232:FFU232"/>
    <mergeCell ref="FFV232:FFX232"/>
    <mergeCell ref="FFY232:FGA232"/>
    <mergeCell ref="FER232:FET232"/>
    <mergeCell ref="FEU232:FEW232"/>
    <mergeCell ref="FEX232:FEZ232"/>
    <mergeCell ref="FFA232:FFC232"/>
    <mergeCell ref="FFD232:FFF232"/>
    <mergeCell ref="FFG232:FFI232"/>
    <mergeCell ref="FDZ232:FEB232"/>
    <mergeCell ref="FEC232:FEE232"/>
    <mergeCell ref="FEF232:FEH232"/>
    <mergeCell ref="FEI232:FEK232"/>
    <mergeCell ref="FEL232:FEN232"/>
    <mergeCell ref="FEO232:FEQ232"/>
    <mergeCell ref="FDH232:FDJ232"/>
    <mergeCell ref="FDK232:FDM232"/>
    <mergeCell ref="FDN232:FDP232"/>
    <mergeCell ref="FDQ232:FDS232"/>
    <mergeCell ref="FDT232:FDV232"/>
    <mergeCell ref="FDW232:FDY232"/>
    <mergeCell ref="FCP232:FCR232"/>
    <mergeCell ref="FCS232:FCU232"/>
    <mergeCell ref="FCV232:FCX232"/>
    <mergeCell ref="FCY232:FDA232"/>
    <mergeCell ref="FDB232:FDD232"/>
    <mergeCell ref="FDE232:FDG232"/>
    <mergeCell ref="FBX232:FBZ232"/>
    <mergeCell ref="FCA232:FCC232"/>
    <mergeCell ref="FCD232:FCF232"/>
    <mergeCell ref="FCG232:FCI232"/>
    <mergeCell ref="FCJ232:FCL232"/>
    <mergeCell ref="FCM232:FCO232"/>
    <mergeCell ref="FBF232:FBH232"/>
    <mergeCell ref="FBI232:FBK232"/>
    <mergeCell ref="FBL232:FBN232"/>
    <mergeCell ref="FBO232:FBQ232"/>
    <mergeCell ref="FBR232:FBT232"/>
    <mergeCell ref="FBU232:FBW232"/>
    <mergeCell ref="FAN232:FAP232"/>
    <mergeCell ref="FAQ232:FAS232"/>
    <mergeCell ref="FAT232:FAV232"/>
    <mergeCell ref="FAW232:FAY232"/>
    <mergeCell ref="FAZ232:FBB232"/>
    <mergeCell ref="FBC232:FBE232"/>
    <mergeCell ref="EZV232:EZX232"/>
    <mergeCell ref="EZY232:FAA232"/>
    <mergeCell ref="FAB232:FAD232"/>
    <mergeCell ref="FAE232:FAG232"/>
    <mergeCell ref="FAH232:FAJ232"/>
    <mergeCell ref="FAK232:FAM232"/>
    <mergeCell ref="EZD232:EZF232"/>
    <mergeCell ref="EZG232:EZI232"/>
    <mergeCell ref="EZJ232:EZL232"/>
    <mergeCell ref="EZM232:EZO232"/>
    <mergeCell ref="EZP232:EZR232"/>
    <mergeCell ref="EZS232:EZU232"/>
    <mergeCell ref="EYL232:EYN232"/>
    <mergeCell ref="EYO232:EYQ232"/>
    <mergeCell ref="EYR232:EYT232"/>
    <mergeCell ref="EYU232:EYW232"/>
    <mergeCell ref="EYX232:EYZ232"/>
    <mergeCell ref="EZA232:EZC232"/>
    <mergeCell ref="EXT232:EXV232"/>
    <mergeCell ref="EXW232:EXY232"/>
    <mergeCell ref="EXZ232:EYB232"/>
    <mergeCell ref="EYC232:EYE232"/>
    <mergeCell ref="EYF232:EYH232"/>
    <mergeCell ref="EYI232:EYK232"/>
    <mergeCell ref="EXB232:EXD232"/>
    <mergeCell ref="EXE232:EXG232"/>
    <mergeCell ref="EXH232:EXJ232"/>
    <mergeCell ref="EXK232:EXM232"/>
    <mergeCell ref="EXN232:EXP232"/>
    <mergeCell ref="EXQ232:EXS232"/>
    <mergeCell ref="EWJ232:EWL232"/>
    <mergeCell ref="EWM232:EWO232"/>
    <mergeCell ref="EWP232:EWR232"/>
    <mergeCell ref="EWS232:EWU232"/>
    <mergeCell ref="EWV232:EWX232"/>
    <mergeCell ref="EWY232:EXA232"/>
    <mergeCell ref="EVR232:EVT232"/>
    <mergeCell ref="EVU232:EVW232"/>
    <mergeCell ref="EVX232:EVZ232"/>
    <mergeCell ref="EWA232:EWC232"/>
    <mergeCell ref="EWD232:EWF232"/>
    <mergeCell ref="EWG232:EWI232"/>
    <mergeCell ref="EUZ232:EVB232"/>
    <mergeCell ref="EVC232:EVE232"/>
    <mergeCell ref="EVF232:EVH232"/>
    <mergeCell ref="EVI232:EVK232"/>
    <mergeCell ref="EVL232:EVN232"/>
    <mergeCell ref="EVO232:EVQ232"/>
    <mergeCell ref="EUH232:EUJ232"/>
    <mergeCell ref="EUK232:EUM232"/>
    <mergeCell ref="EUN232:EUP232"/>
    <mergeCell ref="EUQ232:EUS232"/>
    <mergeCell ref="EUT232:EUV232"/>
    <mergeCell ref="EUW232:EUY232"/>
    <mergeCell ref="ETP232:ETR232"/>
    <mergeCell ref="ETS232:ETU232"/>
    <mergeCell ref="ETV232:ETX232"/>
    <mergeCell ref="ETY232:EUA232"/>
    <mergeCell ref="EUB232:EUD232"/>
    <mergeCell ref="EUE232:EUG232"/>
    <mergeCell ref="ESX232:ESZ232"/>
    <mergeCell ref="ETA232:ETC232"/>
    <mergeCell ref="ETD232:ETF232"/>
    <mergeCell ref="ETG232:ETI232"/>
    <mergeCell ref="ETJ232:ETL232"/>
    <mergeCell ref="ETM232:ETO232"/>
    <mergeCell ref="ESF232:ESH232"/>
    <mergeCell ref="ESI232:ESK232"/>
    <mergeCell ref="ESL232:ESN232"/>
    <mergeCell ref="ESO232:ESQ232"/>
    <mergeCell ref="ESR232:EST232"/>
    <mergeCell ref="ESU232:ESW232"/>
    <mergeCell ref="ERN232:ERP232"/>
    <mergeCell ref="ERQ232:ERS232"/>
    <mergeCell ref="ERT232:ERV232"/>
    <mergeCell ref="ERW232:ERY232"/>
    <mergeCell ref="ERZ232:ESB232"/>
    <mergeCell ref="ESC232:ESE232"/>
    <mergeCell ref="EQV232:EQX232"/>
    <mergeCell ref="EQY232:ERA232"/>
    <mergeCell ref="ERB232:ERD232"/>
    <mergeCell ref="ERE232:ERG232"/>
    <mergeCell ref="ERH232:ERJ232"/>
    <mergeCell ref="ERK232:ERM232"/>
    <mergeCell ref="EQD232:EQF232"/>
    <mergeCell ref="EQG232:EQI232"/>
    <mergeCell ref="EQJ232:EQL232"/>
    <mergeCell ref="EQM232:EQO232"/>
    <mergeCell ref="EQP232:EQR232"/>
    <mergeCell ref="EQS232:EQU232"/>
    <mergeCell ref="EPL232:EPN232"/>
    <mergeCell ref="EPO232:EPQ232"/>
    <mergeCell ref="EPR232:EPT232"/>
    <mergeCell ref="EPU232:EPW232"/>
    <mergeCell ref="EPX232:EPZ232"/>
    <mergeCell ref="EQA232:EQC232"/>
    <mergeCell ref="EOT232:EOV232"/>
    <mergeCell ref="EOW232:EOY232"/>
    <mergeCell ref="EOZ232:EPB232"/>
    <mergeCell ref="EPC232:EPE232"/>
    <mergeCell ref="EPF232:EPH232"/>
    <mergeCell ref="EPI232:EPK232"/>
    <mergeCell ref="EOB232:EOD232"/>
    <mergeCell ref="EOE232:EOG232"/>
    <mergeCell ref="EOH232:EOJ232"/>
    <mergeCell ref="EOK232:EOM232"/>
    <mergeCell ref="EON232:EOP232"/>
    <mergeCell ref="EOQ232:EOS232"/>
    <mergeCell ref="ENJ232:ENL232"/>
    <mergeCell ref="ENM232:ENO232"/>
    <mergeCell ref="ENP232:ENR232"/>
    <mergeCell ref="ENS232:ENU232"/>
    <mergeCell ref="ENV232:ENX232"/>
    <mergeCell ref="ENY232:EOA232"/>
    <mergeCell ref="EMR232:EMT232"/>
    <mergeCell ref="EMU232:EMW232"/>
    <mergeCell ref="EMX232:EMZ232"/>
    <mergeCell ref="ENA232:ENC232"/>
    <mergeCell ref="END232:ENF232"/>
    <mergeCell ref="ENG232:ENI232"/>
    <mergeCell ref="ELZ232:EMB232"/>
    <mergeCell ref="EMC232:EME232"/>
    <mergeCell ref="EMF232:EMH232"/>
    <mergeCell ref="EMI232:EMK232"/>
    <mergeCell ref="EML232:EMN232"/>
    <mergeCell ref="EMO232:EMQ232"/>
    <mergeCell ref="ELH232:ELJ232"/>
    <mergeCell ref="ELK232:ELM232"/>
    <mergeCell ref="ELN232:ELP232"/>
    <mergeCell ref="ELQ232:ELS232"/>
    <mergeCell ref="ELT232:ELV232"/>
    <mergeCell ref="ELW232:ELY232"/>
    <mergeCell ref="EKP232:EKR232"/>
    <mergeCell ref="EKS232:EKU232"/>
    <mergeCell ref="EKV232:EKX232"/>
    <mergeCell ref="EKY232:ELA232"/>
    <mergeCell ref="ELB232:ELD232"/>
    <mergeCell ref="ELE232:ELG232"/>
    <mergeCell ref="EJX232:EJZ232"/>
    <mergeCell ref="EKA232:EKC232"/>
    <mergeCell ref="EKD232:EKF232"/>
    <mergeCell ref="EKG232:EKI232"/>
    <mergeCell ref="EKJ232:EKL232"/>
    <mergeCell ref="EKM232:EKO232"/>
    <mergeCell ref="EJF232:EJH232"/>
    <mergeCell ref="EJI232:EJK232"/>
    <mergeCell ref="EJL232:EJN232"/>
    <mergeCell ref="EJO232:EJQ232"/>
    <mergeCell ref="EJR232:EJT232"/>
    <mergeCell ref="EJU232:EJW232"/>
    <mergeCell ref="EIN232:EIP232"/>
    <mergeCell ref="EIQ232:EIS232"/>
    <mergeCell ref="EIT232:EIV232"/>
    <mergeCell ref="EIW232:EIY232"/>
    <mergeCell ref="EIZ232:EJB232"/>
    <mergeCell ref="EJC232:EJE232"/>
    <mergeCell ref="EHV232:EHX232"/>
    <mergeCell ref="EHY232:EIA232"/>
    <mergeCell ref="EIB232:EID232"/>
    <mergeCell ref="EIE232:EIG232"/>
    <mergeCell ref="EIH232:EIJ232"/>
    <mergeCell ref="EIK232:EIM232"/>
    <mergeCell ref="EHD232:EHF232"/>
    <mergeCell ref="EHG232:EHI232"/>
    <mergeCell ref="EHJ232:EHL232"/>
    <mergeCell ref="EHM232:EHO232"/>
    <mergeCell ref="EHP232:EHR232"/>
    <mergeCell ref="EHS232:EHU232"/>
    <mergeCell ref="EGL232:EGN232"/>
    <mergeCell ref="EGO232:EGQ232"/>
    <mergeCell ref="EGR232:EGT232"/>
    <mergeCell ref="EGU232:EGW232"/>
    <mergeCell ref="EGX232:EGZ232"/>
    <mergeCell ref="EHA232:EHC232"/>
    <mergeCell ref="EFT232:EFV232"/>
    <mergeCell ref="EFW232:EFY232"/>
    <mergeCell ref="EFZ232:EGB232"/>
    <mergeCell ref="EGC232:EGE232"/>
    <mergeCell ref="EGF232:EGH232"/>
    <mergeCell ref="EGI232:EGK232"/>
    <mergeCell ref="EFB232:EFD232"/>
    <mergeCell ref="EFE232:EFG232"/>
    <mergeCell ref="EFH232:EFJ232"/>
    <mergeCell ref="EFK232:EFM232"/>
    <mergeCell ref="EFN232:EFP232"/>
    <mergeCell ref="EFQ232:EFS232"/>
    <mergeCell ref="EEJ232:EEL232"/>
    <mergeCell ref="EEM232:EEO232"/>
    <mergeCell ref="EEP232:EER232"/>
    <mergeCell ref="EES232:EEU232"/>
    <mergeCell ref="EEV232:EEX232"/>
    <mergeCell ref="EEY232:EFA232"/>
    <mergeCell ref="EDR232:EDT232"/>
    <mergeCell ref="EDU232:EDW232"/>
    <mergeCell ref="EDX232:EDZ232"/>
    <mergeCell ref="EEA232:EEC232"/>
    <mergeCell ref="EED232:EEF232"/>
    <mergeCell ref="EEG232:EEI232"/>
    <mergeCell ref="ECZ232:EDB232"/>
    <mergeCell ref="EDC232:EDE232"/>
    <mergeCell ref="EDF232:EDH232"/>
    <mergeCell ref="EDI232:EDK232"/>
    <mergeCell ref="EDL232:EDN232"/>
    <mergeCell ref="EDO232:EDQ232"/>
    <mergeCell ref="ECH232:ECJ232"/>
    <mergeCell ref="ECK232:ECM232"/>
    <mergeCell ref="ECN232:ECP232"/>
    <mergeCell ref="ECQ232:ECS232"/>
    <mergeCell ref="ECT232:ECV232"/>
    <mergeCell ref="ECW232:ECY232"/>
    <mergeCell ref="EBP232:EBR232"/>
    <mergeCell ref="EBS232:EBU232"/>
    <mergeCell ref="EBV232:EBX232"/>
    <mergeCell ref="EBY232:ECA232"/>
    <mergeCell ref="ECB232:ECD232"/>
    <mergeCell ref="ECE232:ECG232"/>
    <mergeCell ref="EAX232:EAZ232"/>
    <mergeCell ref="EBA232:EBC232"/>
    <mergeCell ref="EBD232:EBF232"/>
    <mergeCell ref="EBG232:EBI232"/>
    <mergeCell ref="EBJ232:EBL232"/>
    <mergeCell ref="EBM232:EBO232"/>
    <mergeCell ref="EAF232:EAH232"/>
    <mergeCell ref="EAI232:EAK232"/>
    <mergeCell ref="EAL232:EAN232"/>
    <mergeCell ref="EAO232:EAQ232"/>
    <mergeCell ref="EAR232:EAT232"/>
    <mergeCell ref="EAU232:EAW232"/>
    <mergeCell ref="DZN232:DZP232"/>
    <mergeCell ref="DZQ232:DZS232"/>
    <mergeCell ref="DZT232:DZV232"/>
    <mergeCell ref="DZW232:DZY232"/>
    <mergeCell ref="DZZ232:EAB232"/>
    <mergeCell ref="EAC232:EAE232"/>
    <mergeCell ref="DYV232:DYX232"/>
    <mergeCell ref="DYY232:DZA232"/>
    <mergeCell ref="DZB232:DZD232"/>
    <mergeCell ref="DZE232:DZG232"/>
    <mergeCell ref="DZH232:DZJ232"/>
    <mergeCell ref="DZK232:DZM232"/>
    <mergeCell ref="DYD232:DYF232"/>
    <mergeCell ref="DYG232:DYI232"/>
    <mergeCell ref="DYJ232:DYL232"/>
    <mergeCell ref="DYM232:DYO232"/>
    <mergeCell ref="DYP232:DYR232"/>
    <mergeCell ref="DYS232:DYU232"/>
    <mergeCell ref="DXL232:DXN232"/>
    <mergeCell ref="DXO232:DXQ232"/>
    <mergeCell ref="DXR232:DXT232"/>
    <mergeCell ref="DXU232:DXW232"/>
    <mergeCell ref="DXX232:DXZ232"/>
    <mergeCell ref="DYA232:DYC232"/>
    <mergeCell ref="DWT232:DWV232"/>
    <mergeCell ref="DWW232:DWY232"/>
    <mergeCell ref="DWZ232:DXB232"/>
    <mergeCell ref="DXC232:DXE232"/>
    <mergeCell ref="DXF232:DXH232"/>
    <mergeCell ref="DXI232:DXK232"/>
    <mergeCell ref="DWB232:DWD232"/>
    <mergeCell ref="DWE232:DWG232"/>
    <mergeCell ref="DWH232:DWJ232"/>
    <mergeCell ref="DWK232:DWM232"/>
    <mergeCell ref="DWN232:DWP232"/>
    <mergeCell ref="DWQ232:DWS232"/>
    <mergeCell ref="DVJ232:DVL232"/>
    <mergeCell ref="DVM232:DVO232"/>
    <mergeCell ref="DVP232:DVR232"/>
    <mergeCell ref="DVS232:DVU232"/>
    <mergeCell ref="DVV232:DVX232"/>
    <mergeCell ref="DVY232:DWA232"/>
    <mergeCell ref="DUR232:DUT232"/>
    <mergeCell ref="DUU232:DUW232"/>
    <mergeCell ref="DUX232:DUZ232"/>
    <mergeCell ref="DVA232:DVC232"/>
    <mergeCell ref="DVD232:DVF232"/>
    <mergeCell ref="DVG232:DVI232"/>
    <mergeCell ref="DTZ232:DUB232"/>
    <mergeCell ref="DUC232:DUE232"/>
    <mergeCell ref="DUF232:DUH232"/>
    <mergeCell ref="DUI232:DUK232"/>
    <mergeCell ref="DUL232:DUN232"/>
    <mergeCell ref="DUO232:DUQ232"/>
    <mergeCell ref="DTH232:DTJ232"/>
    <mergeCell ref="DTK232:DTM232"/>
    <mergeCell ref="DTN232:DTP232"/>
    <mergeCell ref="DTQ232:DTS232"/>
    <mergeCell ref="DTT232:DTV232"/>
    <mergeCell ref="DTW232:DTY232"/>
    <mergeCell ref="DSP232:DSR232"/>
    <mergeCell ref="DSS232:DSU232"/>
    <mergeCell ref="DSV232:DSX232"/>
    <mergeCell ref="DSY232:DTA232"/>
    <mergeCell ref="DTB232:DTD232"/>
    <mergeCell ref="DTE232:DTG232"/>
    <mergeCell ref="DRX232:DRZ232"/>
    <mergeCell ref="DSA232:DSC232"/>
    <mergeCell ref="DSD232:DSF232"/>
    <mergeCell ref="DSG232:DSI232"/>
    <mergeCell ref="DSJ232:DSL232"/>
    <mergeCell ref="DSM232:DSO232"/>
    <mergeCell ref="DRF232:DRH232"/>
    <mergeCell ref="DRI232:DRK232"/>
    <mergeCell ref="DRL232:DRN232"/>
    <mergeCell ref="DRO232:DRQ232"/>
    <mergeCell ref="DRR232:DRT232"/>
    <mergeCell ref="DRU232:DRW232"/>
    <mergeCell ref="DQN232:DQP232"/>
    <mergeCell ref="DQQ232:DQS232"/>
    <mergeCell ref="DQT232:DQV232"/>
    <mergeCell ref="DQW232:DQY232"/>
    <mergeCell ref="DQZ232:DRB232"/>
    <mergeCell ref="DRC232:DRE232"/>
    <mergeCell ref="DPV232:DPX232"/>
    <mergeCell ref="DPY232:DQA232"/>
    <mergeCell ref="DQB232:DQD232"/>
    <mergeCell ref="DQE232:DQG232"/>
    <mergeCell ref="DQH232:DQJ232"/>
    <mergeCell ref="DQK232:DQM232"/>
    <mergeCell ref="DPD232:DPF232"/>
    <mergeCell ref="DPG232:DPI232"/>
    <mergeCell ref="DPJ232:DPL232"/>
    <mergeCell ref="DPM232:DPO232"/>
    <mergeCell ref="DPP232:DPR232"/>
    <mergeCell ref="DPS232:DPU232"/>
    <mergeCell ref="DOL232:DON232"/>
    <mergeCell ref="DOO232:DOQ232"/>
    <mergeCell ref="DOR232:DOT232"/>
    <mergeCell ref="DOU232:DOW232"/>
    <mergeCell ref="DOX232:DOZ232"/>
    <mergeCell ref="DPA232:DPC232"/>
    <mergeCell ref="DNT232:DNV232"/>
    <mergeCell ref="DNW232:DNY232"/>
    <mergeCell ref="DNZ232:DOB232"/>
    <mergeCell ref="DOC232:DOE232"/>
    <mergeCell ref="DOF232:DOH232"/>
    <mergeCell ref="DOI232:DOK232"/>
    <mergeCell ref="DNB232:DND232"/>
    <mergeCell ref="DNE232:DNG232"/>
    <mergeCell ref="DNH232:DNJ232"/>
    <mergeCell ref="DNK232:DNM232"/>
    <mergeCell ref="DNN232:DNP232"/>
    <mergeCell ref="DNQ232:DNS232"/>
    <mergeCell ref="DMJ232:DML232"/>
    <mergeCell ref="DMM232:DMO232"/>
    <mergeCell ref="DMP232:DMR232"/>
    <mergeCell ref="DMS232:DMU232"/>
    <mergeCell ref="DMV232:DMX232"/>
    <mergeCell ref="DMY232:DNA232"/>
    <mergeCell ref="DLR232:DLT232"/>
    <mergeCell ref="DLU232:DLW232"/>
    <mergeCell ref="DLX232:DLZ232"/>
    <mergeCell ref="DMA232:DMC232"/>
    <mergeCell ref="DMD232:DMF232"/>
    <mergeCell ref="DMG232:DMI232"/>
    <mergeCell ref="DKZ232:DLB232"/>
    <mergeCell ref="DLC232:DLE232"/>
    <mergeCell ref="DLF232:DLH232"/>
    <mergeCell ref="DLI232:DLK232"/>
    <mergeCell ref="DLL232:DLN232"/>
    <mergeCell ref="DLO232:DLQ232"/>
    <mergeCell ref="DKH232:DKJ232"/>
    <mergeCell ref="DKK232:DKM232"/>
    <mergeCell ref="DKN232:DKP232"/>
    <mergeCell ref="DKQ232:DKS232"/>
    <mergeCell ref="DKT232:DKV232"/>
    <mergeCell ref="DKW232:DKY232"/>
    <mergeCell ref="DJP232:DJR232"/>
    <mergeCell ref="DJS232:DJU232"/>
    <mergeCell ref="DJV232:DJX232"/>
    <mergeCell ref="DJY232:DKA232"/>
    <mergeCell ref="DKB232:DKD232"/>
    <mergeCell ref="DKE232:DKG232"/>
    <mergeCell ref="DIX232:DIZ232"/>
    <mergeCell ref="DJA232:DJC232"/>
    <mergeCell ref="DJD232:DJF232"/>
    <mergeCell ref="DJG232:DJI232"/>
    <mergeCell ref="DJJ232:DJL232"/>
    <mergeCell ref="DJM232:DJO232"/>
    <mergeCell ref="DIF232:DIH232"/>
    <mergeCell ref="DII232:DIK232"/>
    <mergeCell ref="DIL232:DIN232"/>
    <mergeCell ref="DIO232:DIQ232"/>
    <mergeCell ref="DIR232:DIT232"/>
    <mergeCell ref="DIU232:DIW232"/>
    <mergeCell ref="DHN232:DHP232"/>
    <mergeCell ref="DHQ232:DHS232"/>
    <mergeCell ref="DHT232:DHV232"/>
    <mergeCell ref="DHW232:DHY232"/>
    <mergeCell ref="DHZ232:DIB232"/>
    <mergeCell ref="DIC232:DIE232"/>
    <mergeCell ref="DGV232:DGX232"/>
    <mergeCell ref="DGY232:DHA232"/>
    <mergeCell ref="DHB232:DHD232"/>
    <mergeCell ref="DHE232:DHG232"/>
    <mergeCell ref="DHH232:DHJ232"/>
    <mergeCell ref="DHK232:DHM232"/>
    <mergeCell ref="DGD232:DGF232"/>
    <mergeCell ref="DGG232:DGI232"/>
    <mergeCell ref="DGJ232:DGL232"/>
    <mergeCell ref="DGM232:DGO232"/>
    <mergeCell ref="DGP232:DGR232"/>
    <mergeCell ref="DGS232:DGU232"/>
    <mergeCell ref="DFL232:DFN232"/>
    <mergeCell ref="DFO232:DFQ232"/>
    <mergeCell ref="DFR232:DFT232"/>
    <mergeCell ref="DFU232:DFW232"/>
    <mergeCell ref="DFX232:DFZ232"/>
    <mergeCell ref="DGA232:DGC232"/>
    <mergeCell ref="DET232:DEV232"/>
    <mergeCell ref="DEW232:DEY232"/>
    <mergeCell ref="DEZ232:DFB232"/>
    <mergeCell ref="DFC232:DFE232"/>
    <mergeCell ref="DFF232:DFH232"/>
    <mergeCell ref="DFI232:DFK232"/>
    <mergeCell ref="DEB232:DED232"/>
    <mergeCell ref="DEE232:DEG232"/>
    <mergeCell ref="DEH232:DEJ232"/>
    <mergeCell ref="DEK232:DEM232"/>
    <mergeCell ref="DEN232:DEP232"/>
    <mergeCell ref="DEQ232:DES232"/>
    <mergeCell ref="DDJ232:DDL232"/>
    <mergeCell ref="DDM232:DDO232"/>
    <mergeCell ref="DDP232:DDR232"/>
    <mergeCell ref="DDS232:DDU232"/>
    <mergeCell ref="DDV232:DDX232"/>
    <mergeCell ref="DDY232:DEA232"/>
    <mergeCell ref="DCR232:DCT232"/>
    <mergeCell ref="DCU232:DCW232"/>
    <mergeCell ref="DCX232:DCZ232"/>
    <mergeCell ref="DDA232:DDC232"/>
    <mergeCell ref="DDD232:DDF232"/>
    <mergeCell ref="DDG232:DDI232"/>
    <mergeCell ref="DBZ232:DCB232"/>
    <mergeCell ref="DCC232:DCE232"/>
    <mergeCell ref="DCF232:DCH232"/>
    <mergeCell ref="DCI232:DCK232"/>
    <mergeCell ref="DCL232:DCN232"/>
    <mergeCell ref="DCO232:DCQ232"/>
    <mergeCell ref="DBH232:DBJ232"/>
    <mergeCell ref="DBK232:DBM232"/>
    <mergeCell ref="DBN232:DBP232"/>
    <mergeCell ref="DBQ232:DBS232"/>
    <mergeCell ref="DBT232:DBV232"/>
    <mergeCell ref="DBW232:DBY232"/>
    <mergeCell ref="DAP232:DAR232"/>
    <mergeCell ref="DAS232:DAU232"/>
    <mergeCell ref="DAV232:DAX232"/>
    <mergeCell ref="DAY232:DBA232"/>
    <mergeCell ref="DBB232:DBD232"/>
    <mergeCell ref="DBE232:DBG232"/>
    <mergeCell ref="CZX232:CZZ232"/>
    <mergeCell ref="DAA232:DAC232"/>
    <mergeCell ref="DAD232:DAF232"/>
    <mergeCell ref="DAG232:DAI232"/>
    <mergeCell ref="DAJ232:DAL232"/>
    <mergeCell ref="DAM232:DAO232"/>
    <mergeCell ref="CZF232:CZH232"/>
    <mergeCell ref="CZI232:CZK232"/>
    <mergeCell ref="CZL232:CZN232"/>
    <mergeCell ref="CZO232:CZQ232"/>
    <mergeCell ref="CZR232:CZT232"/>
    <mergeCell ref="CZU232:CZW232"/>
    <mergeCell ref="CYN232:CYP232"/>
    <mergeCell ref="CYQ232:CYS232"/>
    <mergeCell ref="CYT232:CYV232"/>
    <mergeCell ref="CYW232:CYY232"/>
    <mergeCell ref="CYZ232:CZB232"/>
    <mergeCell ref="CZC232:CZE232"/>
    <mergeCell ref="CXV232:CXX232"/>
    <mergeCell ref="CXY232:CYA232"/>
    <mergeCell ref="CYB232:CYD232"/>
    <mergeCell ref="CYE232:CYG232"/>
    <mergeCell ref="CYH232:CYJ232"/>
    <mergeCell ref="CYK232:CYM232"/>
    <mergeCell ref="CXD232:CXF232"/>
    <mergeCell ref="CXG232:CXI232"/>
    <mergeCell ref="CXJ232:CXL232"/>
    <mergeCell ref="CXM232:CXO232"/>
    <mergeCell ref="CXP232:CXR232"/>
    <mergeCell ref="CXS232:CXU232"/>
    <mergeCell ref="CWL232:CWN232"/>
    <mergeCell ref="CWO232:CWQ232"/>
    <mergeCell ref="CWR232:CWT232"/>
    <mergeCell ref="CWU232:CWW232"/>
    <mergeCell ref="CWX232:CWZ232"/>
    <mergeCell ref="CXA232:CXC232"/>
    <mergeCell ref="CVT232:CVV232"/>
    <mergeCell ref="CVW232:CVY232"/>
    <mergeCell ref="CVZ232:CWB232"/>
    <mergeCell ref="CWC232:CWE232"/>
    <mergeCell ref="CWF232:CWH232"/>
    <mergeCell ref="CWI232:CWK232"/>
    <mergeCell ref="CVB232:CVD232"/>
    <mergeCell ref="CVE232:CVG232"/>
    <mergeCell ref="CVH232:CVJ232"/>
    <mergeCell ref="CVK232:CVM232"/>
    <mergeCell ref="CVN232:CVP232"/>
    <mergeCell ref="CVQ232:CVS232"/>
    <mergeCell ref="CUJ232:CUL232"/>
    <mergeCell ref="CUM232:CUO232"/>
    <mergeCell ref="CUP232:CUR232"/>
    <mergeCell ref="CUS232:CUU232"/>
    <mergeCell ref="CUV232:CUX232"/>
    <mergeCell ref="CUY232:CVA232"/>
    <mergeCell ref="CTR232:CTT232"/>
    <mergeCell ref="CTU232:CTW232"/>
    <mergeCell ref="CTX232:CTZ232"/>
    <mergeCell ref="CUA232:CUC232"/>
    <mergeCell ref="CUD232:CUF232"/>
    <mergeCell ref="CUG232:CUI232"/>
    <mergeCell ref="CSZ232:CTB232"/>
    <mergeCell ref="CTC232:CTE232"/>
    <mergeCell ref="CTF232:CTH232"/>
    <mergeCell ref="CTI232:CTK232"/>
    <mergeCell ref="CTL232:CTN232"/>
    <mergeCell ref="CTO232:CTQ232"/>
    <mergeCell ref="CSH232:CSJ232"/>
    <mergeCell ref="CSK232:CSM232"/>
    <mergeCell ref="CSN232:CSP232"/>
    <mergeCell ref="CSQ232:CSS232"/>
    <mergeCell ref="CST232:CSV232"/>
    <mergeCell ref="CSW232:CSY232"/>
    <mergeCell ref="CRP232:CRR232"/>
    <mergeCell ref="CRS232:CRU232"/>
    <mergeCell ref="CRV232:CRX232"/>
    <mergeCell ref="CRY232:CSA232"/>
    <mergeCell ref="CSB232:CSD232"/>
    <mergeCell ref="CSE232:CSG232"/>
    <mergeCell ref="CQX232:CQZ232"/>
    <mergeCell ref="CRA232:CRC232"/>
    <mergeCell ref="CRD232:CRF232"/>
    <mergeCell ref="CRG232:CRI232"/>
    <mergeCell ref="CRJ232:CRL232"/>
    <mergeCell ref="CRM232:CRO232"/>
    <mergeCell ref="CQF232:CQH232"/>
    <mergeCell ref="CQI232:CQK232"/>
    <mergeCell ref="CQL232:CQN232"/>
    <mergeCell ref="CQO232:CQQ232"/>
    <mergeCell ref="CQR232:CQT232"/>
    <mergeCell ref="CQU232:CQW232"/>
    <mergeCell ref="CPN232:CPP232"/>
    <mergeCell ref="CPQ232:CPS232"/>
    <mergeCell ref="CPT232:CPV232"/>
    <mergeCell ref="CPW232:CPY232"/>
    <mergeCell ref="CPZ232:CQB232"/>
    <mergeCell ref="CQC232:CQE232"/>
    <mergeCell ref="COV232:COX232"/>
    <mergeCell ref="COY232:CPA232"/>
    <mergeCell ref="CPB232:CPD232"/>
    <mergeCell ref="CPE232:CPG232"/>
    <mergeCell ref="CPH232:CPJ232"/>
    <mergeCell ref="CPK232:CPM232"/>
    <mergeCell ref="COD232:COF232"/>
    <mergeCell ref="COG232:COI232"/>
    <mergeCell ref="COJ232:COL232"/>
    <mergeCell ref="COM232:COO232"/>
    <mergeCell ref="COP232:COR232"/>
    <mergeCell ref="COS232:COU232"/>
    <mergeCell ref="CNL232:CNN232"/>
    <mergeCell ref="CNO232:CNQ232"/>
    <mergeCell ref="CNR232:CNT232"/>
    <mergeCell ref="CNU232:CNW232"/>
    <mergeCell ref="CNX232:CNZ232"/>
    <mergeCell ref="COA232:COC232"/>
    <mergeCell ref="CMT232:CMV232"/>
    <mergeCell ref="CMW232:CMY232"/>
    <mergeCell ref="CMZ232:CNB232"/>
    <mergeCell ref="CNC232:CNE232"/>
    <mergeCell ref="CNF232:CNH232"/>
    <mergeCell ref="CNI232:CNK232"/>
    <mergeCell ref="CMB232:CMD232"/>
    <mergeCell ref="CME232:CMG232"/>
    <mergeCell ref="CMH232:CMJ232"/>
    <mergeCell ref="CMK232:CMM232"/>
    <mergeCell ref="CMN232:CMP232"/>
    <mergeCell ref="CMQ232:CMS232"/>
    <mergeCell ref="CLJ232:CLL232"/>
    <mergeCell ref="CLM232:CLO232"/>
    <mergeCell ref="CLP232:CLR232"/>
    <mergeCell ref="CLS232:CLU232"/>
    <mergeCell ref="CLV232:CLX232"/>
    <mergeCell ref="CLY232:CMA232"/>
    <mergeCell ref="CKR232:CKT232"/>
    <mergeCell ref="CKU232:CKW232"/>
    <mergeCell ref="CKX232:CKZ232"/>
    <mergeCell ref="CLA232:CLC232"/>
    <mergeCell ref="CLD232:CLF232"/>
    <mergeCell ref="CLG232:CLI232"/>
    <mergeCell ref="CJZ232:CKB232"/>
    <mergeCell ref="CKC232:CKE232"/>
    <mergeCell ref="CKF232:CKH232"/>
    <mergeCell ref="CKI232:CKK232"/>
    <mergeCell ref="CKL232:CKN232"/>
    <mergeCell ref="CKO232:CKQ232"/>
    <mergeCell ref="CJH232:CJJ232"/>
    <mergeCell ref="CJK232:CJM232"/>
    <mergeCell ref="CJN232:CJP232"/>
    <mergeCell ref="CJQ232:CJS232"/>
    <mergeCell ref="CJT232:CJV232"/>
    <mergeCell ref="CJW232:CJY232"/>
    <mergeCell ref="CIP232:CIR232"/>
    <mergeCell ref="CIS232:CIU232"/>
    <mergeCell ref="CIV232:CIX232"/>
    <mergeCell ref="CIY232:CJA232"/>
    <mergeCell ref="CJB232:CJD232"/>
    <mergeCell ref="CJE232:CJG232"/>
    <mergeCell ref="CHX232:CHZ232"/>
    <mergeCell ref="CIA232:CIC232"/>
    <mergeCell ref="CID232:CIF232"/>
    <mergeCell ref="CIG232:CII232"/>
    <mergeCell ref="CIJ232:CIL232"/>
    <mergeCell ref="CIM232:CIO232"/>
    <mergeCell ref="CHF232:CHH232"/>
    <mergeCell ref="CHI232:CHK232"/>
    <mergeCell ref="CHL232:CHN232"/>
    <mergeCell ref="CHO232:CHQ232"/>
    <mergeCell ref="CHR232:CHT232"/>
    <mergeCell ref="CHU232:CHW232"/>
    <mergeCell ref="CGN232:CGP232"/>
    <mergeCell ref="CGQ232:CGS232"/>
    <mergeCell ref="CGT232:CGV232"/>
    <mergeCell ref="CGW232:CGY232"/>
    <mergeCell ref="CGZ232:CHB232"/>
    <mergeCell ref="CHC232:CHE232"/>
    <mergeCell ref="CFV232:CFX232"/>
    <mergeCell ref="CFY232:CGA232"/>
    <mergeCell ref="CGB232:CGD232"/>
    <mergeCell ref="CGE232:CGG232"/>
    <mergeCell ref="CGH232:CGJ232"/>
    <mergeCell ref="CGK232:CGM232"/>
    <mergeCell ref="CFD232:CFF232"/>
    <mergeCell ref="CFG232:CFI232"/>
    <mergeCell ref="CFJ232:CFL232"/>
    <mergeCell ref="CFM232:CFO232"/>
    <mergeCell ref="CFP232:CFR232"/>
    <mergeCell ref="CFS232:CFU232"/>
    <mergeCell ref="CEL232:CEN232"/>
    <mergeCell ref="CEO232:CEQ232"/>
    <mergeCell ref="CER232:CET232"/>
    <mergeCell ref="CEU232:CEW232"/>
    <mergeCell ref="CEX232:CEZ232"/>
    <mergeCell ref="CFA232:CFC232"/>
    <mergeCell ref="CDT232:CDV232"/>
    <mergeCell ref="CDW232:CDY232"/>
    <mergeCell ref="CDZ232:CEB232"/>
    <mergeCell ref="CEC232:CEE232"/>
    <mergeCell ref="CEF232:CEH232"/>
    <mergeCell ref="CEI232:CEK232"/>
    <mergeCell ref="CDB232:CDD232"/>
    <mergeCell ref="CDE232:CDG232"/>
    <mergeCell ref="CDH232:CDJ232"/>
    <mergeCell ref="CDK232:CDM232"/>
    <mergeCell ref="CDN232:CDP232"/>
    <mergeCell ref="CDQ232:CDS232"/>
    <mergeCell ref="CCJ232:CCL232"/>
    <mergeCell ref="CCM232:CCO232"/>
    <mergeCell ref="CCP232:CCR232"/>
    <mergeCell ref="CCS232:CCU232"/>
    <mergeCell ref="CCV232:CCX232"/>
    <mergeCell ref="CCY232:CDA232"/>
    <mergeCell ref="CBR232:CBT232"/>
    <mergeCell ref="CBU232:CBW232"/>
    <mergeCell ref="CBX232:CBZ232"/>
    <mergeCell ref="CCA232:CCC232"/>
    <mergeCell ref="CCD232:CCF232"/>
    <mergeCell ref="CCG232:CCI232"/>
    <mergeCell ref="CAZ232:CBB232"/>
    <mergeCell ref="CBC232:CBE232"/>
    <mergeCell ref="CBF232:CBH232"/>
    <mergeCell ref="CBI232:CBK232"/>
    <mergeCell ref="CBL232:CBN232"/>
    <mergeCell ref="CBO232:CBQ232"/>
    <mergeCell ref="CAH232:CAJ232"/>
    <mergeCell ref="CAK232:CAM232"/>
    <mergeCell ref="CAN232:CAP232"/>
    <mergeCell ref="CAQ232:CAS232"/>
    <mergeCell ref="CAT232:CAV232"/>
    <mergeCell ref="CAW232:CAY232"/>
    <mergeCell ref="BZP232:BZR232"/>
    <mergeCell ref="BZS232:BZU232"/>
    <mergeCell ref="BZV232:BZX232"/>
    <mergeCell ref="BZY232:CAA232"/>
    <mergeCell ref="CAB232:CAD232"/>
    <mergeCell ref="CAE232:CAG232"/>
    <mergeCell ref="BYX232:BYZ232"/>
    <mergeCell ref="BZA232:BZC232"/>
    <mergeCell ref="BZD232:BZF232"/>
    <mergeCell ref="BZG232:BZI232"/>
    <mergeCell ref="BZJ232:BZL232"/>
    <mergeCell ref="BZM232:BZO232"/>
    <mergeCell ref="BYF232:BYH232"/>
    <mergeCell ref="BYI232:BYK232"/>
    <mergeCell ref="BYL232:BYN232"/>
    <mergeCell ref="BYO232:BYQ232"/>
    <mergeCell ref="BYR232:BYT232"/>
    <mergeCell ref="BYU232:BYW232"/>
    <mergeCell ref="BXN232:BXP232"/>
    <mergeCell ref="BXQ232:BXS232"/>
    <mergeCell ref="BXT232:BXV232"/>
    <mergeCell ref="BXW232:BXY232"/>
    <mergeCell ref="BXZ232:BYB232"/>
    <mergeCell ref="BYC232:BYE232"/>
    <mergeCell ref="BWV232:BWX232"/>
    <mergeCell ref="BWY232:BXA232"/>
    <mergeCell ref="BXB232:BXD232"/>
    <mergeCell ref="BXE232:BXG232"/>
    <mergeCell ref="BXH232:BXJ232"/>
    <mergeCell ref="BXK232:BXM232"/>
    <mergeCell ref="BWD232:BWF232"/>
    <mergeCell ref="BWG232:BWI232"/>
    <mergeCell ref="BWJ232:BWL232"/>
    <mergeCell ref="BWM232:BWO232"/>
    <mergeCell ref="BWP232:BWR232"/>
    <mergeCell ref="BWS232:BWU232"/>
    <mergeCell ref="BVL232:BVN232"/>
    <mergeCell ref="BVO232:BVQ232"/>
    <mergeCell ref="BVR232:BVT232"/>
    <mergeCell ref="BVU232:BVW232"/>
    <mergeCell ref="BVX232:BVZ232"/>
    <mergeCell ref="BWA232:BWC232"/>
    <mergeCell ref="BUT232:BUV232"/>
    <mergeCell ref="BUW232:BUY232"/>
    <mergeCell ref="BUZ232:BVB232"/>
    <mergeCell ref="BVC232:BVE232"/>
    <mergeCell ref="BVF232:BVH232"/>
    <mergeCell ref="BVI232:BVK232"/>
    <mergeCell ref="BUB232:BUD232"/>
    <mergeCell ref="BUE232:BUG232"/>
    <mergeCell ref="BUH232:BUJ232"/>
    <mergeCell ref="BUK232:BUM232"/>
    <mergeCell ref="BUN232:BUP232"/>
    <mergeCell ref="BUQ232:BUS232"/>
    <mergeCell ref="BTJ232:BTL232"/>
    <mergeCell ref="BTM232:BTO232"/>
    <mergeCell ref="BTP232:BTR232"/>
    <mergeCell ref="BTS232:BTU232"/>
    <mergeCell ref="BTV232:BTX232"/>
    <mergeCell ref="BTY232:BUA232"/>
    <mergeCell ref="BSR232:BST232"/>
    <mergeCell ref="BSU232:BSW232"/>
    <mergeCell ref="BSX232:BSZ232"/>
    <mergeCell ref="BTA232:BTC232"/>
    <mergeCell ref="BTD232:BTF232"/>
    <mergeCell ref="BTG232:BTI232"/>
    <mergeCell ref="BRZ232:BSB232"/>
    <mergeCell ref="BSC232:BSE232"/>
    <mergeCell ref="BSF232:BSH232"/>
    <mergeCell ref="BSI232:BSK232"/>
    <mergeCell ref="BSL232:BSN232"/>
    <mergeCell ref="BSO232:BSQ232"/>
    <mergeCell ref="BRH232:BRJ232"/>
    <mergeCell ref="BRK232:BRM232"/>
    <mergeCell ref="BRN232:BRP232"/>
    <mergeCell ref="BRQ232:BRS232"/>
    <mergeCell ref="BRT232:BRV232"/>
    <mergeCell ref="BRW232:BRY232"/>
    <mergeCell ref="BQP232:BQR232"/>
    <mergeCell ref="BQS232:BQU232"/>
    <mergeCell ref="BQV232:BQX232"/>
    <mergeCell ref="BQY232:BRA232"/>
    <mergeCell ref="BRB232:BRD232"/>
    <mergeCell ref="BRE232:BRG232"/>
    <mergeCell ref="BPX232:BPZ232"/>
    <mergeCell ref="BQA232:BQC232"/>
    <mergeCell ref="BQD232:BQF232"/>
    <mergeCell ref="BQG232:BQI232"/>
    <mergeCell ref="BQJ232:BQL232"/>
    <mergeCell ref="BQM232:BQO232"/>
    <mergeCell ref="BPF232:BPH232"/>
    <mergeCell ref="BPI232:BPK232"/>
    <mergeCell ref="BPL232:BPN232"/>
    <mergeCell ref="BPO232:BPQ232"/>
    <mergeCell ref="BPR232:BPT232"/>
    <mergeCell ref="BPU232:BPW232"/>
    <mergeCell ref="BON232:BOP232"/>
    <mergeCell ref="BOQ232:BOS232"/>
    <mergeCell ref="BOT232:BOV232"/>
    <mergeCell ref="BOW232:BOY232"/>
    <mergeCell ref="BOZ232:BPB232"/>
    <mergeCell ref="BPC232:BPE232"/>
    <mergeCell ref="BNV232:BNX232"/>
    <mergeCell ref="BNY232:BOA232"/>
    <mergeCell ref="BOB232:BOD232"/>
    <mergeCell ref="BOE232:BOG232"/>
    <mergeCell ref="BOH232:BOJ232"/>
    <mergeCell ref="BOK232:BOM232"/>
    <mergeCell ref="BND232:BNF232"/>
    <mergeCell ref="BNG232:BNI232"/>
    <mergeCell ref="BNJ232:BNL232"/>
    <mergeCell ref="BNM232:BNO232"/>
    <mergeCell ref="BNP232:BNR232"/>
    <mergeCell ref="BNS232:BNU232"/>
    <mergeCell ref="BML232:BMN232"/>
    <mergeCell ref="BMO232:BMQ232"/>
    <mergeCell ref="BMR232:BMT232"/>
    <mergeCell ref="BMU232:BMW232"/>
    <mergeCell ref="BMX232:BMZ232"/>
    <mergeCell ref="BNA232:BNC232"/>
    <mergeCell ref="BLT232:BLV232"/>
    <mergeCell ref="BLW232:BLY232"/>
    <mergeCell ref="BLZ232:BMB232"/>
    <mergeCell ref="BMC232:BME232"/>
    <mergeCell ref="BMF232:BMH232"/>
    <mergeCell ref="BMI232:BMK232"/>
    <mergeCell ref="BLB232:BLD232"/>
    <mergeCell ref="BLE232:BLG232"/>
    <mergeCell ref="BLH232:BLJ232"/>
    <mergeCell ref="BLK232:BLM232"/>
    <mergeCell ref="BLN232:BLP232"/>
    <mergeCell ref="BLQ232:BLS232"/>
    <mergeCell ref="BKJ232:BKL232"/>
    <mergeCell ref="BKM232:BKO232"/>
    <mergeCell ref="BKP232:BKR232"/>
    <mergeCell ref="BKS232:BKU232"/>
    <mergeCell ref="BKV232:BKX232"/>
    <mergeCell ref="BKY232:BLA232"/>
    <mergeCell ref="BJR232:BJT232"/>
    <mergeCell ref="BJU232:BJW232"/>
    <mergeCell ref="BJX232:BJZ232"/>
    <mergeCell ref="BKA232:BKC232"/>
    <mergeCell ref="BKD232:BKF232"/>
    <mergeCell ref="BKG232:BKI232"/>
    <mergeCell ref="BIZ232:BJB232"/>
    <mergeCell ref="BJC232:BJE232"/>
    <mergeCell ref="BJF232:BJH232"/>
    <mergeCell ref="BJI232:BJK232"/>
    <mergeCell ref="BJL232:BJN232"/>
    <mergeCell ref="BJO232:BJQ232"/>
    <mergeCell ref="BIH232:BIJ232"/>
    <mergeCell ref="BIK232:BIM232"/>
    <mergeCell ref="BIN232:BIP232"/>
    <mergeCell ref="BIQ232:BIS232"/>
    <mergeCell ref="BIT232:BIV232"/>
    <mergeCell ref="BIW232:BIY232"/>
    <mergeCell ref="BHP232:BHR232"/>
    <mergeCell ref="BHS232:BHU232"/>
    <mergeCell ref="BHV232:BHX232"/>
    <mergeCell ref="BHY232:BIA232"/>
    <mergeCell ref="BIB232:BID232"/>
    <mergeCell ref="BIE232:BIG232"/>
    <mergeCell ref="BGX232:BGZ232"/>
    <mergeCell ref="BHA232:BHC232"/>
    <mergeCell ref="BHD232:BHF232"/>
    <mergeCell ref="BHG232:BHI232"/>
    <mergeCell ref="BHJ232:BHL232"/>
    <mergeCell ref="BHM232:BHO232"/>
    <mergeCell ref="BGF232:BGH232"/>
    <mergeCell ref="BGI232:BGK232"/>
    <mergeCell ref="BGL232:BGN232"/>
    <mergeCell ref="BGO232:BGQ232"/>
    <mergeCell ref="BGR232:BGT232"/>
    <mergeCell ref="BGU232:BGW232"/>
    <mergeCell ref="BFN232:BFP232"/>
    <mergeCell ref="BFQ232:BFS232"/>
    <mergeCell ref="BFT232:BFV232"/>
    <mergeCell ref="BFW232:BFY232"/>
    <mergeCell ref="BFZ232:BGB232"/>
    <mergeCell ref="BGC232:BGE232"/>
    <mergeCell ref="BEV232:BEX232"/>
    <mergeCell ref="BEY232:BFA232"/>
    <mergeCell ref="BFB232:BFD232"/>
    <mergeCell ref="BFE232:BFG232"/>
    <mergeCell ref="BFH232:BFJ232"/>
    <mergeCell ref="BFK232:BFM232"/>
    <mergeCell ref="BED232:BEF232"/>
    <mergeCell ref="BEG232:BEI232"/>
    <mergeCell ref="BEJ232:BEL232"/>
    <mergeCell ref="BEM232:BEO232"/>
    <mergeCell ref="BEP232:BER232"/>
    <mergeCell ref="BES232:BEU232"/>
    <mergeCell ref="BDL232:BDN232"/>
    <mergeCell ref="BDO232:BDQ232"/>
    <mergeCell ref="BDR232:BDT232"/>
    <mergeCell ref="BDU232:BDW232"/>
    <mergeCell ref="BDX232:BDZ232"/>
    <mergeCell ref="BEA232:BEC232"/>
    <mergeCell ref="BCT232:BCV232"/>
    <mergeCell ref="BCW232:BCY232"/>
    <mergeCell ref="BCZ232:BDB232"/>
    <mergeCell ref="BDC232:BDE232"/>
    <mergeCell ref="BDF232:BDH232"/>
    <mergeCell ref="BDI232:BDK232"/>
    <mergeCell ref="BCB232:BCD232"/>
    <mergeCell ref="BCE232:BCG232"/>
    <mergeCell ref="BCH232:BCJ232"/>
    <mergeCell ref="BCK232:BCM232"/>
    <mergeCell ref="BCN232:BCP232"/>
    <mergeCell ref="BCQ232:BCS232"/>
    <mergeCell ref="BBJ232:BBL232"/>
    <mergeCell ref="BBM232:BBO232"/>
    <mergeCell ref="BBP232:BBR232"/>
    <mergeCell ref="BBS232:BBU232"/>
    <mergeCell ref="BBV232:BBX232"/>
    <mergeCell ref="BBY232:BCA232"/>
    <mergeCell ref="BAR232:BAT232"/>
    <mergeCell ref="BAU232:BAW232"/>
    <mergeCell ref="BAX232:BAZ232"/>
    <mergeCell ref="BBA232:BBC232"/>
    <mergeCell ref="BBD232:BBF232"/>
    <mergeCell ref="BBG232:BBI232"/>
    <mergeCell ref="AZZ232:BAB232"/>
    <mergeCell ref="BAC232:BAE232"/>
    <mergeCell ref="BAF232:BAH232"/>
    <mergeCell ref="BAI232:BAK232"/>
    <mergeCell ref="BAL232:BAN232"/>
    <mergeCell ref="BAO232:BAQ232"/>
    <mergeCell ref="AZH232:AZJ232"/>
    <mergeCell ref="AZK232:AZM232"/>
    <mergeCell ref="AZN232:AZP232"/>
    <mergeCell ref="AZQ232:AZS232"/>
    <mergeCell ref="AZT232:AZV232"/>
    <mergeCell ref="AZW232:AZY232"/>
    <mergeCell ref="AYP232:AYR232"/>
    <mergeCell ref="AYS232:AYU232"/>
    <mergeCell ref="AYV232:AYX232"/>
    <mergeCell ref="AYY232:AZA232"/>
    <mergeCell ref="AZB232:AZD232"/>
    <mergeCell ref="AZE232:AZG232"/>
    <mergeCell ref="AXX232:AXZ232"/>
    <mergeCell ref="AYA232:AYC232"/>
    <mergeCell ref="AYD232:AYF232"/>
    <mergeCell ref="AYG232:AYI232"/>
    <mergeCell ref="AYJ232:AYL232"/>
    <mergeCell ref="AYM232:AYO232"/>
    <mergeCell ref="AXF232:AXH232"/>
    <mergeCell ref="AXI232:AXK232"/>
    <mergeCell ref="AXL232:AXN232"/>
    <mergeCell ref="AXO232:AXQ232"/>
    <mergeCell ref="AXR232:AXT232"/>
    <mergeCell ref="AXU232:AXW232"/>
    <mergeCell ref="AWN232:AWP232"/>
    <mergeCell ref="AWQ232:AWS232"/>
    <mergeCell ref="AWT232:AWV232"/>
    <mergeCell ref="AWW232:AWY232"/>
    <mergeCell ref="AWZ232:AXB232"/>
    <mergeCell ref="AXC232:AXE232"/>
    <mergeCell ref="AVV232:AVX232"/>
    <mergeCell ref="AVY232:AWA232"/>
    <mergeCell ref="AWB232:AWD232"/>
    <mergeCell ref="AWE232:AWG232"/>
    <mergeCell ref="AWH232:AWJ232"/>
    <mergeCell ref="AWK232:AWM232"/>
    <mergeCell ref="AVD232:AVF232"/>
    <mergeCell ref="AVG232:AVI232"/>
    <mergeCell ref="AVJ232:AVL232"/>
    <mergeCell ref="AVM232:AVO232"/>
    <mergeCell ref="AVP232:AVR232"/>
    <mergeCell ref="AVS232:AVU232"/>
    <mergeCell ref="AUL232:AUN232"/>
    <mergeCell ref="AUO232:AUQ232"/>
    <mergeCell ref="AUR232:AUT232"/>
    <mergeCell ref="AUU232:AUW232"/>
    <mergeCell ref="AUX232:AUZ232"/>
    <mergeCell ref="AVA232:AVC232"/>
    <mergeCell ref="ATT232:ATV232"/>
    <mergeCell ref="ATW232:ATY232"/>
    <mergeCell ref="ATZ232:AUB232"/>
    <mergeCell ref="AUC232:AUE232"/>
    <mergeCell ref="AUF232:AUH232"/>
    <mergeCell ref="AUI232:AUK232"/>
    <mergeCell ref="ATB232:ATD232"/>
    <mergeCell ref="ATE232:ATG232"/>
    <mergeCell ref="ATH232:ATJ232"/>
    <mergeCell ref="ATK232:ATM232"/>
    <mergeCell ref="ATN232:ATP232"/>
    <mergeCell ref="ATQ232:ATS232"/>
    <mergeCell ref="ASJ232:ASL232"/>
    <mergeCell ref="ASM232:ASO232"/>
    <mergeCell ref="ASP232:ASR232"/>
    <mergeCell ref="ASS232:ASU232"/>
    <mergeCell ref="ASV232:ASX232"/>
    <mergeCell ref="ASY232:ATA232"/>
    <mergeCell ref="ARR232:ART232"/>
    <mergeCell ref="ARU232:ARW232"/>
    <mergeCell ref="ARX232:ARZ232"/>
    <mergeCell ref="ASA232:ASC232"/>
    <mergeCell ref="ASD232:ASF232"/>
    <mergeCell ref="ASG232:ASI232"/>
    <mergeCell ref="AQZ232:ARB232"/>
    <mergeCell ref="ARC232:ARE232"/>
    <mergeCell ref="ARF232:ARH232"/>
    <mergeCell ref="ARI232:ARK232"/>
    <mergeCell ref="ARL232:ARN232"/>
    <mergeCell ref="ARO232:ARQ232"/>
    <mergeCell ref="AQH232:AQJ232"/>
    <mergeCell ref="AQK232:AQM232"/>
    <mergeCell ref="AQN232:AQP232"/>
    <mergeCell ref="AQQ232:AQS232"/>
    <mergeCell ref="AQT232:AQV232"/>
    <mergeCell ref="AQW232:AQY232"/>
    <mergeCell ref="APP232:APR232"/>
    <mergeCell ref="APS232:APU232"/>
    <mergeCell ref="APV232:APX232"/>
    <mergeCell ref="APY232:AQA232"/>
    <mergeCell ref="AQB232:AQD232"/>
    <mergeCell ref="AQE232:AQG232"/>
    <mergeCell ref="AOX232:AOZ232"/>
    <mergeCell ref="APA232:APC232"/>
    <mergeCell ref="APD232:APF232"/>
    <mergeCell ref="APG232:API232"/>
    <mergeCell ref="APJ232:APL232"/>
    <mergeCell ref="APM232:APO232"/>
    <mergeCell ref="AOF232:AOH232"/>
    <mergeCell ref="AOI232:AOK232"/>
    <mergeCell ref="AOL232:AON232"/>
    <mergeCell ref="AOO232:AOQ232"/>
    <mergeCell ref="AOR232:AOT232"/>
    <mergeCell ref="AOU232:AOW232"/>
    <mergeCell ref="ANN232:ANP232"/>
    <mergeCell ref="ANQ232:ANS232"/>
    <mergeCell ref="ANT232:ANV232"/>
    <mergeCell ref="ANW232:ANY232"/>
    <mergeCell ref="ANZ232:AOB232"/>
    <mergeCell ref="AOC232:AOE232"/>
    <mergeCell ref="AMV232:AMX232"/>
    <mergeCell ref="AMY232:ANA232"/>
    <mergeCell ref="ANB232:AND232"/>
    <mergeCell ref="ANE232:ANG232"/>
    <mergeCell ref="ANH232:ANJ232"/>
    <mergeCell ref="ANK232:ANM232"/>
    <mergeCell ref="AMD232:AMF232"/>
    <mergeCell ref="AMG232:AMI232"/>
    <mergeCell ref="AMJ232:AML232"/>
    <mergeCell ref="AMM232:AMO232"/>
    <mergeCell ref="AMP232:AMR232"/>
    <mergeCell ref="AMS232:AMU232"/>
    <mergeCell ref="ALL232:ALN232"/>
    <mergeCell ref="ALO232:ALQ232"/>
    <mergeCell ref="ALR232:ALT232"/>
    <mergeCell ref="ALU232:ALW232"/>
    <mergeCell ref="ALX232:ALZ232"/>
    <mergeCell ref="AMA232:AMC232"/>
    <mergeCell ref="AKT232:AKV232"/>
    <mergeCell ref="AKW232:AKY232"/>
    <mergeCell ref="AKZ232:ALB232"/>
    <mergeCell ref="ALC232:ALE232"/>
    <mergeCell ref="ALF232:ALH232"/>
    <mergeCell ref="ALI232:ALK232"/>
    <mergeCell ref="AKB232:AKD232"/>
    <mergeCell ref="AKE232:AKG232"/>
    <mergeCell ref="AKH232:AKJ232"/>
    <mergeCell ref="AKK232:AKM232"/>
    <mergeCell ref="AKN232:AKP232"/>
    <mergeCell ref="AKQ232:AKS232"/>
    <mergeCell ref="AJJ232:AJL232"/>
    <mergeCell ref="AJM232:AJO232"/>
    <mergeCell ref="AJP232:AJR232"/>
    <mergeCell ref="AJS232:AJU232"/>
    <mergeCell ref="AJV232:AJX232"/>
    <mergeCell ref="AJY232:AKA232"/>
    <mergeCell ref="AIR232:AIT232"/>
    <mergeCell ref="AIU232:AIW232"/>
    <mergeCell ref="AIX232:AIZ232"/>
    <mergeCell ref="AJA232:AJC232"/>
    <mergeCell ref="AJD232:AJF232"/>
    <mergeCell ref="AJG232:AJI232"/>
    <mergeCell ref="AHZ232:AIB232"/>
    <mergeCell ref="AIC232:AIE232"/>
    <mergeCell ref="AIF232:AIH232"/>
    <mergeCell ref="AII232:AIK232"/>
    <mergeCell ref="AIL232:AIN232"/>
    <mergeCell ref="AIO232:AIQ232"/>
    <mergeCell ref="AHH232:AHJ232"/>
    <mergeCell ref="AHK232:AHM232"/>
    <mergeCell ref="AHN232:AHP232"/>
    <mergeCell ref="AHQ232:AHS232"/>
    <mergeCell ref="AHT232:AHV232"/>
    <mergeCell ref="AHW232:AHY232"/>
    <mergeCell ref="AGP232:AGR232"/>
    <mergeCell ref="AGS232:AGU232"/>
    <mergeCell ref="AGV232:AGX232"/>
    <mergeCell ref="AGY232:AHA232"/>
    <mergeCell ref="AHB232:AHD232"/>
    <mergeCell ref="AHE232:AHG232"/>
    <mergeCell ref="AFX232:AFZ232"/>
    <mergeCell ref="AGA232:AGC232"/>
    <mergeCell ref="AGD232:AGF232"/>
    <mergeCell ref="AGG232:AGI232"/>
    <mergeCell ref="AGJ232:AGL232"/>
    <mergeCell ref="AGM232:AGO232"/>
    <mergeCell ref="AFF232:AFH232"/>
    <mergeCell ref="AFI232:AFK232"/>
    <mergeCell ref="AFL232:AFN232"/>
    <mergeCell ref="AFO232:AFQ232"/>
    <mergeCell ref="AFR232:AFT232"/>
    <mergeCell ref="AFU232:AFW232"/>
    <mergeCell ref="AEN232:AEP232"/>
    <mergeCell ref="AEQ232:AES232"/>
    <mergeCell ref="AET232:AEV232"/>
    <mergeCell ref="AEW232:AEY232"/>
    <mergeCell ref="AEZ232:AFB232"/>
    <mergeCell ref="AFC232:AFE232"/>
    <mergeCell ref="ADV232:ADX232"/>
    <mergeCell ref="ADY232:AEA232"/>
    <mergeCell ref="AEB232:AED232"/>
    <mergeCell ref="AEE232:AEG232"/>
    <mergeCell ref="AEH232:AEJ232"/>
    <mergeCell ref="AEK232:AEM232"/>
    <mergeCell ref="ADD232:ADF232"/>
    <mergeCell ref="ADG232:ADI232"/>
    <mergeCell ref="ADJ232:ADL232"/>
    <mergeCell ref="ADM232:ADO232"/>
    <mergeCell ref="ADP232:ADR232"/>
    <mergeCell ref="ADS232:ADU232"/>
    <mergeCell ref="ACL232:ACN232"/>
    <mergeCell ref="ACO232:ACQ232"/>
    <mergeCell ref="ACR232:ACT232"/>
    <mergeCell ref="ACU232:ACW232"/>
    <mergeCell ref="ACX232:ACZ232"/>
    <mergeCell ref="ADA232:ADC232"/>
    <mergeCell ref="ABT232:ABV232"/>
    <mergeCell ref="ABW232:ABY232"/>
    <mergeCell ref="ABZ232:ACB232"/>
    <mergeCell ref="ACC232:ACE232"/>
    <mergeCell ref="ACF232:ACH232"/>
    <mergeCell ref="ACI232:ACK232"/>
    <mergeCell ref="ABB232:ABD232"/>
    <mergeCell ref="ABE232:ABG232"/>
    <mergeCell ref="ABH232:ABJ232"/>
    <mergeCell ref="ABK232:ABM232"/>
    <mergeCell ref="ABN232:ABP232"/>
    <mergeCell ref="ABQ232:ABS232"/>
    <mergeCell ref="AAJ232:AAL232"/>
    <mergeCell ref="AAM232:AAO232"/>
    <mergeCell ref="AAP232:AAR232"/>
    <mergeCell ref="AAS232:AAU232"/>
    <mergeCell ref="AAV232:AAX232"/>
    <mergeCell ref="AAY232:ABA232"/>
    <mergeCell ref="ZR232:ZT232"/>
    <mergeCell ref="ZU232:ZW232"/>
    <mergeCell ref="ZX232:ZZ232"/>
    <mergeCell ref="AAA232:AAC232"/>
    <mergeCell ref="AAD232:AAF232"/>
    <mergeCell ref="AAG232:AAI232"/>
    <mergeCell ref="YZ232:ZB232"/>
    <mergeCell ref="ZC232:ZE232"/>
    <mergeCell ref="ZF232:ZH232"/>
    <mergeCell ref="ZI232:ZK232"/>
    <mergeCell ref="ZL232:ZN232"/>
    <mergeCell ref="ZO232:ZQ232"/>
    <mergeCell ref="YH232:YJ232"/>
    <mergeCell ref="YK232:YM232"/>
    <mergeCell ref="YN232:YP232"/>
    <mergeCell ref="YQ232:YS232"/>
    <mergeCell ref="YT232:YV232"/>
    <mergeCell ref="YW232:YY232"/>
    <mergeCell ref="XP232:XR232"/>
    <mergeCell ref="XS232:XU232"/>
    <mergeCell ref="XV232:XX232"/>
    <mergeCell ref="XY232:YA232"/>
    <mergeCell ref="YB232:YD232"/>
    <mergeCell ref="YE232:YG232"/>
    <mergeCell ref="WX232:WZ232"/>
    <mergeCell ref="XA232:XC232"/>
    <mergeCell ref="XD232:XF232"/>
    <mergeCell ref="XG232:XI232"/>
    <mergeCell ref="XJ232:XL232"/>
    <mergeCell ref="XM232:XO232"/>
    <mergeCell ref="WF232:WH232"/>
    <mergeCell ref="WI232:WK232"/>
    <mergeCell ref="WL232:WN232"/>
    <mergeCell ref="WO232:WQ232"/>
    <mergeCell ref="WR232:WT232"/>
    <mergeCell ref="WU232:WW232"/>
    <mergeCell ref="VN232:VP232"/>
    <mergeCell ref="VQ232:VS232"/>
    <mergeCell ref="VT232:VV232"/>
    <mergeCell ref="VW232:VY232"/>
    <mergeCell ref="VZ232:WB232"/>
    <mergeCell ref="WC232:WE232"/>
    <mergeCell ref="UV232:UX232"/>
    <mergeCell ref="UY232:VA232"/>
    <mergeCell ref="VB232:VD232"/>
    <mergeCell ref="VE232:VG232"/>
    <mergeCell ref="VH232:VJ232"/>
    <mergeCell ref="VK232:VM232"/>
    <mergeCell ref="UD232:UF232"/>
    <mergeCell ref="UG232:UI232"/>
    <mergeCell ref="UJ232:UL232"/>
    <mergeCell ref="UM232:UO232"/>
    <mergeCell ref="UP232:UR232"/>
    <mergeCell ref="US232:UU232"/>
    <mergeCell ref="TL232:TN232"/>
    <mergeCell ref="TO232:TQ232"/>
    <mergeCell ref="TR232:TT232"/>
    <mergeCell ref="TU232:TW232"/>
    <mergeCell ref="TX232:TZ232"/>
    <mergeCell ref="UA232:UC232"/>
    <mergeCell ref="ST232:SV232"/>
    <mergeCell ref="SW232:SY232"/>
    <mergeCell ref="SZ232:TB232"/>
    <mergeCell ref="TC232:TE232"/>
    <mergeCell ref="TF232:TH232"/>
    <mergeCell ref="TI232:TK232"/>
    <mergeCell ref="SB232:SD232"/>
    <mergeCell ref="SE232:SG232"/>
    <mergeCell ref="SH232:SJ232"/>
    <mergeCell ref="SK232:SM232"/>
    <mergeCell ref="SN232:SP232"/>
    <mergeCell ref="SQ232:SS232"/>
    <mergeCell ref="RJ232:RL232"/>
    <mergeCell ref="RM232:RO232"/>
    <mergeCell ref="RP232:RR232"/>
    <mergeCell ref="RS232:RU232"/>
    <mergeCell ref="RV232:RX232"/>
    <mergeCell ref="RY232:SA232"/>
    <mergeCell ref="QR232:QT232"/>
    <mergeCell ref="QU232:QW232"/>
    <mergeCell ref="QX232:QZ232"/>
    <mergeCell ref="RA232:RC232"/>
    <mergeCell ref="RD232:RF232"/>
    <mergeCell ref="RG232:RI232"/>
    <mergeCell ref="PZ232:QB232"/>
    <mergeCell ref="QC232:QE232"/>
    <mergeCell ref="QF232:QH232"/>
    <mergeCell ref="QI232:QK232"/>
    <mergeCell ref="QL232:QN232"/>
    <mergeCell ref="QO232:QQ232"/>
    <mergeCell ref="PH232:PJ232"/>
    <mergeCell ref="PK232:PM232"/>
    <mergeCell ref="PN232:PP232"/>
    <mergeCell ref="PQ232:PS232"/>
    <mergeCell ref="PT232:PV232"/>
    <mergeCell ref="PW232:PY232"/>
    <mergeCell ref="OP232:OR232"/>
    <mergeCell ref="OS232:OU232"/>
    <mergeCell ref="OV232:OX232"/>
    <mergeCell ref="OY232:PA232"/>
    <mergeCell ref="PB232:PD232"/>
    <mergeCell ref="PE232:PG232"/>
    <mergeCell ref="NX232:NZ232"/>
    <mergeCell ref="OA232:OC232"/>
    <mergeCell ref="OD232:OF232"/>
    <mergeCell ref="OG232:OI232"/>
    <mergeCell ref="OJ232:OL232"/>
    <mergeCell ref="OM232:OO232"/>
    <mergeCell ref="NF232:NH232"/>
    <mergeCell ref="NI232:NK232"/>
    <mergeCell ref="NL232:NN232"/>
    <mergeCell ref="NO232:NQ232"/>
    <mergeCell ref="NR232:NT232"/>
    <mergeCell ref="NU232:NW232"/>
    <mergeCell ref="MN232:MP232"/>
    <mergeCell ref="MQ232:MS232"/>
    <mergeCell ref="MT232:MV232"/>
    <mergeCell ref="MW232:MY232"/>
    <mergeCell ref="MZ232:NB232"/>
    <mergeCell ref="NC232:NE232"/>
    <mergeCell ref="LV232:LX232"/>
    <mergeCell ref="LY232:MA232"/>
    <mergeCell ref="MB232:MD232"/>
    <mergeCell ref="ME232:MG232"/>
    <mergeCell ref="MH232:MJ232"/>
    <mergeCell ref="MK232:MM232"/>
    <mergeCell ref="LD232:LF232"/>
    <mergeCell ref="LG232:LI232"/>
    <mergeCell ref="LJ232:LL232"/>
    <mergeCell ref="LM232:LO232"/>
    <mergeCell ref="LP232:LR232"/>
    <mergeCell ref="LS232:LU232"/>
    <mergeCell ref="KL232:KN232"/>
    <mergeCell ref="KO232:KQ232"/>
    <mergeCell ref="KR232:KT232"/>
    <mergeCell ref="KU232:KW232"/>
    <mergeCell ref="KX232:KZ232"/>
    <mergeCell ref="LA232:LC232"/>
    <mergeCell ref="JT232:JV232"/>
    <mergeCell ref="JW232:JY232"/>
    <mergeCell ref="JZ232:KB232"/>
    <mergeCell ref="KC232:KE232"/>
    <mergeCell ref="KF232:KH232"/>
    <mergeCell ref="KI232:KK232"/>
    <mergeCell ref="JB232:JD232"/>
    <mergeCell ref="JE232:JG232"/>
    <mergeCell ref="JH232:JJ232"/>
    <mergeCell ref="JK232:JM232"/>
    <mergeCell ref="JN232:JP232"/>
    <mergeCell ref="JQ232:JS232"/>
    <mergeCell ref="IJ232:IL232"/>
    <mergeCell ref="IM232:IO232"/>
    <mergeCell ref="IP232:IR232"/>
    <mergeCell ref="IS232:IU232"/>
    <mergeCell ref="IV232:IX232"/>
    <mergeCell ref="IY232:JA232"/>
    <mergeCell ref="HR232:HT232"/>
    <mergeCell ref="HU232:HW232"/>
    <mergeCell ref="HX232:HZ232"/>
    <mergeCell ref="IA232:IC232"/>
    <mergeCell ref="ID232:IF232"/>
    <mergeCell ref="IG232:II232"/>
    <mergeCell ref="GZ232:HB232"/>
    <mergeCell ref="HC232:HE232"/>
    <mergeCell ref="HF232:HH232"/>
    <mergeCell ref="HI232:HK232"/>
    <mergeCell ref="HL232:HN232"/>
    <mergeCell ref="HO232:HQ232"/>
    <mergeCell ref="GH232:GJ232"/>
    <mergeCell ref="GK232:GM232"/>
    <mergeCell ref="GN232:GP232"/>
    <mergeCell ref="GQ232:GS232"/>
    <mergeCell ref="GT232:GV232"/>
    <mergeCell ref="GW232:GY232"/>
    <mergeCell ref="FP232:FR232"/>
    <mergeCell ref="FS232:FU232"/>
    <mergeCell ref="FV232:FX232"/>
    <mergeCell ref="FY232:GA232"/>
    <mergeCell ref="GB232:GD232"/>
    <mergeCell ref="GE232:GG232"/>
    <mergeCell ref="EX232:EZ232"/>
    <mergeCell ref="FA232:FC232"/>
    <mergeCell ref="FD232:FF232"/>
    <mergeCell ref="FG232:FI232"/>
    <mergeCell ref="FJ232:FL232"/>
    <mergeCell ref="FM232:FO232"/>
    <mergeCell ref="EF232:EH232"/>
    <mergeCell ref="EI232:EK232"/>
    <mergeCell ref="EL232:EN232"/>
    <mergeCell ref="EO232:EQ232"/>
    <mergeCell ref="ER232:ET232"/>
    <mergeCell ref="EU232:EW232"/>
    <mergeCell ref="DN232:DP232"/>
    <mergeCell ref="DQ232:DS232"/>
    <mergeCell ref="DT232:DV232"/>
    <mergeCell ref="DW232:DY232"/>
    <mergeCell ref="DZ232:EB232"/>
    <mergeCell ref="EC232:EE232"/>
    <mergeCell ref="CV232:CX232"/>
    <mergeCell ref="CY232:DA232"/>
    <mergeCell ref="DB232:DD232"/>
    <mergeCell ref="DE232:DG232"/>
    <mergeCell ref="DH232:DJ232"/>
    <mergeCell ref="DK232:DM232"/>
    <mergeCell ref="CD232:CF232"/>
    <mergeCell ref="CG232:CI232"/>
    <mergeCell ref="CJ232:CL232"/>
    <mergeCell ref="CM232:CO232"/>
    <mergeCell ref="CP232:CR232"/>
    <mergeCell ref="CS232:CU232"/>
    <mergeCell ref="BL232:BN232"/>
    <mergeCell ref="BO232:BQ232"/>
    <mergeCell ref="BR232:BT232"/>
    <mergeCell ref="BU232:BW232"/>
    <mergeCell ref="BX232:BZ232"/>
    <mergeCell ref="CA232:CC232"/>
    <mergeCell ref="AT232:AV232"/>
    <mergeCell ref="AW232:AY232"/>
    <mergeCell ref="AZ232:BB232"/>
    <mergeCell ref="BC232:BE232"/>
    <mergeCell ref="BF232:BH232"/>
    <mergeCell ref="BI232:BK232"/>
    <mergeCell ref="AB232:AD232"/>
    <mergeCell ref="AE232:AG232"/>
    <mergeCell ref="AH232:AJ232"/>
    <mergeCell ref="AK232:AM232"/>
    <mergeCell ref="AN232:AP232"/>
    <mergeCell ref="AQ232:AS232"/>
    <mergeCell ref="J232:L232"/>
    <mergeCell ref="M232:O232"/>
    <mergeCell ref="P232:R232"/>
    <mergeCell ref="S232:U232"/>
    <mergeCell ref="V232:X232"/>
    <mergeCell ref="Y232:AA232"/>
    <mergeCell ref="A228:E228"/>
    <mergeCell ref="A229:B229"/>
    <mergeCell ref="D229:E229"/>
    <mergeCell ref="A230:B230"/>
    <mergeCell ref="C230:C233"/>
    <mergeCell ref="D230:E230"/>
    <mergeCell ref="A231:B231"/>
    <mergeCell ref="D231:E231"/>
    <mergeCell ref="A232:B232"/>
    <mergeCell ref="D232:E232"/>
    <mergeCell ref="A221:H221"/>
    <mergeCell ref="A222:H222"/>
    <mergeCell ref="A223:H223"/>
    <mergeCell ref="A224:H224"/>
    <mergeCell ref="A225:F225"/>
    <mergeCell ref="A227:E227"/>
    <mergeCell ref="A214:C214"/>
    <mergeCell ref="A215:C215"/>
    <mergeCell ref="A216:C216"/>
    <mergeCell ref="A217:C217"/>
    <mergeCell ref="A218:C218"/>
    <mergeCell ref="A219:C219"/>
    <mergeCell ref="A208:B208"/>
    <mergeCell ref="D208:H208"/>
    <mergeCell ref="C210:D210"/>
    <mergeCell ref="C211:D211"/>
    <mergeCell ref="C212:D212"/>
    <mergeCell ref="A213:C213"/>
    <mergeCell ref="G213:H213"/>
    <mergeCell ref="A205:B205"/>
    <mergeCell ref="D205:H205"/>
    <mergeCell ref="A206:B206"/>
    <mergeCell ref="D206:H206"/>
    <mergeCell ref="A207:B207"/>
    <mergeCell ref="D207:H207"/>
    <mergeCell ref="A202:B202"/>
    <mergeCell ref="D202:H202"/>
    <mergeCell ref="A203:B203"/>
    <mergeCell ref="D203:H203"/>
    <mergeCell ref="A204:B204"/>
    <mergeCell ref="D204:H204"/>
    <mergeCell ref="D198:H198"/>
    <mergeCell ref="A199:B199"/>
    <mergeCell ref="D199:H199"/>
    <mergeCell ref="A200:B200"/>
    <mergeCell ref="D200:H200"/>
    <mergeCell ref="A201:B201"/>
    <mergeCell ref="D201:H201"/>
    <mergeCell ref="A194:B194"/>
    <mergeCell ref="D194:H194"/>
    <mergeCell ref="A195:B195"/>
    <mergeCell ref="D195:H195"/>
    <mergeCell ref="A196:B196"/>
    <mergeCell ref="C196:C200"/>
    <mergeCell ref="D196:H196"/>
    <mergeCell ref="A197:B197"/>
    <mergeCell ref="D197:H197"/>
    <mergeCell ref="A198:B198"/>
    <mergeCell ref="A191:B191"/>
    <mergeCell ref="D191:H191"/>
    <mergeCell ref="A192:B192"/>
    <mergeCell ref="D192:H192"/>
    <mergeCell ref="A193:B193"/>
    <mergeCell ref="D193:H193"/>
    <mergeCell ref="A188:B188"/>
    <mergeCell ref="D188:H188"/>
    <mergeCell ref="A189:B189"/>
    <mergeCell ref="D189:H189"/>
    <mergeCell ref="A190:B190"/>
    <mergeCell ref="D190:H190"/>
    <mergeCell ref="A185:B185"/>
    <mergeCell ref="D185:H185"/>
    <mergeCell ref="A186:B186"/>
    <mergeCell ref="D186:H186"/>
    <mergeCell ref="A187:B187"/>
    <mergeCell ref="D187:H187"/>
    <mergeCell ref="A182:B182"/>
    <mergeCell ref="D182:H182"/>
    <mergeCell ref="A183:B183"/>
    <mergeCell ref="D183:H183"/>
    <mergeCell ref="A184:B184"/>
    <mergeCell ref="D184:H184"/>
    <mergeCell ref="A179:B179"/>
    <mergeCell ref="D179:H179"/>
    <mergeCell ref="A180:B180"/>
    <mergeCell ref="D180:H180"/>
    <mergeCell ref="A181:B181"/>
    <mergeCell ref="D181:H181"/>
    <mergeCell ref="A176:B176"/>
    <mergeCell ref="D176:H176"/>
    <mergeCell ref="A177:B177"/>
    <mergeCell ref="D177:H177"/>
    <mergeCell ref="A178:B178"/>
    <mergeCell ref="D178:H178"/>
    <mergeCell ref="A173:B173"/>
    <mergeCell ref="D173:H173"/>
    <mergeCell ref="A174:B174"/>
    <mergeCell ref="D174:H174"/>
    <mergeCell ref="A175:B175"/>
    <mergeCell ref="D175:H175"/>
    <mergeCell ref="A170:B170"/>
    <mergeCell ref="D170:H170"/>
    <mergeCell ref="A171:B171"/>
    <mergeCell ref="D171:H171"/>
    <mergeCell ref="A172:B172"/>
    <mergeCell ref="D172:H172"/>
    <mergeCell ref="A167:B167"/>
    <mergeCell ref="D167:H167"/>
    <mergeCell ref="A168:B168"/>
    <mergeCell ref="D168:H168"/>
    <mergeCell ref="A169:B169"/>
    <mergeCell ref="D169:H169"/>
    <mergeCell ref="A164:B164"/>
    <mergeCell ref="D164:H164"/>
    <mergeCell ref="A165:B165"/>
    <mergeCell ref="D165:H165"/>
    <mergeCell ref="A166:B166"/>
    <mergeCell ref="D166:H166"/>
    <mergeCell ref="A161:B161"/>
    <mergeCell ref="D161:H161"/>
    <mergeCell ref="A162:B162"/>
    <mergeCell ref="D162:H162"/>
    <mergeCell ref="A163:B163"/>
    <mergeCell ref="D163:H163"/>
    <mergeCell ref="A158:B158"/>
    <mergeCell ref="D158:H158"/>
    <mergeCell ref="A159:B159"/>
    <mergeCell ref="D159:H159"/>
    <mergeCell ref="A160:B160"/>
    <mergeCell ref="D160:H160"/>
    <mergeCell ref="A155:B155"/>
    <mergeCell ref="D155:H155"/>
    <mergeCell ref="A156:B156"/>
    <mergeCell ref="D156:H156"/>
    <mergeCell ref="A157:B157"/>
    <mergeCell ref="D157:H157"/>
    <mergeCell ref="A152:B152"/>
    <mergeCell ref="D152:H152"/>
    <mergeCell ref="A153:B153"/>
    <mergeCell ref="D153:H153"/>
    <mergeCell ref="A154:B154"/>
    <mergeCell ref="D154:H154"/>
    <mergeCell ref="A149:B149"/>
    <mergeCell ref="D149:H149"/>
    <mergeCell ref="A150:B150"/>
    <mergeCell ref="D150:H150"/>
    <mergeCell ref="A151:B151"/>
    <mergeCell ref="D151:H151"/>
    <mergeCell ref="D145:H145"/>
    <mergeCell ref="A146:B146"/>
    <mergeCell ref="D146:H146"/>
    <mergeCell ref="A147:B147"/>
    <mergeCell ref="D147:H147"/>
    <mergeCell ref="A148:B148"/>
    <mergeCell ref="D148:H148"/>
    <mergeCell ref="A141:B141"/>
    <mergeCell ref="D141:H141"/>
    <mergeCell ref="A142:B142"/>
    <mergeCell ref="C142:C159"/>
    <mergeCell ref="D142:H142"/>
    <mergeCell ref="A143:B143"/>
    <mergeCell ref="D143:H143"/>
    <mergeCell ref="A144:B144"/>
    <mergeCell ref="D144:H144"/>
    <mergeCell ref="A145:B145"/>
    <mergeCell ref="A138:B138"/>
    <mergeCell ref="D138:H138"/>
    <mergeCell ref="A139:B139"/>
    <mergeCell ref="D139:H139"/>
    <mergeCell ref="A140:B140"/>
    <mergeCell ref="D140:H140"/>
    <mergeCell ref="A135:B135"/>
    <mergeCell ref="D135:H135"/>
    <mergeCell ref="A136:B136"/>
    <mergeCell ref="D136:H136"/>
    <mergeCell ref="A137:B137"/>
    <mergeCell ref="D137:H137"/>
    <mergeCell ref="A132:B132"/>
    <mergeCell ref="D132:H132"/>
    <mergeCell ref="A133:B133"/>
    <mergeCell ref="D133:H133"/>
    <mergeCell ref="A134:B134"/>
    <mergeCell ref="D134:H134"/>
    <mergeCell ref="A127:B127"/>
    <mergeCell ref="D127:H127"/>
    <mergeCell ref="A128:C128"/>
    <mergeCell ref="D128:H128"/>
    <mergeCell ref="D129:H129"/>
    <mergeCell ref="A130:B130"/>
    <mergeCell ref="C130:C138"/>
    <mergeCell ref="D130:H130"/>
    <mergeCell ref="A131:B131"/>
    <mergeCell ref="D131:H131"/>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06:B106"/>
    <mergeCell ref="D106:H106"/>
    <mergeCell ref="A107:B107"/>
    <mergeCell ref="D107:H107"/>
    <mergeCell ref="A108:B108"/>
    <mergeCell ref="D108:H108"/>
    <mergeCell ref="A103:B103"/>
    <mergeCell ref="D103:H103"/>
    <mergeCell ref="A104:B104"/>
    <mergeCell ref="D104:H104"/>
    <mergeCell ref="A105:B105"/>
    <mergeCell ref="D105:H105"/>
    <mergeCell ref="A100:B100"/>
    <mergeCell ref="D100:H100"/>
    <mergeCell ref="A101:B101"/>
    <mergeCell ref="D101:H101"/>
    <mergeCell ref="A102:B102"/>
    <mergeCell ref="D102:H102"/>
    <mergeCell ref="A97:B97"/>
    <mergeCell ref="D97:H97"/>
    <mergeCell ref="A98:B98"/>
    <mergeCell ref="D98:H98"/>
    <mergeCell ref="A99:B99"/>
    <mergeCell ref="D99:H99"/>
    <mergeCell ref="A94:B94"/>
    <mergeCell ref="D94:H94"/>
    <mergeCell ref="A95:B95"/>
    <mergeCell ref="D95:H95"/>
    <mergeCell ref="A96:B96"/>
    <mergeCell ref="D96:H96"/>
    <mergeCell ref="A91:B91"/>
    <mergeCell ref="D91:H91"/>
    <mergeCell ref="A92:B92"/>
    <mergeCell ref="D92:H92"/>
    <mergeCell ref="A93:B93"/>
    <mergeCell ref="D93:H93"/>
    <mergeCell ref="A88:B88"/>
    <mergeCell ref="D88:H88"/>
    <mergeCell ref="A89:B89"/>
    <mergeCell ref="D89:H89"/>
    <mergeCell ref="A90:B90"/>
    <mergeCell ref="D90:H90"/>
    <mergeCell ref="A85:B85"/>
    <mergeCell ref="D85:H85"/>
    <mergeCell ref="A86:B86"/>
    <mergeCell ref="D86:H86"/>
    <mergeCell ref="A87:B87"/>
    <mergeCell ref="D87:H87"/>
    <mergeCell ref="D81:H81"/>
    <mergeCell ref="A82:B82"/>
    <mergeCell ref="D82:H82"/>
    <mergeCell ref="A83:B83"/>
    <mergeCell ref="D83:H83"/>
    <mergeCell ref="A84:B84"/>
    <mergeCell ref="D84:H84"/>
    <mergeCell ref="A77:C77"/>
    <mergeCell ref="D77:H77"/>
    <mergeCell ref="A78:B78"/>
    <mergeCell ref="C78:C127"/>
    <mergeCell ref="D78:H78"/>
    <mergeCell ref="A79:B79"/>
    <mergeCell ref="D79:H79"/>
    <mergeCell ref="A80:B80"/>
    <mergeCell ref="D80:H80"/>
    <mergeCell ref="A81:B81"/>
    <mergeCell ref="D72:H72"/>
    <mergeCell ref="A73:A75"/>
    <mergeCell ref="B73:B74"/>
    <mergeCell ref="C73:C74"/>
    <mergeCell ref="D73:H75"/>
    <mergeCell ref="D76:H76"/>
    <mergeCell ref="D66:H66"/>
    <mergeCell ref="A67:A71"/>
    <mergeCell ref="B67:B68"/>
    <mergeCell ref="C67:C68"/>
    <mergeCell ref="D67:D71"/>
    <mergeCell ref="E67:E71"/>
    <mergeCell ref="F67:F71"/>
    <mergeCell ref="G67:G71"/>
    <mergeCell ref="H67:H71"/>
    <mergeCell ref="D60:H60"/>
    <mergeCell ref="A61:A65"/>
    <mergeCell ref="B61:B62"/>
    <mergeCell ref="C61:C62"/>
    <mergeCell ref="D61:D65"/>
    <mergeCell ref="E61:E65"/>
    <mergeCell ref="F61:F65"/>
    <mergeCell ref="G61:G65"/>
    <mergeCell ref="H61:H65"/>
    <mergeCell ref="H45:H49"/>
    <mergeCell ref="A51:A54"/>
    <mergeCell ref="D51:H54"/>
    <mergeCell ref="C52:C53"/>
    <mergeCell ref="D55:H55"/>
    <mergeCell ref="A56:A59"/>
    <mergeCell ref="B56:B57"/>
    <mergeCell ref="C56:C57"/>
    <mergeCell ref="D56:H59"/>
    <mergeCell ref="G40:G43"/>
    <mergeCell ref="H40:H43"/>
    <mergeCell ref="D44:H44"/>
    <mergeCell ref="A45:A49"/>
    <mergeCell ref="B45:B46"/>
    <mergeCell ref="C45:C46"/>
    <mergeCell ref="D45:D49"/>
    <mergeCell ref="E45:E49"/>
    <mergeCell ref="F45:F49"/>
    <mergeCell ref="G45:G49"/>
    <mergeCell ref="A40:A43"/>
    <mergeCell ref="B40:B41"/>
    <mergeCell ref="C40:C41"/>
    <mergeCell ref="D40:D43"/>
    <mergeCell ref="E40:E43"/>
    <mergeCell ref="F40:F43"/>
    <mergeCell ref="D35:H35"/>
    <mergeCell ref="A36:A38"/>
    <mergeCell ref="B36:B37"/>
    <mergeCell ref="C36:C37"/>
    <mergeCell ref="D36:H38"/>
    <mergeCell ref="D39:H39"/>
    <mergeCell ref="A26:A29"/>
    <mergeCell ref="C26:C29"/>
    <mergeCell ref="B27:B28"/>
    <mergeCell ref="G27:H27"/>
    <mergeCell ref="D28:H28"/>
    <mergeCell ref="A31:A34"/>
    <mergeCell ref="D31:H34"/>
    <mergeCell ref="C32:C33"/>
    <mergeCell ref="G13:G17"/>
    <mergeCell ref="H13:H17"/>
    <mergeCell ref="A19:A20"/>
    <mergeCell ref="C19:C20"/>
    <mergeCell ref="A22:A24"/>
    <mergeCell ref="C22:C24"/>
    <mergeCell ref="B23:B24"/>
    <mergeCell ref="G23:H23"/>
    <mergeCell ref="F8:F11"/>
    <mergeCell ref="G8:G11"/>
    <mergeCell ref="H8:H11"/>
    <mergeCell ref="D12:H12"/>
    <mergeCell ref="A13:A17"/>
    <mergeCell ref="B13:B14"/>
    <mergeCell ref="C13:C14"/>
    <mergeCell ref="D13:D17"/>
    <mergeCell ref="E13:E17"/>
    <mergeCell ref="F13:F17"/>
    <mergeCell ref="D1:F1"/>
    <mergeCell ref="G2:H2"/>
    <mergeCell ref="D4:H4"/>
    <mergeCell ref="A5:B5"/>
    <mergeCell ref="D6:H6"/>
    <mergeCell ref="A8:A11"/>
    <mergeCell ref="B8:B9"/>
    <mergeCell ref="C8:C9"/>
    <mergeCell ref="D8:D11"/>
    <mergeCell ref="E8:E11"/>
  </mergeCells>
  <pageMargins left="0.59055118110236227" right="0.59055118110236227" top="0.19685039370078741" bottom="0.19685039370078741" header="0" footer="0"/>
  <pageSetup paperSize="9" scale="10" firstPageNumber="0" fitToHeight="50"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07"/>
  <sheetViews>
    <sheetView view="pageBreakPreview" zoomScale="40" zoomScaleNormal="60" zoomScaleSheetLayoutView="40" workbookViewId="0">
      <pane ySplit="4" topLeftCell="A138" activePane="bottomLeft" state="frozen"/>
      <selection activeCell="A181" sqref="A181:B181"/>
      <selection pane="bottomLeft" activeCell="A181" sqref="A181:B181"/>
    </sheetView>
  </sheetViews>
  <sheetFormatPr defaultColWidth="9.140625" defaultRowHeight="12.75" x14ac:dyDescent="0.2"/>
  <cols>
    <col min="1" max="1" width="45.7109375" style="216" customWidth="1"/>
    <col min="2" max="2" width="80.7109375" style="217" customWidth="1"/>
    <col min="3" max="3" width="120.7109375" style="218" customWidth="1"/>
    <col min="4" max="7" width="30.7109375" style="217" customWidth="1"/>
    <col min="8" max="8" width="30.7109375" style="219" customWidth="1"/>
    <col min="9" max="16384" width="9.140625" style="219"/>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июня 2024 г.</v>
      </c>
      <c r="B2" s="6" t="s">
        <v>2</v>
      </c>
      <c r="C2" s="7" t="s">
        <v>603</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24" thickBot="1" x14ac:dyDescent="0.25">
      <c r="A6" s="436"/>
      <c r="B6" s="437"/>
      <c r="C6" s="438"/>
      <c r="D6" s="337" t="s">
        <v>171</v>
      </c>
      <c r="E6" s="268" t="s">
        <v>172</v>
      </c>
      <c r="F6" s="337" t="s">
        <v>173</v>
      </c>
      <c r="G6" s="268" t="s">
        <v>174</v>
      </c>
      <c r="H6" s="338" t="s">
        <v>175</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"2ГИС.НОВЫЙ УРЕНГОЙ" (версия для ПК); 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Интернет-площадки и Веб-приложения на основе Cправочника организаций "2ГИС.НОВЫЙ УРЕНГОЙ", http://api.2gis.ru/</v>
      </c>
      <c r="D7" s="31">
        <f>F7*1.2</f>
        <v>11175.839999999998</v>
      </c>
      <c r="E7" s="32">
        <f>F7*1.1</f>
        <v>10244.52</v>
      </c>
      <c r="F7" s="32">
        <v>9313.1999999999989</v>
      </c>
      <c r="G7" s="32">
        <f>F7*0.75</f>
        <v>6984.9</v>
      </c>
      <c r="H7" s="33">
        <f>F7*0.5</f>
        <v>4656.5999999999995</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"2ГИС.НОВЫЙ УРЕНГОЙ" (версия для ПК); 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Интернет-площадки и Веб-приложения на основе Cправочника организаций "2ГИС.НОВЫЙ УРЕНГОЙ",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"2ГИС.НОВЫЙ УРЕНГОЙ" (версия для ПК); 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Интернет-площадки и Веб-приложения на основе Cправочника организаций "2ГИС.НОВЫЙ УРЕНГОЙ", http://api.2gis.ru/</v>
      </c>
      <c r="D12" s="54">
        <f>F12*1.2</f>
        <v>12235.679999999998</v>
      </c>
      <c r="E12" s="32">
        <f>F12*1.1</f>
        <v>11216.04</v>
      </c>
      <c r="F12" s="32">
        <v>10196.4</v>
      </c>
      <c r="G12" s="32">
        <f>F12*0.75</f>
        <v>7647.2999999999993</v>
      </c>
      <c r="H12" s="33">
        <f>F12*0.5</f>
        <v>5098.2</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"2ГИС.НОВЫЙ УРЕНГОЙ" (версия для ПК); 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Интернет-площадки и Веб-приложения на основе Cправочника организаций "2ГИС.НОВЫЙ УРЕНГОЙ",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2178</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"2ГИС.НОВЫЙ УРЕНГОЙ"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"2ГИС.НОВЫЙ УРЕНГОЙ"; Электронный справочник "2ГИС.НОВЫЙ УРЕНГОЙ"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Интернет-площадки и Веб-приложения на основе Cправочника организаций "2ГИС.НОВЫЙ УРЕНГОЙ", http://api.2gis.ru/</v>
      </c>
      <c r="D23" s="271">
        <v>309.59999999999997</v>
      </c>
      <c r="E23" s="272"/>
      <c r="F23" s="272"/>
      <c r="G23" s="272"/>
      <c r="H23" s="273"/>
    </row>
    <row r="24" spans="1:8" s="16" customFormat="1" ht="94.5" customHeight="1" x14ac:dyDescent="0.2">
      <c r="A24" s="71"/>
      <c r="B24" s="92"/>
      <c r="C24" s="93"/>
      <c r="D24" s="94"/>
      <c r="E24" s="95"/>
      <c r="F24" s="95"/>
      <c r="G24" s="95"/>
      <c r="H24" s="274"/>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25" s="275"/>
      <c r="E25" s="276"/>
      <c r="F25" s="276"/>
      <c r="G25" s="276"/>
      <c r="H25" s="277"/>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"2ГИС.НОВЫЙ УРЕНГОЙ" (версия для ПК); 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v>
      </c>
      <c r="D27" s="31">
        <f>F27*1.2</f>
        <v>15652.8</v>
      </c>
      <c r="E27" s="32">
        <f>F27*1.1</f>
        <v>14348.400000000001</v>
      </c>
      <c r="F27" s="32">
        <v>13044</v>
      </c>
      <c r="G27" s="32">
        <f>F27*0.75</f>
        <v>9783</v>
      </c>
      <c r="H27" s="33">
        <f>F27*0.5</f>
        <v>6522</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"2ГИС.НОВЫЙ УРЕНГОЙ" (версия для ПК); 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v>
      </c>
      <c r="D32" s="54">
        <f>F32*1.2</f>
        <v>17136</v>
      </c>
      <c r="E32" s="32">
        <f>F32*1.1</f>
        <v>15708.000000000002</v>
      </c>
      <c r="F32" s="32">
        <v>14280</v>
      </c>
      <c r="G32" s="32">
        <f>F32*0.75</f>
        <v>10710</v>
      </c>
      <c r="H32" s="33">
        <f>F32*0.5</f>
        <v>7140</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3120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"2ГИС.НОВЫЙ УРЕНГОЙ"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"2ГИС.НОВЫЙ УРЕНГОЙ"; Электронный справочник "2ГИС.НОВЫЙ УРЕНГОЙ"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v>
      </c>
      <c r="D43" s="89">
        <v>309.59999999999997</v>
      </c>
      <c r="E43" s="90"/>
      <c r="F43" s="90"/>
      <c r="G43" s="90"/>
      <c r="H43" s="91"/>
    </row>
    <row r="44" spans="1:8" s="16" customFormat="1" ht="69.75" customHeight="1" x14ac:dyDescent="0.2">
      <c r="A44" s="71"/>
      <c r="B44" s="92"/>
      <c r="C44" s="93"/>
      <c r="D44" s="94"/>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45" s="94"/>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46" s="99"/>
      <c r="E46" s="100"/>
      <c r="F46" s="100"/>
      <c r="G46" s="100"/>
      <c r="H46" s="101"/>
    </row>
    <row r="47" spans="1:8" ht="21.75" thickBot="1" x14ac:dyDescent="0.25">
      <c r="A47" s="81"/>
      <c r="B47" s="129"/>
      <c r="C47" s="130"/>
      <c r="D47" s="113"/>
      <c r="E47" s="114"/>
      <c r="F47" s="114"/>
      <c r="G47" s="114"/>
      <c r="H47" s="115"/>
    </row>
    <row r="48" spans="1:8" ht="42.75" thickBot="1" x14ac:dyDescent="0.25">
      <c r="A48" s="278" t="s">
        <v>176</v>
      </c>
      <c r="B48" s="66" t="s">
        <v>177</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"2ГИС.НОВЫЙ УРЕНГОЙ" (версия для ПК)</v>
      </c>
      <c r="D48" s="279">
        <f>F48*1.2</f>
        <v>5227.2</v>
      </c>
      <c r="E48" s="279">
        <f>F48*1.1</f>
        <v>4791.6000000000004</v>
      </c>
      <c r="F48" s="279">
        <v>4356</v>
      </c>
      <c r="G48" s="279">
        <f>F48*0.75</f>
        <v>3267</v>
      </c>
      <c r="H48" s="279">
        <f>F48*0.5</f>
        <v>2178</v>
      </c>
    </row>
    <row r="49" spans="1:8" ht="84.75" thickBot="1" x14ac:dyDescent="0.25">
      <c r="A49" s="278"/>
      <c r="B49" s="72" t="s">
        <v>178</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"2ГИС.НОВЫЙ УРЕНГОЙ" (версия для ПК); 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v>
      </c>
      <c r="D49" s="280"/>
      <c r="E49" s="280"/>
      <c r="F49" s="280"/>
      <c r="G49" s="280"/>
      <c r="H49" s="280"/>
    </row>
    <row r="50" spans="1:8" ht="63.75" thickBot="1" x14ac:dyDescent="0.25">
      <c r="A50" s="278"/>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v>
      </c>
      <c r="D50" s="280"/>
      <c r="E50" s="280"/>
      <c r="F50" s="280"/>
      <c r="G50" s="280"/>
      <c r="H50" s="280"/>
    </row>
    <row r="51" spans="1:8" ht="21.75" thickBot="1" x14ac:dyDescent="0.25">
      <c r="A51" s="81"/>
      <c r="B51" s="129"/>
      <c r="C51" s="130"/>
      <c r="D51" s="113"/>
      <c r="E51" s="114"/>
      <c r="F51" s="114"/>
      <c r="G51" s="114"/>
      <c r="H51" s="115"/>
    </row>
    <row r="52" spans="1:8" ht="42" x14ac:dyDescent="0.2">
      <c r="A52" s="281" t="s">
        <v>179</v>
      </c>
      <c r="B52" s="66" t="s">
        <v>180</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"2ГИС.НОВЫЙ УРЕНГОЙ" (версия для ПК)</v>
      </c>
      <c r="D52" s="89">
        <v>264</v>
      </c>
      <c r="E52" s="90"/>
      <c r="F52" s="90"/>
      <c r="G52" s="90"/>
      <c r="H52" s="91"/>
    </row>
    <row r="53" spans="1:8" ht="63.75"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v>
      </c>
      <c r="D53" s="99"/>
      <c r="E53" s="100"/>
      <c r="F53" s="100"/>
      <c r="G53" s="100"/>
      <c r="H53" s="101"/>
    </row>
    <row r="54" spans="1:8" s="16" customFormat="1" ht="24.95" customHeight="1" thickBot="1" x14ac:dyDescent="0.25">
      <c r="A54" s="81"/>
      <c r="B54" s="82"/>
      <c r="C54" s="83"/>
      <c r="D54" s="113"/>
      <c r="E54" s="114"/>
      <c r="F54" s="114"/>
      <c r="G54" s="114"/>
      <c r="H54" s="115"/>
    </row>
    <row r="55" spans="1:8" s="16" customFormat="1" ht="48" customHeight="1" x14ac:dyDescent="0.2">
      <c r="A55" s="29" t="s">
        <v>31</v>
      </c>
      <c r="B55" s="30" t="s">
        <v>27</v>
      </c>
      <c r="C5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"2ГИС.НОВЫЙ УРЕНГОЙ" (версия для ПК); 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Интернет-площадки и Веб-приложения на основе Cправочника организаций "2ГИС.НОВЫЙ УРЕНГОЙ", http://api.2gis.ru/</v>
      </c>
      <c r="D55" s="31">
        <f>F55*1.2</f>
        <v>13413.6</v>
      </c>
      <c r="E55" s="32">
        <f>F55*1.1</f>
        <v>12295.800000000001</v>
      </c>
      <c r="F55" s="32">
        <v>11178</v>
      </c>
      <c r="G55" s="32">
        <f>F55*0.75</f>
        <v>8383.5</v>
      </c>
      <c r="H55" s="33">
        <f>F55*0.5</f>
        <v>5589</v>
      </c>
    </row>
    <row r="56" spans="1:8" s="16" customFormat="1" ht="132" customHeight="1" x14ac:dyDescent="0.2">
      <c r="A56" s="34"/>
      <c r="B56" s="35"/>
      <c r="C56" s="35"/>
      <c r="D56" s="36"/>
      <c r="E56" s="37"/>
      <c r="F56" s="37"/>
      <c r="G56" s="37"/>
      <c r="H56" s="38"/>
    </row>
    <row r="57" spans="1:8" s="16" customFormat="1" ht="127.5" customHeight="1" x14ac:dyDescent="0.2">
      <c r="A57" s="34"/>
      <c r="B57" s="39" t="s">
        <v>12</v>
      </c>
      <c r="C5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"2ГИС.НОВЫЙ УРЕНГОЙ" (версия для ПК); 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Интернет-площадки и Веб-приложения на основе Cправочника организаций "2ГИС.НОВЫЙ УРЕНГОЙ", http://api.2gis.ru/</v>
      </c>
      <c r="D57" s="36"/>
      <c r="E57" s="37"/>
      <c r="F57" s="37"/>
      <c r="G57" s="37"/>
      <c r="H57" s="38"/>
    </row>
    <row r="58" spans="1:8" s="16" customFormat="1" ht="127.5" customHeight="1" thickBot="1" x14ac:dyDescent="0.25">
      <c r="A58" s="119"/>
      <c r="B58" s="120" t="s">
        <v>33</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58" s="121"/>
      <c r="E58" s="122"/>
      <c r="F58" s="122"/>
      <c r="G58" s="122"/>
      <c r="H58" s="123"/>
    </row>
    <row r="59" spans="1:8" s="16" customFormat="1" ht="166.5" customHeight="1" thickBot="1" x14ac:dyDescent="0.25">
      <c r="A59" s="41"/>
      <c r="B59" s="42" t="s">
        <v>13</v>
      </c>
      <c r="C5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59" s="44"/>
      <c r="E59" s="45"/>
      <c r="F59" s="45"/>
      <c r="G59" s="45"/>
      <c r="H59" s="46"/>
    </row>
    <row r="60" spans="1:8" s="16" customFormat="1" ht="24.95" customHeight="1" thickBot="1" x14ac:dyDescent="0.25">
      <c r="A60" s="47"/>
      <c r="B60" s="48"/>
      <c r="C60" s="49"/>
      <c r="D60" s="50"/>
      <c r="E60" s="51"/>
      <c r="F60" s="51"/>
      <c r="G60" s="51"/>
      <c r="H60" s="52"/>
    </row>
    <row r="61" spans="1:8" s="16" customFormat="1" ht="48" customHeight="1" x14ac:dyDescent="0.2">
      <c r="A61" s="53" t="s">
        <v>35</v>
      </c>
      <c r="B61" s="30" t="s">
        <v>27</v>
      </c>
      <c r="C61"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"2ГИС.НОВЫЙ УРЕНГОЙ" (версия для ПК); 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Интернет-площадки и Веб-приложения на основе Cправочника организаций "2ГИС.НОВЫЙ УРЕНГОЙ", http://api.2gis.ru/</v>
      </c>
      <c r="D61" s="54">
        <f>F61*1.2</f>
        <v>14688</v>
      </c>
      <c r="E61" s="32">
        <f>F61*1.1</f>
        <v>13464.000000000002</v>
      </c>
      <c r="F61" s="32">
        <v>12240</v>
      </c>
      <c r="G61" s="32">
        <f>F61*0.75</f>
        <v>9180</v>
      </c>
      <c r="H61" s="33">
        <f>F61*0.5</f>
        <v>6120</v>
      </c>
    </row>
    <row r="62" spans="1:8" s="16" customFormat="1" ht="132" customHeight="1" x14ac:dyDescent="0.2">
      <c r="A62" s="55"/>
      <c r="B62" s="35"/>
      <c r="C62" s="35"/>
      <c r="D62" s="56"/>
      <c r="E62" s="37"/>
      <c r="F62" s="37"/>
      <c r="G62" s="37"/>
      <c r="H62" s="38"/>
    </row>
    <row r="63" spans="1:8" s="16" customFormat="1" ht="138.94999999999999" customHeight="1" x14ac:dyDescent="0.2">
      <c r="A63" s="55"/>
      <c r="B63" s="39" t="s">
        <v>12</v>
      </c>
      <c r="C63"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"2ГИС.НОВЫЙ УРЕНГОЙ" (версия для ПК); 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Интернет-площадки и Веб-приложения на основе Cправочника организаций "2ГИС.НОВЫЙ УРЕНГОЙ", http://api.2gis.ru/</v>
      </c>
      <c r="D63" s="56"/>
      <c r="E63" s="37"/>
      <c r="F63" s="37"/>
      <c r="G63" s="37"/>
      <c r="H63" s="38"/>
    </row>
    <row r="64" spans="1:8" s="16" customFormat="1" ht="166.5" customHeight="1" x14ac:dyDescent="0.2">
      <c r="A64" s="55"/>
      <c r="B64" s="57" t="s">
        <v>13</v>
      </c>
      <c r="C64"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64" s="56"/>
      <c r="E64" s="37"/>
      <c r="F64" s="37"/>
      <c r="G64" s="37"/>
      <c r="H64" s="38"/>
    </row>
    <row r="65" spans="1:8" s="16" customFormat="1" ht="92.25" customHeight="1" thickBot="1" x14ac:dyDescent="0.25">
      <c r="A65" s="59"/>
      <c r="B65" s="42" t="s">
        <v>36</v>
      </c>
      <c r="C65"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65" s="61"/>
      <c r="E65" s="45"/>
      <c r="F65" s="45"/>
      <c r="G65" s="45"/>
      <c r="H65" s="46"/>
    </row>
    <row r="66" spans="1:8" s="16" customFormat="1" ht="24.95" customHeight="1" thickBot="1" x14ac:dyDescent="0.25">
      <c r="A66" s="81"/>
      <c r="B66" s="82"/>
      <c r="C66" s="83"/>
      <c r="D66" s="84"/>
      <c r="E66" s="85"/>
      <c r="F66" s="85"/>
      <c r="G66" s="85"/>
      <c r="H66" s="86"/>
    </row>
    <row r="67" spans="1:8" s="16" customFormat="1" ht="50.1" customHeight="1" x14ac:dyDescent="0.2">
      <c r="A67" s="65" t="s">
        <v>37</v>
      </c>
      <c r="B67" s="87" t="s">
        <v>23</v>
      </c>
      <c r="C67"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Интернет-площадки и Веб-приложения на основе Cправочника организаций "2ГИС.НОВЫЙ УРЕНГОЙ", http://api.2gis.ru/</v>
      </c>
      <c r="D67" s="271">
        <v>309.59999999999997</v>
      </c>
      <c r="E67" s="272"/>
      <c r="F67" s="272"/>
      <c r="G67" s="272"/>
      <c r="H67" s="273"/>
    </row>
    <row r="68" spans="1:8" s="16" customFormat="1" ht="94.5" customHeight="1" x14ac:dyDescent="0.2">
      <c r="A68" s="71"/>
      <c r="B68" s="92"/>
      <c r="C68" s="93"/>
      <c r="D68" s="94"/>
      <c r="E68" s="95"/>
      <c r="F68" s="95"/>
      <c r="G68" s="95"/>
      <c r="H68" s="274"/>
    </row>
    <row r="69" spans="1:8" s="16" customFormat="1" ht="163.5" customHeight="1" thickBot="1" x14ac:dyDescent="0.25">
      <c r="A69" s="77"/>
      <c r="B69" s="97" t="s">
        <v>13</v>
      </c>
      <c r="C69"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69" s="275"/>
      <c r="E69" s="276"/>
      <c r="F69" s="276"/>
      <c r="G69" s="276"/>
      <c r="H69" s="277"/>
    </row>
    <row r="70" spans="1:8" ht="21.75" thickBot="1" x14ac:dyDescent="0.25">
      <c r="A70" s="81"/>
      <c r="B70" s="129"/>
      <c r="C70" s="130"/>
      <c r="D70" s="113"/>
      <c r="E70" s="114"/>
      <c r="F70" s="114"/>
      <c r="G70" s="114"/>
      <c r="H70" s="115"/>
    </row>
    <row r="71" spans="1:8" ht="50.1" customHeight="1" thickBot="1" x14ac:dyDescent="0.25">
      <c r="A71" s="136" t="s">
        <v>38</v>
      </c>
      <c r="B71" s="137"/>
      <c r="C71" s="137"/>
      <c r="D71" s="138" t="str">
        <f>"от "&amp;MIN(D72:D91)&amp;" до "&amp;MAX(D72:D91)</f>
        <v>от 1320 до 26400</v>
      </c>
      <c r="E71" s="139"/>
      <c r="F71" s="139"/>
      <c r="G71" s="139"/>
      <c r="H71" s="140"/>
    </row>
    <row r="72" spans="1:8" ht="37.5" customHeight="1" x14ac:dyDescent="0.2">
      <c r="A72" s="141" t="s">
        <v>39</v>
      </c>
      <c r="B72" s="142"/>
      <c r="C72" s="143" t="str">
        <f>"Электронный справочник на основе Справочника организаций "&amp;$C$2&amp;" (версия для ПК)"</f>
        <v>Электронный справочник на основе Справочника организаций "2ГИС.НОВЫЙ УРЕНГОЙ" (версия для ПК)</v>
      </c>
      <c r="D72" s="144">
        <v>1320</v>
      </c>
      <c r="E72" s="145"/>
      <c r="F72" s="145"/>
      <c r="G72" s="145"/>
      <c r="H72" s="146"/>
    </row>
    <row r="73" spans="1:8" ht="37.5" customHeight="1" x14ac:dyDescent="0.2">
      <c r="A73" s="147" t="s">
        <v>40</v>
      </c>
      <c r="B73" s="148"/>
      <c r="C73" s="143"/>
      <c r="D73" s="36">
        <v>2640</v>
      </c>
      <c r="E73" s="37"/>
      <c r="F73" s="37"/>
      <c r="G73" s="37"/>
      <c r="H73" s="38"/>
    </row>
    <row r="74" spans="1:8" ht="37.5" customHeight="1" x14ac:dyDescent="0.2">
      <c r="A74" s="147" t="s">
        <v>41</v>
      </c>
      <c r="B74" s="148"/>
      <c r="C74" s="143"/>
      <c r="D74" s="36">
        <v>3960</v>
      </c>
      <c r="E74" s="37"/>
      <c r="F74" s="37"/>
      <c r="G74" s="37"/>
      <c r="H74" s="38"/>
    </row>
    <row r="75" spans="1:8" ht="37.5" customHeight="1" x14ac:dyDescent="0.2">
      <c r="A75" s="147" t="s">
        <v>42</v>
      </c>
      <c r="B75" s="148"/>
      <c r="C75" s="143"/>
      <c r="D75" s="36">
        <v>5280</v>
      </c>
      <c r="E75" s="37"/>
      <c r="F75" s="37"/>
      <c r="G75" s="37"/>
      <c r="H75" s="38"/>
    </row>
    <row r="76" spans="1:8" ht="37.5" customHeight="1" x14ac:dyDescent="0.2">
      <c r="A76" s="147" t="s">
        <v>43</v>
      </c>
      <c r="B76" s="148"/>
      <c r="C76" s="143"/>
      <c r="D76" s="36">
        <v>6600</v>
      </c>
      <c r="E76" s="37"/>
      <c r="F76" s="37"/>
      <c r="G76" s="37"/>
      <c r="H76" s="38"/>
    </row>
    <row r="77" spans="1:8" ht="37.5" customHeight="1" x14ac:dyDescent="0.2">
      <c r="A77" s="147" t="s">
        <v>44</v>
      </c>
      <c r="B77" s="148"/>
      <c r="C77" s="143"/>
      <c r="D77" s="36">
        <v>7920</v>
      </c>
      <c r="E77" s="37"/>
      <c r="F77" s="37"/>
      <c r="G77" s="37"/>
      <c r="H77" s="38"/>
    </row>
    <row r="78" spans="1:8" ht="37.5" customHeight="1" x14ac:dyDescent="0.2">
      <c r="A78" s="147" t="s">
        <v>45</v>
      </c>
      <c r="B78" s="148"/>
      <c r="C78" s="143"/>
      <c r="D78" s="36">
        <v>9240</v>
      </c>
      <c r="E78" s="37"/>
      <c r="F78" s="37"/>
      <c r="G78" s="37"/>
      <c r="H78" s="38"/>
    </row>
    <row r="79" spans="1:8" ht="37.5" customHeight="1" x14ac:dyDescent="0.2">
      <c r="A79" s="147" t="s">
        <v>46</v>
      </c>
      <c r="B79" s="148"/>
      <c r="C79" s="143"/>
      <c r="D79" s="36">
        <v>10560</v>
      </c>
      <c r="E79" s="37"/>
      <c r="F79" s="37"/>
      <c r="G79" s="37"/>
      <c r="H79" s="38"/>
    </row>
    <row r="80" spans="1:8" ht="37.5" customHeight="1" x14ac:dyDescent="0.2">
      <c r="A80" s="147" t="s">
        <v>47</v>
      </c>
      <c r="B80" s="148"/>
      <c r="C80" s="143"/>
      <c r="D80" s="36">
        <v>11880</v>
      </c>
      <c r="E80" s="37"/>
      <c r="F80" s="37"/>
      <c r="G80" s="37"/>
      <c r="H80" s="38"/>
    </row>
    <row r="81" spans="1:8" ht="37.5" customHeight="1" x14ac:dyDescent="0.2">
      <c r="A81" s="147" t="s">
        <v>48</v>
      </c>
      <c r="B81" s="148"/>
      <c r="C81" s="143"/>
      <c r="D81" s="36">
        <v>13200</v>
      </c>
      <c r="E81" s="37"/>
      <c r="F81" s="37"/>
      <c r="G81" s="37"/>
      <c r="H81" s="38"/>
    </row>
    <row r="82" spans="1:8" ht="37.5" customHeight="1" x14ac:dyDescent="0.2">
      <c r="A82" s="147" t="s">
        <v>49</v>
      </c>
      <c r="B82" s="148"/>
      <c r="C82" s="143"/>
      <c r="D82" s="36">
        <v>14520</v>
      </c>
      <c r="E82" s="37"/>
      <c r="F82" s="37"/>
      <c r="G82" s="37"/>
      <c r="H82" s="38"/>
    </row>
    <row r="83" spans="1:8" ht="37.5" customHeight="1" x14ac:dyDescent="0.2">
      <c r="A83" s="147" t="s">
        <v>50</v>
      </c>
      <c r="B83" s="148"/>
      <c r="C83" s="143"/>
      <c r="D83" s="36">
        <v>15840</v>
      </c>
      <c r="E83" s="37"/>
      <c r="F83" s="37"/>
      <c r="G83" s="37"/>
      <c r="H83" s="38"/>
    </row>
    <row r="84" spans="1:8" ht="37.5" customHeight="1" x14ac:dyDescent="0.2">
      <c r="A84" s="147" t="s">
        <v>51</v>
      </c>
      <c r="B84" s="148"/>
      <c r="C84" s="143"/>
      <c r="D84" s="36">
        <v>17160</v>
      </c>
      <c r="E84" s="37"/>
      <c r="F84" s="37"/>
      <c r="G84" s="37"/>
      <c r="H84" s="38"/>
    </row>
    <row r="85" spans="1:8" ht="37.5" customHeight="1" x14ac:dyDescent="0.2">
      <c r="A85" s="147" t="s">
        <v>52</v>
      </c>
      <c r="B85" s="148"/>
      <c r="C85" s="143"/>
      <c r="D85" s="36">
        <v>18480</v>
      </c>
      <c r="E85" s="37"/>
      <c r="F85" s="37"/>
      <c r="G85" s="37"/>
      <c r="H85" s="38"/>
    </row>
    <row r="86" spans="1:8" ht="37.5" customHeight="1" x14ac:dyDescent="0.2">
      <c r="A86" s="147" t="s">
        <v>53</v>
      </c>
      <c r="B86" s="148"/>
      <c r="C86" s="143"/>
      <c r="D86" s="36">
        <v>19800</v>
      </c>
      <c r="E86" s="37"/>
      <c r="F86" s="37"/>
      <c r="G86" s="37"/>
      <c r="H86" s="38"/>
    </row>
    <row r="87" spans="1:8" ht="37.5" customHeight="1" x14ac:dyDescent="0.2">
      <c r="A87" s="147" t="s">
        <v>54</v>
      </c>
      <c r="B87" s="148"/>
      <c r="C87" s="143"/>
      <c r="D87" s="36">
        <v>21120</v>
      </c>
      <c r="E87" s="37"/>
      <c r="F87" s="37"/>
      <c r="G87" s="37"/>
      <c r="H87" s="38"/>
    </row>
    <row r="88" spans="1:8" ht="37.5" customHeight="1" x14ac:dyDescent="0.2">
      <c r="A88" s="147" t="s">
        <v>55</v>
      </c>
      <c r="B88" s="148"/>
      <c r="C88" s="143"/>
      <c r="D88" s="36">
        <v>22440</v>
      </c>
      <c r="E88" s="37"/>
      <c r="F88" s="37"/>
      <c r="G88" s="37"/>
      <c r="H88" s="38"/>
    </row>
    <row r="89" spans="1:8" ht="37.5" customHeight="1" x14ac:dyDescent="0.2">
      <c r="A89" s="147" t="s">
        <v>56</v>
      </c>
      <c r="B89" s="148"/>
      <c r="C89" s="143"/>
      <c r="D89" s="36">
        <v>23760</v>
      </c>
      <c r="E89" s="37"/>
      <c r="F89" s="37"/>
      <c r="G89" s="37"/>
      <c r="H89" s="38"/>
    </row>
    <row r="90" spans="1:8" ht="37.5" customHeight="1" x14ac:dyDescent="0.2">
      <c r="A90" s="147" t="s">
        <v>57</v>
      </c>
      <c r="B90" s="148"/>
      <c r="C90" s="143"/>
      <c r="D90" s="36">
        <v>25080</v>
      </c>
      <c r="E90" s="37"/>
      <c r="F90" s="37"/>
      <c r="G90" s="37"/>
      <c r="H90" s="38"/>
    </row>
    <row r="91" spans="1:8" ht="37.5" customHeight="1" thickBot="1" x14ac:dyDescent="0.25">
      <c r="A91" s="147" t="s">
        <v>58</v>
      </c>
      <c r="B91" s="148"/>
      <c r="C91" s="143"/>
      <c r="D91" s="36">
        <v>26400</v>
      </c>
      <c r="E91" s="37"/>
      <c r="F91" s="37"/>
      <c r="G91" s="37"/>
      <c r="H91" s="38"/>
    </row>
    <row r="92" spans="1:8" ht="50.1" customHeight="1" thickBot="1" x14ac:dyDescent="0.25">
      <c r="A92" s="136" t="s">
        <v>59</v>
      </c>
      <c r="B92" s="137"/>
      <c r="C92" s="137"/>
      <c r="D92" s="138" t="str">
        <f>"от "&amp;MIN(D93:D102)&amp;" до "&amp;MAX(D93:D102)</f>
        <v>от 303,6 до 2468,4</v>
      </c>
      <c r="E92" s="139"/>
      <c r="F92" s="139"/>
      <c r="G92" s="139"/>
      <c r="H92" s="140"/>
    </row>
    <row r="93" spans="1:8" ht="151.5" x14ac:dyDescent="0.2">
      <c r="A93" s="149" t="s">
        <v>60</v>
      </c>
      <c r="B93" s="150" t="s">
        <v>13</v>
      </c>
      <c r="C93" s="151" t="str">
        <f t="shared" ref="C93"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93" s="152">
        <v>824.4</v>
      </c>
      <c r="E93" s="152"/>
      <c r="F93" s="152"/>
      <c r="G93" s="152"/>
      <c r="H93" s="153"/>
    </row>
    <row r="94" spans="1:8" ht="37.5" customHeight="1" x14ac:dyDescent="0.2">
      <c r="A94" s="154" t="s">
        <v>61</v>
      </c>
      <c r="B94" s="155"/>
      <c r="C94" s="156" t="str">
        <f>"Электронный справочник на основе Справочника организаций "&amp;$C$2&amp;" (версия для ПК)"</f>
        <v>Электронный справочник на основе Справочника организаций "2ГИС.НОВЫЙ УРЕНГОЙ" (версия для ПК)</v>
      </c>
      <c r="D94" s="157">
        <v>303.59999999999997</v>
      </c>
      <c r="E94" s="157"/>
      <c r="F94" s="157"/>
      <c r="G94" s="157"/>
      <c r="H94" s="158"/>
    </row>
    <row r="95" spans="1:8" ht="37.5" customHeight="1" x14ac:dyDescent="0.2">
      <c r="A95" s="154" t="s">
        <v>62</v>
      </c>
      <c r="B95" s="155"/>
      <c r="C95" s="159"/>
      <c r="D95" s="157">
        <v>2468.4</v>
      </c>
      <c r="E95" s="157"/>
      <c r="F95" s="157"/>
      <c r="G95" s="157"/>
      <c r="H95" s="158"/>
    </row>
    <row r="96" spans="1:8" ht="37.5" customHeight="1" x14ac:dyDescent="0.2">
      <c r="A96" s="154" t="s">
        <v>63</v>
      </c>
      <c r="B96" s="155"/>
      <c r="C96" s="159"/>
      <c r="D96" s="157">
        <v>1254</v>
      </c>
      <c r="E96" s="157"/>
      <c r="F96" s="157"/>
      <c r="G96" s="157"/>
      <c r="H96" s="158"/>
    </row>
    <row r="97" spans="1:8" ht="37.5" customHeight="1" x14ac:dyDescent="0.2">
      <c r="A97" s="160" t="s">
        <v>64</v>
      </c>
      <c r="B97" s="161"/>
      <c r="C97" s="159"/>
      <c r="D97" s="157">
        <v>1320</v>
      </c>
      <c r="E97" s="157"/>
      <c r="F97" s="157"/>
      <c r="G97" s="157"/>
      <c r="H97" s="158"/>
    </row>
    <row r="98" spans="1:8" ht="37.5" customHeight="1" x14ac:dyDescent="0.2">
      <c r="A98" s="154" t="s">
        <v>65</v>
      </c>
      <c r="B98" s="155"/>
      <c r="C98" s="159"/>
      <c r="D98" s="157">
        <v>303.59999999999997</v>
      </c>
      <c r="E98" s="157"/>
      <c r="F98" s="157"/>
      <c r="G98" s="157"/>
      <c r="H98" s="158"/>
    </row>
    <row r="99" spans="1:8" ht="37.5" customHeight="1" x14ac:dyDescent="0.2">
      <c r="A99" s="154" t="s">
        <v>66</v>
      </c>
      <c r="B99" s="155"/>
      <c r="C99" s="159"/>
      <c r="D99" s="157">
        <v>303.59999999999997</v>
      </c>
      <c r="E99" s="157"/>
      <c r="F99" s="157"/>
      <c r="G99" s="157"/>
      <c r="H99" s="158"/>
    </row>
    <row r="100" spans="1:8" ht="37.5" customHeight="1" x14ac:dyDescent="0.2">
      <c r="A100" s="154" t="s">
        <v>67</v>
      </c>
      <c r="B100" s="155"/>
      <c r="C100" s="159"/>
      <c r="D100" s="157">
        <v>607.19999999999993</v>
      </c>
      <c r="E100" s="157"/>
      <c r="F100" s="157"/>
      <c r="G100" s="157"/>
      <c r="H100" s="158"/>
    </row>
    <row r="101" spans="1:8" ht="37.5" customHeight="1" x14ac:dyDescent="0.2">
      <c r="A101" s="154" t="s">
        <v>68</v>
      </c>
      <c r="B101" s="155"/>
      <c r="C101" s="159"/>
      <c r="D101" s="157">
        <v>910.8</v>
      </c>
      <c r="E101" s="157"/>
      <c r="F101" s="157"/>
      <c r="G101" s="157"/>
      <c r="H101" s="158"/>
    </row>
    <row r="102" spans="1:8" ht="37.5" customHeight="1" thickBot="1" x14ac:dyDescent="0.25">
      <c r="A102" s="162" t="s">
        <v>69</v>
      </c>
      <c r="B102" s="163"/>
      <c r="C102" s="164"/>
      <c r="D102" s="165">
        <v>1880.3999999999999</v>
      </c>
      <c r="E102" s="165"/>
      <c r="F102" s="165"/>
      <c r="G102" s="165"/>
      <c r="H102" s="166"/>
    </row>
    <row r="103" spans="1:8" s="16" customFormat="1" ht="117.75" customHeight="1" thickBot="1" x14ac:dyDescent="0.25">
      <c r="A103" s="287" t="s">
        <v>71</v>
      </c>
      <c r="B103" s="288"/>
      <c r="C103" s="28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"2ГИС.НОВЫЙ УРЕНГОЙ" (версия для ПК); 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Интернет-площадки и Веб-приложения на основе Cправочника организаций "2ГИС.НОВЫЙ УРЕНГОЙ", http://api.2gis.ru/</v>
      </c>
      <c r="D103" s="45">
        <v>30</v>
      </c>
      <c r="E103" s="45"/>
      <c r="F103" s="45"/>
      <c r="G103" s="45"/>
      <c r="H103" s="46"/>
    </row>
    <row r="104" spans="1:8" ht="50.1" customHeight="1" thickBot="1" x14ac:dyDescent="0.25">
      <c r="A104" s="24" t="s">
        <v>72</v>
      </c>
      <c r="B104" s="25"/>
      <c r="C104" s="26"/>
      <c r="D104" s="173" t="str">
        <f>"от "&amp;MIN(D106,D126:H127,F166,D128:H142)&amp;" до "&amp;MAX(D106,D126:H127,F166,D128:H142)</f>
        <v>от 660 до 6871,2</v>
      </c>
      <c r="E104" s="173"/>
      <c r="F104" s="173"/>
      <c r="G104" s="173"/>
      <c r="H104" s="174"/>
    </row>
    <row r="105" spans="1:8" ht="21.75" thickBot="1" x14ac:dyDescent="0.25">
      <c r="A105" s="290"/>
      <c r="B105" s="291"/>
      <c r="C105" s="130"/>
      <c r="D105" s="292"/>
      <c r="E105" s="292"/>
      <c r="F105" s="292"/>
      <c r="G105" s="292"/>
      <c r="H105" s="293"/>
    </row>
    <row r="106" spans="1:8" ht="58.5" customHeight="1" thickBot="1" x14ac:dyDescent="0.25">
      <c r="A106" s="179" t="s">
        <v>73</v>
      </c>
      <c r="B106" s="180"/>
      <c r="C106"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"2ГИС.НОВЫЙ УРЕНГОЙ" (версия для ПК); Интернет-площадка 2gis.kz на основе Cправочника организаций "2ГИС.НОВЫЙ УРЕНГОЙ"; Электронный справочник на основе Справочника организаций "2ГИС.НОВЫЙ УРЕНГОЙ" (мобильная версия); Интернет-площадки и Веб-приложения на основе Cправочника организаций "2ГИС.НОВЫЙ УРЕНГОЙ", http://api.2gis.kz/</v>
      </c>
      <c r="D106" s="182">
        <v>1980</v>
      </c>
      <c r="E106" s="182"/>
      <c r="F106" s="182"/>
      <c r="G106" s="182"/>
      <c r="H106" s="183"/>
    </row>
    <row r="107" spans="1:8" ht="58.5" customHeight="1" thickBot="1" x14ac:dyDescent="0.25">
      <c r="A107" s="184" t="s">
        <v>74</v>
      </c>
      <c r="B107" s="185"/>
      <c r="C107" s="186"/>
      <c r="D107" s="187" t="s">
        <v>75</v>
      </c>
      <c r="E107" s="188"/>
      <c r="F107" s="188"/>
      <c r="G107" s="188"/>
      <c r="H107" s="189"/>
    </row>
    <row r="108" spans="1:8" ht="58.5" customHeight="1" x14ac:dyDescent="0.2">
      <c r="A108" s="190" t="s">
        <v>76</v>
      </c>
      <c r="B108" s="191"/>
      <c r="C108" s="186"/>
      <c r="D108" s="157">
        <f>D106/4</f>
        <v>495</v>
      </c>
      <c r="E108" s="157"/>
      <c r="F108" s="157"/>
      <c r="G108" s="157"/>
      <c r="H108" s="158"/>
    </row>
    <row r="109" spans="1:8" ht="58.5" customHeight="1" x14ac:dyDescent="0.2">
      <c r="A109" s="190" t="s">
        <v>77</v>
      </c>
      <c r="B109" s="191"/>
      <c r="C109" s="186"/>
      <c r="D109" s="157">
        <f>D106/5</f>
        <v>396</v>
      </c>
      <c r="E109" s="157"/>
      <c r="F109" s="157"/>
      <c r="G109" s="157"/>
      <c r="H109" s="158"/>
    </row>
    <row r="110" spans="1:8" ht="58.5" customHeight="1" x14ac:dyDescent="0.2">
      <c r="A110" s="190" t="s">
        <v>78</v>
      </c>
      <c r="B110" s="191"/>
      <c r="C110" s="186"/>
      <c r="D110" s="157">
        <f>D106/6</f>
        <v>330</v>
      </c>
      <c r="E110" s="157"/>
      <c r="F110" s="157"/>
      <c r="G110" s="157"/>
      <c r="H110" s="158"/>
    </row>
    <row r="111" spans="1:8" ht="58.5" customHeight="1" x14ac:dyDescent="0.2">
      <c r="A111" s="190" t="s">
        <v>79</v>
      </c>
      <c r="B111" s="191"/>
      <c r="C111" s="186"/>
      <c r="D111" s="157">
        <f>D106/7</f>
        <v>282.85714285714283</v>
      </c>
      <c r="E111" s="157"/>
      <c r="F111" s="157"/>
      <c r="G111" s="157"/>
      <c r="H111" s="158"/>
    </row>
    <row r="112" spans="1:8" ht="58.5" customHeight="1" x14ac:dyDescent="0.2">
      <c r="A112" s="190" t="s">
        <v>80</v>
      </c>
      <c r="B112" s="191"/>
      <c r="C112" s="186"/>
      <c r="D112" s="157">
        <f>D106/8</f>
        <v>247.5</v>
      </c>
      <c r="E112" s="157"/>
      <c r="F112" s="157"/>
      <c r="G112" s="157"/>
      <c r="H112" s="158"/>
    </row>
    <row r="113" spans="1:8" ht="58.5" customHeight="1" x14ac:dyDescent="0.2">
      <c r="A113" s="190" t="s">
        <v>81</v>
      </c>
      <c r="B113" s="191"/>
      <c r="C113" s="186"/>
      <c r="D113" s="157">
        <f>D106/9</f>
        <v>220</v>
      </c>
      <c r="E113" s="157"/>
      <c r="F113" s="157"/>
      <c r="G113" s="157"/>
      <c r="H113" s="158"/>
    </row>
    <row r="114" spans="1:8" ht="58.5" customHeight="1" x14ac:dyDescent="0.2">
      <c r="A114" s="190" t="s">
        <v>82</v>
      </c>
      <c r="B114" s="191"/>
      <c r="C114" s="186"/>
      <c r="D114" s="157">
        <f>D106/10</f>
        <v>198</v>
      </c>
      <c r="E114" s="157"/>
      <c r="F114" s="157"/>
      <c r="G114" s="157"/>
      <c r="H114" s="158"/>
    </row>
    <row r="115" spans="1:8" ht="58.5" customHeight="1" thickBot="1" x14ac:dyDescent="0.25">
      <c r="A115" s="179" t="s">
        <v>83</v>
      </c>
      <c r="B115" s="180"/>
      <c r="C115" s="186"/>
      <c r="D115" s="182">
        <v>3084</v>
      </c>
      <c r="E115" s="182"/>
      <c r="F115" s="182"/>
      <c r="G115" s="182"/>
      <c r="H115" s="183"/>
    </row>
    <row r="116" spans="1:8" ht="58.5" customHeight="1" thickBot="1" x14ac:dyDescent="0.25">
      <c r="A116" s="184" t="s">
        <v>74</v>
      </c>
      <c r="B116" s="185"/>
      <c r="C116" s="186"/>
      <c r="D116" s="187" t="s">
        <v>75</v>
      </c>
      <c r="E116" s="188"/>
      <c r="F116" s="188"/>
      <c r="G116" s="188"/>
      <c r="H116" s="189"/>
    </row>
    <row r="117" spans="1:8" ht="58.5" customHeight="1" x14ac:dyDescent="0.2">
      <c r="A117" s="190" t="s">
        <v>76</v>
      </c>
      <c r="B117" s="191"/>
      <c r="C117" s="186"/>
      <c r="D117" s="157">
        <v>771</v>
      </c>
      <c r="E117" s="157"/>
      <c r="F117" s="157"/>
      <c r="G117" s="157"/>
      <c r="H117" s="158"/>
    </row>
    <row r="118" spans="1:8" ht="58.5" customHeight="1" x14ac:dyDescent="0.2">
      <c r="A118" s="190" t="s">
        <v>77</v>
      </c>
      <c r="B118" s="191"/>
      <c r="C118" s="186"/>
      <c r="D118" s="157">
        <v>616.79999999999995</v>
      </c>
      <c r="E118" s="157"/>
      <c r="F118" s="157"/>
      <c r="G118" s="157"/>
      <c r="H118" s="158"/>
    </row>
    <row r="119" spans="1:8" ht="58.5" customHeight="1" x14ac:dyDescent="0.2">
      <c r="A119" s="190" t="s">
        <v>78</v>
      </c>
      <c r="B119" s="191"/>
      <c r="C119" s="186"/>
      <c r="D119" s="157">
        <v>514</v>
      </c>
      <c r="E119" s="157"/>
      <c r="F119" s="157"/>
      <c r="G119" s="157"/>
      <c r="H119" s="158"/>
    </row>
    <row r="120" spans="1:8" ht="58.5" customHeight="1" x14ac:dyDescent="0.2">
      <c r="A120" s="190" t="s">
        <v>79</v>
      </c>
      <c r="B120" s="191"/>
      <c r="C120" s="186"/>
      <c r="D120" s="157">
        <v>440.57142857142861</v>
      </c>
      <c r="E120" s="157"/>
      <c r="F120" s="157"/>
      <c r="G120" s="157"/>
      <c r="H120" s="158"/>
    </row>
    <row r="121" spans="1:8" ht="58.5" customHeight="1" x14ac:dyDescent="0.2">
      <c r="A121" s="190" t="s">
        <v>80</v>
      </c>
      <c r="B121" s="191"/>
      <c r="C121" s="186"/>
      <c r="D121" s="157">
        <v>385.5</v>
      </c>
      <c r="E121" s="157"/>
      <c r="F121" s="157"/>
      <c r="G121" s="157"/>
      <c r="H121" s="158"/>
    </row>
    <row r="122" spans="1:8" ht="58.5" customHeight="1" x14ac:dyDescent="0.2">
      <c r="A122" s="190" t="s">
        <v>81</v>
      </c>
      <c r="B122" s="191"/>
      <c r="C122" s="186"/>
      <c r="D122" s="157">
        <v>342.66666666666663</v>
      </c>
      <c r="E122" s="157"/>
      <c r="F122" s="157"/>
      <c r="G122" s="157"/>
      <c r="H122" s="158"/>
    </row>
    <row r="123" spans="1:8" ht="58.5" customHeight="1" thickBot="1" x14ac:dyDescent="0.25">
      <c r="A123" s="190" t="s">
        <v>82</v>
      </c>
      <c r="B123" s="191"/>
      <c r="C123" s="194"/>
      <c r="D123" s="157">
        <v>308.39999999999998</v>
      </c>
      <c r="E123" s="157"/>
      <c r="F123" s="157"/>
      <c r="G123" s="157"/>
      <c r="H123" s="158"/>
    </row>
    <row r="124" spans="1:8" s="16" customFormat="1" ht="62.45" customHeight="1" thickBot="1" x14ac:dyDescent="0.25">
      <c r="A124" s="195" t="s">
        <v>84</v>
      </c>
      <c r="B124" s="196"/>
      <c r="C124"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124" s="44">
        <v>15404.4</v>
      </c>
      <c r="E124" s="45"/>
      <c r="F124" s="45"/>
      <c r="G124" s="45"/>
      <c r="H124" s="46"/>
    </row>
    <row r="125" spans="1:8" ht="21.75" thickBot="1" x14ac:dyDescent="0.25">
      <c r="A125" s="290"/>
      <c r="B125" s="291"/>
      <c r="C125" s="125"/>
      <c r="D125" s="292"/>
      <c r="E125" s="292"/>
      <c r="F125" s="292"/>
      <c r="G125" s="292"/>
      <c r="H125" s="293"/>
    </row>
    <row r="126" spans="1:8" ht="50.1" customHeight="1" x14ac:dyDescent="0.2">
      <c r="A126" s="160" t="s">
        <v>85</v>
      </c>
      <c r="B126" s="161"/>
      <c r="C126" s="201" t="str">
        <f>"Интернет-площадка 2gis.ru на основе Cправочника организаций "&amp;$C$2&amp;""</f>
        <v>Интернет-площадка 2gis.ru на основе Cправочника организаций "2ГИС.НОВЫЙ УРЕНГОЙ"</v>
      </c>
      <c r="D126" s="31">
        <v>1220.3999999999999</v>
      </c>
      <c r="E126" s="32"/>
      <c r="F126" s="32"/>
      <c r="G126" s="32"/>
      <c r="H126" s="33"/>
    </row>
    <row r="127" spans="1:8" ht="50.1" customHeight="1" x14ac:dyDescent="0.2">
      <c r="A127" s="160" t="s">
        <v>86</v>
      </c>
      <c r="B127" s="161"/>
      <c r="C127" s="202" t="str">
        <f>"Электронный справочник на основе Справочника организаций "&amp;$C$2&amp;" (версия для ПК)"</f>
        <v>Электронный справочник на основе Справочника организаций "2ГИС.НОВЫЙ УРЕНГОЙ" (версия для ПК)</v>
      </c>
      <c r="D127" s="121">
        <v>1650</v>
      </c>
      <c r="E127" s="122"/>
      <c r="F127" s="122"/>
      <c r="G127" s="122"/>
      <c r="H127" s="123"/>
    </row>
    <row r="128" spans="1:8" ht="50.1" customHeight="1" x14ac:dyDescent="0.2">
      <c r="A128" s="160" t="s">
        <v>87</v>
      </c>
      <c r="B128" s="161"/>
      <c r="C128" s="202" t="str">
        <f>"Электронный справочник на основе Справочника организаций "&amp;$C$2&amp;" (версия для ПК)"</f>
        <v>Электронный справочник на основе Справочника организаций "2ГИС.НОВЫЙ УРЕНГОЙ" (версия для ПК)</v>
      </c>
      <c r="D128" s="36">
        <v>5610</v>
      </c>
      <c r="E128" s="37"/>
      <c r="F128" s="37"/>
      <c r="G128" s="37"/>
      <c r="H128" s="38"/>
    </row>
    <row r="129" spans="1:8" ht="50.1" customHeight="1" x14ac:dyDescent="0.2">
      <c r="A129" s="160" t="s">
        <v>88</v>
      </c>
      <c r="B129" s="161"/>
      <c r="C129" s="202" t="str">
        <f>"Интернет-площадка 2gis.ru на основе Cправочника организаций "&amp;$C$2&amp;""</f>
        <v>Интернет-площадка 2gis.ru на основе Cправочника организаций "2ГИС.НОВЫЙ УРЕНГОЙ"</v>
      </c>
      <c r="D129" s="36">
        <v>3728.3999999999996</v>
      </c>
      <c r="E129" s="37"/>
      <c r="F129" s="37"/>
      <c r="G129" s="37"/>
      <c r="H129" s="38"/>
    </row>
    <row r="130" spans="1:8" ht="50.1" customHeight="1" x14ac:dyDescent="0.2">
      <c r="A130" s="160" t="s">
        <v>89</v>
      </c>
      <c r="B130" s="161"/>
      <c r="C130" s="202" t="str">
        <f>"Интернет-площадка 2gis.ru на основе Cправочника организаций "&amp;$C$2&amp;""</f>
        <v>Интернет-площадка 2gis.ru на основе Cправочника организаций "2ГИС.НОВЫЙ УРЕНГОЙ"</v>
      </c>
      <c r="D130" s="36">
        <v>4474.8</v>
      </c>
      <c r="E130" s="37"/>
      <c r="F130" s="37"/>
      <c r="G130" s="37"/>
      <c r="H130" s="38"/>
    </row>
    <row r="131" spans="1:8" ht="50.1" customHeight="1" x14ac:dyDescent="0.2">
      <c r="A131" s="160" t="s">
        <v>90</v>
      </c>
      <c r="B131" s="161"/>
      <c r="C131" s="202" t="str">
        <f>"Электронный справочник на основе Справочника организаций "&amp;$C$2&amp;" (версия для ПК)"</f>
        <v>Электронный справочник на основе Справочника организаций "2ГИС.НОВЫЙ УРЕНГОЙ" (версия для ПК)</v>
      </c>
      <c r="D131" s="36">
        <v>3960</v>
      </c>
      <c r="E131" s="37"/>
      <c r="F131" s="37"/>
      <c r="G131" s="37"/>
      <c r="H131" s="38"/>
    </row>
    <row r="132" spans="1:8" ht="50.1" customHeight="1" x14ac:dyDescent="0.2">
      <c r="A132" s="160" t="s">
        <v>91</v>
      </c>
      <c r="B132" s="161"/>
      <c r="C132" s="202" t="str">
        <f>"Электронный справочник на основе Справочника организаций "&amp;$C$2&amp;" (версия для ПК)"</f>
        <v>Электронный справочник на основе Справочника организаций "2ГИС.НОВЫЙ УРЕНГОЙ" (версия для ПК)</v>
      </c>
      <c r="D132" s="36">
        <v>3662.4</v>
      </c>
      <c r="E132" s="37"/>
      <c r="F132" s="37"/>
      <c r="G132" s="37"/>
      <c r="H132" s="38"/>
    </row>
    <row r="133" spans="1:8" ht="50.1" customHeight="1" x14ac:dyDescent="0.2">
      <c r="A133" s="160" t="s">
        <v>92</v>
      </c>
      <c r="B133" s="161"/>
      <c r="C133" s="202" t="str">
        <f>"Электронный справочник на основе Справочника организаций "&amp;$C$2&amp;" (версия для ПК)"</f>
        <v>Электронный справочник на основе Справочника организаций "2ГИС.НОВЫЙ УРЕНГОЙ" (версия для ПК)</v>
      </c>
      <c r="D133" s="36">
        <v>6871.2</v>
      </c>
      <c r="E133" s="37"/>
      <c r="F133" s="37"/>
      <c r="G133" s="37"/>
      <c r="H133" s="38"/>
    </row>
    <row r="134" spans="1:8" ht="50.1" customHeight="1" x14ac:dyDescent="0.2">
      <c r="A134" s="160" t="s">
        <v>93</v>
      </c>
      <c r="B134" s="161"/>
      <c r="C134" s="203" t="str">
        <f>C166</f>
        <v>электронный справочник на основе Справочника организаций "2ГИС.НОВЫЙ УРЕНГОЙ" (мобильная версия 2ГИС 4.0 и выше)</v>
      </c>
      <c r="D134" s="36">
        <v>1789.2</v>
      </c>
      <c r="E134" s="37"/>
      <c r="F134" s="37"/>
      <c r="G134" s="37"/>
      <c r="H134" s="38"/>
    </row>
    <row r="135" spans="1:8" ht="50.1" customHeight="1" x14ac:dyDescent="0.2">
      <c r="A135" s="160" t="s">
        <v>94</v>
      </c>
      <c r="B135" s="161"/>
      <c r="C135" s="202" t="s">
        <v>95</v>
      </c>
      <c r="D135" s="36">
        <v>660</v>
      </c>
      <c r="E135" s="37"/>
      <c r="F135" s="37"/>
      <c r="G135" s="37"/>
      <c r="H135" s="38"/>
    </row>
    <row r="136" spans="1:8" ht="66.75" customHeight="1" x14ac:dyDescent="0.2">
      <c r="A136" s="160" t="s">
        <v>96</v>
      </c>
      <c r="B136" s="161"/>
      <c r="C136"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"2ГИС.НОВЫЙ УРЕНГОЙ" (мобильная версия 2ГИС 4.0 и выше); Интернет-площадка 2gis.ru на основе Cправочника организаций "2ГИС.НОВЫЙ УРЕНГОЙ"</v>
      </c>
      <c r="D136" s="36">
        <v>2772</v>
      </c>
      <c r="E136" s="37"/>
      <c r="F136" s="37"/>
      <c r="G136" s="37"/>
      <c r="H136" s="38"/>
    </row>
    <row r="137" spans="1:8" ht="66.75" customHeight="1" x14ac:dyDescent="0.2">
      <c r="A137" s="160" t="s">
        <v>97</v>
      </c>
      <c r="B137" s="161"/>
      <c r="C137" s="202" t="str">
        <f t="shared" ref="C137:C139"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"2ГИС.НОВЫЙ УРЕНГОЙ" (мобильная версия 2ГИС 4.0 и выше); Интернет-площадка 2gis.ru на основе Cправочника организаций "2ГИС.НОВЫЙ УРЕНГОЙ"</v>
      </c>
      <c r="D137" s="36">
        <v>2217.6</v>
      </c>
      <c r="E137" s="37"/>
      <c r="F137" s="37"/>
      <c r="G137" s="37"/>
      <c r="H137" s="38"/>
    </row>
    <row r="138" spans="1:8" ht="66.75" customHeight="1" x14ac:dyDescent="0.2">
      <c r="A138" s="160" t="s">
        <v>98</v>
      </c>
      <c r="B138" s="161"/>
      <c r="C138" s="202" t="str">
        <f t="shared" si="1"/>
        <v>электронный справочник на основе Справочника организаций "2ГИС.НОВЫЙ УРЕНГОЙ" (мобильная версия 2ГИС 4.0 и выше); Интернет-площадка 2gis.ru на основе Cправочника организаций "2ГИС.НОВЫЙ УРЕНГОЙ"</v>
      </c>
      <c r="D138" s="36">
        <v>2402.4</v>
      </c>
      <c r="E138" s="37"/>
      <c r="F138" s="37"/>
      <c r="G138" s="37"/>
      <c r="H138" s="38"/>
    </row>
    <row r="139" spans="1:8" ht="66.75" customHeight="1" x14ac:dyDescent="0.2">
      <c r="A139" s="160" t="s">
        <v>99</v>
      </c>
      <c r="B139" s="161"/>
      <c r="C139" s="202" t="str">
        <f t="shared" si="1"/>
        <v>электронный справочник на основе Справочника организаций "2ГИС.НОВЫЙ УРЕНГОЙ" (мобильная версия 2ГИС 4.0 и выше); Интернет-площадка 2gis.ru на основе Cправочника организаций "2ГИС.НОВЫЙ УРЕНГОЙ"</v>
      </c>
      <c r="D139" s="36">
        <v>1108.8</v>
      </c>
      <c r="E139" s="37"/>
      <c r="F139" s="37"/>
      <c r="G139" s="37"/>
      <c r="H139" s="38"/>
    </row>
    <row r="140" spans="1:8" ht="66.75" customHeight="1" x14ac:dyDescent="0.2">
      <c r="A140" s="160" t="s">
        <v>100</v>
      </c>
      <c r="B140" s="161" t="s">
        <v>100</v>
      </c>
      <c r="C140"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"2ГИС.НОВЫЙ УРЕНГОЙ" (мобильная версия 2ГИС 4.0 и выше); Интернет-площадка 2gis.ru на основе Cправочника организаций "2ГИС.НОВЫЙ УРЕНГОЙ"</v>
      </c>
      <c r="D140" s="36">
        <v>6871.2</v>
      </c>
      <c r="E140" s="37"/>
      <c r="F140" s="37"/>
      <c r="G140" s="37"/>
      <c r="H140" s="38"/>
    </row>
    <row r="141" spans="1:8" ht="66.75" customHeight="1" x14ac:dyDescent="0.2">
      <c r="A141" s="160" t="s">
        <v>101</v>
      </c>
      <c r="B141" s="161" t="s">
        <v>101</v>
      </c>
      <c r="C141"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"2ГИС.НОВЫЙ УРЕНГОЙ" (мобильная версия 2ГИС 4.0 и выше); Интернет-площадка 2gis.ru на основе Cправочника организаций "2ГИС.НОВЫЙ УРЕНГОЙ"</v>
      </c>
      <c r="D141" s="36">
        <v>2204.4</v>
      </c>
      <c r="E141" s="37"/>
      <c r="F141" s="37"/>
      <c r="G141" s="37"/>
      <c r="H141" s="38"/>
    </row>
    <row r="142" spans="1:8" ht="50.1" customHeight="1" thickBot="1" x14ac:dyDescent="0.25">
      <c r="A142" s="160" t="s">
        <v>102</v>
      </c>
      <c r="B142" s="161"/>
      <c r="C142" s="202" t="str">
        <f>"Электронный справочник на основе Справочника организаций "&amp;$C$2&amp;" (версия для ПК)"</f>
        <v>Электронный справочник на основе Справочника организаций "2ГИС.НОВЫЙ УРЕНГОЙ" (версия для ПК)</v>
      </c>
      <c r="D142" s="36">
        <v>976.8</v>
      </c>
      <c r="E142" s="37"/>
      <c r="F142" s="37"/>
      <c r="G142" s="37"/>
      <c r="H142" s="38"/>
    </row>
    <row r="143" spans="1:8" s="16" customFormat="1" ht="102" customHeight="1" thickBot="1" x14ac:dyDescent="0.25">
      <c r="A143" s="160" t="s">
        <v>16</v>
      </c>
      <c r="B143" s="161"/>
      <c r="C143"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143" s="36">
        <v>824.4</v>
      </c>
      <c r="E143" s="37"/>
      <c r="F143" s="37"/>
      <c r="G143" s="37"/>
      <c r="H143" s="38"/>
    </row>
    <row r="144" spans="1:8" s="16" customFormat="1" ht="102" customHeight="1" thickBot="1" x14ac:dyDescent="0.25">
      <c r="A144" s="160" t="s">
        <v>103</v>
      </c>
      <c r="B144" s="161"/>
      <c r="C144"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144" s="36">
        <v>100002</v>
      </c>
      <c r="E144" s="37"/>
      <c r="F144" s="37"/>
      <c r="G144" s="37"/>
      <c r="H144" s="38"/>
    </row>
    <row r="145" spans="1:8" s="16" customFormat="1" ht="126" customHeight="1" x14ac:dyDescent="0.2">
      <c r="A145" s="160" t="s">
        <v>104</v>
      </c>
      <c r="B145" s="161"/>
      <c r="C145" s="30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"2ГИС.НОВЫЙ УРЕНГОЙ" (версия для ПК); 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Интернет-площадки и Веб-приложения на основе Cправочника организаций "2ГИС.НОВЫЙ УРЕНГОЙ", http://api.2gis.ru/</v>
      </c>
      <c r="D145" s="36">
        <v>2581.1999999999998</v>
      </c>
      <c r="E145" s="37"/>
      <c r="F145" s="37"/>
      <c r="G145" s="37"/>
      <c r="H145" s="38"/>
    </row>
    <row r="146" spans="1:8" s="16" customFormat="1" ht="96" customHeight="1" x14ac:dyDescent="0.2">
      <c r="A146" s="154" t="s">
        <v>105</v>
      </c>
      <c r="B146" s="204"/>
      <c r="C146"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Интернет-площадки и Веб-приложения на основе Cправочника организаций "2ГИС.НОВЫЙ УРЕНГОЙ", http://api.2gis.ru/</v>
      </c>
      <c r="D146" s="36">
        <v>3794.3999999999996</v>
      </c>
      <c r="E146" s="37"/>
      <c r="F146" s="37"/>
      <c r="G146" s="37"/>
      <c r="H146" s="38"/>
    </row>
    <row r="147" spans="1:8" s="16" customFormat="1" ht="96" customHeight="1" x14ac:dyDescent="0.2">
      <c r="A147" s="154" t="s">
        <v>106</v>
      </c>
      <c r="B147" s="204"/>
      <c r="C147"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"2ГИС.НОВЫЙ УРЕНГОЙ" (мобильная версия 2ГИС 4.0 и выше)</v>
      </c>
      <c r="D147" s="36">
        <v>2204.4</v>
      </c>
      <c r="E147" s="37"/>
      <c r="F147" s="37"/>
      <c r="G147" s="37"/>
      <c r="H147" s="38"/>
    </row>
    <row r="148" spans="1:8" ht="50.1" customHeight="1" x14ac:dyDescent="0.2">
      <c r="A148" s="160" t="s">
        <v>107</v>
      </c>
      <c r="B148" s="161"/>
      <c r="C148" s="202" t="str">
        <f>"Интернет-площадка 2gis.ru на основе Cправочника организаций "&amp;$C$2&amp;""</f>
        <v>Интернет-площадка 2gis.ru на основе Cправочника организаций "2ГИС.НОВЫЙ УРЕНГОЙ"</v>
      </c>
      <c r="D148" s="36">
        <v>1800</v>
      </c>
      <c r="E148" s="37"/>
      <c r="F148" s="37"/>
      <c r="G148" s="37"/>
      <c r="H148" s="38"/>
    </row>
    <row r="149" spans="1:8" ht="50.1" customHeight="1" x14ac:dyDescent="0.2">
      <c r="A149" s="160" t="s">
        <v>108</v>
      </c>
      <c r="B149" s="161"/>
      <c r="C149" s="202" t="str">
        <f t="shared" ref="C149:C158" si="2">"Электронный справочник на основе Справочника организаций "&amp;$C$2&amp;" (версия для ПК)"</f>
        <v>Электронный справочник на основе Справочника организаций "2ГИС.НОВЫЙ УРЕНГОЙ" (версия для ПК)</v>
      </c>
      <c r="D149" s="36">
        <v>2400</v>
      </c>
      <c r="E149" s="37"/>
      <c r="F149" s="37"/>
      <c r="G149" s="37"/>
      <c r="H149" s="38"/>
    </row>
    <row r="150" spans="1:8" ht="50.1" customHeight="1" x14ac:dyDescent="0.2">
      <c r="A150" s="160" t="s">
        <v>109</v>
      </c>
      <c r="B150" s="161"/>
      <c r="C150" s="202" t="str">
        <f t="shared" si="2"/>
        <v>Электронный справочник на основе Справочника организаций "2ГИС.НОВЫЙ УРЕНГОЙ" (версия для ПК)</v>
      </c>
      <c r="D150" s="36">
        <v>7920</v>
      </c>
      <c r="E150" s="37"/>
      <c r="F150" s="37"/>
      <c r="G150" s="37"/>
      <c r="H150" s="38"/>
    </row>
    <row r="151" spans="1:8" ht="50.1" customHeight="1" x14ac:dyDescent="0.2">
      <c r="A151" s="160" t="s">
        <v>110</v>
      </c>
      <c r="B151" s="161"/>
      <c r="C151" s="202" t="str">
        <f>"Интернет-площадка 2gis.ru на основе Cправочника организаций "&amp;$C$2&amp;""</f>
        <v>Интернет-площадка 2gis.ru на основе Cправочника организаций "2ГИС.НОВЫЙ УРЕНГОЙ"</v>
      </c>
      <c r="D151" s="36">
        <v>5280</v>
      </c>
      <c r="E151" s="37"/>
      <c r="F151" s="37"/>
      <c r="G151" s="37"/>
      <c r="H151" s="38"/>
    </row>
    <row r="152" spans="1:8" ht="50.1" customHeight="1" x14ac:dyDescent="0.2">
      <c r="A152" s="160" t="s">
        <v>111</v>
      </c>
      <c r="B152" s="161"/>
      <c r="C152" s="202" t="str">
        <f>"Интернет-площадка 2gis.ru на основе Cправочника организаций "&amp;$C$2&amp;""</f>
        <v>Интернет-площадка 2gis.ru на основе Cправочника организаций "2ГИС.НОВЫЙ УРЕНГОЙ"</v>
      </c>
      <c r="D152" s="36">
        <v>6336</v>
      </c>
      <c r="E152" s="37"/>
      <c r="F152" s="37"/>
      <c r="G152" s="37"/>
      <c r="H152" s="38"/>
    </row>
    <row r="153" spans="1:8" ht="50.1" customHeight="1" x14ac:dyDescent="0.2">
      <c r="A153" s="160" t="s">
        <v>112</v>
      </c>
      <c r="B153" s="161"/>
      <c r="C153" s="202" t="str">
        <f t="shared" si="2"/>
        <v>Электронный справочник на основе Справочника организаций "2ГИС.НОВЫЙ УРЕНГОЙ" (версия для ПК)</v>
      </c>
      <c r="D153" s="36">
        <v>5640</v>
      </c>
      <c r="E153" s="37"/>
      <c r="F153" s="37"/>
      <c r="G153" s="37"/>
      <c r="H153" s="38"/>
    </row>
    <row r="154" spans="1:8" ht="50.1" customHeight="1" x14ac:dyDescent="0.2">
      <c r="A154" s="160" t="s">
        <v>113</v>
      </c>
      <c r="B154" s="161"/>
      <c r="C154" s="202" t="str">
        <f t="shared" si="2"/>
        <v>Электронный справочник на основе Справочника организаций "2ГИС.НОВЫЙ УРЕНГОЙ" (версия для ПК)</v>
      </c>
      <c r="D154" s="36">
        <v>5160</v>
      </c>
      <c r="E154" s="37"/>
      <c r="F154" s="37"/>
      <c r="G154" s="37"/>
      <c r="H154" s="38"/>
    </row>
    <row r="155" spans="1:8" ht="50.1" customHeight="1" x14ac:dyDescent="0.2">
      <c r="A155" s="160" t="s">
        <v>114</v>
      </c>
      <c r="B155" s="161"/>
      <c r="C155" s="202" t="str">
        <f t="shared" si="2"/>
        <v>Электронный справочник на основе Справочника организаций "2ГИС.НОВЫЙ УРЕНГОЙ" (версия для ПК)</v>
      </c>
      <c r="D155" s="36">
        <v>9720</v>
      </c>
      <c r="E155" s="37"/>
      <c r="F155" s="37"/>
      <c r="G155" s="37"/>
      <c r="H155" s="38"/>
    </row>
    <row r="156" spans="1:8" ht="50.1" customHeight="1" x14ac:dyDescent="0.2">
      <c r="A156" s="160" t="s">
        <v>115</v>
      </c>
      <c r="B156" s="161"/>
      <c r="C156" s="202" t="s">
        <v>95</v>
      </c>
      <c r="D156" s="36">
        <v>960</v>
      </c>
      <c r="E156" s="37"/>
      <c r="F156" s="37"/>
      <c r="G156" s="37"/>
      <c r="H156" s="38"/>
    </row>
    <row r="157" spans="1:8" ht="77.25" customHeight="1" x14ac:dyDescent="0.2">
      <c r="A157" s="160" t="s">
        <v>116</v>
      </c>
      <c r="B157" s="161"/>
      <c r="C157"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"2ГИС.НОВЫЙ УРЕНГОЙ" (мобильная версия 2ГИС 4.0 и выше); Интернет-площадка 2gis.ru на основе Cправочника организаций "2ГИС.НОВЫЙ УРЕНГОЙ"</v>
      </c>
      <c r="D157" s="36">
        <v>9720</v>
      </c>
      <c r="E157" s="37"/>
      <c r="F157" s="37"/>
      <c r="G157" s="37"/>
      <c r="H157" s="38"/>
    </row>
    <row r="158" spans="1:8" ht="50.1" customHeight="1" thickBot="1" x14ac:dyDescent="0.25">
      <c r="A158" s="160" t="s">
        <v>117</v>
      </c>
      <c r="B158" s="161"/>
      <c r="C158" s="202" t="str">
        <f t="shared" si="2"/>
        <v>Электронный справочник на основе Справочника организаций "2ГИС.НОВЫЙ УРЕНГОЙ" (версия для ПК)</v>
      </c>
      <c r="D158" s="44">
        <v>1440</v>
      </c>
      <c r="E158" s="45"/>
      <c r="F158" s="45"/>
      <c r="G158" s="45"/>
      <c r="H158" s="46"/>
    </row>
    <row r="159" spans="1:8" s="28" customFormat="1" ht="50.1" customHeight="1" thickBot="1" x14ac:dyDescent="0.25">
      <c r="A159" s="24" t="s">
        <v>118</v>
      </c>
      <c r="B159" s="25"/>
      <c r="C159" s="26"/>
      <c r="D159" s="173"/>
      <c r="E159" s="173"/>
      <c r="F159" s="173"/>
      <c r="G159" s="173"/>
      <c r="H159" s="174"/>
    </row>
    <row r="160" spans="1:8" s="16" customFormat="1" ht="50.1" customHeight="1" x14ac:dyDescent="0.2">
      <c r="A160" s="160" t="s">
        <v>119</v>
      </c>
      <c r="B160" s="161"/>
      <c r="C160" s="206" t="str">
        <f>"Электронный справочник на основе Справочника организаций "&amp;$C$2&amp;" (мобильная версия)"</f>
        <v>Электронный справочник на основе Справочника организаций "2ГИС.НОВЫЙ УРЕНГОЙ" (мобильная версия)</v>
      </c>
      <c r="D160" s="36">
        <v>2204.4</v>
      </c>
      <c r="E160" s="37"/>
      <c r="F160" s="37"/>
      <c r="G160" s="37"/>
      <c r="H160" s="38"/>
    </row>
    <row r="161" spans="1:8" s="16" customFormat="1" ht="50.1" customHeight="1" x14ac:dyDescent="0.2">
      <c r="A161" s="160" t="s">
        <v>120</v>
      </c>
      <c r="B161" s="161"/>
      <c r="C161" s="209"/>
      <c r="D161" s="36">
        <v>2204.4</v>
      </c>
      <c r="E161" s="37"/>
      <c r="F161" s="37"/>
      <c r="G161" s="37"/>
      <c r="H161" s="38"/>
    </row>
    <row r="162" spans="1:8" s="16" customFormat="1" ht="50.1" customHeight="1" x14ac:dyDescent="0.2">
      <c r="A162" s="207" t="s">
        <v>121</v>
      </c>
      <c r="B162" s="208"/>
      <c r="C162" s="209"/>
      <c r="D162" s="297">
        <v>1650</v>
      </c>
      <c r="E162" s="157"/>
      <c r="F162" s="157"/>
      <c r="G162" s="157"/>
      <c r="H162" s="157"/>
    </row>
    <row r="163" spans="1:8" s="16" customFormat="1" ht="50.1" customHeight="1" x14ac:dyDescent="0.2">
      <c r="A163" s="207" t="s">
        <v>122</v>
      </c>
      <c r="B163" s="208"/>
      <c r="C163" s="209"/>
      <c r="D163" s="297">
        <v>165</v>
      </c>
      <c r="E163" s="157"/>
      <c r="F163" s="157"/>
      <c r="G163" s="157"/>
      <c r="H163" s="157"/>
    </row>
    <row r="164" spans="1:8" s="16" customFormat="1" ht="50.1" customHeight="1" thickBot="1" x14ac:dyDescent="0.25">
      <c r="A164" s="207" t="s">
        <v>123</v>
      </c>
      <c r="B164" s="208"/>
      <c r="C164" s="210"/>
      <c r="D164" s="78">
        <v>560.4</v>
      </c>
      <c r="E164" s="79"/>
      <c r="F164" s="79"/>
      <c r="G164" s="79"/>
      <c r="H164" s="79"/>
    </row>
    <row r="165" spans="1:8" s="16" customFormat="1" ht="50.1" customHeight="1" thickBot="1" x14ac:dyDescent="0.25">
      <c r="A165" s="24" t="s">
        <v>124</v>
      </c>
      <c r="B165" s="25"/>
      <c r="C165" s="26"/>
      <c r="D165" s="173"/>
      <c r="E165" s="173"/>
      <c r="F165" s="173"/>
      <c r="G165" s="173"/>
      <c r="H165" s="174"/>
    </row>
    <row r="166" spans="1:8" ht="50.1" customHeight="1" x14ac:dyDescent="0.2">
      <c r="A166" s="160" t="s">
        <v>125</v>
      </c>
      <c r="B166" s="161"/>
      <c r="C166"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"2ГИС.НОВЫЙ УРЕНГОЙ" (мобильная версия 2ГИС 4.0 и выше)</v>
      </c>
      <c r="D166" s="212">
        <f>F166*1.2</f>
        <v>2692.7999999999997</v>
      </c>
      <c r="E166" s="213">
        <f>F166*1.1</f>
        <v>2468.4</v>
      </c>
      <c r="F166" s="213">
        <v>2244</v>
      </c>
      <c r="G166" s="213">
        <f>F166*0.75</f>
        <v>1683</v>
      </c>
      <c r="H166" s="214">
        <f>F166*0.5</f>
        <v>1122</v>
      </c>
    </row>
    <row r="167" spans="1:8" ht="50.1" customHeight="1" x14ac:dyDescent="0.2">
      <c r="A167" s="160" t="s">
        <v>126</v>
      </c>
      <c r="B167" s="161"/>
      <c r="C167" s="202" t="str">
        <f>"Интернет-площадка 2gis.ru на основе Cправочника организаций "&amp;$C$2&amp;""</f>
        <v>Интернет-площадка 2gis.ru на основе Cправочника организаций "2ГИС.НОВЫЙ УРЕНГОЙ"</v>
      </c>
      <c r="D167" s="36">
        <v>2046</v>
      </c>
      <c r="E167" s="37"/>
      <c r="F167" s="37"/>
      <c r="G167" s="37"/>
      <c r="H167" s="38"/>
    </row>
    <row r="168" spans="1:8" ht="50.1" customHeight="1" x14ac:dyDescent="0.2">
      <c r="A168" s="160" t="s">
        <v>127</v>
      </c>
      <c r="B168" s="161"/>
      <c r="C168" s="202" t="str">
        <f>"Электронный справочник на основе Справочника организаций "&amp;$C$2&amp;" (версия для ПК)"</f>
        <v>Электронный справочник на основе Справочника организаций "2ГИС.НОВЫЙ УРЕНГОЙ" (версия для ПК)</v>
      </c>
      <c r="D168" s="36">
        <v>2244</v>
      </c>
      <c r="E168" s="37"/>
      <c r="F168" s="37"/>
      <c r="G168" s="37"/>
      <c r="H168" s="38"/>
    </row>
    <row r="169" spans="1:8" ht="50.1" customHeight="1" x14ac:dyDescent="0.2">
      <c r="A169" s="160" t="s">
        <v>128</v>
      </c>
      <c r="B169" s="161"/>
      <c r="C169"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"2ГИС.НОВЫЙ УРЕНГОЙ" (мобильная версия 2ГИС 4.0 и выше)</v>
      </c>
      <c r="D169" s="212">
        <f>F169*1.2</f>
        <v>3888</v>
      </c>
      <c r="E169" s="213">
        <f>F169*1.1</f>
        <v>3564.0000000000005</v>
      </c>
      <c r="F169" s="213">
        <v>3240</v>
      </c>
      <c r="G169" s="213">
        <f>F169*0.75</f>
        <v>2430</v>
      </c>
      <c r="H169" s="214">
        <f>F169*0.5</f>
        <v>1620</v>
      </c>
    </row>
    <row r="170" spans="1:8" ht="50.1" customHeight="1" x14ac:dyDescent="0.2">
      <c r="A170" s="160" t="s">
        <v>199</v>
      </c>
      <c r="B170" s="161"/>
      <c r="C170" s="202" t="str">
        <f>"Интернет-площадка 2gis.ru на основе Cправочника организаций "&amp;$C$2&amp;""</f>
        <v>Интернет-площадка 2gis.ru на основе Cправочника организаций "2ГИС.НОВЫЙ УРЕНГОЙ"</v>
      </c>
      <c r="D170" s="36">
        <v>2880</v>
      </c>
      <c r="E170" s="37"/>
      <c r="F170" s="37"/>
      <c r="G170" s="37"/>
      <c r="H170" s="38"/>
    </row>
    <row r="171" spans="1:8" ht="50.1" customHeight="1" x14ac:dyDescent="0.2">
      <c r="A171" s="160" t="s">
        <v>130</v>
      </c>
      <c r="B171" s="161"/>
      <c r="C171" s="202" t="str">
        <f>"Электронный справочник на основе Справочника организаций "&amp;$C$2&amp;" (версия для ПК)"</f>
        <v>Электронный справочник на основе Справочника организаций "2ГИС.НОВЫЙ УРЕНГОЙ" (версия для ПК)</v>
      </c>
      <c r="D171" s="36">
        <v>3240</v>
      </c>
      <c r="E171" s="37"/>
      <c r="F171" s="37"/>
      <c r="G171" s="37"/>
      <c r="H171" s="38"/>
    </row>
    <row r="172" spans="1:8" s="16" customFormat="1" ht="126" customHeight="1" thickBot="1" x14ac:dyDescent="0.25">
      <c r="A172" s="160" t="s">
        <v>131</v>
      </c>
      <c r="B172" s="161"/>
      <c r="C172" s="301" t="str">
        <f>C167</f>
        <v>Интернет-площадка 2gis.ru на основе Cправочника организаций "2ГИС.НОВЫЙ УРЕНГОЙ"</v>
      </c>
      <c r="D172" s="36">
        <v>2244</v>
      </c>
      <c r="E172" s="37"/>
      <c r="F172" s="37"/>
      <c r="G172" s="37"/>
      <c r="H172" s="38"/>
    </row>
    <row r="173" spans="1:8" ht="50.1" customHeight="1" thickBot="1" x14ac:dyDescent="0.25">
      <c r="A173" s="24" t="s">
        <v>200</v>
      </c>
      <c r="B173" s="25"/>
      <c r="C173" s="26"/>
      <c r="D173" s="173"/>
      <c r="E173" s="173"/>
      <c r="F173" s="173"/>
      <c r="G173" s="173"/>
      <c r="H173" s="174"/>
    </row>
    <row r="174" spans="1:8" s="23" customFormat="1" ht="30" customHeight="1" thickBot="1" x14ac:dyDescent="0.25">
      <c r="A174" s="302"/>
      <c r="B174" s="303"/>
      <c r="C174" s="460"/>
      <c r="D174" s="303"/>
      <c r="E174" s="303"/>
      <c r="F174" s="303"/>
      <c r="G174" s="303"/>
      <c r="H174" s="304"/>
    </row>
    <row r="175" spans="1:8" s="16" customFormat="1" ht="185.25" customHeight="1" x14ac:dyDescent="0.2">
      <c r="A175" s="160" t="s">
        <v>201</v>
      </c>
      <c r="B175" s="161"/>
      <c r="C175"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"2ГИС.НОВЫЙ УРЕНГОЙ" (версия для ПК); 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175" s="31">
        <v>10626</v>
      </c>
      <c r="E175" s="32"/>
      <c r="F175" s="32"/>
      <c r="G175" s="32"/>
      <c r="H175" s="33"/>
    </row>
    <row r="176" spans="1:8" s="16" customFormat="1" ht="83.25" customHeight="1" thickBot="1" x14ac:dyDescent="0.25">
      <c r="A176" s="160" t="s">
        <v>202</v>
      </c>
      <c r="B176" s="161"/>
      <c r="C176" s="209"/>
      <c r="D176" s="36">
        <v>10626</v>
      </c>
      <c r="E176" s="37"/>
      <c r="F176" s="37"/>
      <c r="G176" s="37"/>
      <c r="H176" s="38"/>
    </row>
    <row r="177" spans="1:8" ht="21.75" thickBot="1" x14ac:dyDescent="0.25">
      <c r="A177" s="290"/>
      <c r="B177" s="291"/>
      <c r="C177" s="130"/>
      <c r="D177" s="292"/>
      <c r="E177" s="292"/>
      <c r="F177" s="292"/>
      <c r="G177" s="292"/>
      <c r="H177" s="293"/>
    </row>
    <row r="179" spans="1:8" ht="21" x14ac:dyDescent="0.2">
      <c r="A179" s="220"/>
      <c r="B179" s="221" t="s">
        <v>133</v>
      </c>
      <c r="C179" s="222" t="s">
        <v>521</v>
      </c>
      <c r="D179" s="222"/>
      <c r="E179" s="223"/>
      <c r="F179" s="223"/>
      <c r="G179" s="223"/>
      <c r="H179" s="223"/>
    </row>
    <row r="180" spans="1:8" ht="21" x14ac:dyDescent="0.2">
      <c r="A180" s="220"/>
      <c r="B180" s="223"/>
      <c r="C180" s="224" t="s">
        <v>522</v>
      </c>
      <c r="D180" s="224"/>
      <c r="E180" s="223"/>
      <c r="F180" s="223"/>
      <c r="G180" s="223"/>
      <c r="H180" s="223"/>
    </row>
    <row r="181" spans="1:8" ht="21" x14ac:dyDescent="0.2">
      <c r="A181" s="220"/>
      <c r="B181" s="223"/>
      <c r="C181" s="224" t="s">
        <v>523</v>
      </c>
      <c r="D181" s="224"/>
      <c r="E181" s="223"/>
      <c r="F181" s="223"/>
      <c r="G181" s="223"/>
      <c r="H181" s="223"/>
    </row>
    <row r="182" spans="1:8" ht="21" x14ac:dyDescent="0.2">
      <c r="C182" s="224"/>
      <c r="D182" s="224"/>
      <c r="E182" s="223"/>
      <c r="F182" s="223"/>
      <c r="G182" s="223"/>
      <c r="H182" s="217"/>
    </row>
    <row r="183" spans="1:8" ht="26.25" customHeight="1" x14ac:dyDescent="0.2">
      <c r="A183" s="227" t="str">
        <f>Абакан_юр!A174</f>
        <v>По соглашению сторон в качестве валюты платежа могут выступать украинские гривны, в этом случае курс следующий: 1 руб. = 0,4408 гривен</v>
      </c>
      <c r="B183" s="227"/>
      <c r="C183" s="227"/>
      <c r="D183" s="228"/>
      <c r="E183" s="228"/>
      <c r="F183" s="229"/>
      <c r="G183" s="230"/>
      <c r="H183" s="230"/>
    </row>
    <row r="184" spans="1:8" ht="26.25" customHeight="1" x14ac:dyDescent="0.2">
      <c r="A184" s="227" t="str">
        <f>Абакан_юр!A175</f>
        <v>По соглашению сторон в качестве валюты платежа могут выступать дирхамы ОАЭ, в этом случае курс следующий: 1 руб. = 0,0420 дирхам</v>
      </c>
      <c r="B184" s="227"/>
      <c r="C184" s="227"/>
      <c r="D184" s="228"/>
      <c r="E184" s="228"/>
      <c r="F184" s="229"/>
      <c r="G184" s="232"/>
      <c r="H184" s="232"/>
    </row>
    <row r="185" spans="1:8" ht="26.25" customHeight="1" x14ac:dyDescent="0.2">
      <c r="A185" s="227" t="str">
        <f>Абакан_юр!A176</f>
        <v>По соглашению сторон в качестве валюты платежа могут выступать доллары США, в этом случае курс следующий: 1 руб. = 0,0114 доллара</v>
      </c>
      <c r="B185" s="227"/>
      <c r="C185" s="227"/>
      <c r="D185" s="228"/>
      <c r="E185" s="228"/>
      <c r="F185" s="229"/>
      <c r="G185" s="232"/>
      <c r="H185" s="232"/>
    </row>
    <row r="186" spans="1:8" ht="26.25" customHeight="1" x14ac:dyDescent="0.2">
      <c r="A186" s="227" t="str">
        <f>Абакан_юр!A177</f>
        <v>По соглашению сторон в качестве валюты платежа могут выступать евро, в этом случае курс следующий: 1 руб. = 0,0105 евро</v>
      </c>
      <c r="B186" s="227"/>
      <c r="C186" s="227"/>
      <c r="D186" s="228"/>
      <c r="E186" s="229"/>
      <c r="F186" s="229"/>
      <c r="G186" s="232"/>
      <c r="H186" s="232"/>
    </row>
    <row r="187" spans="1:8" ht="26.25" customHeight="1" x14ac:dyDescent="0.2">
      <c r="A187" s="227" t="str">
        <f>Абакан_юр!A178</f>
        <v>По соглашению сторон в качестве валюты платежа могут выступать чешские кроны, в этом случае курс следующий: 1 руб. = 0,2605 крона</v>
      </c>
      <c r="B187" s="227"/>
      <c r="C187" s="227"/>
      <c r="D187" s="228"/>
      <c r="E187" s="229"/>
      <c r="F187" s="229"/>
      <c r="G187" s="232"/>
      <c r="H187" s="232"/>
    </row>
    <row r="188" spans="1:8" ht="26.25" customHeight="1" x14ac:dyDescent="0.2">
      <c r="A188" s="227" t="str">
        <f>Абакан_юр!A179</f>
        <v>По соглашению сторон в качестве валюты платежа могут выступать киргизские сомы, в этом случае курс следующий: 1 руб. = 1,0083 сом</v>
      </c>
      <c r="B188" s="227"/>
      <c r="C188" s="227"/>
      <c r="D188" s="228"/>
      <c r="E188" s="228"/>
      <c r="F188" s="229"/>
      <c r="G188" s="232"/>
      <c r="H188" s="232"/>
    </row>
    <row r="189" spans="1:8" ht="26.25" customHeight="1" x14ac:dyDescent="0.2">
      <c r="A189" s="227" t="str">
        <f>Абакан_юр!A180</f>
        <v>По соглашению сторон в качестве валюты платежа могут выступать казахстанские тенге, в этом случае курс следующий: 1 руб. = 5,0473 тенге</v>
      </c>
      <c r="B189" s="227"/>
      <c r="C189" s="227"/>
      <c r="D189" s="228"/>
      <c r="E189" s="228"/>
      <c r="F189" s="229"/>
      <c r="G189" s="232"/>
      <c r="H189" s="232"/>
    </row>
    <row r="190" spans="1:8" ht="26.25" x14ac:dyDescent="0.2">
      <c r="A190" s="233"/>
      <c r="B190" s="233"/>
      <c r="C190" s="234"/>
      <c r="D190" s="235"/>
      <c r="E190" s="235"/>
      <c r="F190" s="236"/>
      <c r="G190" s="237"/>
      <c r="H190" s="237"/>
    </row>
    <row r="191" spans="1:8" ht="21" x14ac:dyDescent="0.2">
      <c r="A191" s="239" t="s">
        <v>144</v>
      </c>
      <c r="B191" s="239"/>
      <c r="C191" s="239"/>
      <c r="D191" s="239"/>
      <c r="E191" s="239"/>
      <c r="F191" s="239"/>
      <c r="G191" s="239"/>
      <c r="H191" s="239"/>
    </row>
    <row r="192" spans="1:8" ht="21" x14ac:dyDescent="0.2">
      <c r="A192" s="239" t="s">
        <v>145</v>
      </c>
      <c r="B192" s="239"/>
      <c r="C192" s="239"/>
      <c r="D192" s="239"/>
      <c r="E192" s="239"/>
      <c r="F192" s="239"/>
      <c r="G192" s="239"/>
      <c r="H192" s="239"/>
    </row>
    <row r="193" spans="1:8" ht="26.25" x14ac:dyDescent="0.2">
      <c r="A193" s="233"/>
      <c r="B193" s="233"/>
      <c r="C193" s="234"/>
      <c r="D193" s="235"/>
      <c r="E193" s="235"/>
      <c r="F193" s="236"/>
      <c r="G193" s="237"/>
      <c r="H193" s="237"/>
    </row>
    <row r="194" spans="1:8" ht="50.1" customHeight="1" thickBot="1" x14ac:dyDescent="0.25">
      <c r="A194" s="240" t="s">
        <v>146</v>
      </c>
      <c r="B194" s="240"/>
      <c r="C194" s="240"/>
      <c r="D194" s="240"/>
      <c r="E194" s="240"/>
      <c r="F194" s="241"/>
      <c r="G194" s="231"/>
      <c r="H194" s="242"/>
    </row>
    <row r="195" spans="1:8" ht="50.1" customHeight="1" thickBot="1" x14ac:dyDescent="0.25">
      <c r="A195" s="243" t="s">
        <v>147</v>
      </c>
      <c r="B195" s="244"/>
      <c r="C195" s="244"/>
      <c r="D195" s="244"/>
      <c r="E195" s="245"/>
      <c r="F195" s="246"/>
      <c r="H195" s="247"/>
    </row>
    <row r="196" spans="1:8" ht="94.5" customHeight="1" thickBot="1" x14ac:dyDescent="0.25">
      <c r="A196" s="426" t="s">
        <v>148</v>
      </c>
      <c r="B196" s="427"/>
      <c r="C196" s="250" t="s">
        <v>149</v>
      </c>
      <c r="D196" s="440" t="s">
        <v>150</v>
      </c>
      <c r="E196" s="441"/>
      <c r="F196" s="252"/>
      <c r="G196" s="252"/>
      <c r="H196" s="252"/>
    </row>
    <row r="197" spans="1:8" ht="105" customHeight="1" x14ac:dyDescent="0.2">
      <c r="A197" s="253" t="s">
        <v>151</v>
      </c>
      <c r="B197" s="254"/>
      <c r="C197" s="255" t="s">
        <v>152</v>
      </c>
      <c r="D197" s="256" t="s">
        <v>153</v>
      </c>
      <c r="E197" s="257"/>
      <c r="F197" s="252"/>
      <c r="G197" s="252"/>
      <c r="H197" s="252"/>
    </row>
    <row r="198" spans="1:8" ht="78.75" customHeight="1" x14ac:dyDescent="0.2">
      <c r="A198" s="258" t="s">
        <v>154</v>
      </c>
      <c r="B198" s="259"/>
      <c r="C198" s="260" t="s">
        <v>155</v>
      </c>
      <c r="D198" s="261" t="s">
        <v>156</v>
      </c>
      <c r="E198" s="262"/>
      <c r="F198" s="252"/>
      <c r="G198" s="252"/>
      <c r="H198" s="252"/>
    </row>
    <row r="199" spans="1:8" ht="129.75" customHeight="1" thickBot="1" x14ac:dyDescent="0.25">
      <c r="A199" s="321" t="s">
        <v>157</v>
      </c>
      <c r="B199" s="322"/>
      <c r="C199" s="323" t="s">
        <v>158</v>
      </c>
      <c r="D199" s="324" t="s">
        <v>156</v>
      </c>
      <c r="E199" s="325"/>
      <c r="F199" s="252"/>
      <c r="G199" s="252"/>
      <c r="H199" s="252"/>
    </row>
    <row r="200" spans="1:8" s="217" customFormat="1" ht="102.75" customHeight="1" thickBot="1" x14ac:dyDescent="0.25">
      <c r="A200" s="321" t="s">
        <v>160</v>
      </c>
      <c r="B200" s="322"/>
      <c r="C200" s="611" t="s">
        <v>161</v>
      </c>
      <c r="D200" s="322" t="s">
        <v>156</v>
      </c>
      <c r="E200" s="612"/>
      <c r="F200" s="246"/>
      <c r="G200" s="246"/>
      <c r="H200" s="246"/>
    </row>
    <row r="201" spans="1:8" s="238" customFormat="1" ht="222.75" customHeight="1" thickBot="1" x14ac:dyDescent="0.25">
      <c r="A201" s="321" t="s">
        <v>162</v>
      </c>
      <c r="B201" s="322"/>
      <c r="C201" s="323" t="s">
        <v>163</v>
      </c>
      <c r="D201" s="324" t="s">
        <v>156</v>
      </c>
      <c r="E201" s="325"/>
      <c r="F201" s="236"/>
      <c r="G201" s="237"/>
      <c r="H201" s="237"/>
    </row>
    <row r="202" spans="1:8" ht="23.25" x14ac:dyDescent="0.2">
      <c r="A202" s="264" t="s">
        <v>164</v>
      </c>
      <c r="B202" s="264"/>
      <c r="C202" s="264"/>
      <c r="D202" s="264"/>
      <c r="E202" s="264"/>
      <c r="F202" s="264"/>
      <c r="G202" s="264"/>
      <c r="H202" s="264"/>
    </row>
    <row r="203" spans="1:8" ht="23.25" customHeight="1" x14ac:dyDescent="0.2">
      <c r="A203" s="264" t="s">
        <v>165</v>
      </c>
      <c r="B203" s="264"/>
      <c r="C203" s="264"/>
      <c r="D203" s="264"/>
      <c r="E203" s="264"/>
      <c r="F203" s="264"/>
      <c r="G203" s="264"/>
      <c r="H203" s="264"/>
    </row>
    <row r="204" spans="1:8" ht="183" customHeight="1" x14ac:dyDescent="0.2">
      <c r="A204" s="239" t="str">
        <f>Абакан_юр!A195</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4" s="239"/>
      <c r="C204" s="239"/>
      <c r="D204" s="239"/>
      <c r="E204" s="239"/>
      <c r="F204" s="239"/>
      <c r="G204" s="239"/>
      <c r="H204" s="239"/>
    </row>
    <row r="205" spans="1:8" ht="67.5" customHeight="1" x14ac:dyDescent="0.2">
      <c r="A205" s="239" t="s">
        <v>167</v>
      </c>
      <c r="B205" s="239"/>
      <c r="C205" s="239"/>
      <c r="D205" s="239"/>
      <c r="E205" s="239"/>
      <c r="F205" s="239"/>
      <c r="G205" s="239"/>
      <c r="H205" s="239"/>
    </row>
    <row r="206" spans="1:8" ht="28.5" customHeight="1" x14ac:dyDescent="0.2">
      <c r="A206" s="264" t="s">
        <v>168</v>
      </c>
      <c r="B206" s="264"/>
      <c r="C206" s="264"/>
      <c r="D206" s="264"/>
      <c r="E206" s="264"/>
      <c r="F206" s="264"/>
      <c r="G206" s="264"/>
      <c r="H206" s="264"/>
    </row>
    <row r="207" spans="1:8" s="266" customFormat="1" ht="114.75" customHeight="1" x14ac:dyDescent="0.2">
      <c r="A207" s="239" t="s">
        <v>169</v>
      </c>
      <c r="B207" s="239"/>
      <c r="C207" s="239"/>
      <c r="D207" s="239"/>
      <c r="E207" s="239"/>
      <c r="F207" s="239"/>
      <c r="G207" s="239"/>
      <c r="H207" s="239"/>
    </row>
  </sheetData>
  <sheetProtection selectLockedCells="1" selectUnlockedCells="1"/>
  <mergeCells count="338">
    <mergeCell ref="A204:H204"/>
    <mergeCell ref="A205:H205"/>
    <mergeCell ref="A206:H206"/>
    <mergeCell ref="A207:E207"/>
    <mergeCell ref="F207:H207"/>
    <mergeCell ref="A200:B200"/>
    <mergeCell ref="D200:E200"/>
    <mergeCell ref="A201:B201"/>
    <mergeCell ref="D201:E201"/>
    <mergeCell ref="A202:H202"/>
    <mergeCell ref="A203:H203"/>
    <mergeCell ref="A197:B197"/>
    <mergeCell ref="D197:E197"/>
    <mergeCell ref="A198:B198"/>
    <mergeCell ref="D198:E198"/>
    <mergeCell ref="A199:B199"/>
    <mergeCell ref="D199:E199"/>
    <mergeCell ref="A191:H191"/>
    <mergeCell ref="A192:H192"/>
    <mergeCell ref="A194:E194"/>
    <mergeCell ref="A195:E195"/>
    <mergeCell ref="A196:B196"/>
    <mergeCell ref="D196:E196"/>
    <mergeCell ref="A184:C184"/>
    <mergeCell ref="A185:C185"/>
    <mergeCell ref="A186:C186"/>
    <mergeCell ref="A187:C187"/>
    <mergeCell ref="A188:C188"/>
    <mergeCell ref="A189:C189"/>
    <mergeCell ref="C179:D179"/>
    <mergeCell ref="C180:D180"/>
    <mergeCell ref="C181:D181"/>
    <mergeCell ref="C182:D182"/>
    <mergeCell ref="A183:C183"/>
    <mergeCell ref="G183:H183"/>
    <mergeCell ref="A175:B175"/>
    <mergeCell ref="C175:C176"/>
    <mergeCell ref="D175:H175"/>
    <mergeCell ref="A176:B176"/>
    <mergeCell ref="D176:H176"/>
    <mergeCell ref="A177:B177"/>
    <mergeCell ref="D177:H177"/>
    <mergeCell ref="A172:B172"/>
    <mergeCell ref="D172:H172"/>
    <mergeCell ref="A173:B173"/>
    <mergeCell ref="D173:H173"/>
    <mergeCell ref="A174:C174"/>
    <mergeCell ref="D174:H174"/>
    <mergeCell ref="A168:B168"/>
    <mergeCell ref="D168:H168"/>
    <mergeCell ref="A169:B169"/>
    <mergeCell ref="A170:B170"/>
    <mergeCell ref="D170:H170"/>
    <mergeCell ref="A171:B171"/>
    <mergeCell ref="D171:H171"/>
    <mergeCell ref="D164:H164"/>
    <mergeCell ref="A165:B165"/>
    <mergeCell ref="D165:H165"/>
    <mergeCell ref="A166:B166"/>
    <mergeCell ref="A167:B167"/>
    <mergeCell ref="D167:H167"/>
    <mergeCell ref="A160:B160"/>
    <mergeCell ref="C160:C164"/>
    <mergeCell ref="D160:H160"/>
    <mergeCell ref="A161:B161"/>
    <mergeCell ref="D161:H161"/>
    <mergeCell ref="A162:B162"/>
    <mergeCell ref="D162:H162"/>
    <mergeCell ref="A163:B163"/>
    <mergeCell ref="D163:H163"/>
    <mergeCell ref="A164:B164"/>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12:B112"/>
    <mergeCell ref="D112:H112"/>
    <mergeCell ref="A113:B113"/>
    <mergeCell ref="D113:H113"/>
    <mergeCell ref="A114:B114"/>
    <mergeCell ref="D114:H114"/>
    <mergeCell ref="D108:H108"/>
    <mergeCell ref="A109:B109"/>
    <mergeCell ref="D109:H109"/>
    <mergeCell ref="A110:B110"/>
    <mergeCell ref="D110:H110"/>
    <mergeCell ref="A111:B111"/>
    <mergeCell ref="D111:H111"/>
    <mergeCell ref="A104:B104"/>
    <mergeCell ref="D104:H104"/>
    <mergeCell ref="A105:B105"/>
    <mergeCell ref="D105:H105"/>
    <mergeCell ref="A106:B106"/>
    <mergeCell ref="C106:C123"/>
    <mergeCell ref="D106:H106"/>
    <mergeCell ref="A107:B107"/>
    <mergeCell ref="D107:H107"/>
    <mergeCell ref="A108:B108"/>
    <mergeCell ref="A101:B101"/>
    <mergeCell ref="D101:H101"/>
    <mergeCell ref="A102:B102"/>
    <mergeCell ref="D102:H102"/>
    <mergeCell ref="A103:B103"/>
    <mergeCell ref="D103:H103"/>
    <mergeCell ref="A98:B98"/>
    <mergeCell ref="D98:H98"/>
    <mergeCell ref="A99:B99"/>
    <mergeCell ref="D99:H99"/>
    <mergeCell ref="A100:B100"/>
    <mergeCell ref="D100:H100"/>
    <mergeCell ref="D93:H93"/>
    <mergeCell ref="A94:B94"/>
    <mergeCell ref="C94:C102"/>
    <mergeCell ref="D94:H94"/>
    <mergeCell ref="A95:B95"/>
    <mergeCell ref="D95:H95"/>
    <mergeCell ref="A96:B96"/>
    <mergeCell ref="D96:H96"/>
    <mergeCell ref="A97:B97"/>
    <mergeCell ref="D97:H97"/>
    <mergeCell ref="A90:B90"/>
    <mergeCell ref="D90:H90"/>
    <mergeCell ref="A91:B91"/>
    <mergeCell ref="D91:H91"/>
    <mergeCell ref="A92:C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D70:H70"/>
    <mergeCell ref="A71:C71"/>
    <mergeCell ref="D71:H71"/>
    <mergeCell ref="A72:B72"/>
    <mergeCell ref="C72:C91"/>
    <mergeCell ref="D72:H72"/>
    <mergeCell ref="A73:B73"/>
    <mergeCell ref="D73:H73"/>
    <mergeCell ref="A74:B74"/>
    <mergeCell ref="D74:H74"/>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51:H51"/>
    <mergeCell ref="A52:A53"/>
    <mergeCell ref="D52:H53"/>
    <mergeCell ref="D54:H54"/>
    <mergeCell ref="A55:A59"/>
    <mergeCell ref="B55:B56"/>
    <mergeCell ref="C55:C56"/>
    <mergeCell ref="D55:D59"/>
    <mergeCell ref="E55:E59"/>
    <mergeCell ref="F55:F59"/>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10"/>
  <sheetViews>
    <sheetView view="pageBreakPreview" zoomScale="40" zoomScaleNormal="60" zoomScaleSheetLayoutView="40" workbookViewId="0">
      <pane ySplit="4" topLeftCell="A142" activePane="bottomLeft" state="frozen"/>
      <selection activeCell="A181" sqref="A181:B181"/>
      <selection pane="bottomLeft" activeCell="A181" sqref="A181:B181"/>
    </sheetView>
  </sheetViews>
  <sheetFormatPr defaultColWidth="9.140625" defaultRowHeight="12.75" x14ac:dyDescent="0.2"/>
  <cols>
    <col min="1" max="1" width="45.7109375" style="216" customWidth="1"/>
    <col min="2" max="2" width="80.7109375" style="217" customWidth="1"/>
    <col min="3" max="3" width="120.7109375" style="218" customWidth="1"/>
    <col min="4" max="7" width="30.7109375" style="217" customWidth="1"/>
    <col min="8" max="8" width="30.7109375" style="219" customWidth="1"/>
    <col min="9" max="16384" width="9.140625" style="219"/>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июня 2024 г.</v>
      </c>
      <c r="B2" s="6" t="s">
        <v>2</v>
      </c>
      <c r="C2" s="7" t="s">
        <v>604</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24" thickBot="1" x14ac:dyDescent="0.25">
      <c r="A6" s="436"/>
      <c r="B6" s="437"/>
      <c r="C6" s="438"/>
      <c r="D6" s="337" t="s">
        <v>171</v>
      </c>
      <c r="E6" s="268" t="s">
        <v>172</v>
      </c>
      <c r="F6" s="337" t="s">
        <v>173</v>
      </c>
      <c r="G6" s="268" t="s">
        <v>174</v>
      </c>
      <c r="H6" s="338" t="s">
        <v>175</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"2ГИС.НОРИЛЬСК" (версия для ПК); 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Интернет-площадки и Веб-приложения на основе Cправочника организаций "2ГИС.НОРИЛЬСК", http://api.2gis.ru/</v>
      </c>
      <c r="D7" s="31">
        <f>F7*1.2</f>
        <v>14234.4</v>
      </c>
      <c r="E7" s="32">
        <f>F7*1.1</f>
        <v>13048.2</v>
      </c>
      <c r="F7" s="32">
        <v>11862</v>
      </c>
      <c r="G7" s="32">
        <f>F7*0.75</f>
        <v>8896.5</v>
      </c>
      <c r="H7" s="33">
        <f>F7*0.5</f>
        <v>5931</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"2ГИС.НОРИЛЬСК" (версия для ПК); 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Интернет-площадки и Веб-приложения на основе Cправочника организаций "2ГИС.НОРИЛЬСК",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"2ГИС.НОРИЛЬСК" (версия для ПК); 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Интернет-площадки и Веб-приложения на основе Cправочника организаций "2ГИС.НОРИЛЬСК", http://api.2gis.ru/</v>
      </c>
      <c r="D12" s="54">
        <f>F12*1.2</f>
        <v>15832.8</v>
      </c>
      <c r="E12" s="32">
        <f>F12*1.1</f>
        <v>14513.400000000001</v>
      </c>
      <c r="F12" s="32">
        <v>13194</v>
      </c>
      <c r="G12" s="32">
        <f>F12*0.75</f>
        <v>9895.5</v>
      </c>
      <c r="H12" s="33">
        <f>F12*0.5</f>
        <v>6597</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"2ГИС.НОРИЛЬСК" (версия для ПК); 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Интернет-площадки и Веб-приложения на основе Cправочника организаций "2ГИС.НОРИЛЬСК",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1680</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"2ГИС.НОРИЛЬСК"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"2ГИС.НОРИЛЬСК"; Электронный справочник "2ГИС.НОРИЛЬСК"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Интернет-площадки и Веб-приложения на основе Cправочника организаций "2ГИС.НОРИЛЬСК", http://api.2gis.ru/</v>
      </c>
      <c r="D23" s="271">
        <v>420</v>
      </c>
      <c r="E23" s="272"/>
      <c r="F23" s="272"/>
      <c r="G23" s="272"/>
      <c r="H23" s="273"/>
    </row>
    <row r="24" spans="1:8" s="16" customFormat="1" ht="94.5" customHeight="1" x14ac:dyDescent="0.2">
      <c r="A24" s="71"/>
      <c r="B24" s="92"/>
      <c r="C24" s="93"/>
      <c r="D24" s="94"/>
      <c r="E24" s="95"/>
      <c r="F24" s="95"/>
      <c r="G24" s="95"/>
      <c r="H24" s="274"/>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25" s="275"/>
      <c r="E25" s="276"/>
      <c r="F25" s="276"/>
      <c r="G25" s="276"/>
      <c r="H25" s="277"/>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"2ГИС.НОРИЛЬСК" (версия для ПК); 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v>
      </c>
      <c r="D27" s="31">
        <f>F27*1.2</f>
        <v>19929.599999999999</v>
      </c>
      <c r="E27" s="32">
        <f>F27*1.1</f>
        <v>18268.800000000003</v>
      </c>
      <c r="F27" s="32">
        <v>16608</v>
      </c>
      <c r="G27" s="32">
        <f>F27*0.75</f>
        <v>12456</v>
      </c>
      <c r="H27" s="33">
        <f>F27*0.5</f>
        <v>8304</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"2ГИС.НОРИЛЬСК" (версия для ПК); 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v>
      </c>
      <c r="D32" s="54">
        <f>F32*1.2</f>
        <v>22176</v>
      </c>
      <c r="E32" s="32">
        <f>F32*1.1</f>
        <v>20328</v>
      </c>
      <c r="F32" s="32">
        <v>18480</v>
      </c>
      <c r="G32" s="32">
        <f>F32*0.75</f>
        <v>13860</v>
      </c>
      <c r="H32" s="33">
        <f>F32*0.5</f>
        <v>9240</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2400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"2ГИС.НОРИЛЬСК"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"2ГИС.НОРИЛЬСК"; Электронный справочник "2ГИС.НОРИЛЬСК"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v>
      </c>
      <c r="D43" s="68">
        <v>588</v>
      </c>
      <c r="E43" s="69"/>
      <c r="F43" s="69"/>
      <c r="G43" s="69"/>
      <c r="H43" s="70"/>
    </row>
    <row r="44" spans="1:8" s="16" customFormat="1" ht="69.75" customHeight="1" x14ac:dyDescent="0.2">
      <c r="A44" s="71"/>
      <c r="B44" s="92"/>
      <c r="C44" s="93"/>
      <c r="D44" s="74"/>
      <c r="E44" s="75"/>
      <c r="F44" s="75"/>
      <c r="G44" s="75"/>
      <c r="H44" s="7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45" s="74"/>
      <c r="E45" s="75"/>
      <c r="F45" s="75"/>
      <c r="G45" s="75"/>
      <c r="H45" s="7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46" s="78"/>
      <c r="E46" s="79"/>
      <c r="F46" s="79"/>
      <c r="G46" s="79"/>
      <c r="H46" s="80"/>
    </row>
    <row r="47" spans="1:8" s="16" customFormat="1" ht="24.95" customHeight="1" thickBot="1" x14ac:dyDescent="0.25">
      <c r="A47" s="81"/>
      <c r="B47" s="82"/>
      <c r="C47" s="83"/>
      <c r="D47" s="113"/>
      <c r="E47" s="114"/>
      <c r="F47" s="114"/>
      <c r="G47" s="114"/>
      <c r="H47" s="115"/>
    </row>
    <row r="48" spans="1:8" s="16" customFormat="1" ht="48" customHeight="1" x14ac:dyDescent="0.2">
      <c r="A48" s="29" t="s">
        <v>31</v>
      </c>
      <c r="B48" s="30" t="s">
        <v>27</v>
      </c>
      <c r="C4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"2ГИС.НОРИЛЬСК" (версия для ПК); 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Интернет-площадки и Веб-приложения на основе Cправочника организаций "2ГИС.НОРИЛЬСК", http://api.2gis.ru/</v>
      </c>
      <c r="D48" s="31">
        <f>F48*1.2</f>
        <v>17085.599999999999</v>
      </c>
      <c r="E48" s="32">
        <f>F48*1.1</f>
        <v>15661.800000000001</v>
      </c>
      <c r="F48" s="32">
        <v>14238</v>
      </c>
      <c r="G48" s="32">
        <f>F48*0.75</f>
        <v>10678.5</v>
      </c>
      <c r="H48" s="33">
        <f>F48*0.5</f>
        <v>7119</v>
      </c>
    </row>
    <row r="49" spans="1:8" s="16" customFormat="1" ht="132" customHeight="1" x14ac:dyDescent="0.2">
      <c r="A49" s="34"/>
      <c r="B49" s="35"/>
      <c r="C49" s="35"/>
      <c r="D49" s="36"/>
      <c r="E49" s="37"/>
      <c r="F49" s="37"/>
      <c r="G49" s="37"/>
      <c r="H49" s="38"/>
    </row>
    <row r="50" spans="1:8" s="16" customFormat="1" ht="127.5" customHeight="1" x14ac:dyDescent="0.2">
      <c r="A50" s="34"/>
      <c r="B50" s="39" t="s">
        <v>12</v>
      </c>
      <c r="C5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"2ГИС.НОРИЛЬСК" (версия для ПК); 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Интернет-площадки и Веб-приложения на основе Cправочника организаций "2ГИС.НОРИЛЬСК", http://api.2gis.ru/</v>
      </c>
      <c r="D50" s="36"/>
      <c r="E50" s="37"/>
      <c r="F50" s="37"/>
      <c r="G50" s="37"/>
      <c r="H50" s="38"/>
    </row>
    <row r="51" spans="1:8" s="16" customFormat="1" ht="127.5" customHeight="1" thickBot="1" x14ac:dyDescent="0.25">
      <c r="A51" s="119"/>
      <c r="B51" s="120" t="s">
        <v>33</v>
      </c>
      <c r="C51"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51" s="121"/>
      <c r="E51" s="122"/>
      <c r="F51" s="122"/>
      <c r="G51" s="122"/>
      <c r="H51" s="123"/>
    </row>
    <row r="52" spans="1:8" s="16" customFormat="1" ht="166.5" customHeight="1" thickBot="1" x14ac:dyDescent="0.25">
      <c r="A52" s="41"/>
      <c r="B52" s="42" t="s">
        <v>13</v>
      </c>
      <c r="C52"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52" s="44"/>
      <c r="E52" s="45"/>
      <c r="F52" s="45"/>
      <c r="G52" s="45"/>
      <c r="H52" s="46"/>
    </row>
    <row r="53" spans="1:8" s="16" customFormat="1" ht="24.95" customHeight="1" thickBot="1" x14ac:dyDescent="0.25">
      <c r="A53" s="47"/>
      <c r="B53" s="48"/>
      <c r="C53" s="49"/>
      <c r="D53" s="50"/>
      <c r="E53" s="51"/>
      <c r="F53" s="51"/>
      <c r="G53" s="51"/>
      <c r="H53" s="52"/>
    </row>
    <row r="54" spans="1:8" s="16" customFormat="1" ht="48" customHeight="1" x14ac:dyDescent="0.2">
      <c r="A54" s="53" t="s">
        <v>35</v>
      </c>
      <c r="B54" s="30" t="s">
        <v>27</v>
      </c>
      <c r="C54"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"2ГИС.НОРИЛЬСК" (версия для ПК); 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Интернет-площадки и Веб-приложения на основе Cправочника организаций "2ГИС.НОРИЛЬСК", http://api.2gis.ru/</v>
      </c>
      <c r="D54" s="54">
        <f>F54*1.2</f>
        <v>19000.8</v>
      </c>
      <c r="E54" s="32">
        <f>F54*1.1</f>
        <v>17417.400000000001</v>
      </c>
      <c r="F54" s="32">
        <v>15834</v>
      </c>
      <c r="G54" s="32">
        <f>F54*0.75</f>
        <v>11875.5</v>
      </c>
      <c r="H54" s="33">
        <f>F54*0.5</f>
        <v>7917</v>
      </c>
    </row>
    <row r="55" spans="1:8" s="16" customFormat="1" ht="132" customHeight="1" x14ac:dyDescent="0.2">
      <c r="A55" s="55"/>
      <c r="B55" s="35"/>
      <c r="C55" s="35"/>
      <c r="D55" s="56"/>
      <c r="E55" s="37"/>
      <c r="F55" s="37"/>
      <c r="G55" s="37"/>
      <c r="H55" s="38"/>
    </row>
    <row r="56" spans="1:8" s="16" customFormat="1" ht="138.94999999999999" customHeight="1" x14ac:dyDescent="0.2">
      <c r="A56" s="55"/>
      <c r="B56" s="39" t="s">
        <v>12</v>
      </c>
      <c r="C56"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"2ГИС.НОРИЛЬСК" (версия для ПК); 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Интернет-площадки и Веб-приложения на основе Cправочника организаций "2ГИС.НОРИЛЬСК", http://api.2gis.ru/</v>
      </c>
      <c r="D56" s="56"/>
      <c r="E56" s="37"/>
      <c r="F56" s="37"/>
      <c r="G56" s="37"/>
      <c r="H56" s="38"/>
    </row>
    <row r="57" spans="1:8" s="16" customFormat="1" ht="166.5" customHeight="1" x14ac:dyDescent="0.2">
      <c r="A57" s="55"/>
      <c r="B57" s="57" t="s">
        <v>13</v>
      </c>
      <c r="C57"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57" s="56"/>
      <c r="E57" s="37"/>
      <c r="F57" s="37"/>
      <c r="G57" s="37"/>
      <c r="H57" s="38"/>
    </row>
    <row r="58" spans="1:8" s="16" customFormat="1" ht="92.25" customHeight="1" thickBot="1" x14ac:dyDescent="0.25">
      <c r="A58" s="59"/>
      <c r="B58" s="42" t="s">
        <v>36</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58" s="61"/>
      <c r="E58" s="45"/>
      <c r="F58" s="45"/>
      <c r="G58" s="45"/>
      <c r="H58" s="46"/>
    </row>
    <row r="59" spans="1:8" s="16" customFormat="1" ht="24.95" customHeight="1" thickBot="1" x14ac:dyDescent="0.25">
      <c r="A59" s="81"/>
      <c r="B59" s="82"/>
      <c r="C59" s="83"/>
      <c r="D59" s="84"/>
      <c r="E59" s="85"/>
      <c r="F59" s="85"/>
      <c r="G59" s="85"/>
      <c r="H59" s="86"/>
    </row>
    <row r="60" spans="1:8" s="16" customFormat="1" ht="50.1" customHeight="1" x14ac:dyDescent="0.2">
      <c r="A60" s="65" t="s">
        <v>37</v>
      </c>
      <c r="B60" s="87" t="s">
        <v>23</v>
      </c>
      <c r="C60"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Интернет-площадки и Веб-приложения на основе Cправочника организаций "2ГИС.НОРИЛЬСК", http://api.2gis.ru/</v>
      </c>
      <c r="D60" s="271">
        <v>420</v>
      </c>
      <c r="E60" s="272"/>
      <c r="F60" s="272"/>
      <c r="G60" s="272"/>
      <c r="H60" s="273"/>
    </row>
    <row r="61" spans="1:8" s="16" customFormat="1" ht="94.5" customHeight="1" x14ac:dyDescent="0.2">
      <c r="A61" s="71"/>
      <c r="B61" s="92"/>
      <c r="C61" s="93"/>
      <c r="D61" s="94"/>
      <c r="E61" s="95"/>
      <c r="F61" s="95"/>
      <c r="G61" s="95"/>
      <c r="H61" s="274"/>
    </row>
    <row r="62" spans="1:8" s="16" customFormat="1" ht="163.5" customHeight="1" thickBot="1" x14ac:dyDescent="0.25">
      <c r="A62" s="77"/>
      <c r="B62" s="97" t="s">
        <v>13</v>
      </c>
      <c r="C62"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62" s="275"/>
      <c r="E62" s="276"/>
      <c r="F62" s="276"/>
      <c r="G62" s="276"/>
      <c r="H62" s="277"/>
    </row>
    <row r="63" spans="1:8" ht="21.75" thickBot="1" x14ac:dyDescent="0.25">
      <c r="A63" s="81"/>
      <c r="B63" s="129"/>
      <c r="C63" s="130"/>
      <c r="D63" s="113"/>
      <c r="E63" s="114"/>
      <c r="F63" s="114"/>
      <c r="G63" s="114"/>
      <c r="H63" s="115"/>
    </row>
    <row r="64" spans="1:8" ht="50.1" customHeight="1" thickBot="1" x14ac:dyDescent="0.25">
      <c r="A64" s="136" t="s">
        <v>38</v>
      </c>
      <c r="B64" s="137"/>
      <c r="C64" s="137"/>
      <c r="D64" s="138" t="str">
        <f>"от "&amp;MIN(D65:D94)&amp;" до "&amp;MAX(D65:D94)</f>
        <v>от 1980 до 30690</v>
      </c>
      <c r="E64" s="139"/>
      <c r="F64" s="139"/>
      <c r="G64" s="139"/>
      <c r="H64" s="140"/>
    </row>
    <row r="65" spans="1:8" ht="37.5" customHeight="1" x14ac:dyDescent="0.2">
      <c r="A65" s="141" t="s">
        <v>39</v>
      </c>
      <c r="B65" s="142"/>
      <c r="C65" s="282" t="str">
        <f>"Электронный справочник на основе Справочника организаций "&amp;$C$2&amp;" (версия для ПК)"</f>
        <v>Электронный справочник на основе Справочника организаций "2ГИС.НОРИЛЬСК" (версия для ПК)</v>
      </c>
      <c r="D65" s="144">
        <v>1980</v>
      </c>
      <c r="E65" s="145"/>
      <c r="F65" s="145"/>
      <c r="G65" s="145"/>
      <c r="H65" s="146"/>
    </row>
    <row r="66" spans="1:8" ht="37.5" customHeight="1" x14ac:dyDescent="0.2">
      <c r="A66" s="147" t="s">
        <v>40</v>
      </c>
      <c r="B66" s="148"/>
      <c r="C66" s="143"/>
      <c r="D66" s="36">
        <v>2970</v>
      </c>
      <c r="E66" s="37"/>
      <c r="F66" s="37"/>
      <c r="G66" s="37"/>
      <c r="H66" s="38"/>
    </row>
    <row r="67" spans="1:8" ht="37.5" customHeight="1" x14ac:dyDescent="0.2">
      <c r="A67" s="147" t="s">
        <v>41</v>
      </c>
      <c r="B67" s="148"/>
      <c r="C67" s="143"/>
      <c r="D67" s="36">
        <v>3960</v>
      </c>
      <c r="E67" s="37"/>
      <c r="F67" s="37"/>
      <c r="G67" s="37"/>
      <c r="H67" s="38"/>
    </row>
    <row r="68" spans="1:8" ht="37.5" customHeight="1" x14ac:dyDescent="0.2">
      <c r="A68" s="147" t="s">
        <v>42</v>
      </c>
      <c r="B68" s="148"/>
      <c r="C68" s="143"/>
      <c r="D68" s="36">
        <v>4950</v>
      </c>
      <c r="E68" s="37"/>
      <c r="F68" s="37"/>
      <c r="G68" s="37"/>
      <c r="H68" s="38"/>
    </row>
    <row r="69" spans="1:8" ht="37.5" customHeight="1" x14ac:dyDescent="0.2">
      <c r="A69" s="147" t="s">
        <v>43</v>
      </c>
      <c r="B69" s="148"/>
      <c r="C69" s="143"/>
      <c r="D69" s="36">
        <v>5940</v>
      </c>
      <c r="E69" s="37"/>
      <c r="F69" s="37"/>
      <c r="G69" s="37"/>
      <c r="H69" s="38"/>
    </row>
    <row r="70" spans="1:8" ht="37.5" customHeight="1" x14ac:dyDescent="0.2">
      <c r="A70" s="147" t="s">
        <v>44</v>
      </c>
      <c r="B70" s="148"/>
      <c r="C70" s="143"/>
      <c r="D70" s="36">
        <v>6930</v>
      </c>
      <c r="E70" s="37"/>
      <c r="F70" s="37"/>
      <c r="G70" s="37"/>
      <c r="H70" s="38"/>
    </row>
    <row r="71" spans="1:8" ht="37.5" customHeight="1" x14ac:dyDescent="0.2">
      <c r="A71" s="147" t="s">
        <v>45</v>
      </c>
      <c r="B71" s="148"/>
      <c r="C71" s="143"/>
      <c r="D71" s="36">
        <v>7920</v>
      </c>
      <c r="E71" s="37"/>
      <c r="F71" s="37"/>
      <c r="G71" s="37"/>
      <c r="H71" s="38"/>
    </row>
    <row r="72" spans="1:8" ht="37.5" customHeight="1" x14ac:dyDescent="0.2">
      <c r="A72" s="147" t="s">
        <v>46</v>
      </c>
      <c r="B72" s="148"/>
      <c r="C72" s="143"/>
      <c r="D72" s="36">
        <v>8910</v>
      </c>
      <c r="E72" s="37"/>
      <c r="F72" s="37"/>
      <c r="G72" s="37"/>
      <c r="H72" s="38"/>
    </row>
    <row r="73" spans="1:8" ht="37.5" customHeight="1" x14ac:dyDescent="0.2">
      <c r="A73" s="147" t="s">
        <v>47</v>
      </c>
      <c r="B73" s="148"/>
      <c r="C73" s="143"/>
      <c r="D73" s="36">
        <v>9900</v>
      </c>
      <c r="E73" s="37"/>
      <c r="F73" s="37"/>
      <c r="G73" s="37"/>
      <c r="H73" s="38"/>
    </row>
    <row r="74" spans="1:8" ht="37.5" customHeight="1" x14ac:dyDescent="0.2">
      <c r="A74" s="147" t="s">
        <v>48</v>
      </c>
      <c r="B74" s="148"/>
      <c r="C74" s="143"/>
      <c r="D74" s="36">
        <v>10890</v>
      </c>
      <c r="E74" s="37"/>
      <c r="F74" s="37"/>
      <c r="G74" s="37"/>
      <c r="H74" s="38"/>
    </row>
    <row r="75" spans="1:8" ht="37.5" customHeight="1" x14ac:dyDescent="0.2">
      <c r="A75" s="147" t="s">
        <v>49</v>
      </c>
      <c r="B75" s="148"/>
      <c r="C75" s="143"/>
      <c r="D75" s="36">
        <v>11880</v>
      </c>
      <c r="E75" s="37"/>
      <c r="F75" s="37"/>
      <c r="G75" s="37"/>
      <c r="H75" s="38"/>
    </row>
    <row r="76" spans="1:8" ht="37.5" customHeight="1" x14ac:dyDescent="0.2">
      <c r="A76" s="147" t="s">
        <v>50</v>
      </c>
      <c r="B76" s="148"/>
      <c r="C76" s="143"/>
      <c r="D76" s="36">
        <v>12870</v>
      </c>
      <c r="E76" s="37"/>
      <c r="F76" s="37"/>
      <c r="G76" s="37"/>
      <c r="H76" s="38"/>
    </row>
    <row r="77" spans="1:8" ht="37.5" customHeight="1" x14ac:dyDescent="0.2">
      <c r="A77" s="147" t="s">
        <v>51</v>
      </c>
      <c r="B77" s="148"/>
      <c r="C77" s="143"/>
      <c r="D77" s="36">
        <v>13860</v>
      </c>
      <c r="E77" s="37"/>
      <c r="F77" s="37"/>
      <c r="G77" s="37"/>
      <c r="H77" s="38"/>
    </row>
    <row r="78" spans="1:8" ht="37.5" customHeight="1" x14ac:dyDescent="0.2">
      <c r="A78" s="147" t="s">
        <v>52</v>
      </c>
      <c r="B78" s="148"/>
      <c r="C78" s="143"/>
      <c r="D78" s="36">
        <v>14850</v>
      </c>
      <c r="E78" s="37"/>
      <c r="F78" s="37"/>
      <c r="G78" s="37"/>
      <c r="H78" s="38"/>
    </row>
    <row r="79" spans="1:8" ht="37.5" customHeight="1" x14ac:dyDescent="0.2">
      <c r="A79" s="147" t="s">
        <v>53</v>
      </c>
      <c r="B79" s="148"/>
      <c r="C79" s="143"/>
      <c r="D79" s="36">
        <v>15840</v>
      </c>
      <c r="E79" s="37"/>
      <c r="F79" s="37"/>
      <c r="G79" s="37"/>
      <c r="H79" s="38"/>
    </row>
    <row r="80" spans="1:8" ht="37.5" customHeight="1" x14ac:dyDescent="0.2">
      <c r="A80" s="147" t="s">
        <v>54</v>
      </c>
      <c r="B80" s="148"/>
      <c r="C80" s="143"/>
      <c r="D80" s="36">
        <v>16830</v>
      </c>
      <c r="E80" s="37"/>
      <c r="F80" s="37"/>
      <c r="G80" s="37"/>
      <c r="H80" s="38"/>
    </row>
    <row r="81" spans="1:8" ht="37.5" customHeight="1" x14ac:dyDescent="0.2">
      <c r="A81" s="147" t="s">
        <v>55</v>
      </c>
      <c r="B81" s="148"/>
      <c r="C81" s="143"/>
      <c r="D81" s="36">
        <v>17820</v>
      </c>
      <c r="E81" s="37"/>
      <c r="F81" s="37"/>
      <c r="G81" s="37"/>
      <c r="H81" s="38"/>
    </row>
    <row r="82" spans="1:8" ht="37.5" customHeight="1" x14ac:dyDescent="0.2">
      <c r="A82" s="147" t="s">
        <v>56</v>
      </c>
      <c r="B82" s="148"/>
      <c r="C82" s="143"/>
      <c r="D82" s="36">
        <v>18810</v>
      </c>
      <c r="E82" s="37"/>
      <c r="F82" s="37"/>
      <c r="G82" s="37"/>
      <c r="H82" s="38"/>
    </row>
    <row r="83" spans="1:8" ht="37.5" customHeight="1" x14ac:dyDescent="0.2">
      <c r="A83" s="147" t="s">
        <v>57</v>
      </c>
      <c r="B83" s="148"/>
      <c r="C83" s="143"/>
      <c r="D83" s="36">
        <v>19800</v>
      </c>
      <c r="E83" s="37"/>
      <c r="F83" s="37"/>
      <c r="G83" s="37"/>
      <c r="H83" s="38"/>
    </row>
    <row r="84" spans="1:8" ht="37.5" customHeight="1" x14ac:dyDescent="0.2">
      <c r="A84" s="147" t="s">
        <v>58</v>
      </c>
      <c r="B84" s="148"/>
      <c r="C84" s="143"/>
      <c r="D84" s="36">
        <v>20790</v>
      </c>
      <c r="E84" s="37"/>
      <c r="F84" s="37"/>
      <c r="G84" s="37"/>
      <c r="H84" s="38"/>
    </row>
    <row r="85" spans="1:8" ht="37.5" customHeight="1" x14ac:dyDescent="0.2">
      <c r="A85" s="147" t="s">
        <v>181</v>
      </c>
      <c r="B85" s="148"/>
      <c r="C85" s="143"/>
      <c r="D85" s="36">
        <v>21780</v>
      </c>
      <c r="E85" s="37"/>
      <c r="F85" s="37"/>
      <c r="G85" s="37"/>
      <c r="H85" s="38"/>
    </row>
    <row r="86" spans="1:8" ht="37.5" customHeight="1" x14ac:dyDescent="0.2">
      <c r="A86" s="147" t="s">
        <v>182</v>
      </c>
      <c r="B86" s="148"/>
      <c r="C86" s="143"/>
      <c r="D86" s="36">
        <v>22770</v>
      </c>
      <c r="E86" s="37"/>
      <c r="F86" s="37"/>
      <c r="G86" s="37"/>
      <c r="H86" s="38"/>
    </row>
    <row r="87" spans="1:8" ht="37.5" customHeight="1" x14ac:dyDescent="0.2">
      <c r="A87" s="147" t="s">
        <v>183</v>
      </c>
      <c r="B87" s="148"/>
      <c r="C87" s="143"/>
      <c r="D87" s="36">
        <v>23760</v>
      </c>
      <c r="E87" s="37"/>
      <c r="F87" s="37"/>
      <c r="G87" s="37"/>
      <c r="H87" s="38"/>
    </row>
    <row r="88" spans="1:8" ht="37.5" customHeight="1" x14ac:dyDescent="0.2">
      <c r="A88" s="147" t="s">
        <v>184</v>
      </c>
      <c r="B88" s="148"/>
      <c r="C88" s="143"/>
      <c r="D88" s="36">
        <v>24750</v>
      </c>
      <c r="E88" s="37"/>
      <c r="F88" s="37"/>
      <c r="G88" s="37"/>
      <c r="H88" s="38"/>
    </row>
    <row r="89" spans="1:8" ht="37.5" customHeight="1" x14ac:dyDescent="0.2">
      <c r="A89" s="147" t="s">
        <v>185</v>
      </c>
      <c r="B89" s="148"/>
      <c r="C89" s="143"/>
      <c r="D89" s="36">
        <v>25740</v>
      </c>
      <c r="E89" s="37"/>
      <c r="F89" s="37"/>
      <c r="G89" s="37"/>
      <c r="H89" s="38"/>
    </row>
    <row r="90" spans="1:8" ht="37.5" customHeight="1" x14ac:dyDescent="0.2">
      <c r="A90" s="147" t="s">
        <v>186</v>
      </c>
      <c r="B90" s="148"/>
      <c r="C90" s="143"/>
      <c r="D90" s="36">
        <v>26730</v>
      </c>
      <c r="E90" s="37"/>
      <c r="F90" s="37"/>
      <c r="G90" s="37"/>
      <c r="H90" s="38"/>
    </row>
    <row r="91" spans="1:8" ht="37.5" customHeight="1" x14ac:dyDescent="0.2">
      <c r="A91" s="147" t="s">
        <v>187</v>
      </c>
      <c r="B91" s="148"/>
      <c r="C91" s="143"/>
      <c r="D91" s="36">
        <v>27720</v>
      </c>
      <c r="E91" s="37"/>
      <c r="F91" s="37"/>
      <c r="G91" s="37"/>
      <c r="H91" s="38"/>
    </row>
    <row r="92" spans="1:8" ht="37.5" customHeight="1" x14ac:dyDescent="0.2">
      <c r="A92" s="147" t="s">
        <v>188</v>
      </c>
      <c r="B92" s="148"/>
      <c r="C92" s="143"/>
      <c r="D92" s="36">
        <v>28710</v>
      </c>
      <c r="E92" s="37"/>
      <c r="F92" s="37"/>
      <c r="G92" s="37"/>
      <c r="H92" s="38"/>
    </row>
    <row r="93" spans="1:8" ht="37.5" customHeight="1" x14ac:dyDescent="0.2">
      <c r="A93" s="147" t="s">
        <v>189</v>
      </c>
      <c r="B93" s="148"/>
      <c r="C93" s="143"/>
      <c r="D93" s="36">
        <v>29700</v>
      </c>
      <c r="E93" s="37"/>
      <c r="F93" s="37"/>
      <c r="G93" s="37"/>
      <c r="H93" s="38"/>
    </row>
    <row r="94" spans="1:8" ht="37.5" customHeight="1" thickBot="1" x14ac:dyDescent="0.25">
      <c r="A94" s="147" t="s">
        <v>190</v>
      </c>
      <c r="B94" s="148"/>
      <c r="C94" s="143"/>
      <c r="D94" s="36">
        <v>30690</v>
      </c>
      <c r="E94" s="37"/>
      <c r="F94" s="37"/>
      <c r="G94" s="37"/>
      <c r="H94" s="38"/>
    </row>
    <row r="95" spans="1:8" ht="50.1" customHeight="1" thickBot="1" x14ac:dyDescent="0.25">
      <c r="A95" s="136" t="s">
        <v>59</v>
      </c>
      <c r="B95" s="137"/>
      <c r="C95" s="137"/>
      <c r="D95" s="138" t="str">
        <f>"от "&amp;MIN(D96:D105)&amp;" до "&amp;MAX(D96:D105)</f>
        <v>от 240 до 1950</v>
      </c>
      <c r="E95" s="139"/>
      <c r="F95" s="139"/>
      <c r="G95" s="139"/>
      <c r="H95" s="140"/>
    </row>
    <row r="96" spans="1:8" ht="151.5" x14ac:dyDescent="0.2">
      <c r="A96" s="149" t="s">
        <v>60</v>
      </c>
      <c r="B96" s="150" t="s">
        <v>13</v>
      </c>
      <c r="C96" s="151" t="str">
        <f t="shared" ref="C9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96" s="152">
        <v>1050</v>
      </c>
      <c r="E96" s="152"/>
      <c r="F96" s="152"/>
      <c r="G96" s="152"/>
      <c r="H96" s="153"/>
    </row>
    <row r="97" spans="1:8" ht="37.5" customHeight="1" x14ac:dyDescent="0.2">
      <c r="A97" s="154" t="s">
        <v>61</v>
      </c>
      <c r="B97" s="155"/>
      <c r="C97" s="156" t="str">
        <f>"Электронный справочник на основе Справочника организаций "&amp;$C$2&amp;" (версия для ПК)"</f>
        <v>Электронный справочник на основе Справочника организаций "2ГИС.НОРИЛЬСК" (версия для ПК)</v>
      </c>
      <c r="D97" s="157">
        <v>300</v>
      </c>
      <c r="E97" s="157"/>
      <c r="F97" s="157"/>
      <c r="G97" s="157"/>
      <c r="H97" s="158"/>
    </row>
    <row r="98" spans="1:8" ht="37.5" customHeight="1" x14ac:dyDescent="0.2">
      <c r="A98" s="154" t="s">
        <v>62</v>
      </c>
      <c r="B98" s="155"/>
      <c r="C98" s="159"/>
      <c r="D98" s="157">
        <v>1950</v>
      </c>
      <c r="E98" s="157"/>
      <c r="F98" s="157"/>
      <c r="G98" s="157"/>
      <c r="H98" s="158"/>
    </row>
    <row r="99" spans="1:8" ht="37.5" customHeight="1" x14ac:dyDescent="0.2">
      <c r="A99" s="154" t="s">
        <v>63</v>
      </c>
      <c r="B99" s="155"/>
      <c r="C99" s="159"/>
      <c r="D99" s="157">
        <v>978</v>
      </c>
      <c r="E99" s="157"/>
      <c r="F99" s="157"/>
      <c r="G99" s="157"/>
      <c r="H99" s="158"/>
    </row>
    <row r="100" spans="1:8" ht="37.5" customHeight="1" x14ac:dyDescent="0.2">
      <c r="A100" s="160" t="s">
        <v>64</v>
      </c>
      <c r="B100" s="161"/>
      <c r="C100" s="159"/>
      <c r="D100" s="157">
        <v>1038</v>
      </c>
      <c r="E100" s="157"/>
      <c r="F100" s="157"/>
      <c r="G100" s="157"/>
      <c r="H100" s="158"/>
    </row>
    <row r="101" spans="1:8" ht="37.5" customHeight="1" x14ac:dyDescent="0.2">
      <c r="A101" s="154" t="s">
        <v>65</v>
      </c>
      <c r="B101" s="155"/>
      <c r="C101" s="159"/>
      <c r="D101" s="157">
        <v>240</v>
      </c>
      <c r="E101" s="157"/>
      <c r="F101" s="157"/>
      <c r="G101" s="157"/>
      <c r="H101" s="158"/>
    </row>
    <row r="102" spans="1:8" ht="37.5" customHeight="1" x14ac:dyDescent="0.2">
      <c r="A102" s="154" t="s">
        <v>66</v>
      </c>
      <c r="B102" s="155"/>
      <c r="C102" s="159"/>
      <c r="D102" s="157">
        <v>240</v>
      </c>
      <c r="E102" s="157"/>
      <c r="F102" s="157"/>
      <c r="G102" s="157"/>
      <c r="H102" s="158"/>
    </row>
    <row r="103" spans="1:8" ht="37.5" customHeight="1" x14ac:dyDescent="0.2">
      <c r="A103" s="154" t="s">
        <v>67</v>
      </c>
      <c r="B103" s="155"/>
      <c r="C103" s="159"/>
      <c r="D103" s="157">
        <v>480</v>
      </c>
      <c r="E103" s="157"/>
      <c r="F103" s="157"/>
      <c r="G103" s="157"/>
      <c r="H103" s="158"/>
    </row>
    <row r="104" spans="1:8" ht="37.5" customHeight="1" x14ac:dyDescent="0.2">
      <c r="A104" s="154" t="s">
        <v>68</v>
      </c>
      <c r="B104" s="155"/>
      <c r="C104" s="159"/>
      <c r="D104" s="157">
        <v>720</v>
      </c>
      <c r="E104" s="157"/>
      <c r="F104" s="157"/>
      <c r="G104" s="157"/>
      <c r="H104" s="158"/>
    </row>
    <row r="105" spans="1:8" ht="37.5" customHeight="1" thickBot="1" x14ac:dyDescent="0.25">
      <c r="A105" s="162" t="s">
        <v>69</v>
      </c>
      <c r="B105" s="163"/>
      <c r="C105" s="164"/>
      <c r="D105" s="165">
        <v>1476</v>
      </c>
      <c r="E105" s="165"/>
      <c r="F105" s="165"/>
      <c r="G105" s="165"/>
      <c r="H105" s="166"/>
    </row>
    <row r="106" spans="1:8" s="16" customFormat="1" ht="117.75" customHeight="1" thickBot="1" x14ac:dyDescent="0.25">
      <c r="A106" s="287" t="s">
        <v>71</v>
      </c>
      <c r="B106" s="288"/>
      <c r="C106" s="28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"2ГИС.НОРИЛЬСК" (версия для ПК); 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Интернет-площадки и Веб-приложения на основе Cправочника организаций "2ГИС.НОРИЛЬСК", http://api.2gis.ru/</v>
      </c>
      <c r="D106" s="45">
        <v>102</v>
      </c>
      <c r="E106" s="45"/>
      <c r="F106" s="45"/>
      <c r="G106" s="45"/>
      <c r="H106" s="46"/>
    </row>
    <row r="107" spans="1:8" ht="50.1" customHeight="1" thickBot="1" x14ac:dyDescent="0.25">
      <c r="A107" s="24" t="s">
        <v>72</v>
      </c>
      <c r="B107" s="25"/>
      <c r="C107" s="26"/>
      <c r="D107" s="173" t="str">
        <f>"от "&amp;MIN(D109,D129:H130,F169,D131:H145)&amp;" до "&amp;MAX(D109,D129:H130,F169,D131:H145)</f>
        <v>от 768 до 9984</v>
      </c>
      <c r="E107" s="173"/>
      <c r="F107" s="173"/>
      <c r="G107" s="173"/>
      <c r="H107" s="174"/>
    </row>
    <row r="108" spans="1:8" ht="21.75" thickBot="1" x14ac:dyDescent="0.25">
      <c r="A108" s="175"/>
      <c r="B108" s="176"/>
      <c r="C108" s="130"/>
      <c r="D108" s="292"/>
      <c r="E108" s="292"/>
      <c r="F108" s="292"/>
      <c r="G108" s="292"/>
      <c r="H108" s="293"/>
    </row>
    <row r="109" spans="1:8" ht="69" customHeight="1" thickBot="1" x14ac:dyDescent="0.25">
      <c r="A109" s="179" t="s">
        <v>73</v>
      </c>
      <c r="B109" s="180"/>
      <c r="C109"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"2ГИС.НОРИЛЬСК" (версия для ПК); Интернет-площадка 2gis.kz на основе Cправочника организаций "2ГИС.НОРИЛЬСК"; Электронный справочник на основе Справочника организаций "2ГИС.НОРИЛЬСК" (мобильная версия); Интернет-площадки и Веб-приложения на основе Cправочника организаций "2ГИС.НОРИЛЬСК", http://api.2gis.kz/</v>
      </c>
      <c r="D109" s="182">
        <v>5616</v>
      </c>
      <c r="E109" s="182"/>
      <c r="F109" s="182"/>
      <c r="G109" s="182"/>
      <c r="H109" s="183"/>
    </row>
    <row r="110" spans="1:8" ht="69" customHeight="1" thickBot="1" x14ac:dyDescent="0.25">
      <c r="A110" s="184" t="s">
        <v>74</v>
      </c>
      <c r="B110" s="185"/>
      <c r="C110" s="186"/>
      <c r="D110" s="187" t="s">
        <v>75</v>
      </c>
      <c r="E110" s="188"/>
      <c r="F110" s="188"/>
      <c r="G110" s="188"/>
      <c r="H110" s="189"/>
    </row>
    <row r="111" spans="1:8" ht="69" customHeight="1" x14ac:dyDescent="0.2">
      <c r="A111" s="190" t="s">
        <v>76</v>
      </c>
      <c r="B111" s="191"/>
      <c r="C111" s="186"/>
      <c r="D111" s="157">
        <f>D109/4</f>
        <v>1404</v>
      </c>
      <c r="E111" s="157"/>
      <c r="F111" s="157"/>
      <c r="G111" s="157"/>
      <c r="H111" s="158"/>
    </row>
    <row r="112" spans="1:8" ht="69" customHeight="1" x14ac:dyDescent="0.2">
      <c r="A112" s="190" t="s">
        <v>77</v>
      </c>
      <c r="B112" s="191"/>
      <c r="C112" s="186"/>
      <c r="D112" s="157">
        <f>D109/5</f>
        <v>1123.2</v>
      </c>
      <c r="E112" s="157"/>
      <c r="F112" s="157"/>
      <c r="G112" s="157"/>
      <c r="H112" s="158"/>
    </row>
    <row r="113" spans="1:8" ht="69" customHeight="1" x14ac:dyDescent="0.2">
      <c r="A113" s="190" t="s">
        <v>78</v>
      </c>
      <c r="B113" s="191"/>
      <c r="C113" s="186"/>
      <c r="D113" s="157">
        <f>D109/6</f>
        <v>936</v>
      </c>
      <c r="E113" s="157"/>
      <c r="F113" s="157"/>
      <c r="G113" s="157"/>
      <c r="H113" s="158"/>
    </row>
    <row r="114" spans="1:8" ht="69" customHeight="1" x14ac:dyDescent="0.2">
      <c r="A114" s="190" t="s">
        <v>79</v>
      </c>
      <c r="B114" s="191"/>
      <c r="C114" s="186"/>
      <c r="D114" s="157">
        <f>D109/7</f>
        <v>802.28571428571433</v>
      </c>
      <c r="E114" s="157"/>
      <c r="F114" s="157"/>
      <c r="G114" s="157"/>
      <c r="H114" s="158"/>
    </row>
    <row r="115" spans="1:8" ht="69" customHeight="1" x14ac:dyDescent="0.2">
      <c r="A115" s="190" t="s">
        <v>80</v>
      </c>
      <c r="B115" s="191"/>
      <c r="C115" s="186"/>
      <c r="D115" s="157">
        <f>D109/8</f>
        <v>702</v>
      </c>
      <c r="E115" s="157"/>
      <c r="F115" s="157"/>
      <c r="G115" s="157"/>
      <c r="H115" s="158"/>
    </row>
    <row r="116" spans="1:8" ht="69" customHeight="1" x14ac:dyDescent="0.2">
      <c r="A116" s="190" t="s">
        <v>81</v>
      </c>
      <c r="B116" s="191"/>
      <c r="C116" s="186"/>
      <c r="D116" s="157">
        <f>D109/9</f>
        <v>624</v>
      </c>
      <c r="E116" s="157"/>
      <c r="F116" s="157"/>
      <c r="G116" s="157"/>
      <c r="H116" s="158"/>
    </row>
    <row r="117" spans="1:8" ht="69" customHeight="1" x14ac:dyDescent="0.2">
      <c r="A117" s="190" t="s">
        <v>82</v>
      </c>
      <c r="B117" s="191"/>
      <c r="C117" s="186"/>
      <c r="D117" s="157">
        <f>D109/10</f>
        <v>561.6</v>
      </c>
      <c r="E117" s="157"/>
      <c r="F117" s="157"/>
      <c r="G117" s="157"/>
      <c r="H117" s="158"/>
    </row>
    <row r="118" spans="1:8" ht="69" customHeight="1" thickBot="1" x14ac:dyDescent="0.25">
      <c r="A118" s="179" t="s">
        <v>83</v>
      </c>
      <c r="B118" s="180"/>
      <c r="C118" s="186"/>
      <c r="D118" s="182">
        <v>7008</v>
      </c>
      <c r="E118" s="182"/>
      <c r="F118" s="182"/>
      <c r="G118" s="182"/>
      <c r="H118" s="183"/>
    </row>
    <row r="119" spans="1:8" ht="69" customHeight="1" thickBot="1" x14ac:dyDescent="0.25">
      <c r="A119" s="184" t="s">
        <v>74</v>
      </c>
      <c r="B119" s="185"/>
      <c r="C119" s="186"/>
      <c r="D119" s="187" t="s">
        <v>75</v>
      </c>
      <c r="E119" s="188"/>
      <c r="F119" s="188"/>
      <c r="G119" s="188"/>
      <c r="H119" s="189"/>
    </row>
    <row r="120" spans="1:8" ht="69" customHeight="1" x14ac:dyDescent="0.2">
      <c r="A120" s="190" t="s">
        <v>76</v>
      </c>
      <c r="B120" s="191"/>
      <c r="C120" s="186"/>
      <c r="D120" s="157">
        <v>1752</v>
      </c>
      <c r="E120" s="157"/>
      <c r="F120" s="157"/>
      <c r="G120" s="157"/>
      <c r="H120" s="158"/>
    </row>
    <row r="121" spans="1:8" ht="69" customHeight="1" x14ac:dyDescent="0.2">
      <c r="A121" s="190" t="s">
        <v>77</v>
      </c>
      <c r="B121" s="191"/>
      <c r="C121" s="186"/>
      <c r="D121" s="157">
        <v>1401.6</v>
      </c>
      <c r="E121" s="157"/>
      <c r="F121" s="157"/>
      <c r="G121" s="157"/>
      <c r="H121" s="158"/>
    </row>
    <row r="122" spans="1:8" ht="69" customHeight="1" x14ac:dyDescent="0.2">
      <c r="A122" s="190" t="s">
        <v>78</v>
      </c>
      <c r="B122" s="191"/>
      <c r="C122" s="186"/>
      <c r="D122" s="157">
        <v>1168</v>
      </c>
      <c r="E122" s="157"/>
      <c r="F122" s="157"/>
      <c r="G122" s="157"/>
      <c r="H122" s="158"/>
    </row>
    <row r="123" spans="1:8" ht="69" customHeight="1" x14ac:dyDescent="0.2">
      <c r="A123" s="190" t="s">
        <v>79</v>
      </c>
      <c r="B123" s="191"/>
      <c r="C123" s="186"/>
      <c r="D123" s="157">
        <v>1001.1428571428571</v>
      </c>
      <c r="E123" s="157"/>
      <c r="F123" s="157"/>
      <c r="G123" s="157"/>
      <c r="H123" s="158"/>
    </row>
    <row r="124" spans="1:8" ht="69" customHeight="1" x14ac:dyDescent="0.2">
      <c r="A124" s="190" t="s">
        <v>80</v>
      </c>
      <c r="B124" s="191"/>
      <c r="C124" s="186"/>
      <c r="D124" s="157">
        <v>876</v>
      </c>
      <c r="E124" s="157"/>
      <c r="F124" s="157"/>
      <c r="G124" s="157"/>
      <c r="H124" s="158"/>
    </row>
    <row r="125" spans="1:8" ht="69" customHeight="1" x14ac:dyDescent="0.2">
      <c r="A125" s="190" t="s">
        <v>81</v>
      </c>
      <c r="B125" s="191"/>
      <c r="C125" s="186"/>
      <c r="D125" s="157">
        <v>778.66666666666663</v>
      </c>
      <c r="E125" s="157"/>
      <c r="F125" s="157"/>
      <c r="G125" s="157"/>
      <c r="H125" s="158"/>
    </row>
    <row r="126" spans="1:8" ht="69" customHeight="1" thickBot="1" x14ac:dyDescent="0.25">
      <c r="A126" s="190" t="s">
        <v>82</v>
      </c>
      <c r="B126" s="191"/>
      <c r="C126" s="194"/>
      <c r="D126" s="157">
        <v>700.8</v>
      </c>
      <c r="E126" s="157"/>
      <c r="F126" s="157"/>
      <c r="G126" s="157"/>
      <c r="H126" s="158"/>
    </row>
    <row r="127" spans="1:8" s="16" customFormat="1" ht="62.45" customHeight="1" thickBot="1" x14ac:dyDescent="0.25">
      <c r="A127" s="195" t="s">
        <v>84</v>
      </c>
      <c r="B127" s="196"/>
      <c r="C127"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127" s="44">
        <v>10008</v>
      </c>
      <c r="E127" s="45"/>
      <c r="F127" s="45"/>
      <c r="G127" s="45"/>
      <c r="H127" s="46"/>
    </row>
    <row r="128" spans="1:8" ht="21.75" thickBot="1" x14ac:dyDescent="0.25">
      <c r="A128" s="197"/>
      <c r="B128" s="198"/>
      <c r="C128" s="125"/>
      <c r="D128" s="292"/>
      <c r="E128" s="292"/>
      <c r="F128" s="292"/>
      <c r="G128" s="292"/>
      <c r="H128" s="293"/>
    </row>
    <row r="129" spans="1:8" ht="50.1" customHeight="1" x14ac:dyDescent="0.2">
      <c r="A129" s="160" t="s">
        <v>85</v>
      </c>
      <c r="B129" s="161"/>
      <c r="C129" s="201" t="str">
        <f>"Интернет-площадка 2gis.ru на основе Cправочника организаций "&amp;$C$2&amp;""</f>
        <v>Интернет-площадка 2gis.ru на основе Cправочника организаций "2ГИС.НОРИЛЬСК"</v>
      </c>
      <c r="D129" s="31">
        <v>2598</v>
      </c>
      <c r="E129" s="32"/>
      <c r="F129" s="32"/>
      <c r="G129" s="32"/>
      <c r="H129" s="33"/>
    </row>
    <row r="130" spans="1:8" ht="50.1" customHeight="1" x14ac:dyDescent="0.2">
      <c r="A130" s="160" t="s">
        <v>86</v>
      </c>
      <c r="B130" s="161"/>
      <c r="C130" s="202" t="str">
        <f>"Электронный справочник на основе Справочника организаций "&amp;$C$2&amp;" (версия для ПК)"</f>
        <v>Электронный справочник на основе Справочника организаций "2ГИС.НОРИЛЬСК" (версия для ПК)</v>
      </c>
      <c r="D130" s="121">
        <v>1368</v>
      </c>
      <c r="E130" s="122"/>
      <c r="F130" s="122"/>
      <c r="G130" s="122"/>
      <c r="H130" s="123"/>
    </row>
    <row r="131" spans="1:8" ht="50.1" customHeight="1" x14ac:dyDescent="0.2">
      <c r="A131" s="160" t="s">
        <v>87</v>
      </c>
      <c r="B131" s="161"/>
      <c r="C131" s="202" t="str">
        <f>"Электронный справочник на основе Справочника организаций "&amp;$C$2&amp;" (версия для ПК)"</f>
        <v>Электронный справочник на основе Справочника организаций "2ГИС.НОРИЛЬСК" (версия для ПК)</v>
      </c>
      <c r="D131" s="36">
        <v>4428</v>
      </c>
      <c r="E131" s="37"/>
      <c r="F131" s="37"/>
      <c r="G131" s="37"/>
      <c r="H131" s="38"/>
    </row>
    <row r="132" spans="1:8" ht="50.1" customHeight="1" x14ac:dyDescent="0.2">
      <c r="A132" s="160" t="s">
        <v>88</v>
      </c>
      <c r="B132" s="161"/>
      <c r="C132" s="202" t="str">
        <f>"Интернет-площадка 2gis.ru на основе Cправочника организаций "&amp;$C$2&amp;""</f>
        <v>Интернет-площадка 2gis.ru на основе Cправочника организаций "2ГИС.НОРИЛЬСК"</v>
      </c>
      <c r="D132" s="36">
        <v>8022</v>
      </c>
      <c r="E132" s="37"/>
      <c r="F132" s="37"/>
      <c r="G132" s="37"/>
      <c r="H132" s="38"/>
    </row>
    <row r="133" spans="1:8" ht="50.1" customHeight="1" x14ac:dyDescent="0.2">
      <c r="A133" s="160" t="s">
        <v>89</v>
      </c>
      <c r="B133" s="161"/>
      <c r="C133" s="202" t="str">
        <f>"Интернет-площадка 2gis.ru на основе Cправочника организаций "&amp;$C$2&amp;""</f>
        <v>Интернет-площадка 2gis.ru на основе Cправочника организаций "2ГИС.НОРИЛЬСК"</v>
      </c>
      <c r="D133" s="36">
        <v>9630</v>
      </c>
      <c r="E133" s="37"/>
      <c r="F133" s="37"/>
      <c r="G133" s="37"/>
      <c r="H133" s="38"/>
    </row>
    <row r="134" spans="1:8" ht="50.1" customHeight="1" x14ac:dyDescent="0.2">
      <c r="A134" s="160" t="s">
        <v>90</v>
      </c>
      <c r="B134" s="161"/>
      <c r="C134" s="202" t="str">
        <f>"Электронный справочник на основе Справочника организаций "&amp;$C$2&amp;" (версия для ПК)"</f>
        <v>Электронный справочник на основе Справочника организаций "2ГИС.НОРИЛЬСК" (версия для ПК)</v>
      </c>
      <c r="D134" s="36">
        <v>3132</v>
      </c>
      <c r="E134" s="37"/>
      <c r="F134" s="37"/>
      <c r="G134" s="37"/>
      <c r="H134" s="38"/>
    </row>
    <row r="135" spans="1:8" ht="50.1" customHeight="1" x14ac:dyDescent="0.2">
      <c r="A135" s="160" t="s">
        <v>91</v>
      </c>
      <c r="B135" s="161"/>
      <c r="C135" s="202" t="str">
        <f>"Электронный справочник на основе Справочника организаций "&amp;$C$2&amp;" (версия для ПК)"</f>
        <v>Электронный справочник на основе Справочника организаций "2ГИС.НОРИЛЬСК" (версия для ПК)</v>
      </c>
      <c r="D135" s="36">
        <v>2892</v>
      </c>
      <c r="E135" s="37"/>
      <c r="F135" s="37"/>
      <c r="G135" s="37"/>
      <c r="H135" s="38"/>
    </row>
    <row r="136" spans="1:8" ht="50.1" customHeight="1" x14ac:dyDescent="0.2">
      <c r="A136" s="160" t="s">
        <v>92</v>
      </c>
      <c r="B136" s="161"/>
      <c r="C136" s="202" t="str">
        <f>"Электронный справочник на основе Справочника организаций "&amp;$C$2&amp;" (версия для ПК)"</f>
        <v>Электронный справочник на основе Справочника организаций "2ГИС.НОРИЛЬСК" (версия для ПК)</v>
      </c>
      <c r="D136" s="36">
        <v>5430</v>
      </c>
      <c r="E136" s="37"/>
      <c r="F136" s="37"/>
      <c r="G136" s="37"/>
      <c r="H136" s="38"/>
    </row>
    <row r="137" spans="1:8" ht="50.1" customHeight="1" x14ac:dyDescent="0.2">
      <c r="A137" s="160" t="s">
        <v>93</v>
      </c>
      <c r="B137" s="161"/>
      <c r="C137" s="203" t="str">
        <f>C169</f>
        <v>электронный справочник на основе Справочника организаций "2ГИС.НОРИЛЬСК" (мобильная версия 2ГИС 4.0 и выше)</v>
      </c>
      <c r="D137" s="36">
        <v>9984</v>
      </c>
      <c r="E137" s="37"/>
      <c r="F137" s="37"/>
      <c r="G137" s="37"/>
      <c r="H137" s="38"/>
    </row>
    <row r="138" spans="1:8" ht="50.1" customHeight="1" x14ac:dyDescent="0.2">
      <c r="A138" s="160" t="s">
        <v>94</v>
      </c>
      <c r="B138" s="161"/>
      <c r="C138" s="202" t="s">
        <v>95</v>
      </c>
      <c r="D138" s="36">
        <v>1068</v>
      </c>
      <c r="E138" s="37"/>
      <c r="F138" s="37"/>
      <c r="G138" s="37"/>
      <c r="H138" s="38"/>
    </row>
    <row r="139" spans="1:8" ht="75.75" customHeight="1" x14ac:dyDescent="0.2">
      <c r="A139" s="160" t="s">
        <v>96</v>
      </c>
      <c r="B139" s="161"/>
      <c r="C139"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"2ГИС.НОРИЛЬСК" (мобильная версия 2ГИС 4.0 и выше); Интернет-площадка 2gis.ru на основе Cправочника организаций "2ГИС.НОРИЛЬСК"</v>
      </c>
      <c r="D139" s="36">
        <v>3888</v>
      </c>
      <c r="E139" s="37"/>
      <c r="F139" s="37"/>
      <c r="G139" s="37"/>
      <c r="H139" s="38"/>
    </row>
    <row r="140" spans="1:8" ht="75.75" customHeight="1" x14ac:dyDescent="0.2">
      <c r="A140" s="160" t="s">
        <v>97</v>
      </c>
      <c r="B140" s="161"/>
      <c r="C140" s="202" t="str">
        <f t="shared" ref="C140:C14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"2ГИС.НОРИЛЬСК" (мобильная версия 2ГИС 4.0 и выше); Интернет-площадка 2gis.ru на основе Cправочника организаций "2ГИС.НОРИЛЬСК"</v>
      </c>
      <c r="D140" s="36">
        <v>3300</v>
      </c>
      <c r="E140" s="37"/>
      <c r="F140" s="37"/>
      <c r="G140" s="37"/>
      <c r="H140" s="38"/>
    </row>
    <row r="141" spans="1:8" ht="75.75" customHeight="1" x14ac:dyDescent="0.2">
      <c r="A141" s="160" t="s">
        <v>98</v>
      </c>
      <c r="B141" s="161"/>
      <c r="C141" s="202" t="str">
        <f t="shared" si="1"/>
        <v>электронный справочник на основе Справочника организаций "2ГИС.НОРИЛЬСК" (мобильная версия 2ГИС 4.0 и выше); Интернет-площадка 2gis.ru на основе Cправочника организаций "2ГИС.НОРИЛЬСК"</v>
      </c>
      <c r="D141" s="36">
        <v>2802</v>
      </c>
      <c r="E141" s="37"/>
      <c r="F141" s="37"/>
      <c r="G141" s="37"/>
      <c r="H141" s="38"/>
    </row>
    <row r="142" spans="1:8" ht="75.75" customHeight="1" x14ac:dyDescent="0.2">
      <c r="A142" s="160" t="s">
        <v>99</v>
      </c>
      <c r="B142" s="161"/>
      <c r="C142" s="202" t="str">
        <f t="shared" si="1"/>
        <v>электронный справочник на основе Справочника организаций "2ГИС.НОРИЛЬСК" (мобильная версия 2ГИС 4.0 и выше); Интернет-площадка 2gis.ru на основе Cправочника организаций "2ГИС.НОРИЛЬСК"</v>
      </c>
      <c r="D142" s="36">
        <v>2382</v>
      </c>
      <c r="E142" s="37"/>
      <c r="F142" s="37"/>
      <c r="G142" s="37"/>
      <c r="H142" s="38"/>
    </row>
    <row r="143" spans="1:8" ht="75.75" customHeight="1" x14ac:dyDescent="0.2">
      <c r="A143" s="160" t="s">
        <v>100</v>
      </c>
      <c r="B143" s="161" t="s">
        <v>100</v>
      </c>
      <c r="C143"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"2ГИС.НОРИЛЬСК" (мобильная версия 2ГИС 4.0 и выше); Интернет-площадка 2gis.ru на основе Cправочника организаций "2ГИС.НОРИЛЬСК"</v>
      </c>
      <c r="D143" s="36">
        <v>9984</v>
      </c>
      <c r="E143" s="37"/>
      <c r="F143" s="37"/>
      <c r="G143" s="37"/>
      <c r="H143" s="38"/>
    </row>
    <row r="144" spans="1:8" ht="75.75" customHeight="1" x14ac:dyDescent="0.2">
      <c r="A144" s="160" t="s">
        <v>101</v>
      </c>
      <c r="B144" s="161" t="s">
        <v>101</v>
      </c>
      <c r="C144"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"2ГИС.НОРИЛЬСК" (мобильная версия 2ГИС 4.0 и выше); Интернет-площадка 2gis.ru на основе Cправочника организаций "2ГИС.НОРИЛЬСК"</v>
      </c>
      <c r="D144" s="36">
        <v>6756</v>
      </c>
      <c r="E144" s="37"/>
      <c r="F144" s="37"/>
      <c r="G144" s="37"/>
      <c r="H144" s="38"/>
    </row>
    <row r="145" spans="1:8" ht="50.1" customHeight="1" thickBot="1" x14ac:dyDescent="0.25">
      <c r="A145" s="160" t="s">
        <v>102</v>
      </c>
      <c r="B145" s="161"/>
      <c r="C145" s="202" t="str">
        <f>"Электронный справочник на основе Справочника организаций "&amp;$C$2&amp;" (версия для ПК)"</f>
        <v>Электронный справочник на основе Справочника организаций "2ГИС.НОРИЛЬСК" (версия для ПК)</v>
      </c>
      <c r="D145" s="36">
        <v>768</v>
      </c>
      <c r="E145" s="37"/>
      <c r="F145" s="37"/>
      <c r="G145" s="37"/>
      <c r="H145" s="38"/>
    </row>
    <row r="146" spans="1:8" s="16" customFormat="1" ht="102" customHeight="1" thickBot="1" x14ac:dyDescent="0.25">
      <c r="A146" s="160" t="s">
        <v>16</v>
      </c>
      <c r="B146" s="161"/>
      <c r="C146"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146" s="36">
        <v>996</v>
      </c>
      <c r="E146" s="37"/>
      <c r="F146" s="37"/>
      <c r="G146" s="37"/>
      <c r="H146" s="38"/>
    </row>
    <row r="147" spans="1:8" s="16" customFormat="1" ht="102" customHeight="1" thickBot="1" x14ac:dyDescent="0.25">
      <c r="A147" s="160" t="s">
        <v>103</v>
      </c>
      <c r="B147" s="161"/>
      <c r="C147"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147" s="36">
        <v>100002</v>
      </c>
      <c r="E147" s="37"/>
      <c r="F147" s="37"/>
      <c r="G147" s="37"/>
      <c r="H147" s="38"/>
    </row>
    <row r="148" spans="1:8" s="16" customFormat="1" ht="126" customHeight="1" x14ac:dyDescent="0.2">
      <c r="A148" s="160" t="s">
        <v>104</v>
      </c>
      <c r="B148" s="161"/>
      <c r="C148" s="30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"2ГИС.НОРИЛЬСК" (версия для ПК); 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Интернет-площадки и Веб-приложения на основе Cправочника организаций "2ГИС.НОРИЛЬСК", http://api.2gis.ru/</v>
      </c>
      <c r="D148" s="36">
        <v>8358</v>
      </c>
      <c r="E148" s="37"/>
      <c r="F148" s="37"/>
      <c r="G148" s="37"/>
      <c r="H148" s="38"/>
    </row>
    <row r="149" spans="1:8" s="16" customFormat="1" ht="96" customHeight="1" x14ac:dyDescent="0.2">
      <c r="A149" s="154" t="s">
        <v>105</v>
      </c>
      <c r="B149" s="204"/>
      <c r="C14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Интернет-площадки и Веб-приложения на основе Cправочника организаций "2ГИС.НОРИЛЬСК", http://api.2gis.ru/</v>
      </c>
      <c r="D149" s="36">
        <v>5322</v>
      </c>
      <c r="E149" s="37"/>
      <c r="F149" s="37"/>
      <c r="G149" s="37"/>
      <c r="H149" s="38"/>
    </row>
    <row r="150" spans="1:8" s="16" customFormat="1" ht="96" customHeight="1" x14ac:dyDescent="0.2">
      <c r="A150" s="154" t="s">
        <v>106</v>
      </c>
      <c r="B150" s="204"/>
      <c r="C150"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"2ГИС.НОРИЛЬСК" (мобильная версия 2ГИС 4.0 и выше)</v>
      </c>
      <c r="D150" s="36">
        <v>5010</v>
      </c>
      <c r="E150" s="37"/>
      <c r="F150" s="37"/>
      <c r="G150" s="37"/>
      <c r="H150" s="38"/>
    </row>
    <row r="151" spans="1:8" ht="50.1" customHeight="1" x14ac:dyDescent="0.2">
      <c r="A151" s="160" t="s">
        <v>107</v>
      </c>
      <c r="B151" s="161"/>
      <c r="C151" s="202" t="str">
        <f>"Интернет-площадка 2gis.ru на основе Cправочника организаций "&amp;$C$2&amp;""</f>
        <v>Интернет-площадка 2gis.ru на основе Cправочника организаций "2ГИС.НОРИЛЬСК"</v>
      </c>
      <c r="D151" s="36">
        <v>3720</v>
      </c>
      <c r="E151" s="37"/>
      <c r="F151" s="37"/>
      <c r="G151" s="37"/>
      <c r="H151" s="38"/>
    </row>
    <row r="152" spans="1:8" ht="50.1" customHeight="1" x14ac:dyDescent="0.2">
      <c r="A152" s="160" t="s">
        <v>108</v>
      </c>
      <c r="B152" s="161"/>
      <c r="C152" s="202" t="str">
        <f t="shared" ref="C152:C161" si="2">"Электронный справочник на основе Справочника организаций "&amp;$C$2&amp;" (версия для ПК)"</f>
        <v>Электронный справочник на основе Справочника организаций "2ГИС.НОРИЛЬСК" (версия для ПК)</v>
      </c>
      <c r="D152" s="36">
        <v>1920</v>
      </c>
      <c r="E152" s="37"/>
      <c r="F152" s="37"/>
      <c r="G152" s="37"/>
      <c r="H152" s="38"/>
    </row>
    <row r="153" spans="1:8" ht="50.1" customHeight="1" x14ac:dyDescent="0.2">
      <c r="A153" s="160" t="s">
        <v>109</v>
      </c>
      <c r="B153" s="161"/>
      <c r="C153" s="202" t="str">
        <f t="shared" si="2"/>
        <v>Электронный справочник на основе Справочника организаций "2ГИС.НОРИЛЬСК" (версия для ПК)</v>
      </c>
      <c r="D153" s="36">
        <v>6240</v>
      </c>
      <c r="E153" s="37"/>
      <c r="F153" s="37"/>
      <c r="G153" s="37"/>
      <c r="H153" s="38"/>
    </row>
    <row r="154" spans="1:8" ht="50.1" customHeight="1" x14ac:dyDescent="0.2">
      <c r="A154" s="160" t="s">
        <v>110</v>
      </c>
      <c r="B154" s="161"/>
      <c r="C154" s="202" t="str">
        <f>"Интернет-площадка 2gis.ru на основе Cправочника организаций "&amp;$C$2&amp;""</f>
        <v>Интернет-площадка 2gis.ru на основе Cправочника организаций "2ГИС.НОРИЛЬСК"</v>
      </c>
      <c r="D154" s="36">
        <v>11280</v>
      </c>
      <c r="E154" s="37"/>
      <c r="F154" s="37"/>
      <c r="G154" s="37"/>
      <c r="H154" s="38"/>
    </row>
    <row r="155" spans="1:8" ht="50.1" customHeight="1" x14ac:dyDescent="0.2">
      <c r="A155" s="160" t="s">
        <v>111</v>
      </c>
      <c r="B155" s="161"/>
      <c r="C155" s="202" t="str">
        <f>"Интернет-площадка 2gis.ru на основе Cправочника организаций "&amp;$C$2&amp;""</f>
        <v>Интернет-площадка 2gis.ru на основе Cправочника организаций "2ГИС.НОРИЛЬСК"</v>
      </c>
      <c r="D155" s="36">
        <v>13536</v>
      </c>
      <c r="E155" s="37"/>
      <c r="F155" s="37"/>
      <c r="G155" s="37"/>
      <c r="H155" s="38"/>
    </row>
    <row r="156" spans="1:8" ht="50.1" customHeight="1" x14ac:dyDescent="0.2">
      <c r="A156" s="160" t="s">
        <v>112</v>
      </c>
      <c r="B156" s="161"/>
      <c r="C156" s="202" t="str">
        <f t="shared" si="2"/>
        <v>Электронный справочник на основе Справочника организаций "2ГИС.НОРИЛЬСК" (версия для ПК)</v>
      </c>
      <c r="D156" s="36">
        <v>4440</v>
      </c>
      <c r="E156" s="37"/>
      <c r="F156" s="37"/>
      <c r="G156" s="37"/>
      <c r="H156" s="38"/>
    </row>
    <row r="157" spans="1:8" ht="50.1" customHeight="1" x14ac:dyDescent="0.2">
      <c r="A157" s="160" t="s">
        <v>113</v>
      </c>
      <c r="B157" s="161"/>
      <c r="C157" s="202" t="str">
        <f t="shared" si="2"/>
        <v>Электронный справочник на основе Справочника организаций "2ГИС.НОРИЛЬСК" (версия для ПК)</v>
      </c>
      <c r="D157" s="36">
        <v>4080</v>
      </c>
      <c r="E157" s="37"/>
      <c r="F157" s="37"/>
      <c r="G157" s="37"/>
      <c r="H157" s="38"/>
    </row>
    <row r="158" spans="1:8" ht="50.1" customHeight="1" x14ac:dyDescent="0.2">
      <c r="A158" s="160" t="s">
        <v>114</v>
      </c>
      <c r="B158" s="161"/>
      <c r="C158" s="202" t="str">
        <f t="shared" si="2"/>
        <v>Электронный справочник на основе Справочника организаций "2ГИС.НОРИЛЬСК" (версия для ПК)</v>
      </c>
      <c r="D158" s="36">
        <v>7680</v>
      </c>
      <c r="E158" s="37"/>
      <c r="F158" s="37"/>
      <c r="G158" s="37"/>
      <c r="H158" s="38"/>
    </row>
    <row r="159" spans="1:8" ht="50.1" customHeight="1" x14ac:dyDescent="0.2">
      <c r="A159" s="160" t="s">
        <v>115</v>
      </c>
      <c r="B159" s="161"/>
      <c r="C159" s="202" t="s">
        <v>95</v>
      </c>
      <c r="D159" s="36">
        <v>1560</v>
      </c>
      <c r="E159" s="37"/>
      <c r="F159" s="37"/>
      <c r="G159" s="37"/>
      <c r="H159" s="38"/>
    </row>
    <row r="160" spans="1:8" ht="77.25" customHeight="1" x14ac:dyDescent="0.2">
      <c r="A160" s="160" t="s">
        <v>116</v>
      </c>
      <c r="B160" s="161"/>
      <c r="C160"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"2ГИС.НОРИЛЬСК" (мобильная версия 2ГИС 4.0 и выше); Интернет-площадка 2gis.ru на основе Cправочника организаций "2ГИС.НОРИЛЬСК"</v>
      </c>
      <c r="D160" s="36">
        <v>14040</v>
      </c>
      <c r="E160" s="37"/>
      <c r="F160" s="37"/>
      <c r="G160" s="37"/>
      <c r="H160" s="38"/>
    </row>
    <row r="161" spans="1:8" ht="50.1" customHeight="1" thickBot="1" x14ac:dyDescent="0.25">
      <c r="A161" s="160" t="s">
        <v>117</v>
      </c>
      <c r="B161" s="161"/>
      <c r="C161" s="202" t="str">
        <f t="shared" si="2"/>
        <v>Электронный справочник на основе Справочника организаций "2ГИС.НОРИЛЬСК" (версия для ПК)</v>
      </c>
      <c r="D161" s="44">
        <v>1080</v>
      </c>
      <c r="E161" s="45"/>
      <c r="F161" s="45"/>
      <c r="G161" s="45"/>
      <c r="H161" s="46"/>
    </row>
    <row r="162" spans="1:8" s="28" customFormat="1" ht="50.1" customHeight="1" thickBot="1" x14ac:dyDescent="0.25">
      <c r="A162" s="24" t="s">
        <v>118</v>
      </c>
      <c r="B162" s="25"/>
      <c r="C162" s="26"/>
      <c r="D162" s="173"/>
      <c r="E162" s="173"/>
      <c r="F162" s="173"/>
      <c r="G162" s="173"/>
      <c r="H162" s="174"/>
    </row>
    <row r="163" spans="1:8" s="16" customFormat="1" ht="50.1" customHeight="1" x14ac:dyDescent="0.2">
      <c r="A163" s="160" t="s">
        <v>119</v>
      </c>
      <c r="B163" s="161"/>
      <c r="C163" s="206" t="str">
        <f>"Электронный справочник на основе Справочника организаций "&amp;$C$2&amp;" (мобильная версия)"</f>
        <v>Электронный справочник на основе Справочника организаций "2ГИС.НОРИЛЬСК" (мобильная версия)</v>
      </c>
      <c r="D163" s="36">
        <v>2004</v>
      </c>
      <c r="E163" s="37"/>
      <c r="F163" s="37"/>
      <c r="G163" s="37"/>
      <c r="H163" s="38"/>
    </row>
    <row r="164" spans="1:8" s="16" customFormat="1" ht="50.1" customHeight="1" x14ac:dyDescent="0.2">
      <c r="A164" s="160" t="s">
        <v>120</v>
      </c>
      <c r="B164" s="161"/>
      <c r="C164" s="209"/>
      <c r="D164" s="36">
        <v>2004</v>
      </c>
      <c r="E164" s="37"/>
      <c r="F164" s="37"/>
      <c r="G164" s="37"/>
      <c r="H164" s="38"/>
    </row>
    <row r="165" spans="1:8" s="16" customFormat="1" ht="50.1" customHeight="1" x14ac:dyDescent="0.2">
      <c r="A165" s="207" t="s">
        <v>121</v>
      </c>
      <c r="B165" s="208"/>
      <c r="C165" s="209"/>
      <c r="D165" s="297">
        <v>1500</v>
      </c>
      <c r="E165" s="157"/>
      <c r="F165" s="157"/>
      <c r="G165" s="157"/>
      <c r="H165" s="157"/>
    </row>
    <row r="166" spans="1:8" s="16" customFormat="1" ht="50.1" customHeight="1" x14ac:dyDescent="0.2">
      <c r="A166" s="207" t="s">
        <v>122</v>
      </c>
      <c r="B166" s="208"/>
      <c r="C166" s="209"/>
      <c r="D166" s="297">
        <v>150</v>
      </c>
      <c r="E166" s="157"/>
      <c r="F166" s="157"/>
      <c r="G166" s="157"/>
      <c r="H166" s="157"/>
    </row>
    <row r="167" spans="1:8" s="16" customFormat="1" ht="50.1" customHeight="1" thickBot="1" x14ac:dyDescent="0.25">
      <c r="A167" s="207" t="s">
        <v>123</v>
      </c>
      <c r="B167" s="208"/>
      <c r="C167" s="210"/>
      <c r="D167" s="78">
        <v>510</v>
      </c>
      <c r="E167" s="79"/>
      <c r="F167" s="79"/>
      <c r="G167" s="79"/>
      <c r="H167" s="79"/>
    </row>
    <row r="168" spans="1:8" s="16" customFormat="1" ht="50.1" customHeight="1" thickBot="1" x14ac:dyDescent="0.25">
      <c r="A168" s="24" t="s">
        <v>124</v>
      </c>
      <c r="B168" s="25"/>
      <c r="C168" s="26"/>
      <c r="D168" s="173"/>
      <c r="E168" s="173"/>
      <c r="F168" s="173"/>
      <c r="G168" s="173"/>
      <c r="H168" s="174"/>
    </row>
    <row r="169" spans="1:8" ht="50.1" customHeight="1" x14ac:dyDescent="0.2">
      <c r="A169" s="160" t="s">
        <v>125</v>
      </c>
      <c r="B169" s="161"/>
      <c r="C169"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"2ГИС.НОРИЛЬСК" (мобильная версия 2ГИС 4.0 и выше)</v>
      </c>
      <c r="D169" s="212">
        <f>F169*1.2</f>
        <v>3708</v>
      </c>
      <c r="E169" s="213">
        <f>F169*1.1</f>
        <v>3399.0000000000005</v>
      </c>
      <c r="F169" s="213">
        <v>3090</v>
      </c>
      <c r="G169" s="213">
        <f>F169*0.75</f>
        <v>2317.5</v>
      </c>
      <c r="H169" s="214">
        <f>F169*0.5</f>
        <v>1545</v>
      </c>
    </row>
    <row r="170" spans="1:8" ht="50.1" customHeight="1" x14ac:dyDescent="0.2">
      <c r="A170" s="160" t="s">
        <v>126</v>
      </c>
      <c r="B170" s="161"/>
      <c r="C170" s="202" t="str">
        <f>"Интернет-площадка 2gis.ru на основе Cправочника организаций "&amp;$C$2&amp;""</f>
        <v>Интернет-площадка 2gis.ru на основе Cправочника организаций "2ГИС.НОРИЛЬСК"</v>
      </c>
      <c r="D170" s="36">
        <v>4086</v>
      </c>
      <c r="E170" s="37"/>
      <c r="F170" s="37"/>
      <c r="G170" s="37"/>
      <c r="H170" s="38"/>
    </row>
    <row r="171" spans="1:8" ht="50.1" customHeight="1" x14ac:dyDescent="0.2">
      <c r="A171" s="160" t="s">
        <v>127</v>
      </c>
      <c r="B171" s="161"/>
      <c r="C171" s="202" t="str">
        <f>"Электронный справочник на основе Справочника организаций "&amp;$C$2&amp;" (версия для ПК)"</f>
        <v>Электронный справочник на основе Справочника организаций "2ГИС.НОРИЛЬСК" (версия для ПК)</v>
      </c>
      <c r="D171" s="36">
        <v>1770</v>
      </c>
      <c r="E171" s="37"/>
      <c r="F171" s="37"/>
      <c r="G171" s="37"/>
      <c r="H171" s="38"/>
    </row>
    <row r="172" spans="1:8" ht="50.1" customHeight="1" x14ac:dyDescent="0.2">
      <c r="A172" s="160" t="s">
        <v>128</v>
      </c>
      <c r="B172" s="161"/>
      <c r="C172"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"2ГИС.НОРИЛЬСК" (мобильная версия 2ГИС 4.0 и выше)</v>
      </c>
      <c r="D172" s="212">
        <f>F172*1.2</f>
        <v>5328</v>
      </c>
      <c r="E172" s="213">
        <f>F172*1.1</f>
        <v>4884</v>
      </c>
      <c r="F172" s="213">
        <v>4440</v>
      </c>
      <c r="G172" s="213">
        <f>F172*0.75</f>
        <v>3330</v>
      </c>
      <c r="H172" s="214">
        <f>F172*0.5</f>
        <v>2220</v>
      </c>
    </row>
    <row r="173" spans="1:8" ht="50.1" customHeight="1" x14ac:dyDescent="0.2">
      <c r="A173" s="160" t="s">
        <v>199</v>
      </c>
      <c r="B173" s="161"/>
      <c r="C173" s="202" t="str">
        <f>"Интернет-площадка 2gis.ru на основе Cправочника организаций "&amp;$C$2&amp;""</f>
        <v>Интернет-площадка 2gis.ru на основе Cправочника организаций "2ГИС.НОРИЛЬСК"</v>
      </c>
      <c r="D173" s="36">
        <v>5760</v>
      </c>
      <c r="E173" s="37"/>
      <c r="F173" s="37"/>
      <c r="G173" s="37"/>
      <c r="H173" s="38"/>
    </row>
    <row r="174" spans="1:8" ht="50.1" customHeight="1" x14ac:dyDescent="0.2">
      <c r="A174" s="160" t="s">
        <v>130</v>
      </c>
      <c r="B174" s="161"/>
      <c r="C174" s="202" t="str">
        <f>"Электронный справочник на основе Справочника организаций "&amp;$C$2&amp;" (версия для ПК)"</f>
        <v>Электронный справочник на основе Справочника организаций "2ГИС.НОРИЛЬСК" (версия для ПК)</v>
      </c>
      <c r="D174" s="36">
        <v>2520</v>
      </c>
      <c r="E174" s="37"/>
      <c r="F174" s="37"/>
      <c r="G174" s="37"/>
      <c r="H174" s="38"/>
    </row>
    <row r="175" spans="1:8" s="16" customFormat="1" ht="126" customHeight="1" thickBot="1" x14ac:dyDescent="0.25">
      <c r="A175" s="160" t="s">
        <v>131</v>
      </c>
      <c r="B175" s="161"/>
      <c r="C175" s="215" t="str">
        <f>C170</f>
        <v>Интернет-площадка 2gis.ru на основе Cправочника организаций "2ГИС.НОРИЛЬСК"</v>
      </c>
      <c r="D175" s="212">
        <f>F175*1.2</f>
        <v>4161.5999999999995</v>
      </c>
      <c r="E175" s="213">
        <f>F175*1.1</f>
        <v>3814.8</v>
      </c>
      <c r="F175" s="213">
        <v>3468</v>
      </c>
      <c r="G175" s="213">
        <f>F175*0.75</f>
        <v>2601</v>
      </c>
      <c r="H175" s="214">
        <f>F175*0.5</f>
        <v>1734</v>
      </c>
    </row>
    <row r="176" spans="1:8" ht="50.1" customHeight="1" thickBot="1" x14ac:dyDescent="0.25">
      <c r="A176" s="24" t="s">
        <v>200</v>
      </c>
      <c r="B176" s="25"/>
      <c r="C176" s="26"/>
      <c r="D176" s="173"/>
      <c r="E176" s="173"/>
      <c r="F176" s="173"/>
      <c r="G176" s="173"/>
      <c r="H176" s="174"/>
    </row>
    <row r="177" spans="1:8" s="23" customFormat="1" ht="30" customHeight="1" thickBot="1" x14ac:dyDescent="0.25">
      <c r="A177" s="302"/>
      <c r="B177" s="303"/>
      <c r="C177" s="460"/>
      <c r="D177" s="303"/>
      <c r="E177" s="303"/>
      <c r="F177" s="303"/>
      <c r="G177" s="303"/>
      <c r="H177" s="304"/>
    </row>
    <row r="178" spans="1:8" s="16" customFormat="1" ht="185.25" customHeight="1" x14ac:dyDescent="0.2">
      <c r="A178" s="160" t="s">
        <v>201</v>
      </c>
      <c r="B178" s="161"/>
      <c r="C178"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"2ГИС.НОРИЛЬСК" (версия для ПК); 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178" s="31">
        <v>16530</v>
      </c>
      <c r="E178" s="32"/>
      <c r="F178" s="32"/>
      <c r="G178" s="32"/>
      <c r="H178" s="33"/>
    </row>
    <row r="179" spans="1:8" s="16" customFormat="1" ht="83.25" customHeight="1" thickBot="1" x14ac:dyDescent="0.25">
      <c r="A179" s="160" t="s">
        <v>202</v>
      </c>
      <c r="B179" s="161"/>
      <c r="C179" s="209"/>
      <c r="D179" s="36">
        <v>16530</v>
      </c>
      <c r="E179" s="37"/>
      <c r="F179" s="37"/>
      <c r="G179" s="37"/>
      <c r="H179" s="38"/>
    </row>
    <row r="180" spans="1:8" ht="21.75" thickBot="1" x14ac:dyDescent="0.25">
      <c r="A180" s="290"/>
      <c r="B180" s="291"/>
      <c r="C180" s="125"/>
      <c r="D180" s="292"/>
      <c r="E180" s="292"/>
      <c r="F180" s="292"/>
      <c r="G180" s="292"/>
      <c r="H180" s="293"/>
    </row>
    <row r="182" spans="1:8" ht="21" x14ac:dyDescent="0.2">
      <c r="A182" s="220"/>
      <c r="B182" s="221" t="s">
        <v>133</v>
      </c>
      <c r="C182" s="222" t="s">
        <v>605</v>
      </c>
      <c r="D182" s="222"/>
      <c r="E182" s="223"/>
      <c r="F182" s="223"/>
      <c r="G182" s="223"/>
      <c r="H182" s="223"/>
    </row>
    <row r="183" spans="1:8" ht="21" x14ac:dyDescent="0.2">
      <c r="A183" s="220"/>
      <c r="B183" s="223"/>
      <c r="C183" s="424" t="s">
        <v>606</v>
      </c>
      <c r="D183" s="224"/>
      <c r="E183" s="223"/>
      <c r="F183" s="223"/>
      <c r="G183" s="223"/>
      <c r="H183" s="223"/>
    </row>
    <row r="184" spans="1:8" ht="21" x14ac:dyDescent="0.2">
      <c r="A184" s="220"/>
      <c r="B184" s="223"/>
      <c r="C184" s="424" t="s">
        <v>607</v>
      </c>
      <c r="D184" s="224"/>
      <c r="E184" s="223"/>
      <c r="F184" s="223"/>
      <c r="G184" s="223"/>
      <c r="H184" s="223"/>
    </row>
    <row r="185" spans="1:8" ht="21" x14ac:dyDescent="0.2">
      <c r="C185" s="224"/>
      <c r="D185" s="224"/>
      <c r="E185" s="223"/>
      <c r="F185" s="223"/>
      <c r="G185" s="223"/>
      <c r="H185" s="217"/>
    </row>
    <row r="186" spans="1:8" ht="26.25" x14ac:dyDescent="0.2">
      <c r="A186" s="227" t="str">
        <f>Абакан_юр!A174</f>
        <v>По соглашению сторон в качестве валюты платежа могут выступать украинские гривны, в этом случае курс следующий: 1 руб. = 0,4408 гривен</v>
      </c>
      <c r="B186" s="227"/>
      <c r="C186" s="227"/>
      <c r="D186" s="228"/>
      <c r="E186" s="228"/>
      <c r="F186" s="229"/>
      <c r="G186" s="230"/>
      <c r="H186" s="230"/>
    </row>
    <row r="187" spans="1:8" ht="26.25" customHeight="1" x14ac:dyDescent="0.2">
      <c r="A187" s="227" t="str">
        <f>Абакан_юр!A175</f>
        <v>По соглашению сторон в качестве валюты платежа могут выступать дирхамы ОАЭ, в этом случае курс следующий: 1 руб. = 0,0420 дирхам</v>
      </c>
      <c r="B187" s="227"/>
      <c r="C187" s="227"/>
      <c r="D187" s="228"/>
      <c r="E187" s="228"/>
      <c r="F187" s="229"/>
      <c r="G187" s="232"/>
      <c r="H187" s="232"/>
    </row>
    <row r="188" spans="1:8" ht="26.25" customHeight="1" x14ac:dyDescent="0.2">
      <c r="A188" s="227" t="str">
        <f>Абакан_юр!A176</f>
        <v>По соглашению сторон в качестве валюты платежа могут выступать доллары США, в этом случае курс следующий: 1 руб. = 0,0114 доллара</v>
      </c>
      <c r="B188" s="227"/>
      <c r="C188" s="227"/>
      <c r="D188" s="228"/>
      <c r="E188" s="228"/>
      <c r="F188" s="229"/>
      <c r="G188" s="232"/>
      <c r="H188" s="232"/>
    </row>
    <row r="189" spans="1:8" ht="26.25" customHeight="1" x14ac:dyDescent="0.2">
      <c r="A189" s="227" t="str">
        <f>Абакан_юр!A177</f>
        <v>По соглашению сторон в качестве валюты платежа могут выступать евро, в этом случае курс следующий: 1 руб. = 0,0105 евро</v>
      </c>
      <c r="B189" s="227"/>
      <c r="C189" s="227"/>
      <c r="D189" s="228"/>
      <c r="E189" s="229"/>
      <c r="F189" s="229"/>
      <c r="G189" s="232"/>
      <c r="H189" s="232"/>
    </row>
    <row r="190" spans="1:8" ht="26.25" customHeight="1" x14ac:dyDescent="0.2">
      <c r="A190" s="227" t="str">
        <f>Абакан_юр!A178</f>
        <v>По соглашению сторон в качестве валюты платежа могут выступать чешские кроны, в этом случае курс следующий: 1 руб. = 0,2605 крона</v>
      </c>
      <c r="B190" s="227"/>
      <c r="C190" s="227"/>
      <c r="D190" s="228"/>
      <c r="E190" s="229"/>
      <c r="F190" s="229"/>
      <c r="G190" s="232"/>
      <c r="H190" s="232"/>
    </row>
    <row r="191" spans="1:8" ht="26.25" customHeight="1" x14ac:dyDescent="0.2">
      <c r="A191" s="227" t="str">
        <f>Абакан_юр!A179</f>
        <v>По соглашению сторон в качестве валюты платежа могут выступать киргизские сомы, в этом случае курс следующий: 1 руб. = 1,0083 сом</v>
      </c>
      <c r="B191" s="227"/>
      <c r="C191" s="227"/>
      <c r="D191" s="228"/>
      <c r="E191" s="228"/>
      <c r="F191" s="229"/>
      <c r="G191" s="232"/>
      <c r="H191" s="232"/>
    </row>
    <row r="192" spans="1:8" ht="26.25" customHeight="1" x14ac:dyDescent="0.2">
      <c r="A192" s="227" t="str">
        <f>Абакан_юр!A180</f>
        <v>По соглашению сторон в качестве валюты платежа могут выступать казахстанские тенге, в этом случае курс следующий: 1 руб. = 5,0473 тенге</v>
      </c>
      <c r="B192" s="227"/>
      <c r="C192" s="227"/>
      <c r="D192" s="228"/>
      <c r="E192" s="228"/>
      <c r="F192" s="229"/>
      <c r="G192" s="232"/>
      <c r="H192" s="232"/>
    </row>
    <row r="193" spans="1:8" ht="26.25" x14ac:dyDescent="0.2">
      <c r="A193" s="233"/>
      <c r="B193" s="233"/>
      <c r="C193" s="234"/>
      <c r="D193" s="235"/>
      <c r="E193" s="235"/>
      <c r="F193" s="236"/>
      <c r="G193" s="237"/>
      <c r="H193" s="237"/>
    </row>
    <row r="194" spans="1:8" ht="21" x14ac:dyDescent="0.2">
      <c r="A194" s="239" t="s">
        <v>144</v>
      </c>
      <c r="B194" s="239"/>
      <c r="C194" s="239"/>
      <c r="D194" s="239"/>
      <c r="E194" s="239"/>
      <c r="F194" s="239"/>
      <c r="G194" s="239"/>
      <c r="H194" s="239"/>
    </row>
    <row r="195" spans="1:8" ht="21" x14ac:dyDescent="0.2">
      <c r="A195" s="239" t="s">
        <v>145</v>
      </c>
      <c r="B195" s="239"/>
      <c r="C195" s="239"/>
      <c r="D195" s="239"/>
      <c r="E195" s="239"/>
      <c r="F195" s="239"/>
      <c r="G195" s="239"/>
      <c r="H195" s="239"/>
    </row>
    <row r="196" spans="1:8" ht="26.25" x14ac:dyDescent="0.2">
      <c r="A196" s="233"/>
      <c r="B196" s="233"/>
      <c r="C196" s="234"/>
      <c r="D196" s="235"/>
      <c r="E196" s="235"/>
      <c r="F196" s="236"/>
      <c r="G196" s="237"/>
      <c r="H196" s="237"/>
    </row>
    <row r="197" spans="1:8" ht="50.1" customHeight="1" thickBot="1" x14ac:dyDescent="0.25">
      <c r="A197" s="240" t="s">
        <v>146</v>
      </c>
      <c r="B197" s="240"/>
      <c r="C197" s="240"/>
      <c r="D197" s="240"/>
      <c r="E197" s="240"/>
      <c r="F197" s="241"/>
      <c r="G197" s="231"/>
      <c r="H197" s="242"/>
    </row>
    <row r="198" spans="1:8" ht="50.1" customHeight="1" thickBot="1" x14ac:dyDescent="0.25">
      <c r="A198" s="243" t="s">
        <v>147</v>
      </c>
      <c r="B198" s="244"/>
      <c r="C198" s="244"/>
      <c r="D198" s="244"/>
      <c r="E198" s="245"/>
      <c r="F198" s="246"/>
      <c r="H198" s="247"/>
    </row>
    <row r="199" spans="1:8" ht="87" customHeight="1" thickBot="1" x14ac:dyDescent="0.25">
      <c r="A199" s="426" t="s">
        <v>148</v>
      </c>
      <c r="B199" s="427"/>
      <c r="C199" s="250" t="s">
        <v>149</v>
      </c>
      <c r="D199" s="440" t="s">
        <v>150</v>
      </c>
      <c r="E199" s="441"/>
      <c r="F199" s="252"/>
      <c r="G199" s="252"/>
      <c r="H199" s="252"/>
    </row>
    <row r="200" spans="1:8" ht="102.75" customHeight="1" x14ac:dyDescent="0.2">
      <c r="A200" s="253" t="s">
        <v>151</v>
      </c>
      <c r="B200" s="254"/>
      <c r="C200" s="255" t="s">
        <v>152</v>
      </c>
      <c r="D200" s="256" t="s">
        <v>153</v>
      </c>
      <c r="E200" s="257"/>
      <c r="F200" s="252"/>
      <c r="G200" s="252"/>
      <c r="H200" s="252"/>
    </row>
    <row r="201" spans="1:8" ht="88.5" customHeight="1" x14ac:dyDescent="0.2">
      <c r="A201" s="258" t="s">
        <v>154</v>
      </c>
      <c r="B201" s="259"/>
      <c r="C201" s="260" t="s">
        <v>155</v>
      </c>
      <c r="D201" s="261" t="s">
        <v>156</v>
      </c>
      <c r="E201" s="262"/>
      <c r="F201" s="252"/>
      <c r="G201" s="252"/>
      <c r="H201" s="252"/>
    </row>
    <row r="202" spans="1:8" ht="139.5" customHeight="1" thickBot="1" x14ac:dyDescent="0.25">
      <c r="A202" s="321" t="s">
        <v>157</v>
      </c>
      <c r="B202" s="322"/>
      <c r="C202" s="323" t="s">
        <v>158</v>
      </c>
      <c r="D202" s="324" t="s">
        <v>156</v>
      </c>
      <c r="E202" s="325"/>
      <c r="F202" s="252"/>
      <c r="G202" s="252"/>
      <c r="H202" s="252"/>
    </row>
    <row r="203" spans="1:8" s="217" customFormat="1" ht="102.75" customHeight="1" thickBot="1" x14ac:dyDescent="0.25">
      <c r="A203" s="321" t="s">
        <v>160</v>
      </c>
      <c r="B203" s="322"/>
      <c r="C203" s="611" t="s">
        <v>161</v>
      </c>
      <c r="D203" s="322" t="s">
        <v>156</v>
      </c>
      <c r="E203" s="612"/>
      <c r="F203" s="246"/>
      <c r="G203" s="246"/>
      <c r="H203" s="246"/>
    </row>
    <row r="204" spans="1:8" s="238" customFormat="1" ht="222.75" customHeight="1" thickBot="1" x14ac:dyDescent="0.25">
      <c r="A204" s="321" t="s">
        <v>162</v>
      </c>
      <c r="B204" s="322"/>
      <c r="C204" s="323" t="s">
        <v>163</v>
      </c>
      <c r="D204" s="324" t="s">
        <v>156</v>
      </c>
      <c r="E204" s="325"/>
      <c r="F204" s="236"/>
      <c r="G204" s="237"/>
      <c r="H204" s="237"/>
    </row>
    <row r="205" spans="1:8" ht="23.25" x14ac:dyDescent="0.2">
      <c r="A205" s="264" t="s">
        <v>164</v>
      </c>
      <c r="B205" s="264"/>
      <c r="C205" s="264"/>
      <c r="D205" s="264"/>
      <c r="E205" s="264"/>
      <c r="F205" s="264"/>
      <c r="G205" s="264"/>
      <c r="H205" s="264"/>
    </row>
    <row r="206" spans="1:8" ht="29.25" customHeight="1" x14ac:dyDescent="0.2">
      <c r="A206" s="264" t="s">
        <v>165</v>
      </c>
      <c r="B206" s="264"/>
      <c r="C206" s="264"/>
      <c r="D206" s="264"/>
      <c r="E206" s="264"/>
      <c r="F206" s="264"/>
      <c r="G206" s="264"/>
      <c r="H206" s="264"/>
    </row>
    <row r="207" spans="1:8" ht="186.75" customHeight="1" x14ac:dyDescent="0.2">
      <c r="A207" s="239" t="str">
        <f>Абакан_юр!A195</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7" s="239"/>
      <c r="C207" s="239"/>
      <c r="D207" s="239"/>
      <c r="E207" s="239"/>
      <c r="F207" s="239"/>
      <c r="G207" s="239"/>
      <c r="H207" s="239"/>
    </row>
    <row r="208" spans="1:8" ht="70.5" customHeight="1" x14ac:dyDescent="0.2">
      <c r="A208" s="239" t="s">
        <v>167</v>
      </c>
      <c r="B208" s="239"/>
      <c r="C208" s="239"/>
      <c r="D208" s="239"/>
      <c r="E208" s="239"/>
      <c r="F208" s="239"/>
      <c r="G208" s="239"/>
      <c r="H208" s="239"/>
    </row>
    <row r="209" spans="1:8" ht="23.25" x14ac:dyDescent="0.2">
      <c r="A209" s="264" t="s">
        <v>168</v>
      </c>
      <c r="B209" s="264"/>
      <c r="C209" s="264"/>
      <c r="D209" s="264"/>
      <c r="E209" s="264"/>
      <c r="F209" s="264"/>
      <c r="G209" s="264"/>
      <c r="H209" s="264"/>
    </row>
    <row r="210" spans="1:8" s="266" customFormat="1" ht="114.75" customHeight="1" x14ac:dyDescent="0.2">
      <c r="A210" s="239" t="s">
        <v>169</v>
      </c>
      <c r="B210" s="239"/>
      <c r="C210" s="239"/>
      <c r="D210" s="239"/>
      <c r="E210" s="239"/>
      <c r="F210" s="239"/>
      <c r="G210" s="239"/>
      <c r="H210" s="239"/>
    </row>
  </sheetData>
  <sheetProtection selectLockedCells="1" selectUnlockedCells="1"/>
  <mergeCells count="347">
    <mergeCell ref="A205:H205"/>
    <mergeCell ref="A206:H206"/>
    <mergeCell ref="A207:H207"/>
    <mergeCell ref="A208:H208"/>
    <mergeCell ref="A209:H209"/>
    <mergeCell ref="A210:E210"/>
    <mergeCell ref="F210:H210"/>
    <mergeCell ref="A202:B202"/>
    <mergeCell ref="D202:E202"/>
    <mergeCell ref="A203:B203"/>
    <mergeCell ref="D203:E203"/>
    <mergeCell ref="A204:B204"/>
    <mergeCell ref="D204:E204"/>
    <mergeCell ref="A199:B199"/>
    <mergeCell ref="D199:E199"/>
    <mergeCell ref="A200:B200"/>
    <mergeCell ref="D200:E200"/>
    <mergeCell ref="A201:B201"/>
    <mergeCell ref="D201:E201"/>
    <mergeCell ref="A191:C191"/>
    <mergeCell ref="A192:C192"/>
    <mergeCell ref="A194:H194"/>
    <mergeCell ref="A195:H195"/>
    <mergeCell ref="A197:E197"/>
    <mergeCell ref="A198:E198"/>
    <mergeCell ref="A186:C186"/>
    <mergeCell ref="G186:H186"/>
    <mergeCell ref="A187:C187"/>
    <mergeCell ref="A188:C188"/>
    <mergeCell ref="A189:C189"/>
    <mergeCell ref="A190:C190"/>
    <mergeCell ref="A180:B180"/>
    <mergeCell ref="D180:H180"/>
    <mergeCell ref="C182:D182"/>
    <mergeCell ref="C183:D183"/>
    <mergeCell ref="C184:D184"/>
    <mergeCell ref="C185:D185"/>
    <mergeCell ref="A175:B175"/>
    <mergeCell ref="A176:B176"/>
    <mergeCell ref="D176:H176"/>
    <mergeCell ref="A177:C177"/>
    <mergeCell ref="D177:H177"/>
    <mergeCell ref="A178:B178"/>
    <mergeCell ref="C178:C179"/>
    <mergeCell ref="D178:H178"/>
    <mergeCell ref="A179:B179"/>
    <mergeCell ref="D179:H179"/>
    <mergeCell ref="A171:B171"/>
    <mergeCell ref="D171:H171"/>
    <mergeCell ref="A172:B172"/>
    <mergeCell ref="A173:B173"/>
    <mergeCell ref="D173:H173"/>
    <mergeCell ref="A174:B174"/>
    <mergeCell ref="D174:H174"/>
    <mergeCell ref="D167:H167"/>
    <mergeCell ref="A168:B168"/>
    <mergeCell ref="D168:H168"/>
    <mergeCell ref="A169:B169"/>
    <mergeCell ref="A170:B170"/>
    <mergeCell ref="D170:H170"/>
    <mergeCell ref="A163:B163"/>
    <mergeCell ref="C163:C167"/>
    <mergeCell ref="D163:H163"/>
    <mergeCell ref="A164:B164"/>
    <mergeCell ref="D164:H164"/>
    <mergeCell ref="A165:B165"/>
    <mergeCell ref="D165:H165"/>
    <mergeCell ref="A166:B166"/>
    <mergeCell ref="D166:H166"/>
    <mergeCell ref="A167:B167"/>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15:B115"/>
    <mergeCell ref="D115:H115"/>
    <mergeCell ref="A116:B116"/>
    <mergeCell ref="D116:H116"/>
    <mergeCell ref="A117:B117"/>
    <mergeCell ref="D117:H117"/>
    <mergeCell ref="D111:H111"/>
    <mergeCell ref="A112:B112"/>
    <mergeCell ref="D112:H112"/>
    <mergeCell ref="A113:B113"/>
    <mergeCell ref="D113:H113"/>
    <mergeCell ref="A114:B114"/>
    <mergeCell ref="D114:H114"/>
    <mergeCell ref="A107:B107"/>
    <mergeCell ref="D107:H107"/>
    <mergeCell ref="A108:B108"/>
    <mergeCell ref="D108:H108"/>
    <mergeCell ref="A109:B109"/>
    <mergeCell ref="C109:C126"/>
    <mergeCell ref="D109:H109"/>
    <mergeCell ref="A110:B110"/>
    <mergeCell ref="D110:H110"/>
    <mergeCell ref="A111:B111"/>
    <mergeCell ref="A104:B104"/>
    <mergeCell ref="D104:H104"/>
    <mergeCell ref="A105:B105"/>
    <mergeCell ref="D105:H105"/>
    <mergeCell ref="A106:B106"/>
    <mergeCell ref="D106:H106"/>
    <mergeCell ref="A101:B101"/>
    <mergeCell ref="D101:H101"/>
    <mergeCell ref="A102:B102"/>
    <mergeCell ref="D102:H102"/>
    <mergeCell ref="A103:B103"/>
    <mergeCell ref="D103:H103"/>
    <mergeCell ref="D96:H96"/>
    <mergeCell ref="A97:B97"/>
    <mergeCell ref="C97:C105"/>
    <mergeCell ref="D97:H97"/>
    <mergeCell ref="A98:B98"/>
    <mergeCell ref="D98:H98"/>
    <mergeCell ref="A99:B99"/>
    <mergeCell ref="D99:H99"/>
    <mergeCell ref="A100:B100"/>
    <mergeCell ref="D100:H100"/>
    <mergeCell ref="A93:B93"/>
    <mergeCell ref="D93:H93"/>
    <mergeCell ref="A94:B94"/>
    <mergeCell ref="D94:H94"/>
    <mergeCell ref="A95:C95"/>
    <mergeCell ref="D95:H95"/>
    <mergeCell ref="A90:B90"/>
    <mergeCell ref="D90:H90"/>
    <mergeCell ref="A91:B91"/>
    <mergeCell ref="D91:H91"/>
    <mergeCell ref="A92:B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A72:B72"/>
    <mergeCell ref="D72:H72"/>
    <mergeCell ref="A73:B73"/>
    <mergeCell ref="D73:H73"/>
    <mergeCell ref="A74:B74"/>
    <mergeCell ref="D74:H74"/>
    <mergeCell ref="D68:H68"/>
    <mergeCell ref="A69:B69"/>
    <mergeCell ref="D69:H69"/>
    <mergeCell ref="A70:B70"/>
    <mergeCell ref="D70:H70"/>
    <mergeCell ref="A71:B71"/>
    <mergeCell ref="D71:H71"/>
    <mergeCell ref="A64:C64"/>
    <mergeCell ref="D64:H64"/>
    <mergeCell ref="A65:B65"/>
    <mergeCell ref="C65:C94"/>
    <mergeCell ref="D65:H65"/>
    <mergeCell ref="A66:B66"/>
    <mergeCell ref="D66:H66"/>
    <mergeCell ref="A67:B67"/>
    <mergeCell ref="D67:H67"/>
    <mergeCell ref="A68:B68"/>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47:H47"/>
    <mergeCell ref="A48:A52"/>
    <mergeCell ref="B48:B49"/>
    <mergeCell ref="C48:C49"/>
    <mergeCell ref="D48:D52"/>
    <mergeCell ref="E48:E52"/>
    <mergeCell ref="F48:F52"/>
    <mergeCell ref="G48:G52"/>
    <mergeCell ref="H48:H52"/>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07"/>
  <sheetViews>
    <sheetView view="pageBreakPreview" zoomScale="40" zoomScaleNormal="60" zoomScaleSheetLayoutView="40" workbookViewId="0">
      <pane ySplit="4" topLeftCell="A52" activePane="bottomLeft" state="frozen"/>
      <selection activeCell="A181" sqref="A181:B181"/>
      <selection pane="bottomLeft" activeCell="A181" sqref="A181:B181"/>
    </sheetView>
  </sheetViews>
  <sheetFormatPr defaultColWidth="9.140625" defaultRowHeight="12.75" x14ac:dyDescent="0.2"/>
  <cols>
    <col min="1" max="1" width="45.7109375" style="216" customWidth="1"/>
    <col min="2" max="2" width="80.7109375" style="217" customWidth="1"/>
    <col min="3" max="3" width="120.7109375" style="218" customWidth="1"/>
    <col min="4" max="7" width="30.7109375" style="217" customWidth="1"/>
    <col min="8" max="8" width="30.7109375" style="219" customWidth="1"/>
    <col min="9" max="16384" width="9.140625" style="219"/>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июня 2024 г.</v>
      </c>
      <c r="B2" s="6" t="s">
        <v>2</v>
      </c>
      <c r="C2" s="7" t="s">
        <v>608</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24" thickBot="1" x14ac:dyDescent="0.25">
      <c r="A6" s="436"/>
      <c r="B6" s="437"/>
      <c r="C6" s="438"/>
      <c r="D6" s="337" t="s">
        <v>171</v>
      </c>
      <c r="E6" s="268" t="s">
        <v>172</v>
      </c>
      <c r="F6" s="337" t="s">
        <v>173</v>
      </c>
      <c r="G6" s="268" t="s">
        <v>174</v>
      </c>
      <c r="H6" s="338" t="s">
        <v>175</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"2ГИС.НОЯБРЬСК" (версия для ПК); 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Интернет-площадки и Веб-приложения на основе Cправочника организаций "2ГИС.НОЯБРЬСК", http://api.2gis.ru/</v>
      </c>
      <c r="D7" s="31">
        <f>F7*1.2</f>
        <v>9842.4</v>
      </c>
      <c r="E7" s="32">
        <f>F7*1.1</f>
        <v>9022.2000000000007</v>
      </c>
      <c r="F7" s="32">
        <v>8202</v>
      </c>
      <c r="G7" s="32">
        <f>F7*0.75</f>
        <v>6151.5</v>
      </c>
      <c r="H7" s="33">
        <f>F7*0.5</f>
        <v>4101</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"2ГИС.НОЯБРЬСК" (версия для ПК); 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Интернет-площадки и Веб-приложения на основе Cправочника организаций "2ГИС.НОЯБРЬСК",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"2ГИС.НОЯБРЬСК" (версия для ПК); 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Интернет-площадки и Веб-приложения на основе Cправочника организаций "2ГИС.НОЯБРЬСК", http://api.2gis.ru/</v>
      </c>
      <c r="D12" s="54">
        <f>F12*1.2</f>
        <v>10800</v>
      </c>
      <c r="E12" s="32">
        <f>F12*1.1</f>
        <v>9900</v>
      </c>
      <c r="F12" s="32">
        <v>9000</v>
      </c>
      <c r="G12" s="32">
        <f>F12*0.75</f>
        <v>6750</v>
      </c>
      <c r="H12" s="33">
        <f>F12*0.5</f>
        <v>4500</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"2ГИС.НОЯБРЬСК" (версия для ПК); 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Интернет-площадки и Веб-приложения на основе Cправочника организаций "2ГИС.НОЯБРЬСК",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1230</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"2ГИС.НОЯБРЬСК"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"2ГИС.НОЯБРЬСК"; Электронный справочник "2ГИС.НОЯБРЬСК"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Интернет-площадки и Веб-приложения на основе Cправочника организаций "2ГИС.НОЯБРЬСК", http://api.2gis.ru/</v>
      </c>
      <c r="D23" s="271">
        <v>180</v>
      </c>
      <c r="E23" s="272"/>
      <c r="F23" s="272"/>
      <c r="G23" s="272"/>
      <c r="H23" s="273"/>
    </row>
    <row r="24" spans="1:8" s="16" customFormat="1" ht="94.5" customHeight="1" x14ac:dyDescent="0.2">
      <c r="A24" s="71"/>
      <c r="B24" s="92"/>
      <c r="C24" s="93"/>
      <c r="D24" s="94"/>
      <c r="E24" s="95"/>
      <c r="F24" s="95"/>
      <c r="G24" s="95"/>
      <c r="H24" s="274"/>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25" s="275"/>
      <c r="E25" s="276"/>
      <c r="F25" s="276"/>
      <c r="G25" s="276"/>
      <c r="H25" s="277"/>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"2ГИС.НОЯБРЬСК" (версия для ПК); 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v>
      </c>
      <c r="D27" s="31">
        <f>F27*1.2</f>
        <v>13780.8</v>
      </c>
      <c r="E27" s="32">
        <f>F27*1.1</f>
        <v>12632.400000000001</v>
      </c>
      <c r="F27" s="32">
        <v>11484</v>
      </c>
      <c r="G27" s="32">
        <f>F27*0.75</f>
        <v>8613</v>
      </c>
      <c r="H27" s="33">
        <f>F27*0.5</f>
        <v>5742</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"2ГИС.НОЯБРЬСК" (версия для ПК); 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v>
      </c>
      <c r="D32" s="54">
        <f>F32*1.2</f>
        <v>15120</v>
      </c>
      <c r="E32" s="32">
        <f>F32*1.1</f>
        <v>13860.000000000002</v>
      </c>
      <c r="F32" s="32">
        <v>12600</v>
      </c>
      <c r="G32" s="32">
        <f>F32*0.75</f>
        <v>9450</v>
      </c>
      <c r="H32" s="33">
        <f>F32*0.5</f>
        <v>6300</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1800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"2ГИС.НОЯБРЬСК"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"2ГИС.НОЯБРЬСК"; Электронный справочник "2ГИС.НОЯБРЬСК"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v>
      </c>
      <c r="D43" s="68">
        <v>252</v>
      </c>
      <c r="E43" s="69"/>
      <c r="F43" s="69"/>
      <c r="G43" s="69"/>
      <c r="H43" s="70"/>
    </row>
    <row r="44" spans="1:8" s="16" customFormat="1" ht="69.75" customHeight="1" x14ac:dyDescent="0.2">
      <c r="A44" s="71"/>
      <c r="B44" s="92"/>
      <c r="C44" s="93"/>
      <c r="D44" s="74"/>
      <c r="E44" s="75"/>
      <c r="F44" s="75"/>
      <c r="G44" s="75"/>
      <c r="H44" s="7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45" s="74"/>
      <c r="E45" s="75"/>
      <c r="F45" s="75"/>
      <c r="G45" s="75"/>
      <c r="H45" s="7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46" s="78"/>
      <c r="E46" s="79"/>
      <c r="F46" s="79"/>
      <c r="G46" s="79"/>
      <c r="H46" s="80"/>
    </row>
    <row r="47" spans="1:8" ht="21.75" thickBot="1" x14ac:dyDescent="0.25">
      <c r="A47" s="81"/>
      <c r="B47" s="129"/>
      <c r="C47" s="130"/>
      <c r="D47" s="113"/>
      <c r="E47" s="114"/>
      <c r="F47" s="114"/>
      <c r="G47" s="114"/>
      <c r="H47" s="115"/>
    </row>
    <row r="48" spans="1:8" ht="42.75" thickBot="1" x14ac:dyDescent="0.25">
      <c r="A48" s="278" t="s">
        <v>176</v>
      </c>
      <c r="B48" s="66" t="s">
        <v>177</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"2ГИС.НОЯБРЬСК" (версия для ПК)</v>
      </c>
      <c r="D48" s="279">
        <f>F48*1.2</f>
        <v>4752</v>
      </c>
      <c r="E48" s="279">
        <f>F48*1.1</f>
        <v>4356</v>
      </c>
      <c r="F48" s="279">
        <v>3960</v>
      </c>
      <c r="G48" s="279">
        <f>F48*0.75</f>
        <v>2970</v>
      </c>
      <c r="H48" s="279">
        <f>F48*0.5</f>
        <v>1980</v>
      </c>
    </row>
    <row r="49" spans="1:8" ht="84.75" thickBot="1" x14ac:dyDescent="0.25">
      <c r="A49" s="278"/>
      <c r="B49" s="72" t="s">
        <v>178</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"2ГИС.НОЯБРЬСК" (версия для ПК); 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v>
      </c>
      <c r="D49" s="280"/>
      <c r="E49" s="280"/>
      <c r="F49" s="280"/>
      <c r="G49" s="280"/>
      <c r="H49" s="280"/>
    </row>
    <row r="50" spans="1:8" ht="63.75" thickBot="1" x14ac:dyDescent="0.25">
      <c r="A50" s="278"/>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v>
      </c>
      <c r="D50" s="280"/>
      <c r="E50" s="280"/>
      <c r="F50" s="280"/>
      <c r="G50" s="280"/>
      <c r="H50" s="280"/>
    </row>
    <row r="51" spans="1:8" ht="21.75" thickBot="1" x14ac:dyDescent="0.25">
      <c r="A51" s="81"/>
      <c r="B51" s="129"/>
      <c r="C51" s="130"/>
      <c r="D51" s="113"/>
      <c r="E51" s="114"/>
      <c r="F51" s="114"/>
      <c r="G51" s="114"/>
      <c r="H51" s="115"/>
    </row>
    <row r="52" spans="1:8" ht="42" x14ac:dyDescent="0.2">
      <c r="A52" s="281" t="s">
        <v>179</v>
      </c>
      <c r="B52" s="66" t="s">
        <v>180</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"2ГИС.НОЯБРЬСК" (версия для ПК)</v>
      </c>
      <c r="D52" s="89">
        <v>150</v>
      </c>
      <c r="E52" s="90"/>
      <c r="F52" s="90"/>
      <c r="G52" s="90"/>
      <c r="H52" s="91"/>
    </row>
    <row r="53" spans="1:8" ht="63.75"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v>
      </c>
      <c r="D53" s="99"/>
      <c r="E53" s="100"/>
      <c r="F53" s="100"/>
      <c r="G53" s="100"/>
      <c r="H53" s="101"/>
    </row>
    <row r="54" spans="1:8" s="16" customFormat="1" ht="24.95" customHeight="1" thickBot="1" x14ac:dyDescent="0.25">
      <c r="A54" s="81"/>
      <c r="B54" s="82"/>
      <c r="C54" s="83"/>
      <c r="D54" s="113"/>
      <c r="E54" s="114"/>
      <c r="F54" s="114"/>
      <c r="G54" s="114"/>
      <c r="H54" s="115"/>
    </row>
    <row r="55" spans="1:8" s="16" customFormat="1" ht="48" customHeight="1" x14ac:dyDescent="0.2">
      <c r="A55" s="29" t="s">
        <v>31</v>
      </c>
      <c r="B55" s="30" t="s">
        <v>27</v>
      </c>
      <c r="C5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"2ГИС.НОЯБРЬСК" (версия для ПК); 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Интернет-площадки и Веб-приложения на основе Cправочника организаций "2ГИС.НОЯБРЬСК", http://api.2gis.ru/</v>
      </c>
      <c r="D55" s="31">
        <f>F55*1.2</f>
        <v>11815.199999999999</v>
      </c>
      <c r="E55" s="32">
        <f>F55*1.1</f>
        <v>10830.6</v>
      </c>
      <c r="F55" s="32">
        <v>9846</v>
      </c>
      <c r="G55" s="32">
        <f>F55*0.75</f>
        <v>7384.5</v>
      </c>
      <c r="H55" s="33">
        <f>F55*0.5</f>
        <v>4923</v>
      </c>
    </row>
    <row r="56" spans="1:8" s="16" customFormat="1" ht="132" customHeight="1" x14ac:dyDescent="0.2">
      <c r="A56" s="34"/>
      <c r="B56" s="35"/>
      <c r="C56" s="35"/>
      <c r="D56" s="36"/>
      <c r="E56" s="37"/>
      <c r="F56" s="37"/>
      <c r="G56" s="37"/>
      <c r="H56" s="38"/>
    </row>
    <row r="57" spans="1:8" s="16" customFormat="1" ht="127.5" customHeight="1" x14ac:dyDescent="0.2">
      <c r="A57" s="34"/>
      <c r="B57" s="39" t="s">
        <v>12</v>
      </c>
      <c r="C5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"2ГИС.НОЯБРЬСК" (версия для ПК); 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Интернет-площадки и Веб-приложения на основе Cправочника организаций "2ГИС.НОЯБРЬСК", http://api.2gis.ru/</v>
      </c>
      <c r="D57" s="36"/>
      <c r="E57" s="37"/>
      <c r="F57" s="37"/>
      <c r="G57" s="37"/>
      <c r="H57" s="38"/>
    </row>
    <row r="58" spans="1:8" s="16" customFormat="1" ht="127.5" customHeight="1" thickBot="1" x14ac:dyDescent="0.25">
      <c r="A58" s="119"/>
      <c r="B58" s="120" t="s">
        <v>33</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58" s="121"/>
      <c r="E58" s="122"/>
      <c r="F58" s="122"/>
      <c r="G58" s="122"/>
      <c r="H58" s="123"/>
    </row>
    <row r="59" spans="1:8" s="16" customFormat="1" ht="166.5" customHeight="1" thickBot="1" x14ac:dyDescent="0.25">
      <c r="A59" s="41"/>
      <c r="B59" s="42" t="s">
        <v>13</v>
      </c>
      <c r="C5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59" s="44"/>
      <c r="E59" s="45"/>
      <c r="F59" s="45"/>
      <c r="G59" s="45"/>
      <c r="H59" s="46"/>
    </row>
    <row r="60" spans="1:8" s="16" customFormat="1" ht="24.95" customHeight="1" thickBot="1" x14ac:dyDescent="0.25">
      <c r="A60" s="47"/>
      <c r="B60" s="48"/>
      <c r="C60" s="49"/>
      <c r="D60" s="50"/>
      <c r="E60" s="51"/>
      <c r="F60" s="51"/>
      <c r="G60" s="51"/>
      <c r="H60" s="52"/>
    </row>
    <row r="61" spans="1:8" s="16" customFormat="1" ht="48" customHeight="1" x14ac:dyDescent="0.2">
      <c r="A61" s="53" t="s">
        <v>35</v>
      </c>
      <c r="B61" s="30" t="s">
        <v>27</v>
      </c>
      <c r="C61"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"2ГИС.НОЯБРЬСК" (версия для ПК); 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Интернет-площадки и Веб-приложения на основе Cправочника организаций "2ГИС.НОЯБРЬСК", http://api.2gis.ru/</v>
      </c>
      <c r="D61" s="54">
        <f>F61*1.2</f>
        <v>12960</v>
      </c>
      <c r="E61" s="32">
        <f>F61*1.1</f>
        <v>11880.000000000002</v>
      </c>
      <c r="F61" s="32">
        <v>10800</v>
      </c>
      <c r="G61" s="32">
        <f>F61*0.75</f>
        <v>8100</v>
      </c>
      <c r="H61" s="33">
        <f>F61*0.5</f>
        <v>5400</v>
      </c>
    </row>
    <row r="62" spans="1:8" s="16" customFormat="1" ht="132" customHeight="1" x14ac:dyDescent="0.2">
      <c r="A62" s="55"/>
      <c r="B62" s="35"/>
      <c r="C62" s="35"/>
      <c r="D62" s="56"/>
      <c r="E62" s="37"/>
      <c r="F62" s="37"/>
      <c r="G62" s="37"/>
      <c r="H62" s="38"/>
    </row>
    <row r="63" spans="1:8" s="16" customFormat="1" ht="138.94999999999999" customHeight="1" x14ac:dyDescent="0.2">
      <c r="A63" s="55"/>
      <c r="B63" s="39" t="s">
        <v>12</v>
      </c>
      <c r="C63"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"2ГИС.НОЯБРЬСК" (версия для ПК); 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Интернет-площадки и Веб-приложения на основе Cправочника организаций "2ГИС.НОЯБРЬСК", http://api.2gis.ru/</v>
      </c>
      <c r="D63" s="56"/>
      <c r="E63" s="37"/>
      <c r="F63" s="37"/>
      <c r="G63" s="37"/>
      <c r="H63" s="38"/>
    </row>
    <row r="64" spans="1:8" s="16" customFormat="1" ht="166.5" customHeight="1" x14ac:dyDescent="0.2">
      <c r="A64" s="55"/>
      <c r="B64" s="57" t="s">
        <v>13</v>
      </c>
      <c r="C64"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64" s="56"/>
      <c r="E64" s="37"/>
      <c r="F64" s="37"/>
      <c r="G64" s="37"/>
      <c r="H64" s="38"/>
    </row>
    <row r="65" spans="1:8" s="16" customFormat="1" ht="92.25" customHeight="1" thickBot="1" x14ac:dyDescent="0.25">
      <c r="A65" s="59"/>
      <c r="B65" s="42" t="s">
        <v>36</v>
      </c>
      <c r="C65"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65" s="61"/>
      <c r="E65" s="45"/>
      <c r="F65" s="45"/>
      <c r="G65" s="45"/>
      <c r="H65" s="46"/>
    </row>
    <row r="66" spans="1:8" s="16" customFormat="1" ht="24.95" customHeight="1" thickBot="1" x14ac:dyDescent="0.25">
      <c r="A66" s="81"/>
      <c r="B66" s="82"/>
      <c r="C66" s="83"/>
      <c r="D66" s="84"/>
      <c r="E66" s="85"/>
      <c r="F66" s="85"/>
      <c r="G66" s="85"/>
      <c r="H66" s="86"/>
    </row>
    <row r="67" spans="1:8" s="16" customFormat="1" ht="50.1" customHeight="1" x14ac:dyDescent="0.2">
      <c r="A67" s="65" t="s">
        <v>37</v>
      </c>
      <c r="B67" s="87" t="s">
        <v>23</v>
      </c>
      <c r="C67"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Интернет-площадки и Веб-приложения на основе Cправочника организаций "2ГИС.НОЯБРЬСК", http://api.2gis.ru/</v>
      </c>
      <c r="D67" s="271">
        <v>180</v>
      </c>
      <c r="E67" s="272"/>
      <c r="F67" s="272"/>
      <c r="G67" s="272"/>
      <c r="H67" s="273"/>
    </row>
    <row r="68" spans="1:8" s="16" customFormat="1" ht="94.5" customHeight="1" x14ac:dyDescent="0.2">
      <c r="A68" s="71"/>
      <c r="B68" s="92"/>
      <c r="C68" s="93"/>
      <c r="D68" s="94"/>
      <c r="E68" s="95"/>
      <c r="F68" s="95"/>
      <c r="G68" s="95"/>
      <c r="H68" s="274"/>
    </row>
    <row r="69" spans="1:8" s="16" customFormat="1" ht="163.5" customHeight="1" thickBot="1" x14ac:dyDescent="0.25">
      <c r="A69" s="77"/>
      <c r="B69" s="97" t="s">
        <v>13</v>
      </c>
      <c r="C69"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69" s="275"/>
      <c r="E69" s="276"/>
      <c r="F69" s="276"/>
      <c r="G69" s="276"/>
      <c r="H69" s="277"/>
    </row>
    <row r="70" spans="1:8" ht="21.75" thickBot="1" x14ac:dyDescent="0.25">
      <c r="A70" s="81"/>
      <c r="B70" s="129"/>
      <c r="C70" s="130"/>
      <c r="D70" s="113"/>
      <c r="E70" s="114"/>
      <c r="F70" s="114"/>
      <c r="G70" s="114"/>
      <c r="H70" s="115"/>
    </row>
    <row r="71" spans="1:8" ht="50.1" customHeight="1" thickBot="1" x14ac:dyDescent="0.25">
      <c r="A71" s="136" t="s">
        <v>38</v>
      </c>
      <c r="B71" s="137"/>
      <c r="C71" s="137"/>
      <c r="D71" s="138" t="str">
        <f>"от "&amp;MIN(D72:D91)&amp;" до "&amp;MAX(D72:D91)</f>
        <v>от 810 до 16200</v>
      </c>
      <c r="E71" s="139"/>
      <c r="F71" s="139"/>
      <c r="G71" s="139"/>
      <c r="H71" s="140"/>
    </row>
    <row r="72" spans="1:8" ht="37.5" customHeight="1" x14ac:dyDescent="0.2">
      <c r="A72" s="141" t="s">
        <v>39</v>
      </c>
      <c r="B72" s="142"/>
      <c r="C72" s="143" t="str">
        <f>"Электронный справочник на основе Справочника организаций "&amp;$C$2&amp;" (версия для ПК)"</f>
        <v>Электронный справочник на основе Справочника организаций "2ГИС.НОЯБРЬСК" (версия для ПК)</v>
      </c>
      <c r="D72" s="144">
        <v>810</v>
      </c>
      <c r="E72" s="145"/>
      <c r="F72" s="145"/>
      <c r="G72" s="145"/>
      <c r="H72" s="146"/>
    </row>
    <row r="73" spans="1:8" ht="37.5" customHeight="1" x14ac:dyDescent="0.2">
      <c r="A73" s="147" t="s">
        <v>40</v>
      </c>
      <c r="B73" s="148"/>
      <c r="C73" s="143"/>
      <c r="D73" s="36">
        <v>1620</v>
      </c>
      <c r="E73" s="37"/>
      <c r="F73" s="37"/>
      <c r="G73" s="37"/>
      <c r="H73" s="38"/>
    </row>
    <row r="74" spans="1:8" ht="37.5" customHeight="1" x14ac:dyDescent="0.2">
      <c r="A74" s="147" t="s">
        <v>41</v>
      </c>
      <c r="B74" s="148"/>
      <c r="C74" s="143"/>
      <c r="D74" s="36">
        <v>2430</v>
      </c>
      <c r="E74" s="37"/>
      <c r="F74" s="37"/>
      <c r="G74" s="37"/>
      <c r="H74" s="38"/>
    </row>
    <row r="75" spans="1:8" ht="37.5" customHeight="1" x14ac:dyDescent="0.2">
      <c r="A75" s="147" t="s">
        <v>42</v>
      </c>
      <c r="B75" s="148"/>
      <c r="C75" s="143"/>
      <c r="D75" s="36">
        <v>3240</v>
      </c>
      <c r="E75" s="37"/>
      <c r="F75" s="37"/>
      <c r="G75" s="37"/>
      <c r="H75" s="38"/>
    </row>
    <row r="76" spans="1:8" ht="37.5" customHeight="1" x14ac:dyDescent="0.2">
      <c r="A76" s="147" t="s">
        <v>43</v>
      </c>
      <c r="B76" s="148"/>
      <c r="C76" s="143"/>
      <c r="D76" s="36">
        <v>4050</v>
      </c>
      <c r="E76" s="37"/>
      <c r="F76" s="37"/>
      <c r="G76" s="37"/>
      <c r="H76" s="38"/>
    </row>
    <row r="77" spans="1:8" ht="37.5" customHeight="1" x14ac:dyDescent="0.2">
      <c r="A77" s="147" t="s">
        <v>44</v>
      </c>
      <c r="B77" s="148"/>
      <c r="C77" s="143"/>
      <c r="D77" s="36">
        <v>4860</v>
      </c>
      <c r="E77" s="37"/>
      <c r="F77" s="37"/>
      <c r="G77" s="37"/>
      <c r="H77" s="38"/>
    </row>
    <row r="78" spans="1:8" ht="37.5" customHeight="1" x14ac:dyDescent="0.2">
      <c r="A78" s="147" t="s">
        <v>45</v>
      </c>
      <c r="B78" s="148"/>
      <c r="C78" s="143"/>
      <c r="D78" s="36">
        <v>5670</v>
      </c>
      <c r="E78" s="37"/>
      <c r="F78" s="37"/>
      <c r="G78" s="37"/>
      <c r="H78" s="38"/>
    </row>
    <row r="79" spans="1:8" ht="37.5" customHeight="1" x14ac:dyDescent="0.2">
      <c r="A79" s="147" t="s">
        <v>46</v>
      </c>
      <c r="B79" s="148"/>
      <c r="C79" s="143"/>
      <c r="D79" s="36">
        <v>6480</v>
      </c>
      <c r="E79" s="37"/>
      <c r="F79" s="37"/>
      <c r="G79" s="37"/>
      <c r="H79" s="38"/>
    </row>
    <row r="80" spans="1:8" ht="37.5" customHeight="1" x14ac:dyDescent="0.2">
      <c r="A80" s="147" t="s">
        <v>47</v>
      </c>
      <c r="B80" s="148"/>
      <c r="C80" s="143"/>
      <c r="D80" s="36">
        <v>7290</v>
      </c>
      <c r="E80" s="37"/>
      <c r="F80" s="37"/>
      <c r="G80" s="37"/>
      <c r="H80" s="38"/>
    </row>
    <row r="81" spans="1:8" ht="37.5" customHeight="1" x14ac:dyDescent="0.2">
      <c r="A81" s="147" t="s">
        <v>48</v>
      </c>
      <c r="B81" s="148"/>
      <c r="C81" s="143"/>
      <c r="D81" s="36">
        <v>8100</v>
      </c>
      <c r="E81" s="37"/>
      <c r="F81" s="37"/>
      <c r="G81" s="37"/>
      <c r="H81" s="38"/>
    </row>
    <row r="82" spans="1:8" ht="37.5" customHeight="1" x14ac:dyDescent="0.2">
      <c r="A82" s="147" t="s">
        <v>49</v>
      </c>
      <c r="B82" s="148"/>
      <c r="C82" s="143"/>
      <c r="D82" s="36">
        <v>8910</v>
      </c>
      <c r="E82" s="37"/>
      <c r="F82" s="37"/>
      <c r="G82" s="37"/>
      <c r="H82" s="38"/>
    </row>
    <row r="83" spans="1:8" ht="37.5" customHeight="1" x14ac:dyDescent="0.2">
      <c r="A83" s="147" t="s">
        <v>50</v>
      </c>
      <c r="B83" s="148"/>
      <c r="C83" s="143"/>
      <c r="D83" s="36">
        <v>9720</v>
      </c>
      <c r="E83" s="37"/>
      <c r="F83" s="37"/>
      <c r="G83" s="37"/>
      <c r="H83" s="38"/>
    </row>
    <row r="84" spans="1:8" ht="37.5" customHeight="1" x14ac:dyDescent="0.2">
      <c r="A84" s="147" t="s">
        <v>51</v>
      </c>
      <c r="B84" s="148"/>
      <c r="C84" s="143"/>
      <c r="D84" s="36">
        <v>10530</v>
      </c>
      <c r="E84" s="37"/>
      <c r="F84" s="37"/>
      <c r="G84" s="37"/>
      <c r="H84" s="38"/>
    </row>
    <row r="85" spans="1:8" ht="37.5" customHeight="1" x14ac:dyDescent="0.2">
      <c r="A85" s="147" t="s">
        <v>52</v>
      </c>
      <c r="B85" s="148"/>
      <c r="C85" s="143"/>
      <c r="D85" s="36">
        <v>11340</v>
      </c>
      <c r="E85" s="37"/>
      <c r="F85" s="37"/>
      <c r="G85" s="37"/>
      <c r="H85" s="38"/>
    </row>
    <row r="86" spans="1:8" ht="37.5" customHeight="1" x14ac:dyDescent="0.2">
      <c r="A86" s="147" t="s">
        <v>53</v>
      </c>
      <c r="B86" s="148"/>
      <c r="C86" s="143"/>
      <c r="D86" s="36">
        <v>12150</v>
      </c>
      <c r="E86" s="37"/>
      <c r="F86" s="37"/>
      <c r="G86" s="37"/>
      <c r="H86" s="38"/>
    </row>
    <row r="87" spans="1:8" ht="37.5" customHeight="1" x14ac:dyDescent="0.2">
      <c r="A87" s="147" t="s">
        <v>54</v>
      </c>
      <c r="B87" s="148"/>
      <c r="C87" s="143"/>
      <c r="D87" s="36">
        <v>12960</v>
      </c>
      <c r="E87" s="37"/>
      <c r="F87" s="37"/>
      <c r="G87" s="37"/>
      <c r="H87" s="38"/>
    </row>
    <row r="88" spans="1:8" ht="37.5" customHeight="1" x14ac:dyDescent="0.2">
      <c r="A88" s="147" t="s">
        <v>55</v>
      </c>
      <c r="B88" s="148"/>
      <c r="C88" s="143"/>
      <c r="D88" s="36">
        <v>13770</v>
      </c>
      <c r="E88" s="37"/>
      <c r="F88" s="37"/>
      <c r="G88" s="37"/>
      <c r="H88" s="38"/>
    </row>
    <row r="89" spans="1:8" ht="37.5" customHeight="1" x14ac:dyDescent="0.2">
      <c r="A89" s="147" t="s">
        <v>56</v>
      </c>
      <c r="B89" s="148"/>
      <c r="C89" s="143"/>
      <c r="D89" s="36">
        <v>14580</v>
      </c>
      <c r="E89" s="37"/>
      <c r="F89" s="37"/>
      <c r="G89" s="37"/>
      <c r="H89" s="38"/>
    </row>
    <row r="90" spans="1:8" ht="37.5" customHeight="1" x14ac:dyDescent="0.2">
      <c r="A90" s="147" t="s">
        <v>57</v>
      </c>
      <c r="B90" s="148"/>
      <c r="C90" s="143"/>
      <c r="D90" s="36">
        <v>15390</v>
      </c>
      <c r="E90" s="37"/>
      <c r="F90" s="37"/>
      <c r="G90" s="37"/>
      <c r="H90" s="38"/>
    </row>
    <row r="91" spans="1:8" ht="37.5" customHeight="1" thickBot="1" x14ac:dyDescent="0.25">
      <c r="A91" s="147" t="s">
        <v>58</v>
      </c>
      <c r="B91" s="148"/>
      <c r="C91" s="143"/>
      <c r="D91" s="36">
        <v>16200</v>
      </c>
      <c r="E91" s="37"/>
      <c r="F91" s="37"/>
      <c r="G91" s="37"/>
      <c r="H91" s="38"/>
    </row>
    <row r="92" spans="1:8" ht="50.1" customHeight="1" thickBot="1" x14ac:dyDescent="0.25">
      <c r="A92" s="136" t="s">
        <v>59</v>
      </c>
      <c r="B92" s="137"/>
      <c r="C92" s="137"/>
      <c r="D92" s="138" t="str">
        <f>"от "&amp;MIN(D93:D102)&amp;" до "&amp;MAX(D93:D102)</f>
        <v>от 210 до 1770</v>
      </c>
      <c r="E92" s="139"/>
      <c r="F92" s="139"/>
      <c r="G92" s="139"/>
      <c r="H92" s="140"/>
    </row>
    <row r="93" spans="1:8" ht="151.5" x14ac:dyDescent="0.2">
      <c r="A93" s="149" t="s">
        <v>60</v>
      </c>
      <c r="B93" s="150" t="s">
        <v>13</v>
      </c>
      <c r="C93" s="151" t="str">
        <f t="shared" ref="C93"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93" s="152">
        <v>1260</v>
      </c>
      <c r="E93" s="152"/>
      <c r="F93" s="152"/>
      <c r="G93" s="152"/>
      <c r="H93" s="153"/>
    </row>
    <row r="94" spans="1:8" ht="37.5" customHeight="1" x14ac:dyDescent="0.2">
      <c r="A94" s="154" t="s">
        <v>61</v>
      </c>
      <c r="B94" s="155"/>
      <c r="C94" s="156" t="str">
        <f>"Электронный справочник на основе Справочника организаций "&amp;$C$2&amp;" (версия для ПК)"</f>
        <v>Электронный справочник на основе Справочника организаций "2ГИС.НОЯБРЬСК" (версия для ПК)</v>
      </c>
      <c r="D94" s="157">
        <v>210</v>
      </c>
      <c r="E94" s="157"/>
      <c r="F94" s="157"/>
      <c r="G94" s="157"/>
      <c r="H94" s="158"/>
    </row>
    <row r="95" spans="1:8" ht="37.5" customHeight="1" x14ac:dyDescent="0.2">
      <c r="A95" s="154" t="s">
        <v>62</v>
      </c>
      <c r="B95" s="155"/>
      <c r="C95" s="159"/>
      <c r="D95" s="157">
        <v>1770</v>
      </c>
      <c r="E95" s="157"/>
      <c r="F95" s="157"/>
      <c r="G95" s="157"/>
      <c r="H95" s="158"/>
    </row>
    <row r="96" spans="1:8" ht="37.5" customHeight="1" x14ac:dyDescent="0.2">
      <c r="A96" s="154" t="s">
        <v>63</v>
      </c>
      <c r="B96" s="155"/>
      <c r="C96" s="159"/>
      <c r="D96" s="157">
        <v>816</v>
      </c>
      <c r="E96" s="157"/>
      <c r="F96" s="157"/>
      <c r="G96" s="157"/>
      <c r="H96" s="158"/>
    </row>
    <row r="97" spans="1:8" ht="37.5" customHeight="1" x14ac:dyDescent="0.2">
      <c r="A97" s="160" t="s">
        <v>64</v>
      </c>
      <c r="B97" s="161"/>
      <c r="C97" s="159"/>
      <c r="D97" s="157">
        <v>1170</v>
      </c>
      <c r="E97" s="157"/>
      <c r="F97" s="157"/>
      <c r="G97" s="157"/>
      <c r="H97" s="158"/>
    </row>
    <row r="98" spans="1:8" ht="37.5" customHeight="1" x14ac:dyDescent="0.2">
      <c r="A98" s="154" t="s">
        <v>65</v>
      </c>
      <c r="B98" s="155"/>
      <c r="C98" s="159"/>
      <c r="D98" s="157">
        <v>276</v>
      </c>
      <c r="E98" s="157"/>
      <c r="F98" s="157"/>
      <c r="G98" s="157"/>
      <c r="H98" s="158"/>
    </row>
    <row r="99" spans="1:8" ht="37.5" customHeight="1" x14ac:dyDescent="0.2">
      <c r="A99" s="154" t="s">
        <v>66</v>
      </c>
      <c r="B99" s="155"/>
      <c r="C99" s="159"/>
      <c r="D99" s="157">
        <v>276</v>
      </c>
      <c r="E99" s="157"/>
      <c r="F99" s="157"/>
      <c r="G99" s="157"/>
      <c r="H99" s="158"/>
    </row>
    <row r="100" spans="1:8" ht="37.5" customHeight="1" x14ac:dyDescent="0.2">
      <c r="A100" s="154" t="s">
        <v>67</v>
      </c>
      <c r="B100" s="155"/>
      <c r="C100" s="159"/>
      <c r="D100" s="157">
        <v>552</v>
      </c>
      <c r="E100" s="157"/>
      <c r="F100" s="157"/>
      <c r="G100" s="157"/>
      <c r="H100" s="158"/>
    </row>
    <row r="101" spans="1:8" ht="37.5" customHeight="1" x14ac:dyDescent="0.2">
      <c r="A101" s="154" t="s">
        <v>68</v>
      </c>
      <c r="B101" s="155"/>
      <c r="C101" s="159"/>
      <c r="D101" s="157">
        <v>828</v>
      </c>
      <c r="E101" s="157"/>
      <c r="F101" s="157"/>
      <c r="G101" s="157"/>
      <c r="H101" s="158"/>
    </row>
    <row r="102" spans="1:8" ht="37.5" customHeight="1" thickBot="1" x14ac:dyDescent="0.25">
      <c r="A102" s="162" t="s">
        <v>69</v>
      </c>
      <c r="B102" s="163"/>
      <c r="C102" s="164"/>
      <c r="D102" s="165">
        <v>1200</v>
      </c>
      <c r="E102" s="165"/>
      <c r="F102" s="165"/>
      <c r="G102" s="165"/>
      <c r="H102" s="166"/>
    </row>
    <row r="103" spans="1:8" s="16" customFormat="1" ht="117.75" customHeight="1" thickBot="1" x14ac:dyDescent="0.25">
      <c r="A103" s="287" t="s">
        <v>71</v>
      </c>
      <c r="B103" s="288"/>
      <c r="C103" s="28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"2ГИС.НОЯБРЬСК" (версия для ПК); 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Интернет-площадки и Веб-приложения на основе Cправочника организаций "2ГИС.НОЯБРЬСК", http://api.2gis.ru/</v>
      </c>
      <c r="D103" s="45">
        <v>30</v>
      </c>
      <c r="E103" s="45"/>
      <c r="F103" s="45"/>
      <c r="G103" s="45"/>
      <c r="H103" s="46"/>
    </row>
    <row r="104" spans="1:8" ht="50.1" customHeight="1" thickBot="1" x14ac:dyDescent="0.25">
      <c r="A104" s="24" t="s">
        <v>72</v>
      </c>
      <c r="B104" s="25"/>
      <c r="C104" s="26"/>
      <c r="D104" s="173" t="str">
        <f>"от "&amp;MIN(D106,D126:H127,F166,D128:H142)&amp;" до "&amp;MAX(D106,D126:H127,F166,D128:H142)</f>
        <v>от 600 до 5820</v>
      </c>
      <c r="E104" s="173"/>
      <c r="F104" s="173"/>
      <c r="G104" s="173"/>
      <c r="H104" s="174"/>
    </row>
    <row r="105" spans="1:8" ht="21.75" thickBot="1" x14ac:dyDescent="0.25">
      <c r="A105" s="290"/>
      <c r="B105" s="291"/>
      <c r="C105" s="130"/>
      <c r="D105" s="292"/>
      <c r="E105" s="292"/>
      <c r="F105" s="292"/>
      <c r="G105" s="292"/>
      <c r="H105" s="293"/>
    </row>
    <row r="106" spans="1:8" ht="63" customHeight="1" thickBot="1" x14ac:dyDescent="0.25">
      <c r="A106" s="179" t="s">
        <v>73</v>
      </c>
      <c r="B106" s="180"/>
      <c r="C106"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"2ГИС.НОЯБРЬСК" (версия для ПК); Интернет-площадка 2gis.kz на основе Cправочника организаций "2ГИС.НОЯБРЬСК"; Электронный справочник на основе Справочника организаций "2ГИС.НОЯБРЬСК" (мобильная версия); Интернет-площадки и Веб-приложения на основе Cправочника организаций "2ГИС.НОЯБРЬСК", http://api.2gis.kz/</v>
      </c>
      <c r="D106" s="182">
        <v>1800</v>
      </c>
      <c r="E106" s="182"/>
      <c r="F106" s="182"/>
      <c r="G106" s="182"/>
      <c r="H106" s="183"/>
    </row>
    <row r="107" spans="1:8" ht="63" customHeight="1" thickBot="1" x14ac:dyDescent="0.25">
      <c r="A107" s="184" t="s">
        <v>74</v>
      </c>
      <c r="B107" s="185"/>
      <c r="C107" s="186"/>
      <c r="D107" s="187" t="s">
        <v>75</v>
      </c>
      <c r="E107" s="188"/>
      <c r="F107" s="188"/>
      <c r="G107" s="188"/>
      <c r="H107" s="189"/>
    </row>
    <row r="108" spans="1:8" ht="63" customHeight="1" x14ac:dyDescent="0.2">
      <c r="A108" s="190" t="s">
        <v>76</v>
      </c>
      <c r="B108" s="191"/>
      <c r="C108" s="186"/>
      <c r="D108" s="157">
        <f>D106/4</f>
        <v>450</v>
      </c>
      <c r="E108" s="157"/>
      <c r="F108" s="157"/>
      <c r="G108" s="157"/>
      <c r="H108" s="158"/>
    </row>
    <row r="109" spans="1:8" ht="63" customHeight="1" x14ac:dyDescent="0.2">
      <c r="A109" s="190" t="s">
        <v>77</v>
      </c>
      <c r="B109" s="191"/>
      <c r="C109" s="186"/>
      <c r="D109" s="157">
        <f>D106/5</f>
        <v>360</v>
      </c>
      <c r="E109" s="157"/>
      <c r="F109" s="157"/>
      <c r="G109" s="157"/>
      <c r="H109" s="158"/>
    </row>
    <row r="110" spans="1:8" ht="63" customHeight="1" x14ac:dyDescent="0.2">
      <c r="A110" s="190" t="s">
        <v>78</v>
      </c>
      <c r="B110" s="191"/>
      <c r="C110" s="186"/>
      <c r="D110" s="157">
        <f>D106/6</f>
        <v>300</v>
      </c>
      <c r="E110" s="157"/>
      <c r="F110" s="157"/>
      <c r="G110" s="157"/>
      <c r="H110" s="158"/>
    </row>
    <row r="111" spans="1:8" ht="63" customHeight="1" x14ac:dyDescent="0.2">
      <c r="A111" s="190" t="s">
        <v>79</v>
      </c>
      <c r="B111" s="191"/>
      <c r="C111" s="186"/>
      <c r="D111" s="157">
        <f>D106/7</f>
        <v>257.14285714285717</v>
      </c>
      <c r="E111" s="157"/>
      <c r="F111" s="157"/>
      <c r="G111" s="157"/>
      <c r="H111" s="158"/>
    </row>
    <row r="112" spans="1:8" ht="63" customHeight="1" x14ac:dyDescent="0.2">
      <c r="A112" s="190" t="s">
        <v>80</v>
      </c>
      <c r="B112" s="191"/>
      <c r="C112" s="186"/>
      <c r="D112" s="157">
        <f>D106/8</f>
        <v>225</v>
      </c>
      <c r="E112" s="157"/>
      <c r="F112" s="157"/>
      <c r="G112" s="157"/>
      <c r="H112" s="158"/>
    </row>
    <row r="113" spans="1:8" ht="63" customHeight="1" x14ac:dyDescent="0.2">
      <c r="A113" s="190" t="s">
        <v>81</v>
      </c>
      <c r="B113" s="191"/>
      <c r="C113" s="186"/>
      <c r="D113" s="157">
        <f>D106/9</f>
        <v>200</v>
      </c>
      <c r="E113" s="157"/>
      <c r="F113" s="157"/>
      <c r="G113" s="157"/>
      <c r="H113" s="158"/>
    </row>
    <row r="114" spans="1:8" ht="63" customHeight="1" x14ac:dyDescent="0.2">
      <c r="A114" s="190" t="s">
        <v>82</v>
      </c>
      <c r="B114" s="191"/>
      <c r="C114" s="186"/>
      <c r="D114" s="157">
        <f>D106/10</f>
        <v>180</v>
      </c>
      <c r="E114" s="157"/>
      <c r="F114" s="157"/>
      <c r="G114" s="157"/>
      <c r="H114" s="158"/>
    </row>
    <row r="115" spans="1:8" ht="63" customHeight="1" thickBot="1" x14ac:dyDescent="0.25">
      <c r="A115" s="179" t="s">
        <v>83</v>
      </c>
      <c r="B115" s="180"/>
      <c r="C115" s="186"/>
      <c r="D115" s="182">
        <v>2808</v>
      </c>
      <c r="E115" s="182"/>
      <c r="F115" s="182"/>
      <c r="G115" s="182"/>
      <c r="H115" s="183"/>
    </row>
    <row r="116" spans="1:8" ht="63" customHeight="1" thickBot="1" x14ac:dyDescent="0.25">
      <c r="A116" s="184" t="s">
        <v>74</v>
      </c>
      <c r="B116" s="185"/>
      <c r="C116" s="186"/>
      <c r="D116" s="187" t="s">
        <v>75</v>
      </c>
      <c r="E116" s="188"/>
      <c r="F116" s="188"/>
      <c r="G116" s="188"/>
      <c r="H116" s="189"/>
    </row>
    <row r="117" spans="1:8" ht="63" customHeight="1" x14ac:dyDescent="0.2">
      <c r="A117" s="190" t="s">
        <v>76</v>
      </c>
      <c r="B117" s="191"/>
      <c r="C117" s="186"/>
      <c r="D117" s="157">
        <v>702</v>
      </c>
      <c r="E117" s="157"/>
      <c r="F117" s="157"/>
      <c r="G117" s="157"/>
      <c r="H117" s="158"/>
    </row>
    <row r="118" spans="1:8" ht="63" customHeight="1" x14ac:dyDescent="0.2">
      <c r="A118" s="190" t="s">
        <v>77</v>
      </c>
      <c r="B118" s="191"/>
      <c r="C118" s="186"/>
      <c r="D118" s="157">
        <v>561.6</v>
      </c>
      <c r="E118" s="157"/>
      <c r="F118" s="157"/>
      <c r="G118" s="157"/>
      <c r="H118" s="158"/>
    </row>
    <row r="119" spans="1:8" ht="63" customHeight="1" x14ac:dyDescent="0.2">
      <c r="A119" s="190" t="s">
        <v>78</v>
      </c>
      <c r="B119" s="191"/>
      <c r="C119" s="186"/>
      <c r="D119" s="157">
        <v>468</v>
      </c>
      <c r="E119" s="157"/>
      <c r="F119" s="157"/>
      <c r="G119" s="157"/>
      <c r="H119" s="158"/>
    </row>
    <row r="120" spans="1:8" ht="63" customHeight="1" x14ac:dyDescent="0.2">
      <c r="A120" s="190" t="s">
        <v>79</v>
      </c>
      <c r="B120" s="191"/>
      <c r="C120" s="186"/>
      <c r="D120" s="157">
        <v>401.14285714285711</v>
      </c>
      <c r="E120" s="157"/>
      <c r="F120" s="157"/>
      <c r="G120" s="157"/>
      <c r="H120" s="158"/>
    </row>
    <row r="121" spans="1:8" ht="63" customHeight="1" x14ac:dyDescent="0.2">
      <c r="A121" s="190" t="s">
        <v>80</v>
      </c>
      <c r="B121" s="191"/>
      <c r="C121" s="186"/>
      <c r="D121" s="157">
        <v>351</v>
      </c>
      <c r="E121" s="157"/>
      <c r="F121" s="157"/>
      <c r="G121" s="157"/>
      <c r="H121" s="158"/>
    </row>
    <row r="122" spans="1:8" ht="63" customHeight="1" x14ac:dyDescent="0.2">
      <c r="A122" s="190" t="s">
        <v>81</v>
      </c>
      <c r="B122" s="191"/>
      <c r="C122" s="186"/>
      <c r="D122" s="157">
        <v>312</v>
      </c>
      <c r="E122" s="157"/>
      <c r="F122" s="157"/>
      <c r="G122" s="157"/>
      <c r="H122" s="158"/>
    </row>
    <row r="123" spans="1:8" ht="63" customHeight="1" thickBot="1" x14ac:dyDescent="0.25">
      <c r="A123" s="190" t="s">
        <v>82</v>
      </c>
      <c r="B123" s="191"/>
      <c r="C123" s="194"/>
      <c r="D123" s="157">
        <v>280.8</v>
      </c>
      <c r="E123" s="157"/>
      <c r="F123" s="157"/>
      <c r="G123" s="157"/>
      <c r="H123" s="158"/>
    </row>
    <row r="124" spans="1:8" s="16" customFormat="1" ht="62.45" customHeight="1" thickBot="1" x14ac:dyDescent="0.25">
      <c r="A124" s="195" t="s">
        <v>84</v>
      </c>
      <c r="B124" s="196"/>
      <c r="C124"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124" s="44">
        <v>14004</v>
      </c>
      <c r="E124" s="45"/>
      <c r="F124" s="45"/>
      <c r="G124" s="45"/>
      <c r="H124" s="46"/>
    </row>
    <row r="125" spans="1:8" ht="21.75" thickBot="1" x14ac:dyDescent="0.25">
      <c r="A125" s="290"/>
      <c r="B125" s="291"/>
      <c r="C125" s="125"/>
      <c r="D125" s="292"/>
      <c r="E125" s="292"/>
      <c r="F125" s="292"/>
      <c r="G125" s="292"/>
      <c r="H125" s="293"/>
    </row>
    <row r="126" spans="1:8" ht="50.1" customHeight="1" x14ac:dyDescent="0.2">
      <c r="A126" s="160" t="s">
        <v>85</v>
      </c>
      <c r="B126" s="161"/>
      <c r="C126" s="201" t="str">
        <f>"Интернет-площадка 2gis.ru на основе Cправочника организаций "&amp;$C$2&amp;""</f>
        <v>Интернет-площадка 2gis.ru на основе Cправочника организаций "2ГИС.НОЯБРЬСК"</v>
      </c>
      <c r="D126" s="31">
        <v>1800</v>
      </c>
      <c r="E126" s="32"/>
      <c r="F126" s="32"/>
      <c r="G126" s="32"/>
      <c r="H126" s="33"/>
    </row>
    <row r="127" spans="1:8" ht="50.1" customHeight="1" x14ac:dyDescent="0.2">
      <c r="A127" s="160" t="s">
        <v>86</v>
      </c>
      <c r="B127" s="161"/>
      <c r="C127" s="202" t="str">
        <f>"Электронный справочник на основе Справочника организаций "&amp;$C$2&amp;" (версия для ПК)"</f>
        <v>Электронный справочник на основе Справочника организаций "2ГИС.НОЯБРЬСК" (версия для ПК)</v>
      </c>
      <c r="D127" s="121">
        <v>1020</v>
      </c>
      <c r="E127" s="122"/>
      <c r="F127" s="122"/>
      <c r="G127" s="122"/>
      <c r="H127" s="123"/>
    </row>
    <row r="128" spans="1:8" ht="50.1" customHeight="1" x14ac:dyDescent="0.2">
      <c r="A128" s="160" t="s">
        <v>87</v>
      </c>
      <c r="B128" s="161"/>
      <c r="C128" s="202" t="str">
        <f>"Электронный справочник на основе Справочника организаций "&amp;$C$2&amp;" (версия для ПК)"</f>
        <v>Электронный справочник на основе Справочника организаций "2ГИС.НОЯБРЬСК" (версия для ПК)</v>
      </c>
      <c r="D128" s="36">
        <v>840</v>
      </c>
      <c r="E128" s="37"/>
      <c r="F128" s="37"/>
      <c r="G128" s="37"/>
      <c r="H128" s="38"/>
    </row>
    <row r="129" spans="1:8" ht="50.1" customHeight="1" x14ac:dyDescent="0.2">
      <c r="A129" s="160" t="s">
        <v>88</v>
      </c>
      <c r="B129" s="161"/>
      <c r="C129" s="202" t="str">
        <f>"Интернет-площадка 2gis.ru на основе Cправочника организаций "&amp;$C$2&amp;""</f>
        <v>Интернет-площадка 2gis.ru на основе Cправочника организаций "2ГИС.НОЯБРЬСК"</v>
      </c>
      <c r="D129" s="36">
        <v>4200</v>
      </c>
      <c r="E129" s="37"/>
      <c r="F129" s="37"/>
      <c r="G129" s="37"/>
      <c r="H129" s="38"/>
    </row>
    <row r="130" spans="1:8" ht="50.1" customHeight="1" x14ac:dyDescent="0.2">
      <c r="A130" s="160" t="s">
        <v>89</v>
      </c>
      <c r="B130" s="161"/>
      <c r="C130" s="202" t="str">
        <f>"Интернет-площадка 2gis.ru на основе Cправочника организаций "&amp;$C$2&amp;""</f>
        <v>Интернет-площадка 2gis.ru на основе Cправочника организаций "2ГИС.НОЯБРЬСК"</v>
      </c>
      <c r="D130" s="36">
        <v>5040</v>
      </c>
      <c r="E130" s="37"/>
      <c r="F130" s="37"/>
      <c r="G130" s="37"/>
      <c r="H130" s="38"/>
    </row>
    <row r="131" spans="1:8" ht="50.1" customHeight="1" x14ac:dyDescent="0.2">
      <c r="A131" s="160" t="s">
        <v>90</v>
      </c>
      <c r="B131" s="161"/>
      <c r="C131" s="202" t="str">
        <f>"Электронный справочник на основе Справочника организаций "&amp;$C$2&amp;" (версия для ПК)"</f>
        <v>Электронный справочник на основе Справочника организаций "2ГИС.НОЯБРЬСК" (версия для ПК)</v>
      </c>
      <c r="D131" s="36">
        <v>840</v>
      </c>
      <c r="E131" s="37"/>
      <c r="F131" s="37"/>
      <c r="G131" s="37"/>
      <c r="H131" s="38"/>
    </row>
    <row r="132" spans="1:8" ht="50.1" customHeight="1" x14ac:dyDescent="0.2">
      <c r="A132" s="160" t="s">
        <v>91</v>
      </c>
      <c r="B132" s="161"/>
      <c r="C132" s="202" t="str">
        <f>"Электронный справочник на основе Справочника организаций "&amp;$C$2&amp;" (версия для ПК)"</f>
        <v>Электронный справочник на основе Справочника организаций "2ГИС.НОЯБРЬСК" (версия для ПК)</v>
      </c>
      <c r="D132" s="36">
        <v>840</v>
      </c>
      <c r="E132" s="37"/>
      <c r="F132" s="37"/>
      <c r="G132" s="37"/>
      <c r="H132" s="38"/>
    </row>
    <row r="133" spans="1:8" ht="50.1" customHeight="1" x14ac:dyDescent="0.2">
      <c r="A133" s="160" t="s">
        <v>92</v>
      </c>
      <c r="B133" s="161"/>
      <c r="C133" s="202" t="str">
        <f>"Электронный справочник на основе Справочника организаций "&amp;$C$2&amp;" (версия для ПК)"</f>
        <v>Электронный справочник на основе Справочника организаций "2ГИС.НОЯБРЬСК" (версия для ПК)</v>
      </c>
      <c r="D133" s="36">
        <v>840</v>
      </c>
      <c r="E133" s="37"/>
      <c r="F133" s="37"/>
      <c r="G133" s="37"/>
      <c r="H133" s="38"/>
    </row>
    <row r="134" spans="1:8" ht="50.1" customHeight="1" x14ac:dyDescent="0.2">
      <c r="A134" s="160" t="s">
        <v>93</v>
      </c>
      <c r="B134" s="161"/>
      <c r="C134" s="203" t="str">
        <f>C166</f>
        <v>электронный справочник на основе Справочника организаций "2ГИС.НОЯБРЬСК" (мобильная версия 2ГИС 4.0 и выше)</v>
      </c>
      <c r="D134" s="36">
        <v>1950</v>
      </c>
      <c r="E134" s="37"/>
      <c r="F134" s="37"/>
      <c r="G134" s="37"/>
      <c r="H134" s="38"/>
    </row>
    <row r="135" spans="1:8" ht="50.1" customHeight="1" x14ac:dyDescent="0.2">
      <c r="A135" s="160" t="s">
        <v>94</v>
      </c>
      <c r="B135" s="161"/>
      <c r="C135" s="202" t="s">
        <v>95</v>
      </c>
      <c r="D135" s="36">
        <v>600</v>
      </c>
      <c r="E135" s="37"/>
      <c r="F135" s="37"/>
      <c r="G135" s="37"/>
      <c r="H135" s="38"/>
    </row>
    <row r="136" spans="1:8" ht="75" customHeight="1" x14ac:dyDescent="0.2">
      <c r="A136" s="160" t="s">
        <v>96</v>
      </c>
      <c r="B136" s="161"/>
      <c r="C136"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"2ГИС.НОЯБРЬСК" (мобильная версия 2ГИС 4.0 и выше); Интернет-площадка 2gis.ru на основе Cправочника организаций "2ГИС.НОЯБРЬСК"</v>
      </c>
      <c r="D136" s="36">
        <v>2040</v>
      </c>
      <c r="E136" s="37"/>
      <c r="F136" s="37"/>
      <c r="G136" s="37"/>
      <c r="H136" s="38"/>
    </row>
    <row r="137" spans="1:8" ht="75" customHeight="1" x14ac:dyDescent="0.2">
      <c r="A137" s="160" t="s">
        <v>97</v>
      </c>
      <c r="B137" s="161"/>
      <c r="C137" s="202" t="str">
        <f t="shared" ref="C137:C139"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"2ГИС.НОЯБРЬСК" (мобильная версия 2ГИС 4.0 и выше); Интернет-площадка 2gis.ru на основе Cправочника организаций "2ГИС.НОЯБРЬСК"</v>
      </c>
      <c r="D137" s="36">
        <v>1632</v>
      </c>
      <c r="E137" s="37"/>
      <c r="F137" s="37"/>
      <c r="G137" s="37"/>
      <c r="H137" s="38"/>
    </row>
    <row r="138" spans="1:8" ht="75" customHeight="1" x14ac:dyDescent="0.2">
      <c r="A138" s="160" t="s">
        <v>98</v>
      </c>
      <c r="B138" s="161"/>
      <c r="C138" s="202" t="str">
        <f t="shared" si="1"/>
        <v>электронный справочник на основе Справочника организаций "2ГИС.НОЯБРЬСК" (мобильная версия 2ГИС 4.0 и выше); Интернет-площадка 2gis.ru на основе Cправочника организаций "2ГИС.НОЯБРЬСК"</v>
      </c>
      <c r="D138" s="36">
        <v>1380</v>
      </c>
      <c r="E138" s="37"/>
      <c r="F138" s="37"/>
      <c r="G138" s="37"/>
      <c r="H138" s="38"/>
    </row>
    <row r="139" spans="1:8" ht="75" customHeight="1" x14ac:dyDescent="0.2">
      <c r="A139" s="160" t="s">
        <v>99</v>
      </c>
      <c r="B139" s="161"/>
      <c r="C139" s="202" t="str">
        <f t="shared" si="1"/>
        <v>электронный справочник на основе Справочника организаций "2ГИС.НОЯБРЬСК" (мобильная версия 2ГИС 4.0 и выше); Интернет-площадка 2gis.ru на основе Cправочника организаций "2ГИС.НОЯБРЬСК"</v>
      </c>
      <c r="D139" s="36">
        <v>816</v>
      </c>
      <c r="E139" s="37"/>
      <c r="F139" s="37"/>
      <c r="G139" s="37"/>
      <c r="H139" s="38"/>
    </row>
    <row r="140" spans="1:8" ht="75" customHeight="1" x14ac:dyDescent="0.2">
      <c r="A140" s="160" t="s">
        <v>100</v>
      </c>
      <c r="B140" s="161" t="s">
        <v>100</v>
      </c>
      <c r="C140"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"2ГИС.НОЯБРЬСК" (мобильная версия 2ГИС 4.0 и выше); Интернет-площадка 2gis.ru на основе Cправочника организаций "2ГИС.НОЯБРЬСК"</v>
      </c>
      <c r="D140" s="36">
        <v>5820</v>
      </c>
      <c r="E140" s="37"/>
      <c r="F140" s="37"/>
      <c r="G140" s="37"/>
      <c r="H140" s="38"/>
    </row>
    <row r="141" spans="1:8" ht="75" customHeight="1" x14ac:dyDescent="0.2">
      <c r="A141" s="160" t="s">
        <v>101</v>
      </c>
      <c r="B141" s="161" t="s">
        <v>101</v>
      </c>
      <c r="C141"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"2ГИС.НОЯБРЬСК" (мобильная версия 2ГИС 4.0 и выше); Интернет-площадка 2gis.ru на основе Cправочника организаций "2ГИС.НОЯБРЬСК"</v>
      </c>
      <c r="D141" s="36">
        <v>2004</v>
      </c>
      <c r="E141" s="37"/>
      <c r="F141" s="37"/>
      <c r="G141" s="37"/>
      <c r="H141" s="38"/>
    </row>
    <row r="142" spans="1:8" ht="50.1" customHeight="1" thickBot="1" x14ac:dyDescent="0.25">
      <c r="A142" s="160" t="s">
        <v>102</v>
      </c>
      <c r="B142" s="161"/>
      <c r="C142" s="202" t="str">
        <f>"Электронный справочник на основе Справочника организаций "&amp;$C$2&amp;" (версия для ПК)"</f>
        <v>Электронный справочник на основе Справочника организаций "2ГИС.НОЯБРЬСК" (версия для ПК)</v>
      </c>
      <c r="D142" s="36">
        <v>666</v>
      </c>
      <c r="E142" s="37"/>
      <c r="F142" s="37"/>
      <c r="G142" s="37"/>
      <c r="H142" s="38"/>
    </row>
    <row r="143" spans="1:8" s="16" customFormat="1" ht="102" customHeight="1" thickBot="1" x14ac:dyDescent="0.25">
      <c r="A143" s="160" t="s">
        <v>16</v>
      </c>
      <c r="B143" s="161"/>
      <c r="C143"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143" s="36">
        <v>750</v>
      </c>
      <c r="E143" s="37"/>
      <c r="F143" s="37"/>
      <c r="G143" s="37"/>
      <c r="H143" s="38"/>
    </row>
    <row r="144" spans="1:8" s="16" customFormat="1" ht="102" customHeight="1" thickBot="1" x14ac:dyDescent="0.25">
      <c r="A144" s="160" t="s">
        <v>103</v>
      </c>
      <c r="B144" s="161"/>
      <c r="C144"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144" s="36">
        <v>100002</v>
      </c>
      <c r="E144" s="37"/>
      <c r="F144" s="37"/>
      <c r="G144" s="37"/>
      <c r="H144" s="38"/>
    </row>
    <row r="145" spans="1:8" s="16" customFormat="1" ht="126" customHeight="1" x14ac:dyDescent="0.2">
      <c r="A145" s="160" t="s">
        <v>104</v>
      </c>
      <c r="B145" s="161"/>
      <c r="C145" s="30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"2ГИС.НОЯБРЬСК" (версия для ПК); 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Интернет-площадки и Веб-приложения на основе Cправочника организаций "2ГИС.НОЯБРЬСК", http://api.2gis.ru/</v>
      </c>
      <c r="D145" s="36">
        <v>2346</v>
      </c>
      <c r="E145" s="37"/>
      <c r="F145" s="37"/>
      <c r="G145" s="37"/>
      <c r="H145" s="38"/>
    </row>
    <row r="146" spans="1:8" s="16" customFormat="1" ht="96" customHeight="1" x14ac:dyDescent="0.2">
      <c r="A146" s="154" t="s">
        <v>105</v>
      </c>
      <c r="B146" s="204"/>
      <c r="C146"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Интернет-площадки и Веб-приложения на основе Cправочника организаций "2ГИС.НОЯБРЬСК", http://api.2gis.ru/</v>
      </c>
      <c r="D146" s="36">
        <v>3450</v>
      </c>
      <c r="E146" s="37"/>
      <c r="F146" s="37"/>
      <c r="G146" s="37"/>
      <c r="H146" s="38"/>
    </row>
    <row r="147" spans="1:8" s="16" customFormat="1" ht="96" customHeight="1" x14ac:dyDescent="0.2">
      <c r="A147" s="154" t="s">
        <v>106</v>
      </c>
      <c r="B147" s="204"/>
      <c r="C147"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"2ГИС.НОЯБРЬСК" (мобильная версия 2ГИС 4.0 и выше)</v>
      </c>
      <c r="D147" s="36">
        <v>2004</v>
      </c>
      <c r="E147" s="37"/>
      <c r="F147" s="37"/>
      <c r="G147" s="37"/>
      <c r="H147" s="38"/>
    </row>
    <row r="148" spans="1:8" ht="50.1" customHeight="1" x14ac:dyDescent="0.2">
      <c r="A148" s="160" t="s">
        <v>107</v>
      </c>
      <c r="B148" s="161"/>
      <c r="C148" s="202" t="str">
        <f>"Интернет-площадка 2gis.ru на основе Cправочника организаций "&amp;$C$2&amp;""</f>
        <v>Интернет-площадка 2gis.ru на основе Cправочника организаций "2ГИС.НОЯБРЬСК"</v>
      </c>
      <c r="D148" s="36">
        <v>2520</v>
      </c>
      <c r="E148" s="37"/>
      <c r="F148" s="37"/>
      <c r="G148" s="37"/>
      <c r="H148" s="38"/>
    </row>
    <row r="149" spans="1:8" ht="50.1" customHeight="1" x14ac:dyDescent="0.2">
      <c r="A149" s="160" t="s">
        <v>108</v>
      </c>
      <c r="B149" s="161"/>
      <c r="C149" s="202" t="str">
        <f t="shared" ref="C149:C158" si="2">"Электронный справочник на основе Справочника организаций "&amp;$C$2&amp;" (версия для ПК)"</f>
        <v>Электронный справочник на основе Справочника организаций "2ГИС.НОЯБРЬСК" (версия для ПК)</v>
      </c>
      <c r="D149" s="36">
        <v>1440</v>
      </c>
      <c r="E149" s="37"/>
      <c r="F149" s="37"/>
      <c r="G149" s="37"/>
      <c r="H149" s="38"/>
    </row>
    <row r="150" spans="1:8" ht="50.1" customHeight="1" x14ac:dyDescent="0.2">
      <c r="A150" s="160" t="s">
        <v>109</v>
      </c>
      <c r="B150" s="161"/>
      <c r="C150" s="202" t="str">
        <f t="shared" si="2"/>
        <v>Электронный справочник на основе Справочника организаций "2ГИС.НОЯБРЬСК" (версия для ПК)</v>
      </c>
      <c r="D150" s="36">
        <v>1200</v>
      </c>
      <c r="E150" s="37"/>
      <c r="F150" s="37"/>
      <c r="G150" s="37"/>
      <c r="H150" s="38"/>
    </row>
    <row r="151" spans="1:8" ht="50.1" customHeight="1" x14ac:dyDescent="0.2">
      <c r="A151" s="160" t="s">
        <v>110</v>
      </c>
      <c r="B151" s="161"/>
      <c r="C151" s="202" t="str">
        <f>"Интернет-площадка 2gis.ru на основе Cправочника организаций "&amp;$C$2&amp;""</f>
        <v>Интернет-площадка 2gis.ru на основе Cправочника организаций "2ГИС.НОЯБРЬСК"</v>
      </c>
      <c r="D151" s="36">
        <v>5880</v>
      </c>
      <c r="E151" s="37"/>
      <c r="F151" s="37"/>
      <c r="G151" s="37"/>
      <c r="H151" s="38"/>
    </row>
    <row r="152" spans="1:8" ht="50.1" customHeight="1" x14ac:dyDescent="0.2">
      <c r="A152" s="160" t="s">
        <v>111</v>
      </c>
      <c r="B152" s="161"/>
      <c r="C152" s="202" t="str">
        <f>"Интернет-площадка 2gis.ru на основе Cправочника организаций "&amp;$C$2&amp;""</f>
        <v>Интернет-площадка 2gis.ru на основе Cправочника организаций "2ГИС.НОЯБРЬСК"</v>
      </c>
      <c r="D152" s="36">
        <v>7056</v>
      </c>
      <c r="E152" s="37"/>
      <c r="F152" s="37"/>
      <c r="G152" s="37"/>
      <c r="H152" s="38"/>
    </row>
    <row r="153" spans="1:8" ht="50.1" customHeight="1" x14ac:dyDescent="0.2">
      <c r="A153" s="160" t="s">
        <v>112</v>
      </c>
      <c r="B153" s="161"/>
      <c r="C153" s="202" t="str">
        <f t="shared" si="2"/>
        <v>Электронный справочник на основе Справочника организаций "2ГИС.НОЯБРЬСК" (версия для ПК)</v>
      </c>
      <c r="D153" s="36">
        <v>1200</v>
      </c>
      <c r="E153" s="37"/>
      <c r="F153" s="37"/>
      <c r="G153" s="37"/>
      <c r="H153" s="38"/>
    </row>
    <row r="154" spans="1:8" ht="50.1" customHeight="1" x14ac:dyDescent="0.2">
      <c r="A154" s="160" t="s">
        <v>113</v>
      </c>
      <c r="B154" s="161"/>
      <c r="C154" s="202" t="str">
        <f t="shared" si="2"/>
        <v>Электронный справочник на основе Справочника организаций "2ГИС.НОЯБРЬСК" (версия для ПК)</v>
      </c>
      <c r="D154" s="36">
        <v>1200</v>
      </c>
      <c r="E154" s="37"/>
      <c r="F154" s="37"/>
      <c r="G154" s="37"/>
      <c r="H154" s="38"/>
    </row>
    <row r="155" spans="1:8" ht="50.1" customHeight="1" x14ac:dyDescent="0.2">
      <c r="A155" s="160" t="s">
        <v>114</v>
      </c>
      <c r="B155" s="161"/>
      <c r="C155" s="202" t="str">
        <f t="shared" si="2"/>
        <v>Электронный справочник на основе Справочника организаций "2ГИС.НОЯБРЬСК" (версия для ПК)</v>
      </c>
      <c r="D155" s="36">
        <v>1200</v>
      </c>
      <c r="E155" s="37"/>
      <c r="F155" s="37"/>
      <c r="G155" s="37"/>
      <c r="H155" s="38"/>
    </row>
    <row r="156" spans="1:8" ht="50.1" customHeight="1" x14ac:dyDescent="0.2">
      <c r="A156" s="160" t="s">
        <v>115</v>
      </c>
      <c r="B156" s="161"/>
      <c r="C156" s="202" t="s">
        <v>95</v>
      </c>
      <c r="D156" s="36">
        <v>840</v>
      </c>
      <c r="E156" s="37"/>
      <c r="F156" s="37"/>
      <c r="G156" s="37"/>
      <c r="H156" s="38"/>
    </row>
    <row r="157" spans="1:8" ht="75" customHeight="1" x14ac:dyDescent="0.2">
      <c r="A157" s="160" t="s">
        <v>116</v>
      </c>
      <c r="B157" s="161"/>
      <c r="C157"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"2ГИС.НОЯБРЬСК" (мобильная версия 2ГИС 4.0 и выше); Интернет-площадка 2gis.ru на основе Cправочника организаций "2ГИС.НОЯБРЬСК"</v>
      </c>
      <c r="D157" s="36">
        <v>8160</v>
      </c>
      <c r="E157" s="37"/>
      <c r="F157" s="37"/>
      <c r="G157" s="37"/>
      <c r="H157" s="38"/>
    </row>
    <row r="158" spans="1:8" ht="50.1" customHeight="1" thickBot="1" x14ac:dyDescent="0.25">
      <c r="A158" s="160" t="s">
        <v>117</v>
      </c>
      <c r="B158" s="161"/>
      <c r="C158" s="202" t="str">
        <f t="shared" si="2"/>
        <v>Электронный справочник на основе Справочника организаций "2ГИС.НОЯБРЬСК" (версия для ПК)</v>
      </c>
      <c r="D158" s="44">
        <v>960</v>
      </c>
      <c r="E158" s="45"/>
      <c r="F158" s="45"/>
      <c r="G158" s="45"/>
      <c r="H158" s="46"/>
    </row>
    <row r="159" spans="1:8" s="28" customFormat="1" ht="50.1" customHeight="1" thickBot="1" x14ac:dyDescent="0.25">
      <c r="A159" s="24" t="s">
        <v>118</v>
      </c>
      <c r="B159" s="25"/>
      <c r="C159" s="26"/>
      <c r="D159" s="173"/>
      <c r="E159" s="173"/>
      <c r="F159" s="173"/>
      <c r="G159" s="173"/>
      <c r="H159" s="174"/>
    </row>
    <row r="160" spans="1:8" s="16" customFormat="1" ht="50.1" customHeight="1" x14ac:dyDescent="0.2">
      <c r="A160" s="160" t="s">
        <v>119</v>
      </c>
      <c r="B160" s="161"/>
      <c r="C160" s="206" t="str">
        <f>"Электронный справочник на основе Справочника организаций "&amp;$C$2&amp;" (мобильная версия)"</f>
        <v>Электронный справочник на основе Справочника организаций "2ГИС.НОЯБРЬСК" (мобильная версия)</v>
      </c>
      <c r="D160" s="36">
        <v>2004</v>
      </c>
      <c r="E160" s="37"/>
      <c r="F160" s="37"/>
      <c r="G160" s="37"/>
      <c r="H160" s="38"/>
    </row>
    <row r="161" spans="1:8" s="16" customFormat="1" ht="50.1" customHeight="1" x14ac:dyDescent="0.2">
      <c r="A161" s="160" t="s">
        <v>120</v>
      </c>
      <c r="B161" s="161"/>
      <c r="C161" s="209"/>
      <c r="D161" s="36">
        <v>2004</v>
      </c>
      <c r="E161" s="37"/>
      <c r="F161" s="37"/>
      <c r="G161" s="37"/>
      <c r="H161" s="38"/>
    </row>
    <row r="162" spans="1:8" s="16" customFormat="1" ht="50.1" customHeight="1" x14ac:dyDescent="0.2">
      <c r="A162" s="207" t="s">
        <v>121</v>
      </c>
      <c r="B162" s="208"/>
      <c r="C162" s="209"/>
      <c r="D162" s="297">
        <v>1500</v>
      </c>
      <c r="E162" s="157"/>
      <c r="F162" s="157"/>
      <c r="G162" s="157"/>
      <c r="H162" s="157"/>
    </row>
    <row r="163" spans="1:8" s="16" customFormat="1" ht="50.1" customHeight="1" x14ac:dyDescent="0.2">
      <c r="A163" s="207" t="s">
        <v>122</v>
      </c>
      <c r="B163" s="208"/>
      <c r="C163" s="209"/>
      <c r="D163" s="297">
        <v>150</v>
      </c>
      <c r="E163" s="157"/>
      <c r="F163" s="157"/>
      <c r="G163" s="157"/>
      <c r="H163" s="157"/>
    </row>
    <row r="164" spans="1:8" s="16" customFormat="1" ht="50.1" customHeight="1" thickBot="1" x14ac:dyDescent="0.25">
      <c r="A164" s="207" t="s">
        <v>123</v>
      </c>
      <c r="B164" s="208"/>
      <c r="C164" s="210"/>
      <c r="D164" s="78">
        <v>510</v>
      </c>
      <c r="E164" s="79"/>
      <c r="F164" s="79"/>
      <c r="G164" s="79"/>
      <c r="H164" s="79"/>
    </row>
    <row r="165" spans="1:8" s="16" customFormat="1" ht="50.1" customHeight="1" thickBot="1" x14ac:dyDescent="0.25">
      <c r="A165" s="24" t="s">
        <v>124</v>
      </c>
      <c r="B165" s="25"/>
      <c r="C165" s="26"/>
      <c r="D165" s="173"/>
      <c r="E165" s="173"/>
      <c r="F165" s="173"/>
      <c r="G165" s="173"/>
      <c r="H165" s="174"/>
    </row>
    <row r="166" spans="1:8" ht="50.1" customHeight="1" x14ac:dyDescent="0.2">
      <c r="A166" s="160" t="s">
        <v>125</v>
      </c>
      <c r="B166" s="161"/>
      <c r="C166"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"2ГИС.НОЯБРЬСК" (мобильная версия 2ГИС 4.0 и выше)</v>
      </c>
      <c r="D166" s="212">
        <f>F166*1.2</f>
        <v>2124</v>
      </c>
      <c r="E166" s="213">
        <f>F166*1.1</f>
        <v>1947.0000000000002</v>
      </c>
      <c r="F166" s="213">
        <v>1770</v>
      </c>
      <c r="G166" s="213">
        <f>F166*0.75</f>
        <v>1327.5</v>
      </c>
      <c r="H166" s="214">
        <f>F166*0.5</f>
        <v>885</v>
      </c>
    </row>
    <row r="167" spans="1:8" ht="50.1" customHeight="1" x14ac:dyDescent="0.2">
      <c r="A167" s="160" t="s">
        <v>126</v>
      </c>
      <c r="B167" s="161"/>
      <c r="C167" s="202" t="str">
        <f>"Интернет-площадка 2gis.ru на основе Cправочника организаций "&amp;$C$2&amp;""</f>
        <v>Интернет-площадка 2gis.ru на основе Cправочника организаций "2ГИС.НОЯБРЬСК"</v>
      </c>
      <c r="D167" s="36">
        <v>1500</v>
      </c>
      <c r="E167" s="37"/>
      <c r="F167" s="37"/>
      <c r="G167" s="37"/>
      <c r="H167" s="38"/>
    </row>
    <row r="168" spans="1:8" ht="50.1" customHeight="1" x14ac:dyDescent="0.2">
      <c r="A168" s="160" t="s">
        <v>127</v>
      </c>
      <c r="B168" s="161"/>
      <c r="C168" s="202" t="str">
        <f>"Электронный справочник на основе Справочника организаций "&amp;$C$2&amp;" (версия для ПК)"</f>
        <v>Электронный справочник на основе Справочника организаций "2ГИС.НОЯБРЬСК" (версия для ПК)</v>
      </c>
      <c r="D168" s="36">
        <v>1224</v>
      </c>
      <c r="E168" s="37"/>
      <c r="F168" s="37"/>
      <c r="G168" s="37"/>
      <c r="H168" s="38"/>
    </row>
    <row r="169" spans="1:8" ht="50.1" customHeight="1" x14ac:dyDescent="0.2">
      <c r="A169" s="160" t="s">
        <v>128</v>
      </c>
      <c r="B169" s="161"/>
      <c r="C169"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"2ГИС.НОЯБРЬСК" (мобильная версия 2ГИС 4.0 и выше)</v>
      </c>
      <c r="D169" s="212">
        <f>F169*1.2</f>
        <v>3024</v>
      </c>
      <c r="E169" s="213">
        <f>F169*1.1</f>
        <v>2772</v>
      </c>
      <c r="F169" s="213">
        <v>2520</v>
      </c>
      <c r="G169" s="213">
        <f>F169*0.75</f>
        <v>1890</v>
      </c>
      <c r="H169" s="214">
        <f>F169*0.5</f>
        <v>1260</v>
      </c>
    </row>
    <row r="170" spans="1:8" ht="50.1" customHeight="1" x14ac:dyDescent="0.2">
      <c r="A170" s="160" t="s">
        <v>199</v>
      </c>
      <c r="B170" s="161"/>
      <c r="C170" s="202" t="str">
        <f>"Интернет-площадка 2gis.ru на основе Cправочника организаций "&amp;$C$2&amp;""</f>
        <v>Интернет-площадка 2gis.ru на основе Cправочника организаций "2ГИС.НОЯБРЬСК"</v>
      </c>
      <c r="D170" s="36">
        <v>2160</v>
      </c>
      <c r="E170" s="37"/>
      <c r="F170" s="37"/>
      <c r="G170" s="37"/>
      <c r="H170" s="38"/>
    </row>
    <row r="171" spans="1:8" ht="50.1" customHeight="1" x14ac:dyDescent="0.2">
      <c r="A171" s="160" t="s">
        <v>130</v>
      </c>
      <c r="B171" s="161"/>
      <c r="C171" s="202" t="str">
        <f>"Электронный справочник на основе Справочника организаций "&amp;$C$2&amp;" (версия для ПК)"</f>
        <v>Электронный справочник на основе Справочника организаций "2ГИС.НОЯБРЬСК" (версия для ПК)</v>
      </c>
      <c r="D171" s="36">
        <v>1800</v>
      </c>
      <c r="E171" s="37"/>
      <c r="F171" s="37"/>
      <c r="G171" s="37"/>
      <c r="H171" s="38"/>
    </row>
    <row r="172" spans="1:8" s="16" customFormat="1" ht="126" customHeight="1" thickBot="1" x14ac:dyDescent="0.25">
      <c r="A172" s="160" t="s">
        <v>131</v>
      </c>
      <c r="B172" s="161"/>
      <c r="C172" s="301" t="str">
        <f>C167</f>
        <v>Интернет-площадка 2gis.ru на основе Cправочника организаций "2ГИС.НОЯБРЬСК"</v>
      </c>
      <c r="D172" s="36">
        <v>1800</v>
      </c>
      <c r="E172" s="37"/>
      <c r="F172" s="37"/>
      <c r="G172" s="37"/>
      <c r="H172" s="38"/>
    </row>
    <row r="173" spans="1:8" ht="50.1" customHeight="1" thickBot="1" x14ac:dyDescent="0.25">
      <c r="A173" s="24" t="s">
        <v>200</v>
      </c>
      <c r="B173" s="25"/>
      <c r="C173" s="26"/>
      <c r="D173" s="173"/>
      <c r="E173" s="173"/>
      <c r="F173" s="173"/>
      <c r="G173" s="173"/>
      <c r="H173" s="174"/>
    </row>
    <row r="174" spans="1:8" s="23" customFormat="1" ht="30" customHeight="1" thickBot="1" x14ac:dyDescent="0.25">
      <c r="A174" s="302"/>
      <c r="B174" s="303"/>
      <c r="C174" s="460"/>
      <c r="D174" s="303"/>
      <c r="E174" s="303"/>
      <c r="F174" s="303"/>
      <c r="G174" s="303"/>
      <c r="H174" s="304"/>
    </row>
    <row r="175" spans="1:8" s="16" customFormat="1" ht="185.25" customHeight="1" x14ac:dyDescent="0.2">
      <c r="A175" s="160" t="s">
        <v>201</v>
      </c>
      <c r="B175" s="161"/>
      <c r="C175"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"2ГИС.НОЯБРЬСК" (версия для ПК); 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175" s="31">
        <v>8880</v>
      </c>
      <c r="E175" s="32"/>
      <c r="F175" s="32"/>
      <c r="G175" s="32"/>
      <c r="H175" s="33"/>
    </row>
    <row r="176" spans="1:8" s="16" customFormat="1" ht="83.25" customHeight="1" thickBot="1" x14ac:dyDescent="0.25">
      <c r="A176" s="160" t="s">
        <v>202</v>
      </c>
      <c r="B176" s="161"/>
      <c r="C176" s="209"/>
      <c r="D176" s="36">
        <v>8880</v>
      </c>
      <c r="E176" s="37"/>
      <c r="F176" s="37"/>
      <c r="G176" s="37"/>
      <c r="H176" s="38"/>
    </row>
    <row r="177" spans="1:8" ht="21.75" thickBot="1" x14ac:dyDescent="0.25">
      <c r="A177" s="290"/>
      <c r="B177" s="291"/>
      <c r="C177" s="130"/>
      <c r="D177" s="292"/>
      <c r="E177" s="292"/>
      <c r="F177" s="292"/>
      <c r="G177" s="292"/>
      <c r="H177" s="293"/>
    </row>
    <row r="179" spans="1:8" ht="21" x14ac:dyDescent="0.2">
      <c r="A179" s="220"/>
      <c r="B179" s="221" t="s">
        <v>133</v>
      </c>
      <c r="C179" s="222" t="s">
        <v>521</v>
      </c>
      <c r="D179" s="222"/>
      <c r="E179" s="223"/>
      <c r="F179" s="223"/>
      <c r="G179" s="223"/>
      <c r="H179" s="223"/>
    </row>
    <row r="180" spans="1:8" ht="21" x14ac:dyDescent="0.2">
      <c r="A180" s="220"/>
      <c r="B180" s="223"/>
      <c r="C180" s="224" t="s">
        <v>522</v>
      </c>
      <c r="D180" s="224"/>
      <c r="E180" s="223"/>
      <c r="F180" s="223"/>
      <c r="G180" s="223"/>
      <c r="H180" s="223"/>
    </row>
    <row r="181" spans="1:8" ht="21" x14ac:dyDescent="0.2">
      <c r="A181" s="220"/>
      <c r="B181" s="223"/>
      <c r="C181" s="224" t="s">
        <v>523</v>
      </c>
      <c r="D181" s="224"/>
      <c r="E181" s="223"/>
      <c r="F181" s="223"/>
      <c r="G181" s="223"/>
      <c r="H181" s="223"/>
    </row>
    <row r="182" spans="1:8" ht="21" x14ac:dyDescent="0.2">
      <c r="C182" s="224"/>
      <c r="D182" s="224"/>
      <c r="E182" s="223"/>
      <c r="F182" s="223"/>
      <c r="G182" s="223"/>
      <c r="H182" s="217"/>
    </row>
    <row r="183" spans="1:8" ht="26.25" customHeight="1" x14ac:dyDescent="0.2">
      <c r="A183" s="227" t="str">
        <f>Абакан_юр!A174</f>
        <v>По соглашению сторон в качестве валюты платежа могут выступать украинские гривны, в этом случае курс следующий: 1 руб. = 0,4408 гривен</v>
      </c>
      <c r="B183" s="227"/>
      <c r="C183" s="227"/>
      <c r="D183" s="228"/>
      <c r="E183" s="228"/>
      <c r="F183" s="229"/>
      <c r="G183" s="230"/>
      <c r="H183" s="230"/>
    </row>
    <row r="184" spans="1:8" ht="26.25" customHeight="1" x14ac:dyDescent="0.2">
      <c r="A184" s="227" t="str">
        <f>Абакан_юр!A175</f>
        <v>По соглашению сторон в качестве валюты платежа могут выступать дирхамы ОАЭ, в этом случае курс следующий: 1 руб. = 0,0420 дирхам</v>
      </c>
      <c r="B184" s="227"/>
      <c r="C184" s="227"/>
      <c r="D184" s="228"/>
      <c r="E184" s="228"/>
      <c r="F184" s="229"/>
      <c r="G184" s="232"/>
      <c r="H184" s="232"/>
    </row>
    <row r="185" spans="1:8" ht="26.25" customHeight="1" x14ac:dyDescent="0.2">
      <c r="A185" s="227" t="str">
        <f>Абакан_юр!A176</f>
        <v>По соглашению сторон в качестве валюты платежа могут выступать доллары США, в этом случае курс следующий: 1 руб. = 0,0114 доллара</v>
      </c>
      <c r="B185" s="227"/>
      <c r="C185" s="227"/>
      <c r="D185" s="228"/>
      <c r="E185" s="228"/>
      <c r="F185" s="229"/>
      <c r="G185" s="232"/>
      <c r="H185" s="232"/>
    </row>
    <row r="186" spans="1:8" ht="26.25" customHeight="1" x14ac:dyDescent="0.2">
      <c r="A186" s="227" t="str">
        <f>Абакан_юр!A177</f>
        <v>По соглашению сторон в качестве валюты платежа могут выступать евро, в этом случае курс следующий: 1 руб. = 0,0105 евро</v>
      </c>
      <c r="B186" s="227"/>
      <c r="C186" s="227"/>
      <c r="D186" s="228"/>
      <c r="E186" s="229"/>
      <c r="F186" s="229"/>
      <c r="G186" s="232"/>
      <c r="H186" s="232"/>
    </row>
    <row r="187" spans="1:8" ht="26.25" customHeight="1" x14ac:dyDescent="0.2">
      <c r="A187" s="227" t="str">
        <f>Абакан_юр!A178</f>
        <v>По соглашению сторон в качестве валюты платежа могут выступать чешские кроны, в этом случае курс следующий: 1 руб. = 0,2605 крона</v>
      </c>
      <c r="B187" s="227"/>
      <c r="C187" s="227"/>
      <c r="D187" s="228"/>
      <c r="E187" s="229"/>
      <c r="F187" s="229"/>
      <c r="G187" s="232"/>
      <c r="H187" s="232"/>
    </row>
    <row r="188" spans="1:8" ht="26.25" customHeight="1" x14ac:dyDescent="0.2">
      <c r="A188" s="227" t="str">
        <f>Абакан_юр!A179</f>
        <v>По соглашению сторон в качестве валюты платежа могут выступать киргизские сомы, в этом случае курс следующий: 1 руб. = 1,0083 сом</v>
      </c>
      <c r="B188" s="227"/>
      <c r="C188" s="227"/>
      <c r="D188" s="228"/>
      <c r="E188" s="228"/>
      <c r="F188" s="229"/>
      <c r="G188" s="232"/>
      <c r="H188" s="232"/>
    </row>
    <row r="189" spans="1:8" ht="26.25" customHeight="1" x14ac:dyDescent="0.2">
      <c r="A189" s="227" t="str">
        <f>Абакан_юр!A180</f>
        <v>По соглашению сторон в качестве валюты платежа могут выступать казахстанские тенге, в этом случае курс следующий: 1 руб. = 5,0473 тенге</v>
      </c>
      <c r="B189" s="227"/>
      <c r="C189" s="227"/>
      <c r="D189" s="228"/>
      <c r="E189" s="228"/>
      <c r="F189" s="229"/>
      <c r="G189" s="232"/>
      <c r="H189" s="232"/>
    </row>
    <row r="190" spans="1:8" ht="26.25" x14ac:dyDescent="0.2">
      <c r="A190" s="233"/>
      <c r="B190" s="233"/>
      <c r="C190" s="234"/>
      <c r="D190" s="235"/>
      <c r="E190" s="235"/>
      <c r="F190" s="236"/>
      <c r="G190" s="237"/>
      <c r="H190" s="237"/>
    </row>
    <row r="191" spans="1:8" ht="21" x14ac:dyDescent="0.2">
      <c r="A191" s="239" t="s">
        <v>144</v>
      </c>
      <c r="B191" s="239"/>
      <c r="C191" s="239"/>
      <c r="D191" s="239"/>
      <c r="E191" s="239"/>
      <c r="F191" s="239"/>
      <c r="G191" s="239"/>
      <c r="H191" s="239"/>
    </row>
    <row r="192" spans="1:8" ht="21" x14ac:dyDescent="0.2">
      <c r="A192" s="239" t="s">
        <v>145</v>
      </c>
      <c r="B192" s="239"/>
      <c r="C192" s="239"/>
      <c r="D192" s="239"/>
      <c r="E192" s="239"/>
      <c r="F192" s="239"/>
      <c r="G192" s="239"/>
      <c r="H192" s="239"/>
    </row>
    <row r="193" spans="1:8" ht="26.25" x14ac:dyDescent="0.2">
      <c r="A193" s="233"/>
      <c r="B193" s="233"/>
      <c r="C193" s="234"/>
      <c r="D193" s="235"/>
      <c r="E193" s="235"/>
      <c r="F193" s="236"/>
      <c r="G193" s="237"/>
      <c r="H193" s="237"/>
    </row>
    <row r="194" spans="1:8" ht="50.1" customHeight="1" thickBot="1" x14ac:dyDescent="0.25">
      <c r="A194" s="240" t="s">
        <v>146</v>
      </c>
      <c r="B194" s="240"/>
      <c r="C194" s="240"/>
      <c r="D194" s="240"/>
      <c r="E194" s="240"/>
      <c r="F194" s="241"/>
      <c r="G194" s="231"/>
      <c r="H194" s="242"/>
    </row>
    <row r="195" spans="1:8" ht="50.1" customHeight="1" thickBot="1" x14ac:dyDescent="0.25">
      <c r="A195" s="243" t="s">
        <v>147</v>
      </c>
      <c r="B195" s="244"/>
      <c r="C195" s="244"/>
      <c r="D195" s="244"/>
      <c r="E195" s="245"/>
      <c r="F195" s="246"/>
      <c r="H195" s="247"/>
    </row>
    <row r="196" spans="1:8" ht="84" customHeight="1" thickBot="1" x14ac:dyDescent="0.25">
      <c r="A196" s="314" t="s">
        <v>148</v>
      </c>
      <c r="B196" s="315"/>
      <c r="C196" s="316" t="s">
        <v>149</v>
      </c>
      <c r="D196" s="317" t="s">
        <v>150</v>
      </c>
      <c r="E196" s="318"/>
      <c r="F196" s="252"/>
      <c r="G196" s="252"/>
      <c r="H196" s="252"/>
    </row>
    <row r="197" spans="1:8" ht="112.5" customHeight="1" x14ac:dyDescent="0.2">
      <c r="A197" s="253" t="s">
        <v>151</v>
      </c>
      <c r="B197" s="254"/>
      <c r="C197" s="255" t="s">
        <v>152</v>
      </c>
      <c r="D197" s="256" t="s">
        <v>153</v>
      </c>
      <c r="E197" s="257"/>
      <c r="F197" s="252"/>
      <c r="G197" s="252"/>
      <c r="H197" s="252"/>
    </row>
    <row r="198" spans="1:8" ht="100.5" customHeight="1" x14ac:dyDescent="0.2">
      <c r="A198" s="258" t="s">
        <v>154</v>
      </c>
      <c r="B198" s="259"/>
      <c r="C198" s="260" t="s">
        <v>155</v>
      </c>
      <c r="D198" s="261" t="s">
        <v>156</v>
      </c>
      <c r="E198" s="262"/>
      <c r="F198" s="252"/>
      <c r="G198" s="252"/>
      <c r="H198" s="252"/>
    </row>
    <row r="199" spans="1:8" ht="133.5" customHeight="1" x14ac:dyDescent="0.2">
      <c r="A199" s="258" t="s">
        <v>157</v>
      </c>
      <c r="B199" s="259"/>
      <c r="C199" s="260" t="s">
        <v>158</v>
      </c>
      <c r="D199" s="261" t="s">
        <v>156</v>
      </c>
      <c r="E199" s="262"/>
      <c r="F199" s="252"/>
      <c r="G199" s="252"/>
      <c r="H199" s="252"/>
    </row>
    <row r="200" spans="1:8" s="217" customFormat="1" ht="102.75" customHeight="1" x14ac:dyDescent="0.2">
      <c r="A200" s="258" t="s">
        <v>160</v>
      </c>
      <c r="B200" s="259"/>
      <c r="C200" s="319" t="s">
        <v>161</v>
      </c>
      <c r="D200" s="259" t="s">
        <v>156</v>
      </c>
      <c r="E200" s="320"/>
      <c r="F200" s="246"/>
      <c r="G200" s="246"/>
      <c r="H200" s="246"/>
    </row>
    <row r="201" spans="1:8" s="238" customFormat="1" ht="222.75" customHeight="1" thickBot="1" x14ac:dyDescent="0.25">
      <c r="A201" s="321" t="s">
        <v>162</v>
      </c>
      <c r="B201" s="322"/>
      <c r="C201" s="323" t="s">
        <v>163</v>
      </c>
      <c r="D201" s="324" t="s">
        <v>156</v>
      </c>
      <c r="E201" s="325"/>
      <c r="F201" s="236"/>
      <c r="G201" s="237"/>
      <c r="H201" s="237"/>
    </row>
    <row r="202" spans="1:8" ht="27" customHeight="1" x14ac:dyDescent="0.2">
      <c r="A202" s="264" t="s">
        <v>164</v>
      </c>
      <c r="B202" s="264"/>
      <c r="C202" s="264"/>
      <c r="D202" s="264"/>
      <c r="E202" s="264"/>
      <c r="F202" s="264"/>
      <c r="G202" s="264"/>
      <c r="H202" s="264"/>
    </row>
    <row r="203" spans="1:8" ht="27" customHeight="1" x14ac:dyDescent="0.2">
      <c r="A203" s="264" t="s">
        <v>165</v>
      </c>
      <c r="B203" s="264"/>
      <c r="C203" s="264"/>
      <c r="D203" s="264"/>
      <c r="E203" s="264"/>
      <c r="F203" s="264"/>
      <c r="G203" s="264"/>
      <c r="H203" s="264"/>
    </row>
    <row r="204" spans="1:8" ht="189" customHeight="1" x14ac:dyDescent="0.2">
      <c r="A204" s="239" t="str">
        <f>Абакан_юр!A195</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4" s="239"/>
      <c r="C204" s="239"/>
      <c r="D204" s="239"/>
      <c r="E204" s="239"/>
      <c r="F204" s="239"/>
      <c r="G204" s="239"/>
      <c r="H204" s="239"/>
    </row>
    <row r="205" spans="1:8" ht="83.25" customHeight="1" x14ac:dyDescent="0.2">
      <c r="A205" s="239" t="s">
        <v>167</v>
      </c>
      <c r="B205" s="239"/>
      <c r="C205" s="239"/>
      <c r="D205" s="239"/>
      <c r="E205" s="239"/>
      <c r="F205" s="239"/>
      <c r="G205" s="239"/>
      <c r="H205" s="239"/>
    </row>
    <row r="206" spans="1:8" ht="23.25" x14ac:dyDescent="0.2">
      <c r="A206" s="264" t="s">
        <v>168</v>
      </c>
      <c r="B206" s="264"/>
      <c r="C206" s="264"/>
      <c r="D206" s="264"/>
      <c r="E206" s="264"/>
      <c r="F206" s="264"/>
      <c r="G206" s="264"/>
      <c r="H206" s="264"/>
    </row>
    <row r="207" spans="1:8" s="266" customFormat="1" ht="114.75" customHeight="1" x14ac:dyDescent="0.2">
      <c r="A207" s="239" t="s">
        <v>169</v>
      </c>
      <c r="B207" s="239"/>
      <c r="C207" s="239"/>
      <c r="D207" s="239"/>
      <c r="E207" s="239"/>
      <c r="F207" s="239"/>
      <c r="G207" s="239"/>
      <c r="H207" s="239"/>
    </row>
  </sheetData>
  <sheetProtection selectLockedCells="1" selectUnlockedCells="1"/>
  <mergeCells count="338">
    <mergeCell ref="A204:H204"/>
    <mergeCell ref="A205:H205"/>
    <mergeCell ref="A206:H206"/>
    <mergeCell ref="A207:E207"/>
    <mergeCell ref="F207:H207"/>
    <mergeCell ref="A200:B200"/>
    <mergeCell ref="D200:E200"/>
    <mergeCell ref="A201:B201"/>
    <mergeCell ref="D201:E201"/>
    <mergeCell ref="A202:H202"/>
    <mergeCell ref="A203:H203"/>
    <mergeCell ref="A197:B197"/>
    <mergeCell ref="D197:E197"/>
    <mergeCell ref="A198:B198"/>
    <mergeCell ref="D198:E198"/>
    <mergeCell ref="A199:B199"/>
    <mergeCell ref="D199:E199"/>
    <mergeCell ref="A191:H191"/>
    <mergeCell ref="A192:H192"/>
    <mergeCell ref="A194:E194"/>
    <mergeCell ref="A195:E195"/>
    <mergeCell ref="A196:B196"/>
    <mergeCell ref="D196:E196"/>
    <mergeCell ref="A184:C184"/>
    <mergeCell ref="A185:C185"/>
    <mergeCell ref="A186:C186"/>
    <mergeCell ref="A187:C187"/>
    <mergeCell ref="A188:C188"/>
    <mergeCell ref="A189:C189"/>
    <mergeCell ref="C179:D179"/>
    <mergeCell ref="C180:D180"/>
    <mergeCell ref="C181:D181"/>
    <mergeCell ref="C182:D182"/>
    <mergeCell ref="A183:C183"/>
    <mergeCell ref="G183:H183"/>
    <mergeCell ref="A175:B175"/>
    <mergeCell ref="C175:C176"/>
    <mergeCell ref="D175:H175"/>
    <mergeCell ref="A176:B176"/>
    <mergeCell ref="D176:H176"/>
    <mergeCell ref="A177:B177"/>
    <mergeCell ref="D177:H177"/>
    <mergeCell ref="A172:B172"/>
    <mergeCell ref="D172:H172"/>
    <mergeCell ref="A173:B173"/>
    <mergeCell ref="D173:H173"/>
    <mergeCell ref="A174:C174"/>
    <mergeCell ref="D174:H174"/>
    <mergeCell ref="A168:B168"/>
    <mergeCell ref="D168:H168"/>
    <mergeCell ref="A169:B169"/>
    <mergeCell ref="A170:B170"/>
    <mergeCell ref="D170:H170"/>
    <mergeCell ref="A171:B171"/>
    <mergeCell ref="D171:H171"/>
    <mergeCell ref="D164:H164"/>
    <mergeCell ref="A165:B165"/>
    <mergeCell ref="D165:H165"/>
    <mergeCell ref="A166:B166"/>
    <mergeCell ref="A167:B167"/>
    <mergeCell ref="D167:H167"/>
    <mergeCell ref="A160:B160"/>
    <mergeCell ref="C160:C164"/>
    <mergeCell ref="D160:H160"/>
    <mergeCell ref="A161:B161"/>
    <mergeCell ref="D161:H161"/>
    <mergeCell ref="A162:B162"/>
    <mergeCell ref="D162:H162"/>
    <mergeCell ref="A163:B163"/>
    <mergeCell ref="D163:H163"/>
    <mergeCell ref="A164:B164"/>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12:B112"/>
    <mergeCell ref="D112:H112"/>
    <mergeCell ref="A113:B113"/>
    <mergeCell ref="D113:H113"/>
    <mergeCell ref="A114:B114"/>
    <mergeCell ref="D114:H114"/>
    <mergeCell ref="D108:H108"/>
    <mergeCell ref="A109:B109"/>
    <mergeCell ref="D109:H109"/>
    <mergeCell ref="A110:B110"/>
    <mergeCell ref="D110:H110"/>
    <mergeCell ref="A111:B111"/>
    <mergeCell ref="D111:H111"/>
    <mergeCell ref="A104:B104"/>
    <mergeCell ref="D104:H104"/>
    <mergeCell ref="A105:B105"/>
    <mergeCell ref="D105:H105"/>
    <mergeCell ref="A106:B106"/>
    <mergeCell ref="C106:C123"/>
    <mergeCell ref="D106:H106"/>
    <mergeCell ref="A107:B107"/>
    <mergeCell ref="D107:H107"/>
    <mergeCell ref="A108:B108"/>
    <mergeCell ref="A101:B101"/>
    <mergeCell ref="D101:H101"/>
    <mergeCell ref="A102:B102"/>
    <mergeCell ref="D102:H102"/>
    <mergeCell ref="A103:B103"/>
    <mergeCell ref="D103:H103"/>
    <mergeCell ref="A98:B98"/>
    <mergeCell ref="D98:H98"/>
    <mergeCell ref="A99:B99"/>
    <mergeCell ref="D99:H99"/>
    <mergeCell ref="A100:B100"/>
    <mergeCell ref="D100:H100"/>
    <mergeCell ref="D93:H93"/>
    <mergeCell ref="A94:B94"/>
    <mergeCell ref="C94:C102"/>
    <mergeCell ref="D94:H94"/>
    <mergeCell ref="A95:B95"/>
    <mergeCell ref="D95:H95"/>
    <mergeCell ref="A96:B96"/>
    <mergeCell ref="D96:H96"/>
    <mergeCell ref="A97:B97"/>
    <mergeCell ref="D97:H97"/>
    <mergeCell ref="A90:B90"/>
    <mergeCell ref="D90:H90"/>
    <mergeCell ref="A91:B91"/>
    <mergeCell ref="D91:H91"/>
    <mergeCell ref="A92:C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D70:H70"/>
    <mergeCell ref="A71:C71"/>
    <mergeCell ref="D71:H71"/>
    <mergeCell ref="A72:B72"/>
    <mergeCell ref="C72:C91"/>
    <mergeCell ref="D72:H72"/>
    <mergeCell ref="A73:B73"/>
    <mergeCell ref="D73:H73"/>
    <mergeCell ref="A74:B74"/>
    <mergeCell ref="D74:H74"/>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51:H51"/>
    <mergeCell ref="A52:A53"/>
    <mergeCell ref="D52:H53"/>
    <mergeCell ref="D54:H54"/>
    <mergeCell ref="A55:A59"/>
    <mergeCell ref="B55:B56"/>
    <mergeCell ref="C55:C56"/>
    <mergeCell ref="D55:D59"/>
    <mergeCell ref="E55:E59"/>
    <mergeCell ref="F55:F59"/>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276"/>
  <sheetViews>
    <sheetView view="pageBreakPreview" zoomScale="40" zoomScaleNormal="60" zoomScaleSheetLayoutView="40" workbookViewId="0">
      <pane ySplit="3" topLeftCell="A211" activePane="bottomLeft" state="frozen"/>
      <selection activeCell="A181" sqref="A181:B181"/>
      <selection pane="bottomLeft" activeCell="A181" sqref="A181:B181"/>
    </sheetView>
  </sheetViews>
  <sheetFormatPr defaultColWidth="9.140625" defaultRowHeight="12.75" outlineLevelRow="1" x14ac:dyDescent="0.2"/>
  <cols>
    <col min="1" max="1" width="45.7109375" style="216" customWidth="1"/>
    <col min="2" max="2" width="80.7109375" style="217" customWidth="1"/>
    <col min="3" max="3" width="120.7109375" style="218" customWidth="1"/>
    <col min="4" max="7" width="30.7109375" style="217" customWidth="1"/>
    <col min="8" max="8" width="30.7109375" style="219" customWidth="1"/>
    <col min="9" max="16384" width="9.140625" style="219"/>
  </cols>
  <sheetData>
    <row r="1" spans="1:8" s="4" customFormat="1" ht="50.1" customHeight="1" x14ac:dyDescent="0.2">
      <c r="A1" s="1"/>
      <c r="B1" s="2"/>
      <c r="C1" s="3" t="s">
        <v>0</v>
      </c>
      <c r="D1" s="541"/>
      <c r="E1" s="541"/>
      <c r="F1" s="541"/>
      <c r="G1" s="542"/>
      <c r="H1" s="542"/>
    </row>
    <row r="2" spans="1:8" s="10" customFormat="1" ht="50.1" customHeight="1" x14ac:dyDescent="0.2">
      <c r="A2" s="5" t="str">
        <f>Абакан_юр!A2</f>
        <v>Введен в действие с "01" июня 2024 г.</v>
      </c>
      <c r="B2" s="6" t="s">
        <v>2</v>
      </c>
      <c r="C2" s="7" t="s">
        <v>609</v>
      </c>
      <c r="D2" s="543"/>
      <c r="E2" s="543"/>
      <c r="F2" s="543"/>
      <c r="G2" s="544"/>
      <c r="H2" s="544"/>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s="16" customFormat="1" ht="32.25" customHeight="1" thickBot="1" x14ac:dyDescent="0.25">
      <c r="A6" s="685"/>
      <c r="B6" s="686"/>
      <c r="C6" s="686"/>
      <c r="D6" s="291" t="s">
        <v>234</v>
      </c>
      <c r="E6" s="291"/>
      <c r="F6" s="291"/>
      <c r="G6" s="291"/>
      <c r="H6" s="463"/>
    </row>
    <row r="7" spans="1:8" s="16" customFormat="1" ht="24.95" customHeight="1" thickBot="1" x14ac:dyDescent="0.25">
      <c r="A7" s="81"/>
      <c r="B7" s="129"/>
      <c r="C7" s="130"/>
      <c r="D7" s="267" t="s">
        <v>171</v>
      </c>
      <c r="E7" s="268" t="s">
        <v>172</v>
      </c>
      <c r="F7" s="269" t="s">
        <v>173</v>
      </c>
      <c r="G7" s="268" t="s">
        <v>174</v>
      </c>
      <c r="H7" s="270" t="s">
        <v>175</v>
      </c>
    </row>
    <row r="8" spans="1:8" s="16" customFormat="1" ht="48" customHeight="1" x14ac:dyDescent="0.2">
      <c r="A8" s="29" t="s">
        <v>10</v>
      </c>
      <c r="B8" s="30" t="s">
        <v>27</v>
      </c>
      <c r="C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"2ГИС.ОМСК" (версия для ПК); Интернет-площадка 2gis.ru на основе Cправочника организаций "2ГИС.ОМСК"; Электронный справочник на основе Справочника организаций "2ГИС.ОМСК" (мобильная версия); Интернет-площадки и Веб-приложения на основе Cправочника организаций "2ГИС.ОМСК", http://api.2gis.ru/</v>
      </c>
      <c r="D8" s="31">
        <f>F8*1.2</f>
        <v>13305.6</v>
      </c>
      <c r="E8" s="32">
        <f>F8*1.1</f>
        <v>12196.800000000001</v>
      </c>
      <c r="F8" s="32">
        <v>11088</v>
      </c>
      <c r="G8" s="32">
        <f>F8*0.75</f>
        <v>8316</v>
      </c>
      <c r="H8" s="33">
        <f>F8*0.5</f>
        <v>5544</v>
      </c>
    </row>
    <row r="9" spans="1:8" s="16" customFormat="1" ht="132" customHeight="1" x14ac:dyDescent="0.2">
      <c r="A9" s="34"/>
      <c r="B9" s="35"/>
      <c r="C9" s="35"/>
      <c r="D9" s="36"/>
      <c r="E9" s="37"/>
      <c r="F9" s="37"/>
      <c r="G9" s="37"/>
      <c r="H9" s="38"/>
    </row>
    <row r="10" spans="1:8" s="16" customFormat="1" ht="97.5" customHeight="1" x14ac:dyDescent="0.2">
      <c r="A10" s="34"/>
      <c r="B10" s="39" t="s">
        <v>12</v>
      </c>
      <c r="C1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"2ГИС.ОМСК" (версия для ПК); Интернет-площадка 2gis.ru на основе Cправочника организаций "2ГИС.ОМСК"; Электронный справочник на основе Справочника организаций "2ГИС.ОМСК" (мобильная версия); Интернет-площадки и Веб-приложения на основе Cправочника организаций "2ГИС.ОМСК", http://api.2gis.ru/</v>
      </c>
      <c r="D10" s="36"/>
      <c r="E10" s="37"/>
      <c r="F10" s="37"/>
      <c r="G10" s="37"/>
      <c r="H10" s="38"/>
    </row>
    <row r="11" spans="1:8" s="16" customFormat="1" ht="166.5" customHeight="1" thickBot="1" x14ac:dyDescent="0.25">
      <c r="A11" s="41"/>
      <c r="B11" s="42" t="s">
        <v>13</v>
      </c>
      <c r="C1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11" s="44"/>
      <c r="E11" s="45"/>
      <c r="F11" s="45"/>
      <c r="G11" s="45"/>
      <c r="H11" s="46"/>
    </row>
    <row r="12" spans="1:8" s="16" customFormat="1" ht="24.95" customHeight="1" thickBot="1" x14ac:dyDescent="0.25">
      <c r="A12" s="47"/>
      <c r="B12" s="48"/>
      <c r="C12" s="49"/>
      <c r="D12" s="291" t="s">
        <v>234</v>
      </c>
      <c r="E12" s="291"/>
      <c r="F12" s="291"/>
      <c r="G12" s="291"/>
      <c r="H12" s="463"/>
    </row>
    <row r="13" spans="1:8" s="16" customFormat="1" ht="48" customHeight="1" x14ac:dyDescent="0.2">
      <c r="A13" s="53" t="s">
        <v>14</v>
      </c>
      <c r="B13" s="30" t="s">
        <v>27</v>
      </c>
      <c r="C1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"2ГИС.ОМСК" (версия для ПК); Интернет-площадка 2gis.ru на основе Cправочника организаций "2ГИС.ОМСК"; Электронный справочник на основе Справочника организаций "2ГИС.ОМСК" (мобильная версия); Интернет-площадки и Веб-приложения на основе Cправочника организаций "2ГИС.ОМСК", http://api.2gis.ru/</v>
      </c>
      <c r="D13" s="54">
        <f>F13*1.2</f>
        <v>15170.4</v>
      </c>
      <c r="E13" s="32">
        <f>F13*1.1</f>
        <v>13906.2</v>
      </c>
      <c r="F13" s="32">
        <v>12642</v>
      </c>
      <c r="G13" s="32">
        <f>F13*0.75</f>
        <v>9481.5</v>
      </c>
      <c r="H13" s="33">
        <f>F13*0.5</f>
        <v>6321</v>
      </c>
    </row>
    <row r="14" spans="1:8" s="16" customFormat="1" ht="132" customHeight="1" x14ac:dyDescent="0.2">
      <c r="A14" s="55"/>
      <c r="B14" s="35"/>
      <c r="C14" s="35"/>
      <c r="D14" s="56"/>
      <c r="E14" s="37"/>
      <c r="F14" s="37"/>
      <c r="G14" s="37"/>
      <c r="H14" s="38"/>
    </row>
    <row r="15" spans="1:8" s="16" customFormat="1" ht="97.5" customHeight="1" x14ac:dyDescent="0.2">
      <c r="A15" s="55"/>
      <c r="B15" s="39" t="s">
        <v>12</v>
      </c>
      <c r="C15"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"2ГИС.ОМСК" (версия для ПК); Интернет-площадка 2gis.ru на основе Cправочника организаций "2ГИС.ОМСК"; Электронный справочник на основе Справочника организаций "2ГИС.ОМСК" (мобильная версия); Интернет-площадки и Веб-приложения на основе Cправочника организаций "2ГИС.ОМСК", http://api.2gis.ru/</v>
      </c>
      <c r="D15" s="56"/>
      <c r="E15" s="37"/>
      <c r="F15" s="37"/>
      <c r="G15" s="37"/>
      <c r="H15" s="38"/>
    </row>
    <row r="16" spans="1:8" s="16" customFormat="1" ht="166.5" customHeight="1" x14ac:dyDescent="0.2">
      <c r="A16" s="55"/>
      <c r="B16" s="57" t="s">
        <v>13</v>
      </c>
      <c r="C16"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16" s="56"/>
      <c r="E16" s="37"/>
      <c r="F16" s="37"/>
      <c r="G16" s="37"/>
      <c r="H16" s="38"/>
    </row>
    <row r="17" spans="1:8" s="16" customFormat="1" ht="92.25" customHeight="1" thickBot="1" x14ac:dyDescent="0.25">
      <c r="A17" s="59"/>
      <c r="B17" s="42" t="s">
        <v>16</v>
      </c>
      <c r="C17"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17" s="61"/>
      <c r="E17" s="45"/>
      <c r="F17" s="45"/>
      <c r="G17" s="45"/>
      <c r="H17" s="46"/>
    </row>
    <row r="18" spans="1:8" s="16" customFormat="1" ht="24.95" customHeight="1" thickBot="1" x14ac:dyDescent="0.25">
      <c r="A18" s="47"/>
      <c r="B18" s="62"/>
      <c r="C18" s="49"/>
      <c r="D18" s="63"/>
      <c r="E18" s="63"/>
      <c r="F18" s="63"/>
      <c r="G18" s="63"/>
      <c r="H18" s="64"/>
    </row>
    <row r="19" spans="1:8" s="16" customFormat="1" ht="112.5" customHeight="1" x14ac:dyDescent="0.2">
      <c r="A19" s="65" t="s">
        <v>17</v>
      </c>
      <c r="B19" s="66" t="s">
        <v>18</v>
      </c>
      <c r="C19" s="67"/>
      <c r="D19" s="68">
        <v>2460</v>
      </c>
      <c r="E19" s="69"/>
      <c r="F19" s="69"/>
      <c r="G19" s="69"/>
      <c r="H19" s="70"/>
    </row>
    <row r="20" spans="1:8" s="16" customFormat="1" ht="50.1" customHeight="1" x14ac:dyDescent="0.2">
      <c r="A20" s="71"/>
      <c r="B20" s="72" t="s">
        <v>19</v>
      </c>
      <c r="C20" s="73" t="str">
        <f>"Электронный справочник "&amp;$C$2&amp;" (версия для ПК)"</f>
        <v>Электронный справочник "2ГИС.ОМСК" (версия для ПК)</v>
      </c>
      <c r="D20" s="74"/>
      <c r="E20" s="75"/>
      <c r="F20" s="75"/>
      <c r="G20" s="75"/>
      <c r="H20" s="76"/>
    </row>
    <row r="21" spans="1:8" s="16" customFormat="1" ht="40.5" customHeight="1" x14ac:dyDescent="0.2">
      <c r="A21" s="71"/>
      <c r="B21" s="72" t="s">
        <v>20</v>
      </c>
      <c r="C21" s="35"/>
      <c r="D21" s="74"/>
      <c r="E21" s="75"/>
      <c r="F21" s="75"/>
      <c r="G21" s="75"/>
      <c r="H21" s="76"/>
    </row>
    <row r="22" spans="1:8" s="16" customFormat="1" ht="75" customHeight="1" thickBot="1" x14ac:dyDescent="0.25">
      <c r="A22" s="77"/>
      <c r="B22" s="72" t="s">
        <v>21</v>
      </c>
      <c r="C22"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"2ГИС.ОМСК"; Электронный справочник "2ГИС.ОМСК" (мобильная версия 2ГИС 4.0 и выше)</v>
      </c>
      <c r="D22" s="78"/>
      <c r="E22" s="79"/>
      <c r="F22" s="79"/>
      <c r="G22" s="79"/>
      <c r="H22" s="80"/>
    </row>
    <row r="23" spans="1:8" s="16" customFormat="1" ht="24.95" customHeight="1" thickBot="1" x14ac:dyDescent="0.25">
      <c r="A23" s="81"/>
      <c r="B23" s="82"/>
      <c r="C23" s="83"/>
      <c r="D23" s="291" t="s">
        <v>234</v>
      </c>
      <c r="E23" s="291"/>
      <c r="F23" s="291"/>
      <c r="G23" s="291"/>
      <c r="H23" s="463"/>
    </row>
    <row r="24" spans="1:8" s="16" customFormat="1" ht="50.1" customHeight="1" x14ac:dyDescent="0.2">
      <c r="A24" s="65" t="s">
        <v>22</v>
      </c>
      <c r="B24" s="87" t="s">
        <v>23</v>
      </c>
      <c r="C24"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"2ГИС.ОМСК"; Электронный справочник на основе Справочника организаций "2ГИС.ОМСК" (мобильная версия); Интернет-площадки и Веб-приложения на основе Cправочника организаций "2ГИС.ОМСК", http://api.2gis.ru/</v>
      </c>
      <c r="D24" s="271">
        <v>270</v>
      </c>
      <c r="E24" s="272"/>
      <c r="F24" s="272"/>
      <c r="G24" s="272"/>
      <c r="H24" s="273"/>
    </row>
    <row r="25" spans="1:8" s="16" customFormat="1" ht="94.5" customHeight="1" x14ac:dyDescent="0.2">
      <c r="A25" s="71"/>
      <c r="B25" s="92"/>
      <c r="C25" s="93"/>
      <c r="D25" s="94"/>
      <c r="E25" s="95"/>
      <c r="F25" s="95"/>
      <c r="G25" s="95"/>
      <c r="H25" s="274"/>
    </row>
    <row r="26" spans="1:8" s="16" customFormat="1" ht="163.5" customHeight="1" thickBot="1" x14ac:dyDescent="0.25">
      <c r="A26" s="77"/>
      <c r="B26" s="97" t="s">
        <v>13</v>
      </c>
      <c r="C2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26" s="275"/>
      <c r="E26" s="276"/>
      <c r="F26" s="276"/>
      <c r="G26" s="276"/>
      <c r="H26" s="277"/>
    </row>
    <row r="27" spans="1:8" s="16" customFormat="1" ht="24.95" customHeight="1" thickBot="1" x14ac:dyDescent="0.25">
      <c r="A27" s="81"/>
      <c r="B27" s="48"/>
      <c r="C27" s="49"/>
      <c r="D27" s="291" t="s">
        <v>234</v>
      </c>
      <c r="E27" s="291"/>
      <c r="F27" s="291"/>
      <c r="G27" s="291"/>
      <c r="H27" s="463"/>
    </row>
    <row r="28" spans="1:8" s="16" customFormat="1" ht="50.1" customHeight="1" x14ac:dyDescent="0.2">
      <c r="A28" s="65" t="s">
        <v>24</v>
      </c>
      <c r="B28" s="30" t="s">
        <v>27</v>
      </c>
      <c r="C2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"2ГИС.ОМСК" (версия для ПК); Интернет-площадка 2gis.ru на основе Cправочника организаций "2ГИС.ОМСК"; Электронный справочник на основе Справочника организаций "2ГИС.ОМСК" (мобильная версия)</v>
      </c>
      <c r="D28" s="31">
        <f>F28*1.2</f>
        <v>22622.399999999998</v>
      </c>
      <c r="E28" s="32">
        <f>F28*1.1</f>
        <v>20737.2</v>
      </c>
      <c r="F28" s="32">
        <v>18852</v>
      </c>
      <c r="G28" s="32">
        <f>F28*0.75</f>
        <v>14139</v>
      </c>
      <c r="H28" s="33">
        <f>F28*0.5</f>
        <v>9426</v>
      </c>
    </row>
    <row r="29" spans="1:8" s="16" customFormat="1" ht="99.95" customHeight="1" x14ac:dyDescent="0.2">
      <c r="A29" s="71"/>
      <c r="B29" s="35"/>
      <c r="C29" s="35"/>
      <c r="D29" s="36"/>
      <c r="E29" s="37"/>
      <c r="F29" s="37"/>
      <c r="G29" s="37"/>
      <c r="H29" s="38"/>
    </row>
    <row r="30" spans="1:8" s="16" customFormat="1" ht="99.95" customHeight="1" x14ac:dyDescent="0.2">
      <c r="A30" s="71"/>
      <c r="B30" s="105" t="s">
        <v>12</v>
      </c>
      <c r="C30"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"2ГИС.ОМСК"; Электронный справочник на основе Справочника организаций "2ГИС.ОМСК" (мобильная версия)</v>
      </c>
      <c r="D30" s="36"/>
      <c r="E30" s="37"/>
      <c r="F30" s="37"/>
      <c r="G30" s="37"/>
      <c r="H30" s="38"/>
    </row>
    <row r="31" spans="1:8" s="16" customFormat="1" ht="156.75" customHeight="1" thickBot="1" x14ac:dyDescent="0.25">
      <c r="A31" s="77"/>
      <c r="B31" s="107" t="s">
        <v>13</v>
      </c>
      <c r="C31"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31" s="44"/>
      <c r="E31" s="45"/>
      <c r="F31" s="45"/>
      <c r="G31" s="45"/>
      <c r="H31" s="46"/>
    </row>
    <row r="32" spans="1:8" s="16" customFormat="1" ht="24.95" customHeight="1" thickBot="1" x14ac:dyDescent="0.25">
      <c r="A32" s="81"/>
      <c r="B32" s="48"/>
      <c r="C32" s="49"/>
      <c r="D32" s="291" t="s">
        <v>234</v>
      </c>
      <c r="E32" s="291"/>
      <c r="F32" s="291"/>
      <c r="G32" s="291"/>
      <c r="H32" s="463"/>
    </row>
    <row r="33" spans="1:8" s="16" customFormat="1" ht="50.1" customHeight="1" x14ac:dyDescent="0.2">
      <c r="A33" s="65" t="s">
        <v>26</v>
      </c>
      <c r="B33" s="30" t="s">
        <v>27</v>
      </c>
      <c r="C3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"2ГИС.ОМСК" (версия для ПК); Интернет-площадка 2gis.ru на основе Cправочника организаций "2ГИС.ОМСК"; Электронный справочник на основе Справочника организаций "2ГИС.ОМСК" (мобильная версия)</v>
      </c>
      <c r="D33" s="54">
        <f>F33*1.2</f>
        <v>25790.399999999998</v>
      </c>
      <c r="E33" s="32">
        <f>F33*1.1</f>
        <v>23641.200000000001</v>
      </c>
      <c r="F33" s="32">
        <v>21492</v>
      </c>
      <c r="G33" s="32">
        <f>F33*0.75</f>
        <v>16119</v>
      </c>
      <c r="H33" s="33">
        <f>F33*0.5</f>
        <v>10746</v>
      </c>
    </row>
    <row r="34" spans="1:8" s="16" customFormat="1" ht="99.95" customHeight="1" x14ac:dyDescent="0.2">
      <c r="A34" s="71"/>
      <c r="B34" s="35"/>
      <c r="C34" s="35"/>
      <c r="D34" s="56"/>
      <c r="E34" s="37"/>
      <c r="F34" s="37"/>
      <c r="G34" s="37"/>
      <c r="H34" s="38"/>
    </row>
    <row r="35" spans="1:8" s="16" customFormat="1" ht="99.95" customHeight="1" x14ac:dyDescent="0.2">
      <c r="A35" s="71"/>
      <c r="B35" s="39" t="s">
        <v>12</v>
      </c>
      <c r="C35"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"2ГИС.ОМСК"; Электронный справочник на основе Справочника организаций "2ГИС.ОМСК" (мобильная версия)</v>
      </c>
      <c r="D35" s="56"/>
      <c r="E35" s="37"/>
      <c r="F35" s="37"/>
      <c r="G35" s="37"/>
      <c r="H35" s="38"/>
    </row>
    <row r="36" spans="1:8" s="16" customFormat="1" ht="156.75" customHeight="1" x14ac:dyDescent="0.2">
      <c r="A36" s="71"/>
      <c r="B36" s="57" t="s">
        <v>13</v>
      </c>
      <c r="C36"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36" s="56"/>
      <c r="E36" s="37"/>
      <c r="F36" s="37"/>
      <c r="G36" s="37"/>
      <c r="H36" s="38"/>
    </row>
    <row r="37" spans="1:8" s="16" customFormat="1" ht="92.25" customHeight="1" thickBot="1" x14ac:dyDescent="0.25">
      <c r="A37" s="77"/>
      <c r="B37" s="42" t="s">
        <v>16</v>
      </c>
      <c r="C37"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37" s="61"/>
      <c r="E37" s="45"/>
      <c r="F37" s="45"/>
      <c r="G37" s="45"/>
      <c r="H37" s="46"/>
    </row>
    <row r="38" spans="1:8" s="16" customFormat="1" ht="24.95" customHeight="1" thickBot="1" x14ac:dyDescent="0.25">
      <c r="A38" s="112"/>
      <c r="B38" s="62"/>
      <c r="C38" s="49"/>
      <c r="D38" s="63"/>
      <c r="E38" s="63"/>
      <c r="F38" s="63"/>
      <c r="G38" s="63"/>
      <c r="H38" s="64"/>
    </row>
    <row r="39" spans="1:8" s="16" customFormat="1" ht="125.1" customHeight="1" x14ac:dyDescent="0.2">
      <c r="A39" s="65" t="s">
        <v>28</v>
      </c>
      <c r="B39" s="66" t="s">
        <v>29</v>
      </c>
      <c r="C39" s="67"/>
      <c r="D39" s="68">
        <v>4200</v>
      </c>
      <c r="E39" s="69"/>
      <c r="F39" s="69"/>
      <c r="G39" s="69"/>
      <c r="H39" s="70"/>
    </row>
    <row r="40" spans="1:8" s="16" customFormat="1" ht="50.1" customHeight="1" x14ac:dyDescent="0.2">
      <c r="A40" s="71"/>
      <c r="B40" s="72" t="s">
        <v>19</v>
      </c>
      <c r="C40" s="73" t="str">
        <f>"Электронный справочник "&amp;$C$2&amp;" (версия для ПК)"</f>
        <v>Электронный справочник "2ГИС.ОМСК" (версия для ПК)</v>
      </c>
      <c r="D40" s="74"/>
      <c r="E40" s="75"/>
      <c r="F40" s="75"/>
      <c r="G40" s="75"/>
      <c r="H40" s="76"/>
    </row>
    <row r="41" spans="1:8" s="16" customFormat="1" ht="50.1" customHeight="1" x14ac:dyDescent="0.2">
      <c r="A41" s="71"/>
      <c r="B41" s="72" t="s">
        <v>20</v>
      </c>
      <c r="C41" s="35"/>
      <c r="D41" s="74"/>
      <c r="E41" s="75"/>
      <c r="F41" s="75"/>
      <c r="G41" s="75"/>
      <c r="H41" s="76"/>
    </row>
    <row r="42" spans="1:8" s="16" customFormat="1" ht="75" customHeight="1" thickBot="1" x14ac:dyDescent="0.25">
      <c r="A42" s="77"/>
      <c r="B42" s="72" t="s">
        <v>21</v>
      </c>
      <c r="C42"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"2ГИС.ОМСК"; Электронный справочник "2ГИС.ОМСК" (мобильная версия 2ГИС 4.0 и выше)</v>
      </c>
      <c r="D42" s="78"/>
      <c r="E42" s="79"/>
      <c r="F42" s="79"/>
      <c r="G42" s="79"/>
      <c r="H42" s="80"/>
    </row>
    <row r="43" spans="1:8" s="16" customFormat="1" ht="24.95" customHeight="1" thickBot="1" x14ac:dyDescent="0.25">
      <c r="A43" s="81"/>
      <c r="B43" s="82"/>
      <c r="C43" s="83"/>
      <c r="D43" s="291"/>
      <c r="E43" s="291"/>
      <c r="F43" s="291"/>
      <c r="G43" s="291"/>
      <c r="H43" s="463"/>
    </row>
    <row r="44" spans="1:8" s="16" customFormat="1" ht="50.1" customHeight="1" x14ac:dyDescent="0.2">
      <c r="A44" s="65" t="s">
        <v>30</v>
      </c>
      <c r="B44" s="87" t="s">
        <v>23</v>
      </c>
      <c r="C44"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"2ГИС.ОМСК"; Электронный справочник на основе Справочника организаций "2ГИС.ОМСК" (мобильная версия)</v>
      </c>
      <c r="D44" s="90">
        <v>468</v>
      </c>
      <c r="E44" s="90"/>
      <c r="F44" s="90"/>
      <c r="G44" s="90"/>
      <c r="H44" s="91"/>
    </row>
    <row r="45" spans="1:8" s="16" customFormat="1" ht="69.75" customHeight="1" x14ac:dyDescent="0.2">
      <c r="A45" s="71"/>
      <c r="B45" s="92"/>
      <c r="C45" s="93"/>
      <c r="D45" s="95"/>
      <c r="E45" s="95"/>
      <c r="F45" s="95"/>
      <c r="G45" s="95"/>
      <c r="H45" s="96"/>
    </row>
    <row r="46" spans="1:8" s="16" customFormat="1" ht="155.25" customHeight="1" x14ac:dyDescent="0.2">
      <c r="A46" s="71"/>
      <c r="B46" s="105" t="s">
        <v>13</v>
      </c>
      <c r="C46"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46" s="95"/>
      <c r="E46" s="95"/>
      <c r="F46" s="95"/>
      <c r="G46" s="95"/>
      <c r="H46" s="96"/>
    </row>
    <row r="47" spans="1:8" s="16" customFormat="1" ht="168.75" customHeight="1" thickBot="1" x14ac:dyDescent="0.25">
      <c r="A47" s="77"/>
      <c r="B47" s="107" t="s">
        <v>13</v>
      </c>
      <c r="C47"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47" s="100"/>
      <c r="E47" s="100"/>
      <c r="F47" s="100"/>
      <c r="G47" s="100"/>
      <c r="H47" s="101"/>
    </row>
    <row r="48" spans="1:8" s="16" customFormat="1" ht="24.95" customHeight="1" thickBot="1" x14ac:dyDescent="0.25">
      <c r="A48" s="81"/>
      <c r="B48" s="82"/>
      <c r="C48" s="83"/>
      <c r="D48" s="113"/>
      <c r="E48" s="114"/>
      <c r="F48" s="114"/>
      <c r="G48" s="114"/>
      <c r="H48" s="115"/>
    </row>
    <row r="49" spans="1:8" s="16" customFormat="1" ht="48" customHeight="1" x14ac:dyDescent="0.2">
      <c r="A49" s="29" t="s">
        <v>31</v>
      </c>
      <c r="B49" s="30" t="s">
        <v>27</v>
      </c>
      <c r="C49"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"2ГИС.ОМСК" (версия для ПК); Интернет-площадка 2gis.ru на основе Cправочника организаций "2ГИС.ОМСК"; Электронный справочник на основе Справочника организаций "2ГИС.ОМСК" (мобильная версия); Интернет-площадки и Веб-приложения на основе Cправочника организаций "2ГИС.ОМСК", http://api.2gis.ru/</v>
      </c>
      <c r="D49" s="31">
        <f>F49*1.2</f>
        <v>15969.599999999999</v>
      </c>
      <c r="E49" s="32">
        <f>F49*1.1</f>
        <v>14638.800000000001</v>
      </c>
      <c r="F49" s="32">
        <v>13308</v>
      </c>
      <c r="G49" s="32">
        <f>F49*0.75</f>
        <v>9981</v>
      </c>
      <c r="H49" s="33">
        <f>F49*0.5</f>
        <v>6654</v>
      </c>
    </row>
    <row r="50" spans="1:8" s="16" customFormat="1" ht="132" customHeight="1" x14ac:dyDescent="0.2">
      <c r="A50" s="34"/>
      <c r="B50" s="35"/>
      <c r="C50" s="35"/>
      <c r="D50" s="36"/>
      <c r="E50" s="37"/>
      <c r="F50" s="37"/>
      <c r="G50" s="37"/>
      <c r="H50" s="38"/>
    </row>
    <row r="51" spans="1:8" s="16" customFormat="1" ht="127.5" customHeight="1" x14ac:dyDescent="0.2">
      <c r="A51" s="34"/>
      <c r="B51" s="39" t="s">
        <v>12</v>
      </c>
      <c r="C51"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"2ГИС.ОМСК" (версия для ПК); Интернет-площадка 2gis.ru на основе Cправочника организаций "2ГИС.ОМСК"; Электронный справочник на основе Справочника организаций "2ГИС.ОМСК" (мобильная версия); Интернет-площадки и Веб-приложения на основе Cправочника организаций "2ГИС.ОМСК", http://api.2gis.ru/</v>
      </c>
      <c r="D51" s="36"/>
      <c r="E51" s="37"/>
      <c r="F51" s="37"/>
      <c r="G51" s="37"/>
      <c r="H51" s="38"/>
    </row>
    <row r="52" spans="1:8" s="16" customFormat="1" ht="127.5" customHeight="1" thickBot="1" x14ac:dyDescent="0.25">
      <c r="A52" s="119"/>
      <c r="B52" s="120" t="s">
        <v>33</v>
      </c>
      <c r="C52"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52" s="121"/>
      <c r="E52" s="122"/>
      <c r="F52" s="122"/>
      <c r="G52" s="122"/>
      <c r="H52" s="123"/>
    </row>
    <row r="53" spans="1:8" s="16" customFormat="1" ht="166.5" customHeight="1" thickBot="1" x14ac:dyDescent="0.25">
      <c r="A53" s="41"/>
      <c r="B53" s="42" t="s">
        <v>13</v>
      </c>
      <c r="C53"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53" s="44"/>
      <c r="E53" s="45"/>
      <c r="F53" s="45"/>
      <c r="G53" s="45"/>
      <c r="H53" s="46"/>
    </row>
    <row r="54" spans="1:8" s="16" customFormat="1" ht="24.95" customHeight="1" thickBot="1" x14ac:dyDescent="0.25">
      <c r="A54" s="47"/>
      <c r="B54" s="48"/>
      <c r="C54" s="49"/>
      <c r="D54" s="50"/>
      <c r="E54" s="51"/>
      <c r="F54" s="51"/>
      <c r="G54" s="51"/>
      <c r="H54" s="52"/>
    </row>
    <row r="55" spans="1:8" s="16" customFormat="1" ht="48" customHeight="1" x14ac:dyDescent="0.2">
      <c r="A55" s="53" t="s">
        <v>35</v>
      </c>
      <c r="B55" s="30" t="s">
        <v>27</v>
      </c>
      <c r="C5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"2ГИС.ОМСК" (версия для ПК); Интернет-площадка 2gis.ru на основе Cправочника организаций "2ГИС.ОМСК"; Электронный справочник на основе Справочника организаций "2ГИС.ОМСК" (мобильная версия); Интернет-площадки и Веб-приложения на основе Cправочника организаций "2ГИС.ОМСК", http://api.2gis.ru/</v>
      </c>
      <c r="D55" s="54">
        <f>F55*1.2</f>
        <v>18208.8</v>
      </c>
      <c r="E55" s="32">
        <f>F55*1.1</f>
        <v>16691.400000000001</v>
      </c>
      <c r="F55" s="32">
        <v>15174</v>
      </c>
      <c r="G55" s="32">
        <f>F55*0.75</f>
        <v>11380.5</v>
      </c>
      <c r="H55" s="33">
        <f>F55*0.5</f>
        <v>7587</v>
      </c>
    </row>
    <row r="56" spans="1:8" s="16" customFormat="1" ht="132" customHeight="1" x14ac:dyDescent="0.2">
      <c r="A56" s="55"/>
      <c r="B56" s="35"/>
      <c r="C56" s="35"/>
      <c r="D56" s="56"/>
      <c r="E56" s="37"/>
      <c r="F56" s="37"/>
      <c r="G56" s="37"/>
      <c r="H56" s="38"/>
    </row>
    <row r="57" spans="1:8" s="16" customFormat="1" ht="138.94999999999999" customHeight="1" x14ac:dyDescent="0.2">
      <c r="A57" s="55"/>
      <c r="B57" s="39" t="s">
        <v>12</v>
      </c>
      <c r="C5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"2ГИС.ОМСК" (версия для ПК); Интернет-площадка 2gis.ru на основе Cправочника организаций "2ГИС.ОМСК"; Электронный справочник на основе Справочника организаций "2ГИС.ОМСК" (мобильная версия); Интернет-площадки и Веб-приложения на основе Cправочника организаций "2ГИС.ОМСК", http://api.2gis.ru/</v>
      </c>
      <c r="D57" s="56"/>
      <c r="E57" s="37"/>
      <c r="F57" s="37"/>
      <c r="G57" s="37"/>
      <c r="H57" s="38"/>
    </row>
    <row r="58" spans="1:8" s="16" customFormat="1" ht="166.5" customHeight="1" x14ac:dyDescent="0.2">
      <c r="A58" s="55"/>
      <c r="B58" s="57" t="s">
        <v>13</v>
      </c>
      <c r="C58"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58" s="56"/>
      <c r="E58" s="37"/>
      <c r="F58" s="37"/>
      <c r="G58" s="37"/>
      <c r="H58" s="38"/>
    </row>
    <row r="59" spans="1:8" s="16" customFormat="1" ht="92.25" customHeight="1" thickBot="1" x14ac:dyDescent="0.25">
      <c r="A59" s="59"/>
      <c r="B59" s="42" t="s">
        <v>36</v>
      </c>
      <c r="C59"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59" s="61"/>
      <c r="E59" s="45"/>
      <c r="F59" s="45"/>
      <c r="G59" s="45"/>
      <c r="H59" s="46"/>
    </row>
    <row r="60" spans="1:8" s="16" customFormat="1" ht="24.95" customHeight="1" thickBot="1" x14ac:dyDescent="0.25">
      <c r="A60" s="81"/>
      <c r="B60" s="82"/>
      <c r="C60" s="83"/>
      <c r="D60" s="84"/>
      <c r="E60" s="85"/>
      <c r="F60" s="85"/>
      <c r="G60" s="85"/>
      <c r="H60" s="86"/>
    </row>
    <row r="61" spans="1:8" s="16" customFormat="1" ht="50.1" customHeight="1" x14ac:dyDescent="0.2">
      <c r="A61" s="65" t="s">
        <v>37</v>
      </c>
      <c r="B61" s="87" t="s">
        <v>23</v>
      </c>
      <c r="C61"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"2ГИС.ОМСК"; Электронный справочник на основе Справочника организаций "2ГИС.ОМСК" (мобильная версия); Интернет-площадки и Веб-приложения на основе Cправочника организаций "2ГИС.ОМСК", http://api.2gis.ru/</v>
      </c>
      <c r="D61" s="271">
        <v>270</v>
      </c>
      <c r="E61" s="272"/>
      <c r="F61" s="272"/>
      <c r="G61" s="272"/>
      <c r="H61" s="273"/>
    </row>
    <row r="62" spans="1:8" s="16" customFormat="1" ht="94.5" customHeight="1" x14ac:dyDescent="0.2">
      <c r="A62" s="71"/>
      <c r="B62" s="92"/>
      <c r="C62" s="93"/>
      <c r="D62" s="94"/>
      <c r="E62" s="95"/>
      <c r="F62" s="95"/>
      <c r="G62" s="95"/>
      <c r="H62" s="274"/>
    </row>
    <row r="63" spans="1:8" s="16" customFormat="1" ht="163.5" customHeight="1" thickBot="1" x14ac:dyDescent="0.25">
      <c r="A63" s="77"/>
      <c r="B63" s="97" t="s">
        <v>13</v>
      </c>
      <c r="C63"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63" s="275"/>
      <c r="E63" s="276"/>
      <c r="F63" s="276"/>
      <c r="G63" s="276"/>
      <c r="H63" s="277"/>
    </row>
    <row r="64" spans="1:8" s="16" customFormat="1" ht="24.95" customHeight="1" thickBot="1" x14ac:dyDescent="0.25">
      <c r="A64" s="81"/>
      <c r="B64" s="129"/>
      <c r="C64" s="130"/>
      <c r="D64" s="291" t="s">
        <v>234</v>
      </c>
      <c r="E64" s="291"/>
      <c r="F64" s="291"/>
      <c r="G64" s="291"/>
      <c r="H64" s="463"/>
    </row>
    <row r="65" spans="1:8" s="16" customFormat="1" ht="50.1" customHeight="1" thickBot="1" x14ac:dyDescent="0.25">
      <c r="A65" s="136" t="s">
        <v>38</v>
      </c>
      <c r="B65" s="137"/>
      <c r="C65" s="137"/>
      <c r="D65" s="138" t="str">
        <f>"от "&amp;MIN(D66:D91)&amp;" до "&amp;MAX(D66:D91)</f>
        <v>от 2496 до 64896</v>
      </c>
      <c r="E65" s="139"/>
      <c r="F65" s="139"/>
      <c r="G65" s="139"/>
      <c r="H65" s="140"/>
    </row>
    <row r="66" spans="1:8" s="16" customFormat="1" ht="37.5" customHeight="1" outlineLevel="1" x14ac:dyDescent="0.2">
      <c r="A66" s="141" t="s">
        <v>39</v>
      </c>
      <c r="B66" s="142"/>
      <c r="C66" s="687" t="str">
        <f>"Электронный справочник на основе Справочника организаций "&amp;$C$2&amp;" (версия для ПК)"</f>
        <v>Электронный справочник на основе Справочника организаций "2ГИС.ОМСК" (версия для ПК)</v>
      </c>
      <c r="D66" s="144">
        <v>2496</v>
      </c>
      <c r="E66" s="145"/>
      <c r="F66" s="145"/>
      <c r="G66" s="145"/>
      <c r="H66" s="146"/>
    </row>
    <row r="67" spans="1:8" s="16" customFormat="1" ht="37.5" customHeight="1" outlineLevel="1" x14ac:dyDescent="0.2">
      <c r="A67" s="147" t="s">
        <v>40</v>
      </c>
      <c r="B67" s="148"/>
      <c r="C67" s="688"/>
      <c r="D67" s="36">
        <v>4992</v>
      </c>
      <c r="E67" s="37"/>
      <c r="F67" s="37"/>
      <c r="G67" s="37"/>
      <c r="H67" s="38"/>
    </row>
    <row r="68" spans="1:8" s="16" customFormat="1" ht="37.5" customHeight="1" outlineLevel="1" x14ac:dyDescent="0.2">
      <c r="A68" s="147" t="s">
        <v>41</v>
      </c>
      <c r="B68" s="148"/>
      <c r="C68" s="688"/>
      <c r="D68" s="36">
        <v>7488</v>
      </c>
      <c r="E68" s="37"/>
      <c r="F68" s="37"/>
      <c r="G68" s="37"/>
      <c r="H68" s="38"/>
    </row>
    <row r="69" spans="1:8" s="16" customFormat="1" ht="37.5" customHeight="1" outlineLevel="1" x14ac:dyDescent="0.2">
      <c r="A69" s="147" t="s">
        <v>42</v>
      </c>
      <c r="B69" s="148"/>
      <c r="C69" s="688"/>
      <c r="D69" s="36">
        <v>9984</v>
      </c>
      <c r="E69" s="37"/>
      <c r="F69" s="37"/>
      <c r="G69" s="37"/>
      <c r="H69" s="38"/>
    </row>
    <row r="70" spans="1:8" s="16" customFormat="1" ht="37.5" customHeight="1" outlineLevel="1" x14ac:dyDescent="0.2">
      <c r="A70" s="147" t="s">
        <v>43</v>
      </c>
      <c r="B70" s="148"/>
      <c r="C70" s="688"/>
      <c r="D70" s="36">
        <v>12480</v>
      </c>
      <c r="E70" s="37"/>
      <c r="F70" s="37"/>
      <c r="G70" s="37"/>
      <c r="H70" s="38"/>
    </row>
    <row r="71" spans="1:8" s="16" customFormat="1" ht="37.5" customHeight="1" outlineLevel="1" x14ac:dyDescent="0.2">
      <c r="A71" s="147" t="s">
        <v>44</v>
      </c>
      <c r="B71" s="148"/>
      <c r="C71" s="688"/>
      <c r="D71" s="36">
        <v>14976</v>
      </c>
      <c r="E71" s="37"/>
      <c r="F71" s="37"/>
      <c r="G71" s="37"/>
      <c r="H71" s="38"/>
    </row>
    <row r="72" spans="1:8" s="16" customFormat="1" ht="37.5" customHeight="1" outlineLevel="1" x14ac:dyDescent="0.2">
      <c r="A72" s="147" t="s">
        <v>45</v>
      </c>
      <c r="B72" s="148"/>
      <c r="C72" s="688"/>
      <c r="D72" s="36">
        <v>17472</v>
      </c>
      <c r="E72" s="37"/>
      <c r="F72" s="37"/>
      <c r="G72" s="37"/>
      <c r="H72" s="38"/>
    </row>
    <row r="73" spans="1:8" s="16" customFormat="1" ht="37.5" customHeight="1" outlineLevel="1" x14ac:dyDescent="0.2">
      <c r="A73" s="147" t="s">
        <v>46</v>
      </c>
      <c r="B73" s="148"/>
      <c r="C73" s="688"/>
      <c r="D73" s="36">
        <v>19968</v>
      </c>
      <c r="E73" s="37"/>
      <c r="F73" s="37"/>
      <c r="G73" s="37"/>
      <c r="H73" s="38"/>
    </row>
    <row r="74" spans="1:8" s="16" customFormat="1" ht="37.5" customHeight="1" outlineLevel="1" x14ac:dyDescent="0.2">
      <c r="A74" s="147" t="s">
        <v>47</v>
      </c>
      <c r="B74" s="148"/>
      <c r="C74" s="688"/>
      <c r="D74" s="36">
        <v>22464</v>
      </c>
      <c r="E74" s="37"/>
      <c r="F74" s="37"/>
      <c r="G74" s="37"/>
      <c r="H74" s="38"/>
    </row>
    <row r="75" spans="1:8" s="16" customFormat="1" ht="37.5" customHeight="1" outlineLevel="1" x14ac:dyDescent="0.2">
      <c r="A75" s="147" t="s">
        <v>48</v>
      </c>
      <c r="B75" s="148"/>
      <c r="C75" s="688"/>
      <c r="D75" s="36">
        <v>24960</v>
      </c>
      <c r="E75" s="37"/>
      <c r="F75" s="37"/>
      <c r="G75" s="37"/>
      <c r="H75" s="38"/>
    </row>
    <row r="76" spans="1:8" s="16" customFormat="1" ht="37.5" customHeight="1" outlineLevel="1" x14ac:dyDescent="0.2">
      <c r="A76" s="147" t="s">
        <v>49</v>
      </c>
      <c r="B76" s="148"/>
      <c r="C76" s="688"/>
      <c r="D76" s="36">
        <v>27456</v>
      </c>
      <c r="E76" s="37"/>
      <c r="F76" s="37"/>
      <c r="G76" s="37"/>
      <c r="H76" s="38"/>
    </row>
    <row r="77" spans="1:8" s="16" customFormat="1" ht="37.5" customHeight="1" outlineLevel="1" x14ac:dyDescent="0.2">
      <c r="A77" s="147" t="s">
        <v>50</v>
      </c>
      <c r="B77" s="148"/>
      <c r="C77" s="688"/>
      <c r="D77" s="36">
        <v>29952</v>
      </c>
      <c r="E77" s="37"/>
      <c r="F77" s="37"/>
      <c r="G77" s="37"/>
      <c r="H77" s="38"/>
    </row>
    <row r="78" spans="1:8" s="16" customFormat="1" ht="37.5" customHeight="1" outlineLevel="1" x14ac:dyDescent="0.2">
      <c r="A78" s="147" t="s">
        <v>51</v>
      </c>
      <c r="B78" s="148"/>
      <c r="C78" s="688"/>
      <c r="D78" s="36">
        <v>32448</v>
      </c>
      <c r="E78" s="37"/>
      <c r="F78" s="37"/>
      <c r="G78" s="37"/>
      <c r="H78" s="38"/>
    </row>
    <row r="79" spans="1:8" s="16" customFormat="1" ht="37.5" customHeight="1" outlineLevel="1" x14ac:dyDescent="0.2">
      <c r="A79" s="147" t="s">
        <v>52</v>
      </c>
      <c r="B79" s="148"/>
      <c r="C79" s="688"/>
      <c r="D79" s="36">
        <v>34944</v>
      </c>
      <c r="E79" s="37"/>
      <c r="F79" s="37"/>
      <c r="G79" s="37"/>
      <c r="H79" s="38"/>
    </row>
    <row r="80" spans="1:8" s="16" customFormat="1" ht="37.5" customHeight="1" outlineLevel="1" x14ac:dyDescent="0.2">
      <c r="A80" s="147" t="s">
        <v>53</v>
      </c>
      <c r="B80" s="148"/>
      <c r="C80" s="688"/>
      <c r="D80" s="36">
        <v>37440</v>
      </c>
      <c r="E80" s="37"/>
      <c r="F80" s="37"/>
      <c r="G80" s="37"/>
      <c r="H80" s="38"/>
    </row>
    <row r="81" spans="1:8" s="16" customFormat="1" ht="37.5" customHeight="1" outlineLevel="1" x14ac:dyDescent="0.2">
      <c r="A81" s="147" t="s">
        <v>54</v>
      </c>
      <c r="B81" s="148"/>
      <c r="C81" s="688"/>
      <c r="D81" s="36">
        <v>39936</v>
      </c>
      <c r="E81" s="37"/>
      <c r="F81" s="37"/>
      <c r="G81" s="37"/>
      <c r="H81" s="38"/>
    </row>
    <row r="82" spans="1:8" s="16" customFormat="1" ht="37.5" customHeight="1" outlineLevel="1" x14ac:dyDescent="0.2">
      <c r="A82" s="147" t="s">
        <v>55</v>
      </c>
      <c r="B82" s="148"/>
      <c r="C82" s="688"/>
      <c r="D82" s="36">
        <v>42432</v>
      </c>
      <c r="E82" s="37"/>
      <c r="F82" s="37"/>
      <c r="G82" s="37"/>
      <c r="H82" s="38"/>
    </row>
    <row r="83" spans="1:8" s="16" customFormat="1" ht="37.5" customHeight="1" outlineLevel="1" x14ac:dyDescent="0.2">
      <c r="A83" s="147" t="s">
        <v>56</v>
      </c>
      <c r="B83" s="148"/>
      <c r="C83" s="688"/>
      <c r="D83" s="36">
        <v>44928</v>
      </c>
      <c r="E83" s="37"/>
      <c r="F83" s="37"/>
      <c r="G83" s="37"/>
      <c r="H83" s="38"/>
    </row>
    <row r="84" spans="1:8" s="16" customFormat="1" ht="37.5" customHeight="1" outlineLevel="1" x14ac:dyDescent="0.2">
      <c r="A84" s="147" t="s">
        <v>57</v>
      </c>
      <c r="B84" s="148"/>
      <c r="C84" s="688"/>
      <c r="D84" s="36">
        <v>47424</v>
      </c>
      <c r="E84" s="37"/>
      <c r="F84" s="37"/>
      <c r="G84" s="37"/>
      <c r="H84" s="38"/>
    </row>
    <row r="85" spans="1:8" s="16" customFormat="1" ht="37.5" customHeight="1" outlineLevel="1" x14ac:dyDescent="0.2">
      <c r="A85" s="147" t="s">
        <v>58</v>
      </c>
      <c r="B85" s="148"/>
      <c r="C85" s="688"/>
      <c r="D85" s="36">
        <v>49920</v>
      </c>
      <c r="E85" s="37"/>
      <c r="F85" s="37"/>
      <c r="G85" s="37"/>
      <c r="H85" s="38"/>
    </row>
    <row r="86" spans="1:8" s="16" customFormat="1" ht="37.5" customHeight="1" outlineLevel="1" x14ac:dyDescent="0.2">
      <c r="A86" s="147" t="s">
        <v>181</v>
      </c>
      <c r="B86" s="148"/>
      <c r="C86" s="688"/>
      <c r="D86" s="36">
        <v>52416</v>
      </c>
      <c r="E86" s="37"/>
      <c r="F86" s="37"/>
      <c r="G86" s="37"/>
      <c r="H86" s="38"/>
    </row>
    <row r="87" spans="1:8" s="16" customFormat="1" ht="37.5" customHeight="1" outlineLevel="1" x14ac:dyDescent="0.2">
      <c r="A87" s="147" t="s">
        <v>182</v>
      </c>
      <c r="B87" s="148"/>
      <c r="C87" s="688"/>
      <c r="D87" s="36">
        <v>54912</v>
      </c>
      <c r="E87" s="37"/>
      <c r="F87" s="37"/>
      <c r="G87" s="37"/>
      <c r="H87" s="38"/>
    </row>
    <row r="88" spans="1:8" s="16" customFormat="1" ht="37.5" customHeight="1" outlineLevel="1" x14ac:dyDescent="0.2">
      <c r="A88" s="147" t="s">
        <v>183</v>
      </c>
      <c r="B88" s="148"/>
      <c r="C88" s="688"/>
      <c r="D88" s="36">
        <v>57408</v>
      </c>
      <c r="E88" s="37"/>
      <c r="F88" s="37"/>
      <c r="G88" s="37"/>
      <c r="H88" s="38"/>
    </row>
    <row r="89" spans="1:8" s="16" customFormat="1" ht="37.5" customHeight="1" outlineLevel="1" x14ac:dyDescent="0.2">
      <c r="A89" s="147" t="s">
        <v>184</v>
      </c>
      <c r="B89" s="148"/>
      <c r="C89" s="688"/>
      <c r="D89" s="36">
        <v>59904</v>
      </c>
      <c r="E89" s="37"/>
      <c r="F89" s="37"/>
      <c r="G89" s="37"/>
      <c r="H89" s="38"/>
    </row>
    <row r="90" spans="1:8" s="16" customFormat="1" ht="37.5" customHeight="1" outlineLevel="1" x14ac:dyDescent="0.2">
      <c r="A90" s="147" t="s">
        <v>185</v>
      </c>
      <c r="B90" s="148"/>
      <c r="C90" s="688"/>
      <c r="D90" s="36">
        <v>62400</v>
      </c>
      <c r="E90" s="37"/>
      <c r="F90" s="37"/>
      <c r="G90" s="37"/>
      <c r="H90" s="38"/>
    </row>
    <row r="91" spans="1:8" s="16" customFormat="1" ht="37.5" customHeight="1" outlineLevel="1" x14ac:dyDescent="0.2">
      <c r="A91" s="147" t="s">
        <v>186</v>
      </c>
      <c r="B91" s="148"/>
      <c r="C91" s="688"/>
      <c r="D91" s="36">
        <v>64896</v>
      </c>
      <c r="E91" s="37"/>
      <c r="F91" s="37"/>
      <c r="G91" s="37"/>
      <c r="H91" s="38"/>
    </row>
    <row r="92" spans="1:8" s="16" customFormat="1" ht="37.5" customHeight="1" outlineLevel="1" x14ac:dyDescent="0.2">
      <c r="A92" s="147" t="s">
        <v>187</v>
      </c>
      <c r="B92" s="148"/>
      <c r="C92" s="688"/>
      <c r="D92" s="36">
        <v>67392</v>
      </c>
      <c r="E92" s="37"/>
      <c r="F92" s="37"/>
      <c r="G92" s="37"/>
      <c r="H92" s="38"/>
    </row>
    <row r="93" spans="1:8" s="16" customFormat="1" ht="37.5" customHeight="1" outlineLevel="1" thickBot="1" x14ac:dyDescent="0.25">
      <c r="A93" s="147" t="s">
        <v>188</v>
      </c>
      <c r="B93" s="148"/>
      <c r="C93" s="689"/>
      <c r="D93" s="36">
        <v>69888</v>
      </c>
      <c r="E93" s="37"/>
      <c r="F93" s="37"/>
      <c r="G93" s="37"/>
      <c r="H93" s="38"/>
    </row>
    <row r="94" spans="1:8" s="16" customFormat="1" ht="24.95" customHeight="1" thickBot="1" x14ac:dyDescent="0.25">
      <c r="A94" s="81"/>
      <c r="B94" s="464"/>
      <c r="C94" s="130"/>
      <c r="D94" s="350" t="s">
        <v>240</v>
      </c>
      <c r="E94" s="350"/>
      <c r="F94" s="350"/>
      <c r="G94" s="350"/>
      <c r="H94" s="351"/>
    </row>
    <row r="95" spans="1:8" s="16" customFormat="1" ht="24.95" customHeight="1" thickBot="1" x14ac:dyDescent="0.25">
      <c r="A95" s="465"/>
      <c r="B95" s="124"/>
      <c r="C95" s="125"/>
      <c r="D95" s="466" t="s">
        <v>171</v>
      </c>
      <c r="E95" s="467" t="s">
        <v>172</v>
      </c>
      <c r="F95" s="468" t="s">
        <v>173</v>
      </c>
      <c r="G95" s="467" t="s">
        <v>174</v>
      </c>
      <c r="H95" s="469" t="s">
        <v>175</v>
      </c>
    </row>
    <row r="96" spans="1:8" s="16" customFormat="1" ht="48" customHeight="1" x14ac:dyDescent="0.2">
      <c r="A96" s="29" t="s">
        <v>241</v>
      </c>
      <c r="B96" s="30" t="s">
        <v>27</v>
      </c>
      <c r="C96"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"2ГИС.ОМСК" (версия для ПК); Интернет-площадка 2gis.ru на основе Cправочника организаций "2ГИС.ОМСК"; Электронный справочник на основе Справочника организаций "2ГИС.ОМСК" (мобильная версия); Интернет-площадки и Веб-приложения на основе Cправочника организаций "2ГИС.ОМСК", http://api.2gis.ru/</v>
      </c>
      <c r="D96" s="31">
        <f>F96*1.2</f>
        <v>13305.6</v>
      </c>
      <c r="E96" s="32">
        <f>F96*1.1</f>
        <v>12196.800000000001</v>
      </c>
      <c r="F96" s="32">
        <v>11088</v>
      </c>
      <c r="G96" s="32">
        <f>F96*0.75</f>
        <v>8316</v>
      </c>
      <c r="H96" s="33">
        <f>F96*0.5</f>
        <v>5544</v>
      </c>
    </row>
    <row r="97" spans="1:8" s="16" customFormat="1" ht="132" customHeight="1" x14ac:dyDescent="0.2">
      <c r="A97" s="34"/>
      <c r="B97" s="35"/>
      <c r="C97" s="35"/>
      <c r="D97" s="36"/>
      <c r="E97" s="37"/>
      <c r="F97" s="37"/>
      <c r="G97" s="37"/>
      <c r="H97" s="38"/>
    </row>
    <row r="98" spans="1:8" s="16" customFormat="1" ht="97.5" customHeight="1" x14ac:dyDescent="0.2">
      <c r="A98" s="34"/>
      <c r="B98" s="39" t="s">
        <v>12</v>
      </c>
      <c r="C98"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"2ГИС.ОМСК"; Электронный справочник на основе Справочника организаций "2ГИС.ОМСК" (мобильная версия); Интернет-площадки и Веб-приложения на основе Cправочника организаций "2ГИС.ОМСК", http://api.2gis.ru/</v>
      </c>
      <c r="D98" s="36"/>
      <c r="E98" s="37"/>
      <c r="F98" s="37"/>
      <c r="G98" s="37"/>
      <c r="H98" s="38"/>
    </row>
    <row r="99" spans="1:8" s="16" customFormat="1" ht="166.5" customHeight="1" thickBot="1" x14ac:dyDescent="0.25">
      <c r="A99" s="41"/>
      <c r="B99" s="42" t="s">
        <v>13</v>
      </c>
      <c r="C9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99" s="44"/>
      <c r="E99" s="45"/>
      <c r="F99" s="45"/>
      <c r="G99" s="45"/>
      <c r="H99" s="46"/>
    </row>
    <row r="100" spans="1:8" s="16" customFormat="1" ht="24.95" customHeight="1" thickBot="1" x14ac:dyDescent="0.25">
      <c r="A100" s="47"/>
      <c r="B100" s="48"/>
      <c r="C100" s="49"/>
      <c r="D100" s="291"/>
      <c r="E100" s="291"/>
      <c r="F100" s="291"/>
      <c r="G100" s="291"/>
      <c r="H100" s="463"/>
    </row>
    <row r="101" spans="1:8" s="16" customFormat="1" ht="48" customHeight="1" x14ac:dyDescent="0.2">
      <c r="A101" s="53" t="s">
        <v>242</v>
      </c>
      <c r="B101" s="30" t="s">
        <v>27</v>
      </c>
      <c r="C101"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"2ГИС.ОМСК" (версия для ПК); Интернет-площадка 2gis.ru на основе Cправочника организаций "2ГИС.ОМСК"; Электронный справочник на основе Справочника организаций "2ГИС.ОМСК" (мобильная версия); Интернет-площадки и Веб-приложения на основе Cправочника организаций "2ГИС.ОМСК", http://api.2gis.ru/</v>
      </c>
      <c r="D101" s="54">
        <f>F101*1.2</f>
        <v>15170.4</v>
      </c>
      <c r="E101" s="32">
        <f>F101*1.1</f>
        <v>13906.2</v>
      </c>
      <c r="F101" s="32">
        <v>12642</v>
      </c>
      <c r="G101" s="32">
        <f>F101*0.75</f>
        <v>9481.5</v>
      </c>
      <c r="H101" s="33">
        <f>F101*0.5</f>
        <v>6321</v>
      </c>
    </row>
    <row r="102" spans="1:8" s="16" customFormat="1" ht="132" customHeight="1" x14ac:dyDescent="0.2">
      <c r="A102" s="55"/>
      <c r="B102" s="35"/>
      <c r="C102" s="35"/>
      <c r="D102" s="56"/>
      <c r="E102" s="37"/>
      <c r="F102" s="37"/>
      <c r="G102" s="37"/>
      <c r="H102" s="38"/>
    </row>
    <row r="103" spans="1:8" s="16" customFormat="1" ht="97.5" customHeight="1" x14ac:dyDescent="0.2">
      <c r="A103" s="55"/>
      <c r="B103" s="39" t="s">
        <v>12</v>
      </c>
      <c r="C103"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"2ГИС.ОМСК"; Электронный справочник на основе Справочника организаций "2ГИС.ОМСК" (мобильная версия); Интернет-площадки и Веб-приложения на основе Cправочника организаций "2ГИС.ОМСК", http://api.2gis.ru/</v>
      </c>
      <c r="D103" s="56"/>
      <c r="E103" s="37"/>
      <c r="F103" s="37"/>
      <c r="G103" s="37"/>
      <c r="H103" s="38"/>
    </row>
    <row r="104" spans="1:8" s="16" customFormat="1" ht="166.5" customHeight="1" x14ac:dyDescent="0.2">
      <c r="A104" s="55"/>
      <c r="B104" s="57" t="s">
        <v>13</v>
      </c>
      <c r="C104"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104" s="56"/>
      <c r="E104" s="37"/>
      <c r="F104" s="37"/>
      <c r="G104" s="37"/>
      <c r="H104" s="38"/>
    </row>
    <row r="105" spans="1:8" s="16" customFormat="1" ht="92.25" customHeight="1" thickBot="1" x14ac:dyDescent="0.25">
      <c r="A105" s="59"/>
      <c r="B105" s="42" t="s">
        <v>16</v>
      </c>
      <c r="C105"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105" s="61"/>
      <c r="E105" s="45"/>
      <c r="F105" s="45"/>
      <c r="G105" s="45"/>
      <c r="H105" s="46"/>
    </row>
    <row r="106" spans="1:8" s="16" customFormat="1" ht="24.95" customHeight="1" thickBot="1" x14ac:dyDescent="0.25">
      <c r="A106" s="81"/>
      <c r="B106" s="82"/>
      <c r="C106" s="83"/>
      <c r="D106" s="291"/>
      <c r="E106" s="291"/>
      <c r="F106" s="291"/>
      <c r="G106" s="291"/>
      <c r="H106" s="463"/>
    </row>
    <row r="107" spans="1:8" s="16" customFormat="1" ht="50.1" customHeight="1" x14ac:dyDescent="0.2">
      <c r="A107" s="65" t="s">
        <v>243</v>
      </c>
      <c r="B107" s="87" t="s">
        <v>23</v>
      </c>
      <c r="C107"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"2ГИС.ОМСК"; Электронный справочник на основе Справочника организаций "2ГИС.ОМСК" (мобильная версия); Интернет-площадки и Веб-приложения на основе Cправочника организаций "2ГИС.ОМСК", http://api.2gis.ru/</v>
      </c>
      <c r="D107" s="271">
        <v>270</v>
      </c>
      <c r="E107" s="272"/>
      <c r="F107" s="272"/>
      <c r="G107" s="272"/>
      <c r="H107" s="273"/>
    </row>
    <row r="108" spans="1:8" s="16" customFormat="1" ht="94.5" customHeight="1" x14ac:dyDescent="0.2">
      <c r="A108" s="71"/>
      <c r="B108" s="92"/>
      <c r="C108" s="93"/>
      <c r="D108" s="94"/>
      <c r="E108" s="95"/>
      <c r="F108" s="95"/>
      <c r="G108" s="95"/>
      <c r="H108" s="274"/>
    </row>
    <row r="109" spans="1:8" s="16" customFormat="1" ht="163.5" customHeight="1" thickBot="1" x14ac:dyDescent="0.25">
      <c r="A109" s="77"/>
      <c r="B109" s="97" t="s">
        <v>13</v>
      </c>
      <c r="C109"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109" s="275"/>
      <c r="E109" s="276"/>
      <c r="F109" s="276"/>
      <c r="G109" s="276"/>
      <c r="H109" s="277"/>
    </row>
    <row r="110" spans="1:8" s="16" customFormat="1" ht="24.95" customHeight="1" thickBot="1" x14ac:dyDescent="0.25">
      <c r="A110" s="81"/>
      <c r="B110" s="129"/>
      <c r="C110" s="130"/>
      <c r="D110" s="350" t="s">
        <v>240</v>
      </c>
      <c r="E110" s="350"/>
      <c r="F110" s="350"/>
      <c r="G110" s="350"/>
      <c r="H110" s="351"/>
    </row>
    <row r="111" spans="1:8" s="16" customFormat="1" ht="50.1" customHeight="1" thickBot="1" x14ac:dyDescent="0.25">
      <c r="A111" s="136" t="s">
        <v>38</v>
      </c>
      <c r="B111" s="137"/>
      <c r="C111" s="137"/>
      <c r="D111" s="470" t="str">
        <f>"от "&amp;MIN(D112:D130)&amp;" до "&amp;MAX(D112:D130)</f>
        <v>от 2496 до 47424</v>
      </c>
      <c r="E111" s="471"/>
      <c r="F111" s="471"/>
      <c r="G111" s="471"/>
      <c r="H111" s="472"/>
    </row>
    <row r="112" spans="1:8" s="16" customFormat="1" ht="37.5" customHeight="1" outlineLevel="1" x14ac:dyDescent="0.2">
      <c r="A112" s="141" t="s">
        <v>244</v>
      </c>
      <c r="B112" s="369"/>
      <c r="C112" s="282" t="str">
        <f>"Электронный справочник на основе Справочника организаций "&amp;$C$2&amp;" (версия для ПК)"</f>
        <v>Электронный справочник на основе Справочника организаций "2ГИС.ОМСК" (версия для ПК)</v>
      </c>
      <c r="D112" s="31">
        <v>2496</v>
      </c>
      <c r="E112" s="32"/>
      <c r="F112" s="32"/>
      <c r="G112" s="32"/>
      <c r="H112" s="33"/>
    </row>
    <row r="113" spans="1:8" s="16" customFormat="1" ht="37.5" customHeight="1" outlineLevel="1" x14ac:dyDescent="0.2">
      <c r="A113" s="558" t="s">
        <v>245</v>
      </c>
      <c r="B113" s="568"/>
      <c r="C113" s="143"/>
      <c r="D113" s="144">
        <v>4992</v>
      </c>
      <c r="E113" s="145"/>
      <c r="F113" s="145"/>
      <c r="G113" s="145"/>
      <c r="H113" s="146"/>
    </row>
    <row r="114" spans="1:8" s="16" customFormat="1" ht="37.5" customHeight="1" outlineLevel="1" x14ac:dyDescent="0.2">
      <c r="A114" s="558" t="s">
        <v>246</v>
      </c>
      <c r="B114" s="568"/>
      <c r="C114" s="143"/>
      <c r="D114" s="144">
        <v>7488</v>
      </c>
      <c r="E114" s="145"/>
      <c r="F114" s="145"/>
      <c r="G114" s="145"/>
      <c r="H114" s="146"/>
    </row>
    <row r="115" spans="1:8" s="16" customFormat="1" ht="37.5" customHeight="1" outlineLevel="1" x14ac:dyDescent="0.2">
      <c r="A115" s="558" t="s">
        <v>247</v>
      </c>
      <c r="B115" s="568"/>
      <c r="C115" s="143"/>
      <c r="D115" s="144">
        <v>9984</v>
      </c>
      <c r="E115" s="145"/>
      <c r="F115" s="145"/>
      <c r="G115" s="145"/>
      <c r="H115" s="146"/>
    </row>
    <row r="116" spans="1:8" s="16" customFormat="1" ht="37.5" customHeight="1" outlineLevel="1" x14ac:dyDescent="0.2">
      <c r="A116" s="558" t="s">
        <v>248</v>
      </c>
      <c r="B116" s="568"/>
      <c r="C116" s="143"/>
      <c r="D116" s="144">
        <v>12480</v>
      </c>
      <c r="E116" s="145"/>
      <c r="F116" s="145"/>
      <c r="G116" s="145"/>
      <c r="H116" s="146"/>
    </row>
    <row r="117" spans="1:8" s="16" customFormat="1" ht="37.5" customHeight="1" outlineLevel="1" x14ac:dyDescent="0.2">
      <c r="A117" s="558" t="s">
        <v>249</v>
      </c>
      <c r="B117" s="568"/>
      <c r="C117" s="143"/>
      <c r="D117" s="144">
        <v>14976</v>
      </c>
      <c r="E117" s="145"/>
      <c r="F117" s="145"/>
      <c r="G117" s="145"/>
      <c r="H117" s="146"/>
    </row>
    <row r="118" spans="1:8" s="16" customFormat="1" ht="37.5" customHeight="1" outlineLevel="1" x14ac:dyDescent="0.2">
      <c r="A118" s="558" t="s">
        <v>250</v>
      </c>
      <c r="B118" s="568"/>
      <c r="C118" s="143"/>
      <c r="D118" s="144">
        <v>17472</v>
      </c>
      <c r="E118" s="145"/>
      <c r="F118" s="145"/>
      <c r="G118" s="145"/>
      <c r="H118" s="146"/>
    </row>
    <row r="119" spans="1:8" s="16" customFormat="1" ht="37.5" customHeight="1" outlineLevel="1" x14ac:dyDescent="0.2">
      <c r="A119" s="558" t="s">
        <v>251</v>
      </c>
      <c r="B119" s="568"/>
      <c r="C119" s="143"/>
      <c r="D119" s="144">
        <v>19968</v>
      </c>
      <c r="E119" s="145"/>
      <c r="F119" s="145"/>
      <c r="G119" s="145"/>
      <c r="H119" s="146"/>
    </row>
    <row r="120" spans="1:8" s="16" customFormat="1" ht="37.5" customHeight="1" outlineLevel="1" x14ac:dyDescent="0.2">
      <c r="A120" s="558" t="s">
        <v>252</v>
      </c>
      <c r="B120" s="568"/>
      <c r="C120" s="143"/>
      <c r="D120" s="144">
        <v>22464</v>
      </c>
      <c r="E120" s="145"/>
      <c r="F120" s="145"/>
      <c r="G120" s="145"/>
      <c r="H120" s="146"/>
    </row>
    <row r="121" spans="1:8" s="16" customFormat="1" ht="37.5" customHeight="1" outlineLevel="1" x14ac:dyDescent="0.2">
      <c r="A121" s="558" t="s">
        <v>253</v>
      </c>
      <c r="B121" s="568"/>
      <c r="C121" s="143"/>
      <c r="D121" s="144">
        <v>24960</v>
      </c>
      <c r="E121" s="145"/>
      <c r="F121" s="145"/>
      <c r="G121" s="145"/>
      <c r="H121" s="146"/>
    </row>
    <row r="122" spans="1:8" s="16" customFormat="1" ht="37.5" customHeight="1" outlineLevel="1" x14ac:dyDescent="0.2">
      <c r="A122" s="558" t="s">
        <v>254</v>
      </c>
      <c r="B122" s="568"/>
      <c r="C122" s="143"/>
      <c r="D122" s="144">
        <v>27456</v>
      </c>
      <c r="E122" s="145"/>
      <c r="F122" s="145"/>
      <c r="G122" s="145"/>
      <c r="H122" s="146"/>
    </row>
    <row r="123" spans="1:8" s="16" customFormat="1" ht="37.5" customHeight="1" outlineLevel="1" x14ac:dyDescent="0.2">
      <c r="A123" s="558" t="s">
        <v>255</v>
      </c>
      <c r="B123" s="568"/>
      <c r="C123" s="143"/>
      <c r="D123" s="144">
        <v>29952</v>
      </c>
      <c r="E123" s="145"/>
      <c r="F123" s="145"/>
      <c r="G123" s="145"/>
      <c r="H123" s="146"/>
    </row>
    <row r="124" spans="1:8" s="16" customFormat="1" ht="37.5" customHeight="1" outlineLevel="1" x14ac:dyDescent="0.2">
      <c r="A124" s="558" t="s">
        <v>256</v>
      </c>
      <c r="B124" s="568"/>
      <c r="C124" s="143"/>
      <c r="D124" s="144">
        <v>32448</v>
      </c>
      <c r="E124" s="145"/>
      <c r="F124" s="145"/>
      <c r="G124" s="145"/>
      <c r="H124" s="146"/>
    </row>
    <row r="125" spans="1:8" s="16" customFormat="1" ht="37.5" customHeight="1" outlineLevel="1" x14ac:dyDescent="0.2">
      <c r="A125" s="558" t="s">
        <v>257</v>
      </c>
      <c r="B125" s="568"/>
      <c r="C125" s="143"/>
      <c r="D125" s="144">
        <v>34944</v>
      </c>
      <c r="E125" s="145"/>
      <c r="F125" s="145"/>
      <c r="G125" s="145"/>
      <c r="H125" s="146"/>
    </row>
    <row r="126" spans="1:8" s="16" customFormat="1" ht="37.5" customHeight="1" outlineLevel="1" x14ac:dyDescent="0.2">
      <c r="A126" s="558" t="s">
        <v>258</v>
      </c>
      <c r="B126" s="568"/>
      <c r="C126" s="143"/>
      <c r="D126" s="144">
        <v>37440</v>
      </c>
      <c r="E126" s="145"/>
      <c r="F126" s="145"/>
      <c r="G126" s="145"/>
      <c r="H126" s="146"/>
    </row>
    <row r="127" spans="1:8" s="16" customFormat="1" ht="37.5" customHeight="1" outlineLevel="1" x14ac:dyDescent="0.2">
      <c r="A127" s="558" t="s">
        <v>259</v>
      </c>
      <c r="B127" s="568"/>
      <c r="C127" s="143"/>
      <c r="D127" s="144">
        <v>39936</v>
      </c>
      <c r="E127" s="145"/>
      <c r="F127" s="145"/>
      <c r="G127" s="145"/>
      <c r="H127" s="146"/>
    </row>
    <row r="128" spans="1:8" s="16" customFormat="1" ht="37.5" customHeight="1" outlineLevel="1" x14ac:dyDescent="0.2">
      <c r="A128" s="558" t="s">
        <v>260</v>
      </c>
      <c r="B128" s="568"/>
      <c r="C128" s="143"/>
      <c r="D128" s="144">
        <v>42432</v>
      </c>
      <c r="E128" s="145"/>
      <c r="F128" s="145"/>
      <c r="G128" s="145"/>
      <c r="H128" s="146"/>
    </row>
    <row r="129" spans="1:8" s="16" customFormat="1" ht="37.5" customHeight="1" outlineLevel="1" x14ac:dyDescent="0.2">
      <c r="A129" s="558" t="s">
        <v>261</v>
      </c>
      <c r="B129" s="568"/>
      <c r="C129" s="143"/>
      <c r="D129" s="144">
        <v>44928</v>
      </c>
      <c r="E129" s="145"/>
      <c r="F129" s="145"/>
      <c r="G129" s="145"/>
      <c r="H129" s="146"/>
    </row>
    <row r="130" spans="1:8" s="16" customFormat="1" ht="37.5" customHeight="1" outlineLevel="1" x14ac:dyDescent="0.2">
      <c r="A130" s="558" t="s">
        <v>262</v>
      </c>
      <c r="B130" s="568"/>
      <c r="C130" s="143"/>
      <c r="D130" s="144">
        <v>47424</v>
      </c>
      <c r="E130" s="145"/>
      <c r="F130" s="145"/>
      <c r="G130" s="145"/>
      <c r="H130" s="146"/>
    </row>
    <row r="131" spans="1:8" s="16" customFormat="1" ht="37.5" customHeight="1" outlineLevel="1" x14ac:dyDescent="0.2">
      <c r="A131" s="147" t="s">
        <v>263</v>
      </c>
      <c r="B131" s="371"/>
      <c r="C131" s="143"/>
      <c r="D131" s="144">
        <v>49920</v>
      </c>
      <c r="E131" s="145"/>
      <c r="F131" s="145"/>
      <c r="G131" s="145"/>
      <c r="H131" s="146"/>
    </row>
    <row r="132" spans="1:8" s="16" customFormat="1" ht="37.5" customHeight="1" outlineLevel="1" x14ac:dyDescent="0.2">
      <c r="A132" s="558" t="s">
        <v>264</v>
      </c>
      <c r="B132" s="559"/>
      <c r="C132" s="143"/>
      <c r="D132" s="144">
        <v>52416</v>
      </c>
      <c r="E132" s="145"/>
      <c r="F132" s="145"/>
      <c r="G132" s="145"/>
      <c r="H132" s="146"/>
    </row>
    <row r="133" spans="1:8" s="16" customFormat="1" ht="37.5" customHeight="1" outlineLevel="1" x14ac:dyDescent="0.2">
      <c r="A133" s="147" t="s">
        <v>265</v>
      </c>
      <c r="B133" s="148"/>
      <c r="C133" s="143"/>
      <c r="D133" s="144">
        <v>54912</v>
      </c>
      <c r="E133" s="145"/>
      <c r="F133" s="145"/>
      <c r="G133" s="145"/>
      <c r="H133" s="146"/>
    </row>
    <row r="134" spans="1:8" s="16" customFormat="1" ht="37.5" customHeight="1" outlineLevel="1" x14ac:dyDescent="0.2">
      <c r="A134" s="147" t="s">
        <v>266</v>
      </c>
      <c r="B134" s="148"/>
      <c r="C134" s="143"/>
      <c r="D134" s="144">
        <v>57408</v>
      </c>
      <c r="E134" s="145"/>
      <c r="F134" s="145"/>
      <c r="G134" s="145"/>
      <c r="H134" s="146"/>
    </row>
    <row r="135" spans="1:8" s="16" customFormat="1" ht="37.5" customHeight="1" outlineLevel="1" x14ac:dyDescent="0.2">
      <c r="A135" s="147" t="s">
        <v>267</v>
      </c>
      <c r="B135" s="148"/>
      <c r="C135" s="143"/>
      <c r="D135" s="144">
        <v>59904</v>
      </c>
      <c r="E135" s="145"/>
      <c r="F135" s="145"/>
      <c r="G135" s="145"/>
      <c r="H135" s="146"/>
    </row>
    <row r="136" spans="1:8" s="16" customFormat="1" ht="37.5" customHeight="1" outlineLevel="1" x14ac:dyDescent="0.2">
      <c r="A136" s="147" t="s">
        <v>268</v>
      </c>
      <c r="B136" s="148"/>
      <c r="C136" s="143"/>
      <c r="D136" s="144">
        <v>62400</v>
      </c>
      <c r="E136" s="145"/>
      <c r="F136" s="145"/>
      <c r="G136" s="145"/>
      <c r="H136" s="146"/>
    </row>
    <row r="137" spans="1:8" s="16" customFormat="1" ht="37.5" customHeight="1" outlineLevel="1" x14ac:dyDescent="0.2">
      <c r="A137" s="147" t="s">
        <v>269</v>
      </c>
      <c r="B137" s="148"/>
      <c r="C137" s="143"/>
      <c r="D137" s="144">
        <v>64896</v>
      </c>
      <c r="E137" s="145"/>
      <c r="F137" s="145"/>
      <c r="G137" s="145"/>
      <c r="H137" s="146"/>
    </row>
    <row r="138" spans="1:8" s="16" customFormat="1" ht="37.5" customHeight="1" outlineLevel="1" x14ac:dyDescent="0.2">
      <c r="A138" s="147" t="s">
        <v>270</v>
      </c>
      <c r="B138" s="148"/>
      <c r="C138" s="143"/>
      <c r="D138" s="144">
        <v>67392</v>
      </c>
      <c r="E138" s="145"/>
      <c r="F138" s="145"/>
      <c r="G138" s="145"/>
      <c r="H138" s="146"/>
    </row>
    <row r="139" spans="1:8" s="16" customFormat="1" ht="37.5" customHeight="1" outlineLevel="1" thickBot="1" x14ac:dyDescent="0.25">
      <c r="A139" s="147" t="s">
        <v>271</v>
      </c>
      <c r="B139" s="148"/>
      <c r="C139" s="528"/>
      <c r="D139" s="144">
        <v>69888</v>
      </c>
      <c r="E139" s="145"/>
      <c r="F139" s="145"/>
      <c r="G139" s="145"/>
      <c r="H139" s="146"/>
    </row>
    <row r="140" spans="1:8" s="16" customFormat="1" ht="50.1" customHeight="1" thickBot="1" x14ac:dyDescent="0.25">
      <c r="A140" s="136" t="s">
        <v>59</v>
      </c>
      <c r="B140" s="137"/>
      <c r="C140" s="137"/>
      <c r="D140" s="138" t="str">
        <f>"от "&amp;MIN(D141:D150)&amp;" до "&amp;MAX(D141:D150)</f>
        <v>от 348 до 10800</v>
      </c>
      <c r="E140" s="139"/>
      <c r="F140" s="139"/>
      <c r="G140" s="139"/>
      <c r="H140" s="140"/>
    </row>
    <row r="141" spans="1:8" s="16" customFormat="1" ht="156" customHeight="1" x14ac:dyDescent="0.2">
      <c r="A141" s="283" t="s">
        <v>342</v>
      </c>
      <c r="B141" s="150" t="s">
        <v>197</v>
      </c>
      <c r="C141" s="6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141" s="295">
        <v>1548</v>
      </c>
      <c r="E141" s="295"/>
      <c r="F141" s="295"/>
      <c r="G141" s="295"/>
      <c r="H141" s="54"/>
    </row>
    <row r="142" spans="1:8" s="16" customFormat="1" ht="37.5" customHeight="1" x14ac:dyDescent="0.2">
      <c r="A142" s="160" t="s">
        <v>61</v>
      </c>
      <c r="B142" s="161"/>
      <c r="C142" s="156" t="str">
        <f>"Электронный справочник на основе Справочника организаций "&amp;$C$2&amp;" (версия для ПК)"</f>
        <v>Электронный справочник на основе Справочника организаций "2ГИС.ОМСК" (версия для ПК)</v>
      </c>
      <c r="D142" s="56">
        <v>474</v>
      </c>
      <c r="E142" s="37"/>
      <c r="F142" s="37"/>
      <c r="G142" s="37"/>
      <c r="H142" s="38"/>
    </row>
    <row r="143" spans="1:8" s="16" customFormat="1" ht="37.5" customHeight="1" x14ac:dyDescent="0.2">
      <c r="A143" s="160" t="s">
        <v>62</v>
      </c>
      <c r="B143" s="161"/>
      <c r="C143" s="159"/>
      <c r="D143" s="56">
        <v>10800</v>
      </c>
      <c r="E143" s="37"/>
      <c r="F143" s="37"/>
      <c r="G143" s="37"/>
      <c r="H143" s="38"/>
    </row>
    <row r="144" spans="1:8" s="16" customFormat="1" ht="37.5" customHeight="1" x14ac:dyDescent="0.2">
      <c r="A144" s="160" t="s">
        <v>63</v>
      </c>
      <c r="B144" s="161"/>
      <c r="C144" s="159"/>
      <c r="D144" s="56">
        <v>2298</v>
      </c>
      <c r="E144" s="37"/>
      <c r="F144" s="37"/>
      <c r="G144" s="37"/>
      <c r="H144" s="38"/>
    </row>
    <row r="145" spans="1:8" s="16" customFormat="1" ht="37.5" customHeight="1" x14ac:dyDescent="0.2">
      <c r="A145" s="160" t="s">
        <v>64</v>
      </c>
      <c r="B145" s="161"/>
      <c r="C145" s="159"/>
      <c r="D145" s="297">
        <v>6396</v>
      </c>
      <c r="E145" s="157"/>
      <c r="F145" s="157"/>
      <c r="G145" s="157"/>
      <c r="H145" s="158"/>
    </row>
    <row r="146" spans="1:8" s="16" customFormat="1" ht="37.5" customHeight="1" x14ac:dyDescent="0.2">
      <c r="A146" s="160" t="s">
        <v>65</v>
      </c>
      <c r="B146" s="161"/>
      <c r="C146" s="159"/>
      <c r="D146" s="56">
        <v>348</v>
      </c>
      <c r="E146" s="37"/>
      <c r="F146" s="37"/>
      <c r="G146" s="37"/>
      <c r="H146" s="38"/>
    </row>
    <row r="147" spans="1:8" s="16" customFormat="1" ht="37.5" customHeight="1" x14ac:dyDescent="0.2">
      <c r="A147" s="160" t="s">
        <v>66</v>
      </c>
      <c r="B147" s="161"/>
      <c r="C147" s="159"/>
      <c r="D147" s="56">
        <v>348</v>
      </c>
      <c r="E147" s="37"/>
      <c r="F147" s="37"/>
      <c r="G147" s="37"/>
      <c r="H147" s="38"/>
    </row>
    <row r="148" spans="1:8" s="16" customFormat="1" ht="37.5" customHeight="1" x14ac:dyDescent="0.2">
      <c r="A148" s="160" t="s">
        <v>67</v>
      </c>
      <c r="B148" s="161"/>
      <c r="C148" s="159"/>
      <c r="D148" s="56">
        <v>730.8</v>
      </c>
      <c r="E148" s="37"/>
      <c r="F148" s="37"/>
      <c r="G148" s="37"/>
      <c r="H148" s="38"/>
    </row>
    <row r="149" spans="1:8" s="16" customFormat="1" ht="37.5" customHeight="1" x14ac:dyDescent="0.2">
      <c r="A149" s="160" t="s">
        <v>68</v>
      </c>
      <c r="B149" s="161"/>
      <c r="C149" s="159"/>
      <c r="D149" s="56">
        <v>1096.2</v>
      </c>
      <c r="E149" s="37"/>
      <c r="F149" s="37"/>
      <c r="G149" s="37"/>
      <c r="H149" s="38"/>
    </row>
    <row r="150" spans="1:8" s="16" customFormat="1" ht="37.5" customHeight="1" thickBot="1" x14ac:dyDescent="0.25">
      <c r="A150" s="207" t="s">
        <v>69</v>
      </c>
      <c r="B150" s="208"/>
      <c r="C150" s="164"/>
      <c r="D150" s="56">
        <v>7338</v>
      </c>
      <c r="E150" s="37"/>
      <c r="F150" s="37"/>
      <c r="G150" s="37"/>
      <c r="H150" s="38"/>
    </row>
    <row r="151" spans="1:8" s="16" customFormat="1" ht="117.75" customHeight="1" thickBot="1" x14ac:dyDescent="0.25">
      <c r="A151" s="287" t="s">
        <v>71</v>
      </c>
      <c r="B151" s="288"/>
      <c r="C151" s="28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"2ГИС.ОМСК" (версия для ПК); Интернет-площадка 2gis.ru на основе Cправочника организаций "2ГИС.ОМСК"; Электронный справочник на основе Справочника организаций "2ГИС.ОМСК" (мобильная версия); Интернет-площадки и Веб-приложения на основе Cправочника организаций "2ГИС.ОМСК", http://api.2gis.ru/</v>
      </c>
      <c r="D151" s="45">
        <v>30</v>
      </c>
      <c r="E151" s="45"/>
      <c r="F151" s="45"/>
      <c r="G151" s="45"/>
      <c r="H151" s="46"/>
    </row>
    <row r="152" spans="1:8" s="28" customFormat="1" ht="50.1" customHeight="1" thickBot="1" x14ac:dyDescent="0.25">
      <c r="A152" s="24" t="s">
        <v>72</v>
      </c>
      <c r="B152" s="25"/>
      <c r="C152" s="26"/>
      <c r="D152" s="173" t="str">
        <f>"от "&amp;MIN(D154,D174:D188)&amp;" до "&amp;MAX(D154,D174:D188)</f>
        <v>от 564 до 47028</v>
      </c>
      <c r="E152" s="173"/>
      <c r="F152" s="173"/>
      <c r="G152" s="173"/>
      <c r="H152" s="174"/>
    </row>
    <row r="153" spans="1:8" s="16" customFormat="1" ht="24.95" customHeight="1" thickBot="1" x14ac:dyDescent="0.25">
      <c r="A153" s="290"/>
      <c r="B153" s="291"/>
      <c r="C153" s="130"/>
      <c r="D153" s="292"/>
      <c r="E153" s="292"/>
      <c r="F153" s="292"/>
      <c r="G153" s="292"/>
      <c r="H153" s="293"/>
    </row>
    <row r="154" spans="1:8" s="16" customFormat="1" ht="67.5" customHeight="1" thickBot="1" x14ac:dyDescent="0.25">
      <c r="A154" s="179" t="s">
        <v>73</v>
      </c>
      <c r="B154" s="180"/>
      <c r="C154"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"2ГИС.ОМСК" (версия для ПК); Интернет-площадка 2gis.kz на основе Cправочника организаций "2ГИС.ОМСК"; Электронный справочник на основе Справочника организаций "2ГИС.ОМСК" (мобильная версия); Интернет-площадки и Веб-приложения на основе Cправочника организаций "2ГИС.ОМСК", http://api.2gis.kz/</v>
      </c>
      <c r="D154" s="182">
        <v>14100</v>
      </c>
      <c r="E154" s="182"/>
      <c r="F154" s="182"/>
      <c r="G154" s="182"/>
      <c r="H154" s="183"/>
    </row>
    <row r="155" spans="1:8" s="16" customFormat="1" ht="67.5" customHeight="1" thickBot="1" x14ac:dyDescent="0.25">
      <c r="A155" s="184" t="s">
        <v>74</v>
      </c>
      <c r="B155" s="185"/>
      <c r="C155" s="186"/>
      <c r="D155" s="187" t="s">
        <v>75</v>
      </c>
      <c r="E155" s="188"/>
      <c r="F155" s="188"/>
      <c r="G155" s="188"/>
      <c r="H155" s="189"/>
    </row>
    <row r="156" spans="1:8" s="16" customFormat="1" ht="67.5" customHeight="1" x14ac:dyDescent="0.2">
      <c r="A156" s="190" t="s">
        <v>76</v>
      </c>
      <c r="B156" s="191"/>
      <c r="C156" s="186"/>
      <c r="D156" s="157">
        <f>D154/4</f>
        <v>3525</v>
      </c>
      <c r="E156" s="157"/>
      <c r="F156" s="157"/>
      <c r="G156" s="157"/>
      <c r="H156" s="158"/>
    </row>
    <row r="157" spans="1:8" s="16" customFormat="1" ht="67.5" customHeight="1" x14ac:dyDescent="0.2">
      <c r="A157" s="190" t="s">
        <v>77</v>
      </c>
      <c r="B157" s="191"/>
      <c r="C157" s="186"/>
      <c r="D157" s="157">
        <f>D154/5</f>
        <v>2820</v>
      </c>
      <c r="E157" s="157"/>
      <c r="F157" s="157"/>
      <c r="G157" s="157"/>
      <c r="H157" s="158"/>
    </row>
    <row r="158" spans="1:8" s="16" customFormat="1" ht="67.5" customHeight="1" x14ac:dyDescent="0.2">
      <c r="A158" s="190" t="s">
        <v>78</v>
      </c>
      <c r="B158" s="191"/>
      <c r="C158" s="186"/>
      <c r="D158" s="157">
        <f>D154/6</f>
        <v>2350</v>
      </c>
      <c r="E158" s="157"/>
      <c r="F158" s="157"/>
      <c r="G158" s="157"/>
      <c r="H158" s="158"/>
    </row>
    <row r="159" spans="1:8" s="16" customFormat="1" ht="67.5" customHeight="1" x14ac:dyDescent="0.2">
      <c r="A159" s="190" t="s">
        <v>79</v>
      </c>
      <c r="B159" s="191"/>
      <c r="C159" s="186"/>
      <c r="D159" s="157">
        <f>D154/7</f>
        <v>2014.2857142857142</v>
      </c>
      <c r="E159" s="157"/>
      <c r="F159" s="157"/>
      <c r="G159" s="157"/>
      <c r="H159" s="158"/>
    </row>
    <row r="160" spans="1:8" s="16" customFormat="1" ht="67.5" customHeight="1" x14ac:dyDescent="0.2">
      <c r="A160" s="190" t="s">
        <v>80</v>
      </c>
      <c r="B160" s="191"/>
      <c r="C160" s="186"/>
      <c r="D160" s="157">
        <f>D154/8</f>
        <v>1762.5</v>
      </c>
      <c r="E160" s="157"/>
      <c r="F160" s="157"/>
      <c r="G160" s="157"/>
      <c r="H160" s="158"/>
    </row>
    <row r="161" spans="1:8" s="16" customFormat="1" ht="67.5" customHeight="1" x14ac:dyDescent="0.2">
      <c r="A161" s="190" t="s">
        <v>81</v>
      </c>
      <c r="B161" s="191"/>
      <c r="C161" s="186"/>
      <c r="D161" s="157">
        <f>D154/9</f>
        <v>1566.6666666666667</v>
      </c>
      <c r="E161" s="157"/>
      <c r="F161" s="157"/>
      <c r="G161" s="157"/>
      <c r="H161" s="158"/>
    </row>
    <row r="162" spans="1:8" s="16" customFormat="1" ht="67.5" customHeight="1" x14ac:dyDescent="0.2">
      <c r="A162" s="190" t="s">
        <v>82</v>
      </c>
      <c r="B162" s="191"/>
      <c r="C162" s="186"/>
      <c r="D162" s="157">
        <f>D154/10</f>
        <v>1410</v>
      </c>
      <c r="E162" s="157"/>
      <c r="F162" s="157"/>
      <c r="G162" s="157"/>
      <c r="H162" s="158"/>
    </row>
    <row r="163" spans="1:8" s="16" customFormat="1" ht="67.5" customHeight="1" thickBot="1" x14ac:dyDescent="0.25">
      <c r="A163" s="179" t="s">
        <v>83</v>
      </c>
      <c r="B163" s="180"/>
      <c r="C163" s="186"/>
      <c r="D163" s="182">
        <v>21144</v>
      </c>
      <c r="E163" s="182"/>
      <c r="F163" s="182"/>
      <c r="G163" s="182"/>
      <c r="H163" s="183"/>
    </row>
    <row r="164" spans="1:8" s="16" customFormat="1" ht="67.5" customHeight="1" thickBot="1" x14ac:dyDescent="0.25">
      <c r="A164" s="184" t="s">
        <v>74</v>
      </c>
      <c r="B164" s="185"/>
      <c r="C164" s="186"/>
      <c r="D164" s="187" t="s">
        <v>75</v>
      </c>
      <c r="E164" s="188"/>
      <c r="F164" s="188"/>
      <c r="G164" s="188"/>
      <c r="H164" s="189"/>
    </row>
    <row r="165" spans="1:8" s="16" customFormat="1" ht="67.5" customHeight="1" x14ac:dyDescent="0.2">
      <c r="A165" s="190" t="s">
        <v>76</v>
      </c>
      <c r="B165" s="191"/>
      <c r="C165" s="186"/>
      <c r="D165" s="157">
        <v>5286</v>
      </c>
      <c r="E165" s="157"/>
      <c r="F165" s="157"/>
      <c r="G165" s="157"/>
      <c r="H165" s="158"/>
    </row>
    <row r="166" spans="1:8" s="16" customFormat="1" ht="67.5" customHeight="1" x14ac:dyDescent="0.2">
      <c r="A166" s="190" t="s">
        <v>77</v>
      </c>
      <c r="B166" s="191"/>
      <c r="C166" s="186"/>
      <c r="D166" s="157">
        <v>4228.8</v>
      </c>
      <c r="E166" s="157"/>
      <c r="F166" s="157"/>
      <c r="G166" s="157"/>
      <c r="H166" s="158"/>
    </row>
    <row r="167" spans="1:8" s="16" customFormat="1" ht="67.5" customHeight="1" x14ac:dyDescent="0.2">
      <c r="A167" s="190" t="s">
        <v>78</v>
      </c>
      <c r="B167" s="191"/>
      <c r="C167" s="186"/>
      <c r="D167" s="157">
        <v>3523.9999999999995</v>
      </c>
      <c r="E167" s="157"/>
      <c r="F167" s="157"/>
      <c r="G167" s="157"/>
      <c r="H167" s="158"/>
    </row>
    <row r="168" spans="1:8" s="16" customFormat="1" ht="67.5" customHeight="1" x14ac:dyDescent="0.2">
      <c r="A168" s="190" t="s">
        <v>79</v>
      </c>
      <c r="B168" s="191"/>
      <c r="C168" s="186"/>
      <c r="D168" s="157">
        <v>3020.5714285714289</v>
      </c>
      <c r="E168" s="157"/>
      <c r="F168" s="157"/>
      <c r="G168" s="157"/>
      <c r="H168" s="158"/>
    </row>
    <row r="169" spans="1:8" s="16" customFormat="1" ht="67.5" customHeight="1" x14ac:dyDescent="0.2">
      <c r="A169" s="190" t="s">
        <v>80</v>
      </c>
      <c r="B169" s="191"/>
      <c r="C169" s="186"/>
      <c r="D169" s="157">
        <v>2643</v>
      </c>
      <c r="E169" s="157"/>
      <c r="F169" s="157"/>
      <c r="G169" s="157"/>
      <c r="H169" s="158"/>
    </row>
    <row r="170" spans="1:8" s="16" customFormat="1" ht="67.5" customHeight="1" x14ac:dyDescent="0.2">
      <c r="A170" s="190" t="s">
        <v>81</v>
      </c>
      <c r="B170" s="191"/>
      <c r="C170" s="186"/>
      <c r="D170" s="157">
        <v>2349.3333333333335</v>
      </c>
      <c r="E170" s="157"/>
      <c r="F170" s="157"/>
      <c r="G170" s="157"/>
      <c r="H170" s="158"/>
    </row>
    <row r="171" spans="1:8" s="16" customFormat="1" ht="67.5" customHeight="1" thickBot="1" x14ac:dyDescent="0.25">
      <c r="A171" s="190" t="s">
        <v>82</v>
      </c>
      <c r="B171" s="191"/>
      <c r="C171" s="194"/>
      <c r="D171" s="157">
        <v>2114.4</v>
      </c>
      <c r="E171" s="157"/>
      <c r="F171" s="157"/>
      <c r="G171" s="157"/>
      <c r="H171" s="158"/>
    </row>
    <row r="172" spans="1:8" s="16" customFormat="1" ht="62.45" customHeight="1" thickBot="1" x14ac:dyDescent="0.25">
      <c r="A172" s="195" t="s">
        <v>84</v>
      </c>
      <c r="B172" s="196"/>
      <c r="C172"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172" s="44">
        <v>20004</v>
      </c>
      <c r="E172" s="45"/>
      <c r="F172" s="45"/>
      <c r="G172" s="45"/>
      <c r="H172" s="46"/>
    </row>
    <row r="173" spans="1:8" s="16" customFormat="1" ht="24.95" customHeight="1" thickBot="1" x14ac:dyDescent="0.25">
      <c r="A173" s="290"/>
      <c r="B173" s="291"/>
      <c r="C173" s="125"/>
      <c r="D173" s="292"/>
      <c r="E173" s="292"/>
      <c r="F173" s="292"/>
      <c r="G173" s="292"/>
      <c r="H173" s="293"/>
    </row>
    <row r="174" spans="1:8" s="16" customFormat="1" ht="50.1" customHeight="1" x14ac:dyDescent="0.2">
      <c r="A174" s="160" t="s">
        <v>85</v>
      </c>
      <c r="B174" s="161"/>
      <c r="C174" s="298" t="str">
        <f>"Интернет-площадка 2gis.ru на основе Cправочника организаций "&amp;$C$2&amp;""</f>
        <v>Интернет-площадка 2gis.ru на основе Cправочника организаций "2ГИС.ОМСК"</v>
      </c>
      <c r="D174" s="56">
        <v>20256</v>
      </c>
      <c r="E174" s="37"/>
      <c r="F174" s="37"/>
      <c r="G174" s="37"/>
      <c r="H174" s="38"/>
    </row>
    <row r="175" spans="1:8" s="16" customFormat="1" ht="50.1" customHeight="1" x14ac:dyDescent="0.2">
      <c r="A175" s="160" t="s">
        <v>86</v>
      </c>
      <c r="B175" s="161"/>
      <c r="C175" s="203" t="str">
        <f>"Электронный справочник на основе Справочника организаций "&amp;$C$2&amp;" (версия для ПК)"</f>
        <v>Электронный справочник на основе Справочника организаций "2ГИС.ОМСК" (версия для ПК)</v>
      </c>
      <c r="D175" s="56">
        <v>14580</v>
      </c>
      <c r="E175" s="37"/>
      <c r="F175" s="37"/>
      <c r="G175" s="37"/>
      <c r="H175" s="38"/>
    </row>
    <row r="176" spans="1:8" s="16" customFormat="1" ht="50.1" customHeight="1" x14ac:dyDescent="0.2">
      <c r="A176" s="160" t="s">
        <v>87</v>
      </c>
      <c r="B176" s="161"/>
      <c r="C176" s="203" t="str">
        <f>"Электронный справочник на основе Справочника организаций "&amp;$C$2&amp;" (версия для ПК)"</f>
        <v>Электронный справочник на основе Справочника организаций "2ГИС.ОМСК" (версия для ПК)</v>
      </c>
      <c r="D176" s="56">
        <v>44826</v>
      </c>
      <c r="E176" s="37"/>
      <c r="F176" s="37"/>
      <c r="G176" s="37"/>
      <c r="H176" s="38"/>
    </row>
    <row r="177" spans="1:8" s="16" customFormat="1" ht="50.1" customHeight="1" x14ac:dyDescent="0.2">
      <c r="A177" s="160" t="s">
        <v>88</v>
      </c>
      <c r="B177" s="161"/>
      <c r="C177" s="203" t="str">
        <f>"Интернет-площадка 2gis.ru на основе Cправочника организаций "&amp;$C$2&amp;""</f>
        <v>Интернет-площадка 2gis.ru на основе Cправочника организаций "2ГИС.ОМСК"</v>
      </c>
      <c r="D177" s="56">
        <v>11760</v>
      </c>
      <c r="E177" s="37"/>
      <c r="F177" s="37"/>
      <c r="G177" s="37"/>
      <c r="H177" s="38"/>
    </row>
    <row r="178" spans="1:8" s="16" customFormat="1" ht="50.1" customHeight="1" x14ac:dyDescent="0.2">
      <c r="A178" s="160" t="s">
        <v>89</v>
      </c>
      <c r="B178" s="161"/>
      <c r="C178" s="203" t="str">
        <f>"Интернет-площадка 2gis.ru на основе Cправочника организаций "&amp;$C$2&amp;""</f>
        <v>Интернет-площадка 2gis.ru на основе Cправочника организаций "2ГИС.ОМСК"</v>
      </c>
      <c r="D178" s="56">
        <v>14112</v>
      </c>
      <c r="E178" s="37"/>
      <c r="F178" s="37"/>
      <c r="G178" s="37"/>
      <c r="H178" s="38"/>
    </row>
    <row r="179" spans="1:8" s="16" customFormat="1" ht="50.1" customHeight="1" x14ac:dyDescent="0.2">
      <c r="A179" s="160" t="s">
        <v>90</v>
      </c>
      <c r="B179" s="161"/>
      <c r="C179" s="203" t="str">
        <f>"Электронный справочник на основе Справочника организаций "&amp;$C$2&amp;" (версия для ПК)"</f>
        <v>Электронный справочник на основе Справочника организаций "2ГИС.ОМСК" (версия для ПК)</v>
      </c>
      <c r="D179" s="56">
        <v>21516</v>
      </c>
      <c r="E179" s="37"/>
      <c r="F179" s="37"/>
      <c r="G179" s="37"/>
      <c r="H179" s="38"/>
    </row>
    <row r="180" spans="1:8" s="16" customFormat="1" ht="50.1" customHeight="1" x14ac:dyDescent="0.2">
      <c r="A180" s="160" t="s">
        <v>91</v>
      </c>
      <c r="B180" s="161"/>
      <c r="C180" s="203" t="str">
        <f>"Электронный справочник на основе Справочника организаций "&amp;$C$2&amp;" (версия для ПК)"</f>
        <v>Электронный справочник на основе Справочника организаций "2ГИС.ОМСК" (версия для ПК)</v>
      </c>
      <c r="D180" s="56">
        <v>28752</v>
      </c>
      <c r="E180" s="37"/>
      <c r="F180" s="37"/>
      <c r="G180" s="37"/>
      <c r="H180" s="38"/>
    </row>
    <row r="181" spans="1:8" s="16" customFormat="1" ht="50.1" customHeight="1" x14ac:dyDescent="0.2">
      <c r="A181" s="160" t="s">
        <v>92</v>
      </c>
      <c r="B181" s="161"/>
      <c r="C181" s="203" t="str">
        <f>"Электронный справочник на основе Справочника организаций "&amp;$C$2&amp;" (версия для ПК)"</f>
        <v>Электронный справочник на основе Справочника организаций "2ГИС.ОМСК" (версия для ПК)</v>
      </c>
      <c r="D181" s="56">
        <v>47028</v>
      </c>
      <c r="E181" s="37"/>
      <c r="F181" s="37"/>
      <c r="G181" s="37"/>
      <c r="H181" s="38"/>
    </row>
    <row r="182" spans="1:8" s="16" customFormat="1" ht="50.1" customHeight="1" x14ac:dyDescent="0.2">
      <c r="A182" s="160" t="s">
        <v>93</v>
      </c>
      <c r="B182" s="161"/>
      <c r="C182" s="203" t="str">
        <f>C213</f>
        <v>электронный справочник на основе Справочника организаций "2ГИС.ОМСК" (мобильная версия 2ГИС 4.0 и выше)</v>
      </c>
      <c r="D182" s="56">
        <v>20220</v>
      </c>
      <c r="E182" s="37"/>
      <c r="F182" s="37"/>
      <c r="G182" s="37"/>
      <c r="H182" s="38"/>
    </row>
    <row r="183" spans="1:8" s="16" customFormat="1" ht="50.1" customHeight="1" x14ac:dyDescent="0.2">
      <c r="A183" s="160" t="s">
        <v>94</v>
      </c>
      <c r="B183" s="161"/>
      <c r="C183" s="203" t="s">
        <v>95</v>
      </c>
      <c r="D183" s="56">
        <v>564</v>
      </c>
      <c r="E183" s="37"/>
      <c r="F183" s="37"/>
      <c r="G183" s="37"/>
      <c r="H183" s="38"/>
    </row>
    <row r="184" spans="1:8" s="16" customFormat="1" ht="78" customHeight="1" x14ac:dyDescent="0.2">
      <c r="A184" s="160" t="s">
        <v>96</v>
      </c>
      <c r="B184" s="161"/>
      <c r="C184"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"2ГИС.ОМСК" (мобильная версия 2ГИС 4.0 и выше); Интернет-площадка 2gis.ru на основе Cправочника организаций "2ГИС.ОМСК"</v>
      </c>
      <c r="D184" s="56">
        <v>9540</v>
      </c>
      <c r="E184" s="37"/>
      <c r="F184" s="37"/>
      <c r="G184" s="37"/>
      <c r="H184" s="38"/>
    </row>
    <row r="185" spans="1:8" s="16" customFormat="1" ht="78" customHeight="1" x14ac:dyDescent="0.2">
      <c r="A185" s="160" t="s">
        <v>97</v>
      </c>
      <c r="B185" s="161"/>
      <c r="C185" s="203" t="str">
        <f t="shared" ref="C185:C187"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"2ГИС.ОМСК" (мобильная версия 2ГИС 4.0 и выше); Интернет-площадка 2gis.ru на основе Cправочника организаций "2ГИС.ОМСК"</v>
      </c>
      <c r="D185" s="56">
        <v>7632</v>
      </c>
      <c r="E185" s="37"/>
      <c r="F185" s="37"/>
      <c r="G185" s="37"/>
      <c r="H185" s="38"/>
    </row>
    <row r="186" spans="1:8" s="16" customFormat="1" ht="78" customHeight="1" x14ac:dyDescent="0.2">
      <c r="A186" s="160" t="s">
        <v>98</v>
      </c>
      <c r="B186" s="161"/>
      <c r="C186" s="203" t="str">
        <f t="shared" si="0"/>
        <v>электронный справочник на основе Справочника организаций "2ГИС.ОМСК" (мобильная версия 2ГИС 4.0 и выше); Интернет-площадка 2gis.ru на основе Cправочника организаций "2ГИС.ОМСК"</v>
      </c>
      <c r="D186" s="56">
        <v>7968</v>
      </c>
      <c r="E186" s="37"/>
      <c r="F186" s="37"/>
      <c r="G186" s="37"/>
      <c r="H186" s="38"/>
    </row>
    <row r="187" spans="1:8" s="16" customFormat="1" ht="78" customHeight="1" x14ac:dyDescent="0.2">
      <c r="A187" s="160" t="s">
        <v>99</v>
      </c>
      <c r="B187" s="161"/>
      <c r="C187" s="203" t="str">
        <f t="shared" si="0"/>
        <v>электронный справочник на основе Справочника организаций "2ГИС.ОМСК" (мобильная версия 2ГИС 4.0 и выше); Интернет-площадка 2gis.ru на основе Cправочника организаций "2ГИС.ОМСК"</v>
      </c>
      <c r="D187" s="56">
        <v>3816</v>
      </c>
      <c r="E187" s="37"/>
      <c r="F187" s="37"/>
      <c r="G187" s="37"/>
      <c r="H187" s="38"/>
    </row>
    <row r="188" spans="1:8" s="16" customFormat="1" ht="50.1" customHeight="1" thickBot="1" x14ac:dyDescent="0.25">
      <c r="A188" s="160" t="s">
        <v>102</v>
      </c>
      <c r="B188" s="161"/>
      <c r="C188" s="203" t="str">
        <f>"Электронный справочник на основе Справочника организаций "&amp;$C$2&amp;" (версия для ПК)"</f>
        <v>Электронный справочник на основе Справочника организаций "2ГИС.ОМСК" (версия для ПК)</v>
      </c>
      <c r="D188" s="56">
        <v>10488</v>
      </c>
      <c r="E188" s="37"/>
      <c r="F188" s="37"/>
      <c r="G188" s="37"/>
      <c r="H188" s="38"/>
    </row>
    <row r="189" spans="1:8" s="16" customFormat="1" ht="102" customHeight="1" thickBot="1" x14ac:dyDescent="0.25">
      <c r="A189" s="160" t="s">
        <v>16</v>
      </c>
      <c r="B189" s="161"/>
      <c r="C189"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189" s="56">
        <v>1548</v>
      </c>
      <c r="E189" s="37"/>
      <c r="F189" s="37"/>
      <c r="G189" s="37"/>
      <c r="H189" s="38"/>
    </row>
    <row r="190" spans="1:8" s="16" customFormat="1" ht="102" customHeight="1" thickBot="1" x14ac:dyDescent="0.25">
      <c r="A190" s="160" t="s">
        <v>103</v>
      </c>
      <c r="B190" s="161"/>
      <c r="C190"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190" s="56">
        <v>100002</v>
      </c>
      <c r="E190" s="37"/>
      <c r="F190" s="37"/>
      <c r="G190" s="37"/>
      <c r="H190" s="38"/>
    </row>
    <row r="191" spans="1:8" s="16" customFormat="1" ht="126" customHeight="1" x14ac:dyDescent="0.2">
      <c r="A191" s="160" t="s">
        <v>104</v>
      </c>
      <c r="B191" s="161"/>
      <c r="C191" s="30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"2ГИС.ОМСК" (версия для ПК); Интернет-площадка 2gis.ru на основе Cправочника организаций "2ГИС.ОМСК"; Электронный справочник на основе Справочника организаций "2ГИС.ОМСК" (мобильная версия); Интернет-площадки и Веб-приложения на основе Cправочника организаций "2ГИС.ОМСК", http://api.2gis.ru/</v>
      </c>
      <c r="D191" s="56">
        <v>13134</v>
      </c>
      <c r="E191" s="37"/>
      <c r="F191" s="37"/>
      <c r="G191" s="37"/>
      <c r="H191" s="38"/>
    </row>
    <row r="192" spans="1:8" s="16" customFormat="1" ht="96" customHeight="1" x14ac:dyDescent="0.2">
      <c r="A192" s="154" t="s">
        <v>105</v>
      </c>
      <c r="B192" s="204"/>
      <c r="C192"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"2ГИС.ОМСК"; Электронный справочник на основе Справочника организаций "2ГИС.ОМСК" (мобильная версия); Интернет-площадки и Веб-приложения на основе Cправочника организаций "2ГИС.ОМСК", http://api.2gis.ru/</v>
      </c>
      <c r="D192" s="56">
        <v>10506</v>
      </c>
      <c r="E192" s="37"/>
      <c r="F192" s="37"/>
      <c r="G192" s="37"/>
      <c r="H192" s="38"/>
    </row>
    <row r="193" spans="1:8" s="16" customFormat="1" ht="96" customHeight="1" x14ac:dyDescent="0.2">
      <c r="A193" s="154" t="s">
        <v>106</v>
      </c>
      <c r="B193" s="204"/>
      <c r="C193"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"2ГИС.ОМСК" (мобильная версия 2ГИС 4.0 и выше)</v>
      </c>
      <c r="D193" s="56">
        <v>10008</v>
      </c>
      <c r="E193" s="37"/>
      <c r="F193" s="37"/>
      <c r="G193" s="37"/>
      <c r="H193" s="38"/>
    </row>
    <row r="194" spans="1:8" s="16" customFormat="1" ht="78" customHeight="1" x14ac:dyDescent="0.2">
      <c r="A194" s="160" t="s">
        <v>100</v>
      </c>
      <c r="B194" s="161" t="s">
        <v>100</v>
      </c>
      <c r="C194"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"2ГИС.ОМСК" (мобильная версия 2ГИС 4.0 и выше)</v>
      </c>
      <c r="D194" s="56">
        <v>10008</v>
      </c>
      <c r="E194" s="37"/>
      <c r="F194" s="37"/>
      <c r="G194" s="37"/>
      <c r="H194" s="38"/>
    </row>
    <row r="195" spans="1:8" s="16" customFormat="1" ht="78" customHeight="1" x14ac:dyDescent="0.2">
      <c r="A195" s="160" t="s">
        <v>101</v>
      </c>
      <c r="B195" s="161" t="s">
        <v>101</v>
      </c>
      <c r="C195"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"2ГИС.ОМСК" (мобильная версия 2ГИС 4.0 и выше)</v>
      </c>
      <c r="D195" s="56">
        <v>10008</v>
      </c>
      <c r="E195" s="37"/>
      <c r="F195" s="37"/>
      <c r="G195" s="37"/>
      <c r="H195" s="38"/>
    </row>
    <row r="196" spans="1:8" s="16" customFormat="1" ht="50.1" customHeight="1" x14ac:dyDescent="0.2">
      <c r="A196" s="160" t="s">
        <v>107</v>
      </c>
      <c r="B196" s="161"/>
      <c r="C196" s="203" t="str">
        <f>"Интернет-площадка 2gis.ru на основе Cправочника организаций "&amp;$C$2&amp;""</f>
        <v>Интернет-площадка 2gis.ru на основе Cправочника организаций "2ГИС.ОМСК"</v>
      </c>
      <c r="D196" s="56">
        <v>34440</v>
      </c>
      <c r="E196" s="37"/>
      <c r="F196" s="37"/>
      <c r="G196" s="37"/>
      <c r="H196" s="38"/>
    </row>
    <row r="197" spans="1:8" s="16" customFormat="1" ht="50.1" customHeight="1" x14ac:dyDescent="0.2">
      <c r="A197" s="160" t="s">
        <v>108</v>
      </c>
      <c r="B197" s="161"/>
      <c r="C197" s="203" t="str">
        <f t="shared" ref="C197:C205" si="1">"Электронный справочник на основе Справочника организаций "&amp;$C$2&amp;" (версия для ПК)"</f>
        <v>Электронный справочник на основе Справочника организаций "2ГИС.ОМСК" (версия для ПК)</v>
      </c>
      <c r="D197" s="56">
        <v>24840</v>
      </c>
      <c r="E197" s="37"/>
      <c r="F197" s="37"/>
      <c r="G197" s="37"/>
      <c r="H197" s="38"/>
    </row>
    <row r="198" spans="1:8" s="16" customFormat="1" ht="50.1" customHeight="1" x14ac:dyDescent="0.2">
      <c r="A198" s="160" t="s">
        <v>109</v>
      </c>
      <c r="B198" s="161"/>
      <c r="C198" s="203" t="str">
        <f t="shared" si="1"/>
        <v>Электронный справочник на основе Справочника организаций "2ГИС.ОМСК" (версия для ПК)</v>
      </c>
      <c r="D198" s="56">
        <v>76320</v>
      </c>
      <c r="E198" s="37"/>
      <c r="F198" s="37"/>
      <c r="G198" s="37"/>
      <c r="H198" s="38"/>
    </row>
    <row r="199" spans="1:8" s="16" customFormat="1" ht="50.1" customHeight="1" x14ac:dyDescent="0.2">
      <c r="A199" s="160" t="s">
        <v>110</v>
      </c>
      <c r="B199" s="161"/>
      <c r="C199" s="203" t="str">
        <f>"Интернет-площадка 2gis.ru на основе Cправочника организаций "&amp;$C$2&amp;""</f>
        <v>Интернет-площадка 2gis.ru на основе Cправочника организаций "2ГИС.ОМСК"</v>
      </c>
      <c r="D199" s="56">
        <v>20040</v>
      </c>
      <c r="E199" s="37"/>
      <c r="F199" s="37"/>
      <c r="G199" s="37"/>
      <c r="H199" s="38"/>
    </row>
    <row r="200" spans="1:8" s="16" customFormat="1" ht="50.1" customHeight="1" x14ac:dyDescent="0.2">
      <c r="A200" s="160" t="s">
        <v>111</v>
      </c>
      <c r="B200" s="161"/>
      <c r="C200" s="203" t="str">
        <f>"Интернет-площадка 2gis.ru на основе Cправочника организаций "&amp;$C$2&amp;""</f>
        <v>Интернет-площадка 2gis.ru на основе Cправочника организаций "2ГИС.ОМСК"</v>
      </c>
      <c r="D200" s="56">
        <v>24048</v>
      </c>
      <c r="E200" s="37"/>
      <c r="F200" s="37"/>
      <c r="G200" s="37"/>
      <c r="H200" s="38"/>
    </row>
    <row r="201" spans="1:8" s="16" customFormat="1" ht="50.1" customHeight="1" x14ac:dyDescent="0.2">
      <c r="A201" s="160" t="s">
        <v>112</v>
      </c>
      <c r="B201" s="161"/>
      <c r="C201" s="203" t="str">
        <f t="shared" si="1"/>
        <v>Электронный справочник на основе Справочника организаций "2ГИС.ОМСК" (версия для ПК)</v>
      </c>
      <c r="D201" s="56">
        <v>36600</v>
      </c>
      <c r="E201" s="37"/>
      <c r="F201" s="37"/>
      <c r="G201" s="37"/>
      <c r="H201" s="38"/>
    </row>
    <row r="202" spans="1:8" s="16" customFormat="1" ht="50.1" customHeight="1" x14ac:dyDescent="0.2">
      <c r="A202" s="160" t="s">
        <v>113</v>
      </c>
      <c r="B202" s="161"/>
      <c r="C202" s="203" t="str">
        <f t="shared" si="1"/>
        <v>Электронный справочник на основе Справочника организаций "2ГИС.ОМСК" (версия для ПК)</v>
      </c>
      <c r="D202" s="56">
        <v>48960</v>
      </c>
      <c r="E202" s="37"/>
      <c r="F202" s="37"/>
      <c r="G202" s="37"/>
      <c r="H202" s="38"/>
    </row>
    <row r="203" spans="1:8" s="16" customFormat="1" ht="50.1" customHeight="1" x14ac:dyDescent="0.2">
      <c r="A203" s="160" t="s">
        <v>114</v>
      </c>
      <c r="B203" s="161"/>
      <c r="C203" s="203" t="str">
        <f t="shared" si="1"/>
        <v>Электронный справочник на основе Справочника организаций "2ГИС.ОМСК" (версия для ПК)</v>
      </c>
      <c r="D203" s="56">
        <v>80040</v>
      </c>
      <c r="E203" s="37"/>
      <c r="F203" s="37"/>
      <c r="G203" s="37"/>
      <c r="H203" s="38"/>
    </row>
    <row r="204" spans="1:8" s="16" customFormat="1" ht="50.1" customHeight="1" x14ac:dyDescent="0.2">
      <c r="A204" s="160" t="s">
        <v>115</v>
      </c>
      <c r="B204" s="161"/>
      <c r="C204" s="203" t="s">
        <v>95</v>
      </c>
      <c r="D204" s="56">
        <v>960</v>
      </c>
      <c r="E204" s="37"/>
      <c r="F204" s="37"/>
      <c r="G204" s="37"/>
      <c r="H204" s="38"/>
    </row>
    <row r="205" spans="1:8" s="16" customFormat="1" ht="50.1" customHeight="1" thickBot="1" x14ac:dyDescent="0.25">
      <c r="A205" s="160" t="s">
        <v>117</v>
      </c>
      <c r="B205" s="161"/>
      <c r="C205" s="203" t="str">
        <f t="shared" si="1"/>
        <v>Электронный справочник на основе Справочника организаций "2ГИС.ОМСК" (версия для ПК)</v>
      </c>
      <c r="D205" s="56">
        <v>17880</v>
      </c>
      <c r="E205" s="37"/>
      <c r="F205" s="37"/>
      <c r="G205" s="37"/>
      <c r="H205" s="38"/>
    </row>
    <row r="206" spans="1:8" s="28" customFormat="1" ht="50.1" customHeight="1" thickBot="1" x14ac:dyDescent="0.25">
      <c r="A206" s="24" t="s">
        <v>118</v>
      </c>
      <c r="B206" s="25"/>
      <c r="C206" s="26"/>
      <c r="D206" s="173"/>
      <c r="E206" s="173"/>
      <c r="F206" s="173"/>
      <c r="G206" s="173"/>
      <c r="H206" s="174"/>
    </row>
    <row r="207" spans="1:8" s="16" customFormat="1" ht="50.1" customHeight="1" x14ac:dyDescent="0.2">
      <c r="A207" s="160" t="s">
        <v>119</v>
      </c>
      <c r="B207" s="161"/>
      <c r="C207" s="206" t="str">
        <f>"Электронный справочник на основе Справочника организаций "&amp;$C$2&amp;" (мобильная версия)"</f>
        <v>Электронный справочник на основе Справочника организаций "2ГИС.ОМСК" (мобильная версия)</v>
      </c>
      <c r="D207" s="56">
        <v>8004</v>
      </c>
      <c r="E207" s="37"/>
      <c r="F207" s="37"/>
      <c r="G207" s="37"/>
      <c r="H207" s="38"/>
    </row>
    <row r="208" spans="1:8" s="16" customFormat="1" ht="50.1" customHeight="1" x14ac:dyDescent="0.2">
      <c r="A208" s="160" t="s">
        <v>120</v>
      </c>
      <c r="B208" s="161"/>
      <c r="C208" s="209"/>
      <c r="D208" s="56">
        <v>8004</v>
      </c>
      <c r="E208" s="37"/>
      <c r="F208" s="37"/>
      <c r="G208" s="37"/>
      <c r="H208" s="38"/>
    </row>
    <row r="209" spans="1:8" s="16" customFormat="1" ht="50.1" customHeight="1" x14ac:dyDescent="0.2">
      <c r="A209" s="207" t="s">
        <v>121</v>
      </c>
      <c r="B209" s="208"/>
      <c r="C209" s="209"/>
      <c r="D209" s="297">
        <v>3000</v>
      </c>
      <c r="E209" s="157"/>
      <c r="F209" s="157"/>
      <c r="G209" s="157"/>
      <c r="H209" s="157"/>
    </row>
    <row r="210" spans="1:8" s="16" customFormat="1" ht="50.1" customHeight="1" x14ac:dyDescent="0.2">
      <c r="A210" s="207" t="s">
        <v>122</v>
      </c>
      <c r="B210" s="208"/>
      <c r="C210" s="209"/>
      <c r="D210" s="297">
        <v>300</v>
      </c>
      <c r="E210" s="157"/>
      <c r="F210" s="157"/>
      <c r="G210" s="157"/>
      <c r="H210" s="157"/>
    </row>
    <row r="211" spans="1:8" s="16" customFormat="1" ht="50.1" customHeight="1" thickBot="1" x14ac:dyDescent="0.25">
      <c r="A211" s="207" t="s">
        <v>123</v>
      </c>
      <c r="B211" s="208"/>
      <c r="C211" s="210"/>
      <c r="D211" s="78">
        <v>1050</v>
      </c>
      <c r="E211" s="79"/>
      <c r="F211" s="79"/>
      <c r="G211" s="79"/>
      <c r="H211" s="79"/>
    </row>
    <row r="212" spans="1:8" s="16" customFormat="1" ht="50.1" customHeight="1" thickBot="1" x14ac:dyDescent="0.25">
      <c r="A212" s="24" t="s">
        <v>124</v>
      </c>
      <c r="B212" s="25"/>
      <c r="C212" s="26"/>
      <c r="D212" s="173"/>
      <c r="E212" s="173"/>
      <c r="F212" s="173"/>
      <c r="G212" s="173"/>
      <c r="H212" s="174"/>
    </row>
    <row r="213" spans="1:8" s="16" customFormat="1" ht="50.1" customHeight="1" x14ac:dyDescent="0.2">
      <c r="A213" s="160" t="s">
        <v>214</v>
      </c>
      <c r="B213" s="161"/>
      <c r="C213"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"2ГИС.ОМСК" (мобильная версия 2ГИС 4.0 и выше)</v>
      </c>
      <c r="D213" s="56">
        <v>6048</v>
      </c>
      <c r="E213" s="37"/>
      <c r="F213" s="37"/>
      <c r="G213" s="37"/>
      <c r="H213" s="38"/>
    </row>
    <row r="214" spans="1:8" s="16" customFormat="1" ht="55.5" customHeight="1" x14ac:dyDescent="0.2">
      <c r="A214" s="160" t="s">
        <v>126</v>
      </c>
      <c r="B214" s="161"/>
      <c r="C214" s="690" t="s">
        <v>610</v>
      </c>
      <c r="D214" s="56">
        <v>6048</v>
      </c>
      <c r="E214" s="37"/>
      <c r="F214" s="37"/>
      <c r="G214" s="37"/>
      <c r="H214" s="38"/>
    </row>
    <row r="215" spans="1:8" s="16" customFormat="1" ht="50.1" customHeight="1" x14ac:dyDescent="0.2">
      <c r="A215" s="160" t="s">
        <v>215</v>
      </c>
      <c r="B215" s="161"/>
      <c r="C215"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"2ГИС.ОМСК" (мобильная версия 2ГИС 4.0 и выше)</v>
      </c>
      <c r="D215" s="56">
        <v>10320</v>
      </c>
      <c r="E215" s="37"/>
      <c r="F215" s="37"/>
      <c r="G215" s="37"/>
      <c r="H215" s="38"/>
    </row>
    <row r="216" spans="1:8" s="16" customFormat="1" ht="50.1" customHeight="1" x14ac:dyDescent="0.2">
      <c r="A216" s="160" t="s">
        <v>199</v>
      </c>
      <c r="B216" s="161"/>
      <c r="C216" s="203" t="str">
        <f>"Электронный справочник на основе Справочника организаций "&amp;$C$2&amp;" (версия для ПК); Интернет-площадка 2gis.ru на основе Cправочника организаций "&amp;$C$2&amp;""</f>
        <v>Электронный справочник на основе Справочника организаций "2ГИС.ОМСК" (версия для ПК); Интернет-площадка 2gis.ru на основе Cправочника организаций "2ГИС.ОМСК"</v>
      </c>
      <c r="D216" s="36">
        <v>10320</v>
      </c>
      <c r="E216" s="37"/>
      <c r="F216" s="37"/>
      <c r="G216" s="37"/>
      <c r="H216" s="38"/>
    </row>
    <row r="217" spans="1:8" s="16" customFormat="1" ht="126" customHeight="1" x14ac:dyDescent="0.2">
      <c r="A217" s="160" t="s">
        <v>131</v>
      </c>
      <c r="B217" s="161"/>
      <c r="C217" s="301" t="str">
        <f>C213</f>
        <v>электронный справочник на основе Справочника организаций "2ГИС.ОМСК" (мобильная версия 2ГИС 4.0 и выше)</v>
      </c>
      <c r="D217" s="56">
        <v>6048</v>
      </c>
      <c r="E217" s="37"/>
      <c r="F217" s="37"/>
      <c r="G217" s="37"/>
      <c r="H217" s="38"/>
    </row>
    <row r="218" spans="1:8" s="16" customFormat="1" ht="126" customHeight="1" thickBot="1" x14ac:dyDescent="0.25">
      <c r="A218" s="160" t="s">
        <v>132</v>
      </c>
      <c r="B218" s="161"/>
      <c r="C218"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218" s="56">
        <v>5400</v>
      </c>
      <c r="E218" s="37"/>
      <c r="F218" s="37"/>
      <c r="G218" s="37"/>
      <c r="H218" s="38"/>
    </row>
    <row r="219" spans="1:8" s="28" customFormat="1" ht="49.5" customHeight="1" x14ac:dyDescent="0.2">
      <c r="A219" s="175"/>
      <c r="B219" s="176"/>
      <c r="C219" s="83"/>
      <c r="D219" s="177"/>
      <c r="E219" s="177"/>
      <c r="F219" s="177"/>
      <c r="G219" s="177"/>
      <c r="H219" s="178"/>
    </row>
    <row r="220" spans="1:8" s="23" customFormat="1" ht="26.25" x14ac:dyDescent="0.2">
      <c r="A220" s="216"/>
      <c r="B220" s="217"/>
      <c r="C220" s="218"/>
      <c r="D220" s="217"/>
      <c r="E220" s="217"/>
      <c r="F220" s="217"/>
      <c r="G220" s="217"/>
      <c r="H220" s="219"/>
    </row>
    <row r="221" spans="1:8" s="16" customFormat="1" ht="21" x14ac:dyDescent="0.2">
      <c r="A221" s="220"/>
      <c r="B221" s="221" t="s">
        <v>133</v>
      </c>
      <c r="C221" s="222" t="s">
        <v>220</v>
      </c>
      <c r="D221" s="222"/>
      <c r="E221" s="223"/>
      <c r="F221" s="223"/>
      <c r="G221" s="223"/>
      <c r="H221" s="223"/>
    </row>
    <row r="222" spans="1:8" s="16" customFormat="1" ht="21" x14ac:dyDescent="0.2">
      <c r="A222" s="220"/>
      <c r="B222" s="223"/>
      <c r="C222" s="224" t="s">
        <v>221</v>
      </c>
      <c r="D222" s="224"/>
      <c r="E222" s="223"/>
      <c r="F222" s="223"/>
      <c r="G222" s="223"/>
      <c r="H222" s="223"/>
    </row>
    <row r="223" spans="1:8" s="16" customFormat="1" ht="21" x14ac:dyDescent="0.2">
      <c r="A223" s="220"/>
      <c r="B223" s="223"/>
      <c r="C223" s="222" t="s">
        <v>222</v>
      </c>
      <c r="D223" s="224"/>
      <c r="E223" s="223"/>
      <c r="F223" s="223"/>
      <c r="G223" s="223"/>
      <c r="H223" s="223"/>
    </row>
    <row r="224" spans="1:8" s="16" customFormat="1" ht="21" x14ac:dyDescent="0.2">
      <c r="A224" s="216"/>
      <c r="B224" s="217"/>
      <c r="C224" s="224"/>
      <c r="D224" s="224"/>
      <c r="E224" s="223"/>
      <c r="F224" s="223"/>
      <c r="G224" s="223"/>
      <c r="H224" s="217"/>
    </row>
    <row r="225" spans="1:8" s="16" customFormat="1" ht="26.25" x14ac:dyDescent="0.2">
      <c r="A225" s="227" t="str">
        <f>Абакан_юр!A174</f>
        <v>По соглашению сторон в качестве валюты платежа могут выступать украинские гривны, в этом случае курс следующий: 1 руб. = 0,4408 гривен</v>
      </c>
      <c r="B225" s="227"/>
      <c r="C225" s="227"/>
      <c r="D225" s="228"/>
      <c r="E225" s="228"/>
      <c r="F225" s="229"/>
      <c r="G225" s="230"/>
      <c r="H225" s="230"/>
    </row>
    <row r="226" spans="1:8" s="16" customFormat="1" ht="24.95" customHeight="1" x14ac:dyDescent="0.2">
      <c r="A226" s="227" t="str">
        <f>Абакан_юр!A175</f>
        <v>По соглашению сторон в качестве валюты платежа могут выступать дирхамы ОАЭ, в этом случае курс следующий: 1 руб. = 0,0420 дирхам</v>
      </c>
      <c r="B226" s="227"/>
      <c r="C226" s="227"/>
      <c r="D226" s="228"/>
      <c r="E226" s="228"/>
      <c r="F226" s="229"/>
      <c r="G226" s="232"/>
      <c r="H226" s="232"/>
    </row>
    <row r="227" spans="1:8" ht="12.6" customHeight="1" x14ac:dyDescent="0.2">
      <c r="A227" s="227" t="str">
        <f>Абакан_юр!A176</f>
        <v>По соглашению сторон в качестве валюты платежа могут выступать доллары США, в этом случае курс следующий: 1 руб. = 0,0114 доллара</v>
      </c>
      <c r="B227" s="227"/>
      <c r="C227" s="227"/>
      <c r="D227" s="228"/>
      <c r="E227" s="228"/>
      <c r="F227" s="229"/>
      <c r="G227" s="232"/>
      <c r="H227" s="232"/>
    </row>
    <row r="228" spans="1:8" s="223" customFormat="1" ht="24.95" customHeight="1" x14ac:dyDescent="0.2">
      <c r="A228" s="227" t="str">
        <f>Абакан_юр!A177</f>
        <v>По соглашению сторон в качестве валюты платежа могут выступать евро, в этом случае курс следующий: 1 руб. = 0,0105 евро</v>
      </c>
      <c r="B228" s="227"/>
      <c r="C228" s="227"/>
      <c r="D228" s="228"/>
      <c r="E228" s="229"/>
      <c r="F228" s="229"/>
      <c r="G228" s="232"/>
      <c r="H228" s="232"/>
    </row>
    <row r="229" spans="1:8" s="223" customFormat="1" ht="24.95" customHeight="1" x14ac:dyDescent="0.2">
      <c r="A229" s="227" t="str">
        <f>Абакан_юр!A178</f>
        <v>По соглашению сторон в качестве валюты платежа могут выступать чешские кроны, в этом случае курс следующий: 1 руб. = 0,2605 крона</v>
      </c>
      <c r="B229" s="227"/>
      <c r="C229" s="227"/>
      <c r="D229" s="228"/>
      <c r="E229" s="229"/>
      <c r="F229" s="229"/>
      <c r="G229" s="232"/>
      <c r="H229" s="232"/>
    </row>
    <row r="230" spans="1:8" s="223" customFormat="1" ht="24.95" customHeight="1" x14ac:dyDescent="0.2">
      <c r="A230" s="227" t="str">
        <f>Абакан_юр!A179</f>
        <v>По соглашению сторон в качестве валюты платежа могут выступать киргизские сомы, в этом случае курс следующий: 1 руб. = 1,0083 сом</v>
      </c>
      <c r="B230" s="227"/>
      <c r="C230" s="227"/>
      <c r="D230" s="228"/>
      <c r="E230" s="228"/>
      <c r="F230" s="229"/>
      <c r="G230" s="232"/>
      <c r="H230" s="232"/>
    </row>
    <row r="231" spans="1:8" s="217" customFormat="1" ht="12.6" customHeight="1" x14ac:dyDescent="0.2">
      <c r="A231" s="227" t="str">
        <f>Абакан_юр!A180</f>
        <v>По соглашению сторон в качестве валюты платежа могут выступать казахстанские тенге, в этом случае курс следующий: 1 руб. = 5,0473 тенге</v>
      </c>
      <c r="B231" s="227"/>
      <c r="C231" s="227"/>
      <c r="D231" s="228"/>
      <c r="E231" s="228"/>
      <c r="F231" s="229"/>
      <c r="G231" s="232"/>
      <c r="H231" s="232"/>
    </row>
    <row r="232" spans="1:8" s="231" customFormat="1" ht="24.95" customHeight="1" x14ac:dyDescent="0.2">
      <c r="A232" s="233"/>
      <c r="B232" s="233"/>
      <c r="C232" s="234"/>
      <c r="D232" s="235"/>
      <c r="E232" s="235"/>
      <c r="F232" s="236"/>
      <c r="G232" s="237"/>
      <c r="H232" s="237"/>
    </row>
    <row r="233" spans="1:8" s="231" customFormat="1" ht="24.95" customHeight="1" x14ac:dyDescent="0.2">
      <c r="A233" s="239" t="s">
        <v>144</v>
      </c>
      <c r="B233" s="239"/>
      <c r="C233" s="239"/>
      <c r="D233" s="239"/>
      <c r="E233" s="239"/>
      <c r="F233" s="239"/>
      <c r="G233" s="239"/>
      <c r="H233" s="239"/>
    </row>
    <row r="234" spans="1:8" s="231" customFormat="1" ht="24.95" customHeight="1" x14ac:dyDescent="0.2">
      <c r="A234" s="239" t="s">
        <v>145</v>
      </c>
      <c r="B234" s="239"/>
      <c r="C234" s="239"/>
      <c r="D234" s="239"/>
      <c r="E234" s="239"/>
      <c r="F234" s="239"/>
      <c r="G234" s="239"/>
      <c r="H234" s="239"/>
    </row>
    <row r="235" spans="1:8" s="231" customFormat="1" ht="24.95" customHeight="1" x14ac:dyDescent="0.2">
      <c r="A235" s="227" t="s">
        <v>482</v>
      </c>
      <c r="B235" s="227"/>
      <c r="C235" s="227"/>
      <c r="D235" s="227"/>
      <c r="E235" s="227"/>
      <c r="F235" s="227"/>
      <c r="G235" s="227"/>
      <c r="H235" s="227"/>
    </row>
    <row r="236" spans="1:8" s="231" customFormat="1" ht="24.95" customHeight="1" thickBot="1" x14ac:dyDescent="0.25">
      <c r="A236" s="240" t="s">
        <v>146</v>
      </c>
      <c r="B236" s="240"/>
      <c r="C236" s="240"/>
      <c r="D236" s="240"/>
      <c r="E236" s="240"/>
      <c r="F236" s="241"/>
      <c r="H236" s="242"/>
    </row>
    <row r="237" spans="1:8" s="231" customFormat="1" ht="24.95" customHeight="1" thickBot="1" x14ac:dyDescent="0.25">
      <c r="A237" s="243" t="s">
        <v>147</v>
      </c>
      <c r="B237" s="244"/>
      <c r="C237" s="244"/>
      <c r="D237" s="244"/>
      <c r="E237" s="245"/>
      <c r="F237" s="246"/>
      <c r="G237" s="217"/>
      <c r="H237" s="247"/>
    </row>
    <row r="238" spans="1:8" s="231" customFormat="1" ht="24.95" customHeight="1" thickBot="1" x14ac:dyDescent="0.25">
      <c r="A238" s="426" t="s">
        <v>148</v>
      </c>
      <c r="B238" s="427"/>
      <c r="C238" s="250" t="s">
        <v>149</v>
      </c>
      <c r="D238" s="440" t="s">
        <v>150</v>
      </c>
      <c r="E238" s="441"/>
      <c r="F238" s="252"/>
      <c r="G238" s="252"/>
      <c r="H238" s="252"/>
    </row>
    <row r="239" spans="1:8" s="238" customFormat="1" ht="12" customHeight="1" x14ac:dyDescent="0.2">
      <c r="A239" s="253" t="s">
        <v>207</v>
      </c>
      <c r="B239" s="254"/>
      <c r="C239" s="256" t="s">
        <v>208</v>
      </c>
      <c r="D239" s="473">
        <v>2190</v>
      </c>
      <c r="E239" s="257"/>
      <c r="F239" s="252"/>
      <c r="G239" s="252"/>
      <c r="H239" s="252"/>
    </row>
    <row r="240" spans="1:8" ht="24.95" customHeight="1" x14ac:dyDescent="0.2">
      <c r="A240" s="258" t="s">
        <v>209</v>
      </c>
      <c r="B240" s="259"/>
      <c r="C240" s="261"/>
      <c r="D240" s="474">
        <v>1590</v>
      </c>
      <c r="E240" s="262"/>
      <c r="F240" s="252"/>
      <c r="G240" s="252"/>
      <c r="H240" s="252"/>
    </row>
    <row r="241" spans="1:8" ht="24.95" customHeight="1" x14ac:dyDescent="0.2">
      <c r="A241" s="258" t="s">
        <v>210</v>
      </c>
      <c r="B241" s="259"/>
      <c r="C241" s="261"/>
      <c r="D241" s="474">
        <v>1440</v>
      </c>
      <c r="E241" s="262"/>
      <c r="F241" s="252"/>
      <c r="G241" s="252"/>
      <c r="H241" s="252"/>
    </row>
    <row r="242" spans="1:8" s="217" customFormat="1" ht="38.25" customHeight="1" x14ac:dyDescent="0.2">
      <c r="A242" s="258" t="s">
        <v>211</v>
      </c>
      <c r="B242" s="259"/>
      <c r="C242" s="261"/>
      <c r="D242" s="474">
        <v>1290</v>
      </c>
      <c r="E242" s="262"/>
      <c r="F242" s="252"/>
      <c r="G242" s="252"/>
      <c r="H242" s="252"/>
    </row>
    <row r="243" spans="1:8" s="242" customFormat="1" ht="50.1" customHeight="1" x14ac:dyDescent="0.2">
      <c r="A243" s="258" t="s">
        <v>151</v>
      </c>
      <c r="B243" s="259"/>
      <c r="C243" s="260" t="s">
        <v>152</v>
      </c>
      <c r="D243" s="261" t="s">
        <v>153</v>
      </c>
      <c r="E243" s="262"/>
      <c r="F243" s="252"/>
      <c r="G243" s="252"/>
      <c r="H243" s="252"/>
    </row>
    <row r="244" spans="1:8" s="247" customFormat="1" ht="50.1" customHeight="1" x14ac:dyDescent="0.2">
      <c r="A244" s="482" t="s">
        <v>154</v>
      </c>
      <c r="B244" s="483"/>
      <c r="C244" s="484" t="s">
        <v>155</v>
      </c>
      <c r="D244" s="485" t="s">
        <v>156</v>
      </c>
      <c r="E244" s="486"/>
      <c r="F244" s="252"/>
      <c r="G244" s="252"/>
      <c r="H244" s="252"/>
    </row>
    <row r="245" spans="1:8" ht="94.5" customHeight="1" thickBot="1" x14ac:dyDescent="0.25">
      <c r="A245" s="321" t="s">
        <v>157</v>
      </c>
      <c r="B245" s="322"/>
      <c r="C245" s="323" t="s">
        <v>158</v>
      </c>
      <c r="D245" s="324" t="s">
        <v>156</v>
      </c>
      <c r="E245" s="325"/>
      <c r="F245" s="252"/>
      <c r="G245" s="252"/>
      <c r="H245" s="252"/>
    </row>
    <row r="246" spans="1:8" ht="102" customHeight="1" thickBot="1" x14ac:dyDescent="0.25">
      <c r="A246" s="321" t="s">
        <v>160</v>
      </c>
      <c r="B246" s="322"/>
      <c r="C246" s="611" t="s">
        <v>161</v>
      </c>
      <c r="D246" s="322" t="s">
        <v>156</v>
      </c>
      <c r="E246" s="612"/>
      <c r="F246" s="246"/>
      <c r="G246" s="246"/>
      <c r="H246" s="246"/>
    </row>
    <row r="247" spans="1:8" ht="104.25" customHeight="1" thickBot="1" x14ac:dyDescent="0.25">
      <c r="A247" s="321" t="s">
        <v>162</v>
      </c>
      <c r="B247" s="322"/>
      <c r="C247" s="323" t="s">
        <v>163</v>
      </c>
      <c r="D247" s="324" t="s">
        <v>156</v>
      </c>
      <c r="E247" s="325"/>
      <c r="F247" s="236"/>
      <c r="G247" s="237"/>
      <c r="H247" s="237"/>
    </row>
    <row r="248" spans="1:8" ht="50.1" customHeight="1" x14ac:dyDescent="0.2">
      <c r="A248" s="264" t="s">
        <v>164</v>
      </c>
      <c r="B248" s="264"/>
      <c r="C248" s="264"/>
      <c r="D248" s="264"/>
      <c r="E248" s="264"/>
      <c r="F248" s="264"/>
      <c r="G248" s="264"/>
      <c r="H248" s="264"/>
    </row>
    <row r="249" spans="1:8" ht="50.1" customHeight="1" x14ac:dyDescent="0.2">
      <c r="A249" s="264" t="s">
        <v>165</v>
      </c>
      <c r="B249" s="264"/>
      <c r="C249" s="264"/>
      <c r="D249" s="264"/>
      <c r="E249" s="264"/>
      <c r="F249" s="264"/>
      <c r="G249" s="264"/>
      <c r="H249" s="264"/>
    </row>
    <row r="250" spans="1:8" ht="99.95" customHeight="1" x14ac:dyDescent="0.2">
      <c r="A250" s="326" t="str">
        <f>Абакан_юр!A195</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50" s="326"/>
      <c r="C250" s="326"/>
      <c r="D250" s="326"/>
      <c r="E250" s="326"/>
      <c r="F250" s="326"/>
      <c r="G250" s="326"/>
      <c r="H250" s="326"/>
    </row>
    <row r="251" spans="1:8" ht="75" customHeight="1" x14ac:dyDescent="0.2">
      <c r="A251" s="239" t="s">
        <v>167</v>
      </c>
      <c r="B251" s="239"/>
      <c r="C251" s="239"/>
      <c r="D251" s="239"/>
      <c r="E251" s="239"/>
      <c r="F251" s="239"/>
      <c r="G251" s="239"/>
      <c r="H251" s="239"/>
    </row>
    <row r="252" spans="1:8" ht="131.25" customHeight="1" x14ac:dyDescent="0.2">
      <c r="A252" s="264" t="s">
        <v>168</v>
      </c>
      <c r="B252" s="264"/>
      <c r="C252" s="264"/>
      <c r="D252" s="264"/>
      <c r="E252" s="264"/>
      <c r="F252" s="264"/>
      <c r="G252" s="264"/>
      <c r="H252" s="264"/>
    </row>
    <row r="253" spans="1:8" s="217" customFormat="1" ht="102.75" customHeight="1" x14ac:dyDescent="0.2">
      <c r="A253" s="216"/>
      <c r="C253" s="218"/>
      <c r="H253" s="219"/>
    </row>
    <row r="254" spans="1:8" s="217" customFormat="1" ht="125.25" customHeight="1" x14ac:dyDescent="0.2">
      <c r="A254" s="475" t="s">
        <v>287</v>
      </c>
      <c r="B254" s="475"/>
      <c r="C254" s="475"/>
      <c r="D254" s="475"/>
      <c r="E254" s="475"/>
      <c r="F254" s="475"/>
      <c r="G254" s="475"/>
      <c r="H254" s="475"/>
    </row>
    <row r="255" spans="1:8" ht="25.5" x14ac:dyDescent="0.35">
      <c r="A255" s="476" t="s">
        <v>288</v>
      </c>
      <c r="B255" s="477"/>
      <c r="C255" s="478" t="s">
        <v>289</v>
      </c>
    </row>
    <row r="256" spans="1:8" ht="25.5" x14ac:dyDescent="0.35">
      <c r="A256" s="479" t="s">
        <v>290</v>
      </c>
      <c r="B256" s="480"/>
      <c r="C256" s="481">
        <v>1</v>
      </c>
    </row>
    <row r="257" spans="1:8" ht="25.5" x14ac:dyDescent="0.35">
      <c r="A257" s="479">
        <v>2</v>
      </c>
      <c r="B257" s="480"/>
      <c r="C257" s="481">
        <v>1.1000000000000001</v>
      </c>
    </row>
    <row r="258" spans="1:8" ht="25.5" x14ac:dyDescent="0.35">
      <c r="A258" s="479">
        <v>3</v>
      </c>
      <c r="B258" s="480"/>
      <c r="C258" s="481">
        <v>1.2</v>
      </c>
    </row>
    <row r="259" spans="1:8" ht="25.5" x14ac:dyDescent="0.35">
      <c r="A259" s="479" t="s">
        <v>291</v>
      </c>
      <c r="B259" s="480"/>
      <c r="C259" s="481">
        <v>1.25</v>
      </c>
    </row>
    <row r="260" spans="1:8" ht="25.5" x14ac:dyDescent="0.35">
      <c r="A260" s="479" t="s">
        <v>292</v>
      </c>
      <c r="B260" s="480"/>
      <c r="C260" s="481">
        <v>1.3</v>
      </c>
    </row>
    <row r="261" spans="1:8" ht="25.5" x14ac:dyDescent="0.35">
      <c r="A261" s="479" t="s">
        <v>293</v>
      </c>
      <c r="B261" s="480"/>
      <c r="C261" s="481">
        <v>1.35</v>
      </c>
    </row>
    <row r="262" spans="1:8" ht="25.5" x14ac:dyDescent="0.35">
      <c r="A262" s="479" t="s">
        <v>294</v>
      </c>
      <c r="B262" s="480"/>
      <c r="C262" s="481">
        <v>1.4</v>
      </c>
    </row>
    <row r="263" spans="1:8" ht="25.5" x14ac:dyDescent="0.35">
      <c r="A263" s="479" t="s">
        <v>295</v>
      </c>
      <c r="B263" s="480"/>
      <c r="C263" s="481">
        <v>1.45</v>
      </c>
    </row>
    <row r="264" spans="1:8" ht="25.5" x14ac:dyDescent="0.35">
      <c r="A264" s="479" t="s">
        <v>296</v>
      </c>
      <c r="B264" s="480"/>
      <c r="C264" s="481">
        <v>1.5</v>
      </c>
    </row>
    <row r="265" spans="1:8" ht="25.5" x14ac:dyDescent="0.35">
      <c r="A265" s="479" t="s">
        <v>297</v>
      </c>
      <c r="B265" s="480"/>
      <c r="C265" s="481">
        <v>2</v>
      </c>
    </row>
    <row r="266" spans="1:8" ht="23.25" x14ac:dyDescent="0.2">
      <c r="A266" s="264" t="s">
        <v>298</v>
      </c>
      <c r="B266" s="264"/>
      <c r="C266" s="264"/>
      <c r="D266" s="264"/>
      <c r="E266" s="264"/>
      <c r="F266" s="264"/>
      <c r="G266" s="264"/>
      <c r="H266" s="264"/>
    </row>
    <row r="269" spans="1:8" s="266" customFormat="1" ht="114.75" customHeight="1" x14ac:dyDescent="0.2">
      <c r="A269" s="239" t="s">
        <v>483</v>
      </c>
      <c r="B269" s="239"/>
      <c r="C269" s="239"/>
      <c r="D269" s="239"/>
      <c r="E269" s="239"/>
      <c r="F269" s="239"/>
      <c r="G269" s="239"/>
      <c r="H269" s="239"/>
    </row>
    <row r="276" spans="1:8" s="266" customFormat="1" ht="114.75" customHeight="1" x14ac:dyDescent="0.2">
      <c r="A276" s="216"/>
      <c r="B276" s="217"/>
      <c r="C276" s="218"/>
      <c r="D276" s="217"/>
      <c r="E276" s="217"/>
      <c r="F276" s="217"/>
      <c r="G276" s="217"/>
      <c r="H276" s="219"/>
    </row>
  </sheetData>
  <sheetProtection selectLockedCells="1" selectUnlockedCells="1"/>
  <mergeCells count="442">
    <mergeCell ref="A265:B265"/>
    <mergeCell ref="A266:H266"/>
    <mergeCell ref="A269:E269"/>
    <mergeCell ref="F269:H269"/>
    <mergeCell ref="A259:B259"/>
    <mergeCell ref="A260:B260"/>
    <mergeCell ref="A261:B261"/>
    <mergeCell ref="A262:B262"/>
    <mergeCell ref="A263:B263"/>
    <mergeCell ref="A264:B264"/>
    <mergeCell ref="A252:H252"/>
    <mergeCell ref="A254:H254"/>
    <mergeCell ref="A255:B255"/>
    <mergeCell ref="A256:B256"/>
    <mergeCell ref="A257:B257"/>
    <mergeCell ref="A258:B258"/>
    <mergeCell ref="A247:B247"/>
    <mergeCell ref="D247:E247"/>
    <mergeCell ref="A248:H248"/>
    <mergeCell ref="A249:H249"/>
    <mergeCell ref="A250:H250"/>
    <mergeCell ref="A251:H251"/>
    <mergeCell ref="A244:B244"/>
    <mergeCell ref="D244:E244"/>
    <mergeCell ref="A245:B245"/>
    <mergeCell ref="D245:E245"/>
    <mergeCell ref="A246:B246"/>
    <mergeCell ref="D246:E246"/>
    <mergeCell ref="A241:B241"/>
    <mergeCell ref="D241:E241"/>
    <mergeCell ref="A242:B242"/>
    <mergeCell ref="D242:E242"/>
    <mergeCell ref="A243:B243"/>
    <mergeCell ref="D243:E243"/>
    <mergeCell ref="A235:H235"/>
    <mergeCell ref="A236:E236"/>
    <mergeCell ref="A237:E237"/>
    <mergeCell ref="A238:B238"/>
    <mergeCell ref="D238:E238"/>
    <mergeCell ref="A239:B239"/>
    <mergeCell ref="C239:C242"/>
    <mergeCell ref="D239:E239"/>
    <mergeCell ref="A240:B240"/>
    <mergeCell ref="D240:E240"/>
    <mergeCell ref="A228:C228"/>
    <mergeCell ref="A229:C229"/>
    <mergeCell ref="A230:C230"/>
    <mergeCell ref="A231:C231"/>
    <mergeCell ref="A233:H233"/>
    <mergeCell ref="A234:H234"/>
    <mergeCell ref="C223:D223"/>
    <mergeCell ref="C224:D224"/>
    <mergeCell ref="A225:C225"/>
    <mergeCell ref="G225:H225"/>
    <mergeCell ref="A226:C226"/>
    <mergeCell ref="A227:C227"/>
    <mergeCell ref="A218:B218"/>
    <mergeCell ref="D218:H218"/>
    <mergeCell ref="A219:B219"/>
    <mergeCell ref="D219:H219"/>
    <mergeCell ref="C221:D221"/>
    <mergeCell ref="C222:D222"/>
    <mergeCell ref="A215:B215"/>
    <mergeCell ref="D215:H215"/>
    <mergeCell ref="A216:B216"/>
    <mergeCell ref="D216:H216"/>
    <mergeCell ref="A217:B217"/>
    <mergeCell ref="D217:H217"/>
    <mergeCell ref="D211:H211"/>
    <mergeCell ref="A212:B212"/>
    <mergeCell ref="D212:H212"/>
    <mergeCell ref="A213:B213"/>
    <mergeCell ref="D213:H213"/>
    <mergeCell ref="A214:B214"/>
    <mergeCell ref="D214:H214"/>
    <mergeCell ref="A207:B207"/>
    <mergeCell ref="C207:C211"/>
    <mergeCell ref="D207:H207"/>
    <mergeCell ref="A208:B208"/>
    <mergeCell ref="D208:H208"/>
    <mergeCell ref="A209:B209"/>
    <mergeCell ref="D209:H209"/>
    <mergeCell ref="A210:B210"/>
    <mergeCell ref="D210:H210"/>
    <mergeCell ref="A211:B211"/>
    <mergeCell ref="A204:B204"/>
    <mergeCell ref="D204:H204"/>
    <mergeCell ref="A205:B205"/>
    <mergeCell ref="D205:H205"/>
    <mergeCell ref="A206:B206"/>
    <mergeCell ref="D206:H206"/>
    <mergeCell ref="A201:B201"/>
    <mergeCell ref="D201:H201"/>
    <mergeCell ref="A202:B202"/>
    <mergeCell ref="D202:H202"/>
    <mergeCell ref="A203:B203"/>
    <mergeCell ref="D203:H203"/>
    <mergeCell ref="A198:B198"/>
    <mergeCell ref="D198:H198"/>
    <mergeCell ref="A199:B199"/>
    <mergeCell ref="D199:H199"/>
    <mergeCell ref="A200:B200"/>
    <mergeCell ref="D200:H200"/>
    <mergeCell ref="A195:B195"/>
    <mergeCell ref="D195:H195"/>
    <mergeCell ref="A196:B196"/>
    <mergeCell ref="D196:H196"/>
    <mergeCell ref="A197:B197"/>
    <mergeCell ref="D197:H197"/>
    <mergeCell ref="A192:B192"/>
    <mergeCell ref="D192:H192"/>
    <mergeCell ref="A193:B193"/>
    <mergeCell ref="D193:H193"/>
    <mergeCell ref="A194:B194"/>
    <mergeCell ref="D194:H194"/>
    <mergeCell ref="A189:B189"/>
    <mergeCell ref="D189:H189"/>
    <mergeCell ref="A190:B190"/>
    <mergeCell ref="D190:H190"/>
    <mergeCell ref="A191:B191"/>
    <mergeCell ref="D191:H191"/>
    <mergeCell ref="A186:B186"/>
    <mergeCell ref="D186:H186"/>
    <mergeCell ref="A187:B187"/>
    <mergeCell ref="D187:H187"/>
    <mergeCell ref="A188:B188"/>
    <mergeCell ref="D188:H188"/>
    <mergeCell ref="A183:B183"/>
    <mergeCell ref="D183:H183"/>
    <mergeCell ref="A184:B184"/>
    <mergeCell ref="D184:H184"/>
    <mergeCell ref="A185:B185"/>
    <mergeCell ref="D185:H185"/>
    <mergeCell ref="A180:B180"/>
    <mergeCell ref="D180:H180"/>
    <mergeCell ref="A181:B181"/>
    <mergeCell ref="D181:H181"/>
    <mergeCell ref="A182:B182"/>
    <mergeCell ref="D182:H182"/>
    <mergeCell ref="A177:B177"/>
    <mergeCell ref="D177:H177"/>
    <mergeCell ref="A178:B178"/>
    <mergeCell ref="D178:H178"/>
    <mergeCell ref="A179:B179"/>
    <mergeCell ref="D179:H179"/>
    <mergeCell ref="A174:B174"/>
    <mergeCell ref="D174:H174"/>
    <mergeCell ref="A175:B175"/>
    <mergeCell ref="D175:H175"/>
    <mergeCell ref="A176:B176"/>
    <mergeCell ref="D176:H176"/>
    <mergeCell ref="A171:B171"/>
    <mergeCell ref="D171:H171"/>
    <mergeCell ref="A172:B172"/>
    <mergeCell ref="D172:H172"/>
    <mergeCell ref="A173:B173"/>
    <mergeCell ref="D173:H173"/>
    <mergeCell ref="A168:B168"/>
    <mergeCell ref="D168:H168"/>
    <mergeCell ref="A169:B169"/>
    <mergeCell ref="D169:H169"/>
    <mergeCell ref="A170:B170"/>
    <mergeCell ref="D170:H170"/>
    <mergeCell ref="A165:B165"/>
    <mergeCell ref="D165:H165"/>
    <mergeCell ref="A166:B166"/>
    <mergeCell ref="D166:H166"/>
    <mergeCell ref="A167:B167"/>
    <mergeCell ref="D167:H167"/>
    <mergeCell ref="A162:B162"/>
    <mergeCell ref="D162:H162"/>
    <mergeCell ref="A163:B163"/>
    <mergeCell ref="D163:H163"/>
    <mergeCell ref="A164:B164"/>
    <mergeCell ref="D164:H164"/>
    <mergeCell ref="D158:H158"/>
    <mergeCell ref="A159:B159"/>
    <mergeCell ref="D159:H159"/>
    <mergeCell ref="A160:B160"/>
    <mergeCell ref="D160:H160"/>
    <mergeCell ref="A161:B161"/>
    <mergeCell ref="D161:H161"/>
    <mergeCell ref="A154:B154"/>
    <mergeCell ref="C154:C171"/>
    <mergeCell ref="D154:H154"/>
    <mergeCell ref="A155:B155"/>
    <mergeCell ref="D155:H155"/>
    <mergeCell ref="A156:B156"/>
    <mergeCell ref="D156:H156"/>
    <mergeCell ref="A157:B157"/>
    <mergeCell ref="D157:H157"/>
    <mergeCell ref="A158:B158"/>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0:C140"/>
    <mergeCell ref="D140:H140"/>
    <mergeCell ref="D141:H141"/>
    <mergeCell ref="A142:B142"/>
    <mergeCell ref="C142:C150"/>
    <mergeCell ref="D142:H142"/>
    <mergeCell ref="A143:B143"/>
    <mergeCell ref="D143:H143"/>
    <mergeCell ref="A144:B144"/>
    <mergeCell ref="D144:H144"/>
    <mergeCell ref="A137:B137"/>
    <mergeCell ref="D137:H137"/>
    <mergeCell ref="A138:B138"/>
    <mergeCell ref="D138:H138"/>
    <mergeCell ref="A139:B139"/>
    <mergeCell ref="D139:H139"/>
    <mergeCell ref="A134:B134"/>
    <mergeCell ref="D134:H134"/>
    <mergeCell ref="A135:B135"/>
    <mergeCell ref="D135:H135"/>
    <mergeCell ref="A136:B136"/>
    <mergeCell ref="D136:H136"/>
    <mergeCell ref="A131:B131"/>
    <mergeCell ref="D131:H131"/>
    <mergeCell ref="A132:B132"/>
    <mergeCell ref="D132:H132"/>
    <mergeCell ref="A133:B133"/>
    <mergeCell ref="D133:H133"/>
    <mergeCell ref="A128:B128"/>
    <mergeCell ref="D128:H128"/>
    <mergeCell ref="A129:B129"/>
    <mergeCell ref="D129:H129"/>
    <mergeCell ref="A130:B130"/>
    <mergeCell ref="D130:H130"/>
    <mergeCell ref="A125:B125"/>
    <mergeCell ref="D125:H125"/>
    <mergeCell ref="A126:B126"/>
    <mergeCell ref="D126:H126"/>
    <mergeCell ref="A127:B127"/>
    <mergeCell ref="D127:H127"/>
    <mergeCell ref="A122:B122"/>
    <mergeCell ref="D122:H122"/>
    <mergeCell ref="A123:B123"/>
    <mergeCell ref="D123:H123"/>
    <mergeCell ref="A124:B124"/>
    <mergeCell ref="D124:H124"/>
    <mergeCell ref="A119:B119"/>
    <mergeCell ref="D119:H119"/>
    <mergeCell ref="A120:B120"/>
    <mergeCell ref="D120:H120"/>
    <mergeCell ref="A121:B121"/>
    <mergeCell ref="D121:H121"/>
    <mergeCell ref="D115:H115"/>
    <mergeCell ref="A116:B116"/>
    <mergeCell ref="D116:H116"/>
    <mergeCell ref="A117:B117"/>
    <mergeCell ref="D117:H117"/>
    <mergeCell ref="A118:B118"/>
    <mergeCell ref="D118:H118"/>
    <mergeCell ref="A111:C111"/>
    <mergeCell ref="D111:H111"/>
    <mergeCell ref="A112:B112"/>
    <mergeCell ref="C112:C139"/>
    <mergeCell ref="D112:H112"/>
    <mergeCell ref="A113:B113"/>
    <mergeCell ref="D113:H113"/>
    <mergeCell ref="A114:B114"/>
    <mergeCell ref="D114:H114"/>
    <mergeCell ref="A115:B115"/>
    <mergeCell ref="D106:H106"/>
    <mergeCell ref="A107:A109"/>
    <mergeCell ref="B107:B108"/>
    <mergeCell ref="C107:C108"/>
    <mergeCell ref="D107:H109"/>
    <mergeCell ref="D110:H110"/>
    <mergeCell ref="H96:H99"/>
    <mergeCell ref="D100:H100"/>
    <mergeCell ref="A101:A105"/>
    <mergeCell ref="B101:B102"/>
    <mergeCell ref="C101:C102"/>
    <mergeCell ref="D101:D105"/>
    <mergeCell ref="E101:E105"/>
    <mergeCell ref="F101:F105"/>
    <mergeCell ref="G101:G105"/>
    <mergeCell ref="H101:H105"/>
    <mergeCell ref="A93:B93"/>
    <mergeCell ref="D93:H93"/>
    <mergeCell ref="D94:H94"/>
    <mergeCell ref="A96:A99"/>
    <mergeCell ref="B96:B97"/>
    <mergeCell ref="C96:C97"/>
    <mergeCell ref="D96:D99"/>
    <mergeCell ref="E96:E99"/>
    <mergeCell ref="F96:F99"/>
    <mergeCell ref="G96:G99"/>
    <mergeCell ref="A90:B90"/>
    <mergeCell ref="D90:H90"/>
    <mergeCell ref="A91:B91"/>
    <mergeCell ref="D91:H91"/>
    <mergeCell ref="A92:B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A72:B72"/>
    <mergeCell ref="D72:H72"/>
    <mergeCell ref="A73:B73"/>
    <mergeCell ref="D73:H73"/>
    <mergeCell ref="A74:B74"/>
    <mergeCell ref="D74:H74"/>
    <mergeCell ref="A69:B69"/>
    <mergeCell ref="D69:H69"/>
    <mergeCell ref="A70:B70"/>
    <mergeCell ref="D70:H70"/>
    <mergeCell ref="A71:B71"/>
    <mergeCell ref="D71:H71"/>
    <mergeCell ref="D64:H64"/>
    <mergeCell ref="A65:C65"/>
    <mergeCell ref="D65:H65"/>
    <mergeCell ref="A66:B66"/>
    <mergeCell ref="C66:C93"/>
    <mergeCell ref="D66:H66"/>
    <mergeCell ref="A67:B67"/>
    <mergeCell ref="D67:H67"/>
    <mergeCell ref="A68:B68"/>
    <mergeCell ref="D68:H68"/>
    <mergeCell ref="G55:G59"/>
    <mergeCell ref="H55:H59"/>
    <mergeCell ref="D60:H60"/>
    <mergeCell ref="A61:A63"/>
    <mergeCell ref="B61:B62"/>
    <mergeCell ref="C61:C62"/>
    <mergeCell ref="D61:H63"/>
    <mergeCell ref="F49:F53"/>
    <mergeCell ref="G49:G53"/>
    <mergeCell ref="H49:H53"/>
    <mergeCell ref="D54:H54"/>
    <mergeCell ref="A55:A59"/>
    <mergeCell ref="B55:B56"/>
    <mergeCell ref="C55:C56"/>
    <mergeCell ref="D55:D59"/>
    <mergeCell ref="E55:E59"/>
    <mergeCell ref="F55:F59"/>
    <mergeCell ref="A44:A47"/>
    <mergeCell ref="B44:B45"/>
    <mergeCell ref="C44:C45"/>
    <mergeCell ref="D44:H47"/>
    <mergeCell ref="D48:H48"/>
    <mergeCell ref="A49:A53"/>
    <mergeCell ref="B49:B50"/>
    <mergeCell ref="C49:C50"/>
    <mergeCell ref="D49:D53"/>
    <mergeCell ref="E49:E53"/>
    <mergeCell ref="G33:G37"/>
    <mergeCell ref="H33:H37"/>
    <mergeCell ref="A39:A42"/>
    <mergeCell ref="D39:H42"/>
    <mergeCell ref="C40:C41"/>
    <mergeCell ref="D43:H43"/>
    <mergeCell ref="F28:F31"/>
    <mergeCell ref="G28:G31"/>
    <mergeCell ref="H28:H31"/>
    <mergeCell ref="D32:H32"/>
    <mergeCell ref="A33:A37"/>
    <mergeCell ref="B33:B34"/>
    <mergeCell ref="C33:C34"/>
    <mergeCell ref="D33:D37"/>
    <mergeCell ref="E33:E37"/>
    <mergeCell ref="F33:F37"/>
    <mergeCell ref="A24:A26"/>
    <mergeCell ref="B24:B25"/>
    <mergeCell ref="C24:C25"/>
    <mergeCell ref="D24:H26"/>
    <mergeCell ref="D27:H27"/>
    <mergeCell ref="A28:A31"/>
    <mergeCell ref="B28:B29"/>
    <mergeCell ref="C28:C29"/>
    <mergeCell ref="D28:D31"/>
    <mergeCell ref="E28:E31"/>
    <mergeCell ref="G13:G17"/>
    <mergeCell ref="H13:H17"/>
    <mergeCell ref="A19:A22"/>
    <mergeCell ref="D19:H22"/>
    <mergeCell ref="C20:C21"/>
    <mergeCell ref="D23:H23"/>
    <mergeCell ref="F8:F11"/>
    <mergeCell ref="G8:G11"/>
    <mergeCell ref="H8:H11"/>
    <mergeCell ref="D12:H12"/>
    <mergeCell ref="A13:A17"/>
    <mergeCell ref="B13:B14"/>
    <mergeCell ref="C13:C14"/>
    <mergeCell ref="D13:D17"/>
    <mergeCell ref="E13:E17"/>
    <mergeCell ref="F13:F17"/>
    <mergeCell ref="D1:F1"/>
    <mergeCell ref="G2:H2"/>
    <mergeCell ref="D4:H4"/>
    <mergeCell ref="A5:B5"/>
    <mergeCell ref="D6:H6"/>
    <mergeCell ref="A8:A11"/>
    <mergeCell ref="B8:B9"/>
    <mergeCell ref="C8:C9"/>
    <mergeCell ref="D8:D11"/>
    <mergeCell ref="E8:E11"/>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00"/>
  <sheetViews>
    <sheetView view="pageBreakPreview" zoomScale="40" zoomScaleNormal="60" zoomScaleSheetLayoutView="40" workbookViewId="0">
      <pane ySplit="3" topLeftCell="A131" activePane="bottomLeft" state="frozen"/>
      <selection activeCell="A181" sqref="A181:B181"/>
      <selection pane="bottomLeft" activeCell="A181" sqref="A181:B181"/>
    </sheetView>
  </sheetViews>
  <sheetFormatPr defaultColWidth="9.140625" defaultRowHeight="12.75" x14ac:dyDescent="0.2"/>
  <cols>
    <col min="1" max="1" width="45.7109375" style="216" customWidth="1"/>
    <col min="2" max="2" width="80.7109375" style="217" customWidth="1"/>
    <col min="3" max="3" width="120.7109375" style="218" customWidth="1"/>
    <col min="4" max="7" width="30.7109375" style="217" customWidth="1"/>
    <col min="8" max="8" width="30.7109375" style="219" customWidth="1"/>
    <col min="9" max="9" width="12" style="219" bestFit="1" customWidth="1"/>
    <col min="10" max="16384" width="9.140625" style="219"/>
  </cols>
  <sheetData>
    <row r="1" spans="1:8" s="4" customFormat="1" ht="50.1" customHeight="1" x14ac:dyDescent="0.2">
      <c r="A1" s="1"/>
      <c r="B1" s="2"/>
      <c r="C1" s="3" t="s">
        <v>0</v>
      </c>
      <c r="D1" s="541"/>
      <c r="E1" s="541"/>
      <c r="F1" s="541"/>
      <c r="G1" s="542"/>
      <c r="H1" s="542"/>
    </row>
    <row r="2" spans="1:8" s="10" customFormat="1" ht="50.1" customHeight="1" x14ac:dyDescent="0.2">
      <c r="A2" s="5" t="str">
        <f>Абакан_юр!A2</f>
        <v>Введен в действие с "01" июня 2024 г.</v>
      </c>
      <c r="B2" s="6" t="s">
        <v>2</v>
      </c>
      <c r="C2" s="7" t="s">
        <v>611</v>
      </c>
      <c r="D2" s="543"/>
      <c r="E2" s="543"/>
      <c r="F2" s="543"/>
      <c r="G2" s="544"/>
      <c r="H2" s="544"/>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24" thickBot="1" x14ac:dyDescent="0.25">
      <c r="A6" s="436"/>
      <c r="B6" s="437"/>
      <c r="C6" s="438"/>
      <c r="D6" s="337" t="s">
        <v>171</v>
      </c>
      <c r="E6" s="268" t="s">
        <v>172</v>
      </c>
      <c r="F6" s="337" t="s">
        <v>173</v>
      </c>
      <c r="G6" s="268" t="s">
        <v>174</v>
      </c>
      <c r="H6" s="338" t="s">
        <v>175</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"2ГИС.ОРЁЛ" (версия для ПК); Интернет-площадка 2gis.ru на основе Cправочника организаций "2ГИС.ОРЁЛ"; Электронный справочник на основе Справочника организаций "2ГИС.ОРЁЛ" (мобильная версия); Интернет-площадки и Веб-приложения на основе Cправочника организаций "2ГИС.ОРЁЛ", http://api.2gis.ru/</v>
      </c>
      <c r="D7" s="31">
        <f>F7*1.2</f>
        <v>5162.3999999999996</v>
      </c>
      <c r="E7" s="32">
        <f>F7*1.1</f>
        <v>4732.2000000000007</v>
      </c>
      <c r="F7" s="32">
        <v>4302</v>
      </c>
      <c r="G7" s="32">
        <f>F7*0.75</f>
        <v>3226.5</v>
      </c>
      <c r="H7" s="33">
        <f>F7*0.5</f>
        <v>2151</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"2ГИС.ОРЁЛ" (версия для ПК); Интернет-площадка 2gis.ru на основе Cправочника организаций "2ГИС.ОРЁЛ"; Электронный справочник на основе Справочника организаций "2ГИС.ОРЁЛ" (мобильная версия); Интернет-площадки и Веб-приложения на основе Cправочника организаций "2ГИС.ОРЁЛ",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"2ГИС.ОРЁЛ" (версия для ПК); Интернет-площадка 2gis.ru на основе Cправочника организаций "2ГИС.ОРЁЛ"; Электронный справочник на основе Справочника организаций "2ГИС.ОРЁЛ" (мобильная версия); Интернет-площадки и Веб-приложения на основе Cправочника организаций "2ГИС.ОРЁЛ", http://api.2gis.ru/</v>
      </c>
      <c r="D12" s="54">
        <f>F12*1.2</f>
        <v>5889.5999999999995</v>
      </c>
      <c r="E12" s="32">
        <f>F12*1.1</f>
        <v>5398.8</v>
      </c>
      <c r="F12" s="32">
        <v>4908</v>
      </c>
      <c r="G12" s="32">
        <f>F12*0.75</f>
        <v>3681</v>
      </c>
      <c r="H12" s="33">
        <f>F12*0.5</f>
        <v>2454</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"2ГИС.ОРЁЛ" (версия для ПК); Интернет-площадка 2gis.ru на основе Cправочника организаций "2ГИС.ОРЁЛ"; Электронный справочник на основе Справочника организаций "2ГИС.ОРЁЛ" (мобильная версия); Интернет-площадки и Веб-приложения на основе Cправочника организаций "2ГИС.ОРЁЛ",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1362</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"2ГИС.ОРЁЛ"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"2ГИС.ОРЁЛ"; Электронный справочник "2ГИС.ОРЁЛ"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"2ГИС.ОРЁЛ"; Электронный справочник на основе Справочника организаций "2ГИС.ОРЁЛ" (мобильная версия); Интернет-площадки и Веб-приложения на основе Cправочника организаций "2ГИС.ОРЁЛ", http://api.2gis.ru/</v>
      </c>
      <c r="D23" s="271">
        <v>96</v>
      </c>
      <c r="E23" s="272"/>
      <c r="F23" s="272"/>
      <c r="G23" s="272"/>
      <c r="H23" s="273"/>
    </row>
    <row r="24" spans="1:8" s="16" customFormat="1" ht="94.5" customHeight="1" x14ac:dyDescent="0.2">
      <c r="A24" s="71"/>
      <c r="B24" s="92"/>
      <c r="C24" s="93"/>
      <c r="D24" s="94"/>
      <c r="E24" s="95"/>
      <c r="F24" s="95"/>
      <c r="G24" s="95"/>
      <c r="H24" s="274"/>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25" s="275"/>
      <c r="E25" s="276"/>
      <c r="F25" s="276"/>
      <c r="G25" s="276"/>
      <c r="H25" s="277"/>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"2ГИС.ОРЁЛ" (версия для ПК); Интернет-площадка 2gis.ru на основе Cправочника организаций "2ГИС.ОРЁЛ"; Электронный справочник на основе Справочника организаций "2ГИС.ОРЁЛ" (мобильная версия)</v>
      </c>
      <c r="D27" s="31">
        <f>F27*1.2</f>
        <v>7228.8</v>
      </c>
      <c r="E27" s="32">
        <f>F27*1.1</f>
        <v>6626.4000000000005</v>
      </c>
      <c r="F27" s="32">
        <v>6024</v>
      </c>
      <c r="G27" s="32">
        <f>F27*0.75</f>
        <v>4518</v>
      </c>
      <c r="H27" s="33">
        <f>F27*0.5</f>
        <v>3012</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"2ГИС.ОРЁЛ"; Электронный справочник на основе Справочника организаций "2ГИС.ОРЁЛ"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"2ГИС.ОРЁЛ" (версия для ПК); Интернет-площадка 2gis.ru на основе Cправочника организаций "2ГИС.ОРЁЛ"; Электронный справочник на основе Справочника организаций "2ГИС.ОРЁЛ" (мобильная версия)</v>
      </c>
      <c r="D32" s="54">
        <f>F32*1.2</f>
        <v>8251.1999999999989</v>
      </c>
      <c r="E32" s="32">
        <f>F32*1.1</f>
        <v>7563.6</v>
      </c>
      <c r="F32" s="32">
        <v>6876</v>
      </c>
      <c r="G32" s="32">
        <f>F32*0.75</f>
        <v>5157</v>
      </c>
      <c r="H32" s="33">
        <f>F32*0.5</f>
        <v>3438</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"2ГИС.ОРЁЛ"; Электронный справочник на основе Справочника организаций "2ГИС.ОРЁЛ"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1920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"2ГИС.ОРЁЛ"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"2ГИС.ОРЁЛ"; Электронный справочник "2ГИС.ОРЁЛ"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"2ГИС.ОРЁЛ"; Электронный справочник на основе Справочника организаций "2ГИС.ОРЁЛ" (мобильная версия)</v>
      </c>
      <c r="D43" s="68">
        <v>144</v>
      </c>
      <c r="E43" s="69"/>
      <c r="F43" s="69"/>
      <c r="G43" s="69"/>
      <c r="H43" s="70"/>
    </row>
    <row r="44" spans="1:8" s="16" customFormat="1" ht="69.75" customHeight="1" x14ac:dyDescent="0.2">
      <c r="A44" s="71"/>
      <c r="B44" s="92"/>
      <c r="C44" s="93"/>
      <c r="D44" s="74"/>
      <c r="E44" s="75"/>
      <c r="F44" s="75"/>
      <c r="G44" s="75"/>
      <c r="H44" s="7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45" s="74"/>
      <c r="E45" s="75"/>
      <c r="F45" s="75"/>
      <c r="G45" s="75"/>
      <c r="H45" s="7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46" s="78"/>
      <c r="E46" s="79"/>
      <c r="F46" s="79"/>
      <c r="G46" s="79"/>
      <c r="H46" s="80"/>
    </row>
    <row r="47" spans="1:8" s="16" customFormat="1" ht="24.95" customHeight="1" thickBot="1" x14ac:dyDescent="0.25">
      <c r="A47" s="81"/>
      <c r="B47" s="82"/>
      <c r="C47" s="83"/>
      <c r="D47" s="113"/>
      <c r="E47" s="114"/>
      <c r="F47" s="114"/>
      <c r="G47" s="114"/>
      <c r="H47" s="115"/>
    </row>
    <row r="48" spans="1:8" s="16" customFormat="1" ht="48" customHeight="1" x14ac:dyDescent="0.2">
      <c r="A48" s="29" t="s">
        <v>31</v>
      </c>
      <c r="B48" s="30" t="s">
        <v>27</v>
      </c>
      <c r="C4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"2ГИС.ОРЁЛ" (версия для ПК); Интернет-площадка 2gis.ru на основе Cправочника организаций "2ГИС.ОРЁЛ"; Электронный справочник на основе Справочника организаций "2ГИС.ОРЁЛ" (мобильная версия); Интернет-площадки и Веб-приложения на основе Cправочника организаций "2ГИС.ОРЁЛ", http://api.2gis.ru/</v>
      </c>
      <c r="D48" s="31">
        <f>F48*1.2</f>
        <v>6199.2</v>
      </c>
      <c r="E48" s="32">
        <f>F48*1.1</f>
        <v>5682.6</v>
      </c>
      <c r="F48" s="32">
        <v>5166</v>
      </c>
      <c r="G48" s="32">
        <f>F48*0.75</f>
        <v>3874.5</v>
      </c>
      <c r="H48" s="33">
        <f>F48*0.5</f>
        <v>2583</v>
      </c>
    </row>
    <row r="49" spans="1:8" s="16" customFormat="1" ht="132" customHeight="1" x14ac:dyDescent="0.2">
      <c r="A49" s="34"/>
      <c r="B49" s="35"/>
      <c r="C49" s="35"/>
      <c r="D49" s="36"/>
      <c r="E49" s="37"/>
      <c r="F49" s="37"/>
      <c r="G49" s="37"/>
      <c r="H49" s="38"/>
    </row>
    <row r="50" spans="1:8" s="16" customFormat="1" ht="127.5" customHeight="1" x14ac:dyDescent="0.2">
      <c r="A50" s="34"/>
      <c r="B50" s="39" t="s">
        <v>12</v>
      </c>
      <c r="C5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"2ГИС.ОРЁЛ" (версия для ПК); Интернет-площадка 2gis.ru на основе Cправочника организаций "2ГИС.ОРЁЛ"; Электронный справочник на основе Справочника организаций "2ГИС.ОРЁЛ" (мобильная версия); Интернет-площадки и Веб-приложения на основе Cправочника организаций "2ГИС.ОРЁЛ", http://api.2gis.ru/</v>
      </c>
      <c r="D50" s="36"/>
      <c r="E50" s="37"/>
      <c r="F50" s="37"/>
      <c r="G50" s="37"/>
      <c r="H50" s="38"/>
    </row>
    <row r="51" spans="1:8" s="16" customFormat="1" ht="127.5" customHeight="1" thickBot="1" x14ac:dyDescent="0.25">
      <c r="A51" s="119"/>
      <c r="B51" s="120" t="s">
        <v>33</v>
      </c>
      <c r="C51"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51" s="121"/>
      <c r="E51" s="122"/>
      <c r="F51" s="122"/>
      <c r="G51" s="122"/>
      <c r="H51" s="123"/>
    </row>
    <row r="52" spans="1:8" s="16" customFormat="1" ht="166.5" customHeight="1" thickBot="1" x14ac:dyDescent="0.25">
      <c r="A52" s="41"/>
      <c r="B52" s="42" t="s">
        <v>13</v>
      </c>
      <c r="C52"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52" s="44"/>
      <c r="E52" s="45"/>
      <c r="F52" s="45"/>
      <c r="G52" s="45"/>
      <c r="H52" s="46"/>
    </row>
    <row r="53" spans="1:8" s="16" customFormat="1" ht="24.95" customHeight="1" thickBot="1" x14ac:dyDescent="0.25">
      <c r="A53" s="47"/>
      <c r="B53" s="48"/>
      <c r="C53" s="49"/>
      <c r="D53" s="50"/>
      <c r="E53" s="51"/>
      <c r="F53" s="51"/>
      <c r="G53" s="51"/>
      <c r="H53" s="52"/>
    </row>
    <row r="54" spans="1:8" s="16" customFormat="1" ht="48" customHeight="1" x14ac:dyDescent="0.2">
      <c r="A54" s="53" t="s">
        <v>35</v>
      </c>
      <c r="B54" s="30" t="s">
        <v>27</v>
      </c>
      <c r="C54"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"2ГИС.ОРЁЛ" (версия для ПК); Интернет-площадка 2gis.ru на основе Cправочника организаций "2ГИС.ОРЁЛ"; Электронный справочник на основе Справочника организаций "2ГИС.ОРЁЛ" (мобильная версия); Интернет-площадки и Веб-приложения на основе Cправочника организаций "2ГИС.ОРЁЛ", http://api.2gis.ru/</v>
      </c>
      <c r="D54" s="54">
        <f>F54*1.2</f>
        <v>7070.4</v>
      </c>
      <c r="E54" s="32">
        <f>F54*1.1</f>
        <v>6481.2000000000007</v>
      </c>
      <c r="F54" s="32">
        <v>5892</v>
      </c>
      <c r="G54" s="32">
        <f>F54*0.75</f>
        <v>4419</v>
      </c>
      <c r="H54" s="33">
        <f>F54*0.5</f>
        <v>2946</v>
      </c>
    </row>
    <row r="55" spans="1:8" s="16" customFormat="1" ht="132" customHeight="1" x14ac:dyDescent="0.2">
      <c r="A55" s="55"/>
      <c r="B55" s="35"/>
      <c r="C55" s="35"/>
      <c r="D55" s="56"/>
      <c r="E55" s="37"/>
      <c r="F55" s="37"/>
      <c r="G55" s="37"/>
      <c r="H55" s="38"/>
    </row>
    <row r="56" spans="1:8" s="16" customFormat="1" ht="138.94999999999999" customHeight="1" x14ac:dyDescent="0.2">
      <c r="A56" s="55"/>
      <c r="B56" s="39" t="s">
        <v>12</v>
      </c>
      <c r="C56"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"2ГИС.ОРЁЛ" (версия для ПК); Интернет-площадка 2gis.ru на основе Cправочника организаций "2ГИС.ОРЁЛ"; Электронный справочник на основе Справочника организаций "2ГИС.ОРЁЛ" (мобильная версия); Интернет-площадки и Веб-приложения на основе Cправочника организаций "2ГИС.ОРЁЛ", http://api.2gis.ru/</v>
      </c>
      <c r="D56" s="56"/>
      <c r="E56" s="37"/>
      <c r="F56" s="37"/>
      <c r="G56" s="37"/>
      <c r="H56" s="38"/>
    </row>
    <row r="57" spans="1:8" s="16" customFormat="1" ht="166.5" customHeight="1" x14ac:dyDescent="0.2">
      <c r="A57" s="55"/>
      <c r="B57" s="57" t="s">
        <v>13</v>
      </c>
      <c r="C57"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57" s="56"/>
      <c r="E57" s="37"/>
      <c r="F57" s="37"/>
      <c r="G57" s="37"/>
      <c r="H57" s="38"/>
    </row>
    <row r="58" spans="1:8" s="16" customFormat="1" ht="92.25" customHeight="1" thickBot="1" x14ac:dyDescent="0.25">
      <c r="A58" s="59"/>
      <c r="B58" s="42" t="s">
        <v>36</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58" s="61"/>
      <c r="E58" s="45"/>
      <c r="F58" s="45"/>
      <c r="G58" s="45"/>
      <c r="H58" s="46"/>
    </row>
    <row r="59" spans="1:8" s="16" customFormat="1" ht="24.95" customHeight="1" thickBot="1" x14ac:dyDescent="0.25">
      <c r="A59" s="81"/>
      <c r="B59" s="82"/>
      <c r="C59" s="83"/>
      <c r="D59" s="84"/>
      <c r="E59" s="85"/>
      <c r="F59" s="85"/>
      <c r="G59" s="85"/>
      <c r="H59" s="86"/>
    </row>
    <row r="60" spans="1:8" s="16" customFormat="1" ht="50.1" customHeight="1" x14ac:dyDescent="0.2">
      <c r="A60" s="65" t="s">
        <v>37</v>
      </c>
      <c r="B60" s="87" t="s">
        <v>23</v>
      </c>
      <c r="C60"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"2ГИС.ОРЁЛ"; Электронный справочник на основе Справочника организаций "2ГИС.ОРЁЛ" (мобильная версия); Интернет-площадки и Веб-приложения на основе Cправочника организаций "2ГИС.ОРЁЛ", http://api.2gis.ru/</v>
      </c>
      <c r="D60" s="271">
        <v>96</v>
      </c>
      <c r="E60" s="272"/>
      <c r="F60" s="272"/>
      <c r="G60" s="272"/>
      <c r="H60" s="273"/>
    </row>
    <row r="61" spans="1:8" s="16" customFormat="1" ht="94.5" customHeight="1" x14ac:dyDescent="0.2">
      <c r="A61" s="71"/>
      <c r="B61" s="92"/>
      <c r="C61" s="93"/>
      <c r="D61" s="94"/>
      <c r="E61" s="95"/>
      <c r="F61" s="95"/>
      <c r="G61" s="95"/>
      <c r="H61" s="274"/>
    </row>
    <row r="62" spans="1:8" s="16" customFormat="1" ht="163.5" customHeight="1" thickBot="1" x14ac:dyDescent="0.25">
      <c r="A62" s="77"/>
      <c r="B62" s="97" t="s">
        <v>13</v>
      </c>
      <c r="C62"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62" s="275"/>
      <c r="E62" s="276"/>
      <c r="F62" s="276"/>
      <c r="G62" s="276"/>
      <c r="H62" s="277"/>
    </row>
    <row r="63" spans="1:8" ht="21.75" thickBot="1" x14ac:dyDescent="0.25">
      <c r="A63" s="81"/>
      <c r="B63" s="129"/>
      <c r="C63" s="130"/>
      <c r="D63" s="113"/>
      <c r="E63" s="114"/>
      <c r="F63" s="114"/>
      <c r="G63" s="114"/>
      <c r="H63" s="115"/>
    </row>
    <row r="64" spans="1:8" ht="50.1" customHeight="1" thickBot="1" x14ac:dyDescent="0.25">
      <c r="A64" s="136" t="s">
        <v>38</v>
      </c>
      <c r="B64" s="137"/>
      <c r="C64" s="137"/>
      <c r="D64" s="138" t="str">
        <f>"от "&amp;MIN(D65:D84)&amp;" до "&amp;MAX(D65:D84)</f>
        <v>от 720 до 7560</v>
      </c>
      <c r="E64" s="139"/>
      <c r="F64" s="139"/>
      <c r="G64" s="139"/>
      <c r="H64" s="140"/>
    </row>
    <row r="65" spans="1:8" ht="37.5" customHeight="1" x14ac:dyDescent="0.2">
      <c r="A65" s="141" t="s">
        <v>39</v>
      </c>
      <c r="B65" s="142"/>
      <c r="C65" s="143" t="str">
        <f>"Электронный справочник на основе Справочника организаций "&amp;$C$2&amp;" (версия для ПК)"</f>
        <v>Электронный справочник на основе Справочника организаций "2ГИС.ОРЁЛ" (версия для ПК)</v>
      </c>
      <c r="D65" s="144">
        <v>720</v>
      </c>
      <c r="E65" s="145"/>
      <c r="F65" s="145"/>
      <c r="G65" s="145"/>
      <c r="H65" s="146"/>
    </row>
    <row r="66" spans="1:8" ht="37.5" customHeight="1" x14ac:dyDescent="0.2">
      <c r="A66" s="147" t="s">
        <v>40</v>
      </c>
      <c r="B66" s="148"/>
      <c r="C66" s="143"/>
      <c r="D66" s="36">
        <v>1080</v>
      </c>
      <c r="E66" s="37"/>
      <c r="F66" s="37"/>
      <c r="G66" s="37"/>
      <c r="H66" s="38"/>
    </row>
    <row r="67" spans="1:8" ht="37.5" customHeight="1" x14ac:dyDescent="0.2">
      <c r="A67" s="147" t="s">
        <v>41</v>
      </c>
      <c r="B67" s="148"/>
      <c r="C67" s="143"/>
      <c r="D67" s="36">
        <v>1440</v>
      </c>
      <c r="E67" s="37"/>
      <c r="F67" s="37"/>
      <c r="G67" s="37"/>
      <c r="H67" s="38"/>
    </row>
    <row r="68" spans="1:8" ht="37.5" customHeight="1" x14ac:dyDescent="0.2">
      <c r="A68" s="147" t="s">
        <v>42</v>
      </c>
      <c r="B68" s="148"/>
      <c r="C68" s="143"/>
      <c r="D68" s="36">
        <v>1800</v>
      </c>
      <c r="E68" s="37"/>
      <c r="F68" s="37"/>
      <c r="G68" s="37"/>
      <c r="H68" s="38"/>
    </row>
    <row r="69" spans="1:8" ht="37.5" customHeight="1" x14ac:dyDescent="0.2">
      <c r="A69" s="147" t="s">
        <v>43</v>
      </c>
      <c r="B69" s="148"/>
      <c r="C69" s="143"/>
      <c r="D69" s="36">
        <v>2160</v>
      </c>
      <c r="E69" s="37"/>
      <c r="F69" s="37"/>
      <c r="G69" s="37"/>
      <c r="H69" s="38"/>
    </row>
    <row r="70" spans="1:8" ht="37.5" customHeight="1" x14ac:dyDescent="0.2">
      <c r="A70" s="147" t="s">
        <v>44</v>
      </c>
      <c r="B70" s="148"/>
      <c r="C70" s="143"/>
      <c r="D70" s="36">
        <v>2520</v>
      </c>
      <c r="E70" s="37"/>
      <c r="F70" s="37"/>
      <c r="G70" s="37"/>
      <c r="H70" s="38"/>
    </row>
    <row r="71" spans="1:8" ht="37.5" customHeight="1" x14ac:dyDescent="0.2">
      <c r="A71" s="147" t="s">
        <v>45</v>
      </c>
      <c r="B71" s="148"/>
      <c r="C71" s="143"/>
      <c r="D71" s="36">
        <v>2880</v>
      </c>
      <c r="E71" s="37"/>
      <c r="F71" s="37"/>
      <c r="G71" s="37"/>
      <c r="H71" s="38"/>
    </row>
    <row r="72" spans="1:8" ht="37.5" customHeight="1" x14ac:dyDescent="0.2">
      <c r="A72" s="147" t="s">
        <v>46</v>
      </c>
      <c r="B72" s="148"/>
      <c r="C72" s="143"/>
      <c r="D72" s="36">
        <v>3240</v>
      </c>
      <c r="E72" s="37"/>
      <c r="F72" s="37"/>
      <c r="G72" s="37"/>
      <c r="H72" s="38"/>
    </row>
    <row r="73" spans="1:8" ht="37.5" customHeight="1" x14ac:dyDescent="0.2">
      <c r="A73" s="147" t="s">
        <v>47</v>
      </c>
      <c r="B73" s="148"/>
      <c r="C73" s="143"/>
      <c r="D73" s="36">
        <v>3600</v>
      </c>
      <c r="E73" s="37"/>
      <c r="F73" s="37"/>
      <c r="G73" s="37"/>
      <c r="H73" s="38"/>
    </row>
    <row r="74" spans="1:8" ht="37.5" customHeight="1" x14ac:dyDescent="0.2">
      <c r="A74" s="147" t="s">
        <v>48</v>
      </c>
      <c r="B74" s="148"/>
      <c r="C74" s="143"/>
      <c r="D74" s="36">
        <v>3960</v>
      </c>
      <c r="E74" s="37"/>
      <c r="F74" s="37"/>
      <c r="G74" s="37"/>
      <c r="H74" s="38"/>
    </row>
    <row r="75" spans="1:8" ht="37.5" customHeight="1" x14ac:dyDescent="0.2">
      <c r="A75" s="147" t="s">
        <v>49</v>
      </c>
      <c r="B75" s="148"/>
      <c r="C75" s="143"/>
      <c r="D75" s="36">
        <v>4320</v>
      </c>
      <c r="E75" s="37"/>
      <c r="F75" s="37"/>
      <c r="G75" s="37"/>
      <c r="H75" s="38"/>
    </row>
    <row r="76" spans="1:8" ht="37.5" customHeight="1" x14ac:dyDescent="0.2">
      <c r="A76" s="147" t="s">
        <v>50</v>
      </c>
      <c r="B76" s="148"/>
      <c r="C76" s="143"/>
      <c r="D76" s="36">
        <v>4680</v>
      </c>
      <c r="E76" s="37"/>
      <c r="F76" s="37"/>
      <c r="G76" s="37"/>
      <c r="H76" s="38"/>
    </row>
    <row r="77" spans="1:8" ht="37.5" customHeight="1" x14ac:dyDescent="0.2">
      <c r="A77" s="147" t="s">
        <v>51</v>
      </c>
      <c r="B77" s="148"/>
      <c r="C77" s="143"/>
      <c r="D77" s="36">
        <v>5040</v>
      </c>
      <c r="E77" s="37"/>
      <c r="F77" s="37"/>
      <c r="G77" s="37"/>
      <c r="H77" s="38"/>
    </row>
    <row r="78" spans="1:8" ht="37.5" customHeight="1" x14ac:dyDescent="0.2">
      <c r="A78" s="147" t="s">
        <v>52</v>
      </c>
      <c r="B78" s="148"/>
      <c r="C78" s="143"/>
      <c r="D78" s="36">
        <v>5400</v>
      </c>
      <c r="E78" s="37"/>
      <c r="F78" s="37"/>
      <c r="G78" s="37"/>
      <c r="H78" s="38"/>
    </row>
    <row r="79" spans="1:8" ht="37.5" customHeight="1" x14ac:dyDescent="0.2">
      <c r="A79" s="147" t="s">
        <v>53</v>
      </c>
      <c r="B79" s="148"/>
      <c r="C79" s="143"/>
      <c r="D79" s="36">
        <v>5760</v>
      </c>
      <c r="E79" s="37"/>
      <c r="F79" s="37"/>
      <c r="G79" s="37"/>
      <c r="H79" s="38"/>
    </row>
    <row r="80" spans="1:8" ht="37.5" customHeight="1" x14ac:dyDescent="0.2">
      <c r="A80" s="147" t="s">
        <v>54</v>
      </c>
      <c r="B80" s="148"/>
      <c r="C80" s="143"/>
      <c r="D80" s="36">
        <v>6120</v>
      </c>
      <c r="E80" s="37"/>
      <c r="F80" s="37"/>
      <c r="G80" s="37"/>
      <c r="H80" s="38"/>
    </row>
    <row r="81" spans="1:8" ht="37.5" customHeight="1" x14ac:dyDescent="0.2">
      <c r="A81" s="147" t="s">
        <v>55</v>
      </c>
      <c r="B81" s="148"/>
      <c r="C81" s="143"/>
      <c r="D81" s="36">
        <v>6480</v>
      </c>
      <c r="E81" s="37"/>
      <c r="F81" s="37"/>
      <c r="G81" s="37"/>
      <c r="H81" s="38"/>
    </row>
    <row r="82" spans="1:8" ht="37.5" customHeight="1" x14ac:dyDescent="0.2">
      <c r="A82" s="147" t="s">
        <v>56</v>
      </c>
      <c r="B82" s="148"/>
      <c r="C82" s="143"/>
      <c r="D82" s="36">
        <v>6840</v>
      </c>
      <c r="E82" s="37"/>
      <c r="F82" s="37"/>
      <c r="G82" s="37"/>
      <c r="H82" s="38"/>
    </row>
    <row r="83" spans="1:8" ht="37.5" customHeight="1" x14ac:dyDescent="0.2">
      <c r="A83" s="147" t="s">
        <v>57</v>
      </c>
      <c r="B83" s="148"/>
      <c r="C83" s="143"/>
      <c r="D83" s="36">
        <v>7200</v>
      </c>
      <c r="E83" s="37"/>
      <c r="F83" s="37"/>
      <c r="G83" s="37"/>
      <c r="H83" s="38"/>
    </row>
    <row r="84" spans="1:8" ht="37.5" customHeight="1" thickBot="1" x14ac:dyDescent="0.25">
      <c r="A84" s="147" t="s">
        <v>58</v>
      </c>
      <c r="B84" s="148"/>
      <c r="C84" s="143"/>
      <c r="D84" s="36">
        <v>7560</v>
      </c>
      <c r="E84" s="37"/>
      <c r="F84" s="37"/>
      <c r="G84" s="37"/>
      <c r="H84" s="38"/>
    </row>
    <row r="85" spans="1:8" ht="50.1" customHeight="1" thickBot="1" x14ac:dyDescent="0.25">
      <c r="A85" s="136" t="s">
        <v>59</v>
      </c>
      <c r="B85" s="137"/>
      <c r="C85" s="137"/>
      <c r="D85" s="138" t="str">
        <f>"от "&amp;MIN(D86:D95)&amp;" до "&amp;MAX(D86:D95)</f>
        <v>от 132 до 4488</v>
      </c>
      <c r="E85" s="139"/>
      <c r="F85" s="139"/>
      <c r="G85" s="139"/>
      <c r="H85" s="140"/>
    </row>
    <row r="86" spans="1:8" ht="151.5" x14ac:dyDescent="0.2">
      <c r="A86" s="149" t="s">
        <v>60</v>
      </c>
      <c r="B86" s="150" t="s">
        <v>13</v>
      </c>
      <c r="C86" s="151" t="str">
        <f t="shared" ref="C8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86" s="152">
        <v>552</v>
      </c>
      <c r="E86" s="152"/>
      <c r="F86" s="152"/>
      <c r="G86" s="152"/>
      <c r="H86" s="153"/>
    </row>
    <row r="87" spans="1:8" ht="37.5" customHeight="1" x14ac:dyDescent="0.2">
      <c r="A87" s="154" t="s">
        <v>61</v>
      </c>
      <c r="B87" s="155"/>
      <c r="C87" s="156" t="str">
        <f>"Электронный справочник на основе Справочника организаций "&amp;$C$2&amp;" (версия для ПК)"</f>
        <v>Электронный справочник на основе Справочника организаций "2ГИС.ОРЁЛ" (версия для ПК)</v>
      </c>
      <c r="D87" s="157">
        <v>132</v>
      </c>
      <c r="E87" s="157"/>
      <c r="F87" s="157"/>
      <c r="G87" s="157"/>
      <c r="H87" s="158"/>
    </row>
    <row r="88" spans="1:8" ht="37.5" customHeight="1" x14ac:dyDescent="0.2">
      <c r="A88" s="154" t="s">
        <v>62</v>
      </c>
      <c r="B88" s="155"/>
      <c r="C88" s="159"/>
      <c r="D88" s="157">
        <v>1716</v>
      </c>
      <c r="E88" s="157"/>
      <c r="F88" s="157"/>
      <c r="G88" s="157"/>
      <c r="H88" s="158"/>
    </row>
    <row r="89" spans="1:8" ht="37.5" customHeight="1" x14ac:dyDescent="0.2">
      <c r="A89" s="154" t="s">
        <v>63</v>
      </c>
      <c r="B89" s="155"/>
      <c r="C89" s="159"/>
      <c r="D89" s="157">
        <v>594</v>
      </c>
      <c r="E89" s="157"/>
      <c r="F89" s="157"/>
      <c r="G89" s="157"/>
      <c r="H89" s="158"/>
    </row>
    <row r="90" spans="1:8" ht="37.5" customHeight="1" x14ac:dyDescent="0.2">
      <c r="A90" s="160" t="s">
        <v>64</v>
      </c>
      <c r="B90" s="161"/>
      <c r="C90" s="159"/>
      <c r="D90" s="157">
        <v>1182</v>
      </c>
      <c r="E90" s="157"/>
      <c r="F90" s="157"/>
      <c r="G90" s="157"/>
      <c r="H90" s="158"/>
    </row>
    <row r="91" spans="1:8" ht="37.5" customHeight="1" x14ac:dyDescent="0.2">
      <c r="A91" s="154" t="s">
        <v>65</v>
      </c>
      <c r="B91" s="155"/>
      <c r="C91" s="159"/>
      <c r="D91" s="157">
        <v>258</v>
      </c>
      <c r="E91" s="157"/>
      <c r="F91" s="157"/>
      <c r="G91" s="157"/>
      <c r="H91" s="158"/>
    </row>
    <row r="92" spans="1:8" ht="37.5" customHeight="1" x14ac:dyDescent="0.2">
      <c r="A92" s="154" t="s">
        <v>66</v>
      </c>
      <c r="B92" s="155"/>
      <c r="C92" s="159"/>
      <c r="D92" s="157">
        <v>258</v>
      </c>
      <c r="E92" s="157"/>
      <c r="F92" s="157"/>
      <c r="G92" s="157"/>
      <c r="H92" s="158"/>
    </row>
    <row r="93" spans="1:8" ht="37.5" customHeight="1" x14ac:dyDescent="0.2">
      <c r="A93" s="154" t="s">
        <v>67</v>
      </c>
      <c r="B93" s="155"/>
      <c r="C93" s="159"/>
      <c r="D93" s="157">
        <v>516</v>
      </c>
      <c r="E93" s="157"/>
      <c r="F93" s="157"/>
      <c r="G93" s="157"/>
      <c r="H93" s="158"/>
    </row>
    <row r="94" spans="1:8" ht="37.5" customHeight="1" x14ac:dyDescent="0.2">
      <c r="A94" s="154" t="s">
        <v>68</v>
      </c>
      <c r="B94" s="155"/>
      <c r="C94" s="159"/>
      <c r="D94" s="157">
        <v>774</v>
      </c>
      <c r="E94" s="157"/>
      <c r="F94" s="157"/>
      <c r="G94" s="157"/>
      <c r="H94" s="158"/>
    </row>
    <row r="95" spans="1:8" ht="37.5" customHeight="1" thickBot="1" x14ac:dyDescent="0.25">
      <c r="A95" s="162" t="s">
        <v>69</v>
      </c>
      <c r="B95" s="163"/>
      <c r="C95" s="164"/>
      <c r="D95" s="165">
        <v>4488</v>
      </c>
      <c r="E95" s="165"/>
      <c r="F95" s="165"/>
      <c r="G95" s="165"/>
      <c r="H95" s="166"/>
    </row>
    <row r="96" spans="1:8" s="16" customFormat="1" ht="117.75" customHeight="1" thickBot="1" x14ac:dyDescent="0.25">
      <c r="A96" s="287" t="s">
        <v>71</v>
      </c>
      <c r="B96" s="288"/>
      <c r="C96" s="28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"2ГИС.ОРЁЛ" (версия для ПК); Интернет-площадка 2gis.ru на основе Cправочника организаций "2ГИС.ОРЁЛ"; Электронный справочник на основе Справочника организаций "2ГИС.ОРЁЛ" (мобильная версия); Интернет-площадки и Веб-приложения на основе Cправочника организаций "2ГИС.ОРЁЛ", http://api.2gis.ru/</v>
      </c>
      <c r="D96" s="45">
        <v>30</v>
      </c>
      <c r="E96" s="45"/>
      <c r="F96" s="45"/>
      <c r="G96" s="45"/>
      <c r="H96" s="46"/>
    </row>
    <row r="97" spans="1:8" ht="50.1" customHeight="1" thickBot="1" x14ac:dyDescent="0.25">
      <c r="A97" s="24" t="s">
        <v>72</v>
      </c>
      <c r="B97" s="25"/>
      <c r="C97" s="26"/>
      <c r="D97" s="173" t="str">
        <f>"от "&amp;MIN(D99,D119:H120,F159,D121:H135)&amp;" до "&amp;MAX(D99,D119:H120,F159,D121:H135)</f>
        <v>от 552 до 10620</v>
      </c>
      <c r="E97" s="173"/>
      <c r="F97" s="173"/>
      <c r="G97" s="173"/>
      <c r="H97" s="174"/>
    </row>
    <row r="98" spans="1:8" ht="21.75" thickBot="1" x14ac:dyDescent="0.25">
      <c r="A98" s="175"/>
      <c r="B98" s="176"/>
      <c r="C98" s="130"/>
      <c r="D98" s="177"/>
      <c r="E98" s="177"/>
      <c r="F98" s="177"/>
      <c r="G98" s="177"/>
      <c r="H98" s="178"/>
    </row>
    <row r="99" spans="1:8" ht="70.5" customHeight="1" thickBot="1" x14ac:dyDescent="0.25">
      <c r="A99" s="179" t="s">
        <v>73</v>
      </c>
      <c r="B99" s="180"/>
      <c r="C99"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"2ГИС.ОРЁЛ" (версия для ПК); Интернет-площадка 2gis.kz на основе Cправочника организаций "2ГИС.ОРЁЛ"; Электронный справочник на основе Справочника организаций "2ГИС.ОРЁЛ" (мобильная версия); Интернет-площадки и Веб-приложения на основе Cправочника организаций "2ГИС.ОРЁЛ", http://api.2gis.kz/</v>
      </c>
      <c r="D99" s="182">
        <v>1140</v>
      </c>
      <c r="E99" s="182"/>
      <c r="F99" s="182"/>
      <c r="G99" s="182"/>
      <c r="H99" s="183"/>
    </row>
    <row r="100" spans="1:8" ht="70.5" customHeight="1" thickBot="1" x14ac:dyDescent="0.25">
      <c r="A100" s="184" t="s">
        <v>74</v>
      </c>
      <c r="B100" s="185"/>
      <c r="C100" s="186"/>
      <c r="D100" s="187" t="s">
        <v>75</v>
      </c>
      <c r="E100" s="188"/>
      <c r="F100" s="188"/>
      <c r="G100" s="188"/>
      <c r="H100" s="189"/>
    </row>
    <row r="101" spans="1:8" ht="70.5" customHeight="1" x14ac:dyDescent="0.2">
      <c r="A101" s="190" t="s">
        <v>76</v>
      </c>
      <c r="B101" s="191"/>
      <c r="C101" s="186"/>
      <c r="D101" s="157">
        <f>D99/4</f>
        <v>285</v>
      </c>
      <c r="E101" s="157"/>
      <c r="F101" s="157"/>
      <c r="G101" s="157"/>
      <c r="H101" s="158"/>
    </row>
    <row r="102" spans="1:8" ht="70.5" customHeight="1" x14ac:dyDescent="0.2">
      <c r="A102" s="190" t="s">
        <v>77</v>
      </c>
      <c r="B102" s="191"/>
      <c r="C102" s="186"/>
      <c r="D102" s="157">
        <f>D99/5</f>
        <v>228</v>
      </c>
      <c r="E102" s="157"/>
      <c r="F102" s="157"/>
      <c r="G102" s="157"/>
      <c r="H102" s="158"/>
    </row>
    <row r="103" spans="1:8" ht="70.5" customHeight="1" x14ac:dyDescent="0.2">
      <c r="A103" s="190" t="s">
        <v>78</v>
      </c>
      <c r="B103" s="191"/>
      <c r="C103" s="186"/>
      <c r="D103" s="157">
        <f>D99/6</f>
        <v>190</v>
      </c>
      <c r="E103" s="157"/>
      <c r="F103" s="157"/>
      <c r="G103" s="157"/>
      <c r="H103" s="158"/>
    </row>
    <row r="104" spans="1:8" ht="70.5" customHeight="1" x14ac:dyDescent="0.2">
      <c r="A104" s="190" t="s">
        <v>79</v>
      </c>
      <c r="B104" s="191"/>
      <c r="C104" s="186"/>
      <c r="D104" s="157">
        <f>D99/7</f>
        <v>162.85714285714286</v>
      </c>
      <c r="E104" s="157"/>
      <c r="F104" s="157"/>
      <c r="G104" s="157"/>
      <c r="H104" s="158"/>
    </row>
    <row r="105" spans="1:8" ht="70.5" customHeight="1" x14ac:dyDescent="0.2">
      <c r="A105" s="190" t="s">
        <v>80</v>
      </c>
      <c r="B105" s="191"/>
      <c r="C105" s="186"/>
      <c r="D105" s="157">
        <f>D99/8</f>
        <v>142.5</v>
      </c>
      <c r="E105" s="157"/>
      <c r="F105" s="157"/>
      <c r="G105" s="157"/>
      <c r="H105" s="158"/>
    </row>
    <row r="106" spans="1:8" ht="70.5" customHeight="1" x14ac:dyDescent="0.2">
      <c r="A106" s="190" t="s">
        <v>81</v>
      </c>
      <c r="B106" s="191"/>
      <c r="C106" s="186"/>
      <c r="D106" s="157">
        <f>D99/9</f>
        <v>126.66666666666667</v>
      </c>
      <c r="E106" s="157"/>
      <c r="F106" s="157"/>
      <c r="G106" s="157"/>
      <c r="H106" s="158"/>
    </row>
    <row r="107" spans="1:8" ht="70.5" customHeight="1" x14ac:dyDescent="0.2">
      <c r="A107" s="190" t="s">
        <v>82</v>
      </c>
      <c r="B107" s="191"/>
      <c r="C107" s="186"/>
      <c r="D107" s="157">
        <f>D99/10</f>
        <v>114</v>
      </c>
      <c r="E107" s="157"/>
      <c r="F107" s="157"/>
      <c r="G107" s="157"/>
      <c r="H107" s="158"/>
    </row>
    <row r="108" spans="1:8" ht="70.5" customHeight="1" thickBot="1" x14ac:dyDescent="0.25">
      <c r="A108" s="179" t="s">
        <v>83</v>
      </c>
      <c r="B108" s="180"/>
      <c r="C108" s="186"/>
      <c r="D108" s="182">
        <v>2160</v>
      </c>
      <c r="E108" s="182"/>
      <c r="F108" s="182"/>
      <c r="G108" s="182"/>
      <c r="H108" s="183"/>
    </row>
    <row r="109" spans="1:8" ht="70.5" customHeight="1" thickBot="1" x14ac:dyDescent="0.25">
      <c r="A109" s="184" t="s">
        <v>74</v>
      </c>
      <c r="B109" s="185"/>
      <c r="C109" s="186"/>
      <c r="D109" s="187" t="s">
        <v>75</v>
      </c>
      <c r="E109" s="188"/>
      <c r="F109" s="188"/>
      <c r="G109" s="188"/>
      <c r="H109" s="189"/>
    </row>
    <row r="110" spans="1:8" ht="70.5" customHeight="1" x14ac:dyDescent="0.2">
      <c r="A110" s="190" t="s">
        <v>76</v>
      </c>
      <c r="B110" s="191"/>
      <c r="C110" s="186"/>
      <c r="D110" s="157">
        <v>540</v>
      </c>
      <c r="E110" s="157"/>
      <c r="F110" s="157"/>
      <c r="G110" s="157"/>
      <c r="H110" s="158"/>
    </row>
    <row r="111" spans="1:8" ht="70.5" customHeight="1" x14ac:dyDescent="0.2">
      <c r="A111" s="190" t="s">
        <v>77</v>
      </c>
      <c r="B111" s="191"/>
      <c r="C111" s="186"/>
      <c r="D111" s="157">
        <v>432</v>
      </c>
      <c r="E111" s="157"/>
      <c r="F111" s="157"/>
      <c r="G111" s="157"/>
      <c r="H111" s="158"/>
    </row>
    <row r="112" spans="1:8" ht="70.5" customHeight="1" x14ac:dyDescent="0.2">
      <c r="A112" s="190" t="s">
        <v>78</v>
      </c>
      <c r="B112" s="191"/>
      <c r="C112" s="186"/>
      <c r="D112" s="157">
        <v>360</v>
      </c>
      <c r="E112" s="157"/>
      <c r="F112" s="157"/>
      <c r="G112" s="157"/>
      <c r="H112" s="158"/>
    </row>
    <row r="113" spans="1:8" ht="70.5" customHeight="1" x14ac:dyDescent="0.2">
      <c r="A113" s="190" t="s">
        <v>79</v>
      </c>
      <c r="B113" s="191"/>
      <c r="C113" s="186"/>
      <c r="D113" s="157">
        <v>308.57142857142861</v>
      </c>
      <c r="E113" s="157"/>
      <c r="F113" s="157"/>
      <c r="G113" s="157"/>
      <c r="H113" s="158"/>
    </row>
    <row r="114" spans="1:8" ht="70.5" customHeight="1" x14ac:dyDescent="0.2">
      <c r="A114" s="190" t="s">
        <v>80</v>
      </c>
      <c r="B114" s="191"/>
      <c r="C114" s="186"/>
      <c r="D114" s="157">
        <v>270</v>
      </c>
      <c r="E114" s="157"/>
      <c r="F114" s="157"/>
      <c r="G114" s="157"/>
      <c r="H114" s="158"/>
    </row>
    <row r="115" spans="1:8" ht="70.5" customHeight="1" x14ac:dyDescent="0.2">
      <c r="A115" s="190" t="s">
        <v>81</v>
      </c>
      <c r="B115" s="191"/>
      <c r="C115" s="186"/>
      <c r="D115" s="157">
        <v>240</v>
      </c>
      <c r="E115" s="157"/>
      <c r="F115" s="157"/>
      <c r="G115" s="157"/>
      <c r="H115" s="158"/>
    </row>
    <row r="116" spans="1:8" ht="70.5" customHeight="1" thickBot="1" x14ac:dyDescent="0.25">
      <c r="A116" s="190" t="s">
        <v>82</v>
      </c>
      <c r="B116" s="191"/>
      <c r="C116" s="194"/>
      <c r="D116" s="157">
        <v>216</v>
      </c>
      <c r="E116" s="157"/>
      <c r="F116" s="157"/>
      <c r="G116" s="157"/>
      <c r="H116" s="158"/>
    </row>
    <row r="117" spans="1:8" s="16" customFormat="1" ht="62.45" customHeight="1" thickBot="1" x14ac:dyDescent="0.25">
      <c r="A117" s="195" t="s">
        <v>84</v>
      </c>
      <c r="B117" s="196"/>
      <c r="C117"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117" s="44">
        <v>5004</v>
      </c>
      <c r="E117" s="45"/>
      <c r="F117" s="45"/>
      <c r="G117" s="45"/>
      <c r="H117" s="46"/>
    </row>
    <row r="118" spans="1:8" ht="21.75" thickBot="1" x14ac:dyDescent="0.25">
      <c r="A118" s="197"/>
      <c r="B118" s="198"/>
      <c r="C118" s="125"/>
      <c r="D118" s="199"/>
      <c r="E118" s="199"/>
      <c r="F118" s="199"/>
      <c r="G118" s="199"/>
      <c r="H118" s="200"/>
    </row>
    <row r="119" spans="1:8" ht="50.1" customHeight="1" x14ac:dyDescent="0.2">
      <c r="A119" s="160" t="s">
        <v>85</v>
      </c>
      <c r="B119" s="161"/>
      <c r="C119" s="201" t="str">
        <f>"Интернет-площадка 2gis.ru на основе Cправочника организаций "&amp;$C$2&amp;""</f>
        <v>Интернет-площадка 2gis.ru на основе Cправочника организаций "2ГИС.ОРЁЛ"</v>
      </c>
      <c r="D119" s="31">
        <v>2304</v>
      </c>
      <c r="E119" s="32"/>
      <c r="F119" s="32"/>
      <c r="G119" s="32"/>
      <c r="H119" s="33"/>
    </row>
    <row r="120" spans="1:8" ht="50.1" customHeight="1" x14ac:dyDescent="0.2">
      <c r="A120" s="160" t="s">
        <v>86</v>
      </c>
      <c r="B120" s="161"/>
      <c r="C120" s="202" t="str">
        <f>"Электронный справочник на основе Справочника организаций "&amp;$C$2&amp;" (версия для ПК)"</f>
        <v>Электронный справочник на основе Справочника организаций "2ГИС.ОРЁЛ" (версия для ПК)</v>
      </c>
      <c r="D120" s="121">
        <v>2124</v>
      </c>
      <c r="E120" s="122"/>
      <c r="F120" s="122"/>
      <c r="G120" s="122"/>
      <c r="H120" s="123"/>
    </row>
    <row r="121" spans="1:8" ht="50.1" customHeight="1" x14ac:dyDescent="0.2">
      <c r="A121" s="160" t="s">
        <v>87</v>
      </c>
      <c r="B121" s="161"/>
      <c r="C121" s="202" t="str">
        <f>"Электронный справочник на основе Справочника организаций "&amp;$C$2&amp;" (версия для ПК)"</f>
        <v>Электронный справочник на основе Справочника организаций "2ГИС.ОРЁЛ" (версия для ПК)</v>
      </c>
      <c r="D121" s="36">
        <v>5784</v>
      </c>
      <c r="E121" s="37"/>
      <c r="F121" s="37"/>
      <c r="G121" s="37"/>
      <c r="H121" s="38"/>
    </row>
    <row r="122" spans="1:8" ht="50.1" customHeight="1" x14ac:dyDescent="0.2">
      <c r="A122" s="160" t="s">
        <v>88</v>
      </c>
      <c r="B122" s="161"/>
      <c r="C122" s="202" t="str">
        <f>"Интернет-площадка 2gis.ru на основе Cправочника организаций "&amp;$C$2&amp;""</f>
        <v>Интернет-площадка 2gis.ru на основе Cправочника организаций "2ГИС.ОРЁЛ"</v>
      </c>
      <c r="D122" s="36">
        <v>4524</v>
      </c>
      <c r="E122" s="37"/>
      <c r="F122" s="37"/>
      <c r="G122" s="37"/>
      <c r="H122" s="38"/>
    </row>
    <row r="123" spans="1:8" ht="50.1" customHeight="1" x14ac:dyDescent="0.2">
      <c r="A123" s="160" t="s">
        <v>89</v>
      </c>
      <c r="B123" s="161"/>
      <c r="C123" s="202" t="str">
        <f>"Интернет-площадка 2gis.ru на основе Cправочника организаций "&amp;$C$2&amp;""</f>
        <v>Интернет-площадка 2gis.ru на основе Cправочника организаций "2ГИС.ОРЁЛ"</v>
      </c>
      <c r="D123" s="36">
        <v>5428.8</v>
      </c>
      <c r="E123" s="37"/>
      <c r="F123" s="37"/>
      <c r="G123" s="37"/>
      <c r="H123" s="38"/>
    </row>
    <row r="124" spans="1:8" ht="50.1" customHeight="1" x14ac:dyDescent="0.2">
      <c r="A124" s="160" t="s">
        <v>90</v>
      </c>
      <c r="B124" s="161"/>
      <c r="C124" s="202" t="str">
        <f>"Электронный справочник на основе Справочника организаций "&amp;$C$2&amp;" (версия для ПК)"</f>
        <v>Электронный справочник на основе Справочника организаций "2ГИС.ОРЁЛ" (версия для ПК)</v>
      </c>
      <c r="D124" s="36">
        <v>2430</v>
      </c>
      <c r="E124" s="37"/>
      <c r="F124" s="37"/>
      <c r="G124" s="37"/>
      <c r="H124" s="38"/>
    </row>
    <row r="125" spans="1:8" ht="50.1" customHeight="1" x14ac:dyDescent="0.2">
      <c r="A125" s="160" t="s">
        <v>91</v>
      </c>
      <c r="B125" s="161"/>
      <c r="C125" s="202" t="str">
        <f>"Электронный справочник на основе Справочника организаций "&amp;$C$2&amp;" (версия для ПК)"</f>
        <v>Электронный справочник на основе Справочника организаций "2ГИС.ОРЁЛ" (версия для ПК)</v>
      </c>
      <c r="D125" s="36">
        <v>2124</v>
      </c>
      <c r="E125" s="37"/>
      <c r="F125" s="37"/>
      <c r="G125" s="37"/>
      <c r="H125" s="38"/>
    </row>
    <row r="126" spans="1:8" ht="50.1" customHeight="1" x14ac:dyDescent="0.2">
      <c r="A126" s="160" t="s">
        <v>92</v>
      </c>
      <c r="B126" s="161"/>
      <c r="C126" s="202" t="str">
        <f>"Электронный справочник на основе Справочника организаций "&amp;$C$2&amp;" (версия для ПК)"</f>
        <v>Электронный справочник на основе Справочника организаций "2ГИС.ОРЁЛ" (версия для ПК)</v>
      </c>
      <c r="D126" s="36">
        <v>10620</v>
      </c>
      <c r="E126" s="37"/>
      <c r="F126" s="37"/>
      <c r="G126" s="37"/>
      <c r="H126" s="38"/>
    </row>
    <row r="127" spans="1:8" ht="50.1" customHeight="1" x14ac:dyDescent="0.2">
      <c r="A127" s="160" t="s">
        <v>93</v>
      </c>
      <c r="B127" s="161"/>
      <c r="C127" s="203" t="str">
        <f>C159</f>
        <v>электронный справочник на основе Справочника организаций "2ГИС.ОРЁЛ" (мобильная версия 2ГИС 4.0 и выше)</v>
      </c>
      <c r="D127" s="36">
        <v>3900</v>
      </c>
      <c r="E127" s="37"/>
      <c r="F127" s="37"/>
      <c r="G127" s="37"/>
      <c r="H127" s="38"/>
    </row>
    <row r="128" spans="1:8" ht="50.1" customHeight="1" x14ac:dyDescent="0.2">
      <c r="A128" s="160" t="s">
        <v>94</v>
      </c>
      <c r="B128" s="161"/>
      <c r="C128" s="202" t="s">
        <v>95</v>
      </c>
      <c r="D128" s="36">
        <v>552</v>
      </c>
      <c r="E128" s="37"/>
      <c r="F128" s="37"/>
      <c r="G128" s="37"/>
      <c r="H128" s="38"/>
    </row>
    <row r="129" spans="1:8" ht="64.5" customHeight="1" x14ac:dyDescent="0.2">
      <c r="A129" s="160" t="s">
        <v>96</v>
      </c>
      <c r="B129" s="161"/>
      <c r="C129"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"2ГИС.ОРЁЛ" (мобильная версия 2ГИС 4.0 и выше); Интернет-площадка 2gis.ru на основе Cправочника организаций "2ГИС.ОРЁЛ"</v>
      </c>
      <c r="D129" s="36">
        <v>1950</v>
      </c>
      <c r="E129" s="37"/>
      <c r="F129" s="37"/>
      <c r="G129" s="37"/>
      <c r="H129" s="38"/>
    </row>
    <row r="130" spans="1:8" ht="64.5" customHeight="1" x14ac:dyDescent="0.2">
      <c r="A130" s="160" t="s">
        <v>97</v>
      </c>
      <c r="B130" s="161"/>
      <c r="C130" s="202" t="str">
        <f t="shared" ref="C130:C13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"2ГИС.ОРЁЛ" (мобильная версия 2ГИС 4.0 и выше); Интернет-площадка 2gis.ru на основе Cправочника организаций "2ГИС.ОРЁЛ"</v>
      </c>
      <c r="D130" s="36">
        <v>1560</v>
      </c>
      <c r="E130" s="37"/>
      <c r="F130" s="37"/>
      <c r="G130" s="37"/>
      <c r="H130" s="38"/>
    </row>
    <row r="131" spans="1:8" ht="64.5" customHeight="1" x14ac:dyDescent="0.2">
      <c r="A131" s="160" t="s">
        <v>98</v>
      </c>
      <c r="B131" s="161"/>
      <c r="C131" s="202" t="str">
        <f t="shared" si="1"/>
        <v>электронный справочник на основе Справочника организаций "2ГИС.ОРЁЛ" (мобильная версия 2ГИС 4.0 и выше); Интернет-площадка 2gis.ru на основе Cправочника организаций "2ГИС.ОРЁЛ"</v>
      </c>
      <c r="D131" s="36">
        <v>1320</v>
      </c>
      <c r="E131" s="37"/>
      <c r="F131" s="37"/>
      <c r="G131" s="37"/>
      <c r="H131" s="38"/>
    </row>
    <row r="132" spans="1:8" ht="64.5" customHeight="1" x14ac:dyDescent="0.2">
      <c r="A132" s="160" t="s">
        <v>99</v>
      </c>
      <c r="B132" s="161"/>
      <c r="C132" s="202" t="str">
        <f t="shared" si="1"/>
        <v>электронный справочник на основе Справочника организаций "2ГИС.ОРЁЛ" (мобильная версия 2ГИС 4.0 и выше); Интернет-площадка 2gis.ru на основе Cправочника организаций "2ГИС.ОРЁЛ"</v>
      </c>
      <c r="D132" s="36">
        <v>780</v>
      </c>
      <c r="E132" s="37"/>
      <c r="F132" s="37"/>
      <c r="G132" s="37"/>
      <c r="H132" s="38"/>
    </row>
    <row r="133" spans="1:8" ht="64.5" customHeight="1" x14ac:dyDescent="0.2">
      <c r="A133" s="160" t="s">
        <v>100</v>
      </c>
      <c r="B133" s="161" t="s">
        <v>100</v>
      </c>
      <c r="C133"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"2ГИС.ОРЁЛ" (мобильная версия 2ГИС 4.0 и выше); Интернет-площадка 2gis.ru на основе Cправочника организаций "2ГИС.ОРЁЛ"</v>
      </c>
      <c r="D133" s="36">
        <v>6000</v>
      </c>
      <c r="E133" s="37"/>
      <c r="F133" s="37"/>
      <c r="G133" s="37"/>
      <c r="H133" s="38"/>
    </row>
    <row r="134" spans="1:8" ht="64.5" customHeight="1" x14ac:dyDescent="0.2">
      <c r="A134" s="160" t="s">
        <v>101</v>
      </c>
      <c r="B134" s="161" t="s">
        <v>101</v>
      </c>
      <c r="C134"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"2ГИС.ОРЁЛ" (мобильная версия 2ГИС 4.0 и выше); Интернет-площадка 2gis.ru на основе Cправочника организаций "2ГИС.ОРЁЛ"</v>
      </c>
      <c r="D134" s="36">
        <v>3000</v>
      </c>
      <c r="E134" s="37"/>
      <c r="F134" s="37"/>
      <c r="G134" s="37"/>
      <c r="H134" s="38"/>
    </row>
    <row r="135" spans="1:8" ht="50.1" customHeight="1" thickBot="1" x14ac:dyDescent="0.25">
      <c r="A135" s="160" t="s">
        <v>102</v>
      </c>
      <c r="B135" s="161"/>
      <c r="C135" s="202" t="str">
        <f>"Электронный справочник на основе Справочника организаций "&amp;$C$2&amp;" (версия для ПК)"</f>
        <v>Электронный справочник на основе Справочника организаций "2ГИС.ОРЁЛ" (версия для ПК)</v>
      </c>
      <c r="D135" s="36">
        <v>2124</v>
      </c>
      <c r="E135" s="37"/>
      <c r="F135" s="37"/>
      <c r="G135" s="37"/>
      <c r="H135" s="38"/>
    </row>
    <row r="136" spans="1:8" s="16" customFormat="1" ht="102" customHeight="1" thickBot="1" x14ac:dyDescent="0.25">
      <c r="A136" s="160" t="s">
        <v>16</v>
      </c>
      <c r="B136" s="161"/>
      <c r="C136"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136" s="36">
        <v>552</v>
      </c>
      <c r="E136" s="37"/>
      <c r="F136" s="37"/>
      <c r="G136" s="37"/>
      <c r="H136" s="38"/>
    </row>
    <row r="137" spans="1:8" s="16" customFormat="1" ht="102" customHeight="1" thickBot="1" x14ac:dyDescent="0.25">
      <c r="A137" s="160" t="s">
        <v>103</v>
      </c>
      <c r="B137" s="161"/>
      <c r="C137"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137" s="36">
        <v>100002</v>
      </c>
      <c r="E137" s="37"/>
      <c r="F137" s="37"/>
      <c r="G137" s="37"/>
      <c r="H137" s="38"/>
    </row>
    <row r="138" spans="1:8" s="16" customFormat="1" ht="126" customHeight="1" x14ac:dyDescent="0.2">
      <c r="A138" s="160" t="s">
        <v>104</v>
      </c>
      <c r="B138" s="161"/>
      <c r="C138" s="30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"2ГИС.ОРЁЛ" (версия для ПК); Интернет-площадка 2gis.ru на основе Cправочника организаций "2ГИС.ОРЁЛ"; Электронный справочник на основе Справочника организаций "2ГИС.ОРЁЛ" (мобильная версия); Интернет-площадки и Веб-приложения на основе Cправочника организаций "2ГИС.ОРЁЛ", http://api.2gis.ru/</v>
      </c>
      <c r="D138" s="36">
        <v>3300</v>
      </c>
      <c r="E138" s="37"/>
      <c r="F138" s="37"/>
      <c r="G138" s="37"/>
      <c r="H138" s="38"/>
    </row>
    <row r="139" spans="1:8" s="16" customFormat="1" ht="96" customHeight="1" x14ac:dyDescent="0.2">
      <c r="A139" s="154" t="s">
        <v>105</v>
      </c>
      <c r="B139" s="204"/>
      <c r="C13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"2ГИС.ОРЁЛ"; Электронный справочник на основе Справочника организаций "2ГИС.ОРЁЛ" (мобильная версия); Интернет-площадки и Веб-приложения на основе Cправочника организаций "2ГИС.ОРЁЛ", http://api.2gis.ru/</v>
      </c>
      <c r="D139" s="36">
        <v>3000</v>
      </c>
      <c r="E139" s="37"/>
      <c r="F139" s="37"/>
      <c r="G139" s="37"/>
      <c r="H139" s="38"/>
    </row>
    <row r="140" spans="1:8" s="16" customFormat="1" ht="96" customHeight="1" x14ac:dyDescent="0.2">
      <c r="A140" s="154" t="s">
        <v>106</v>
      </c>
      <c r="B140" s="204"/>
      <c r="C140"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"2ГИС.ОРЁЛ" (мобильная версия 2ГИС 4.0 и выше)</v>
      </c>
      <c r="D140" s="36">
        <v>3000</v>
      </c>
      <c r="E140" s="37"/>
      <c r="F140" s="37"/>
      <c r="G140" s="37"/>
      <c r="H140" s="38"/>
    </row>
    <row r="141" spans="1:8" ht="50.1" customHeight="1" x14ac:dyDescent="0.2">
      <c r="A141" s="160" t="s">
        <v>107</v>
      </c>
      <c r="B141" s="161"/>
      <c r="C141" s="202" t="str">
        <f>"Интернет-площадка 2gis.ru на основе Cправочника организаций "&amp;$C$2&amp;""</f>
        <v>Интернет-площадка 2gis.ru на основе Cправочника организаций "2ГИС.ОРЁЛ"</v>
      </c>
      <c r="D141" s="36">
        <v>3240</v>
      </c>
      <c r="E141" s="37"/>
      <c r="F141" s="37"/>
      <c r="G141" s="37"/>
      <c r="H141" s="38"/>
    </row>
    <row r="142" spans="1:8" ht="50.1" customHeight="1" x14ac:dyDescent="0.2">
      <c r="A142" s="160" t="s">
        <v>108</v>
      </c>
      <c r="B142" s="161"/>
      <c r="C142" s="202" t="str">
        <f t="shared" ref="C142:C151" si="2">"Электронный справочник на основе Справочника организаций "&amp;$C$2&amp;" (версия для ПК)"</f>
        <v>Электронный справочник на основе Справочника организаций "2ГИС.ОРЁЛ" (версия для ПК)</v>
      </c>
      <c r="D142" s="36">
        <v>3000</v>
      </c>
      <c r="E142" s="37"/>
      <c r="F142" s="37"/>
      <c r="G142" s="37"/>
      <c r="H142" s="38"/>
    </row>
    <row r="143" spans="1:8" ht="50.1" customHeight="1" x14ac:dyDescent="0.2">
      <c r="A143" s="160" t="s">
        <v>109</v>
      </c>
      <c r="B143" s="161"/>
      <c r="C143" s="202" t="str">
        <f t="shared" si="2"/>
        <v>Электронный справочник на основе Справочника организаций "2ГИС.ОРЁЛ" (версия для ПК)</v>
      </c>
      <c r="D143" s="36">
        <v>8160</v>
      </c>
      <c r="E143" s="37"/>
      <c r="F143" s="37"/>
      <c r="G143" s="37"/>
      <c r="H143" s="38"/>
    </row>
    <row r="144" spans="1:8" ht="50.1" customHeight="1" x14ac:dyDescent="0.2">
      <c r="A144" s="160" t="s">
        <v>110</v>
      </c>
      <c r="B144" s="161"/>
      <c r="C144" s="202" t="str">
        <f>"Интернет-площадка 2gis.ru на основе Cправочника организаций "&amp;$C$2&amp;""</f>
        <v>Интернет-площадка 2gis.ru на основе Cправочника организаций "2ГИС.ОРЁЛ"</v>
      </c>
      <c r="D144" s="36">
        <v>6360</v>
      </c>
      <c r="E144" s="37"/>
      <c r="F144" s="37"/>
      <c r="G144" s="37"/>
      <c r="H144" s="38"/>
    </row>
    <row r="145" spans="1:8" ht="50.1" customHeight="1" x14ac:dyDescent="0.2">
      <c r="A145" s="160" t="s">
        <v>111</v>
      </c>
      <c r="B145" s="161"/>
      <c r="C145" s="202" t="str">
        <f>"Интернет-площадка 2gis.ru на основе Cправочника организаций "&amp;$C$2&amp;""</f>
        <v>Интернет-площадка 2gis.ru на основе Cправочника организаций "2ГИС.ОРЁЛ"</v>
      </c>
      <c r="D145" s="36">
        <v>7632</v>
      </c>
      <c r="E145" s="37"/>
      <c r="F145" s="37"/>
      <c r="G145" s="37"/>
      <c r="H145" s="38"/>
    </row>
    <row r="146" spans="1:8" ht="50.1" customHeight="1" x14ac:dyDescent="0.2">
      <c r="A146" s="160" t="s">
        <v>112</v>
      </c>
      <c r="B146" s="161"/>
      <c r="C146" s="202" t="str">
        <f t="shared" si="2"/>
        <v>Электронный справочник на основе Справочника организаций "2ГИС.ОРЁЛ" (версия для ПК)</v>
      </c>
      <c r="D146" s="36">
        <v>3480</v>
      </c>
      <c r="E146" s="37"/>
      <c r="F146" s="37"/>
      <c r="G146" s="37"/>
      <c r="H146" s="38"/>
    </row>
    <row r="147" spans="1:8" ht="50.1" customHeight="1" x14ac:dyDescent="0.2">
      <c r="A147" s="160" t="s">
        <v>113</v>
      </c>
      <c r="B147" s="161"/>
      <c r="C147" s="202" t="str">
        <f t="shared" si="2"/>
        <v>Электронный справочник на основе Справочника организаций "2ГИС.ОРЁЛ" (версия для ПК)</v>
      </c>
      <c r="D147" s="36">
        <v>3000</v>
      </c>
      <c r="E147" s="37"/>
      <c r="F147" s="37"/>
      <c r="G147" s="37"/>
      <c r="H147" s="38"/>
    </row>
    <row r="148" spans="1:8" ht="50.1" customHeight="1" x14ac:dyDescent="0.2">
      <c r="A148" s="160" t="s">
        <v>114</v>
      </c>
      <c r="B148" s="161"/>
      <c r="C148" s="202" t="str">
        <f t="shared" si="2"/>
        <v>Электронный справочник на основе Справочника организаций "2ГИС.ОРЁЛ" (версия для ПК)</v>
      </c>
      <c r="D148" s="36">
        <v>14880</v>
      </c>
      <c r="E148" s="37"/>
      <c r="F148" s="37"/>
      <c r="G148" s="37"/>
      <c r="H148" s="38"/>
    </row>
    <row r="149" spans="1:8" ht="50.1" customHeight="1" x14ac:dyDescent="0.2">
      <c r="A149" s="160" t="s">
        <v>115</v>
      </c>
      <c r="B149" s="161"/>
      <c r="C149" s="202" t="s">
        <v>95</v>
      </c>
      <c r="D149" s="36">
        <v>840</v>
      </c>
      <c r="E149" s="37"/>
      <c r="F149" s="37"/>
      <c r="G149" s="37"/>
      <c r="H149" s="38"/>
    </row>
    <row r="150" spans="1:8" ht="69" customHeight="1" x14ac:dyDescent="0.2">
      <c r="A150" s="160" t="s">
        <v>116</v>
      </c>
      <c r="B150" s="161"/>
      <c r="C150"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"2ГИС.ОРЁЛ" (мобильная версия 2ГИС 4.0 и выше); Интернет-площадка 2gis.ru на основе Cправочника организаций "2ГИС.ОРЁЛ"</v>
      </c>
      <c r="D150" s="36">
        <v>8400</v>
      </c>
      <c r="E150" s="37"/>
      <c r="F150" s="37"/>
      <c r="G150" s="37"/>
      <c r="H150" s="38"/>
    </row>
    <row r="151" spans="1:8" ht="50.1" customHeight="1" thickBot="1" x14ac:dyDescent="0.25">
      <c r="A151" s="160" t="s">
        <v>117</v>
      </c>
      <c r="B151" s="161"/>
      <c r="C151" s="202" t="str">
        <f t="shared" si="2"/>
        <v>Электронный справочник на основе Справочника организаций "2ГИС.ОРЁЛ" (версия для ПК)</v>
      </c>
      <c r="D151" s="44">
        <v>3000</v>
      </c>
      <c r="E151" s="45"/>
      <c r="F151" s="45"/>
      <c r="G151" s="45"/>
      <c r="H151" s="46"/>
    </row>
    <row r="152" spans="1:8" s="28" customFormat="1" ht="50.1" customHeight="1" thickBot="1" x14ac:dyDescent="0.25">
      <c r="A152" s="24" t="s">
        <v>118</v>
      </c>
      <c r="B152" s="25"/>
      <c r="C152" s="26"/>
      <c r="D152" s="173"/>
      <c r="E152" s="173"/>
      <c r="F152" s="173"/>
      <c r="G152" s="173"/>
      <c r="H152" s="174"/>
    </row>
    <row r="153" spans="1:8" s="16" customFormat="1" ht="50.1" customHeight="1" x14ac:dyDescent="0.2">
      <c r="A153" s="160" t="s">
        <v>119</v>
      </c>
      <c r="B153" s="161"/>
      <c r="C153" s="206" t="str">
        <f>"Электронный справочник на основе Справочника организаций "&amp;$C$2&amp;" (мобильная версия)"</f>
        <v>Электронный справочник на основе Справочника организаций "2ГИС.ОРЁЛ" (мобильная версия)</v>
      </c>
      <c r="D153" s="36">
        <v>2004</v>
      </c>
      <c r="E153" s="37"/>
      <c r="F153" s="37"/>
      <c r="G153" s="37"/>
      <c r="H153" s="38"/>
    </row>
    <row r="154" spans="1:8" s="16" customFormat="1" ht="50.1" customHeight="1" x14ac:dyDescent="0.2">
      <c r="A154" s="160" t="s">
        <v>120</v>
      </c>
      <c r="B154" s="161"/>
      <c r="C154" s="209"/>
      <c r="D154" s="36">
        <v>3000</v>
      </c>
      <c r="E154" s="37"/>
      <c r="F154" s="37"/>
      <c r="G154" s="37"/>
      <c r="H154" s="38"/>
    </row>
    <row r="155" spans="1:8" s="16" customFormat="1" ht="50.1" customHeight="1" x14ac:dyDescent="0.2">
      <c r="A155" s="207" t="s">
        <v>121</v>
      </c>
      <c r="B155" s="208"/>
      <c r="C155" s="209"/>
      <c r="D155" s="297">
        <v>1500</v>
      </c>
      <c r="E155" s="157"/>
      <c r="F155" s="157"/>
      <c r="G155" s="157"/>
      <c r="H155" s="157"/>
    </row>
    <row r="156" spans="1:8" s="16" customFormat="1" ht="50.1" customHeight="1" x14ac:dyDescent="0.2">
      <c r="A156" s="207" t="s">
        <v>122</v>
      </c>
      <c r="B156" s="208"/>
      <c r="C156" s="209"/>
      <c r="D156" s="297">
        <v>150</v>
      </c>
      <c r="E156" s="157"/>
      <c r="F156" s="157"/>
      <c r="G156" s="157"/>
      <c r="H156" s="157"/>
    </row>
    <row r="157" spans="1:8" s="16" customFormat="1" ht="50.1" customHeight="1" thickBot="1" x14ac:dyDescent="0.25">
      <c r="A157" s="207" t="s">
        <v>123</v>
      </c>
      <c r="B157" s="208"/>
      <c r="C157" s="210"/>
      <c r="D157" s="78">
        <v>510</v>
      </c>
      <c r="E157" s="79"/>
      <c r="F157" s="79"/>
      <c r="G157" s="79"/>
      <c r="H157" s="79"/>
    </row>
    <row r="158" spans="1:8" s="16" customFormat="1" ht="50.1" customHeight="1" thickBot="1" x14ac:dyDescent="0.25">
      <c r="A158" s="24" t="s">
        <v>124</v>
      </c>
      <c r="B158" s="25"/>
      <c r="C158" s="26"/>
      <c r="D158" s="173"/>
      <c r="E158" s="173"/>
      <c r="F158" s="173"/>
      <c r="G158" s="173"/>
      <c r="H158" s="174"/>
    </row>
    <row r="159" spans="1:8" ht="50.1" customHeight="1" x14ac:dyDescent="0.2">
      <c r="A159" s="160" t="s">
        <v>125</v>
      </c>
      <c r="B159" s="161"/>
      <c r="C159"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"2ГИС.ОРЁЛ" (мобильная версия 2ГИС 4.0 и выше)</v>
      </c>
      <c r="D159" s="212">
        <f>F159*1.2</f>
        <v>4032</v>
      </c>
      <c r="E159" s="213">
        <f>F159*1.1</f>
        <v>3696.0000000000005</v>
      </c>
      <c r="F159" s="213">
        <v>3360</v>
      </c>
      <c r="G159" s="213">
        <f>F159*0.75</f>
        <v>2520</v>
      </c>
      <c r="H159" s="214">
        <f>F159*0.5</f>
        <v>1680</v>
      </c>
    </row>
    <row r="160" spans="1:8" ht="50.1" customHeight="1" x14ac:dyDescent="0.2">
      <c r="A160" s="160" t="s">
        <v>126</v>
      </c>
      <c r="B160" s="161"/>
      <c r="C160" s="202" t="str">
        <f>"Интернет-площадка 2gis.ru на основе Cправочника организаций "&amp;$C$2&amp;""</f>
        <v>Интернет-площадка 2gis.ru на основе Cправочника организаций "2ГИС.ОРЁЛ"</v>
      </c>
      <c r="D160" s="36">
        <v>2856</v>
      </c>
      <c r="E160" s="37"/>
      <c r="F160" s="37"/>
      <c r="G160" s="37"/>
      <c r="H160" s="38"/>
    </row>
    <row r="161" spans="1:8" ht="50.1" customHeight="1" x14ac:dyDescent="0.2">
      <c r="A161" s="160" t="s">
        <v>127</v>
      </c>
      <c r="B161" s="161"/>
      <c r="C161" s="202" t="str">
        <f>"Электронный справочник на основе Справочника организаций "&amp;$C$2&amp;" (версия для ПК)"</f>
        <v>Электронный справочник на основе Справочника организаций "2ГИС.ОРЁЛ" (версия для ПК)</v>
      </c>
      <c r="D161" s="36">
        <v>1062</v>
      </c>
      <c r="E161" s="37"/>
      <c r="F161" s="37"/>
      <c r="G161" s="37"/>
      <c r="H161" s="38"/>
    </row>
    <row r="162" spans="1:8" ht="50.1" customHeight="1" x14ac:dyDescent="0.2">
      <c r="A162" s="160" t="s">
        <v>128</v>
      </c>
      <c r="B162" s="161"/>
      <c r="C162"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"2ГИС.ОРЁЛ" (мобильная версия 2ГИС 4.0 и выше)</v>
      </c>
      <c r="D162" s="212">
        <f>F162*1.2</f>
        <v>5760</v>
      </c>
      <c r="E162" s="213">
        <f>F162*1.1</f>
        <v>5280</v>
      </c>
      <c r="F162" s="213">
        <v>4800</v>
      </c>
      <c r="G162" s="213">
        <f>F162*0.75</f>
        <v>3600</v>
      </c>
      <c r="H162" s="214">
        <f>F162*0.5</f>
        <v>2400</v>
      </c>
    </row>
    <row r="163" spans="1:8" ht="50.1" customHeight="1" x14ac:dyDescent="0.2">
      <c r="A163" s="160" t="s">
        <v>199</v>
      </c>
      <c r="B163" s="161"/>
      <c r="C163" s="202" t="str">
        <f>"Интернет-площадка 2gis.ru на основе Cправочника организаций "&amp;$C$2&amp;""</f>
        <v>Интернет-площадка 2gis.ru на основе Cправочника организаций "2ГИС.ОРЁЛ"</v>
      </c>
      <c r="D163" s="36">
        <v>4080</v>
      </c>
      <c r="E163" s="37"/>
      <c r="F163" s="37"/>
      <c r="G163" s="37"/>
      <c r="H163" s="38"/>
    </row>
    <row r="164" spans="1:8" ht="50.1" customHeight="1" x14ac:dyDescent="0.2">
      <c r="A164" s="160" t="s">
        <v>130</v>
      </c>
      <c r="B164" s="161"/>
      <c r="C164" s="202" t="str">
        <f>"Электронный справочник на основе Справочника организаций "&amp;$C$2&amp;" (версия для ПК)"</f>
        <v>Электронный справочник на основе Справочника организаций "2ГИС.ОРЁЛ" (версия для ПК)</v>
      </c>
      <c r="D164" s="36">
        <v>1560</v>
      </c>
      <c r="E164" s="37"/>
      <c r="F164" s="37"/>
      <c r="G164" s="37"/>
      <c r="H164" s="38"/>
    </row>
    <row r="165" spans="1:8" s="16" customFormat="1" ht="126" customHeight="1" thickBot="1" x14ac:dyDescent="0.25">
      <c r="A165" s="160" t="s">
        <v>131</v>
      </c>
      <c r="B165" s="161"/>
      <c r="C165" s="301" t="str">
        <f>C160</f>
        <v>Интернет-площадка 2gis.ru на основе Cправочника организаций "2ГИС.ОРЁЛ"</v>
      </c>
      <c r="D165" s="36">
        <v>3360</v>
      </c>
      <c r="E165" s="37"/>
      <c r="F165" s="37"/>
      <c r="G165" s="37"/>
      <c r="H165" s="38"/>
    </row>
    <row r="166" spans="1:8" ht="50.1" customHeight="1" thickBot="1" x14ac:dyDescent="0.25">
      <c r="A166" s="24" t="s">
        <v>200</v>
      </c>
      <c r="B166" s="25"/>
      <c r="C166" s="26"/>
      <c r="D166" s="173"/>
      <c r="E166" s="173"/>
      <c r="F166" s="173"/>
      <c r="G166" s="173"/>
      <c r="H166" s="174"/>
    </row>
    <row r="167" spans="1:8" s="23" customFormat="1" ht="30" customHeight="1" thickBot="1" x14ac:dyDescent="0.25">
      <c r="A167" s="302"/>
      <c r="B167" s="303"/>
      <c r="C167" s="460"/>
      <c r="D167" s="303"/>
      <c r="E167" s="303"/>
      <c r="F167" s="303"/>
      <c r="G167" s="303"/>
      <c r="H167" s="304"/>
    </row>
    <row r="168" spans="1:8" s="16" customFormat="1" ht="185.25" customHeight="1" thickBot="1" x14ac:dyDescent="0.25">
      <c r="A168" s="160" t="s">
        <v>201</v>
      </c>
      <c r="B168" s="161"/>
      <c r="C168"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"2ГИС.ОРЁЛ" (версия для ПК); 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168" s="31">
        <v>5370</v>
      </c>
      <c r="E168" s="32"/>
      <c r="F168" s="32"/>
      <c r="G168" s="32"/>
      <c r="H168" s="33"/>
    </row>
    <row r="169" spans="1:8" s="16" customFormat="1" ht="83.25" customHeight="1" thickBot="1" x14ac:dyDescent="0.25">
      <c r="A169" s="160" t="s">
        <v>202</v>
      </c>
      <c r="B169" s="161"/>
      <c r="C169" s="209"/>
      <c r="D169" s="31">
        <v>5370</v>
      </c>
      <c r="E169" s="32"/>
      <c r="F169" s="32"/>
      <c r="G169" s="32"/>
      <c r="H169" s="33"/>
    </row>
    <row r="170" spans="1:8" ht="21.75" thickBot="1" x14ac:dyDescent="0.25">
      <c r="A170" s="290"/>
      <c r="B170" s="291"/>
      <c r="C170" s="130"/>
      <c r="D170" s="292"/>
      <c r="E170" s="292"/>
      <c r="F170" s="292"/>
      <c r="G170" s="292"/>
      <c r="H170" s="293"/>
    </row>
    <row r="172" spans="1:8" ht="21" x14ac:dyDescent="0.2">
      <c r="A172" s="220"/>
      <c r="B172" s="221" t="s">
        <v>133</v>
      </c>
      <c r="C172" s="222" t="s">
        <v>612</v>
      </c>
      <c r="D172" s="222"/>
      <c r="E172" s="223"/>
      <c r="F172" s="223"/>
      <c r="G172" s="223"/>
      <c r="H172" s="223"/>
    </row>
    <row r="173" spans="1:8" ht="21" x14ac:dyDescent="0.2">
      <c r="A173" s="220"/>
      <c r="B173" s="223"/>
      <c r="C173" s="224" t="s">
        <v>613</v>
      </c>
      <c r="D173" s="224"/>
      <c r="E173" s="223"/>
      <c r="F173" s="223"/>
      <c r="G173" s="223"/>
      <c r="H173" s="223"/>
    </row>
    <row r="174" spans="1:8" ht="21" x14ac:dyDescent="0.2">
      <c r="A174" s="220"/>
      <c r="B174" s="223"/>
      <c r="C174" s="222" t="s">
        <v>614</v>
      </c>
      <c r="D174" s="224"/>
      <c r="E174" s="223"/>
      <c r="F174" s="223"/>
      <c r="G174" s="223"/>
      <c r="H174" s="223"/>
    </row>
    <row r="175" spans="1:8" ht="21" x14ac:dyDescent="0.2">
      <c r="C175" s="224"/>
      <c r="D175" s="224"/>
      <c r="E175" s="223"/>
      <c r="F175" s="223"/>
      <c r="G175" s="223"/>
      <c r="H175" s="217"/>
    </row>
    <row r="176" spans="1:8" ht="26.25" customHeight="1" x14ac:dyDescent="0.2">
      <c r="A176" s="227" t="str">
        <f>Абакан_юр!A174</f>
        <v>По соглашению сторон в качестве валюты платежа могут выступать украинские гривны, в этом случае курс следующий: 1 руб. = 0,4408 гривен</v>
      </c>
      <c r="B176" s="227"/>
      <c r="C176" s="227"/>
      <c r="D176" s="228"/>
      <c r="E176" s="228"/>
      <c r="F176" s="229"/>
      <c r="G176" s="230"/>
      <c r="H176" s="230"/>
    </row>
    <row r="177" spans="1:8" ht="26.25" customHeight="1" x14ac:dyDescent="0.2">
      <c r="A177" s="227" t="str">
        <f>Абакан_юр!A175</f>
        <v>По соглашению сторон в качестве валюты платежа могут выступать дирхамы ОАЭ, в этом случае курс следующий: 1 руб. = 0,0420 дирхам</v>
      </c>
      <c r="B177" s="227"/>
      <c r="C177" s="227"/>
      <c r="D177" s="228"/>
      <c r="E177" s="228"/>
      <c r="F177" s="229"/>
      <c r="G177" s="232"/>
      <c r="H177" s="232"/>
    </row>
    <row r="178" spans="1:8" ht="26.25" customHeight="1" x14ac:dyDescent="0.2">
      <c r="A178" s="227" t="str">
        <f>Абакан_юр!A176</f>
        <v>По соглашению сторон в качестве валюты платежа могут выступать доллары США, в этом случае курс следующий: 1 руб. = 0,0114 доллара</v>
      </c>
      <c r="B178" s="227"/>
      <c r="C178" s="227"/>
      <c r="D178" s="228"/>
      <c r="E178" s="228"/>
      <c r="F178" s="229"/>
      <c r="G178" s="232"/>
      <c r="H178" s="232"/>
    </row>
    <row r="179" spans="1:8" ht="26.25" customHeight="1" x14ac:dyDescent="0.2">
      <c r="A179" s="227" t="str">
        <f>Абакан_юр!A177</f>
        <v>По соглашению сторон в качестве валюты платежа могут выступать евро, в этом случае курс следующий: 1 руб. = 0,0105 евро</v>
      </c>
      <c r="B179" s="227"/>
      <c r="C179" s="227"/>
      <c r="D179" s="228"/>
      <c r="E179" s="229"/>
      <c r="F179" s="229"/>
      <c r="G179" s="232"/>
      <c r="H179" s="232"/>
    </row>
    <row r="180" spans="1:8" ht="26.25" customHeight="1" x14ac:dyDescent="0.2">
      <c r="A180" s="227" t="str">
        <f>Абакан_юр!A178</f>
        <v>По соглашению сторон в качестве валюты платежа могут выступать чешские кроны, в этом случае курс следующий: 1 руб. = 0,2605 крона</v>
      </c>
      <c r="B180" s="227"/>
      <c r="C180" s="227"/>
      <c r="D180" s="228"/>
      <c r="E180" s="229"/>
      <c r="F180" s="229"/>
      <c r="G180" s="232"/>
      <c r="H180" s="232"/>
    </row>
    <row r="181" spans="1:8" ht="26.25" customHeight="1" x14ac:dyDescent="0.2">
      <c r="A181" s="227" t="str">
        <f>Абакан_юр!A179</f>
        <v>По соглашению сторон в качестве валюты платежа могут выступать киргизские сомы, в этом случае курс следующий: 1 руб. = 1,0083 сом</v>
      </c>
      <c r="B181" s="227"/>
      <c r="C181" s="227"/>
      <c r="D181" s="228"/>
      <c r="E181" s="228"/>
      <c r="F181" s="229"/>
      <c r="G181" s="232"/>
      <c r="H181" s="232"/>
    </row>
    <row r="182" spans="1:8" ht="26.25" customHeight="1" x14ac:dyDescent="0.2">
      <c r="A182" s="227" t="str">
        <f>Абакан_юр!A180</f>
        <v>По соглашению сторон в качестве валюты платежа могут выступать казахстанские тенге, в этом случае курс следующий: 1 руб. = 5,0473 тенге</v>
      </c>
      <c r="B182" s="227"/>
      <c r="C182" s="227"/>
      <c r="D182" s="228"/>
      <c r="E182" s="228"/>
      <c r="F182" s="229"/>
      <c r="G182" s="232"/>
      <c r="H182" s="232"/>
    </row>
    <row r="183" spans="1:8" ht="26.25" x14ac:dyDescent="0.2">
      <c r="A183" s="233"/>
      <c r="B183" s="233"/>
      <c r="C183" s="234"/>
      <c r="D183" s="235"/>
      <c r="E183" s="235"/>
      <c r="F183" s="236"/>
      <c r="G183" s="237"/>
      <c r="H183" s="237"/>
    </row>
    <row r="184" spans="1:8" ht="21" x14ac:dyDescent="0.2">
      <c r="A184" s="239" t="s">
        <v>144</v>
      </c>
      <c r="B184" s="239"/>
      <c r="C184" s="239"/>
      <c r="D184" s="239"/>
      <c r="E184" s="239"/>
      <c r="F184" s="239"/>
      <c r="G184" s="239"/>
      <c r="H184" s="239"/>
    </row>
    <row r="185" spans="1:8" ht="21" x14ac:dyDescent="0.2">
      <c r="A185" s="239" t="s">
        <v>145</v>
      </c>
      <c r="B185" s="239"/>
      <c r="C185" s="239"/>
      <c r="D185" s="239"/>
      <c r="E185" s="239"/>
      <c r="F185" s="239"/>
      <c r="G185" s="239"/>
      <c r="H185" s="239"/>
    </row>
    <row r="186" spans="1:8" ht="26.25" x14ac:dyDescent="0.2">
      <c r="A186" s="233"/>
      <c r="B186" s="233"/>
      <c r="C186" s="234"/>
      <c r="D186" s="235"/>
      <c r="E186" s="235"/>
      <c r="F186" s="236"/>
      <c r="G186" s="237"/>
      <c r="H186" s="237"/>
    </row>
    <row r="187" spans="1:8" ht="50.1" customHeight="1" thickBot="1" x14ac:dyDescent="0.25">
      <c r="A187" s="240" t="s">
        <v>146</v>
      </c>
      <c r="B187" s="240"/>
      <c r="C187" s="240"/>
      <c r="D187" s="240"/>
      <c r="E187" s="240"/>
      <c r="F187" s="241"/>
      <c r="G187" s="231"/>
      <c r="H187" s="242"/>
    </row>
    <row r="188" spans="1:8" ht="50.1" customHeight="1" thickBot="1" x14ac:dyDescent="0.25">
      <c r="A188" s="243" t="s">
        <v>147</v>
      </c>
      <c r="B188" s="244"/>
      <c r="C188" s="244"/>
      <c r="D188" s="244"/>
      <c r="E188" s="245"/>
      <c r="F188" s="246"/>
      <c r="H188" s="247"/>
    </row>
    <row r="189" spans="1:8" ht="96" customHeight="1" thickBot="1" x14ac:dyDescent="0.25">
      <c r="A189" s="426" t="s">
        <v>148</v>
      </c>
      <c r="B189" s="427"/>
      <c r="C189" s="250" t="s">
        <v>149</v>
      </c>
      <c r="D189" s="440" t="s">
        <v>150</v>
      </c>
      <c r="E189" s="441"/>
      <c r="F189" s="252"/>
      <c r="G189" s="252"/>
      <c r="H189" s="252"/>
    </row>
    <row r="190" spans="1:8" ht="120" customHeight="1" x14ac:dyDescent="0.2">
      <c r="A190" s="253" t="s">
        <v>151</v>
      </c>
      <c r="B190" s="254"/>
      <c r="C190" s="255" t="s">
        <v>152</v>
      </c>
      <c r="D190" s="256" t="s">
        <v>153</v>
      </c>
      <c r="E190" s="257"/>
      <c r="F190" s="252"/>
      <c r="G190" s="252"/>
      <c r="H190" s="252"/>
    </row>
    <row r="191" spans="1:8" ht="100.5" customHeight="1" x14ac:dyDescent="0.2">
      <c r="A191" s="258" t="s">
        <v>154</v>
      </c>
      <c r="B191" s="259"/>
      <c r="C191" s="260" t="s">
        <v>155</v>
      </c>
      <c r="D191" s="261" t="s">
        <v>156</v>
      </c>
      <c r="E191" s="262"/>
      <c r="F191" s="252"/>
      <c r="G191" s="252"/>
      <c r="H191" s="252"/>
    </row>
    <row r="192" spans="1:8" ht="132.75" customHeight="1" thickBot="1" x14ac:dyDescent="0.25">
      <c r="A192" s="321" t="s">
        <v>157</v>
      </c>
      <c r="B192" s="322"/>
      <c r="C192" s="323" t="s">
        <v>158</v>
      </c>
      <c r="D192" s="324" t="s">
        <v>156</v>
      </c>
      <c r="E192" s="325"/>
      <c r="F192" s="252"/>
      <c r="G192" s="252"/>
      <c r="H192" s="252"/>
    </row>
    <row r="193" spans="1:8" s="217" customFormat="1" ht="102.75" customHeight="1" thickBot="1" x14ac:dyDescent="0.25">
      <c r="A193" s="321" t="s">
        <v>160</v>
      </c>
      <c r="B193" s="322"/>
      <c r="C193" s="611" t="s">
        <v>161</v>
      </c>
      <c r="D193" s="322" t="s">
        <v>156</v>
      </c>
      <c r="E193" s="612"/>
      <c r="F193" s="246"/>
      <c r="G193" s="246"/>
      <c r="H193" s="246"/>
    </row>
    <row r="194" spans="1:8" s="238" customFormat="1" ht="222.75" customHeight="1" thickBot="1" x14ac:dyDescent="0.25">
      <c r="A194" s="321" t="s">
        <v>162</v>
      </c>
      <c r="B194" s="322"/>
      <c r="C194" s="323" t="s">
        <v>163</v>
      </c>
      <c r="D194" s="324" t="s">
        <v>156</v>
      </c>
      <c r="E194" s="325"/>
      <c r="F194" s="236"/>
      <c r="G194" s="237"/>
      <c r="H194" s="237"/>
    </row>
    <row r="195" spans="1:8" ht="24.75" customHeight="1" x14ac:dyDescent="0.2">
      <c r="A195" s="264" t="s">
        <v>164</v>
      </c>
      <c r="B195" s="264"/>
      <c r="C195" s="264"/>
      <c r="D195" s="264"/>
      <c r="E195" s="264"/>
      <c r="F195" s="264"/>
      <c r="G195" s="264"/>
      <c r="H195" s="264"/>
    </row>
    <row r="196" spans="1:8" ht="24.75" customHeight="1" x14ac:dyDescent="0.2">
      <c r="A196" s="264" t="s">
        <v>165</v>
      </c>
      <c r="B196" s="264"/>
      <c r="C196" s="264"/>
      <c r="D196" s="264"/>
      <c r="E196" s="264"/>
      <c r="F196" s="264"/>
      <c r="G196" s="264"/>
      <c r="H196" s="264"/>
    </row>
    <row r="197" spans="1:8" ht="186" customHeight="1" x14ac:dyDescent="0.2">
      <c r="A197" s="239" t="str">
        <f>Абакан_юр!A195</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7" s="239"/>
      <c r="C197" s="239"/>
      <c r="D197" s="239"/>
      <c r="E197" s="239"/>
      <c r="F197" s="239"/>
      <c r="G197" s="239"/>
      <c r="H197" s="239"/>
    </row>
    <row r="198" spans="1:8" ht="78.75" customHeight="1" x14ac:dyDescent="0.2">
      <c r="A198" s="239" t="s">
        <v>167</v>
      </c>
      <c r="B198" s="239"/>
      <c r="C198" s="239"/>
      <c r="D198" s="239"/>
      <c r="E198" s="239"/>
      <c r="F198" s="239"/>
      <c r="G198" s="239"/>
      <c r="H198" s="239"/>
    </row>
    <row r="199" spans="1:8" ht="23.25" x14ac:dyDescent="0.2">
      <c r="A199" s="264" t="s">
        <v>168</v>
      </c>
      <c r="B199" s="264"/>
      <c r="C199" s="264"/>
      <c r="D199" s="264"/>
      <c r="E199" s="264"/>
      <c r="F199" s="264"/>
      <c r="G199" s="264"/>
      <c r="H199" s="264"/>
    </row>
    <row r="200" spans="1:8" s="266" customFormat="1" ht="114.75" customHeight="1" x14ac:dyDescent="0.2">
      <c r="A200" s="239" t="s">
        <v>169</v>
      </c>
      <c r="B200" s="239"/>
      <c r="C200" s="239"/>
      <c r="D200" s="239"/>
      <c r="E200" s="239"/>
      <c r="F200" s="239"/>
      <c r="G200" s="239"/>
      <c r="H200" s="239"/>
    </row>
  </sheetData>
  <sheetProtection selectLockedCells="1" selectUnlockedCells="1"/>
  <mergeCells count="330">
    <mergeCell ref="A195:H195"/>
    <mergeCell ref="A196:H196"/>
    <mergeCell ref="A197:H197"/>
    <mergeCell ref="A198:H198"/>
    <mergeCell ref="A199:H199"/>
    <mergeCell ref="A200:E200"/>
    <mergeCell ref="F200:H200"/>
    <mergeCell ref="A192:B192"/>
    <mergeCell ref="D192:E192"/>
    <mergeCell ref="A193:B193"/>
    <mergeCell ref="D193:E193"/>
    <mergeCell ref="A194:B194"/>
    <mergeCell ref="D194:E194"/>
    <mergeCell ref="A189:B189"/>
    <mergeCell ref="D189:E189"/>
    <mergeCell ref="A190:B190"/>
    <mergeCell ref="D190:E190"/>
    <mergeCell ref="A191:B191"/>
    <mergeCell ref="D191:E191"/>
    <mergeCell ref="A181:C181"/>
    <mergeCell ref="A182:C182"/>
    <mergeCell ref="A184:H184"/>
    <mergeCell ref="A185:H185"/>
    <mergeCell ref="A187:E187"/>
    <mergeCell ref="A188:E188"/>
    <mergeCell ref="A176:C176"/>
    <mergeCell ref="G176:H176"/>
    <mergeCell ref="A177:C177"/>
    <mergeCell ref="A178:C178"/>
    <mergeCell ref="A179:C179"/>
    <mergeCell ref="A180:C180"/>
    <mergeCell ref="A170:B170"/>
    <mergeCell ref="D170:H170"/>
    <mergeCell ref="C172:D172"/>
    <mergeCell ref="C173:D173"/>
    <mergeCell ref="C174:D174"/>
    <mergeCell ref="C175:D175"/>
    <mergeCell ref="A166:B166"/>
    <mergeCell ref="D166:H166"/>
    <mergeCell ref="A167:C167"/>
    <mergeCell ref="D167:H167"/>
    <mergeCell ref="A168:B168"/>
    <mergeCell ref="C168:C169"/>
    <mergeCell ref="D168:H168"/>
    <mergeCell ref="A169:B169"/>
    <mergeCell ref="D169:H169"/>
    <mergeCell ref="A163:B163"/>
    <mergeCell ref="D163:H163"/>
    <mergeCell ref="A164:B164"/>
    <mergeCell ref="D164:H164"/>
    <mergeCell ref="A165:B165"/>
    <mergeCell ref="D165:H165"/>
    <mergeCell ref="A159:B159"/>
    <mergeCell ref="A160:B160"/>
    <mergeCell ref="D160:H160"/>
    <mergeCell ref="A161:B161"/>
    <mergeCell ref="D161:H161"/>
    <mergeCell ref="A162:B162"/>
    <mergeCell ref="D155:H155"/>
    <mergeCell ref="A156:B156"/>
    <mergeCell ref="D156:H156"/>
    <mergeCell ref="A157:B157"/>
    <mergeCell ref="D157:H157"/>
    <mergeCell ref="A158:B158"/>
    <mergeCell ref="D158:H158"/>
    <mergeCell ref="A151:B151"/>
    <mergeCell ref="D151:H151"/>
    <mergeCell ref="A152:B152"/>
    <mergeCell ref="D152:H152"/>
    <mergeCell ref="A153:B153"/>
    <mergeCell ref="C153:C157"/>
    <mergeCell ref="D153:H153"/>
    <mergeCell ref="A154:B154"/>
    <mergeCell ref="D154:H154"/>
    <mergeCell ref="A155:B155"/>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06:B106"/>
    <mergeCell ref="D106:H106"/>
    <mergeCell ref="A107:B107"/>
    <mergeCell ref="D107:H107"/>
    <mergeCell ref="A108:B108"/>
    <mergeCell ref="D108:H108"/>
    <mergeCell ref="D102:H102"/>
    <mergeCell ref="A103:B103"/>
    <mergeCell ref="D103:H103"/>
    <mergeCell ref="A104:B104"/>
    <mergeCell ref="D104:H104"/>
    <mergeCell ref="A105:B105"/>
    <mergeCell ref="D105:H105"/>
    <mergeCell ref="A98:B98"/>
    <mergeCell ref="D98:H98"/>
    <mergeCell ref="A99:B99"/>
    <mergeCell ref="C99:C116"/>
    <mergeCell ref="D99:H99"/>
    <mergeCell ref="A100:B100"/>
    <mergeCell ref="D100:H100"/>
    <mergeCell ref="A101:B101"/>
    <mergeCell ref="D101:H101"/>
    <mergeCell ref="A102:B102"/>
    <mergeCell ref="A95:B95"/>
    <mergeCell ref="D95:H95"/>
    <mergeCell ref="A96:B96"/>
    <mergeCell ref="D96:H96"/>
    <mergeCell ref="A97:B97"/>
    <mergeCell ref="D97:H97"/>
    <mergeCell ref="A92:B92"/>
    <mergeCell ref="D92:H92"/>
    <mergeCell ref="A93:B93"/>
    <mergeCell ref="D93:H93"/>
    <mergeCell ref="A94:B94"/>
    <mergeCell ref="D94:H94"/>
    <mergeCell ref="A89:B89"/>
    <mergeCell ref="D89:H89"/>
    <mergeCell ref="A90:B90"/>
    <mergeCell ref="D90:H90"/>
    <mergeCell ref="A91:B91"/>
    <mergeCell ref="D91:H91"/>
    <mergeCell ref="A84:B84"/>
    <mergeCell ref="D84:H84"/>
    <mergeCell ref="A85:C85"/>
    <mergeCell ref="D85:H85"/>
    <mergeCell ref="D86:H86"/>
    <mergeCell ref="A87:B87"/>
    <mergeCell ref="C87:C95"/>
    <mergeCell ref="D87:H87"/>
    <mergeCell ref="A88:B88"/>
    <mergeCell ref="D88:H88"/>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A72:B72"/>
    <mergeCell ref="D72:H72"/>
    <mergeCell ref="A73:B73"/>
    <mergeCell ref="D73:H73"/>
    <mergeCell ref="A74:B74"/>
    <mergeCell ref="D74:H74"/>
    <mergeCell ref="D68:H68"/>
    <mergeCell ref="A69:B69"/>
    <mergeCell ref="D69:H69"/>
    <mergeCell ref="A70:B70"/>
    <mergeCell ref="D70:H70"/>
    <mergeCell ref="A71:B71"/>
    <mergeCell ref="D71:H71"/>
    <mergeCell ref="A64:C64"/>
    <mergeCell ref="D64:H64"/>
    <mergeCell ref="A65:B65"/>
    <mergeCell ref="C65:C84"/>
    <mergeCell ref="D65:H65"/>
    <mergeCell ref="A66:B66"/>
    <mergeCell ref="D66:H66"/>
    <mergeCell ref="A67:B67"/>
    <mergeCell ref="D67:H67"/>
    <mergeCell ref="A68:B68"/>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47:H47"/>
    <mergeCell ref="A48:A52"/>
    <mergeCell ref="B48:B49"/>
    <mergeCell ref="C48:C49"/>
    <mergeCell ref="D48:D52"/>
    <mergeCell ref="E48:E52"/>
    <mergeCell ref="F48:F52"/>
    <mergeCell ref="G48:G52"/>
    <mergeCell ref="H48:H52"/>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H12:H16"/>
    <mergeCell ref="A18:A21"/>
    <mergeCell ref="D18:H21"/>
    <mergeCell ref="C19:C20"/>
    <mergeCell ref="D22:H22"/>
    <mergeCell ref="A23:A25"/>
    <mergeCell ref="B23:B24"/>
    <mergeCell ref="C23:C24"/>
    <mergeCell ref="D23:H25"/>
    <mergeCell ref="G7:G10"/>
    <mergeCell ref="H7:H10"/>
    <mergeCell ref="D11:H11"/>
    <mergeCell ref="A12:A16"/>
    <mergeCell ref="B12:B13"/>
    <mergeCell ref="C12:C13"/>
    <mergeCell ref="D12:D16"/>
    <mergeCell ref="E12:E16"/>
    <mergeCell ref="F12:F16"/>
    <mergeCell ref="G12:G16"/>
    <mergeCell ref="D1:F1"/>
    <mergeCell ref="G2:H2"/>
    <mergeCell ref="D4:H4"/>
    <mergeCell ref="A5:B5"/>
    <mergeCell ref="A7:A10"/>
    <mergeCell ref="B7:B8"/>
    <mergeCell ref="C7:C8"/>
    <mergeCell ref="D7:D10"/>
    <mergeCell ref="E7:E10"/>
    <mergeCell ref="F7:F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14"/>
  <sheetViews>
    <sheetView view="pageBreakPreview" zoomScale="40" zoomScaleNormal="60" zoomScaleSheetLayoutView="40" workbookViewId="0">
      <pane ySplit="4" topLeftCell="A52" activePane="bottomLeft" state="frozen"/>
      <selection activeCell="A181" sqref="A181:B181"/>
      <selection pane="bottomLeft" activeCell="A181" sqref="A181:B181"/>
    </sheetView>
  </sheetViews>
  <sheetFormatPr defaultColWidth="9.140625" defaultRowHeight="12.75" x14ac:dyDescent="0.2"/>
  <cols>
    <col min="1" max="1" width="45.7109375" style="216" customWidth="1"/>
    <col min="2" max="2" width="80.7109375" style="217" customWidth="1"/>
    <col min="3" max="3" width="120.7109375" style="218" customWidth="1"/>
    <col min="4" max="7" width="30.7109375" style="217" customWidth="1"/>
    <col min="8" max="8" width="30.7109375" style="219" customWidth="1"/>
    <col min="9" max="16384" width="9.140625" style="219"/>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июня 2024 г.</v>
      </c>
      <c r="B2" s="6" t="s">
        <v>2</v>
      </c>
      <c r="C2" s="7" t="s">
        <v>615</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24" thickBot="1" x14ac:dyDescent="0.25">
      <c r="A6" s="436"/>
      <c r="B6" s="437"/>
      <c r="C6" s="438"/>
      <c r="D6" s="337" t="s">
        <v>171</v>
      </c>
      <c r="E6" s="268" t="s">
        <v>172</v>
      </c>
      <c r="F6" s="337" t="s">
        <v>173</v>
      </c>
      <c r="G6" s="268" t="s">
        <v>174</v>
      </c>
      <c r="H6" s="338" t="s">
        <v>175</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"2ГИС.ОРЕНБУРГ" (версия для ПК); 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Интернет-площадки и Веб-приложения на основе Cправочника организаций "2ГИС.ОРЕНБУРГ", http://api.2gis.ru/</v>
      </c>
      <c r="D7" s="31">
        <f>F7*1.2</f>
        <v>9000</v>
      </c>
      <c r="E7" s="32">
        <f>F7*1.1</f>
        <v>8250</v>
      </c>
      <c r="F7" s="32">
        <v>7500</v>
      </c>
      <c r="G7" s="32">
        <f>F7*0.75</f>
        <v>5625</v>
      </c>
      <c r="H7" s="33">
        <f>F7*0.5</f>
        <v>3750</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"2ГИС.ОРЕНБУРГ" (версия для ПК); 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Интернет-площадки и Веб-приложения на основе Cправочника организаций "2ГИС.ОРЕНБУРГ",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"2ГИС.ОРЕНБУРГ" (версия для ПК); 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Интернет-площадки и Веб-приложения на основе Cправочника организаций "2ГИС.ОРЕНБУРГ", http://api.2gis.ru/</v>
      </c>
      <c r="D12" s="54">
        <f>F12*1.2</f>
        <v>11923.199999999999</v>
      </c>
      <c r="E12" s="32">
        <f>F12*1.1</f>
        <v>10929.6</v>
      </c>
      <c r="F12" s="32">
        <v>9936</v>
      </c>
      <c r="G12" s="32">
        <f>F12*0.75</f>
        <v>7452</v>
      </c>
      <c r="H12" s="33">
        <f>F12*0.5</f>
        <v>4968</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"2ГИС.ОРЕНБУРГ" (версия для ПК); 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Интернет-площадки и Веб-приложения на основе Cправочника организаций "2ГИС.ОРЕНБУРГ",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1224</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"2ГИС.ОРЕНБУРГ"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"2ГИС.ОРЕНБУРГ"; Электронный справочник "2ГИС.ОРЕНБУРГ"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Интернет-площадки и Веб-приложения на основе Cправочника организаций "2ГИС.ОРЕНБУРГ", http://api.2gis.ru/</v>
      </c>
      <c r="D23" s="271">
        <v>360</v>
      </c>
      <c r="E23" s="272"/>
      <c r="F23" s="272"/>
      <c r="G23" s="272"/>
      <c r="H23" s="273"/>
    </row>
    <row r="24" spans="1:8" s="16" customFormat="1" ht="94.5" customHeight="1" x14ac:dyDescent="0.2">
      <c r="A24" s="71"/>
      <c r="B24" s="92"/>
      <c r="C24" s="93"/>
      <c r="D24" s="94"/>
      <c r="E24" s="95"/>
      <c r="F24" s="95"/>
      <c r="G24" s="95"/>
      <c r="H24" s="274"/>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25" s="275"/>
      <c r="E25" s="276"/>
      <c r="F25" s="276"/>
      <c r="G25" s="276"/>
      <c r="H25" s="277"/>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"2ГИС.ОРЕНБУРГ" (версия для ПК); 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v>
      </c>
      <c r="D27" s="31">
        <f>F27*1.2</f>
        <v>12600</v>
      </c>
      <c r="E27" s="32">
        <f>F27*1.1</f>
        <v>11550.000000000002</v>
      </c>
      <c r="F27" s="32">
        <v>10500</v>
      </c>
      <c r="G27" s="32">
        <f>F27*0.75</f>
        <v>7875</v>
      </c>
      <c r="H27" s="33">
        <f>F27*0.5</f>
        <v>5250</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"2ГИС.ОРЕНБУРГ" (версия для ПК); 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v>
      </c>
      <c r="D32" s="54">
        <f>F32*1.2</f>
        <v>16704</v>
      </c>
      <c r="E32" s="32">
        <f>F32*1.1</f>
        <v>15312.000000000002</v>
      </c>
      <c r="F32" s="32">
        <v>13920</v>
      </c>
      <c r="G32" s="32">
        <f>F32*0.75</f>
        <v>10440</v>
      </c>
      <c r="H32" s="33">
        <f>F32*0.5</f>
        <v>6960</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1800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"2ГИС.ОРЕНБУРГ"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"2ГИС.ОРЕНБУРГ"; Электронный справочник "2ГИС.ОРЕНБУРГ"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v>
      </c>
      <c r="D43" s="90">
        <v>504</v>
      </c>
      <c r="E43" s="90"/>
      <c r="F43" s="90"/>
      <c r="G43" s="90"/>
      <c r="H43" s="91"/>
    </row>
    <row r="44" spans="1:8" s="16" customFormat="1" ht="69.75" customHeight="1" x14ac:dyDescent="0.2">
      <c r="A44" s="71"/>
      <c r="B44" s="92"/>
      <c r="C44" s="93"/>
      <c r="D44" s="95"/>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45" s="95"/>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46" s="100"/>
      <c r="E46" s="100"/>
      <c r="F46" s="100"/>
      <c r="G46" s="100"/>
      <c r="H46" s="101"/>
    </row>
    <row r="47" spans="1:8" ht="21.75" thickBot="1" x14ac:dyDescent="0.25">
      <c r="A47" s="81"/>
      <c r="B47" s="129"/>
      <c r="C47" s="130"/>
      <c r="D47" s="113"/>
      <c r="E47" s="114"/>
      <c r="F47" s="114"/>
      <c r="G47" s="114"/>
      <c r="H47" s="115"/>
    </row>
    <row r="48" spans="1:8" ht="42.75" thickBot="1" x14ac:dyDescent="0.25">
      <c r="A48" s="278" t="s">
        <v>176</v>
      </c>
      <c r="B48" s="66" t="s">
        <v>177</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"2ГИС.ОРЕНБУРГ" (версия для ПК)</v>
      </c>
      <c r="D48" s="279">
        <f>F48*1.2</f>
        <v>5400</v>
      </c>
      <c r="E48" s="279">
        <f>F48*1.1</f>
        <v>4950</v>
      </c>
      <c r="F48" s="279">
        <v>4500</v>
      </c>
      <c r="G48" s="279">
        <f>F48*0.75</f>
        <v>3375</v>
      </c>
      <c r="H48" s="279">
        <f>F48*0.5</f>
        <v>2250</v>
      </c>
    </row>
    <row r="49" spans="1:8" ht="84.75" thickBot="1" x14ac:dyDescent="0.25">
      <c r="A49" s="278"/>
      <c r="B49" s="72" t="s">
        <v>178</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"2ГИС.ОРЕНБУРГ" (версия для ПК); 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v>
      </c>
      <c r="D49" s="280"/>
      <c r="E49" s="280"/>
      <c r="F49" s="280"/>
      <c r="G49" s="280"/>
      <c r="H49" s="280"/>
    </row>
    <row r="50" spans="1:8" ht="63.75" thickBot="1" x14ac:dyDescent="0.25">
      <c r="A50" s="278"/>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v>
      </c>
      <c r="D50" s="280"/>
      <c r="E50" s="280"/>
      <c r="F50" s="280"/>
      <c r="G50" s="280"/>
      <c r="H50" s="280"/>
    </row>
    <row r="51" spans="1:8" ht="21.75" thickBot="1" x14ac:dyDescent="0.25">
      <c r="A51" s="81"/>
      <c r="B51" s="129"/>
      <c r="C51" s="130"/>
      <c r="D51" s="113"/>
      <c r="E51" s="114"/>
      <c r="F51" s="114"/>
      <c r="G51" s="114"/>
      <c r="H51" s="115"/>
    </row>
    <row r="52" spans="1:8" ht="42" x14ac:dyDescent="0.2">
      <c r="A52" s="281" t="s">
        <v>179</v>
      </c>
      <c r="B52" s="66" t="s">
        <v>180</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"2ГИС.ОРЕНБУРГ" (версия для ПК)</v>
      </c>
      <c r="D52" s="89">
        <v>300</v>
      </c>
      <c r="E52" s="90"/>
      <c r="F52" s="90"/>
      <c r="G52" s="90"/>
      <c r="H52" s="91"/>
    </row>
    <row r="53" spans="1:8" ht="63.75"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v>
      </c>
      <c r="D53" s="99"/>
      <c r="E53" s="100"/>
      <c r="F53" s="100"/>
      <c r="G53" s="100"/>
      <c r="H53" s="101"/>
    </row>
    <row r="54" spans="1:8" s="16" customFormat="1" ht="24.95" customHeight="1" thickBot="1" x14ac:dyDescent="0.25">
      <c r="A54" s="81"/>
      <c r="B54" s="82"/>
      <c r="C54" s="83"/>
      <c r="D54" s="113"/>
      <c r="E54" s="114"/>
      <c r="F54" s="114"/>
      <c r="G54" s="114"/>
      <c r="H54" s="115"/>
    </row>
    <row r="55" spans="1:8" s="16" customFormat="1" ht="48" customHeight="1" x14ac:dyDescent="0.2">
      <c r="A55" s="29" t="s">
        <v>31</v>
      </c>
      <c r="B55" s="30" t="s">
        <v>27</v>
      </c>
      <c r="C5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"2ГИС.ОРЕНБУРГ" (версия для ПК); 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Интернет-площадки и Веб-приложения на основе Cправочника организаций "2ГИС.ОРЕНБУРГ", http://api.2gis.ru/</v>
      </c>
      <c r="D55" s="31">
        <f>F55*1.2</f>
        <v>10800</v>
      </c>
      <c r="E55" s="32">
        <f>F55*1.1</f>
        <v>9900</v>
      </c>
      <c r="F55" s="32">
        <v>9000</v>
      </c>
      <c r="G55" s="32">
        <f>F55*0.75</f>
        <v>6750</v>
      </c>
      <c r="H55" s="33">
        <f>F55*0.5</f>
        <v>4500</v>
      </c>
    </row>
    <row r="56" spans="1:8" s="16" customFormat="1" ht="132" customHeight="1" x14ac:dyDescent="0.2">
      <c r="A56" s="34"/>
      <c r="B56" s="35"/>
      <c r="C56" s="35"/>
      <c r="D56" s="36"/>
      <c r="E56" s="37"/>
      <c r="F56" s="37"/>
      <c r="G56" s="37"/>
      <c r="H56" s="38"/>
    </row>
    <row r="57" spans="1:8" s="16" customFormat="1" ht="127.5" customHeight="1" x14ac:dyDescent="0.2">
      <c r="A57" s="34"/>
      <c r="B57" s="39" t="s">
        <v>12</v>
      </c>
      <c r="C5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"2ГИС.ОРЕНБУРГ" (версия для ПК); 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Интернет-площадки и Веб-приложения на основе Cправочника организаций "2ГИС.ОРЕНБУРГ", http://api.2gis.ru/</v>
      </c>
      <c r="D57" s="36"/>
      <c r="E57" s="37"/>
      <c r="F57" s="37"/>
      <c r="G57" s="37"/>
      <c r="H57" s="38"/>
    </row>
    <row r="58" spans="1:8" s="16" customFormat="1" ht="127.5" customHeight="1" thickBot="1" x14ac:dyDescent="0.25">
      <c r="A58" s="119"/>
      <c r="B58" s="120" t="s">
        <v>33</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58" s="121"/>
      <c r="E58" s="122"/>
      <c r="F58" s="122"/>
      <c r="G58" s="122"/>
      <c r="H58" s="123"/>
    </row>
    <row r="59" spans="1:8" s="16" customFormat="1" ht="166.5" customHeight="1" thickBot="1" x14ac:dyDescent="0.25">
      <c r="A59" s="41"/>
      <c r="B59" s="42" t="s">
        <v>13</v>
      </c>
      <c r="C5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59" s="44"/>
      <c r="E59" s="45"/>
      <c r="F59" s="45"/>
      <c r="G59" s="45"/>
      <c r="H59" s="46"/>
    </row>
    <row r="60" spans="1:8" s="16" customFormat="1" ht="24.95" customHeight="1" thickBot="1" x14ac:dyDescent="0.25">
      <c r="A60" s="47"/>
      <c r="B60" s="48"/>
      <c r="C60" s="49"/>
      <c r="D60" s="50"/>
      <c r="E60" s="51"/>
      <c r="F60" s="51"/>
      <c r="G60" s="51"/>
      <c r="H60" s="52"/>
    </row>
    <row r="61" spans="1:8" s="16" customFormat="1" ht="48" customHeight="1" x14ac:dyDescent="0.2">
      <c r="A61" s="53" t="s">
        <v>35</v>
      </c>
      <c r="B61" s="30" t="s">
        <v>27</v>
      </c>
      <c r="C61"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"2ГИС.ОРЕНБУРГ" (версия для ПК); 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Интернет-площадки и Веб-приложения на основе Cправочника организаций "2ГИС.ОРЕНБУРГ", http://api.2gis.ru/</v>
      </c>
      <c r="D61" s="54">
        <f>F61*1.2</f>
        <v>14313.6</v>
      </c>
      <c r="E61" s="32">
        <f>F61*1.1</f>
        <v>13120.800000000001</v>
      </c>
      <c r="F61" s="32">
        <v>11928</v>
      </c>
      <c r="G61" s="32">
        <f>F61*0.75</f>
        <v>8946</v>
      </c>
      <c r="H61" s="33">
        <f>F61*0.5</f>
        <v>5964</v>
      </c>
    </row>
    <row r="62" spans="1:8" s="16" customFormat="1" ht="132" customHeight="1" x14ac:dyDescent="0.2">
      <c r="A62" s="55"/>
      <c r="B62" s="35"/>
      <c r="C62" s="35"/>
      <c r="D62" s="56"/>
      <c r="E62" s="37"/>
      <c r="F62" s="37"/>
      <c r="G62" s="37"/>
      <c r="H62" s="38"/>
    </row>
    <row r="63" spans="1:8" s="16" customFormat="1" ht="138.94999999999999" customHeight="1" x14ac:dyDescent="0.2">
      <c r="A63" s="55"/>
      <c r="B63" s="39" t="s">
        <v>12</v>
      </c>
      <c r="C63"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"2ГИС.ОРЕНБУРГ" (версия для ПК); 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Интернет-площадки и Веб-приложения на основе Cправочника организаций "2ГИС.ОРЕНБУРГ", http://api.2gis.ru/</v>
      </c>
      <c r="D63" s="56"/>
      <c r="E63" s="37"/>
      <c r="F63" s="37"/>
      <c r="G63" s="37"/>
      <c r="H63" s="38"/>
    </row>
    <row r="64" spans="1:8" s="16" customFormat="1" ht="166.5" customHeight="1" x14ac:dyDescent="0.2">
      <c r="A64" s="55"/>
      <c r="B64" s="57" t="s">
        <v>13</v>
      </c>
      <c r="C64"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64" s="56"/>
      <c r="E64" s="37"/>
      <c r="F64" s="37"/>
      <c r="G64" s="37"/>
      <c r="H64" s="38"/>
    </row>
    <row r="65" spans="1:8" s="16" customFormat="1" ht="92.25" customHeight="1" thickBot="1" x14ac:dyDescent="0.25">
      <c r="A65" s="59"/>
      <c r="B65" s="42" t="s">
        <v>36</v>
      </c>
      <c r="C65"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65" s="61"/>
      <c r="E65" s="45"/>
      <c r="F65" s="45"/>
      <c r="G65" s="45"/>
      <c r="H65" s="46"/>
    </row>
    <row r="66" spans="1:8" s="16" customFormat="1" ht="24.95" customHeight="1" thickBot="1" x14ac:dyDescent="0.25">
      <c r="A66" s="81"/>
      <c r="B66" s="82"/>
      <c r="C66" s="83"/>
      <c r="D66" s="84"/>
      <c r="E66" s="85"/>
      <c r="F66" s="85"/>
      <c r="G66" s="85"/>
      <c r="H66" s="86"/>
    </row>
    <row r="67" spans="1:8" s="16" customFormat="1" ht="50.1" customHeight="1" x14ac:dyDescent="0.2">
      <c r="A67" s="65" t="s">
        <v>37</v>
      </c>
      <c r="B67" s="87" t="s">
        <v>23</v>
      </c>
      <c r="C67"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Интернет-площадки и Веб-приложения на основе Cправочника организаций "2ГИС.ОРЕНБУРГ", http://api.2gis.ru/</v>
      </c>
      <c r="D67" s="271">
        <v>360</v>
      </c>
      <c r="E67" s="272"/>
      <c r="F67" s="272"/>
      <c r="G67" s="272"/>
      <c r="H67" s="273"/>
    </row>
    <row r="68" spans="1:8" s="16" customFormat="1" ht="94.5" customHeight="1" x14ac:dyDescent="0.2">
      <c r="A68" s="71"/>
      <c r="B68" s="92"/>
      <c r="C68" s="93"/>
      <c r="D68" s="94"/>
      <c r="E68" s="95"/>
      <c r="F68" s="95"/>
      <c r="G68" s="95"/>
      <c r="H68" s="274"/>
    </row>
    <row r="69" spans="1:8" s="16" customFormat="1" ht="163.5" customHeight="1" thickBot="1" x14ac:dyDescent="0.25">
      <c r="A69" s="77"/>
      <c r="B69" s="97" t="s">
        <v>13</v>
      </c>
      <c r="C69"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69" s="275"/>
      <c r="E69" s="276"/>
      <c r="F69" s="276"/>
      <c r="G69" s="276"/>
      <c r="H69" s="277"/>
    </row>
    <row r="70" spans="1:8" ht="21.75" thickBot="1" x14ac:dyDescent="0.25">
      <c r="A70" s="81"/>
      <c r="B70" s="129"/>
      <c r="C70" s="130"/>
      <c r="D70" s="113"/>
      <c r="E70" s="114"/>
      <c r="F70" s="114"/>
      <c r="G70" s="114"/>
      <c r="H70" s="115"/>
    </row>
    <row r="71" spans="1:8" ht="50.1" customHeight="1" thickBot="1" x14ac:dyDescent="0.25">
      <c r="A71" s="136" t="s">
        <v>38</v>
      </c>
      <c r="B71" s="137"/>
      <c r="C71" s="137"/>
      <c r="D71" s="138" t="str">
        <f>"от "&amp;MIN(D72:D91)&amp;" до "&amp;MAX(D72:D91)</f>
        <v>от 1800 до 36000</v>
      </c>
      <c r="E71" s="139"/>
      <c r="F71" s="139"/>
      <c r="G71" s="139"/>
      <c r="H71" s="140"/>
    </row>
    <row r="72" spans="1:8" ht="37.5" customHeight="1" x14ac:dyDescent="0.2">
      <c r="A72" s="141" t="s">
        <v>39</v>
      </c>
      <c r="B72" s="142"/>
      <c r="C72" s="282" t="str">
        <f>"Электронный справочник на основе Справочника организаций "&amp;$C$2&amp;" (версия для ПК)"</f>
        <v>Электронный справочник на основе Справочника организаций "2ГИС.ОРЕНБУРГ" (версия для ПК)</v>
      </c>
      <c r="D72" s="144">
        <v>1800</v>
      </c>
      <c r="E72" s="145"/>
      <c r="F72" s="145"/>
      <c r="G72" s="145"/>
      <c r="H72" s="146"/>
    </row>
    <row r="73" spans="1:8" ht="37.5" customHeight="1" x14ac:dyDescent="0.2">
      <c r="A73" s="147" t="s">
        <v>40</v>
      </c>
      <c r="B73" s="148"/>
      <c r="C73" s="143"/>
      <c r="D73" s="36">
        <v>3600</v>
      </c>
      <c r="E73" s="37"/>
      <c r="F73" s="37"/>
      <c r="G73" s="37"/>
      <c r="H73" s="38"/>
    </row>
    <row r="74" spans="1:8" ht="37.5" customHeight="1" x14ac:dyDescent="0.2">
      <c r="A74" s="147" t="s">
        <v>41</v>
      </c>
      <c r="B74" s="148"/>
      <c r="C74" s="143"/>
      <c r="D74" s="36">
        <v>5400</v>
      </c>
      <c r="E74" s="37"/>
      <c r="F74" s="37"/>
      <c r="G74" s="37"/>
      <c r="H74" s="38"/>
    </row>
    <row r="75" spans="1:8" ht="37.5" customHeight="1" x14ac:dyDescent="0.2">
      <c r="A75" s="147" t="s">
        <v>42</v>
      </c>
      <c r="B75" s="148"/>
      <c r="C75" s="143"/>
      <c r="D75" s="36">
        <v>7200</v>
      </c>
      <c r="E75" s="37"/>
      <c r="F75" s="37"/>
      <c r="G75" s="37"/>
      <c r="H75" s="38"/>
    </row>
    <row r="76" spans="1:8" ht="37.5" customHeight="1" x14ac:dyDescent="0.2">
      <c r="A76" s="147" t="s">
        <v>43</v>
      </c>
      <c r="B76" s="148"/>
      <c r="C76" s="143"/>
      <c r="D76" s="36">
        <v>9000</v>
      </c>
      <c r="E76" s="37"/>
      <c r="F76" s="37"/>
      <c r="G76" s="37"/>
      <c r="H76" s="38"/>
    </row>
    <row r="77" spans="1:8" ht="37.5" customHeight="1" x14ac:dyDescent="0.2">
      <c r="A77" s="147" t="s">
        <v>44</v>
      </c>
      <c r="B77" s="148"/>
      <c r="C77" s="143"/>
      <c r="D77" s="36">
        <v>10800</v>
      </c>
      <c r="E77" s="37"/>
      <c r="F77" s="37"/>
      <c r="G77" s="37"/>
      <c r="H77" s="38"/>
    </row>
    <row r="78" spans="1:8" ht="37.5" customHeight="1" x14ac:dyDescent="0.2">
      <c r="A78" s="147" t="s">
        <v>45</v>
      </c>
      <c r="B78" s="148"/>
      <c r="C78" s="143"/>
      <c r="D78" s="36">
        <v>12600</v>
      </c>
      <c r="E78" s="37"/>
      <c r="F78" s="37"/>
      <c r="G78" s="37"/>
      <c r="H78" s="38"/>
    </row>
    <row r="79" spans="1:8" ht="37.5" customHeight="1" x14ac:dyDescent="0.2">
      <c r="A79" s="147" t="s">
        <v>46</v>
      </c>
      <c r="B79" s="148"/>
      <c r="C79" s="143"/>
      <c r="D79" s="36">
        <v>14400</v>
      </c>
      <c r="E79" s="37"/>
      <c r="F79" s="37"/>
      <c r="G79" s="37"/>
      <c r="H79" s="38"/>
    </row>
    <row r="80" spans="1:8" ht="37.5" customHeight="1" x14ac:dyDescent="0.2">
      <c r="A80" s="147" t="s">
        <v>47</v>
      </c>
      <c r="B80" s="148"/>
      <c r="C80" s="143"/>
      <c r="D80" s="36">
        <v>16200</v>
      </c>
      <c r="E80" s="37"/>
      <c r="F80" s="37"/>
      <c r="G80" s="37"/>
      <c r="H80" s="38"/>
    </row>
    <row r="81" spans="1:8" ht="37.5" customHeight="1" x14ac:dyDescent="0.2">
      <c r="A81" s="147" t="s">
        <v>48</v>
      </c>
      <c r="B81" s="148"/>
      <c r="C81" s="143"/>
      <c r="D81" s="36">
        <v>18000</v>
      </c>
      <c r="E81" s="37"/>
      <c r="F81" s="37"/>
      <c r="G81" s="37"/>
      <c r="H81" s="38"/>
    </row>
    <row r="82" spans="1:8" ht="37.5" customHeight="1" x14ac:dyDescent="0.2">
      <c r="A82" s="147" t="s">
        <v>49</v>
      </c>
      <c r="B82" s="148"/>
      <c r="C82" s="143"/>
      <c r="D82" s="36">
        <v>19800</v>
      </c>
      <c r="E82" s="37"/>
      <c r="F82" s="37"/>
      <c r="G82" s="37"/>
      <c r="H82" s="38"/>
    </row>
    <row r="83" spans="1:8" ht="37.5" customHeight="1" x14ac:dyDescent="0.2">
      <c r="A83" s="147" t="s">
        <v>50</v>
      </c>
      <c r="B83" s="148"/>
      <c r="C83" s="143"/>
      <c r="D83" s="36">
        <v>21600</v>
      </c>
      <c r="E83" s="37"/>
      <c r="F83" s="37"/>
      <c r="G83" s="37"/>
      <c r="H83" s="38"/>
    </row>
    <row r="84" spans="1:8" ht="37.5" customHeight="1" x14ac:dyDescent="0.2">
      <c r="A84" s="147" t="s">
        <v>51</v>
      </c>
      <c r="B84" s="148"/>
      <c r="C84" s="143"/>
      <c r="D84" s="36">
        <v>23400</v>
      </c>
      <c r="E84" s="37"/>
      <c r="F84" s="37"/>
      <c r="G84" s="37"/>
      <c r="H84" s="38"/>
    </row>
    <row r="85" spans="1:8" ht="37.5" customHeight="1" x14ac:dyDescent="0.2">
      <c r="A85" s="147" t="s">
        <v>52</v>
      </c>
      <c r="B85" s="148"/>
      <c r="C85" s="143"/>
      <c r="D85" s="36">
        <v>25200</v>
      </c>
      <c r="E85" s="37"/>
      <c r="F85" s="37"/>
      <c r="G85" s="37"/>
      <c r="H85" s="38"/>
    </row>
    <row r="86" spans="1:8" ht="37.5" customHeight="1" x14ac:dyDescent="0.2">
      <c r="A86" s="147" t="s">
        <v>53</v>
      </c>
      <c r="B86" s="148"/>
      <c r="C86" s="143"/>
      <c r="D86" s="36">
        <v>27000</v>
      </c>
      <c r="E86" s="37"/>
      <c r="F86" s="37"/>
      <c r="G86" s="37"/>
      <c r="H86" s="38"/>
    </row>
    <row r="87" spans="1:8" ht="37.5" customHeight="1" x14ac:dyDescent="0.2">
      <c r="A87" s="147" t="s">
        <v>54</v>
      </c>
      <c r="B87" s="148"/>
      <c r="C87" s="143"/>
      <c r="D87" s="36">
        <v>28800</v>
      </c>
      <c r="E87" s="37"/>
      <c r="F87" s="37"/>
      <c r="G87" s="37"/>
      <c r="H87" s="38"/>
    </row>
    <row r="88" spans="1:8" ht="37.5" customHeight="1" x14ac:dyDescent="0.2">
      <c r="A88" s="147" t="s">
        <v>55</v>
      </c>
      <c r="B88" s="148"/>
      <c r="C88" s="143"/>
      <c r="D88" s="36">
        <v>30600</v>
      </c>
      <c r="E88" s="37"/>
      <c r="F88" s="37"/>
      <c r="G88" s="37"/>
      <c r="H88" s="38"/>
    </row>
    <row r="89" spans="1:8" ht="37.5" customHeight="1" x14ac:dyDescent="0.2">
      <c r="A89" s="147" t="s">
        <v>56</v>
      </c>
      <c r="B89" s="148"/>
      <c r="C89" s="143"/>
      <c r="D89" s="36">
        <v>32400</v>
      </c>
      <c r="E89" s="37"/>
      <c r="F89" s="37"/>
      <c r="G89" s="37"/>
      <c r="H89" s="38"/>
    </row>
    <row r="90" spans="1:8" ht="37.5" customHeight="1" x14ac:dyDescent="0.2">
      <c r="A90" s="147" t="s">
        <v>57</v>
      </c>
      <c r="B90" s="148"/>
      <c r="C90" s="143"/>
      <c r="D90" s="36">
        <v>34200</v>
      </c>
      <c r="E90" s="37"/>
      <c r="F90" s="37"/>
      <c r="G90" s="37"/>
      <c r="H90" s="38"/>
    </row>
    <row r="91" spans="1:8" ht="37.5" customHeight="1" x14ac:dyDescent="0.2">
      <c r="A91" s="147" t="s">
        <v>58</v>
      </c>
      <c r="B91" s="148"/>
      <c r="C91" s="143"/>
      <c r="D91" s="36">
        <v>36000</v>
      </c>
      <c r="E91" s="37"/>
      <c r="F91" s="37"/>
      <c r="G91" s="37"/>
      <c r="H91" s="38"/>
    </row>
    <row r="92" spans="1:8" ht="37.5" customHeight="1" x14ac:dyDescent="0.2">
      <c r="A92" s="147" t="s">
        <v>181</v>
      </c>
      <c r="B92" s="148"/>
      <c r="C92" s="143"/>
      <c r="D92" s="36">
        <v>37800</v>
      </c>
      <c r="E92" s="37"/>
      <c r="F92" s="37"/>
      <c r="G92" s="37"/>
      <c r="H92" s="38"/>
    </row>
    <row r="93" spans="1:8" ht="37.5" customHeight="1" x14ac:dyDescent="0.2">
      <c r="A93" s="147" t="s">
        <v>182</v>
      </c>
      <c r="B93" s="148"/>
      <c r="C93" s="143"/>
      <c r="D93" s="36">
        <v>39600</v>
      </c>
      <c r="E93" s="37"/>
      <c r="F93" s="37"/>
      <c r="G93" s="37"/>
      <c r="H93" s="38"/>
    </row>
    <row r="94" spans="1:8" ht="37.5" customHeight="1" x14ac:dyDescent="0.2">
      <c r="A94" s="147" t="s">
        <v>183</v>
      </c>
      <c r="B94" s="148"/>
      <c r="C94" s="143"/>
      <c r="D94" s="36">
        <v>41400</v>
      </c>
      <c r="E94" s="37"/>
      <c r="F94" s="37"/>
      <c r="G94" s="37"/>
      <c r="H94" s="38"/>
    </row>
    <row r="95" spans="1:8" ht="37.5" customHeight="1" x14ac:dyDescent="0.2">
      <c r="A95" s="147" t="s">
        <v>184</v>
      </c>
      <c r="B95" s="148"/>
      <c r="C95" s="143"/>
      <c r="D95" s="36">
        <v>43200</v>
      </c>
      <c r="E95" s="37"/>
      <c r="F95" s="37"/>
      <c r="G95" s="37"/>
      <c r="H95" s="38"/>
    </row>
    <row r="96" spans="1:8" ht="37.5" customHeight="1" thickBot="1" x14ac:dyDescent="0.25">
      <c r="A96" s="147" t="s">
        <v>185</v>
      </c>
      <c r="B96" s="148"/>
      <c r="C96" s="528"/>
      <c r="D96" s="36">
        <v>45000</v>
      </c>
      <c r="E96" s="37"/>
      <c r="F96" s="37"/>
      <c r="G96" s="37"/>
      <c r="H96" s="38"/>
    </row>
    <row r="97" spans="1:8" ht="50.1" customHeight="1" thickBot="1" x14ac:dyDescent="0.25">
      <c r="A97" s="136" t="s">
        <v>59</v>
      </c>
      <c r="B97" s="137"/>
      <c r="C97" s="137"/>
      <c r="D97" s="138" t="e">
        <f>"от "&amp;MIN(D98:D109)&amp;" до "&amp;MAX(D98:D109)</f>
        <v>#REF!</v>
      </c>
      <c r="E97" s="139"/>
      <c r="F97" s="139"/>
      <c r="G97" s="139"/>
      <c r="H97" s="140"/>
    </row>
    <row r="98" spans="1:8" ht="151.5" x14ac:dyDescent="0.2">
      <c r="A98" s="514" t="s">
        <v>616</v>
      </c>
      <c r="B98" s="150" t="s">
        <v>197</v>
      </c>
      <c r="C98" s="3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98" s="152">
        <v>1200</v>
      </c>
      <c r="E98" s="152"/>
      <c r="F98" s="152"/>
      <c r="G98" s="152"/>
      <c r="H98" s="153"/>
    </row>
    <row r="99" spans="1:8" ht="151.5" x14ac:dyDescent="0.2">
      <c r="A99" s="691" t="s">
        <v>617</v>
      </c>
      <c r="B99" s="150" t="s">
        <v>13</v>
      </c>
      <c r="C99" s="355"/>
      <c r="D99" s="152" t="e">
        <v>#REF!</v>
      </c>
      <c r="E99" s="152"/>
      <c r="F99" s="152"/>
      <c r="G99" s="152"/>
      <c r="H99" s="153"/>
    </row>
    <row r="100" spans="1:8" ht="151.5" x14ac:dyDescent="0.2">
      <c r="A100" s="149" t="s">
        <v>60</v>
      </c>
      <c r="B100" s="150" t="s">
        <v>13</v>
      </c>
      <c r="C100" s="35"/>
      <c r="D100" s="152">
        <v>1200</v>
      </c>
      <c r="E100" s="152"/>
      <c r="F100" s="152"/>
      <c r="G100" s="152"/>
      <c r="H100" s="153"/>
    </row>
    <row r="101" spans="1:8" ht="37.5" customHeight="1" x14ac:dyDescent="0.2">
      <c r="A101" s="154" t="s">
        <v>61</v>
      </c>
      <c r="B101" s="155"/>
      <c r="C101" s="156" t="str">
        <f>"Электронный справочник на основе Справочника организаций "&amp;$C$2&amp;" (версия для ПК)"</f>
        <v>Электронный справочник на основе Справочника организаций "2ГИС.ОРЕНБУРГ" (версия для ПК)</v>
      </c>
      <c r="D101" s="157">
        <v>510</v>
      </c>
      <c r="E101" s="157"/>
      <c r="F101" s="157"/>
      <c r="G101" s="157"/>
      <c r="H101" s="158"/>
    </row>
    <row r="102" spans="1:8" ht="37.5" customHeight="1" x14ac:dyDescent="0.2">
      <c r="A102" s="154" t="s">
        <v>62</v>
      </c>
      <c r="B102" s="155"/>
      <c r="C102" s="159"/>
      <c r="D102" s="157">
        <v>3000</v>
      </c>
      <c r="E102" s="157"/>
      <c r="F102" s="157"/>
      <c r="G102" s="157"/>
      <c r="H102" s="158"/>
    </row>
    <row r="103" spans="1:8" ht="37.5" customHeight="1" x14ac:dyDescent="0.2">
      <c r="A103" s="154" t="s">
        <v>63</v>
      </c>
      <c r="B103" s="155"/>
      <c r="C103" s="159"/>
      <c r="D103" s="157">
        <v>1008</v>
      </c>
      <c r="E103" s="157"/>
      <c r="F103" s="157"/>
      <c r="G103" s="157"/>
      <c r="H103" s="158"/>
    </row>
    <row r="104" spans="1:8" ht="37.5" customHeight="1" x14ac:dyDescent="0.2">
      <c r="A104" s="160" t="s">
        <v>64</v>
      </c>
      <c r="B104" s="161"/>
      <c r="C104" s="159"/>
      <c r="D104" s="157">
        <v>2016</v>
      </c>
      <c r="E104" s="157"/>
      <c r="F104" s="157"/>
      <c r="G104" s="157"/>
      <c r="H104" s="158"/>
    </row>
    <row r="105" spans="1:8" ht="37.5" customHeight="1" x14ac:dyDescent="0.2">
      <c r="A105" s="154" t="s">
        <v>65</v>
      </c>
      <c r="B105" s="155"/>
      <c r="C105" s="159"/>
      <c r="D105" s="157">
        <v>324</v>
      </c>
      <c r="E105" s="157"/>
      <c r="F105" s="157"/>
      <c r="G105" s="157"/>
      <c r="H105" s="158"/>
    </row>
    <row r="106" spans="1:8" ht="37.5" customHeight="1" x14ac:dyDescent="0.2">
      <c r="A106" s="154" t="s">
        <v>66</v>
      </c>
      <c r="B106" s="155"/>
      <c r="C106" s="159"/>
      <c r="D106" s="157">
        <v>324</v>
      </c>
      <c r="E106" s="157"/>
      <c r="F106" s="157"/>
      <c r="G106" s="157"/>
      <c r="H106" s="158"/>
    </row>
    <row r="107" spans="1:8" ht="37.5" customHeight="1" x14ac:dyDescent="0.2">
      <c r="A107" s="154" t="s">
        <v>67</v>
      </c>
      <c r="B107" s="155"/>
      <c r="C107" s="159"/>
      <c r="D107" s="157">
        <v>612</v>
      </c>
      <c r="E107" s="157"/>
      <c r="F107" s="157"/>
      <c r="G107" s="157"/>
      <c r="H107" s="158"/>
    </row>
    <row r="108" spans="1:8" ht="37.5" customHeight="1" x14ac:dyDescent="0.2">
      <c r="A108" s="154" t="s">
        <v>68</v>
      </c>
      <c r="B108" s="155"/>
      <c r="C108" s="159"/>
      <c r="D108" s="157">
        <v>900</v>
      </c>
      <c r="E108" s="157"/>
      <c r="F108" s="157"/>
      <c r="G108" s="157"/>
      <c r="H108" s="158"/>
    </row>
    <row r="109" spans="1:8" ht="37.5" customHeight="1" thickBot="1" x14ac:dyDescent="0.25">
      <c r="A109" s="162" t="s">
        <v>69</v>
      </c>
      <c r="B109" s="163"/>
      <c r="C109" s="164"/>
      <c r="D109" s="165">
        <v>2520</v>
      </c>
      <c r="E109" s="165"/>
      <c r="F109" s="165"/>
      <c r="G109" s="165"/>
      <c r="H109" s="166"/>
    </row>
    <row r="110" spans="1:8" s="16" customFormat="1" ht="117.75" customHeight="1" thickBot="1" x14ac:dyDescent="0.25">
      <c r="A110" s="287" t="s">
        <v>71</v>
      </c>
      <c r="B110" s="288"/>
      <c r="C110" s="28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"2ГИС.ОРЕНБУРГ" (версия для ПК); 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Интернет-площадки и Веб-приложения на основе Cправочника организаций "2ГИС.ОРЕНБУРГ", http://api.2gis.ru/</v>
      </c>
      <c r="D110" s="45">
        <v>30</v>
      </c>
      <c r="E110" s="45"/>
      <c r="F110" s="45"/>
      <c r="G110" s="45"/>
      <c r="H110" s="46"/>
    </row>
    <row r="111" spans="1:8" ht="50.1" customHeight="1" thickBot="1" x14ac:dyDescent="0.25">
      <c r="A111" s="24" t="s">
        <v>72</v>
      </c>
      <c r="B111" s="25"/>
      <c r="C111" s="26"/>
      <c r="D111" s="173" t="str">
        <f>"от "&amp;MIN(D113,D133:H134,F173,D135:H149)&amp;" до "&amp;MAX(D113,D133:H134,F173,D135:H149)</f>
        <v>от 1200 до 15000</v>
      </c>
      <c r="E111" s="173"/>
      <c r="F111" s="173"/>
      <c r="G111" s="173"/>
      <c r="H111" s="174"/>
    </row>
    <row r="112" spans="1:8" ht="21.75" thickBot="1" x14ac:dyDescent="0.25">
      <c r="A112" s="290"/>
      <c r="B112" s="291"/>
      <c r="C112" s="130"/>
      <c r="D112" s="292"/>
      <c r="E112" s="292"/>
      <c r="F112" s="292"/>
      <c r="G112" s="292"/>
      <c r="H112" s="293"/>
    </row>
    <row r="113" spans="1:8" ht="53.25" customHeight="1" thickBot="1" x14ac:dyDescent="0.25">
      <c r="A113" s="179" t="s">
        <v>73</v>
      </c>
      <c r="B113" s="180"/>
      <c r="C113"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"2ГИС.ОРЕНБУРГ" (версия для ПК); Интернет-площадка 2gis.kz на основе Cправочника организаций "2ГИС.ОРЕНБУРГ"; Электронный справочник на основе Справочника организаций "2ГИС.ОРЕНБУРГ" (мобильная версия); Интернет-площадки и Веб-приложения на основе Cправочника организаций "2ГИС.ОРЕНБУРГ", http://api.2gis.kz/</v>
      </c>
      <c r="D113" s="182">
        <v>3600</v>
      </c>
      <c r="E113" s="182"/>
      <c r="F113" s="182"/>
      <c r="G113" s="182"/>
      <c r="H113" s="183"/>
    </row>
    <row r="114" spans="1:8" ht="53.25" customHeight="1" thickBot="1" x14ac:dyDescent="0.25">
      <c r="A114" s="184" t="s">
        <v>74</v>
      </c>
      <c r="B114" s="185"/>
      <c r="C114" s="186"/>
      <c r="D114" s="187" t="s">
        <v>75</v>
      </c>
      <c r="E114" s="188"/>
      <c r="F114" s="188"/>
      <c r="G114" s="188"/>
      <c r="H114" s="189"/>
    </row>
    <row r="115" spans="1:8" ht="53.25" customHeight="1" x14ac:dyDescent="0.2">
      <c r="A115" s="190" t="s">
        <v>76</v>
      </c>
      <c r="B115" s="191"/>
      <c r="C115" s="186"/>
      <c r="D115" s="157">
        <f>D113/4</f>
        <v>900</v>
      </c>
      <c r="E115" s="157"/>
      <c r="F115" s="157"/>
      <c r="G115" s="157"/>
      <c r="H115" s="158"/>
    </row>
    <row r="116" spans="1:8" ht="53.25" customHeight="1" x14ac:dyDescent="0.2">
      <c r="A116" s="190" t="s">
        <v>77</v>
      </c>
      <c r="B116" s="191"/>
      <c r="C116" s="186"/>
      <c r="D116" s="157">
        <f>D113/5</f>
        <v>720</v>
      </c>
      <c r="E116" s="157"/>
      <c r="F116" s="157"/>
      <c r="G116" s="157"/>
      <c r="H116" s="158"/>
    </row>
    <row r="117" spans="1:8" ht="53.25" customHeight="1" x14ac:dyDescent="0.2">
      <c r="A117" s="190" t="s">
        <v>78</v>
      </c>
      <c r="B117" s="191"/>
      <c r="C117" s="186"/>
      <c r="D117" s="157">
        <f>D113/6</f>
        <v>600</v>
      </c>
      <c r="E117" s="157"/>
      <c r="F117" s="157"/>
      <c r="G117" s="157"/>
      <c r="H117" s="158"/>
    </row>
    <row r="118" spans="1:8" ht="53.25" customHeight="1" x14ac:dyDescent="0.2">
      <c r="A118" s="190" t="s">
        <v>79</v>
      </c>
      <c r="B118" s="191"/>
      <c r="C118" s="186"/>
      <c r="D118" s="157">
        <f>D113/7</f>
        <v>514.28571428571433</v>
      </c>
      <c r="E118" s="157"/>
      <c r="F118" s="157"/>
      <c r="G118" s="157"/>
      <c r="H118" s="158"/>
    </row>
    <row r="119" spans="1:8" ht="53.25" customHeight="1" x14ac:dyDescent="0.2">
      <c r="A119" s="190" t="s">
        <v>80</v>
      </c>
      <c r="B119" s="191"/>
      <c r="C119" s="186"/>
      <c r="D119" s="157">
        <f>D113/8</f>
        <v>450</v>
      </c>
      <c r="E119" s="157"/>
      <c r="F119" s="157"/>
      <c r="G119" s="157"/>
      <c r="H119" s="158"/>
    </row>
    <row r="120" spans="1:8" ht="53.25" customHeight="1" x14ac:dyDescent="0.2">
      <c r="A120" s="190" t="s">
        <v>81</v>
      </c>
      <c r="B120" s="191"/>
      <c r="C120" s="186"/>
      <c r="D120" s="157">
        <f>D113/9</f>
        <v>400</v>
      </c>
      <c r="E120" s="157"/>
      <c r="F120" s="157"/>
      <c r="G120" s="157"/>
      <c r="H120" s="158"/>
    </row>
    <row r="121" spans="1:8" ht="53.25" customHeight="1" x14ac:dyDescent="0.2">
      <c r="A121" s="190" t="s">
        <v>82</v>
      </c>
      <c r="B121" s="191"/>
      <c r="C121" s="186"/>
      <c r="D121" s="157">
        <f>D113/10</f>
        <v>360</v>
      </c>
      <c r="E121" s="157"/>
      <c r="F121" s="157"/>
      <c r="G121" s="157"/>
      <c r="H121" s="158"/>
    </row>
    <row r="122" spans="1:8" ht="53.25" customHeight="1" thickBot="1" x14ac:dyDescent="0.25">
      <c r="A122" s="179" t="s">
        <v>83</v>
      </c>
      <c r="B122" s="180"/>
      <c r="C122" s="186"/>
      <c r="D122" s="182">
        <v>7200</v>
      </c>
      <c r="E122" s="182"/>
      <c r="F122" s="182"/>
      <c r="G122" s="182"/>
      <c r="H122" s="183"/>
    </row>
    <row r="123" spans="1:8" ht="53.25" customHeight="1" thickBot="1" x14ac:dyDescent="0.25">
      <c r="A123" s="184" t="s">
        <v>74</v>
      </c>
      <c r="B123" s="185"/>
      <c r="C123" s="186"/>
      <c r="D123" s="187" t="s">
        <v>75</v>
      </c>
      <c r="E123" s="188"/>
      <c r="F123" s="188"/>
      <c r="G123" s="188"/>
      <c r="H123" s="189"/>
    </row>
    <row r="124" spans="1:8" ht="53.25" customHeight="1" x14ac:dyDescent="0.2">
      <c r="A124" s="190" t="s">
        <v>76</v>
      </c>
      <c r="B124" s="191"/>
      <c r="C124" s="186"/>
      <c r="D124" s="157">
        <v>1800</v>
      </c>
      <c r="E124" s="157"/>
      <c r="F124" s="157"/>
      <c r="G124" s="157"/>
      <c r="H124" s="158"/>
    </row>
    <row r="125" spans="1:8" ht="53.25" customHeight="1" x14ac:dyDescent="0.2">
      <c r="A125" s="190" t="s">
        <v>77</v>
      </c>
      <c r="B125" s="191"/>
      <c r="C125" s="186"/>
      <c r="D125" s="157">
        <v>1440</v>
      </c>
      <c r="E125" s="157"/>
      <c r="F125" s="157"/>
      <c r="G125" s="157"/>
      <c r="H125" s="158"/>
    </row>
    <row r="126" spans="1:8" ht="53.25" customHeight="1" x14ac:dyDescent="0.2">
      <c r="A126" s="190" t="s">
        <v>78</v>
      </c>
      <c r="B126" s="191"/>
      <c r="C126" s="186"/>
      <c r="D126" s="157">
        <v>1200</v>
      </c>
      <c r="E126" s="157"/>
      <c r="F126" s="157"/>
      <c r="G126" s="157"/>
      <c r="H126" s="158"/>
    </row>
    <row r="127" spans="1:8" ht="53.25" customHeight="1" x14ac:dyDescent="0.2">
      <c r="A127" s="190" t="s">
        <v>79</v>
      </c>
      <c r="B127" s="191"/>
      <c r="C127" s="186"/>
      <c r="D127" s="157">
        <v>1028.5714285714284</v>
      </c>
      <c r="E127" s="157"/>
      <c r="F127" s="157"/>
      <c r="G127" s="157"/>
      <c r="H127" s="158"/>
    </row>
    <row r="128" spans="1:8" ht="53.25" customHeight="1" x14ac:dyDescent="0.2">
      <c r="A128" s="190" t="s">
        <v>80</v>
      </c>
      <c r="B128" s="191"/>
      <c r="C128" s="186"/>
      <c r="D128" s="157">
        <v>900</v>
      </c>
      <c r="E128" s="157"/>
      <c r="F128" s="157"/>
      <c r="G128" s="157"/>
      <c r="H128" s="158"/>
    </row>
    <row r="129" spans="1:8" ht="53.25" customHeight="1" x14ac:dyDescent="0.2">
      <c r="A129" s="190" t="s">
        <v>81</v>
      </c>
      <c r="B129" s="191"/>
      <c r="C129" s="186"/>
      <c r="D129" s="157">
        <v>799.99999999999989</v>
      </c>
      <c r="E129" s="157"/>
      <c r="F129" s="157"/>
      <c r="G129" s="157"/>
      <c r="H129" s="158"/>
    </row>
    <row r="130" spans="1:8" ht="53.25" customHeight="1" thickBot="1" x14ac:dyDescent="0.25">
      <c r="A130" s="190" t="s">
        <v>82</v>
      </c>
      <c r="B130" s="191"/>
      <c r="C130" s="194"/>
      <c r="D130" s="157">
        <v>720</v>
      </c>
      <c r="E130" s="157"/>
      <c r="F130" s="157"/>
      <c r="G130" s="157"/>
      <c r="H130" s="158"/>
    </row>
    <row r="131" spans="1:8" s="16" customFormat="1" ht="62.45" customHeight="1" thickBot="1" x14ac:dyDescent="0.25">
      <c r="A131" s="195" t="s">
        <v>84</v>
      </c>
      <c r="B131" s="196"/>
      <c r="C13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131" s="44">
        <v>15048</v>
      </c>
      <c r="E131" s="45"/>
      <c r="F131" s="45"/>
      <c r="G131" s="45"/>
      <c r="H131" s="46"/>
    </row>
    <row r="132" spans="1:8" ht="21.75" thickBot="1" x14ac:dyDescent="0.25">
      <c r="A132" s="290"/>
      <c r="B132" s="291"/>
      <c r="C132" s="125"/>
      <c r="D132" s="292"/>
      <c r="E132" s="292"/>
      <c r="F132" s="292"/>
      <c r="G132" s="292"/>
      <c r="H132" s="293"/>
    </row>
    <row r="133" spans="1:8" ht="50.1" customHeight="1" x14ac:dyDescent="0.2">
      <c r="A133" s="160" t="s">
        <v>85</v>
      </c>
      <c r="B133" s="161"/>
      <c r="C133" s="201" t="str">
        <f>"Интернет-площадка 2gis.ru на основе Cправочника организаций "&amp;$C$2&amp;""</f>
        <v>Интернет-площадка 2gis.ru на основе Cправочника организаций "2ГИС.ОРЕНБУРГ"</v>
      </c>
      <c r="D133" s="31">
        <v>6048</v>
      </c>
      <c r="E133" s="32"/>
      <c r="F133" s="32"/>
      <c r="G133" s="32"/>
      <c r="H133" s="33"/>
    </row>
    <row r="134" spans="1:8" ht="50.1" customHeight="1" x14ac:dyDescent="0.2">
      <c r="A134" s="160" t="s">
        <v>86</v>
      </c>
      <c r="B134" s="161"/>
      <c r="C134" s="202" t="str">
        <f>"Электронный справочник на основе Справочника организаций "&amp;$C$2&amp;" (версия для ПК)"</f>
        <v>Электронный справочник на основе Справочника организаций "2ГИС.ОРЕНБУРГ" (версия для ПК)</v>
      </c>
      <c r="D134" s="121">
        <v>3000</v>
      </c>
      <c r="E134" s="122"/>
      <c r="F134" s="122"/>
      <c r="G134" s="122"/>
      <c r="H134" s="123"/>
    </row>
    <row r="135" spans="1:8" ht="50.1" customHeight="1" x14ac:dyDescent="0.2">
      <c r="A135" s="160" t="s">
        <v>87</v>
      </c>
      <c r="B135" s="161"/>
      <c r="C135" s="202" t="str">
        <f>"Электронный справочник на основе Справочника организаций "&amp;$C$2&amp;" (версия для ПК)"</f>
        <v>Электронный справочник на основе Справочника организаций "2ГИС.ОРЕНБУРГ" (версия для ПК)</v>
      </c>
      <c r="D135" s="36">
        <v>5052</v>
      </c>
      <c r="E135" s="37"/>
      <c r="F135" s="37"/>
      <c r="G135" s="37"/>
      <c r="H135" s="38"/>
    </row>
    <row r="136" spans="1:8" ht="50.1" customHeight="1" x14ac:dyDescent="0.2">
      <c r="A136" s="160" t="s">
        <v>88</v>
      </c>
      <c r="B136" s="161"/>
      <c r="C136" s="202" t="str">
        <f>"Интернет-площадка 2gis.ru на основе Cправочника организаций "&amp;$C$2&amp;""</f>
        <v>Интернет-площадка 2gis.ru на основе Cправочника организаций "2ГИС.ОРЕНБУРГ"</v>
      </c>
      <c r="D136" s="36">
        <v>8550</v>
      </c>
      <c r="E136" s="37"/>
      <c r="F136" s="37"/>
      <c r="G136" s="37"/>
      <c r="H136" s="38"/>
    </row>
    <row r="137" spans="1:8" ht="50.1" customHeight="1" x14ac:dyDescent="0.2">
      <c r="A137" s="160" t="s">
        <v>89</v>
      </c>
      <c r="B137" s="161"/>
      <c r="C137" s="202" t="str">
        <f>"Интернет-площадка 2gis.ru на основе Cправочника организаций "&amp;$C$2&amp;""</f>
        <v>Интернет-площадка 2gis.ru на основе Cправочника организаций "2ГИС.ОРЕНБУРГ"</v>
      </c>
      <c r="D137" s="36">
        <v>10260</v>
      </c>
      <c r="E137" s="37"/>
      <c r="F137" s="37"/>
      <c r="G137" s="37"/>
      <c r="H137" s="38"/>
    </row>
    <row r="138" spans="1:8" ht="50.1" customHeight="1" x14ac:dyDescent="0.2">
      <c r="A138" s="160" t="s">
        <v>90</v>
      </c>
      <c r="B138" s="161"/>
      <c r="C138" s="202" t="str">
        <f>"Электронный справочник на основе Справочника организаций "&amp;$C$2&amp;" (версия для ПК)"</f>
        <v>Электронный справочник на основе Справочника организаций "2ГИС.ОРЕНБУРГ" (версия для ПК)</v>
      </c>
      <c r="D138" s="36">
        <v>4800</v>
      </c>
      <c r="E138" s="37"/>
      <c r="F138" s="37"/>
      <c r="G138" s="37"/>
      <c r="H138" s="38"/>
    </row>
    <row r="139" spans="1:8" ht="50.1" customHeight="1" x14ac:dyDescent="0.2">
      <c r="A139" s="160" t="s">
        <v>91</v>
      </c>
      <c r="B139" s="161"/>
      <c r="C139" s="202" t="str">
        <f>"Электронный справочник на основе Справочника организаций "&amp;$C$2&amp;" (версия для ПК)"</f>
        <v>Электронный справочник на основе Справочника организаций "2ГИС.ОРЕНБУРГ" (версия для ПК)</v>
      </c>
      <c r="D139" s="36">
        <v>3000</v>
      </c>
      <c r="E139" s="37"/>
      <c r="F139" s="37"/>
      <c r="G139" s="37"/>
      <c r="H139" s="38"/>
    </row>
    <row r="140" spans="1:8" ht="50.1" customHeight="1" x14ac:dyDescent="0.2">
      <c r="A140" s="160" t="s">
        <v>92</v>
      </c>
      <c r="B140" s="161"/>
      <c r="C140" s="202" t="str">
        <f>"Электронный справочник на основе Справочника организаций "&amp;$C$2&amp;" (версия для ПК)"</f>
        <v>Электронный справочник на основе Справочника организаций "2ГИС.ОРЕНБУРГ" (версия для ПК)</v>
      </c>
      <c r="D140" s="36">
        <v>4500</v>
      </c>
      <c r="E140" s="37"/>
      <c r="F140" s="37"/>
      <c r="G140" s="37"/>
      <c r="H140" s="38"/>
    </row>
    <row r="141" spans="1:8" ht="50.1" customHeight="1" x14ac:dyDescent="0.2">
      <c r="A141" s="160" t="s">
        <v>93</v>
      </c>
      <c r="B141" s="161"/>
      <c r="C141" s="203" t="str">
        <f>C173</f>
        <v>электронный справочник на основе Справочника организаций "2ГИС.ОРЕНБУРГ" (мобильная версия 2ГИС 4.0 и выше)</v>
      </c>
      <c r="D141" s="36">
        <v>13212</v>
      </c>
      <c r="E141" s="37"/>
      <c r="F141" s="37"/>
      <c r="G141" s="37"/>
      <c r="H141" s="38"/>
    </row>
    <row r="142" spans="1:8" ht="50.1" customHeight="1" x14ac:dyDescent="0.2">
      <c r="A142" s="160" t="s">
        <v>94</v>
      </c>
      <c r="B142" s="161"/>
      <c r="C142" s="202" t="s">
        <v>95</v>
      </c>
      <c r="D142" s="36">
        <v>1224</v>
      </c>
      <c r="E142" s="37"/>
      <c r="F142" s="37"/>
      <c r="G142" s="37"/>
      <c r="H142" s="38"/>
    </row>
    <row r="143" spans="1:8" ht="64.5" customHeight="1" x14ac:dyDescent="0.2">
      <c r="A143" s="160" t="s">
        <v>96</v>
      </c>
      <c r="B143" s="161"/>
      <c r="C143"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"2ГИС.ОРЕНБУРГ" (мобильная версия 2ГИС 4.0 и выше); Интернет-площадка 2gis.ru на основе Cправочника организаций "2ГИС.ОРЕНБУРГ"</v>
      </c>
      <c r="D143" s="36">
        <v>3000</v>
      </c>
      <c r="E143" s="37"/>
      <c r="F143" s="37"/>
      <c r="G143" s="37"/>
      <c r="H143" s="38"/>
    </row>
    <row r="144" spans="1:8" ht="64.5" customHeight="1" x14ac:dyDescent="0.2">
      <c r="A144" s="160" t="s">
        <v>97</v>
      </c>
      <c r="B144" s="161"/>
      <c r="C144" s="202" t="str">
        <f t="shared" ref="C144:C146"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"2ГИС.ОРЕНБУРГ" (мобильная версия 2ГИС 4.0 и выше); Интернет-площадка 2gis.ru на основе Cправочника организаций "2ГИС.ОРЕНБУРГ"</v>
      </c>
      <c r="D144" s="36">
        <v>2400</v>
      </c>
      <c r="E144" s="37"/>
      <c r="F144" s="37"/>
      <c r="G144" s="37"/>
      <c r="H144" s="38"/>
    </row>
    <row r="145" spans="1:8" ht="64.5" customHeight="1" x14ac:dyDescent="0.2">
      <c r="A145" s="160" t="s">
        <v>98</v>
      </c>
      <c r="B145" s="161"/>
      <c r="C145" s="202" t="str">
        <f t="shared" si="0"/>
        <v>электронный справочник на основе Справочника организаций "2ГИС.ОРЕНБУРГ" (мобильная версия 2ГИС 4.0 и выше); Интернет-площадка 2gis.ru на основе Cправочника организаций "2ГИС.ОРЕНБУРГ"</v>
      </c>
      <c r="D145" s="36">
        <v>2550</v>
      </c>
      <c r="E145" s="37"/>
      <c r="F145" s="37"/>
      <c r="G145" s="37"/>
      <c r="H145" s="38"/>
    </row>
    <row r="146" spans="1:8" ht="64.5" customHeight="1" x14ac:dyDescent="0.2">
      <c r="A146" s="160" t="s">
        <v>99</v>
      </c>
      <c r="B146" s="161"/>
      <c r="C146" s="202" t="str">
        <f t="shared" si="0"/>
        <v>электронный справочник на основе Справочника организаций "2ГИС.ОРЕНБУРГ" (мобильная версия 2ГИС 4.0 и выше); Интернет-площадка 2gis.ru на основе Cправочника организаций "2ГИС.ОРЕНБУРГ"</v>
      </c>
      <c r="D146" s="36">
        <v>1200</v>
      </c>
      <c r="E146" s="37"/>
      <c r="F146" s="37"/>
      <c r="G146" s="37"/>
      <c r="H146" s="38"/>
    </row>
    <row r="147" spans="1:8" ht="64.5" customHeight="1" x14ac:dyDescent="0.2">
      <c r="A147" s="160" t="s">
        <v>100</v>
      </c>
      <c r="B147" s="161" t="s">
        <v>100</v>
      </c>
      <c r="C147"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"2ГИС.ОРЕНБУРГ" (мобильная версия 2ГИС 4.0 и выше); Интернет-площадка 2gis.ru на основе Cправочника организаций "2ГИС.ОРЕНБУРГ"</v>
      </c>
      <c r="D147" s="36">
        <v>15000</v>
      </c>
      <c r="E147" s="37"/>
      <c r="F147" s="37"/>
      <c r="G147" s="37"/>
      <c r="H147" s="38"/>
    </row>
    <row r="148" spans="1:8" ht="64.5" customHeight="1" x14ac:dyDescent="0.2">
      <c r="A148" s="160" t="s">
        <v>101</v>
      </c>
      <c r="B148" s="161" t="s">
        <v>101</v>
      </c>
      <c r="C148"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"2ГИС.ОРЕНБУРГ" (мобильная версия 2ГИС 4.0 и выше); Интернет-площадка 2gis.ru на основе Cправочника организаций "2ГИС.ОРЕНБУРГ"</v>
      </c>
      <c r="D148" s="36">
        <v>8502</v>
      </c>
      <c r="E148" s="37"/>
      <c r="F148" s="37"/>
      <c r="G148" s="37"/>
      <c r="H148" s="38"/>
    </row>
    <row r="149" spans="1:8" ht="50.1" customHeight="1" thickBot="1" x14ac:dyDescent="0.25">
      <c r="A149" s="160" t="s">
        <v>102</v>
      </c>
      <c r="B149" s="161"/>
      <c r="C149" s="202" t="str">
        <f>"Электронный справочник на основе Справочника организаций "&amp;$C$2&amp;" (версия для ПК)"</f>
        <v>Электронный справочник на основе Справочника организаций "2ГИС.ОРЕНБУРГ" (версия для ПК)</v>
      </c>
      <c r="D149" s="36">
        <v>2520</v>
      </c>
      <c r="E149" s="37"/>
      <c r="F149" s="37"/>
      <c r="G149" s="37"/>
      <c r="H149" s="38"/>
    </row>
    <row r="150" spans="1:8" s="16" customFormat="1" ht="102" customHeight="1" thickBot="1" x14ac:dyDescent="0.25">
      <c r="A150" s="160" t="s">
        <v>16</v>
      </c>
      <c r="B150" s="161"/>
      <c r="C150"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150" s="36">
        <v>510</v>
      </c>
      <c r="E150" s="37"/>
      <c r="F150" s="37"/>
      <c r="G150" s="37"/>
      <c r="H150" s="38"/>
    </row>
    <row r="151" spans="1:8" s="16" customFormat="1" ht="102" customHeight="1" thickBot="1" x14ac:dyDescent="0.25">
      <c r="A151" s="160" t="s">
        <v>103</v>
      </c>
      <c r="B151" s="161"/>
      <c r="C151"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151" s="36">
        <v>100002</v>
      </c>
      <c r="E151" s="37"/>
      <c r="F151" s="37"/>
      <c r="G151" s="37"/>
      <c r="H151" s="38"/>
    </row>
    <row r="152" spans="1:8" s="16" customFormat="1" ht="126" customHeight="1" x14ac:dyDescent="0.2">
      <c r="A152" s="160" t="s">
        <v>104</v>
      </c>
      <c r="B152" s="161"/>
      <c r="C152" s="30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"2ГИС.ОРЕНБУРГ" (версия для ПК); 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Интернет-площадки и Веб-приложения на основе Cправочника организаций "2ГИС.ОРЕНБУРГ", http://api.2gis.ru/</v>
      </c>
      <c r="D152" s="36">
        <v>8424</v>
      </c>
      <c r="E152" s="37"/>
      <c r="F152" s="37"/>
      <c r="G152" s="37"/>
      <c r="H152" s="38"/>
    </row>
    <row r="153" spans="1:8" s="16" customFormat="1" ht="96" customHeight="1" x14ac:dyDescent="0.2">
      <c r="A153" s="154" t="s">
        <v>105</v>
      </c>
      <c r="B153" s="204"/>
      <c r="C153"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Интернет-площадки и Веб-приложения на основе Cправочника организаций "2ГИС.ОРЕНБУРГ", http://api.2gis.ru/</v>
      </c>
      <c r="D153" s="36">
        <v>4824</v>
      </c>
      <c r="E153" s="37"/>
      <c r="F153" s="37"/>
      <c r="G153" s="37"/>
      <c r="H153" s="38"/>
    </row>
    <row r="154" spans="1:8" s="16" customFormat="1" ht="96" customHeight="1" x14ac:dyDescent="0.2">
      <c r="A154" s="154" t="s">
        <v>106</v>
      </c>
      <c r="B154" s="204"/>
      <c r="C154"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"2ГИС.ОРЕНБУРГ" (мобильная версия 2ГИС 4.0 и выше)</v>
      </c>
      <c r="D154" s="36">
        <v>6000</v>
      </c>
      <c r="E154" s="37"/>
      <c r="F154" s="37"/>
      <c r="G154" s="37"/>
      <c r="H154" s="38"/>
    </row>
    <row r="155" spans="1:8" ht="50.1" customHeight="1" x14ac:dyDescent="0.2">
      <c r="A155" s="160" t="s">
        <v>107</v>
      </c>
      <c r="B155" s="161"/>
      <c r="C155" s="202" t="str">
        <f>"Интернет-площадка 2gis.ru на основе Cправочника организаций "&amp;$C$2&amp;""</f>
        <v>Интернет-площадка 2gis.ru на основе Cправочника организаций "2ГИС.ОРЕНБУРГ"</v>
      </c>
      <c r="D155" s="36">
        <v>8520</v>
      </c>
      <c r="E155" s="37"/>
      <c r="F155" s="37"/>
      <c r="G155" s="37"/>
      <c r="H155" s="38"/>
    </row>
    <row r="156" spans="1:8" ht="50.1" customHeight="1" x14ac:dyDescent="0.2">
      <c r="A156" s="160" t="s">
        <v>108</v>
      </c>
      <c r="B156" s="161"/>
      <c r="C156" s="202" t="str">
        <f t="shared" ref="C156:C165" si="1">"Электронный справочник на основе Справочника организаций "&amp;$C$2&amp;" (версия для ПК)"</f>
        <v>Электронный справочник на основе Справочника организаций "2ГИС.ОРЕНБУРГ" (версия для ПК)</v>
      </c>
      <c r="D156" s="36">
        <v>4200</v>
      </c>
      <c r="E156" s="37"/>
      <c r="F156" s="37"/>
      <c r="G156" s="37"/>
      <c r="H156" s="38"/>
    </row>
    <row r="157" spans="1:8" ht="50.1" customHeight="1" x14ac:dyDescent="0.2">
      <c r="A157" s="160" t="s">
        <v>109</v>
      </c>
      <c r="B157" s="161"/>
      <c r="C157" s="202" t="str">
        <f t="shared" si="1"/>
        <v>Электронный справочник на основе Справочника организаций "2ГИС.ОРЕНБУРГ" (версия для ПК)</v>
      </c>
      <c r="D157" s="36">
        <v>7080</v>
      </c>
      <c r="E157" s="37"/>
      <c r="F157" s="37"/>
      <c r="G157" s="37"/>
      <c r="H157" s="38"/>
    </row>
    <row r="158" spans="1:8" ht="50.1" customHeight="1" x14ac:dyDescent="0.2">
      <c r="A158" s="160" t="s">
        <v>110</v>
      </c>
      <c r="B158" s="161"/>
      <c r="C158" s="202" t="str">
        <f>"Интернет-площадка 2gis.ru на основе Cправочника организаций "&amp;$C$2&amp;""</f>
        <v>Интернет-площадка 2gis.ru на основе Cправочника организаций "2ГИС.ОРЕНБУРГ"</v>
      </c>
      <c r="D158" s="36">
        <v>12000</v>
      </c>
      <c r="E158" s="37"/>
      <c r="F158" s="37"/>
      <c r="G158" s="37"/>
      <c r="H158" s="38"/>
    </row>
    <row r="159" spans="1:8" ht="50.1" customHeight="1" x14ac:dyDescent="0.2">
      <c r="A159" s="160" t="s">
        <v>111</v>
      </c>
      <c r="B159" s="161"/>
      <c r="C159" s="202" t="str">
        <f>"Интернет-площадка 2gis.ru на основе Cправочника организаций "&amp;$C$2&amp;""</f>
        <v>Интернет-площадка 2gis.ru на основе Cправочника организаций "2ГИС.ОРЕНБУРГ"</v>
      </c>
      <c r="D159" s="36">
        <v>14400</v>
      </c>
      <c r="E159" s="37"/>
      <c r="F159" s="37"/>
      <c r="G159" s="37"/>
      <c r="H159" s="38"/>
    </row>
    <row r="160" spans="1:8" ht="50.1" customHeight="1" x14ac:dyDescent="0.2">
      <c r="A160" s="160" t="s">
        <v>112</v>
      </c>
      <c r="B160" s="161"/>
      <c r="C160" s="202" t="str">
        <f t="shared" si="1"/>
        <v>Электронный справочник на основе Справочника организаций "2ГИС.ОРЕНБУРГ" (версия для ПК)</v>
      </c>
      <c r="D160" s="36">
        <v>6720</v>
      </c>
      <c r="E160" s="37"/>
      <c r="F160" s="37"/>
      <c r="G160" s="37"/>
      <c r="H160" s="38"/>
    </row>
    <row r="161" spans="1:8" ht="50.1" customHeight="1" x14ac:dyDescent="0.2">
      <c r="A161" s="160" t="s">
        <v>113</v>
      </c>
      <c r="B161" s="161"/>
      <c r="C161" s="202" t="str">
        <f t="shared" si="1"/>
        <v>Электронный справочник на основе Справочника организаций "2ГИС.ОРЕНБУРГ" (версия для ПК)</v>
      </c>
      <c r="D161" s="36">
        <v>4200</v>
      </c>
      <c r="E161" s="37"/>
      <c r="F161" s="37"/>
      <c r="G161" s="37"/>
      <c r="H161" s="38"/>
    </row>
    <row r="162" spans="1:8" ht="50.1" customHeight="1" x14ac:dyDescent="0.2">
      <c r="A162" s="160" t="s">
        <v>114</v>
      </c>
      <c r="B162" s="161"/>
      <c r="C162" s="202" t="str">
        <f t="shared" si="1"/>
        <v>Электронный справочник на основе Справочника организаций "2ГИС.ОРЕНБУРГ" (версия для ПК)</v>
      </c>
      <c r="D162" s="36">
        <v>6360</v>
      </c>
      <c r="E162" s="37"/>
      <c r="F162" s="37"/>
      <c r="G162" s="37"/>
      <c r="H162" s="38"/>
    </row>
    <row r="163" spans="1:8" ht="50.1" customHeight="1" x14ac:dyDescent="0.2">
      <c r="A163" s="160" t="s">
        <v>115</v>
      </c>
      <c r="B163" s="161"/>
      <c r="C163" s="202" t="s">
        <v>95</v>
      </c>
      <c r="D163" s="36">
        <v>1800</v>
      </c>
      <c r="E163" s="37"/>
      <c r="F163" s="37"/>
      <c r="G163" s="37"/>
      <c r="H163" s="38"/>
    </row>
    <row r="164" spans="1:8" ht="69.75" customHeight="1" x14ac:dyDescent="0.2">
      <c r="A164" s="160" t="s">
        <v>116</v>
      </c>
      <c r="B164" s="161"/>
      <c r="C164"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"2ГИС.ОРЕНБУРГ" (мобильная версия 2ГИС 4.0 и выше); Интернет-площадка 2gis.ru на основе Cправочника организаций "2ГИС.ОРЕНБУРГ"</v>
      </c>
      <c r="D164" s="36">
        <v>21000</v>
      </c>
      <c r="E164" s="37"/>
      <c r="F164" s="37"/>
      <c r="G164" s="37"/>
      <c r="H164" s="38"/>
    </row>
    <row r="165" spans="1:8" ht="50.1" customHeight="1" thickBot="1" x14ac:dyDescent="0.25">
      <c r="A165" s="160" t="s">
        <v>117</v>
      </c>
      <c r="B165" s="161"/>
      <c r="C165" s="202" t="str">
        <f t="shared" si="1"/>
        <v>Электронный справочник на основе Справочника организаций "2ГИС.ОРЕНБУРГ" (версия для ПК)</v>
      </c>
      <c r="D165" s="44">
        <v>3600</v>
      </c>
      <c r="E165" s="45"/>
      <c r="F165" s="45"/>
      <c r="G165" s="45"/>
      <c r="H165" s="46"/>
    </row>
    <row r="166" spans="1:8" s="28" customFormat="1" ht="50.1" customHeight="1" thickBot="1" x14ac:dyDescent="0.25">
      <c r="A166" s="24" t="s">
        <v>118</v>
      </c>
      <c r="B166" s="25"/>
      <c r="C166" s="26"/>
      <c r="D166" s="173"/>
      <c r="E166" s="173"/>
      <c r="F166" s="173"/>
      <c r="G166" s="173"/>
      <c r="H166" s="174"/>
    </row>
    <row r="167" spans="1:8" s="16" customFormat="1" ht="50.1" customHeight="1" x14ac:dyDescent="0.2">
      <c r="A167" s="160" t="s">
        <v>119</v>
      </c>
      <c r="B167" s="161"/>
      <c r="C167" s="206" t="str">
        <f>"Электронный справочник на основе Справочника организаций "&amp;$C$2&amp;" (мобильная версия)"</f>
        <v>Электронный справочник на основе Справочника организаций "2ГИС.ОРЕНБУРГ" (мобильная версия)</v>
      </c>
      <c r="D167" s="36">
        <v>14400</v>
      </c>
      <c r="E167" s="37"/>
      <c r="F167" s="37"/>
      <c r="G167" s="37"/>
      <c r="H167" s="38"/>
    </row>
    <row r="168" spans="1:8" s="16" customFormat="1" ht="50.1" customHeight="1" x14ac:dyDescent="0.2">
      <c r="A168" s="160" t="s">
        <v>120</v>
      </c>
      <c r="B168" s="161"/>
      <c r="C168" s="209"/>
      <c r="D168" s="36">
        <v>14400</v>
      </c>
      <c r="E168" s="37"/>
      <c r="F168" s="37"/>
      <c r="G168" s="37"/>
      <c r="H168" s="38"/>
    </row>
    <row r="169" spans="1:8" s="16" customFormat="1" ht="50.1" customHeight="1" x14ac:dyDescent="0.2">
      <c r="A169" s="207" t="s">
        <v>121</v>
      </c>
      <c r="B169" s="208"/>
      <c r="C169" s="209"/>
      <c r="D169" s="297">
        <v>4824</v>
      </c>
      <c r="E169" s="157"/>
      <c r="F169" s="157"/>
      <c r="G169" s="157"/>
      <c r="H169" s="157"/>
    </row>
    <row r="170" spans="1:8" s="16" customFormat="1" ht="50.1" customHeight="1" x14ac:dyDescent="0.2">
      <c r="A170" s="207" t="s">
        <v>122</v>
      </c>
      <c r="B170" s="208"/>
      <c r="C170" s="209"/>
      <c r="D170" s="297">
        <v>482.4</v>
      </c>
      <c r="E170" s="157"/>
      <c r="F170" s="157"/>
      <c r="G170" s="157"/>
      <c r="H170" s="157"/>
    </row>
    <row r="171" spans="1:8" s="16" customFormat="1" ht="50.1" customHeight="1" thickBot="1" x14ac:dyDescent="0.25">
      <c r="A171" s="207" t="s">
        <v>123</v>
      </c>
      <c r="B171" s="208"/>
      <c r="C171" s="210"/>
      <c r="D171" s="78">
        <v>1800</v>
      </c>
      <c r="E171" s="79"/>
      <c r="F171" s="79"/>
      <c r="G171" s="79"/>
      <c r="H171" s="79"/>
    </row>
    <row r="172" spans="1:8" s="16" customFormat="1" ht="50.1" customHeight="1" thickBot="1" x14ac:dyDescent="0.25">
      <c r="A172" s="24" t="s">
        <v>124</v>
      </c>
      <c r="B172" s="25"/>
      <c r="C172" s="26"/>
      <c r="D172" s="173"/>
      <c r="E172" s="173"/>
      <c r="F172" s="173"/>
      <c r="G172" s="173"/>
      <c r="H172" s="174"/>
    </row>
    <row r="173" spans="1:8" ht="50.1" customHeight="1" x14ac:dyDescent="0.2">
      <c r="A173" s="160" t="s">
        <v>125</v>
      </c>
      <c r="B173" s="161"/>
      <c r="C173"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"2ГИС.ОРЕНБУРГ" (мобильная версия 2ГИС 4.0 и выше)</v>
      </c>
      <c r="D173" s="212">
        <f>F173*1.2</f>
        <v>5788.8</v>
      </c>
      <c r="E173" s="213">
        <f>F173*1.1</f>
        <v>5306.4000000000005</v>
      </c>
      <c r="F173" s="213">
        <v>4824</v>
      </c>
      <c r="G173" s="213">
        <f>F173*0.75</f>
        <v>3618</v>
      </c>
      <c r="H173" s="214">
        <f>F173*0.5</f>
        <v>2412</v>
      </c>
    </row>
    <row r="174" spans="1:8" ht="50.1" customHeight="1" x14ac:dyDescent="0.2">
      <c r="A174" s="160" t="s">
        <v>126</v>
      </c>
      <c r="B174" s="161"/>
      <c r="C174" s="202" t="str">
        <f>"Интернет-площадка 2gis.ru на основе Cправочника организаций "&amp;$C$2&amp;""</f>
        <v>Интернет-площадка 2gis.ru на основе Cправочника организаций "2ГИС.ОРЕНБУРГ"</v>
      </c>
      <c r="D174" s="36">
        <v>3600</v>
      </c>
      <c r="E174" s="37"/>
      <c r="F174" s="37"/>
      <c r="G174" s="37"/>
      <c r="H174" s="38"/>
    </row>
    <row r="175" spans="1:8" ht="50.1" customHeight="1" x14ac:dyDescent="0.2">
      <c r="A175" s="160" t="s">
        <v>127</v>
      </c>
      <c r="B175" s="161"/>
      <c r="C175" s="202" t="str">
        <f>"Электронный справочник на основе Справочника организаций "&amp;$C$2&amp;" (версия для ПК)"</f>
        <v>Электронный справочник на основе Справочника организаций "2ГИС.ОРЕНБУРГ" (версия для ПК)</v>
      </c>
      <c r="D175" s="36">
        <v>2400</v>
      </c>
      <c r="E175" s="37"/>
      <c r="F175" s="37"/>
      <c r="G175" s="37"/>
      <c r="H175" s="38"/>
    </row>
    <row r="176" spans="1:8" ht="50.1" customHeight="1" x14ac:dyDescent="0.2">
      <c r="A176" s="160" t="s">
        <v>128</v>
      </c>
      <c r="B176" s="161"/>
      <c r="C176"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"2ГИС.ОРЕНБУРГ" (мобильная версия 2ГИС 4.0 и выше)</v>
      </c>
      <c r="D176" s="212">
        <f>F176*1.2</f>
        <v>8208</v>
      </c>
      <c r="E176" s="213">
        <f>F176*1.1</f>
        <v>7524.0000000000009</v>
      </c>
      <c r="F176" s="213">
        <v>6840</v>
      </c>
      <c r="G176" s="213">
        <f>F176*0.75</f>
        <v>5130</v>
      </c>
      <c r="H176" s="214">
        <f>F176*0.5</f>
        <v>3420</v>
      </c>
    </row>
    <row r="177" spans="1:8" ht="50.1" customHeight="1" x14ac:dyDescent="0.2">
      <c r="A177" s="160" t="s">
        <v>199</v>
      </c>
      <c r="B177" s="161"/>
      <c r="C177" s="202" t="str">
        <f>"Интернет-площадка 2gis.ru на основе Cправочника организаций "&amp;$C$2&amp;""</f>
        <v>Интернет-площадка 2gis.ru на основе Cправочника организаций "2ГИС.ОРЕНБУРГ"</v>
      </c>
      <c r="D177" s="36">
        <v>5040</v>
      </c>
      <c r="E177" s="37"/>
      <c r="F177" s="37"/>
      <c r="G177" s="37"/>
      <c r="H177" s="38"/>
    </row>
    <row r="178" spans="1:8" ht="50.1" customHeight="1" x14ac:dyDescent="0.2">
      <c r="A178" s="160" t="s">
        <v>130</v>
      </c>
      <c r="B178" s="161"/>
      <c r="C178" s="202" t="str">
        <f>"Электронный справочник на основе Справочника организаций "&amp;$C$2&amp;" (версия для ПК)"</f>
        <v>Электронный справочник на основе Справочника организаций "2ГИС.ОРЕНБУРГ" (версия для ПК)</v>
      </c>
      <c r="D178" s="36">
        <v>3360</v>
      </c>
      <c r="E178" s="37"/>
      <c r="F178" s="37"/>
      <c r="G178" s="37"/>
      <c r="H178" s="38"/>
    </row>
    <row r="179" spans="1:8" s="16" customFormat="1" ht="126" customHeight="1" thickBot="1" x14ac:dyDescent="0.25">
      <c r="A179" s="160" t="s">
        <v>131</v>
      </c>
      <c r="B179" s="161"/>
      <c r="C179" s="301" t="str">
        <f>C174</f>
        <v>Интернет-площадка 2gis.ru на основе Cправочника организаций "2ГИС.ОРЕНБУРГ"</v>
      </c>
      <c r="D179" s="36">
        <v>4824</v>
      </c>
      <c r="E179" s="37"/>
      <c r="F179" s="37"/>
      <c r="G179" s="37"/>
      <c r="H179" s="38"/>
    </row>
    <row r="180" spans="1:8" ht="50.1" customHeight="1" thickBot="1" x14ac:dyDescent="0.25">
      <c r="A180" s="24" t="s">
        <v>200</v>
      </c>
      <c r="B180" s="25"/>
      <c r="C180" s="26"/>
      <c r="D180" s="173"/>
      <c r="E180" s="173"/>
      <c r="F180" s="173"/>
      <c r="G180" s="173"/>
      <c r="H180" s="174"/>
    </row>
    <row r="181" spans="1:8" s="23" customFormat="1" ht="30" customHeight="1" thickBot="1" x14ac:dyDescent="0.25">
      <c r="A181" s="302"/>
      <c r="B181" s="303"/>
      <c r="C181" s="460"/>
      <c r="D181" s="303"/>
      <c r="E181" s="303"/>
      <c r="F181" s="303"/>
      <c r="G181" s="303"/>
      <c r="H181" s="304"/>
    </row>
    <row r="182" spans="1:8" s="16" customFormat="1" ht="185.25" customHeight="1" thickBot="1" x14ac:dyDescent="0.25">
      <c r="A182" s="160" t="s">
        <v>201</v>
      </c>
      <c r="B182" s="161"/>
      <c r="C182"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"2ГИС.ОРЕНБУРГ" (версия для ПК); 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182" s="31">
        <v>18612</v>
      </c>
      <c r="E182" s="32"/>
      <c r="F182" s="32"/>
      <c r="G182" s="32"/>
      <c r="H182" s="33"/>
    </row>
    <row r="183" spans="1:8" s="16" customFormat="1" ht="83.25" customHeight="1" thickBot="1" x14ac:dyDescent="0.25">
      <c r="A183" s="160" t="s">
        <v>202</v>
      </c>
      <c r="B183" s="161"/>
      <c r="C183" s="209"/>
      <c r="D183" s="31">
        <v>18612</v>
      </c>
      <c r="E183" s="32"/>
      <c r="F183" s="32"/>
      <c r="G183" s="32"/>
      <c r="H183" s="33"/>
    </row>
    <row r="184" spans="1:8" ht="21.75" thickBot="1" x14ac:dyDescent="0.25">
      <c r="A184" s="290"/>
      <c r="B184" s="291"/>
      <c r="C184" s="125"/>
      <c r="D184" s="292"/>
      <c r="E184" s="292"/>
      <c r="F184" s="292"/>
      <c r="G184" s="292"/>
      <c r="H184" s="293"/>
    </row>
    <row r="186" spans="1:8" ht="21" x14ac:dyDescent="0.2">
      <c r="A186" s="220"/>
      <c r="B186" s="221" t="s">
        <v>133</v>
      </c>
      <c r="C186" s="222" t="s">
        <v>618</v>
      </c>
      <c r="D186" s="222"/>
      <c r="E186" s="223"/>
      <c r="F186" s="223"/>
      <c r="G186" s="223"/>
      <c r="H186" s="223"/>
    </row>
    <row r="187" spans="1:8" ht="21" x14ac:dyDescent="0.2">
      <c r="A187" s="220"/>
      <c r="B187" s="223"/>
      <c r="C187" s="224" t="s">
        <v>619</v>
      </c>
      <c r="D187" s="224"/>
      <c r="E187" s="223"/>
      <c r="F187" s="223"/>
      <c r="G187" s="223"/>
      <c r="H187" s="223"/>
    </row>
    <row r="188" spans="1:8" ht="21" x14ac:dyDescent="0.2">
      <c r="A188" s="220"/>
      <c r="B188" s="223"/>
      <c r="C188" s="224" t="s">
        <v>620</v>
      </c>
      <c r="D188" s="224"/>
      <c r="E188" s="223"/>
      <c r="F188" s="223"/>
      <c r="G188" s="223"/>
      <c r="H188" s="223"/>
    </row>
    <row r="189" spans="1:8" ht="21" x14ac:dyDescent="0.2">
      <c r="C189" s="224"/>
      <c r="D189" s="224"/>
      <c r="E189" s="223"/>
      <c r="F189" s="223"/>
      <c r="G189" s="223"/>
      <c r="H189" s="217"/>
    </row>
    <row r="190" spans="1:8" ht="26.25" customHeight="1" x14ac:dyDescent="0.2">
      <c r="A190" s="227" t="str">
        <f>Абакан_юр!A174</f>
        <v>По соглашению сторон в качестве валюты платежа могут выступать украинские гривны, в этом случае курс следующий: 1 руб. = 0,4408 гривен</v>
      </c>
      <c r="B190" s="227"/>
      <c r="C190" s="227"/>
      <c r="D190" s="228"/>
      <c r="E190" s="228"/>
      <c r="F190" s="229"/>
      <c r="G190" s="230"/>
      <c r="H190" s="230"/>
    </row>
    <row r="191" spans="1:8" ht="26.25" customHeight="1" x14ac:dyDescent="0.2">
      <c r="A191" s="227" t="str">
        <f>Абакан_юр!A175</f>
        <v>По соглашению сторон в качестве валюты платежа могут выступать дирхамы ОАЭ, в этом случае курс следующий: 1 руб. = 0,0420 дирхам</v>
      </c>
      <c r="B191" s="227"/>
      <c r="C191" s="227"/>
      <c r="D191" s="228"/>
      <c r="E191" s="228"/>
      <c r="F191" s="229"/>
      <c r="G191" s="232"/>
      <c r="H191" s="232"/>
    </row>
    <row r="192" spans="1:8" ht="26.25" customHeight="1" x14ac:dyDescent="0.2">
      <c r="A192" s="227" t="str">
        <f>Абакан_юр!A176</f>
        <v>По соглашению сторон в качестве валюты платежа могут выступать доллары США, в этом случае курс следующий: 1 руб. = 0,0114 доллара</v>
      </c>
      <c r="B192" s="227"/>
      <c r="C192" s="227"/>
      <c r="D192" s="228"/>
      <c r="E192" s="228"/>
      <c r="F192" s="229"/>
      <c r="G192" s="232"/>
      <c r="H192" s="232"/>
    </row>
    <row r="193" spans="1:8" ht="26.25" customHeight="1" x14ac:dyDescent="0.2">
      <c r="A193" s="227" t="str">
        <f>Абакан_юр!A177</f>
        <v>По соглашению сторон в качестве валюты платежа могут выступать евро, в этом случае курс следующий: 1 руб. = 0,0105 евро</v>
      </c>
      <c r="B193" s="227"/>
      <c r="C193" s="227"/>
      <c r="D193" s="228"/>
      <c r="E193" s="229"/>
      <c r="F193" s="229"/>
      <c r="G193" s="232"/>
      <c r="H193" s="232"/>
    </row>
    <row r="194" spans="1:8" ht="26.25" customHeight="1" x14ac:dyDescent="0.2">
      <c r="A194" s="227" t="str">
        <f>Абакан_юр!A178</f>
        <v>По соглашению сторон в качестве валюты платежа могут выступать чешские кроны, в этом случае курс следующий: 1 руб. = 0,2605 крона</v>
      </c>
      <c r="B194" s="227"/>
      <c r="C194" s="227"/>
      <c r="D194" s="228"/>
      <c r="E194" s="229"/>
      <c r="F194" s="229"/>
      <c r="G194" s="232"/>
      <c r="H194" s="232"/>
    </row>
    <row r="195" spans="1:8" ht="26.25" customHeight="1" x14ac:dyDescent="0.2">
      <c r="A195" s="227" t="str">
        <f>Абакан_юр!A179</f>
        <v>По соглашению сторон в качестве валюты платежа могут выступать киргизские сомы, в этом случае курс следующий: 1 руб. = 1,0083 сом</v>
      </c>
      <c r="B195" s="227"/>
      <c r="C195" s="227"/>
      <c r="D195" s="228"/>
      <c r="E195" s="228"/>
      <c r="F195" s="229"/>
      <c r="G195" s="232"/>
      <c r="H195" s="232"/>
    </row>
    <row r="196" spans="1:8" ht="26.25" customHeight="1" x14ac:dyDescent="0.2">
      <c r="A196" s="227" t="str">
        <f>Абакан_юр!A180</f>
        <v>По соглашению сторон в качестве валюты платежа могут выступать казахстанские тенге, в этом случае курс следующий: 1 руб. = 5,0473 тенге</v>
      </c>
      <c r="B196" s="227"/>
      <c r="C196" s="227"/>
      <c r="D196" s="228"/>
      <c r="E196" s="228"/>
      <c r="F196" s="229"/>
      <c r="G196" s="232"/>
      <c r="H196" s="232"/>
    </row>
    <row r="197" spans="1:8" ht="26.25" x14ac:dyDescent="0.2">
      <c r="A197" s="233"/>
      <c r="B197" s="233"/>
      <c r="C197" s="234"/>
      <c r="D197" s="235"/>
      <c r="E197" s="235"/>
      <c r="F197" s="236"/>
      <c r="G197" s="237"/>
      <c r="H197" s="237"/>
    </row>
    <row r="198" spans="1:8" ht="21" x14ac:dyDescent="0.2">
      <c r="A198" s="239" t="s">
        <v>144</v>
      </c>
      <c r="B198" s="239"/>
      <c r="C198" s="239"/>
      <c r="D198" s="239"/>
      <c r="E198" s="239"/>
      <c r="F198" s="239"/>
      <c r="G198" s="239"/>
      <c r="H198" s="239"/>
    </row>
    <row r="199" spans="1:8" ht="21" x14ac:dyDescent="0.2">
      <c r="A199" s="239" t="s">
        <v>145</v>
      </c>
      <c r="B199" s="239"/>
      <c r="C199" s="239"/>
      <c r="D199" s="239"/>
      <c r="E199" s="239"/>
      <c r="F199" s="239"/>
      <c r="G199" s="239"/>
      <c r="H199" s="239"/>
    </row>
    <row r="200" spans="1:8" ht="26.25" x14ac:dyDescent="0.2">
      <c r="A200" s="233"/>
      <c r="B200" s="233"/>
      <c r="C200" s="234"/>
      <c r="D200" s="235"/>
      <c r="E200" s="235"/>
      <c r="F200" s="236"/>
      <c r="G200" s="237"/>
      <c r="H200" s="237"/>
    </row>
    <row r="201" spans="1:8" ht="50.1" customHeight="1" thickBot="1" x14ac:dyDescent="0.25">
      <c r="A201" s="240" t="s">
        <v>146</v>
      </c>
      <c r="B201" s="240"/>
      <c r="C201" s="240"/>
      <c r="D201" s="240"/>
      <c r="E201" s="240"/>
      <c r="F201" s="241"/>
      <c r="G201" s="231"/>
      <c r="H201" s="242"/>
    </row>
    <row r="202" spans="1:8" ht="50.1" customHeight="1" thickBot="1" x14ac:dyDescent="0.25">
      <c r="A202" s="243" t="s">
        <v>147</v>
      </c>
      <c r="B202" s="244"/>
      <c r="C202" s="244"/>
      <c r="D202" s="244"/>
      <c r="E202" s="245"/>
      <c r="F202" s="246"/>
      <c r="H202" s="247"/>
    </row>
    <row r="203" spans="1:8" ht="100.5" customHeight="1" thickBot="1" x14ac:dyDescent="0.25">
      <c r="A203" s="426" t="s">
        <v>148</v>
      </c>
      <c r="B203" s="427"/>
      <c r="C203" s="250" t="s">
        <v>149</v>
      </c>
      <c r="D203" s="440" t="s">
        <v>150</v>
      </c>
      <c r="E203" s="441"/>
      <c r="F203" s="252"/>
      <c r="G203" s="252"/>
      <c r="H203" s="252"/>
    </row>
    <row r="204" spans="1:8" ht="95.25" customHeight="1" x14ac:dyDescent="0.2">
      <c r="A204" s="253" t="s">
        <v>151</v>
      </c>
      <c r="B204" s="254"/>
      <c r="C204" s="255" t="s">
        <v>152</v>
      </c>
      <c r="D204" s="256" t="s">
        <v>153</v>
      </c>
      <c r="E204" s="257"/>
      <c r="F204" s="252"/>
      <c r="G204" s="252"/>
      <c r="H204" s="252"/>
    </row>
    <row r="205" spans="1:8" ht="94.5" customHeight="1" x14ac:dyDescent="0.2">
      <c r="A205" s="258" t="s">
        <v>154</v>
      </c>
      <c r="B205" s="259"/>
      <c r="C205" s="260" t="s">
        <v>155</v>
      </c>
      <c r="D205" s="261" t="s">
        <v>156</v>
      </c>
      <c r="E205" s="262"/>
      <c r="F205" s="252"/>
      <c r="G205" s="252"/>
      <c r="H205" s="252"/>
    </row>
    <row r="206" spans="1:8" ht="108" customHeight="1" thickBot="1" x14ac:dyDescent="0.25">
      <c r="A206" s="321" t="s">
        <v>157</v>
      </c>
      <c r="B206" s="322"/>
      <c r="C206" s="323" t="s">
        <v>158</v>
      </c>
      <c r="D206" s="324" t="s">
        <v>156</v>
      </c>
      <c r="E206" s="325"/>
      <c r="F206" s="252"/>
      <c r="G206" s="252"/>
      <c r="H206" s="252"/>
    </row>
    <row r="207" spans="1:8" s="217" customFormat="1" ht="102.75" customHeight="1" thickBot="1" x14ac:dyDescent="0.25">
      <c r="A207" s="321" t="s">
        <v>160</v>
      </c>
      <c r="B207" s="322"/>
      <c r="C207" s="611" t="s">
        <v>161</v>
      </c>
      <c r="D207" s="322" t="s">
        <v>156</v>
      </c>
      <c r="E207" s="612"/>
      <c r="F207" s="246"/>
      <c r="G207" s="246"/>
      <c r="H207" s="246"/>
    </row>
    <row r="208" spans="1:8" s="238" customFormat="1" ht="222.75" customHeight="1" thickBot="1" x14ac:dyDescent="0.25">
      <c r="A208" s="321" t="s">
        <v>162</v>
      </c>
      <c r="B208" s="322"/>
      <c r="C208" s="323" t="s">
        <v>163</v>
      </c>
      <c r="D208" s="324" t="s">
        <v>156</v>
      </c>
      <c r="E208" s="325"/>
      <c r="F208" s="236"/>
      <c r="G208" s="237"/>
      <c r="H208" s="237"/>
    </row>
    <row r="209" spans="1:8" ht="23.25" x14ac:dyDescent="0.2">
      <c r="A209" s="264" t="s">
        <v>164</v>
      </c>
      <c r="B209" s="264"/>
      <c r="C209" s="264"/>
      <c r="D209" s="264"/>
      <c r="E209" s="264"/>
      <c r="F209" s="264"/>
      <c r="G209" s="264"/>
      <c r="H209" s="264"/>
    </row>
    <row r="210" spans="1:8" ht="23.25" x14ac:dyDescent="0.2">
      <c r="A210" s="264" t="s">
        <v>165</v>
      </c>
      <c r="B210" s="264"/>
      <c r="C210" s="264"/>
      <c r="D210" s="264"/>
      <c r="E210" s="264"/>
      <c r="F210" s="264"/>
      <c r="G210" s="264"/>
      <c r="H210" s="264"/>
    </row>
    <row r="211" spans="1:8" ht="186" customHeight="1" x14ac:dyDescent="0.2">
      <c r="A211" s="239" t="str">
        <f>Абакан_юр!A195</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11" s="239"/>
      <c r="C211" s="239"/>
      <c r="D211" s="239"/>
      <c r="E211" s="239"/>
      <c r="F211" s="239"/>
      <c r="G211" s="239"/>
      <c r="H211" s="239"/>
    </row>
    <row r="212" spans="1:8" ht="71.25" customHeight="1" x14ac:dyDescent="0.2">
      <c r="A212" s="239" t="s">
        <v>167</v>
      </c>
      <c r="B212" s="239"/>
      <c r="C212" s="239"/>
      <c r="D212" s="239"/>
      <c r="E212" s="239"/>
      <c r="F212" s="239"/>
      <c r="G212" s="239"/>
      <c r="H212" s="239"/>
    </row>
    <row r="213" spans="1:8" ht="23.25" x14ac:dyDescent="0.2">
      <c r="A213" s="264" t="s">
        <v>168</v>
      </c>
      <c r="B213" s="264"/>
      <c r="C213" s="264"/>
      <c r="D213" s="264"/>
      <c r="E213" s="264"/>
      <c r="F213" s="264"/>
      <c r="G213" s="264"/>
      <c r="H213" s="264"/>
    </row>
    <row r="214" spans="1:8" s="266" customFormat="1" ht="114.75" customHeight="1" x14ac:dyDescent="0.2">
      <c r="A214" s="239" t="s">
        <v>169</v>
      </c>
      <c r="B214" s="239"/>
      <c r="C214" s="239"/>
      <c r="D214" s="239"/>
      <c r="E214" s="239"/>
      <c r="F214" s="239"/>
      <c r="G214" s="239"/>
      <c r="H214" s="239"/>
    </row>
  </sheetData>
  <sheetProtection selectLockedCells="1" selectUnlockedCells="1"/>
  <mergeCells count="351">
    <mergeCell ref="A209:H209"/>
    <mergeCell ref="A210:H210"/>
    <mergeCell ref="A211:H211"/>
    <mergeCell ref="A212:H212"/>
    <mergeCell ref="A213:H213"/>
    <mergeCell ref="A214:E214"/>
    <mergeCell ref="F214:H214"/>
    <mergeCell ref="A206:B206"/>
    <mergeCell ref="D206:E206"/>
    <mergeCell ref="A207:B207"/>
    <mergeCell ref="D207:E207"/>
    <mergeCell ref="A208:B208"/>
    <mergeCell ref="D208:E208"/>
    <mergeCell ref="A203:B203"/>
    <mergeCell ref="D203:E203"/>
    <mergeCell ref="A204:B204"/>
    <mergeCell ref="D204:E204"/>
    <mergeCell ref="A205:B205"/>
    <mergeCell ref="D205:E205"/>
    <mergeCell ref="A195:C195"/>
    <mergeCell ref="A196:C196"/>
    <mergeCell ref="A198:H198"/>
    <mergeCell ref="A199:H199"/>
    <mergeCell ref="A201:E201"/>
    <mergeCell ref="A202:E202"/>
    <mergeCell ref="A190:C190"/>
    <mergeCell ref="G190:H190"/>
    <mergeCell ref="A191:C191"/>
    <mergeCell ref="A192:C192"/>
    <mergeCell ref="A193:C193"/>
    <mergeCell ref="A194:C194"/>
    <mergeCell ref="A184:B184"/>
    <mergeCell ref="D184:H184"/>
    <mergeCell ref="C186:D186"/>
    <mergeCell ref="C187:D187"/>
    <mergeCell ref="C188:D188"/>
    <mergeCell ref="C189:D189"/>
    <mergeCell ref="A180:B180"/>
    <mergeCell ref="D180:H180"/>
    <mergeCell ref="A181:C181"/>
    <mergeCell ref="D181:H181"/>
    <mergeCell ref="A182:B182"/>
    <mergeCell ref="C182:C183"/>
    <mergeCell ref="D182:H182"/>
    <mergeCell ref="A183:B183"/>
    <mergeCell ref="D183:H183"/>
    <mergeCell ref="A177:B177"/>
    <mergeCell ref="D177:H177"/>
    <mergeCell ref="A178:B178"/>
    <mergeCell ref="D178:H178"/>
    <mergeCell ref="A179:B179"/>
    <mergeCell ref="D179:H179"/>
    <mergeCell ref="A173:B173"/>
    <mergeCell ref="A174:B174"/>
    <mergeCell ref="D174:H174"/>
    <mergeCell ref="A175:B175"/>
    <mergeCell ref="D175:H175"/>
    <mergeCell ref="A176:B176"/>
    <mergeCell ref="D169:H169"/>
    <mergeCell ref="A170:B170"/>
    <mergeCell ref="D170:H170"/>
    <mergeCell ref="A171:B171"/>
    <mergeCell ref="D171:H171"/>
    <mergeCell ref="A172:B172"/>
    <mergeCell ref="D172:H172"/>
    <mergeCell ref="A165:B165"/>
    <mergeCell ref="D165:H165"/>
    <mergeCell ref="A166:B166"/>
    <mergeCell ref="D166:H166"/>
    <mergeCell ref="A167:B167"/>
    <mergeCell ref="C167:C171"/>
    <mergeCell ref="D167:H167"/>
    <mergeCell ref="A168:B168"/>
    <mergeCell ref="D168:H168"/>
    <mergeCell ref="A169:B169"/>
    <mergeCell ref="A162:B162"/>
    <mergeCell ref="D162:H162"/>
    <mergeCell ref="A163:B163"/>
    <mergeCell ref="D163:H163"/>
    <mergeCell ref="A164:B164"/>
    <mergeCell ref="D164:H164"/>
    <mergeCell ref="A159:B159"/>
    <mergeCell ref="D159:H159"/>
    <mergeCell ref="A160:B160"/>
    <mergeCell ref="D160:H160"/>
    <mergeCell ref="A161:B161"/>
    <mergeCell ref="D161:H161"/>
    <mergeCell ref="A156:B156"/>
    <mergeCell ref="D156:H156"/>
    <mergeCell ref="A157:B157"/>
    <mergeCell ref="D157:H157"/>
    <mergeCell ref="A158:B158"/>
    <mergeCell ref="D158:H158"/>
    <mergeCell ref="A153:B153"/>
    <mergeCell ref="D153:H153"/>
    <mergeCell ref="A154:B154"/>
    <mergeCell ref="D154:H154"/>
    <mergeCell ref="A155:B155"/>
    <mergeCell ref="D155:H155"/>
    <mergeCell ref="A150:B150"/>
    <mergeCell ref="D150:H150"/>
    <mergeCell ref="A151:B151"/>
    <mergeCell ref="D151:H151"/>
    <mergeCell ref="A152:B152"/>
    <mergeCell ref="D152:H152"/>
    <mergeCell ref="A147:B147"/>
    <mergeCell ref="D147:H147"/>
    <mergeCell ref="A148:B148"/>
    <mergeCell ref="D148:H148"/>
    <mergeCell ref="A149:B149"/>
    <mergeCell ref="D149:H149"/>
    <mergeCell ref="A144:B144"/>
    <mergeCell ref="D144:H144"/>
    <mergeCell ref="A145:B145"/>
    <mergeCell ref="D145:H145"/>
    <mergeCell ref="A146:B146"/>
    <mergeCell ref="D146:H146"/>
    <mergeCell ref="A141:B141"/>
    <mergeCell ref="D141:H141"/>
    <mergeCell ref="A142:B142"/>
    <mergeCell ref="D142:H142"/>
    <mergeCell ref="A143:B143"/>
    <mergeCell ref="D143:H143"/>
    <mergeCell ref="A138:B138"/>
    <mergeCell ref="D138:H138"/>
    <mergeCell ref="A139:B139"/>
    <mergeCell ref="D139:H139"/>
    <mergeCell ref="A140:B140"/>
    <mergeCell ref="D140:H140"/>
    <mergeCell ref="A135:B135"/>
    <mergeCell ref="D135:H135"/>
    <mergeCell ref="A136:B136"/>
    <mergeCell ref="D136:H136"/>
    <mergeCell ref="A137:B137"/>
    <mergeCell ref="D137:H137"/>
    <mergeCell ref="A132:B132"/>
    <mergeCell ref="D132:H132"/>
    <mergeCell ref="A133:B133"/>
    <mergeCell ref="D133:H133"/>
    <mergeCell ref="A134:B134"/>
    <mergeCell ref="D134:H134"/>
    <mergeCell ref="A129:B129"/>
    <mergeCell ref="D129:H129"/>
    <mergeCell ref="A130:B130"/>
    <mergeCell ref="D130:H130"/>
    <mergeCell ref="A131:B131"/>
    <mergeCell ref="D131:H131"/>
    <mergeCell ref="A126:B126"/>
    <mergeCell ref="D126:H126"/>
    <mergeCell ref="A127:B127"/>
    <mergeCell ref="D127:H127"/>
    <mergeCell ref="A128:B128"/>
    <mergeCell ref="D128:H128"/>
    <mergeCell ref="A123:B123"/>
    <mergeCell ref="D123:H123"/>
    <mergeCell ref="A124:B124"/>
    <mergeCell ref="D124:H124"/>
    <mergeCell ref="A125:B125"/>
    <mergeCell ref="D125:H125"/>
    <mergeCell ref="A120:B120"/>
    <mergeCell ref="D120:H120"/>
    <mergeCell ref="A121:B121"/>
    <mergeCell ref="D121:H121"/>
    <mergeCell ref="A122:B122"/>
    <mergeCell ref="D122:H122"/>
    <mergeCell ref="D116:H116"/>
    <mergeCell ref="A117:B117"/>
    <mergeCell ref="D117:H117"/>
    <mergeCell ref="A118:B118"/>
    <mergeCell ref="D118:H118"/>
    <mergeCell ref="A119:B119"/>
    <mergeCell ref="D119:H119"/>
    <mergeCell ref="A112:B112"/>
    <mergeCell ref="D112:H112"/>
    <mergeCell ref="A113:B113"/>
    <mergeCell ref="C113:C130"/>
    <mergeCell ref="D113:H113"/>
    <mergeCell ref="A114:B114"/>
    <mergeCell ref="D114:H114"/>
    <mergeCell ref="A115:B115"/>
    <mergeCell ref="D115:H115"/>
    <mergeCell ref="A116:B116"/>
    <mergeCell ref="A109:B109"/>
    <mergeCell ref="D109:H109"/>
    <mergeCell ref="A110:B110"/>
    <mergeCell ref="D110:H110"/>
    <mergeCell ref="A111:B111"/>
    <mergeCell ref="D111:H111"/>
    <mergeCell ref="D105:H105"/>
    <mergeCell ref="A106:B106"/>
    <mergeCell ref="D106:H106"/>
    <mergeCell ref="A107:B107"/>
    <mergeCell ref="D107:H107"/>
    <mergeCell ref="A108:B108"/>
    <mergeCell ref="D108:H108"/>
    <mergeCell ref="A101:B101"/>
    <mergeCell ref="C101:C109"/>
    <mergeCell ref="D101:H101"/>
    <mergeCell ref="A102:B102"/>
    <mergeCell ref="D102:H102"/>
    <mergeCell ref="A103:B103"/>
    <mergeCell ref="D103:H103"/>
    <mergeCell ref="A104:B104"/>
    <mergeCell ref="D104:H104"/>
    <mergeCell ref="A105:B105"/>
    <mergeCell ref="A96:B96"/>
    <mergeCell ref="D96:H96"/>
    <mergeCell ref="A97:C97"/>
    <mergeCell ref="D97:H97"/>
    <mergeCell ref="C98:C100"/>
    <mergeCell ref="D98:H98"/>
    <mergeCell ref="D99:H99"/>
    <mergeCell ref="D100:H100"/>
    <mergeCell ref="A93:B93"/>
    <mergeCell ref="D93:H93"/>
    <mergeCell ref="A94:B94"/>
    <mergeCell ref="D94:H94"/>
    <mergeCell ref="A95:B95"/>
    <mergeCell ref="D95:H95"/>
    <mergeCell ref="A90:B90"/>
    <mergeCell ref="D90:H90"/>
    <mergeCell ref="A91:B91"/>
    <mergeCell ref="D91:H91"/>
    <mergeCell ref="A92:B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D70:H70"/>
    <mergeCell ref="A71:C71"/>
    <mergeCell ref="D71:H71"/>
    <mergeCell ref="A72:B72"/>
    <mergeCell ref="C72:C96"/>
    <mergeCell ref="D72:H72"/>
    <mergeCell ref="A73:B73"/>
    <mergeCell ref="D73:H73"/>
    <mergeCell ref="A74:B74"/>
    <mergeCell ref="D74:H74"/>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51:H51"/>
    <mergeCell ref="A52:A53"/>
    <mergeCell ref="D52:H53"/>
    <mergeCell ref="D54:H54"/>
    <mergeCell ref="A55:A59"/>
    <mergeCell ref="B55:B56"/>
    <mergeCell ref="C55:C56"/>
    <mergeCell ref="D55:D59"/>
    <mergeCell ref="E55:E59"/>
    <mergeCell ref="F55:F59"/>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D200"/>
  <sheetViews>
    <sheetView view="pageBreakPreview" zoomScale="40" zoomScaleNormal="60" zoomScaleSheetLayoutView="40" workbookViewId="0">
      <pane ySplit="4" topLeftCell="A47" activePane="bottomLeft" state="frozen"/>
      <selection activeCell="A181" sqref="A181:B181"/>
      <selection pane="bottomLeft" activeCell="A181" sqref="A181:B181"/>
    </sheetView>
  </sheetViews>
  <sheetFormatPr defaultColWidth="9.140625" defaultRowHeight="12.75" outlineLevelRow="1" x14ac:dyDescent="0.2"/>
  <cols>
    <col min="1" max="1" width="45.7109375" style="216" customWidth="1"/>
    <col min="2" max="2" width="80.7109375" style="217" customWidth="1"/>
    <col min="3" max="3" width="120.7109375" style="218" customWidth="1"/>
    <col min="4" max="4" width="90.7109375" style="217" customWidth="1"/>
    <col min="5" max="16384" width="9.140625" style="219"/>
  </cols>
  <sheetData>
    <row r="1" spans="1:4" s="4" customFormat="1" ht="50.1" customHeight="1" x14ac:dyDescent="0.2">
      <c r="A1" s="1"/>
      <c r="B1" s="2"/>
      <c r="C1" s="3" t="s">
        <v>0</v>
      </c>
      <c r="D1" s="236"/>
    </row>
    <row r="2" spans="1:4" s="10" customFormat="1" ht="50.1" customHeight="1" x14ac:dyDescent="0.2">
      <c r="A2" s="5" t="str">
        <f>Абакан_юр!A2</f>
        <v>Введен в действие с "01" июня 2024 г.</v>
      </c>
      <c r="B2" s="6" t="s">
        <v>2</v>
      </c>
      <c r="C2" s="7" t="s">
        <v>621</v>
      </c>
      <c r="D2" s="507"/>
    </row>
    <row r="3" spans="1:4"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row>
    <row r="4" spans="1:4" s="23" customFormat="1" ht="50.1" customHeight="1" thickBot="1" x14ac:dyDescent="0.25">
      <c r="A4" s="17" t="s">
        <v>5</v>
      </c>
      <c r="B4" s="18" t="s">
        <v>6</v>
      </c>
      <c r="C4" s="19" t="s">
        <v>7</v>
      </c>
      <c r="D4" s="570" t="s">
        <v>8</v>
      </c>
    </row>
    <row r="5" spans="1:4" s="28" customFormat="1" ht="50.1" customHeight="1" thickBot="1" x14ac:dyDescent="0.25">
      <c r="A5" s="24" t="s">
        <v>9</v>
      </c>
      <c r="B5" s="25"/>
      <c r="C5" s="26"/>
      <c r="D5" s="27"/>
    </row>
    <row r="6" spans="1:4" s="339" customFormat="1" ht="24.95" customHeight="1" thickBot="1" x14ac:dyDescent="0.25">
      <c r="A6" s="436"/>
      <c r="B6" s="437"/>
      <c r="C6" s="438"/>
      <c r="D6" s="571"/>
    </row>
    <row r="7" spans="1:4"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"2ГИС.ПЕНЗА" (версия для ПК); Интернет-площадка 2gis.ru на основе Cправочника организаций "2ГИС.ПЕНЗА"; Электронный справочник на основе Справочника организаций "2ГИС.ПЕНЗА" (мобильная версия); Интернет-площадки и Веб-приложения на основе Cправочника организаций "2ГИС.ПЕНЗА", http://api.2gis.ru/</v>
      </c>
      <c r="D7" s="31">
        <v>5334</v>
      </c>
    </row>
    <row r="8" spans="1:4" s="16" customFormat="1" ht="132" customHeight="1" x14ac:dyDescent="0.2">
      <c r="A8" s="34"/>
      <c r="B8" s="35"/>
      <c r="C8" s="35"/>
      <c r="D8" s="36"/>
    </row>
    <row r="9" spans="1:4"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"2ГИС.ПЕНЗА" (версия для ПК); Интернет-площадка 2gis.ru на основе Cправочника организаций "2ГИС.ПЕНЗА"; Электронный справочник на основе Справочника организаций "2ГИС.ПЕНЗА" (мобильная версия); Интернет-площадки и Веб-приложения на основе Cправочника организаций "2ГИС.ПЕНЗА", http://api.2gis.ru/</v>
      </c>
      <c r="D9" s="36"/>
    </row>
    <row r="10" spans="1:4"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10" s="44"/>
    </row>
    <row r="11" spans="1:4" s="16" customFormat="1" ht="24.95" customHeight="1" thickBot="1" x14ac:dyDescent="0.25">
      <c r="A11" s="47"/>
      <c r="B11" s="48"/>
      <c r="C11" s="49"/>
      <c r="D11" s="692"/>
    </row>
    <row r="12" spans="1:4"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"2ГИС.ПЕНЗА" (версия для ПК); Интернет-площадка 2gis.ru на основе Cправочника организаций "2ГИС.ПЕНЗА"; Электронный справочник на основе Справочника организаций "2ГИС.ПЕНЗА" (мобильная версия); Интернет-площадки и Веб-приложения на основе Cправочника организаций "2ГИС.ПЕНЗА", http://api.2gis.ru/</v>
      </c>
      <c r="D12" s="54">
        <v>6084</v>
      </c>
    </row>
    <row r="13" spans="1:4" s="16" customFormat="1" ht="132" customHeight="1" x14ac:dyDescent="0.2">
      <c r="A13" s="55"/>
      <c r="B13" s="35"/>
      <c r="C13" s="35"/>
      <c r="D13" s="56"/>
    </row>
    <row r="14" spans="1:4"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"2ГИС.ПЕНЗА" (версия для ПК); Интернет-площадка 2gis.ru на основе Cправочника организаций "2ГИС.ПЕНЗА"; Электронный справочник на основе Справочника организаций "2ГИС.ПЕНЗА" (мобильная версия); Интернет-площадки и Веб-приложения на основе Cправочника организаций "2ГИС.ПЕНЗА", http://api.2gis.ru/</v>
      </c>
      <c r="D14" s="56"/>
    </row>
    <row r="15" spans="1:4"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15" s="56"/>
    </row>
    <row r="16" spans="1:4"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16" s="61"/>
    </row>
    <row r="17" spans="1:4" s="16" customFormat="1" ht="24.95" customHeight="1" thickBot="1" x14ac:dyDescent="0.25">
      <c r="A17" s="47"/>
      <c r="B17" s="62"/>
      <c r="C17" s="49"/>
      <c r="D17" s="63"/>
    </row>
    <row r="18" spans="1:4" s="16" customFormat="1" ht="112.5" customHeight="1" x14ac:dyDescent="0.2">
      <c r="A18" s="65" t="s">
        <v>17</v>
      </c>
      <c r="B18" s="66" t="s">
        <v>18</v>
      </c>
      <c r="C18" s="67"/>
      <c r="D18" s="68">
        <v>828</v>
      </c>
    </row>
    <row r="19" spans="1:4" s="16" customFormat="1" ht="50.1" customHeight="1" x14ac:dyDescent="0.2">
      <c r="A19" s="71"/>
      <c r="B19" s="72" t="s">
        <v>19</v>
      </c>
      <c r="C19" s="73" t="str">
        <f>"Электронный справочник "&amp;$C$2&amp;" (версия для ПК)"</f>
        <v>Электронный справочник "2ГИС.ПЕНЗА" (версия для ПК)</v>
      </c>
      <c r="D19" s="74"/>
    </row>
    <row r="20" spans="1:4" s="16" customFormat="1" ht="40.5" customHeight="1" x14ac:dyDescent="0.2">
      <c r="A20" s="71"/>
      <c r="B20" s="72" t="s">
        <v>20</v>
      </c>
      <c r="C20" s="35"/>
      <c r="D20" s="74"/>
    </row>
    <row r="21" spans="1:4"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"2ГИС.ПЕНЗА"; Электронный справочник "2ГИС.ПЕНЗА" (мобильная версия 2ГИС 4.0 и выше)</v>
      </c>
      <c r="D21" s="78"/>
    </row>
    <row r="22" spans="1:4" s="16" customFormat="1" ht="24.95" customHeight="1" thickBot="1" x14ac:dyDescent="0.25">
      <c r="A22" s="81"/>
      <c r="B22" s="82"/>
      <c r="C22" s="83"/>
      <c r="D22" s="693"/>
    </row>
    <row r="23" spans="1:4"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Интернет-площадки и Веб-приложения на основе Cправочника организаций "2ГИС.ПЕНЗА", http://api.2gis.ru/</v>
      </c>
      <c r="D23" s="271">
        <v>84</v>
      </c>
    </row>
    <row r="24" spans="1:4" s="16" customFormat="1" ht="94.5" customHeight="1" x14ac:dyDescent="0.2">
      <c r="A24" s="71"/>
      <c r="B24" s="92"/>
      <c r="C24" s="93"/>
      <c r="D24" s="94"/>
    </row>
    <row r="25" spans="1:4"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25" s="275"/>
    </row>
    <row r="26" spans="1:4" s="16" customFormat="1" ht="24.95" customHeight="1" thickBot="1" x14ac:dyDescent="0.25">
      <c r="A26" s="81"/>
      <c r="B26" s="48"/>
      <c r="C26" s="49"/>
      <c r="D26" s="694"/>
    </row>
    <row r="27" spans="1:4"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"2ГИС.ПЕНЗА" (версия для ПК); Интернет-площадка 2gis.ru на основе Cправочника организаций "2ГИС.ПЕНЗА"; Электронный справочник на основе Справочника организаций "2ГИС.ПЕНЗА" (мобильная версия)</v>
      </c>
      <c r="D27" s="31">
        <v>7476</v>
      </c>
    </row>
    <row r="28" spans="1:4" s="16" customFormat="1" ht="99.95" customHeight="1" x14ac:dyDescent="0.2">
      <c r="A28" s="71"/>
      <c r="B28" s="35"/>
      <c r="C28" s="35"/>
      <c r="D28" s="36"/>
    </row>
    <row r="29" spans="1:4"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v>
      </c>
      <c r="D29" s="36"/>
    </row>
    <row r="30" spans="1:4"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30" s="44"/>
    </row>
    <row r="31" spans="1:4" s="16" customFormat="1" ht="24.95" customHeight="1" thickBot="1" x14ac:dyDescent="0.25">
      <c r="A31" s="81"/>
      <c r="B31" s="48"/>
      <c r="C31" s="49"/>
      <c r="D31" s="692"/>
    </row>
    <row r="32" spans="1:4"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"2ГИС.ПЕНЗА" (версия для ПК); Интернет-площадка 2gis.ru на основе Cправочника организаций "2ГИС.ПЕНЗА"; Электронный справочник на основе Справочника организаций "2ГИС.ПЕНЗА" (мобильная версия)</v>
      </c>
      <c r="D32" s="54">
        <v>8520</v>
      </c>
    </row>
    <row r="33" spans="1:4" s="16" customFormat="1" ht="99.95" customHeight="1" x14ac:dyDescent="0.2">
      <c r="A33" s="71"/>
      <c r="B33" s="35"/>
      <c r="C33" s="35"/>
      <c r="D33" s="56"/>
    </row>
    <row r="34" spans="1:4"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v>
      </c>
      <c r="D34" s="56"/>
    </row>
    <row r="35" spans="1:4"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35" s="56"/>
    </row>
    <row r="36" spans="1:4"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36" s="61"/>
    </row>
    <row r="37" spans="1:4" s="16" customFormat="1" ht="24.95" customHeight="1" thickBot="1" x14ac:dyDescent="0.25">
      <c r="A37" s="112"/>
      <c r="B37" s="62"/>
      <c r="C37" s="49"/>
      <c r="D37" s="63"/>
    </row>
    <row r="38" spans="1:4" s="16" customFormat="1" ht="125.1" customHeight="1" x14ac:dyDescent="0.2">
      <c r="A38" s="65" t="s">
        <v>28</v>
      </c>
      <c r="B38" s="66" t="s">
        <v>29</v>
      </c>
      <c r="C38" s="67"/>
      <c r="D38" s="68">
        <v>1200</v>
      </c>
    </row>
    <row r="39" spans="1:4" s="16" customFormat="1" ht="50.1" customHeight="1" x14ac:dyDescent="0.2">
      <c r="A39" s="71"/>
      <c r="B39" s="72" t="s">
        <v>19</v>
      </c>
      <c r="C39" s="73" t="str">
        <f>"Электронный справочник "&amp;$C$2&amp;" (версия для ПК)"</f>
        <v>Электронный справочник "2ГИС.ПЕНЗА" (версия для ПК)</v>
      </c>
      <c r="D39" s="74"/>
    </row>
    <row r="40" spans="1:4" s="16" customFormat="1" ht="50.1" customHeight="1" x14ac:dyDescent="0.2">
      <c r="A40" s="71"/>
      <c r="B40" s="72" t="s">
        <v>20</v>
      </c>
      <c r="C40" s="35"/>
      <c r="D40" s="74"/>
    </row>
    <row r="41" spans="1:4"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"2ГИС.ПЕНЗА"; Электронный справочник "2ГИС.ПЕНЗА" (мобильная версия 2ГИС 4.0 и выше)</v>
      </c>
      <c r="D41" s="78"/>
    </row>
    <row r="42" spans="1:4" s="16" customFormat="1" ht="24.95" customHeight="1" thickBot="1" x14ac:dyDescent="0.25">
      <c r="A42" s="81"/>
      <c r="B42" s="82"/>
      <c r="C42" s="83"/>
      <c r="D42" s="692"/>
    </row>
    <row r="43" spans="1:4"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v>
      </c>
      <c r="D43" s="68">
        <v>120</v>
      </c>
    </row>
    <row r="44" spans="1:4" s="16" customFormat="1" ht="69.75" customHeight="1" x14ac:dyDescent="0.2">
      <c r="A44" s="71"/>
      <c r="B44" s="92"/>
      <c r="C44" s="93"/>
      <c r="D44" s="74"/>
    </row>
    <row r="45" spans="1:4"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45" s="74"/>
    </row>
    <row r="46" spans="1:4"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46" s="78"/>
    </row>
    <row r="47" spans="1:4" ht="21.75" thickBot="1" x14ac:dyDescent="0.25">
      <c r="A47" s="436"/>
      <c r="B47" s="437"/>
      <c r="C47" s="438"/>
      <c r="D47" s="571"/>
    </row>
    <row r="48" spans="1:4" s="16" customFormat="1" ht="48" customHeight="1" x14ac:dyDescent="0.2">
      <c r="A48" s="29" t="s">
        <v>31</v>
      </c>
      <c r="B48" s="30" t="s">
        <v>27</v>
      </c>
      <c r="C4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"2ГИС.ПЕНЗА" (версия для ПК); Интернет-площадка 2gis.ru на основе Cправочника организаций "2ГИС.ПЕНЗА"; Электронный справочник на основе Справочника организаций "2ГИС.ПЕНЗА" (мобильная версия); Интернет-площадки и Веб-приложения на основе Cправочника организаций "2ГИС.ПЕНЗА", http://api.2gis.ru/</v>
      </c>
      <c r="D48" s="31">
        <v>6402</v>
      </c>
    </row>
    <row r="49" spans="1:4" s="16" customFormat="1" ht="132" customHeight="1" x14ac:dyDescent="0.2">
      <c r="A49" s="34"/>
      <c r="B49" s="35"/>
      <c r="C49" s="35"/>
      <c r="D49" s="36"/>
    </row>
    <row r="50" spans="1:4" s="16" customFormat="1" ht="97.5" customHeight="1" x14ac:dyDescent="0.2">
      <c r="A50" s="34"/>
      <c r="B50" s="39" t="s">
        <v>12</v>
      </c>
      <c r="C5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"2ГИС.ПЕНЗА" (версия для ПК); Интернет-площадка 2gis.ru на основе Cправочника организаций "2ГИС.ПЕНЗА"; Электронный справочник на основе Справочника организаций "2ГИС.ПЕНЗА" (мобильная версия); Интернет-площадки и Веб-приложения на основе Cправочника организаций "2ГИС.ПЕНЗА", http://api.2gis.ru/</v>
      </c>
      <c r="D50" s="36"/>
    </row>
    <row r="51" spans="1:4" s="16" customFormat="1" ht="97.5" customHeight="1" thickBot="1" x14ac:dyDescent="0.25">
      <c r="A51" s="119"/>
      <c r="B51" s="120" t="s">
        <v>33</v>
      </c>
      <c r="C51"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51" s="121"/>
    </row>
    <row r="52" spans="1:4" s="16" customFormat="1" ht="166.5" customHeight="1" thickBot="1" x14ac:dyDescent="0.25">
      <c r="A52" s="41"/>
      <c r="B52" s="42" t="s">
        <v>13</v>
      </c>
      <c r="C52"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52" s="44"/>
    </row>
    <row r="53" spans="1:4" s="16" customFormat="1" ht="24.95" customHeight="1" thickBot="1" x14ac:dyDescent="0.25">
      <c r="A53" s="47"/>
      <c r="B53" s="48"/>
      <c r="C53" s="49"/>
      <c r="D53" s="572"/>
    </row>
    <row r="54" spans="1:4" s="16" customFormat="1" ht="48" customHeight="1" x14ac:dyDescent="0.2">
      <c r="A54" s="53" t="s">
        <v>35</v>
      </c>
      <c r="B54" s="30" t="s">
        <v>27</v>
      </c>
      <c r="C54"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"2ГИС.ПЕНЗА" (версия для ПК); Интернет-площадка 2gis.ru на основе Cправочника организаций "2ГИС.ПЕНЗА"; Электронный справочник на основе Справочника организаций "2ГИС.ПЕНЗА" (мобильная версия); Интернет-площадки и Веб-приложения на основе Cправочника организаций "2ГИС.ПЕНЗА", http://api.2gis.ru/</v>
      </c>
      <c r="D54" s="54">
        <v>7302</v>
      </c>
    </row>
    <row r="55" spans="1:4" s="16" customFormat="1" ht="132" customHeight="1" x14ac:dyDescent="0.2">
      <c r="A55" s="55"/>
      <c r="B55" s="35"/>
      <c r="C55" s="35"/>
      <c r="D55" s="56"/>
    </row>
    <row r="56" spans="1:4" s="16" customFormat="1" ht="97.5" customHeight="1" x14ac:dyDescent="0.2">
      <c r="A56" s="55"/>
      <c r="B56" s="39" t="s">
        <v>12</v>
      </c>
      <c r="C56"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"2ГИС.ПЕНЗА" (версия для ПК); Интернет-площадка 2gis.ru на основе Cправочника организаций "2ГИС.ПЕНЗА"; Электронный справочник на основе Справочника организаций "2ГИС.ПЕНЗА" (мобильная версия); Интернет-площадки и Веб-приложения на основе Cправочника организаций "2ГИС.ПЕНЗА", http://api.2gis.ru/</v>
      </c>
      <c r="D56" s="56"/>
    </row>
    <row r="57" spans="1:4" s="16" customFormat="1" ht="166.5" customHeight="1" x14ac:dyDescent="0.2">
      <c r="A57" s="55"/>
      <c r="B57" s="57" t="s">
        <v>13</v>
      </c>
      <c r="C57"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57" s="56"/>
    </row>
    <row r="58" spans="1:4" s="16" customFormat="1" ht="92.25" customHeight="1" thickBot="1" x14ac:dyDescent="0.25">
      <c r="A58" s="59"/>
      <c r="B58" s="42" t="s">
        <v>36</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58" s="61"/>
    </row>
    <row r="59" spans="1:4" s="16" customFormat="1" ht="24.95" customHeight="1" thickBot="1" x14ac:dyDescent="0.25">
      <c r="A59" s="81"/>
      <c r="B59" s="82"/>
      <c r="C59" s="83"/>
      <c r="D59" s="573"/>
    </row>
    <row r="60" spans="1:4" s="16" customFormat="1" ht="50.1" customHeight="1" x14ac:dyDescent="0.2">
      <c r="A60" s="65" t="s">
        <v>37</v>
      </c>
      <c r="B60" s="87" t="s">
        <v>23</v>
      </c>
      <c r="C60"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Интернет-площадки и Веб-приложения на основе Cправочника организаций "2ГИС.ПЕНЗА", http://api.2gis.ru/</v>
      </c>
      <c r="D60" s="271">
        <v>84</v>
      </c>
    </row>
    <row r="61" spans="1:4" s="16" customFormat="1" ht="94.5" customHeight="1" x14ac:dyDescent="0.2">
      <c r="A61" s="71"/>
      <c r="B61" s="92"/>
      <c r="C61" s="93"/>
      <c r="D61" s="94"/>
    </row>
    <row r="62" spans="1:4" s="16" customFormat="1" ht="163.5" customHeight="1" thickBot="1" x14ac:dyDescent="0.25">
      <c r="A62" s="77"/>
      <c r="B62" s="97" t="s">
        <v>13</v>
      </c>
      <c r="C62"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62" s="275"/>
    </row>
    <row r="63" spans="1:4" s="16" customFormat="1" ht="24.95" customHeight="1" thickBot="1" x14ac:dyDescent="0.25">
      <c r="A63" s="81"/>
      <c r="B63" s="129"/>
      <c r="C63" s="130"/>
      <c r="D63" s="575"/>
    </row>
    <row r="64" spans="1:4" s="16" customFormat="1" ht="50.1" customHeight="1" thickBot="1" x14ac:dyDescent="0.25">
      <c r="A64" s="136" t="s">
        <v>38</v>
      </c>
      <c r="B64" s="137"/>
      <c r="C64" s="137"/>
      <c r="D64" s="576" t="str">
        <f>"от "&amp;MIN(D65:D84)&amp;" до "&amp;MAX(D65:D84)</f>
        <v>от 978 до 19560</v>
      </c>
    </row>
    <row r="65" spans="1:4" s="16" customFormat="1" ht="37.5" customHeight="1" outlineLevel="1" x14ac:dyDescent="0.2">
      <c r="A65" s="141" t="s">
        <v>39</v>
      </c>
      <c r="B65" s="142"/>
      <c r="C65" s="143" t="str">
        <f>"Электронный справочник на основе Справочника организаций"&amp;$C$2&amp;" (версия для ПК)"</f>
        <v>Электронный справочник на основе Справочника организаций"2ГИС.ПЕНЗА" (версия для ПК)</v>
      </c>
      <c r="D65" s="577">
        <v>978</v>
      </c>
    </row>
    <row r="66" spans="1:4" s="16" customFormat="1" ht="37.5" customHeight="1" outlineLevel="1" x14ac:dyDescent="0.2">
      <c r="A66" s="147" t="s">
        <v>40</v>
      </c>
      <c r="B66" s="148"/>
      <c r="C66" s="143"/>
      <c r="D66" s="578">
        <v>1956</v>
      </c>
    </row>
    <row r="67" spans="1:4" s="16" customFormat="1" ht="37.5" customHeight="1" outlineLevel="1" x14ac:dyDescent="0.2">
      <c r="A67" s="147" t="s">
        <v>41</v>
      </c>
      <c r="B67" s="148"/>
      <c r="C67" s="143"/>
      <c r="D67" s="578">
        <v>2934</v>
      </c>
    </row>
    <row r="68" spans="1:4" s="16" customFormat="1" ht="37.5" customHeight="1" outlineLevel="1" x14ac:dyDescent="0.2">
      <c r="A68" s="147" t="s">
        <v>42</v>
      </c>
      <c r="B68" s="148"/>
      <c r="C68" s="143"/>
      <c r="D68" s="578">
        <v>3912</v>
      </c>
    </row>
    <row r="69" spans="1:4" s="16" customFormat="1" ht="37.5" customHeight="1" outlineLevel="1" x14ac:dyDescent="0.2">
      <c r="A69" s="147" t="s">
        <v>43</v>
      </c>
      <c r="B69" s="148"/>
      <c r="C69" s="143"/>
      <c r="D69" s="578">
        <v>4890</v>
      </c>
    </row>
    <row r="70" spans="1:4" s="16" customFormat="1" ht="37.5" customHeight="1" outlineLevel="1" x14ac:dyDescent="0.2">
      <c r="A70" s="147" t="s">
        <v>44</v>
      </c>
      <c r="B70" s="148"/>
      <c r="C70" s="143"/>
      <c r="D70" s="578">
        <v>5868</v>
      </c>
    </row>
    <row r="71" spans="1:4" s="16" customFormat="1" ht="37.5" customHeight="1" outlineLevel="1" x14ac:dyDescent="0.2">
      <c r="A71" s="147" t="s">
        <v>45</v>
      </c>
      <c r="B71" s="148"/>
      <c r="C71" s="143"/>
      <c r="D71" s="578">
        <v>6846</v>
      </c>
    </row>
    <row r="72" spans="1:4" s="16" customFormat="1" ht="37.5" customHeight="1" outlineLevel="1" x14ac:dyDescent="0.2">
      <c r="A72" s="147" t="s">
        <v>46</v>
      </c>
      <c r="B72" s="148"/>
      <c r="C72" s="143"/>
      <c r="D72" s="578">
        <v>7824</v>
      </c>
    </row>
    <row r="73" spans="1:4" s="16" customFormat="1" ht="37.5" customHeight="1" outlineLevel="1" x14ac:dyDescent="0.2">
      <c r="A73" s="147" t="s">
        <v>47</v>
      </c>
      <c r="B73" s="148"/>
      <c r="C73" s="143"/>
      <c r="D73" s="578">
        <v>8802</v>
      </c>
    </row>
    <row r="74" spans="1:4" s="16" customFormat="1" ht="37.5" customHeight="1" outlineLevel="1" x14ac:dyDescent="0.2">
      <c r="A74" s="147" t="s">
        <v>48</v>
      </c>
      <c r="B74" s="148"/>
      <c r="C74" s="143"/>
      <c r="D74" s="578">
        <v>9780</v>
      </c>
    </row>
    <row r="75" spans="1:4" s="16" customFormat="1" ht="37.5" customHeight="1" outlineLevel="1" x14ac:dyDescent="0.2">
      <c r="A75" s="147" t="s">
        <v>49</v>
      </c>
      <c r="B75" s="148"/>
      <c r="C75" s="143"/>
      <c r="D75" s="578">
        <v>10758</v>
      </c>
    </row>
    <row r="76" spans="1:4" s="16" customFormat="1" ht="37.5" customHeight="1" outlineLevel="1" x14ac:dyDescent="0.2">
      <c r="A76" s="147" t="s">
        <v>50</v>
      </c>
      <c r="B76" s="148"/>
      <c r="C76" s="143"/>
      <c r="D76" s="578">
        <v>11736</v>
      </c>
    </row>
    <row r="77" spans="1:4" s="16" customFormat="1" ht="37.5" customHeight="1" outlineLevel="1" x14ac:dyDescent="0.2">
      <c r="A77" s="147" t="s">
        <v>51</v>
      </c>
      <c r="B77" s="148"/>
      <c r="C77" s="143"/>
      <c r="D77" s="578">
        <v>12714</v>
      </c>
    </row>
    <row r="78" spans="1:4" s="16" customFormat="1" ht="37.5" customHeight="1" outlineLevel="1" x14ac:dyDescent="0.2">
      <c r="A78" s="147" t="s">
        <v>52</v>
      </c>
      <c r="B78" s="148"/>
      <c r="C78" s="143"/>
      <c r="D78" s="578">
        <v>13692</v>
      </c>
    </row>
    <row r="79" spans="1:4" s="16" customFormat="1" ht="37.5" customHeight="1" outlineLevel="1" x14ac:dyDescent="0.2">
      <c r="A79" s="147" t="s">
        <v>53</v>
      </c>
      <c r="B79" s="148"/>
      <c r="C79" s="143"/>
      <c r="D79" s="578">
        <v>14670</v>
      </c>
    </row>
    <row r="80" spans="1:4" s="16" customFormat="1" ht="37.5" customHeight="1" outlineLevel="1" x14ac:dyDescent="0.2">
      <c r="A80" s="147" t="s">
        <v>54</v>
      </c>
      <c r="B80" s="148"/>
      <c r="C80" s="143"/>
      <c r="D80" s="578">
        <v>15648</v>
      </c>
    </row>
    <row r="81" spans="1:4" s="16" customFormat="1" ht="37.5" customHeight="1" outlineLevel="1" x14ac:dyDescent="0.2">
      <c r="A81" s="147" t="s">
        <v>55</v>
      </c>
      <c r="B81" s="148"/>
      <c r="C81" s="143"/>
      <c r="D81" s="578">
        <v>16626</v>
      </c>
    </row>
    <row r="82" spans="1:4" s="16" customFormat="1" ht="37.5" customHeight="1" outlineLevel="1" x14ac:dyDescent="0.2">
      <c r="A82" s="147" t="s">
        <v>56</v>
      </c>
      <c r="B82" s="148"/>
      <c r="C82" s="143"/>
      <c r="D82" s="578">
        <v>17604</v>
      </c>
    </row>
    <row r="83" spans="1:4" s="16" customFormat="1" ht="37.5" customHeight="1" outlineLevel="1" x14ac:dyDescent="0.2">
      <c r="A83" s="147" t="s">
        <v>57</v>
      </c>
      <c r="B83" s="148"/>
      <c r="C83" s="143"/>
      <c r="D83" s="578">
        <v>18582</v>
      </c>
    </row>
    <row r="84" spans="1:4" s="16" customFormat="1" ht="37.5" customHeight="1" outlineLevel="1" thickBot="1" x14ac:dyDescent="0.25">
      <c r="A84" s="147" t="s">
        <v>58</v>
      </c>
      <c r="B84" s="148"/>
      <c r="C84" s="143"/>
      <c r="D84" s="578">
        <v>19560</v>
      </c>
    </row>
    <row r="85" spans="1:4" s="16" customFormat="1" ht="50.1" customHeight="1" thickBot="1" x14ac:dyDescent="0.25">
      <c r="A85" s="136" t="s">
        <v>59</v>
      </c>
      <c r="B85" s="137"/>
      <c r="C85" s="137"/>
      <c r="D85" s="576" t="str">
        <f>"от "&amp;MIN(D86:D95)&amp;" до "&amp;MAX(D86:D95)</f>
        <v>от 180 до 3132</v>
      </c>
    </row>
    <row r="86" spans="1:4" s="16" customFormat="1" ht="156" customHeight="1" x14ac:dyDescent="0.2">
      <c r="A86" s="149" t="s">
        <v>60</v>
      </c>
      <c r="B86" s="150" t="s">
        <v>13</v>
      </c>
      <c r="C86" s="151" t="str">
        <f t="shared" ref="C8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86" s="591">
        <v>630</v>
      </c>
    </row>
    <row r="87" spans="1:4" s="16" customFormat="1" ht="37.5" customHeight="1" x14ac:dyDescent="0.2">
      <c r="A87" s="454" t="s">
        <v>61</v>
      </c>
      <c r="B87" s="196"/>
      <c r="C87" s="156" t="str">
        <f>"Электронный справочник на основе Справочника организаций"&amp;$C$2&amp;" (версия для ПК)"</f>
        <v>Электронный справочник на основе Справочника организаций"2ГИС.ПЕНЗА" (версия для ПК)</v>
      </c>
      <c r="D87" s="591">
        <v>396</v>
      </c>
    </row>
    <row r="88" spans="1:4" s="16" customFormat="1" ht="37.5" customHeight="1" x14ac:dyDescent="0.2">
      <c r="A88" s="454" t="s">
        <v>62</v>
      </c>
      <c r="B88" s="196"/>
      <c r="C88" s="159"/>
      <c r="D88" s="591">
        <v>3132</v>
      </c>
    </row>
    <row r="89" spans="1:4" s="16" customFormat="1" ht="37.5" customHeight="1" x14ac:dyDescent="0.2">
      <c r="A89" s="454" t="s">
        <v>63</v>
      </c>
      <c r="B89" s="196"/>
      <c r="C89" s="159"/>
      <c r="D89" s="578">
        <v>888</v>
      </c>
    </row>
    <row r="90" spans="1:4" s="16" customFormat="1" ht="37.5" customHeight="1" x14ac:dyDescent="0.2">
      <c r="A90" s="160" t="s">
        <v>64</v>
      </c>
      <c r="B90" s="161"/>
      <c r="C90" s="159"/>
      <c r="D90" s="578">
        <v>1890</v>
      </c>
    </row>
    <row r="91" spans="1:4" s="16" customFormat="1" ht="37.5" customHeight="1" x14ac:dyDescent="0.2">
      <c r="A91" s="454" t="s">
        <v>65</v>
      </c>
      <c r="B91" s="196"/>
      <c r="C91" s="159"/>
      <c r="D91" s="591">
        <v>180</v>
      </c>
    </row>
    <row r="92" spans="1:4" s="16" customFormat="1" ht="37.5" customHeight="1" x14ac:dyDescent="0.2">
      <c r="A92" s="454" t="s">
        <v>66</v>
      </c>
      <c r="B92" s="196"/>
      <c r="C92" s="159"/>
      <c r="D92" s="591">
        <v>180</v>
      </c>
    </row>
    <row r="93" spans="1:4" s="16" customFormat="1" ht="37.5" customHeight="1" x14ac:dyDescent="0.2">
      <c r="A93" s="454" t="s">
        <v>67</v>
      </c>
      <c r="B93" s="196"/>
      <c r="C93" s="159"/>
      <c r="D93" s="591">
        <v>360</v>
      </c>
    </row>
    <row r="94" spans="1:4" s="16" customFormat="1" ht="37.5" customHeight="1" x14ac:dyDescent="0.2">
      <c r="A94" s="454" t="s">
        <v>68</v>
      </c>
      <c r="B94" s="196"/>
      <c r="C94" s="159"/>
      <c r="D94" s="591">
        <v>540</v>
      </c>
    </row>
    <row r="95" spans="1:4" s="16" customFormat="1" ht="37.5" customHeight="1" thickBot="1" x14ac:dyDescent="0.25">
      <c r="A95" s="287" t="s">
        <v>69</v>
      </c>
      <c r="B95" s="516"/>
      <c r="C95" s="164"/>
      <c r="D95" s="695">
        <v>3132</v>
      </c>
    </row>
    <row r="96" spans="1:4" s="16" customFormat="1" ht="117.75" customHeight="1" thickBot="1" x14ac:dyDescent="0.25">
      <c r="A96" s="287" t="s">
        <v>71</v>
      </c>
      <c r="B96" s="288"/>
      <c r="C96" s="69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"2ГИС.ПЕНЗА" (версия для ПК); Интернет-площадка 2gis.ru на основе Cправочника организаций "2ГИС.ПЕНЗА"; Электронный справочник на основе Справочника организаций "2ГИС.ПЕНЗА" (мобильная версия); Интернет-площадки и Веб-приложения на основе Cправочника организаций "2ГИС.ПЕНЗА", http://api.2gis.ru/</v>
      </c>
      <c r="D96" s="697">
        <v>30</v>
      </c>
    </row>
    <row r="97" spans="1:4" s="28" customFormat="1" ht="50.1" customHeight="1" thickBot="1" x14ac:dyDescent="0.25">
      <c r="A97" s="24" t="s">
        <v>72</v>
      </c>
      <c r="B97" s="25"/>
      <c r="C97" s="26"/>
      <c r="D97" s="27" t="str">
        <f>"от "&amp;MIN(D99,D119:D135)&amp;" до "&amp;MAX(D99,D119:D135)</f>
        <v>от 636 до 7272</v>
      </c>
    </row>
    <row r="98" spans="1:4" s="16" customFormat="1" ht="24.95" customHeight="1" thickBot="1" x14ac:dyDescent="0.25">
      <c r="A98" s="335"/>
      <c r="B98" s="517"/>
      <c r="C98" s="130"/>
      <c r="D98" s="553"/>
    </row>
    <row r="99" spans="1:4" s="16" customFormat="1" ht="64.5" customHeight="1" thickBot="1" x14ac:dyDescent="0.25">
      <c r="A99" s="179" t="s">
        <v>73</v>
      </c>
      <c r="B99" s="180"/>
      <c r="C99"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"2ГИС.ПЕНЗА" (версия для ПК); Интернет-площадка 2gis.kz на основе Cправочника организаций "2ГИС.ПЕНЗА"; Электронный справочник на основе Справочника организаций "2ГИС.ПЕНЗА" (мобильная версия); Интернет-площадки и Веб-приложения на основе Cправочника организаций "2ГИС.ПЕНЗА", http://api.2gis.kz/</v>
      </c>
      <c r="D99" s="583">
        <v>6720</v>
      </c>
    </row>
    <row r="100" spans="1:4" s="16" customFormat="1" ht="64.5" customHeight="1" thickBot="1" x14ac:dyDescent="0.25">
      <c r="A100" s="184" t="s">
        <v>74</v>
      </c>
      <c r="B100" s="185"/>
      <c r="C100" s="186"/>
      <c r="D100" s="698" t="s">
        <v>75</v>
      </c>
    </row>
    <row r="101" spans="1:4" s="16" customFormat="1" ht="64.5" customHeight="1" x14ac:dyDescent="0.2">
      <c r="A101" s="190" t="s">
        <v>76</v>
      </c>
      <c r="B101" s="191"/>
      <c r="C101" s="186"/>
      <c r="D101" s="578">
        <f>D99/4</f>
        <v>1680</v>
      </c>
    </row>
    <row r="102" spans="1:4" s="16" customFormat="1" ht="64.5" customHeight="1" x14ac:dyDescent="0.2">
      <c r="A102" s="190" t="s">
        <v>77</v>
      </c>
      <c r="B102" s="191"/>
      <c r="C102" s="186"/>
      <c r="D102" s="578">
        <f>D99/5</f>
        <v>1344</v>
      </c>
    </row>
    <row r="103" spans="1:4" s="16" customFormat="1" ht="64.5" customHeight="1" x14ac:dyDescent="0.2">
      <c r="A103" s="190" t="s">
        <v>78</v>
      </c>
      <c r="B103" s="191"/>
      <c r="C103" s="186"/>
      <c r="D103" s="578">
        <f>D99/6</f>
        <v>1120</v>
      </c>
    </row>
    <row r="104" spans="1:4" s="16" customFormat="1" ht="64.5" customHeight="1" x14ac:dyDescent="0.2">
      <c r="A104" s="190" t="s">
        <v>79</v>
      </c>
      <c r="B104" s="191"/>
      <c r="C104" s="186"/>
      <c r="D104" s="578">
        <f>D99/7</f>
        <v>960</v>
      </c>
    </row>
    <row r="105" spans="1:4" s="16" customFormat="1" ht="64.5" customHeight="1" x14ac:dyDescent="0.2">
      <c r="A105" s="190" t="s">
        <v>80</v>
      </c>
      <c r="B105" s="191"/>
      <c r="C105" s="186"/>
      <c r="D105" s="578">
        <f>D99/8</f>
        <v>840</v>
      </c>
    </row>
    <row r="106" spans="1:4" s="16" customFormat="1" ht="64.5" customHeight="1" x14ac:dyDescent="0.2">
      <c r="A106" s="190" t="s">
        <v>81</v>
      </c>
      <c r="B106" s="191"/>
      <c r="C106" s="186"/>
      <c r="D106" s="578">
        <f>D99/9</f>
        <v>746.66666666666663</v>
      </c>
    </row>
    <row r="107" spans="1:4" s="16" customFormat="1" ht="64.5" customHeight="1" thickBot="1" x14ac:dyDescent="0.25">
      <c r="A107" s="190" t="s">
        <v>82</v>
      </c>
      <c r="B107" s="191"/>
      <c r="C107" s="186"/>
      <c r="D107" s="578">
        <f>D99/10</f>
        <v>672</v>
      </c>
    </row>
    <row r="108" spans="1:4" s="16" customFormat="1" ht="64.5" customHeight="1" thickBot="1" x14ac:dyDescent="0.25">
      <c r="A108" s="179" t="s">
        <v>83</v>
      </c>
      <c r="B108" s="180"/>
      <c r="C108" s="186"/>
      <c r="D108" s="583">
        <v>10080</v>
      </c>
    </row>
    <row r="109" spans="1:4" s="16" customFormat="1" ht="64.5" customHeight="1" thickBot="1" x14ac:dyDescent="0.25">
      <c r="A109" s="184" t="s">
        <v>74</v>
      </c>
      <c r="B109" s="185"/>
      <c r="C109" s="186"/>
      <c r="D109" s="698" t="s">
        <v>75</v>
      </c>
    </row>
    <row r="110" spans="1:4" s="16" customFormat="1" ht="64.5" customHeight="1" x14ac:dyDescent="0.2">
      <c r="A110" s="190" t="s">
        <v>76</v>
      </c>
      <c r="B110" s="191"/>
      <c r="C110" s="186"/>
      <c r="D110" s="578">
        <v>2520</v>
      </c>
    </row>
    <row r="111" spans="1:4" s="16" customFormat="1" ht="64.5" customHeight="1" x14ac:dyDescent="0.2">
      <c r="A111" s="190" t="s">
        <v>77</v>
      </c>
      <c r="B111" s="191"/>
      <c r="C111" s="186"/>
      <c r="D111" s="578">
        <v>2016</v>
      </c>
    </row>
    <row r="112" spans="1:4" s="16" customFormat="1" ht="64.5" customHeight="1" x14ac:dyDescent="0.2">
      <c r="A112" s="190" t="s">
        <v>78</v>
      </c>
      <c r="B112" s="191"/>
      <c r="C112" s="186"/>
      <c r="D112" s="578">
        <v>1680</v>
      </c>
    </row>
    <row r="113" spans="1:4" s="16" customFormat="1" ht="64.5" customHeight="1" x14ac:dyDescent="0.2">
      <c r="A113" s="190" t="s">
        <v>79</v>
      </c>
      <c r="B113" s="191"/>
      <c r="C113" s="186"/>
      <c r="D113" s="578">
        <v>1440</v>
      </c>
    </row>
    <row r="114" spans="1:4" s="16" customFormat="1" ht="64.5" customHeight="1" x14ac:dyDescent="0.2">
      <c r="A114" s="190" t="s">
        <v>80</v>
      </c>
      <c r="B114" s="191"/>
      <c r="C114" s="186"/>
      <c r="D114" s="578">
        <v>1260</v>
      </c>
    </row>
    <row r="115" spans="1:4" s="16" customFormat="1" ht="64.5" customHeight="1" x14ac:dyDescent="0.2">
      <c r="A115" s="190" t="s">
        <v>81</v>
      </c>
      <c r="B115" s="191"/>
      <c r="C115" s="186"/>
      <c r="D115" s="578">
        <v>1120</v>
      </c>
    </row>
    <row r="116" spans="1:4" s="16" customFormat="1" ht="64.5" customHeight="1" thickBot="1" x14ac:dyDescent="0.25">
      <c r="A116" s="190" t="s">
        <v>82</v>
      </c>
      <c r="B116" s="191"/>
      <c r="C116" s="194"/>
      <c r="D116" s="578">
        <v>1008</v>
      </c>
    </row>
    <row r="117" spans="1:4" s="16" customFormat="1" ht="62.45" customHeight="1" thickBot="1" x14ac:dyDescent="0.25">
      <c r="A117" s="195" t="s">
        <v>84</v>
      </c>
      <c r="B117" s="196"/>
      <c r="C117"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117" s="589">
        <v>12000</v>
      </c>
    </row>
    <row r="118" spans="1:4" s="16" customFormat="1" ht="24.95" customHeight="1" thickBot="1" x14ac:dyDescent="0.25">
      <c r="A118" s="335"/>
      <c r="B118" s="517"/>
      <c r="C118" s="130"/>
      <c r="D118" s="553"/>
    </row>
    <row r="119" spans="1:4" s="16" customFormat="1" ht="50.1" customHeight="1" x14ac:dyDescent="0.2">
      <c r="A119" s="160" t="s">
        <v>85</v>
      </c>
      <c r="B119" s="161"/>
      <c r="C119" s="298" t="str">
        <f>"Интернет-площадка 2gis.ru на основе Cправочника организаций "&amp;$C$2&amp;""</f>
        <v>Интернет-площадка 2gis.ru на основе Cправочника организаций "2ГИС.ПЕНЗА"</v>
      </c>
      <c r="D119" s="699">
        <v>4212</v>
      </c>
    </row>
    <row r="120" spans="1:4" s="16" customFormat="1" ht="50.1" customHeight="1" x14ac:dyDescent="0.2">
      <c r="A120" s="160" t="s">
        <v>86</v>
      </c>
      <c r="B120" s="161"/>
      <c r="C120" s="203" t="str">
        <f>"Электронный справочник на основе Справочника организаций"&amp;$C$2&amp;" (версия для ПК)"</f>
        <v>Электронный справочник на основе Справочника организаций"2ГИС.ПЕНЗА" (версия для ПК)</v>
      </c>
      <c r="D120" s="699">
        <v>1656</v>
      </c>
    </row>
    <row r="121" spans="1:4" s="16" customFormat="1" ht="50.1" customHeight="1" x14ac:dyDescent="0.2">
      <c r="A121" s="160" t="s">
        <v>87</v>
      </c>
      <c r="B121" s="161"/>
      <c r="C121" s="203" t="str">
        <f>"Электронный справочник на основе Справочника организаций"&amp;$C$2&amp;" (версия для ПК)"</f>
        <v>Электронный справочник на основе Справочника организаций"2ГИС.ПЕНЗА" (версия для ПК)</v>
      </c>
      <c r="D121" s="699">
        <v>3780</v>
      </c>
    </row>
    <row r="122" spans="1:4" s="16" customFormat="1" ht="50.1" customHeight="1" x14ac:dyDescent="0.2">
      <c r="A122" s="160" t="s">
        <v>88</v>
      </c>
      <c r="B122" s="161"/>
      <c r="C122" s="203" t="str">
        <f>"Интернет-площадка 2gis.ru на основе Cправочника организаций "&amp;$C$2&amp;""</f>
        <v>Интернет-площадка 2gis.ru на основе Cправочника организаций "2ГИС.ПЕНЗА"</v>
      </c>
      <c r="D122" s="699">
        <v>5220</v>
      </c>
    </row>
    <row r="123" spans="1:4" s="16" customFormat="1" ht="50.1" customHeight="1" x14ac:dyDescent="0.2">
      <c r="A123" s="160" t="s">
        <v>89</v>
      </c>
      <c r="B123" s="161"/>
      <c r="C123" s="203" t="str">
        <f>"Интернет-площадка 2gis.ru на основе Cправочника организаций "&amp;$C$2&amp;""</f>
        <v>Интернет-площадка 2gis.ru на основе Cправочника организаций "2ГИС.ПЕНЗА"</v>
      </c>
      <c r="D123" s="699">
        <v>6264</v>
      </c>
    </row>
    <row r="124" spans="1:4" s="16" customFormat="1" ht="50.1" customHeight="1" x14ac:dyDescent="0.2">
      <c r="A124" s="160" t="s">
        <v>90</v>
      </c>
      <c r="B124" s="161"/>
      <c r="C124" s="203" t="str">
        <f>"Электронный справочник на основе Справочника организаций"&amp;$C$2&amp;" (версия для ПК)"</f>
        <v>Электронный справочник на основе Справочника организаций"2ГИС.ПЕНЗА" (версия для ПК)</v>
      </c>
      <c r="D124" s="699">
        <v>1890</v>
      </c>
    </row>
    <row r="125" spans="1:4" s="16" customFormat="1" ht="50.1" customHeight="1" x14ac:dyDescent="0.2">
      <c r="A125" s="160" t="s">
        <v>91</v>
      </c>
      <c r="B125" s="161"/>
      <c r="C125" s="203" t="str">
        <f>"Электронный справочник на основе Справочника организаций"&amp;$C$2&amp;" (версия для ПК)"</f>
        <v>Электронный справочник на основе Справочника организаций"2ГИС.ПЕНЗА" (версия для ПК)</v>
      </c>
      <c r="D125" s="699">
        <v>3600</v>
      </c>
    </row>
    <row r="126" spans="1:4" s="16" customFormat="1" ht="50.1" customHeight="1" x14ac:dyDescent="0.2">
      <c r="A126" s="160" t="s">
        <v>92</v>
      </c>
      <c r="B126" s="161"/>
      <c r="C126" s="203" t="str">
        <f>"Электронный справочник на основе Справочника организаций"&amp;$C$2&amp;" (версия для ПК)"</f>
        <v>Электронный справочник на основе Справочника организаций"2ГИС.ПЕНЗА" (версия для ПК)</v>
      </c>
      <c r="D126" s="699">
        <v>4488</v>
      </c>
    </row>
    <row r="127" spans="1:4" s="16" customFormat="1" ht="50.1" customHeight="1" x14ac:dyDescent="0.2">
      <c r="A127" s="160" t="s">
        <v>93</v>
      </c>
      <c r="B127" s="161"/>
      <c r="C127" s="203" t="str">
        <f>C159</f>
        <v>электронный справочник на основе Справочника организаций "2ГИС.ПЕНЗА" (мобильная версия 2ГИС 4.0 и выше)</v>
      </c>
      <c r="D127" s="699">
        <v>5544</v>
      </c>
    </row>
    <row r="128" spans="1:4" s="16" customFormat="1" ht="50.1" customHeight="1" x14ac:dyDescent="0.2">
      <c r="A128" s="154" t="s">
        <v>94</v>
      </c>
      <c r="B128" s="204"/>
      <c r="C128" s="203" t="s">
        <v>95</v>
      </c>
      <c r="D128" s="699">
        <v>636</v>
      </c>
    </row>
    <row r="129" spans="1:4" s="16" customFormat="1" ht="50.1" customHeight="1" x14ac:dyDescent="0.2">
      <c r="A129" s="160" t="s">
        <v>96</v>
      </c>
      <c r="B129" s="161"/>
      <c r="C129"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"2ГИС.ПЕНЗА" (мобильная версия 2ГИС 4.0 и выше); Интернет-площадка 2gis.ru на основе Cправочника организаций "2ГИС.ПЕНЗА"</v>
      </c>
      <c r="D129" s="699">
        <v>1860</v>
      </c>
    </row>
    <row r="130" spans="1:4" s="16" customFormat="1" ht="50.1" customHeight="1" x14ac:dyDescent="0.2">
      <c r="A130" s="160" t="s">
        <v>97</v>
      </c>
      <c r="B130" s="161"/>
      <c r="C130" s="203" t="str">
        <f t="shared" ref="C130:C13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"2ГИС.ПЕНЗА" (мобильная версия 2ГИС 4.0 и выше); Интернет-площадка 2gis.ru на основе Cправочника организаций "2ГИС.ПЕНЗА"</v>
      </c>
      <c r="D130" s="699">
        <v>1488</v>
      </c>
    </row>
    <row r="131" spans="1:4" s="16" customFormat="1" ht="50.1" customHeight="1" x14ac:dyDescent="0.2">
      <c r="A131" s="160" t="s">
        <v>98</v>
      </c>
      <c r="B131" s="161"/>
      <c r="C131" s="203" t="str">
        <f t="shared" si="1"/>
        <v>электронный справочник на основе Справочника организаций "2ГИС.ПЕНЗА" (мобильная версия 2ГИС 4.0 и выше); Интернет-площадка 2gis.ru на основе Cправочника организаций "2ГИС.ПЕНЗА"</v>
      </c>
      <c r="D131" s="699">
        <v>1230</v>
      </c>
    </row>
    <row r="132" spans="1:4" s="16" customFormat="1" ht="50.1" customHeight="1" x14ac:dyDescent="0.2">
      <c r="A132" s="160" t="s">
        <v>99</v>
      </c>
      <c r="B132" s="161"/>
      <c r="C132" s="203" t="str">
        <f t="shared" si="1"/>
        <v>электронный справочник на основе Справочника организаций "2ГИС.ПЕНЗА" (мобильная версия 2ГИС 4.0 и выше); Интернет-площадка 2gis.ru на основе Cправочника организаций "2ГИС.ПЕНЗА"</v>
      </c>
      <c r="D132" s="699">
        <v>744</v>
      </c>
    </row>
    <row r="133" spans="1:4" s="16" customFormat="1" ht="50.1" customHeight="1" x14ac:dyDescent="0.2">
      <c r="A133" s="160" t="s">
        <v>100</v>
      </c>
      <c r="B133" s="161" t="s">
        <v>100</v>
      </c>
      <c r="C133"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"2ГИС.ПЕНЗА" (мобильная версия 2ГИС 4.0 и выше); Интернет-площадка 2gis.ru на основе Cправочника организаций "2ГИС.ПЕНЗА"</v>
      </c>
      <c r="D133" s="699">
        <v>7272</v>
      </c>
    </row>
    <row r="134" spans="1:4" s="16" customFormat="1" ht="50.1" customHeight="1" x14ac:dyDescent="0.2">
      <c r="A134" s="160" t="s">
        <v>101</v>
      </c>
      <c r="B134" s="161" t="s">
        <v>101</v>
      </c>
      <c r="C134"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"2ГИС.ПЕНЗА" (мобильная версия 2ГИС 4.0 и выше); Интернет-площадка 2gis.ru на основе Cправочника организаций "2ГИС.ПЕНЗА"</v>
      </c>
      <c r="D134" s="699">
        <v>3000</v>
      </c>
    </row>
    <row r="135" spans="1:4" s="16" customFormat="1" ht="50.1" customHeight="1" thickBot="1" x14ac:dyDescent="0.25">
      <c r="A135" s="160" t="s">
        <v>102</v>
      </c>
      <c r="B135" s="161"/>
      <c r="C135" s="203" t="str">
        <f>"Электронный справочник на основе Справочника организаций"&amp;$C$2&amp;" (версия для ПК)"</f>
        <v>Электронный справочник на основе Справочника организаций"2ГИС.ПЕНЗА" (версия для ПК)</v>
      </c>
      <c r="D135" s="699">
        <v>1770</v>
      </c>
    </row>
    <row r="136" spans="1:4" s="16" customFormat="1" ht="102" customHeight="1" thickBot="1" x14ac:dyDescent="0.25">
      <c r="A136" s="160" t="s">
        <v>16</v>
      </c>
      <c r="B136" s="161"/>
      <c r="C136"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136" s="699">
        <v>756</v>
      </c>
    </row>
    <row r="137" spans="1:4" s="16" customFormat="1" ht="102" customHeight="1" thickBot="1" x14ac:dyDescent="0.25">
      <c r="A137" s="160" t="s">
        <v>103</v>
      </c>
      <c r="B137" s="161"/>
      <c r="C137"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137" s="699">
        <v>100002</v>
      </c>
    </row>
    <row r="138" spans="1:4" s="16" customFormat="1" ht="126" customHeight="1" x14ac:dyDescent="0.2">
      <c r="A138" s="160" t="s">
        <v>104</v>
      </c>
      <c r="B138" s="161"/>
      <c r="C138" s="30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"2ГИС.ПЕНЗА" (версия для ПК); Интернет-площадка 2gis.ru на основе Cправочника организаций "2ГИС.ПЕНЗА"; Электронный справочник на основе Справочника организаций "2ГИС.ПЕНЗА" (мобильная версия); Интернет-площадки и Веб-приложения на основе Cправочника организаций "2ГИС.ПЕНЗА", http://api.2gis.ru/</v>
      </c>
      <c r="D138" s="699">
        <v>9018</v>
      </c>
    </row>
    <row r="139" spans="1:4" s="16" customFormat="1" ht="96" customHeight="1" x14ac:dyDescent="0.2">
      <c r="A139" s="154" t="s">
        <v>105</v>
      </c>
      <c r="B139" s="204"/>
      <c r="C13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Интернет-площадки и Веб-приложения на основе Cправочника организаций "2ГИС.ПЕНЗА", http://api.2gis.ru/</v>
      </c>
      <c r="D139" s="699">
        <v>4212</v>
      </c>
    </row>
    <row r="140" spans="1:4" s="16" customFormat="1" ht="96" customHeight="1" x14ac:dyDescent="0.2">
      <c r="A140" s="154" t="s">
        <v>106</v>
      </c>
      <c r="B140" s="204"/>
      <c r="C140"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"2ГИС.ПЕНЗА" (мобильная версия 2ГИС 4.0 и выше)</v>
      </c>
      <c r="D140" s="699">
        <v>7200</v>
      </c>
    </row>
    <row r="141" spans="1:4" s="16" customFormat="1" ht="50.1" customHeight="1" x14ac:dyDescent="0.2">
      <c r="A141" s="154" t="s">
        <v>107</v>
      </c>
      <c r="B141" s="204"/>
      <c r="C141" s="203" t="str">
        <f>"Интернет-площадка 2gis.ru на основе Cправочника организаций "&amp;$C$2&amp;""</f>
        <v>Интернет-площадка 2gis.ru на основе Cправочника организаций "2ГИС.ПЕНЗА"</v>
      </c>
      <c r="D141" s="699">
        <v>6000</v>
      </c>
    </row>
    <row r="142" spans="1:4" s="16" customFormat="1" ht="50.1" customHeight="1" x14ac:dyDescent="0.2">
      <c r="A142" s="160" t="s">
        <v>108</v>
      </c>
      <c r="B142" s="161"/>
      <c r="C142" s="203" t="str">
        <f>"Электронный справочник на основе Справочника организаций"&amp;$C$2&amp;" (версия для ПК)"</f>
        <v>Электронный справочник на основе Справочника организаций"2ГИС.ПЕНЗА" (версия для ПК)</v>
      </c>
      <c r="D142" s="699">
        <v>2400</v>
      </c>
    </row>
    <row r="143" spans="1:4" s="16" customFormat="1" ht="50.1" customHeight="1" x14ac:dyDescent="0.2">
      <c r="A143" s="160" t="s">
        <v>109</v>
      </c>
      <c r="B143" s="161"/>
      <c r="C143" s="203" t="str">
        <f>"Электронный справочник на основе Справочника организаций"&amp;$C$2&amp;" (версия для ПК)"</f>
        <v>Электронный справочник на основе Справочника организаций"2ГИС.ПЕНЗА" (версия для ПК)</v>
      </c>
      <c r="D143" s="699">
        <v>5400</v>
      </c>
    </row>
    <row r="144" spans="1:4" s="16" customFormat="1" ht="50.1" customHeight="1" x14ac:dyDescent="0.2">
      <c r="A144" s="160" t="s">
        <v>110</v>
      </c>
      <c r="B144" s="161"/>
      <c r="C144" s="203" t="str">
        <f>"Интернет-площадка 2gis.ru на основе Cправочника организаций "&amp;$C$2&amp;""</f>
        <v>Интернет-площадка 2gis.ru на основе Cправочника организаций "2ГИС.ПЕНЗА"</v>
      </c>
      <c r="D144" s="699">
        <v>7320</v>
      </c>
    </row>
    <row r="145" spans="1:4" s="16" customFormat="1" ht="50.1" customHeight="1" x14ac:dyDescent="0.2">
      <c r="A145" s="160" t="s">
        <v>111</v>
      </c>
      <c r="B145" s="161"/>
      <c r="C145" s="203" t="str">
        <f>"Интернет-площадка 2gis.ru на основе Cправочника организаций "&amp;$C$2&amp;""</f>
        <v>Интернет-площадка 2gis.ru на основе Cправочника организаций "2ГИС.ПЕНЗА"</v>
      </c>
      <c r="D145" s="699">
        <v>8784</v>
      </c>
    </row>
    <row r="146" spans="1:4" s="16" customFormat="1" ht="50.1" customHeight="1" x14ac:dyDescent="0.2">
      <c r="A146" s="160" t="s">
        <v>112</v>
      </c>
      <c r="B146" s="161"/>
      <c r="C146" s="203" t="str">
        <f>"Электронный справочник на основе Справочника организаций"&amp;$C$2&amp;" (версия для ПК)"</f>
        <v>Электронный справочник на основе Справочника организаций"2ГИС.ПЕНЗА" (версия для ПК)</v>
      </c>
      <c r="D146" s="699">
        <v>2760</v>
      </c>
    </row>
    <row r="147" spans="1:4" s="16" customFormat="1" ht="50.1" customHeight="1" x14ac:dyDescent="0.2">
      <c r="A147" s="160" t="s">
        <v>113</v>
      </c>
      <c r="B147" s="161"/>
      <c r="C147" s="203" t="str">
        <f>"Электронный справочник на основе Справочника организаций"&amp;$C$2&amp;" (версия для ПК)"</f>
        <v>Электронный справочник на основе Справочника организаций"2ГИС.ПЕНЗА" (версия для ПК)</v>
      </c>
      <c r="D147" s="699">
        <v>5040</v>
      </c>
    </row>
    <row r="148" spans="1:4" s="16" customFormat="1" ht="50.1" customHeight="1" x14ac:dyDescent="0.2">
      <c r="A148" s="154" t="s">
        <v>114</v>
      </c>
      <c r="B148" s="204"/>
      <c r="C148" s="203" t="str">
        <f>"Электронный справочник на основе Справочника организаций"&amp;$C$2&amp;" (версия для ПК)"</f>
        <v>Электронный справочник на основе Справочника организаций"2ГИС.ПЕНЗА" (версия для ПК)</v>
      </c>
      <c r="D148" s="699">
        <v>6360</v>
      </c>
    </row>
    <row r="149" spans="1:4" s="16" customFormat="1" ht="50.1" customHeight="1" x14ac:dyDescent="0.2">
      <c r="A149" s="160" t="s">
        <v>115</v>
      </c>
      <c r="B149" s="161"/>
      <c r="C149" s="203" t="s">
        <v>95</v>
      </c>
      <c r="D149" s="699">
        <v>960</v>
      </c>
    </row>
    <row r="150" spans="1:4" s="16" customFormat="1" ht="84.75" customHeight="1" x14ac:dyDescent="0.2">
      <c r="A150" s="160" t="s">
        <v>116</v>
      </c>
      <c r="B150" s="161"/>
      <c r="C150"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"2ГИС.ПЕНЗА" (мобильная версия 2ГИС 4.0 и выше); Интернет-площадка 2gis.ru на основе Cправочника организаций "2ГИС.ПЕНЗА"</v>
      </c>
      <c r="D150" s="699">
        <v>10200</v>
      </c>
    </row>
    <row r="151" spans="1:4" s="16" customFormat="1" ht="50.1" customHeight="1" thickBot="1" x14ac:dyDescent="0.25">
      <c r="A151" s="154" t="s">
        <v>117</v>
      </c>
      <c r="B151" s="204"/>
      <c r="C151" s="203" t="str">
        <f>"Электронный справочник на основе Справочника организаций"&amp;$C$2&amp;" (версия для ПК)"</f>
        <v>Электронный справочник на основе Справочника организаций"2ГИС.ПЕНЗА" (версия для ПК)</v>
      </c>
      <c r="D151" s="699">
        <v>2520</v>
      </c>
    </row>
    <row r="152" spans="1:4" s="16" customFormat="1" ht="36" customHeight="1" thickBot="1" x14ac:dyDescent="0.25">
      <c r="A152" s="24" t="s">
        <v>118</v>
      </c>
      <c r="B152" s="25"/>
      <c r="C152" s="24"/>
      <c r="D152" s="592"/>
    </row>
    <row r="153" spans="1:4" s="16" customFormat="1" ht="50.1" customHeight="1" x14ac:dyDescent="0.2">
      <c r="A153" s="160" t="s">
        <v>119</v>
      </c>
      <c r="B153" s="161"/>
      <c r="C153" s="206" t="str">
        <f>"Электронный справочник на основе Справочника организаций "&amp;$C$2&amp;" (мобильная версия)"</f>
        <v>Электронный справочник на основе Справочника организаций "2ГИС.ПЕНЗА" (мобильная версия)</v>
      </c>
      <c r="D153" s="699">
        <v>4800</v>
      </c>
    </row>
    <row r="154" spans="1:4" s="16" customFormat="1" ht="50.1" customHeight="1" x14ac:dyDescent="0.2">
      <c r="A154" s="160" t="s">
        <v>120</v>
      </c>
      <c r="B154" s="161"/>
      <c r="C154" s="209"/>
      <c r="D154" s="699">
        <v>4800</v>
      </c>
    </row>
    <row r="155" spans="1:4" s="16" customFormat="1" ht="50.1" customHeight="1" x14ac:dyDescent="0.2">
      <c r="A155" s="207" t="s">
        <v>121</v>
      </c>
      <c r="B155" s="208"/>
      <c r="C155" s="209"/>
      <c r="D155" s="699">
        <v>3600</v>
      </c>
    </row>
    <row r="156" spans="1:4" s="16" customFormat="1" ht="50.1" customHeight="1" x14ac:dyDescent="0.2">
      <c r="A156" s="207" t="s">
        <v>122</v>
      </c>
      <c r="B156" s="208"/>
      <c r="C156" s="209"/>
      <c r="D156" s="699">
        <v>360</v>
      </c>
    </row>
    <row r="157" spans="1:4" s="16" customFormat="1" ht="50.1" customHeight="1" thickBot="1" x14ac:dyDescent="0.25">
      <c r="A157" s="207" t="s">
        <v>123</v>
      </c>
      <c r="B157" s="208"/>
      <c r="C157" s="210"/>
      <c r="D157" s="699">
        <v>1260</v>
      </c>
    </row>
    <row r="158" spans="1:4" s="16" customFormat="1" ht="50.1" customHeight="1" thickBot="1" x14ac:dyDescent="0.25">
      <c r="A158" s="24" t="s">
        <v>124</v>
      </c>
      <c r="B158" s="25"/>
      <c r="C158" s="26"/>
      <c r="D158" s="26"/>
    </row>
    <row r="159" spans="1:4" s="16" customFormat="1" ht="50.1" customHeight="1" x14ac:dyDescent="0.2">
      <c r="A159" s="160" t="s">
        <v>214</v>
      </c>
      <c r="B159" s="161"/>
      <c r="C159"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"2ГИС.ПЕНЗА" (мобильная версия 2ГИС 4.0 и выше)</v>
      </c>
      <c r="D159" s="699">
        <v>1944</v>
      </c>
    </row>
    <row r="160" spans="1:4" s="16" customFormat="1" ht="50.1" customHeight="1" x14ac:dyDescent="0.2">
      <c r="A160" s="160" t="s">
        <v>126</v>
      </c>
      <c r="B160" s="161"/>
      <c r="C160" s="203" t="str">
        <f>"Интернет-площадка 2gis.ru на основе Cправочника организаций "&amp;$C$2&amp;""</f>
        <v>Интернет-площадка 2gis.ru на основе Cправочника организаций "2ГИС.ПЕНЗА"</v>
      </c>
      <c r="D160" s="578">
        <v>1560</v>
      </c>
    </row>
    <row r="161" spans="1:4" s="16" customFormat="1" ht="50.1" customHeight="1" x14ac:dyDescent="0.2">
      <c r="A161" s="160" t="s">
        <v>127</v>
      </c>
      <c r="B161" s="161"/>
      <c r="C161" s="203" t="str">
        <f>"Электронный справочник на основе Справочника организаций"&amp;$C$2&amp;" (версия для ПК)"</f>
        <v>Электронный справочник на основе Справочника организаций"2ГИС.ПЕНЗА" (версия для ПК)</v>
      </c>
      <c r="D161" s="699">
        <v>2124</v>
      </c>
    </row>
    <row r="162" spans="1:4" s="16" customFormat="1" ht="50.1" customHeight="1" x14ac:dyDescent="0.2">
      <c r="A162" s="160" t="s">
        <v>215</v>
      </c>
      <c r="B162" s="161"/>
      <c r="C162"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"2ГИС.ПЕНЗА" (мобильная версия 2ГИС 4.0 и выше)</v>
      </c>
      <c r="D162" s="578">
        <v>2760</v>
      </c>
    </row>
    <row r="163" spans="1:4" s="16" customFormat="1" ht="50.1" customHeight="1" x14ac:dyDescent="0.2">
      <c r="A163" s="160" t="s">
        <v>199</v>
      </c>
      <c r="B163" s="161"/>
      <c r="C163" s="203" t="str">
        <f>"Интернет-площадка 2gis.ru на основе Cправочника организаций "&amp;$C$2&amp;""</f>
        <v>Интернет-площадка 2gis.ru на основе Cправочника организаций "2ГИС.ПЕНЗА"</v>
      </c>
      <c r="D163" s="578">
        <v>2280</v>
      </c>
    </row>
    <row r="164" spans="1:4" s="16" customFormat="1" ht="50.1" customHeight="1" x14ac:dyDescent="0.2">
      <c r="A164" s="160" t="s">
        <v>130</v>
      </c>
      <c r="B164" s="161"/>
      <c r="C164" s="203" t="str">
        <f>"Электронный справочник на основе Справочника организаций"&amp;$C$2&amp;" (версия для ПК)"</f>
        <v>Электронный справочник на основе Справочника организаций"2ГИС.ПЕНЗА" (версия для ПК)</v>
      </c>
      <c r="D164" s="578">
        <v>3000</v>
      </c>
    </row>
    <row r="165" spans="1:4" s="16" customFormat="1" ht="126" customHeight="1" thickBot="1" x14ac:dyDescent="0.25">
      <c r="A165" s="160" t="s">
        <v>131</v>
      </c>
      <c r="B165" s="161"/>
      <c r="C165" s="301" t="str">
        <f>C160</f>
        <v>Интернет-площадка 2gis.ru на основе Cправочника организаций "2ГИС.ПЕНЗА"</v>
      </c>
      <c r="D165" s="699">
        <v>1944</v>
      </c>
    </row>
    <row r="166" spans="1:4" s="28" customFormat="1" ht="50.1" customHeight="1" thickBot="1" x14ac:dyDescent="0.25">
      <c r="A166" s="24" t="s">
        <v>200</v>
      </c>
      <c r="B166" s="25"/>
      <c r="C166" s="26"/>
      <c r="D166" s="27"/>
    </row>
    <row r="167" spans="1:4" s="23" customFormat="1" ht="30" customHeight="1" thickBot="1" x14ac:dyDescent="0.25">
      <c r="A167" s="302"/>
      <c r="B167" s="303"/>
      <c r="C167" s="460"/>
      <c r="D167" s="594"/>
    </row>
    <row r="168" spans="1:4" s="16" customFormat="1" ht="185.25" customHeight="1" x14ac:dyDescent="0.2">
      <c r="A168" s="160" t="s">
        <v>201</v>
      </c>
      <c r="B168" s="161"/>
      <c r="C168"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"2ГИС.ПЕНЗА" (версия для ПК); 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168" s="521">
        <v>7350</v>
      </c>
    </row>
    <row r="169" spans="1:4" s="16" customFormat="1" ht="83.25" customHeight="1" thickBot="1" x14ac:dyDescent="0.25">
      <c r="A169" s="160" t="s">
        <v>202</v>
      </c>
      <c r="B169" s="161"/>
      <c r="C169" s="209"/>
      <c r="D169" s="212">
        <v>7350</v>
      </c>
    </row>
    <row r="170" spans="1:4" s="16" customFormat="1" ht="21.75" thickBot="1" x14ac:dyDescent="0.25">
      <c r="A170" s="290"/>
      <c r="B170" s="291"/>
      <c r="C170" s="291"/>
      <c r="D170" s="463"/>
    </row>
    <row r="171" spans="1:4" ht="12.6" customHeight="1" x14ac:dyDescent="0.2"/>
    <row r="172" spans="1:4" s="223" customFormat="1" ht="24.95" customHeight="1" x14ac:dyDescent="0.2">
      <c r="A172" s="220"/>
      <c r="B172" s="221" t="s">
        <v>133</v>
      </c>
      <c r="C172" s="222" t="s">
        <v>622</v>
      </c>
      <c r="D172" s="222"/>
    </row>
    <row r="173" spans="1:4" s="223" customFormat="1" ht="24.95" customHeight="1" x14ac:dyDescent="0.2">
      <c r="A173" s="220"/>
      <c r="C173" s="424" t="s">
        <v>623</v>
      </c>
      <c r="D173" s="224"/>
    </row>
    <row r="174" spans="1:4" s="223" customFormat="1" ht="24.95" customHeight="1" x14ac:dyDescent="0.2">
      <c r="A174" s="220"/>
      <c r="C174" s="424" t="s">
        <v>624</v>
      </c>
      <c r="D174" s="224"/>
    </row>
    <row r="175" spans="1:4" s="217" customFormat="1" ht="12" customHeight="1" x14ac:dyDescent="0.2">
      <c r="A175" s="216"/>
      <c r="C175" s="224"/>
      <c r="D175" s="224"/>
    </row>
    <row r="176" spans="1:4" s="231" customFormat="1" ht="24.95" customHeight="1" x14ac:dyDescent="0.2">
      <c r="A176" s="227" t="str">
        <f>Абакан_юр!A174</f>
        <v>По соглашению сторон в качестве валюты платежа могут выступать украинские гривны, в этом случае курс следующий: 1 руб. = 0,4408 гривен</v>
      </c>
      <c r="B176" s="227"/>
      <c r="C176" s="227"/>
      <c r="D176" s="228"/>
    </row>
    <row r="177" spans="1:4" s="231" customFormat="1" ht="24.95" customHeight="1" x14ac:dyDescent="0.2">
      <c r="A177" s="227" t="str">
        <f>Абакан_юр!A175</f>
        <v>По соглашению сторон в качестве валюты платежа могут выступать дирхамы ОАЭ, в этом случае курс следующий: 1 руб. = 0,0420 дирхам</v>
      </c>
      <c r="B177" s="227"/>
      <c r="C177" s="227"/>
      <c r="D177" s="228"/>
    </row>
    <row r="178" spans="1:4" s="231" customFormat="1" ht="24.95" customHeight="1" x14ac:dyDescent="0.2">
      <c r="A178" s="227" t="str">
        <f>Абакан_юр!A176</f>
        <v>По соглашению сторон в качестве валюты платежа могут выступать доллары США, в этом случае курс следующий: 1 руб. = 0,0114 доллара</v>
      </c>
      <c r="B178" s="227"/>
      <c r="C178" s="227"/>
      <c r="D178" s="228"/>
    </row>
    <row r="179" spans="1:4" s="231" customFormat="1" ht="24.95" customHeight="1" x14ac:dyDescent="0.2">
      <c r="A179" s="227" t="str">
        <f>Абакан_юр!A177</f>
        <v>По соглашению сторон в качестве валюты платежа могут выступать евро, в этом случае курс следующий: 1 руб. = 0,0105 евро</v>
      </c>
      <c r="B179" s="227"/>
      <c r="C179" s="227"/>
      <c r="D179" s="228"/>
    </row>
    <row r="180" spans="1:4" s="231" customFormat="1" ht="24.95" customHeight="1" x14ac:dyDescent="0.2">
      <c r="A180" s="227" t="str">
        <f>Абакан_юр!A178</f>
        <v>По соглашению сторон в качестве валюты платежа могут выступать чешские кроны, в этом случае курс следующий: 1 руб. = 0,2605 крона</v>
      </c>
      <c r="B180" s="227"/>
      <c r="C180" s="227"/>
      <c r="D180" s="228"/>
    </row>
    <row r="181" spans="1:4" s="231" customFormat="1" ht="24.95" customHeight="1" x14ac:dyDescent="0.2">
      <c r="A181" s="227" t="str">
        <f>Абакан_юр!A179</f>
        <v>По соглашению сторон в качестве валюты платежа могут выступать киргизские сомы, в этом случае курс следующий: 1 руб. = 1,0083 сом</v>
      </c>
      <c r="B181" s="227"/>
      <c r="C181" s="227"/>
      <c r="D181" s="228"/>
    </row>
    <row r="182" spans="1:4" s="231" customFormat="1" ht="24.95" customHeight="1" x14ac:dyDescent="0.2">
      <c r="A182" s="227" t="str">
        <f>Абакан_юр!A180</f>
        <v>По соглашению сторон в качестве валюты платежа могут выступать казахстанские тенге, в этом случае курс следующий: 1 руб. = 5,0473 тенге</v>
      </c>
      <c r="B182" s="227"/>
      <c r="C182" s="227"/>
      <c r="D182" s="228"/>
    </row>
    <row r="183" spans="1:4" s="238" customFormat="1" ht="12.6" customHeight="1" x14ac:dyDescent="0.2">
      <c r="A183" s="233"/>
      <c r="B183" s="233"/>
      <c r="C183" s="234"/>
      <c r="D183" s="235"/>
    </row>
    <row r="184" spans="1:4" ht="24.95" customHeight="1" x14ac:dyDescent="0.2">
      <c r="A184" s="239" t="s">
        <v>145</v>
      </c>
      <c r="B184" s="239"/>
      <c r="C184" s="239"/>
      <c r="D184" s="239"/>
    </row>
    <row r="185" spans="1:4" s="238" customFormat="1" ht="12" customHeight="1" x14ac:dyDescent="0.2">
      <c r="A185" s="233"/>
      <c r="B185" s="233"/>
      <c r="C185" s="234"/>
      <c r="D185" s="235"/>
    </row>
    <row r="186" spans="1:4" s="242" customFormat="1" ht="50.1" customHeight="1" thickBot="1" x14ac:dyDescent="0.25">
      <c r="A186" s="240" t="s">
        <v>146</v>
      </c>
      <c r="B186" s="240"/>
      <c r="C186" s="240"/>
      <c r="D186" s="240"/>
    </row>
    <row r="187" spans="1:4" s="247" customFormat="1" ht="50.1" customHeight="1" thickBot="1" x14ac:dyDescent="0.25">
      <c r="A187" s="243" t="s">
        <v>147</v>
      </c>
      <c r="B187" s="244"/>
      <c r="C187" s="244"/>
      <c r="D187" s="245"/>
    </row>
    <row r="188" spans="1:4" ht="50.1" customHeight="1" thickBot="1" x14ac:dyDescent="0.25">
      <c r="A188" s="426" t="s">
        <v>148</v>
      </c>
      <c r="B188" s="427"/>
      <c r="C188" s="250" t="s">
        <v>149</v>
      </c>
      <c r="D188" s="525" t="s">
        <v>150</v>
      </c>
    </row>
    <row r="189" spans="1:4" ht="99.95" customHeight="1" x14ac:dyDescent="0.2">
      <c r="A189" s="253" t="s">
        <v>151</v>
      </c>
      <c r="B189" s="254"/>
      <c r="C189" s="255" t="s">
        <v>152</v>
      </c>
      <c r="D189" s="432" t="s">
        <v>153</v>
      </c>
    </row>
    <row r="190" spans="1:4" ht="75" customHeight="1" x14ac:dyDescent="0.2">
      <c r="A190" s="258" t="s">
        <v>154</v>
      </c>
      <c r="B190" s="259"/>
      <c r="C190" s="260" t="s">
        <v>155</v>
      </c>
      <c r="D190" s="434" t="s">
        <v>156</v>
      </c>
    </row>
    <row r="191" spans="1:4" ht="138.75" customHeight="1" x14ac:dyDescent="0.2">
      <c r="A191" s="258" t="s">
        <v>157</v>
      </c>
      <c r="B191" s="259"/>
      <c r="C191" s="260" t="s">
        <v>158</v>
      </c>
      <c r="D191" s="434" t="s">
        <v>156</v>
      </c>
    </row>
    <row r="192" spans="1:4" s="217" customFormat="1" ht="102.75" customHeight="1" thickBot="1" x14ac:dyDescent="0.25">
      <c r="A192" s="321" t="s">
        <v>160</v>
      </c>
      <c r="B192" s="322"/>
      <c r="C192" s="611" t="s">
        <v>161</v>
      </c>
      <c r="D192" s="611" t="s">
        <v>156</v>
      </c>
    </row>
    <row r="193" spans="1:4" s="238" customFormat="1" ht="222.75" customHeight="1" thickBot="1" x14ac:dyDescent="0.25">
      <c r="A193" s="321" t="s">
        <v>162</v>
      </c>
      <c r="B193" s="322"/>
      <c r="C193" s="323" t="s">
        <v>163</v>
      </c>
      <c r="D193" s="323" t="s">
        <v>156</v>
      </c>
    </row>
    <row r="194" spans="1:4" ht="12" customHeight="1" x14ac:dyDescent="0.2"/>
    <row r="195" spans="1:4" ht="36.75" customHeight="1" x14ac:dyDescent="0.2">
      <c r="A195" s="264" t="s">
        <v>164</v>
      </c>
      <c r="B195" s="264"/>
      <c r="C195" s="264"/>
      <c r="D195" s="264"/>
    </row>
    <row r="196" spans="1:4" ht="36.75" customHeight="1" x14ac:dyDescent="0.2">
      <c r="A196" s="264" t="s">
        <v>165</v>
      </c>
      <c r="B196" s="264"/>
      <c r="C196" s="264"/>
      <c r="D196" s="264"/>
    </row>
    <row r="197" spans="1:4" ht="201.75" customHeight="1" x14ac:dyDescent="0.2">
      <c r="A197" s="326" t="str">
        <f>Абакан_юр!A195</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7" s="326"/>
      <c r="C197" s="326"/>
      <c r="D197" s="326"/>
    </row>
    <row r="198" spans="1:4" s="16" customFormat="1" ht="67.5" customHeight="1" x14ac:dyDescent="0.2">
      <c r="A198" s="239" t="s">
        <v>167</v>
      </c>
      <c r="B198" s="239"/>
      <c r="C198" s="239"/>
      <c r="D198" s="239"/>
    </row>
    <row r="199" spans="1:4" ht="23.25" x14ac:dyDescent="0.2">
      <c r="A199" s="264" t="s">
        <v>168</v>
      </c>
      <c r="B199" s="264"/>
      <c r="C199" s="264"/>
      <c r="D199" s="264"/>
    </row>
    <row r="200" spans="1:4" s="266" customFormat="1" ht="114.75" customHeight="1" x14ac:dyDescent="0.2">
      <c r="A200" s="239" t="s">
        <v>169</v>
      </c>
      <c r="B200" s="239"/>
      <c r="C200" s="239"/>
      <c r="D200" s="239"/>
    </row>
  </sheetData>
  <sheetProtection selectLockedCells="1" selectUnlockedCells="1"/>
  <mergeCells count="179">
    <mergeCell ref="A198:D198"/>
    <mergeCell ref="A199:D199"/>
    <mergeCell ref="A200:D200"/>
    <mergeCell ref="A191:B191"/>
    <mergeCell ref="A192:B192"/>
    <mergeCell ref="A193:B193"/>
    <mergeCell ref="A195:D195"/>
    <mergeCell ref="A196:D196"/>
    <mergeCell ref="A197:D197"/>
    <mergeCell ref="A184:D184"/>
    <mergeCell ref="A186:D186"/>
    <mergeCell ref="A187:D187"/>
    <mergeCell ref="A188:B188"/>
    <mergeCell ref="A189:B189"/>
    <mergeCell ref="A190:B190"/>
    <mergeCell ref="A177:C177"/>
    <mergeCell ref="A178:C178"/>
    <mergeCell ref="A179:C179"/>
    <mergeCell ref="A180:C180"/>
    <mergeCell ref="A181:C181"/>
    <mergeCell ref="A182:C182"/>
    <mergeCell ref="A170:D170"/>
    <mergeCell ref="C172:D172"/>
    <mergeCell ref="C173:D173"/>
    <mergeCell ref="C174:D174"/>
    <mergeCell ref="C175:D175"/>
    <mergeCell ref="A176:C176"/>
    <mergeCell ref="A164:B164"/>
    <mergeCell ref="A165:B165"/>
    <mergeCell ref="A166:B166"/>
    <mergeCell ref="A167:C167"/>
    <mergeCell ref="A168:B168"/>
    <mergeCell ref="C168:C169"/>
    <mergeCell ref="A169:B169"/>
    <mergeCell ref="A158:B158"/>
    <mergeCell ref="A159:B159"/>
    <mergeCell ref="A160:B160"/>
    <mergeCell ref="A161:B161"/>
    <mergeCell ref="A162:B162"/>
    <mergeCell ref="A163:B163"/>
    <mergeCell ref="A150:B150"/>
    <mergeCell ref="A151:B151"/>
    <mergeCell ref="A152:B152"/>
    <mergeCell ref="C152:D152"/>
    <mergeCell ref="A153:B153"/>
    <mergeCell ref="C153:C157"/>
    <mergeCell ref="A154:B154"/>
    <mergeCell ref="A155:B155"/>
    <mergeCell ref="A156:B156"/>
    <mergeCell ref="A157:B157"/>
    <mergeCell ref="A144:B144"/>
    <mergeCell ref="A145:B145"/>
    <mergeCell ref="A146:B146"/>
    <mergeCell ref="A147:B147"/>
    <mergeCell ref="A148:B148"/>
    <mergeCell ref="A149:B14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6:B126"/>
    <mergeCell ref="A127:B127"/>
    <mergeCell ref="A128:B128"/>
    <mergeCell ref="A129:B129"/>
    <mergeCell ref="A130:B130"/>
    <mergeCell ref="A131:B131"/>
    <mergeCell ref="A120:B120"/>
    <mergeCell ref="A121:B121"/>
    <mergeCell ref="A122:B122"/>
    <mergeCell ref="A123:B123"/>
    <mergeCell ref="A124:B124"/>
    <mergeCell ref="A125:B125"/>
    <mergeCell ref="A113:B113"/>
    <mergeCell ref="A114:B114"/>
    <mergeCell ref="A115:B115"/>
    <mergeCell ref="A116:B116"/>
    <mergeCell ref="A117:B117"/>
    <mergeCell ref="A119:B119"/>
    <mergeCell ref="A107:B107"/>
    <mergeCell ref="A108:B108"/>
    <mergeCell ref="A109:B109"/>
    <mergeCell ref="A110:B110"/>
    <mergeCell ref="A111:B111"/>
    <mergeCell ref="A112:B112"/>
    <mergeCell ref="A97:B97"/>
    <mergeCell ref="A99:B99"/>
    <mergeCell ref="C99:C116"/>
    <mergeCell ref="A100:B100"/>
    <mergeCell ref="A101:B101"/>
    <mergeCell ref="A102:B102"/>
    <mergeCell ref="A103:B103"/>
    <mergeCell ref="A104:B104"/>
    <mergeCell ref="A105:B105"/>
    <mergeCell ref="A106:B106"/>
    <mergeCell ref="A91:B91"/>
    <mergeCell ref="A92:B92"/>
    <mergeCell ref="A93:B93"/>
    <mergeCell ref="A94:B94"/>
    <mergeCell ref="A95:B95"/>
    <mergeCell ref="A96:B96"/>
    <mergeCell ref="A81:B81"/>
    <mergeCell ref="A82:B82"/>
    <mergeCell ref="A83:B83"/>
    <mergeCell ref="A84:B84"/>
    <mergeCell ref="A85:C85"/>
    <mergeCell ref="A87:B87"/>
    <mergeCell ref="C87:C95"/>
    <mergeCell ref="A88:B88"/>
    <mergeCell ref="A89:B89"/>
    <mergeCell ref="A90:B90"/>
    <mergeCell ref="A75:B75"/>
    <mergeCell ref="A76:B76"/>
    <mergeCell ref="A77:B77"/>
    <mergeCell ref="A78:B78"/>
    <mergeCell ref="A79:B79"/>
    <mergeCell ref="A80:B80"/>
    <mergeCell ref="A69:B69"/>
    <mergeCell ref="A70:B70"/>
    <mergeCell ref="A71:B71"/>
    <mergeCell ref="A72:B72"/>
    <mergeCell ref="A73:B73"/>
    <mergeCell ref="A74:B74"/>
    <mergeCell ref="A60:A62"/>
    <mergeCell ref="B60:B61"/>
    <mergeCell ref="C60:C61"/>
    <mergeCell ref="D60:D62"/>
    <mergeCell ref="A64:C64"/>
    <mergeCell ref="A65:B65"/>
    <mergeCell ref="C65:C84"/>
    <mergeCell ref="A66:B66"/>
    <mergeCell ref="A67:B67"/>
    <mergeCell ref="A68:B68"/>
    <mergeCell ref="A48:A52"/>
    <mergeCell ref="B48:B49"/>
    <mergeCell ref="C48:C49"/>
    <mergeCell ref="D48:D52"/>
    <mergeCell ref="A54:A58"/>
    <mergeCell ref="B54:B55"/>
    <mergeCell ref="C54:C55"/>
    <mergeCell ref="D54:D58"/>
    <mergeCell ref="A38:A41"/>
    <mergeCell ref="D38:D41"/>
    <mergeCell ref="C39:C40"/>
    <mergeCell ref="A43:A46"/>
    <mergeCell ref="B43:B44"/>
    <mergeCell ref="C43:C44"/>
    <mergeCell ref="D43:D46"/>
    <mergeCell ref="A27:A30"/>
    <mergeCell ref="B27:B28"/>
    <mergeCell ref="C27:C28"/>
    <mergeCell ref="D27:D30"/>
    <mergeCell ref="A32:A36"/>
    <mergeCell ref="B32:B33"/>
    <mergeCell ref="C32:C33"/>
    <mergeCell ref="D32:D36"/>
    <mergeCell ref="A18:A21"/>
    <mergeCell ref="D18:D21"/>
    <mergeCell ref="C19:C20"/>
    <mergeCell ref="A23:A25"/>
    <mergeCell ref="B23:B24"/>
    <mergeCell ref="C23:C24"/>
    <mergeCell ref="D23:D25"/>
    <mergeCell ref="A5:B5"/>
    <mergeCell ref="A7:A10"/>
    <mergeCell ref="B7:B8"/>
    <mergeCell ref="C7:C8"/>
    <mergeCell ref="D7:D10"/>
    <mergeCell ref="A12:A16"/>
    <mergeCell ref="B12:B13"/>
    <mergeCell ref="C12:C13"/>
    <mergeCell ref="D12:D16"/>
  </mergeCells>
  <pageMargins left="0.59055118110236227" right="0.59055118110236227" top="0.19685039370078741" bottom="0.19685039370078741" header="0" footer="0"/>
  <pageSetup paperSize="9" scale="27" firstPageNumber="0" fitToHeight="50" orientation="portrait" horizontalDpi="300" verticalDpi="300"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333"/>
  <sheetViews>
    <sheetView view="pageBreakPreview" zoomScale="40" zoomScaleNormal="60" zoomScaleSheetLayoutView="40" workbookViewId="0">
      <pane ySplit="3" topLeftCell="A268" activePane="bottomLeft" state="frozen"/>
      <selection activeCell="A181" sqref="A181:B181"/>
      <selection pane="bottomLeft" activeCell="A181" sqref="A181:B181"/>
    </sheetView>
  </sheetViews>
  <sheetFormatPr defaultColWidth="9.140625" defaultRowHeight="12.75" outlineLevelRow="1" x14ac:dyDescent="0.2"/>
  <cols>
    <col min="1" max="1" width="45.7109375" style="216" customWidth="1"/>
    <col min="2" max="2" width="80.7109375" style="217" customWidth="1"/>
    <col min="3" max="3" width="120.7109375" style="218" customWidth="1"/>
    <col min="4" max="7" width="30.7109375" style="217" customWidth="1"/>
    <col min="8" max="8" width="30.7109375" style="219" customWidth="1"/>
    <col min="9" max="16384" width="9.140625" style="219"/>
  </cols>
  <sheetData>
    <row r="1" spans="1:8" s="4" customFormat="1" ht="50.1" customHeight="1" x14ac:dyDescent="0.2">
      <c r="A1" s="1"/>
      <c r="B1" s="2"/>
      <c r="C1" s="3" t="s">
        <v>0</v>
      </c>
      <c r="D1" s="541"/>
      <c r="E1" s="541"/>
      <c r="F1" s="541"/>
      <c r="G1" s="542"/>
      <c r="H1" s="542"/>
    </row>
    <row r="2" spans="1:8" s="10" customFormat="1" ht="50.1" customHeight="1" x14ac:dyDescent="0.2">
      <c r="A2" s="5" t="str">
        <f>Абакан_юр!A2</f>
        <v>Введен в действие с "01" июня 2024 г.</v>
      </c>
      <c r="B2" s="6" t="s">
        <v>2</v>
      </c>
      <c r="C2" s="7" t="s">
        <v>625</v>
      </c>
      <c r="D2" s="543"/>
      <c r="E2" s="543"/>
      <c r="F2" s="543"/>
      <c r="G2" s="544"/>
      <c r="H2" s="544"/>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700" t="s">
        <v>7</v>
      </c>
      <c r="D4" s="331"/>
      <c r="E4" s="331"/>
      <c r="F4" s="331"/>
      <c r="G4" s="331"/>
      <c r="H4" s="332"/>
    </row>
    <row r="5" spans="1:8" s="28" customFormat="1" ht="49.5" customHeight="1" thickBot="1" x14ac:dyDescent="0.25">
      <c r="A5" s="24" t="s">
        <v>9</v>
      </c>
      <c r="B5" s="25"/>
      <c r="C5" s="26"/>
      <c r="D5" s="26"/>
      <c r="E5" s="26"/>
      <c r="F5" s="26"/>
      <c r="G5" s="26"/>
      <c r="H5" s="27"/>
    </row>
    <row r="6" spans="1:8" s="16" customFormat="1" ht="32.25" customHeight="1" thickBot="1" x14ac:dyDescent="0.25">
      <c r="A6" s="685"/>
      <c r="B6" s="686"/>
      <c r="C6" s="686"/>
      <c r="D6" s="291" t="s">
        <v>234</v>
      </c>
      <c r="E6" s="291"/>
      <c r="F6" s="291"/>
      <c r="G6" s="291"/>
      <c r="H6" s="463"/>
    </row>
    <row r="7" spans="1:8" s="16" customFormat="1" ht="24.95" customHeight="1" thickBot="1" x14ac:dyDescent="0.25">
      <c r="A7" s="81"/>
      <c r="B7" s="129"/>
      <c r="C7" s="130"/>
      <c r="D7" s="642" t="s">
        <v>171</v>
      </c>
      <c r="E7" s="643" t="s">
        <v>172</v>
      </c>
      <c r="F7" s="644" t="s">
        <v>173</v>
      </c>
      <c r="G7" s="643" t="s">
        <v>174</v>
      </c>
      <c r="H7" s="645" t="s">
        <v>175</v>
      </c>
    </row>
    <row r="8" spans="1:8" s="16" customFormat="1" ht="48" customHeight="1" x14ac:dyDescent="0.2">
      <c r="A8" s="53" t="s">
        <v>10</v>
      </c>
      <c r="B8" s="87" t="s">
        <v>27</v>
      </c>
      <c r="C8" s="8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"2ГИС.ПЕРМЬ" (версия для ПК); Интернет-площадка 2gis.ru на основе Cправочника организаций "2ГИС.ПЕРМЬ"; Электронный справочник на основе Справочника организаций "2ГИС.ПЕРМЬ" (мобильная версия); Интернет-площадки и Веб-приложения на основе Cправочника организаций "2ГИС.ПЕРМЬ", http://api.2gis.ru/</v>
      </c>
      <c r="D8" s="31">
        <f>F8*1.2</f>
        <v>13341.6</v>
      </c>
      <c r="E8" s="32">
        <f>F8*1.1</f>
        <v>12229.800000000001</v>
      </c>
      <c r="F8" s="32">
        <v>11118</v>
      </c>
      <c r="G8" s="32">
        <f>F8*0.75</f>
        <v>8338.5</v>
      </c>
      <c r="H8" s="33">
        <f>F8*0.5</f>
        <v>5559</v>
      </c>
    </row>
    <row r="9" spans="1:8" s="16" customFormat="1" ht="47.25" customHeight="1" x14ac:dyDescent="0.2">
      <c r="A9" s="55"/>
      <c r="B9" s="353"/>
      <c r="C9" s="354"/>
      <c r="D9" s="36"/>
      <c r="E9" s="37"/>
      <c r="F9" s="37"/>
      <c r="G9" s="37"/>
      <c r="H9" s="38"/>
    </row>
    <row r="10" spans="1:8" s="16" customFormat="1" ht="57.75" customHeight="1" x14ac:dyDescent="0.2">
      <c r="A10" s="55"/>
      <c r="B10" s="353"/>
      <c r="C10" s="354"/>
      <c r="D10" s="36"/>
      <c r="E10" s="37"/>
      <c r="F10" s="37"/>
      <c r="G10" s="37"/>
      <c r="H10" s="38"/>
    </row>
    <row r="11" spans="1:8" s="16" customFormat="1" ht="63" customHeight="1" x14ac:dyDescent="0.2">
      <c r="A11" s="55"/>
      <c r="B11" s="92"/>
      <c r="C11" s="93"/>
      <c r="D11" s="36"/>
      <c r="E11" s="37"/>
      <c r="F11" s="37"/>
      <c r="G11" s="37"/>
      <c r="H11" s="38"/>
    </row>
    <row r="12" spans="1:8" s="16" customFormat="1" ht="55.5" customHeight="1" x14ac:dyDescent="0.2">
      <c r="A12" s="55"/>
      <c r="B12" s="701" t="s">
        <v>12</v>
      </c>
      <c r="C12" s="70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Интернет-площадки и Веб-приложения на основе Cправочника организаций "2ГИС.ПЕРМЬ", http://api.2gis.ru/</v>
      </c>
      <c r="D12" s="36"/>
      <c r="E12" s="37"/>
      <c r="F12" s="37"/>
      <c r="G12" s="37"/>
      <c r="H12" s="38"/>
    </row>
    <row r="13" spans="1:8" s="16" customFormat="1" ht="57.75" customHeight="1" x14ac:dyDescent="0.2">
      <c r="A13" s="55"/>
      <c r="B13" s="701"/>
      <c r="C13" s="702"/>
      <c r="D13" s="36"/>
      <c r="E13" s="37"/>
      <c r="F13" s="37"/>
      <c r="G13" s="37"/>
      <c r="H13" s="38"/>
    </row>
    <row r="14" spans="1:8" s="16" customFormat="1" ht="59.25" customHeight="1" x14ac:dyDescent="0.2">
      <c r="A14" s="55"/>
      <c r="B14" s="703" t="s">
        <v>13</v>
      </c>
      <c r="C14" s="70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14" s="36"/>
      <c r="E14" s="37"/>
      <c r="F14" s="37"/>
      <c r="G14" s="37"/>
      <c r="H14" s="38"/>
    </row>
    <row r="15" spans="1:8" s="16" customFormat="1" ht="100.5" customHeight="1" thickBot="1" x14ac:dyDescent="0.25">
      <c r="A15" s="59"/>
      <c r="B15" s="705"/>
      <c r="C15" s="706"/>
      <c r="D15" s="121"/>
      <c r="E15" s="122"/>
      <c r="F15" s="122"/>
      <c r="G15" s="122"/>
      <c r="H15" s="123"/>
    </row>
    <row r="16" spans="1:8" s="16" customFormat="1" ht="24.95" customHeight="1" thickBot="1" x14ac:dyDescent="0.25">
      <c r="A16" s="112"/>
      <c r="B16" s="707"/>
      <c r="C16" s="83"/>
      <c r="D16" s="291" t="s">
        <v>234</v>
      </c>
      <c r="E16" s="291"/>
      <c r="F16" s="291"/>
      <c r="G16" s="291"/>
      <c r="H16" s="463"/>
    </row>
    <row r="17" spans="1:8" s="16" customFormat="1" ht="48" customHeight="1" x14ac:dyDescent="0.2">
      <c r="A17" s="65" t="s">
        <v>14</v>
      </c>
      <c r="B17" s="87" t="s">
        <v>27</v>
      </c>
      <c r="C17" s="8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"2ГИС.ПЕРМЬ" (версия для ПК); Интернет-площадка 2gis.ru на основе Cправочника организаций "2ГИС.ПЕРМЬ"; Электронный справочник на основе Справочника организаций "2ГИС.ПЕРМЬ" (мобильная версия); Интернет-площадки и Веб-приложения на основе Cправочника организаций "2ГИС.ПЕРМЬ", http://api.2gis.ru/</v>
      </c>
      <c r="D17" s="340">
        <f>F17*1.2</f>
        <v>15609.599999999999</v>
      </c>
      <c r="E17" s="341">
        <f>F17*1.1</f>
        <v>14308.800000000001</v>
      </c>
      <c r="F17" s="341">
        <v>13008</v>
      </c>
      <c r="G17" s="341">
        <f>F17*0.75</f>
        <v>9756</v>
      </c>
      <c r="H17" s="342">
        <f>F17*0.5</f>
        <v>6504</v>
      </c>
    </row>
    <row r="18" spans="1:8" s="16" customFormat="1" ht="47.25" customHeight="1" x14ac:dyDescent="0.2">
      <c r="A18" s="71"/>
      <c r="B18" s="353"/>
      <c r="C18" s="354"/>
      <c r="D18" s="343"/>
      <c r="E18" s="344"/>
      <c r="F18" s="344"/>
      <c r="G18" s="344"/>
      <c r="H18" s="345"/>
    </row>
    <row r="19" spans="1:8" s="16" customFormat="1" ht="57.75" customHeight="1" x14ac:dyDescent="0.2">
      <c r="A19" s="71"/>
      <c r="B19" s="353"/>
      <c r="C19" s="354"/>
      <c r="D19" s="343"/>
      <c r="E19" s="344"/>
      <c r="F19" s="344"/>
      <c r="G19" s="344"/>
      <c r="H19" s="345"/>
    </row>
    <row r="20" spans="1:8" s="16" customFormat="1" ht="63" customHeight="1" x14ac:dyDescent="0.2">
      <c r="A20" s="71"/>
      <c r="B20" s="92"/>
      <c r="C20" s="93"/>
      <c r="D20" s="343"/>
      <c r="E20" s="344"/>
      <c r="F20" s="344"/>
      <c r="G20" s="344"/>
      <c r="H20" s="345"/>
    </row>
    <row r="21" spans="1:8" s="16" customFormat="1" ht="55.5" customHeight="1" x14ac:dyDescent="0.2">
      <c r="A21" s="71"/>
      <c r="B21" s="701" t="s">
        <v>12</v>
      </c>
      <c r="C21" s="70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Интернет-площадки и Веб-приложения на основе Cправочника организаций "2ГИС.ПЕРМЬ", http://api.2gis.ru/</v>
      </c>
      <c r="D21" s="343"/>
      <c r="E21" s="344"/>
      <c r="F21" s="344"/>
      <c r="G21" s="344"/>
      <c r="H21" s="345"/>
    </row>
    <row r="22" spans="1:8" s="16" customFormat="1" ht="57.75" customHeight="1" x14ac:dyDescent="0.2">
      <c r="A22" s="71"/>
      <c r="B22" s="701"/>
      <c r="C22" s="708"/>
      <c r="D22" s="343"/>
      <c r="E22" s="344"/>
      <c r="F22" s="344"/>
      <c r="G22" s="344"/>
      <c r="H22" s="345"/>
    </row>
    <row r="23" spans="1:8" s="16" customFormat="1" ht="87.75" customHeight="1" x14ac:dyDescent="0.2">
      <c r="A23" s="71"/>
      <c r="B23" s="709" t="s">
        <v>13</v>
      </c>
      <c r="C23" s="7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23" s="343"/>
      <c r="E23" s="344"/>
      <c r="F23" s="344"/>
      <c r="G23" s="344"/>
      <c r="H23" s="345"/>
    </row>
    <row r="24" spans="1:8" s="16" customFormat="1" ht="63" customHeight="1" x14ac:dyDescent="0.2">
      <c r="A24" s="71"/>
      <c r="B24" s="709"/>
      <c r="C24" s="708"/>
      <c r="D24" s="343"/>
      <c r="E24" s="344"/>
      <c r="F24" s="344"/>
      <c r="G24" s="344"/>
      <c r="H24" s="345"/>
    </row>
    <row r="25" spans="1:8" s="16" customFormat="1" ht="100.5" customHeight="1" thickBot="1" x14ac:dyDescent="0.25">
      <c r="A25" s="77"/>
      <c r="B25" s="107" t="s">
        <v>16</v>
      </c>
      <c r="C25" s="7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25" s="346"/>
      <c r="E25" s="347"/>
      <c r="F25" s="347"/>
      <c r="G25" s="347"/>
      <c r="H25" s="348"/>
    </row>
    <row r="26" spans="1:8" s="16" customFormat="1" ht="24.95" customHeight="1" thickBot="1" x14ac:dyDescent="0.25">
      <c r="A26" s="81"/>
      <c r="B26" s="464"/>
      <c r="C26" s="130"/>
      <c r="D26" s="63"/>
      <c r="E26" s="63"/>
      <c r="F26" s="63"/>
      <c r="G26" s="63"/>
      <c r="H26" s="64"/>
    </row>
    <row r="27" spans="1:8" s="16" customFormat="1" ht="112.5" customHeight="1" x14ac:dyDescent="0.2">
      <c r="A27" s="65" t="s">
        <v>17</v>
      </c>
      <c r="B27" s="66" t="s">
        <v>18</v>
      </c>
      <c r="C27" s="67"/>
      <c r="D27" s="69">
        <v>2790</v>
      </c>
      <c r="E27" s="69"/>
      <c r="F27" s="69"/>
      <c r="G27" s="69"/>
      <c r="H27" s="70"/>
    </row>
    <row r="28" spans="1:8" s="16" customFormat="1" ht="50.1" customHeight="1" x14ac:dyDescent="0.2">
      <c r="A28" s="71"/>
      <c r="B28" s="72" t="s">
        <v>19</v>
      </c>
      <c r="C28" s="73" t="str">
        <f>"Электронный справочник "&amp;$C$2&amp;" (версия для ПК)"</f>
        <v>Электронный справочник "2ГИС.ПЕРМЬ" (версия для ПК)</v>
      </c>
      <c r="D28" s="75"/>
      <c r="E28" s="75"/>
      <c r="F28" s="75"/>
      <c r="G28" s="75"/>
      <c r="H28" s="76"/>
    </row>
    <row r="29" spans="1:8" s="16" customFormat="1" ht="40.5" customHeight="1" x14ac:dyDescent="0.2">
      <c r="A29" s="71"/>
      <c r="B29" s="72" t="s">
        <v>20</v>
      </c>
      <c r="C29" s="35"/>
      <c r="D29" s="75"/>
      <c r="E29" s="75"/>
      <c r="F29" s="75"/>
      <c r="G29" s="75"/>
      <c r="H29" s="76"/>
    </row>
    <row r="30" spans="1:8" s="16" customFormat="1" ht="75" customHeight="1" thickBot="1" x14ac:dyDescent="0.25">
      <c r="A30" s="77"/>
      <c r="B30" s="72" t="s">
        <v>21</v>
      </c>
      <c r="C30"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"2ГИС.ПЕРМЬ"; Электронный справочник "2ГИС.ПЕРМЬ" (мобильная версия 2ГИС 4.0 и выше)</v>
      </c>
      <c r="D30" s="79"/>
      <c r="E30" s="79"/>
      <c r="F30" s="79"/>
      <c r="G30" s="79"/>
      <c r="H30" s="80"/>
    </row>
    <row r="31" spans="1:8" s="16" customFormat="1" ht="24.95" customHeight="1" thickBot="1" x14ac:dyDescent="0.25">
      <c r="A31" s="81"/>
      <c r="B31" s="82"/>
      <c r="C31" s="83"/>
      <c r="D31" s="291" t="s">
        <v>234</v>
      </c>
      <c r="E31" s="291"/>
      <c r="F31" s="291"/>
      <c r="G31" s="291"/>
      <c r="H31" s="463"/>
    </row>
    <row r="32" spans="1:8" s="16" customFormat="1" ht="50.1" customHeight="1" x14ac:dyDescent="0.2">
      <c r="A32" s="65" t="s">
        <v>22</v>
      </c>
      <c r="B32" s="87" t="s">
        <v>23</v>
      </c>
      <c r="C32"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Интернет-площадки и Веб-приложения на основе Cправочника организаций "2ГИС.ПЕРМЬ", http://api.2gis.ru/</v>
      </c>
      <c r="D32" s="90">
        <v>270</v>
      </c>
      <c r="E32" s="90"/>
      <c r="F32" s="90"/>
      <c r="G32" s="90"/>
      <c r="H32" s="91"/>
    </row>
    <row r="33" spans="1:8" s="16" customFormat="1" ht="94.5" customHeight="1" x14ac:dyDescent="0.2">
      <c r="A33" s="71"/>
      <c r="B33" s="92"/>
      <c r="C33" s="93"/>
      <c r="D33" s="95"/>
      <c r="E33" s="95"/>
      <c r="F33" s="95"/>
      <c r="G33" s="95"/>
      <c r="H33" s="96"/>
    </row>
    <row r="34" spans="1:8" s="16" customFormat="1" ht="163.5" customHeight="1" thickBot="1" x14ac:dyDescent="0.25">
      <c r="A34" s="77"/>
      <c r="B34" s="97" t="s">
        <v>13</v>
      </c>
      <c r="C34"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34" s="100"/>
      <c r="E34" s="100"/>
      <c r="F34" s="100"/>
      <c r="G34" s="100"/>
      <c r="H34" s="101"/>
    </row>
    <row r="35" spans="1:8" s="16" customFormat="1" ht="24.95" customHeight="1" thickBot="1" x14ac:dyDescent="0.25">
      <c r="A35" s="81"/>
      <c r="B35" s="48"/>
      <c r="C35" s="49"/>
      <c r="D35" s="291" t="s">
        <v>234</v>
      </c>
      <c r="E35" s="291"/>
      <c r="F35" s="291"/>
      <c r="G35" s="291"/>
      <c r="H35" s="463"/>
    </row>
    <row r="36" spans="1:8" s="16" customFormat="1" ht="50.1" customHeight="1" x14ac:dyDescent="0.2">
      <c r="A36" s="65" t="s">
        <v>626</v>
      </c>
      <c r="B36" s="30" t="s">
        <v>27</v>
      </c>
      <c r="C36" s="8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"2ГИС.ПЕРМЬ" (версия для ПК); Интернет-площадка 2gis.ru на основе Cправочника организаций "2ГИС.ПЕРМЬ"; Электронный справочник на основе Справочника организаций "2ГИС.ПЕРМЬ" (мобильная версия)</v>
      </c>
      <c r="D36" s="54">
        <f>F36*1.2</f>
        <v>29361.599999999999</v>
      </c>
      <c r="E36" s="32">
        <f>F36*1.1</f>
        <v>26914.800000000003</v>
      </c>
      <c r="F36" s="32">
        <v>24468</v>
      </c>
      <c r="G36" s="32">
        <f>F36*0.75</f>
        <v>18351</v>
      </c>
      <c r="H36" s="33">
        <f>F36*0.5</f>
        <v>12234</v>
      </c>
    </row>
    <row r="37" spans="1:8" s="16" customFormat="1" ht="99.95" customHeight="1" x14ac:dyDescent="0.2">
      <c r="A37" s="71"/>
      <c r="B37" s="35"/>
      <c r="C37" s="92"/>
      <c r="D37" s="56"/>
      <c r="E37" s="37"/>
      <c r="F37" s="37"/>
      <c r="G37" s="37"/>
      <c r="H37" s="38"/>
    </row>
    <row r="38" spans="1:8" s="16" customFormat="1" ht="99.95" customHeight="1" x14ac:dyDescent="0.2">
      <c r="A38" s="71"/>
      <c r="B38" s="105" t="s">
        <v>12</v>
      </c>
      <c r="C38"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v>
      </c>
      <c r="D38" s="56"/>
      <c r="E38" s="37"/>
      <c r="F38" s="37"/>
      <c r="G38" s="37"/>
      <c r="H38" s="38"/>
    </row>
    <row r="39" spans="1:8" s="16" customFormat="1" ht="156.75" customHeight="1" thickBot="1" x14ac:dyDescent="0.25">
      <c r="A39" s="77"/>
      <c r="B39" s="107" t="s">
        <v>13</v>
      </c>
      <c r="C39"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39" s="61"/>
      <c r="E39" s="45"/>
      <c r="F39" s="45"/>
      <c r="G39" s="45"/>
      <c r="H39" s="46"/>
    </row>
    <row r="40" spans="1:8" s="16" customFormat="1" ht="24.95" customHeight="1" thickBot="1" x14ac:dyDescent="0.25">
      <c r="A40" s="81"/>
      <c r="B40" s="48"/>
      <c r="C40" s="49"/>
      <c r="D40" s="291" t="s">
        <v>234</v>
      </c>
      <c r="E40" s="291"/>
      <c r="F40" s="291"/>
      <c r="G40" s="291"/>
      <c r="H40" s="463"/>
    </row>
    <row r="41" spans="1:8" s="16" customFormat="1" ht="50.1" customHeight="1" x14ac:dyDescent="0.2">
      <c r="A41" s="65" t="s">
        <v>627</v>
      </c>
      <c r="B41" s="30" t="s">
        <v>27</v>
      </c>
      <c r="C41"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"2ГИС.ПЕРМЬ" (версия для ПК); Интернет-площадка 2gis.ru на основе Cправочника организаций "2ГИС.ПЕРМЬ"; Электронный справочник на основе Справочника организаций "2ГИС.ПЕРМЬ" (мобильная версия)</v>
      </c>
      <c r="D41" s="32">
        <f>F41*1.2</f>
        <v>34344</v>
      </c>
      <c r="E41" s="32">
        <f>F41*1.1</f>
        <v>31482.000000000004</v>
      </c>
      <c r="F41" s="32">
        <v>28620</v>
      </c>
      <c r="G41" s="32">
        <f>F41*0.75</f>
        <v>21465</v>
      </c>
      <c r="H41" s="33">
        <f>F41*0.5</f>
        <v>14310</v>
      </c>
    </row>
    <row r="42" spans="1:8" s="16" customFormat="1" ht="99.95" customHeight="1" x14ac:dyDescent="0.2">
      <c r="A42" s="71"/>
      <c r="B42" s="35"/>
      <c r="C42" s="35"/>
      <c r="D42" s="37"/>
      <c r="E42" s="37"/>
      <c r="F42" s="37"/>
      <c r="G42" s="37"/>
      <c r="H42" s="38"/>
    </row>
    <row r="43" spans="1:8" s="16" customFormat="1" ht="99.95" customHeight="1" x14ac:dyDescent="0.2">
      <c r="A43" s="71"/>
      <c r="B43" s="39" t="s">
        <v>12</v>
      </c>
      <c r="C43"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v>
      </c>
      <c r="D43" s="37"/>
      <c r="E43" s="37"/>
      <c r="F43" s="37"/>
      <c r="G43" s="37"/>
      <c r="H43" s="38"/>
    </row>
    <row r="44" spans="1:8" s="16" customFormat="1" ht="156.75" customHeight="1" x14ac:dyDescent="0.2">
      <c r="A44" s="71"/>
      <c r="B44" s="57" t="s">
        <v>13</v>
      </c>
      <c r="C44"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44" s="37"/>
      <c r="E44" s="37"/>
      <c r="F44" s="37"/>
      <c r="G44" s="37"/>
      <c r="H44" s="38"/>
    </row>
    <row r="45" spans="1:8" s="16" customFormat="1" ht="92.25" customHeight="1" thickBot="1" x14ac:dyDescent="0.25">
      <c r="A45" s="77"/>
      <c r="B45" s="42" t="s">
        <v>16</v>
      </c>
      <c r="C45"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45" s="45"/>
      <c r="E45" s="45"/>
      <c r="F45" s="45"/>
      <c r="G45" s="45"/>
      <c r="H45" s="46"/>
    </row>
    <row r="46" spans="1:8" s="16" customFormat="1" ht="24.95" customHeight="1" thickBot="1" x14ac:dyDescent="0.25">
      <c r="A46" s="112"/>
      <c r="B46" s="62"/>
      <c r="C46" s="49"/>
      <c r="D46" s="63"/>
      <c r="E46" s="63"/>
      <c r="F46" s="63"/>
      <c r="G46" s="63"/>
      <c r="H46" s="64"/>
    </row>
    <row r="47" spans="1:8" s="16" customFormat="1" ht="125.1" customHeight="1" x14ac:dyDescent="0.2">
      <c r="A47" s="65" t="s">
        <v>628</v>
      </c>
      <c r="B47" s="66" t="s">
        <v>29</v>
      </c>
      <c r="C47" s="67"/>
      <c r="D47" s="68">
        <v>6240</v>
      </c>
      <c r="E47" s="69"/>
      <c r="F47" s="69"/>
      <c r="G47" s="69"/>
      <c r="H47" s="70"/>
    </row>
    <row r="48" spans="1:8" s="16" customFormat="1" ht="50.1" customHeight="1" x14ac:dyDescent="0.2">
      <c r="A48" s="71"/>
      <c r="B48" s="72" t="s">
        <v>19</v>
      </c>
      <c r="C48" s="73" t="str">
        <f>"Электронный справочник "&amp;$C$2&amp;" (версия для ПК)"</f>
        <v>Электронный справочник "2ГИС.ПЕРМЬ" (версия для ПК)</v>
      </c>
      <c r="D48" s="74"/>
      <c r="E48" s="75"/>
      <c r="F48" s="75"/>
      <c r="G48" s="75"/>
      <c r="H48" s="76"/>
    </row>
    <row r="49" spans="1:8" s="16" customFormat="1" ht="50.1" customHeight="1" x14ac:dyDescent="0.2">
      <c r="A49" s="71"/>
      <c r="B49" s="72" t="s">
        <v>20</v>
      </c>
      <c r="C49" s="35"/>
      <c r="D49" s="74"/>
      <c r="E49" s="75"/>
      <c r="F49" s="75"/>
      <c r="G49" s="75"/>
      <c r="H49" s="76"/>
    </row>
    <row r="50" spans="1:8" s="16" customFormat="1" ht="75" customHeight="1" thickBot="1" x14ac:dyDescent="0.25">
      <c r="A50" s="77"/>
      <c r="B50" s="72" t="s">
        <v>21</v>
      </c>
      <c r="C50"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"2ГИС.ПЕРМЬ"; Электронный справочник "2ГИС.ПЕРМЬ" (мобильная версия 2ГИС 4.0 и выше)</v>
      </c>
      <c r="D50" s="78"/>
      <c r="E50" s="79"/>
      <c r="F50" s="79"/>
      <c r="G50" s="79"/>
      <c r="H50" s="80"/>
    </row>
    <row r="51" spans="1:8" s="16" customFormat="1" ht="24.95" customHeight="1" thickBot="1" x14ac:dyDescent="0.25">
      <c r="A51" s="81"/>
      <c r="B51" s="82"/>
      <c r="C51" s="83"/>
      <c r="D51" s="291" t="s">
        <v>234</v>
      </c>
      <c r="E51" s="291"/>
      <c r="F51" s="291"/>
      <c r="G51" s="291"/>
      <c r="H51" s="463"/>
    </row>
    <row r="52" spans="1:8" s="16" customFormat="1" ht="50.1" customHeight="1" x14ac:dyDescent="0.2">
      <c r="A52" s="65" t="s">
        <v>629</v>
      </c>
      <c r="B52" s="87" t="s">
        <v>23</v>
      </c>
      <c r="C52"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v>
      </c>
      <c r="D52" s="90">
        <v>600</v>
      </c>
      <c r="E52" s="90"/>
      <c r="F52" s="90"/>
      <c r="G52" s="90"/>
      <c r="H52" s="91"/>
    </row>
    <row r="53" spans="1:8" s="16" customFormat="1" ht="69.75" customHeight="1" x14ac:dyDescent="0.2">
      <c r="A53" s="71"/>
      <c r="B53" s="92"/>
      <c r="C53" s="93"/>
      <c r="D53" s="95"/>
      <c r="E53" s="95"/>
      <c r="F53" s="95"/>
      <c r="G53" s="95"/>
      <c r="H53" s="96"/>
    </row>
    <row r="54" spans="1:8" s="16" customFormat="1" ht="155.25" customHeight="1" x14ac:dyDescent="0.2">
      <c r="A54" s="71"/>
      <c r="B54" s="105" t="s">
        <v>13</v>
      </c>
      <c r="C54"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54" s="95"/>
      <c r="E54" s="95"/>
      <c r="F54" s="95"/>
      <c r="G54" s="95"/>
      <c r="H54" s="96"/>
    </row>
    <row r="55" spans="1:8" s="16" customFormat="1" ht="168.75" customHeight="1" thickBot="1" x14ac:dyDescent="0.25">
      <c r="A55" s="77"/>
      <c r="B55" s="107" t="s">
        <v>13</v>
      </c>
      <c r="C5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55" s="100"/>
      <c r="E55" s="100"/>
      <c r="F55" s="100"/>
      <c r="G55" s="100"/>
      <c r="H55" s="101"/>
    </row>
    <row r="56" spans="1:8" s="16" customFormat="1" ht="24.95" customHeight="1" thickBot="1" x14ac:dyDescent="0.25">
      <c r="A56" s="81"/>
      <c r="B56" s="82"/>
      <c r="C56" s="83"/>
      <c r="D56" s="113"/>
      <c r="E56" s="114"/>
      <c r="F56" s="114"/>
      <c r="G56" s="114"/>
      <c r="H56" s="115"/>
    </row>
    <row r="57" spans="1:8" s="16" customFormat="1" ht="48" customHeight="1" x14ac:dyDescent="0.2">
      <c r="A57" s="29" t="s">
        <v>31</v>
      </c>
      <c r="B57" s="30" t="s">
        <v>27</v>
      </c>
      <c r="C5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"2ГИС.ПЕРМЬ" (версия для ПК); Интернет-площадка 2gis.ru на основе Cправочника организаций "2ГИС.ПЕРМЬ"; Электронный справочник на основе Справочника организаций "2ГИС.ПЕРМЬ" (мобильная версия); Интернет-площадки и Веб-приложения на основе Cправочника организаций "2ГИС.ПЕРМЬ", http://api.2gis.ru/</v>
      </c>
      <c r="D57" s="31">
        <f>F57*1.2</f>
        <v>16012.8</v>
      </c>
      <c r="E57" s="32">
        <f>F57*1.1</f>
        <v>14678.400000000001</v>
      </c>
      <c r="F57" s="32">
        <v>13344</v>
      </c>
      <c r="G57" s="32">
        <f>F57*0.75</f>
        <v>10008</v>
      </c>
      <c r="H57" s="33">
        <f>F57*0.5</f>
        <v>6672</v>
      </c>
    </row>
    <row r="58" spans="1:8" s="16" customFormat="1" ht="132" customHeight="1" x14ac:dyDescent="0.2">
      <c r="A58" s="34"/>
      <c r="B58" s="35"/>
      <c r="C58" s="35"/>
      <c r="D58" s="36"/>
      <c r="E58" s="37"/>
      <c r="F58" s="37"/>
      <c r="G58" s="37"/>
      <c r="H58" s="38"/>
    </row>
    <row r="59" spans="1:8" s="16" customFormat="1" ht="127.5" customHeight="1" x14ac:dyDescent="0.2">
      <c r="A59" s="34"/>
      <c r="B59" s="39" t="s">
        <v>12</v>
      </c>
      <c r="C5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"2ГИС.ПЕРМЬ" (версия для ПК); Интернет-площадка 2gis.ru на основе Cправочника организаций "2ГИС.ПЕРМЬ"; Электронный справочник на основе Справочника организаций "2ГИС.ПЕРМЬ" (мобильная версия); Интернет-площадки и Веб-приложения на основе Cправочника организаций "2ГИС.ПЕРМЬ", http://api.2gis.ru/</v>
      </c>
      <c r="D59" s="36"/>
      <c r="E59" s="37"/>
      <c r="F59" s="37"/>
      <c r="G59" s="37"/>
      <c r="H59" s="38"/>
    </row>
    <row r="60" spans="1:8" s="16" customFormat="1" ht="127.5" customHeight="1" thickBot="1" x14ac:dyDescent="0.25">
      <c r="A60" s="119"/>
      <c r="B60" s="120" t="s">
        <v>33</v>
      </c>
      <c r="C60"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60" s="121"/>
      <c r="E60" s="122"/>
      <c r="F60" s="122"/>
      <c r="G60" s="122"/>
      <c r="H60" s="123"/>
    </row>
    <row r="61" spans="1:8" s="16" customFormat="1" ht="166.5" customHeight="1" thickBot="1" x14ac:dyDescent="0.25">
      <c r="A61" s="41"/>
      <c r="B61" s="42" t="s">
        <v>13</v>
      </c>
      <c r="C6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61" s="44"/>
      <c r="E61" s="45"/>
      <c r="F61" s="45"/>
      <c r="G61" s="45"/>
      <c r="H61" s="46"/>
    </row>
    <row r="62" spans="1:8" s="16" customFormat="1" ht="24.95" customHeight="1" thickBot="1" x14ac:dyDescent="0.25">
      <c r="A62" s="47"/>
      <c r="B62" s="48"/>
      <c r="C62" s="49"/>
      <c r="D62" s="50"/>
      <c r="E62" s="51"/>
      <c r="F62" s="51"/>
      <c r="G62" s="51"/>
      <c r="H62" s="52"/>
    </row>
    <row r="63" spans="1:8" s="16" customFormat="1" ht="48" customHeight="1" x14ac:dyDescent="0.2">
      <c r="A63" s="53" t="s">
        <v>35</v>
      </c>
      <c r="B63" s="30" t="s">
        <v>27</v>
      </c>
      <c r="C6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"2ГИС.ПЕРМЬ" (версия для ПК); Интернет-площадка 2gis.ru на основе Cправочника организаций "2ГИС.ПЕРМЬ"; Электронный справочник на основе Справочника организаций "2ГИС.ПЕРМЬ" (мобильная версия); Интернет-площадки и Веб-приложения на основе Cправочника организаций "2ГИС.ПЕРМЬ", http://api.2gis.ru/</v>
      </c>
      <c r="D63" s="54">
        <f>F63*1.2</f>
        <v>18734.399999999998</v>
      </c>
      <c r="E63" s="32">
        <f>F63*1.1</f>
        <v>17173.2</v>
      </c>
      <c r="F63" s="32">
        <v>15612</v>
      </c>
      <c r="G63" s="32">
        <f>F63*0.75</f>
        <v>11709</v>
      </c>
      <c r="H63" s="33">
        <f>F63*0.5</f>
        <v>7806</v>
      </c>
    </row>
    <row r="64" spans="1:8" s="16" customFormat="1" ht="132" customHeight="1" x14ac:dyDescent="0.2">
      <c r="A64" s="55"/>
      <c r="B64" s="35"/>
      <c r="C64" s="35"/>
      <c r="D64" s="56"/>
      <c r="E64" s="37"/>
      <c r="F64" s="37"/>
      <c r="G64" s="37"/>
      <c r="H64" s="38"/>
    </row>
    <row r="65" spans="1:8" s="16" customFormat="1" ht="138.94999999999999" customHeight="1" x14ac:dyDescent="0.2">
      <c r="A65" s="55"/>
      <c r="B65" s="39" t="s">
        <v>12</v>
      </c>
      <c r="C65"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"2ГИС.ПЕРМЬ" (версия для ПК); Интернет-площадка 2gis.ru на основе Cправочника организаций "2ГИС.ПЕРМЬ"; Электронный справочник на основе Справочника организаций "2ГИС.ПЕРМЬ" (мобильная версия); Интернет-площадки и Веб-приложения на основе Cправочника организаций "2ГИС.ПЕРМЬ", http://api.2gis.ru/</v>
      </c>
      <c r="D65" s="56"/>
      <c r="E65" s="37"/>
      <c r="F65" s="37"/>
      <c r="G65" s="37"/>
      <c r="H65" s="38"/>
    </row>
    <row r="66" spans="1:8" s="16" customFormat="1" ht="166.5" customHeight="1" x14ac:dyDescent="0.2">
      <c r="A66" s="55"/>
      <c r="B66" s="57" t="s">
        <v>13</v>
      </c>
      <c r="C66"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66" s="56"/>
      <c r="E66" s="37"/>
      <c r="F66" s="37"/>
      <c r="G66" s="37"/>
      <c r="H66" s="38"/>
    </row>
    <row r="67" spans="1:8" s="16" customFormat="1" ht="92.25" customHeight="1" thickBot="1" x14ac:dyDescent="0.25">
      <c r="A67" s="59"/>
      <c r="B67" s="42" t="s">
        <v>36</v>
      </c>
      <c r="C67"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67" s="61"/>
      <c r="E67" s="45"/>
      <c r="F67" s="45"/>
      <c r="G67" s="45"/>
      <c r="H67" s="46"/>
    </row>
    <row r="68" spans="1:8" s="16" customFormat="1" ht="24.95" customHeight="1" thickBot="1" x14ac:dyDescent="0.25">
      <c r="A68" s="81"/>
      <c r="B68" s="82"/>
      <c r="C68" s="83"/>
      <c r="D68" s="84"/>
      <c r="E68" s="85"/>
      <c r="F68" s="85"/>
      <c r="G68" s="85"/>
      <c r="H68" s="86"/>
    </row>
    <row r="69" spans="1:8" s="16" customFormat="1" ht="50.1" customHeight="1" x14ac:dyDescent="0.2">
      <c r="A69" s="65" t="s">
        <v>37</v>
      </c>
      <c r="B69" s="87" t="s">
        <v>23</v>
      </c>
      <c r="C69"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Интернет-площадки и Веб-приложения на основе Cправочника организаций "2ГИС.ПЕРМЬ", http://api.2gis.ru/</v>
      </c>
      <c r="D69" s="271">
        <v>270</v>
      </c>
      <c r="E69" s="272"/>
      <c r="F69" s="272"/>
      <c r="G69" s="272"/>
      <c r="H69" s="273"/>
    </row>
    <row r="70" spans="1:8" s="16" customFormat="1" ht="94.5" customHeight="1" x14ac:dyDescent="0.2">
      <c r="A70" s="71"/>
      <c r="B70" s="92"/>
      <c r="C70" s="93"/>
      <c r="D70" s="94"/>
      <c r="E70" s="95"/>
      <c r="F70" s="95"/>
      <c r="G70" s="95"/>
      <c r="H70" s="274"/>
    </row>
    <row r="71" spans="1:8" s="16" customFormat="1" ht="163.5" customHeight="1" thickBot="1" x14ac:dyDescent="0.25">
      <c r="A71" s="77"/>
      <c r="B71" s="97" t="s">
        <v>13</v>
      </c>
      <c r="C71"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71" s="275"/>
      <c r="E71" s="276"/>
      <c r="F71" s="276"/>
      <c r="G71" s="276"/>
      <c r="H71" s="277"/>
    </row>
    <row r="72" spans="1:8" s="16" customFormat="1" ht="24.95" customHeight="1" thickBot="1" x14ac:dyDescent="0.25">
      <c r="A72" s="81"/>
      <c r="B72" s="129"/>
      <c r="C72" s="130"/>
      <c r="D72" s="291" t="s">
        <v>234</v>
      </c>
      <c r="E72" s="291"/>
      <c r="F72" s="291"/>
      <c r="G72" s="291"/>
      <c r="H72" s="463"/>
    </row>
    <row r="73" spans="1:8" s="16" customFormat="1" ht="50.1" customHeight="1" thickBot="1" x14ac:dyDescent="0.25">
      <c r="A73" s="136" t="s">
        <v>38</v>
      </c>
      <c r="B73" s="137"/>
      <c r="C73" s="137"/>
      <c r="D73" s="138" t="str">
        <f>"от "&amp;MIN(D74:D103)&amp;" до "&amp;MAX(D74:D103)</f>
        <v>от 2460 до 73800</v>
      </c>
      <c r="E73" s="139"/>
      <c r="F73" s="139"/>
      <c r="G73" s="139"/>
      <c r="H73" s="140"/>
    </row>
    <row r="74" spans="1:8" s="16" customFormat="1" ht="37.5" customHeight="1" outlineLevel="1" x14ac:dyDescent="0.2">
      <c r="A74" s="141" t="s">
        <v>39</v>
      </c>
      <c r="B74" s="142"/>
      <c r="C74" s="687" t="str">
        <f>"Электронный справочник на основе Справочника организаций "&amp;$C$2&amp;" (версия для ПК)"</f>
        <v>Электронный справочник на основе Справочника организаций "2ГИС.ПЕРМЬ" (версия для ПК)</v>
      </c>
      <c r="D74" s="31">
        <v>2460</v>
      </c>
      <c r="E74" s="32"/>
      <c r="F74" s="32"/>
      <c r="G74" s="32"/>
      <c r="H74" s="33"/>
    </row>
    <row r="75" spans="1:8" s="16" customFormat="1" ht="37.5" customHeight="1" outlineLevel="1" x14ac:dyDescent="0.2">
      <c r="A75" s="147" t="s">
        <v>40</v>
      </c>
      <c r="B75" s="148"/>
      <c r="C75" s="688"/>
      <c r="D75" s="36">
        <v>4920</v>
      </c>
      <c r="E75" s="37"/>
      <c r="F75" s="37"/>
      <c r="G75" s="37"/>
      <c r="H75" s="38"/>
    </row>
    <row r="76" spans="1:8" s="16" customFormat="1" ht="37.5" customHeight="1" outlineLevel="1" x14ac:dyDescent="0.2">
      <c r="A76" s="147" t="s">
        <v>41</v>
      </c>
      <c r="B76" s="148"/>
      <c r="C76" s="688"/>
      <c r="D76" s="36">
        <v>7380</v>
      </c>
      <c r="E76" s="37"/>
      <c r="F76" s="37"/>
      <c r="G76" s="37"/>
      <c r="H76" s="38"/>
    </row>
    <row r="77" spans="1:8" s="16" customFormat="1" ht="37.5" customHeight="1" outlineLevel="1" x14ac:dyDescent="0.2">
      <c r="A77" s="147" t="s">
        <v>42</v>
      </c>
      <c r="B77" s="148"/>
      <c r="C77" s="688"/>
      <c r="D77" s="36">
        <v>9840</v>
      </c>
      <c r="E77" s="37"/>
      <c r="F77" s="37"/>
      <c r="G77" s="37"/>
      <c r="H77" s="38"/>
    </row>
    <row r="78" spans="1:8" s="16" customFormat="1" ht="37.5" customHeight="1" outlineLevel="1" x14ac:dyDescent="0.2">
      <c r="A78" s="147" t="s">
        <v>43</v>
      </c>
      <c r="B78" s="148"/>
      <c r="C78" s="688"/>
      <c r="D78" s="36">
        <v>12300</v>
      </c>
      <c r="E78" s="37"/>
      <c r="F78" s="37"/>
      <c r="G78" s="37"/>
      <c r="H78" s="38"/>
    </row>
    <row r="79" spans="1:8" s="16" customFormat="1" ht="37.5" customHeight="1" outlineLevel="1" x14ac:dyDescent="0.2">
      <c r="A79" s="147" t="s">
        <v>44</v>
      </c>
      <c r="B79" s="148"/>
      <c r="C79" s="688"/>
      <c r="D79" s="36">
        <v>14760</v>
      </c>
      <c r="E79" s="37"/>
      <c r="F79" s="37"/>
      <c r="G79" s="37"/>
      <c r="H79" s="38"/>
    </row>
    <row r="80" spans="1:8" s="16" customFormat="1" ht="37.5" customHeight="1" outlineLevel="1" x14ac:dyDescent="0.2">
      <c r="A80" s="147" t="s">
        <v>45</v>
      </c>
      <c r="B80" s="148"/>
      <c r="C80" s="688"/>
      <c r="D80" s="36">
        <v>17220</v>
      </c>
      <c r="E80" s="37"/>
      <c r="F80" s="37"/>
      <c r="G80" s="37"/>
      <c r="H80" s="38"/>
    </row>
    <row r="81" spans="1:8" s="16" customFormat="1" ht="37.5" customHeight="1" outlineLevel="1" x14ac:dyDescent="0.2">
      <c r="A81" s="147" t="s">
        <v>46</v>
      </c>
      <c r="B81" s="148"/>
      <c r="C81" s="688"/>
      <c r="D81" s="36">
        <v>19680</v>
      </c>
      <c r="E81" s="37"/>
      <c r="F81" s="37"/>
      <c r="G81" s="37"/>
      <c r="H81" s="38"/>
    </row>
    <row r="82" spans="1:8" s="16" customFormat="1" ht="37.5" customHeight="1" outlineLevel="1" x14ac:dyDescent="0.2">
      <c r="A82" s="147" t="s">
        <v>47</v>
      </c>
      <c r="B82" s="148"/>
      <c r="C82" s="688"/>
      <c r="D82" s="36">
        <v>22140</v>
      </c>
      <c r="E82" s="37"/>
      <c r="F82" s="37"/>
      <c r="G82" s="37"/>
      <c r="H82" s="38"/>
    </row>
    <row r="83" spans="1:8" s="16" customFormat="1" ht="37.5" customHeight="1" outlineLevel="1" x14ac:dyDescent="0.2">
      <c r="A83" s="147" t="s">
        <v>48</v>
      </c>
      <c r="B83" s="148"/>
      <c r="C83" s="688"/>
      <c r="D83" s="36">
        <v>24600</v>
      </c>
      <c r="E83" s="37"/>
      <c r="F83" s="37"/>
      <c r="G83" s="37"/>
      <c r="H83" s="38"/>
    </row>
    <row r="84" spans="1:8" s="16" customFormat="1" ht="37.5" customHeight="1" outlineLevel="1" x14ac:dyDescent="0.2">
      <c r="A84" s="147" t="s">
        <v>49</v>
      </c>
      <c r="B84" s="148"/>
      <c r="C84" s="688"/>
      <c r="D84" s="36">
        <v>27060</v>
      </c>
      <c r="E84" s="37"/>
      <c r="F84" s="37"/>
      <c r="G84" s="37"/>
      <c r="H84" s="38"/>
    </row>
    <row r="85" spans="1:8" s="16" customFormat="1" ht="37.5" customHeight="1" outlineLevel="1" x14ac:dyDescent="0.2">
      <c r="A85" s="147" t="s">
        <v>50</v>
      </c>
      <c r="B85" s="148"/>
      <c r="C85" s="688"/>
      <c r="D85" s="36">
        <v>29520</v>
      </c>
      <c r="E85" s="37"/>
      <c r="F85" s="37"/>
      <c r="G85" s="37"/>
      <c r="H85" s="38"/>
    </row>
    <row r="86" spans="1:8" s="16" customFormat="1" ht="37.5" customHeight="1" outlineLevel="1" x14ac:dyDescent="0.2">
      <c r="A86" s="147" t="s">
        <v>51</v>
      </c>
      <c r="B86" s="148"/>
      <c r="C86" s="688"/>
      <c r="D86" s="36">
        <v>31980</v>
      </c>
      <c r="E86" s="37"/>
      <c r="F86" s="37"/>
      <c r="G86" s="37"/>
      <c r="H86" s="38"/>
    </row>
    <row r="87" spans="1:8" s="16" customFormat="1" ht="37.5" customHeight="1" outlineLevel="1" x14ac:dyDescent="0.2">
      <c r="A87" s="147" t="s">
        <v>52</v>
      </c>
      <c r="B87" s="148"/>
      <c r="C87" s="688"/>
      <c r="D87" s="36">
        <v>34440</v>
      </c>
      <c r="E87" s="37"/>
      <c r="F87" s="37"/>
      <c r="G87" s="37"/>
      <c r="H87" s="38"/>
    </row>
    <row r="88" spans="1:8" s="16" customFormat="1" ht="37.5" customHeight="1" outlineLevel="1" x14ac:dyDescent="0.2">
      <c r="A88" s="147" t="s">
        <v>53</v>
      </c>
      <c r="B88" s="148"/>
      <c r="C88" s="688"/>
      <c r="D88" s="36">
        <v>36900</v>
      </c>
      <c r="E88" s="37"/>
      <c r="F88" s="37"/>
      <c r="G88" s="37"/>
      <c r="H88" s="38"/>
    </row>
    <row r="89" spans="1:8" s="16" customFormat="1" ht="37.5" customHeight="1" outlineLevel="1" x14ac:dyDescent="0.2">
      <c r="A89" s="147" t="s">
        <v>54</v>
      </c>
      <c r="B89" s="148"/>
      <c r="C89" s="688"/>
      <c r="D89" s="36">
        <v>39360</v>
      </c>
      <c r="E89" s="37"/>
      <c r="F89" s="37"/>
      <c r="G89" s="37"/>
      <c r="H89" s="38"/>
    </row>
    <row r="90" spans="1:8" s="16" customFormat="1" ht="37.5" customHeight="1" outlineLevel="1" x14ac:dyDescent="0.2">
      <c r="A90" s="147" t="s">
        <v>55</v>
      </c>
      <c r="B90" s="148"/>
      <c r="C90" s="688"/>
      <c r="D90" s="36">
        <v>41820</v>
      </c>
      <c r="E90" s="37"/>
      <c r="F90" s="37"/>
      <c r="G90" s="37"/>
      <c r="H90" s="38"/>
    </row>
    <row r="91" spans="1:8" s="16" customFormat="1" ht="37.5" customHeight="1" outlineLevel="1" x14ac:dyDescent="0.2">
      <c r="A91" s="147" t="s">
        <v>56</v>
      </c>
      <c r="B91" s="148"/>
      <c r="C91" s="688"/>
      <c r="D91" s="36">
        <v>44280</v>
      </c>
      <c r="E91" s="37"/>
      <c r="F91" s="37"/>
      <c r="G91" s="37"/>
      <c r="H91" s="38"/>
    </row>
    <row r="92" spans="1:8" s="16" customFormat="1" ht="37.5" customHeight="1" outlineLevel="1" x14ac:dyDescent="0.2">
      <c r="A92" s="147" t="s">
        <v>57</v>
      </c>
      <c r="B92" s="148"/>
      <c r="C92" s="688"/>
      <c r="D92" s="36">
        <v>46740</v>
      </c>
      <c r="E92" s="37"/>
      <c r="F92" s="37"/>
      <c r="G92" s="37"/>
      <c r="H92" s="38"/>
    </row>
    <row r="93" spans="1:8" s="16" customFormat="1" ht="37.5" customHeight="1" outlineLevel="1" x14ac:dyDescent="0.2">
      <c r="A93" s="147" t="s">
        <v>58</v>
      </c>
      <c r="B93" s="148"/>
      <c r="C93" s="688"/>
      <c r="D93" s="36">
        <v>49200</v>
      </c>
      <c r="E93" s="37"/>
      <c r="F93" s="37"/>
      <c r="G93" s="37"/>
      <c r="H93" s="38"/>
    </row>
    <row r="94" spans="1:8" s="16" customFormat="1" ht="37.5" customHeight="1" outlineLevel="1" x14ac:dyDescent="0.2">
      <c r="A94" s="147" t="s">
        <v>181</v>
      </c>
      <c r="B94" s="148"/>
      <c r="C94" s="688"/>
      <c r="D94" s="297">
        <v>51660</v>
      </c>
      <c r="E94" s="157"/>
      <c r="F94" s="157"/>
      <c r="G94" s="157"/>
      <c r="H94" s="158"/>
    </row>
    <row r="95" spans="1:8" s="16" customFormat="1" ht="37.5" customHeight="1" outlineLevel="1" x14ac:dyDescent="0.2">
      <c r="A95" s="147" t="s">
        <v>182</v>
      </c>
      <c r="B95" s="148"/>
      <c r="C95" s="688"/>
      <c r="D95" s="297">
        <v>54120</v>
      </c>
      <c r="E95" s="157"/>
      <c r="F95" s="157"/>
      <c r="G95" s="157"/>
      <c r="H95" s="158"/>
    </row>
    <row r="96" spans="1:8" s="16" customFormat="1" ht="37.5" customHeight="1" outlineLevel="1" x14ac:dyDescent="0.2">
      <c r="A96" s="147" t="s">
        <v>183</v>
      </c>
      <c r="B96" s="148"/>
      <c r="C96" s="688"/>
      <c r="D96" s="297">
        <v>56580</v>
      </c>
      <c r="E96" s="157"/>
      <c r="F96" s="157"/>
      <c r="G96" s="157"/>
      <c r="H96" s="158"/>
    </row>
    <row r="97" spans="1:8" s="16" customFormat="1" ht="37.5" customHeight="1" outlineLevel="1" x14ac:dyDescent="0.2">
      <c r="A97" s="147" t="s">
        <v>184</v>
      </c>
      <c r="B97" s="148"/>
      <c r="C97" s="688"/>
      <c r="D97" s="297">
        <v>59040</v>
      </c>
      <c r="E97" s="157"/>
      <c r="F97" s="157"/>
      <c r="G97" s="157"/>
      <c r="H97" s="158"/>
    </row>
    <row r="98" spans="1:8" s="16" customFormat="1" ht="37.5" customHeight="1" outlineLevel="1" x14ac:dyDescent="0.2">
      <c r="A98" s="147" t="s">
        <v>185</v>
      </c>
      <c r="B98" s="148"/>
      <c r="C98" s="688"/>
      <c r="D98" s="297">
        <v>61500</v>
      </c>
      <c r="E98" s="157"/>
      <c r="F98" s="157"/>
      <c r="G98" s="157"/>
      <c r="H98" s="158"/>
    </row>
    <row r="99" spans="1:8" s="16" customFormat="1" ht="37.5" customHeight="1" outlineLevel="1" x14ac:dyDescent="0.2">
      <c r="A99" s="147" t="s">
        <v>186</v>
      </c>
      <c r="B99" s="148"/>
      <c r="C99" s="688"/>
      <c r="D99" s="297">
        <v>63960</v>
      </c>
      <c r="E99" s="157"/>
      <c r="F99" s="157"/>
      <c r="G99" s="157"/>
      <c r="H99" s="158"/>
    </row>
    <row r="100" spans="1:8" s="16" customFormat="1" ht="37.5" customHeight="1" outlineLevel="1" x14ac:dyDescent="0.2">
      <c r="A100" s="147" t="s">
        <v>187</v>
      </c>
      <c r="B100" s="148"/>
      <c r="C100" s="688"/>
      <c r="D100" s="297">
        <v>66420</v>
      </c>
      <c r="E100" s="157"/>
      <c r="F100" s="157"/>
      <c r="G100" s="157"/>
      <c r="H100" s="158"/>
    </row>
    <row r="101" spans="1:8" s="16" customFormat="1" ht="37.5" customHeight="1" outlineLevel="1" x14ac:dyDescent="0.2">
      <c r="A101" s="147" t="s">
        <v>188</v>
      </c>
      <c r="B101" s="148"/>
      <c r="C101" s="688"/>
      <c r="D101" s="297">
        <v>68880</v>
      </c>
      <c r="E101" s="157"/>
      <c r="F101" s="157"/>
      <c r="G101" s="157"/>
      <c r="H101" s="158"/>
    </row>
    <row r="102" spans="1:8" s="16" customFormat="1" ht="37.5" customHeight="1" outlineLevel="1" x14ac:dyDescent="0.2">
      <c r="A102" s="147" t="s">
        <v>189</v>
      </c>
      <c r="B102" s="148"/>
      <c r="C102" s="688"/>
      <c r="D102" s="297">
        <v>71340</v>
      </c>
      <c r="E102" s="157"/>
      <c r="F102" s="157"/>
      <c r="G102" s="157"/>
      <c r="H102" s="158"/>
    </row>
    <row r="103" spans="1:8" s="16" customFormat="1" ht="37.5" customHeight="1" outlineLevel="1" x14ac:dyDescent="0.2">
      <c r="A103" s="147" t="s">
        <v>190</v>
      </c>
      <c r="B103" s="148"/>
      <c r="C103" s="688"/>
      <c r="D103" s="297">
        <v>73800</v>
      </c>
      <c r="E103" s="157"/>
      <c r="F103" s="157"/>
      <c r="G103" s="157"/>
      <c r="H103" s="158"/>
    </row>
    <row r="104" spans="1:8" s="16" customFormat="1" ht="37.5" customHeight="1" outlineLevel="1" x14ac:dyDescent="0.2">
      <c r="A104" s="147" t="s">
        <v>191</v>
      </c>
      <c r="B104" s="148"/>
      <c r="C104" s="688"/>
      <c r="D104" s="297">
        <v>76260</v>
      </c>
      <c r="E104" s="157"/>
      <c r="F104" s="157"/>
      <c r="G104" s="157"/>
      <c r="H104" s="158"/>
    </row>
    <row r="105" spans="1:8" s="16" customFormat="1" ht="37.5" customHeight="1" outlineLevel="1" x14ac:dyDescent="0.2">
      <c r="A105" s="147" t="s">
        <v>192</v>
      </c>
      <c r="B105" s="148"/>
      <c r="C105" s="688"/>
      <c r="D105" s="297">
        <v>78720</v>
      </c>
      <c r="E105" s="157"/>
      <c r="F105" s="157"/>
      <c r="G105" s="157"/>
      <c r="H105" s="158"/>
    </row>
    <row r="106" spans="1:8" s="16" customFormat="1" ht="37.5" customHeight="1" outlineLevel="1" x14ac:dyDescent="0.2">
      <c r="A106" s="147" t="s">
        <v>193</v>
      </c>
      <c r="B106" s="148"/>
      <c r="C106" s="688"/>
      <c r="D106" s="297">
        <v>81180</v>
      </c>
      <c r="E106" s="157"/>
      <c r="F106" s="157"/>
      <c r="G106" s="157"/>
      <c r="H106" s="158"/>
    </row>
    <row r="107" spans="1:8" s="16" customFormat="1" ht="37.5" customHeight="1" outlineLevel="1" x14ac:dyDescent="0.2">
      <c r="A107" s="147" t="s">
        <v>194</v>
      </c>
      <c r="B107" s="148"/>
      <c r="C107" s="688"/>
      <c r="D107" s="297">
        <v>83640</v>
      </c>
      <c r="E107" s="157"/>
      <c r="F107" s="157"/>
      <c r="G107" s="157"/>
      <c r="H107" s="158"/>
    </row>
    <row r="108" spans="1:8" s="16" customFormat="1" ht="37.5" customHeight="1" outlineLevel="1" x14ac:dyDescent="0.2">
      <c r="A108" s="147" t="s">
        <v>195</v>
      </c>
      <c r="B108" s="148"/>
      <c r="C108" s="688"/>
      <c r="D108" s="297">
        <v>86100</v>
      </c>
      <c r="E108" s="157"/>
      <c r="F108" s="157"/>
      <c r="G108" s="157"/>
      <c r="H108" s="158"/>
    </row>
    <row r="109" spans="1:8" s="16" customFormat="1" ht="37.5" customHeight="1" outlineLevel="1" x14ac:dyDescent="0.2">
      <c r="A109" s="147" t="s">
        <v>235</v>
      </c>
      <c r="B109" s="148"/>
      <c r="C109" s="688"/>
      <c r="D109" s="297">
        <v>88560</v>
      </c>
      <c r="E109" s="157"/>
      <c r="F109" s="157"/>
      <c r="G109" s="157"/>
      <c r="H109" s="158"/>
    </row>
    <row r="110" spans="1:8" s="16" customFormat="1" ht="37.5" customHeight="1" outlineLevel="1" x14ac:dyDescent="0.2">
      <c r="A110" s="147" t="s">
        <v>236</v>
      </c>
      <c r="B110" s="148"/>
      <c r="C110" s="688"/>
      <c r="D110" s="297">
        <v>91020</v>
      </c>
      <c r="E110" s="157"/>
      <c r="F110" s="157"/>
      <c r="G110" s="157"/>
      <c r="H110" s="158"/>
    </row>
    <row r="111" spans="1:8" s="16" customFormat="1" ht="37.5" customHeight="1" outlineLevel="1" x14ac:dyDescent="0.2">
      <c r="A111" s="147" t="s">
        <v>237</v>
      </c>
      <c r="B111" s="148"/>
      <c r="C111" s="688"/>
      <c r="D111" s="297">
        <v>93480</v>
      </c>
      <c r="E111" s="157"/>
      <c r="F111" s="157"/>
      <c r="G111" s="157"/>
      <c r="H111" s="158"/>
    </row>
    <row r="112" spans="1:8" s="16" customFormat="1" ht="37.5" customHeight="1" outlineLevel="1" x14ac:dyDescent="0.2">
      <c r="A112" s="147" t="s">
        <v>238</v>
      </c>
      <c r="B112" s="148"/>
      <c r="C112" s="688"/>
      <c r="D112" s="297">
        <v>95940</v>
      </c>
      <c r="E112" s="157"/>
      <c r="F112" s="157"/>
      <c r="G112" s="157"/>
      <c r="H112" s="158"/>
    </row>
    <row r="113" spans="1:8" s="16" customFormat="1" ht="37.5" customHeight="1" outlineLevel="1" x14ac:dyDescent="0.2">
      <c r="A113" s="147" t="s">
        <v>239</v>
      </c>
      <c r="B113" s="148"/>
      <c r="C113" s="688"/>
      <c r="D113" s="297">
        <v>98400</v>
      </c>
      <c r="E113" s="157"/>
      <c r="F113" s="157"/>
      <c r="G113" s="157"/>
      <c r="H113" s="158"/>
    </row>
    <row r="114" spans="1:8" s="16" customFormat="1" ht="37.5" customHeight="1" outlineLevel="1" x14ac:dyDescent="0.2">
      <c r="A114" s="147" t="s">
        <v>359</v>
      </c>
      <c r="B114" s="148"/>
      <c r="C114" s="688"/>
      <c r="D114" s="297">
        <v>100860</v>
      </c>
      <c r="E114" s="157"/>
      <c r="F114" s="157"/>
      <c r="G114" s="157"/>
      <c r="H114" s="158"/>
    </row>
    <row r="115" spans="1:8" s="16" customFormat="1" ht="37.5" customHeight="1" outlineLevel="1" x14ac:dyDescent="0.2">
      <c r="A115" s="147" t="s">
        <v>360</v>
      </c>
      <c r="B115" s="148"/>
      <c r="C115" s="688"/>
      <c r="D115" s="297">
        <v>103320</v>
      </c>
      <c r="E115" s="157"/>
      <c r="F115" s="157"/>
      <c r="G115" s="157"/>
      <c r="H115" s="158"/>
    </row>
    <row r="116" spans="1:8" s="16" customFormat="1" ht="37.5" customHeight="1" outlineLevel="1" x14ac:dyDescent="0.2">
      <c r="A116" s="147" t="s">
        <v>361</v>
      </c>
      <c r="B116" s="148"/>
      <c r="C116" s="688"/>
      <c r="D116" s="297">
        <v>105780</v>
      </c>
      <c r="E116" s="157"/>
      <c r="F116" s="157"/>
      <c r="G116" s="157"/>
      <c r="H116" s="158"/>
    </row>
    <row r="117" spans="1:8" s="16" customFormat="1" ht="37.5" customHeight="1" outlineLevel="1" x14ac:dyDescent="0.2">
      <c r="A117" s="147" t="s">
        <v>362</v>
      </c>
      <c r="B117" s="148"/>
      <c r="C117" s="688"/>
      <c r="D117" s="297">
        <v>108240</v>
      </c>
      <c r="E117" s="157"/>
      <c r="F117" s="157"/>
      <c r="G117" s="157"/>
      <c r="H117" s="158"/>
    </row>
    <row r="118" spans="1:8" s="16" customFormat="1" ht="37.5" customHeight="1" outlineLevel="1" x14ac:dyDescent="0.2">
      <c r="A118" s="147" t="s">
        <v>363</v>
      </c>
      <c r="B118" s="148"/>
      <c r="C118" s="688"/>
      <c r="D118" s="297">
        <v>110700</v>
      </c>
      <c r="E118" s="157"/>
      <c r="F118" s="157"/>
      <c r="G118" s="157"/>
      <c r="H118" s="158"/>
    </row>
    <row r="119" spans="1:8" s="16" customFormat="1" ht="37.5" customHeight="1" outlineLevel="1" x14ac:dyDescent="0.2">
      <c r="A119" s="147" t="s">
        <v>364</v>
      </c>
      <c r="B119" s="148"/>
      <c r="C119" s="688"/>
      <c r="D119" s="297">
        <v>113160</v>
      </c>
      <c r="E119" s="157"/>
      <c r="F119" s="157"/>
      <c r="G119" s="157"/>
      <c r="H119" s="158"/>
    </row>
    <row r="120" spans="1:8" s="16" customFormat="1" ht="37.5" customHeight="1" outlineLevel="1" x14ac:dyDescent="0.2">
      <c r="A120" s="147" t="s">
        <v>365</v>
      </c>
      <c r="B120" s="148"/>
      <c r="C120" s="688"/>
      <c r="D120" s="297">
        <v>115620</v>
      </c>
      <c r="E120" s="157"/>
      <c r="F120" s="157"/>
      <c r="G120" s="157"/>
      <c r="H120" s="158"/>
    </row>
    <row r="121" spans="1:8" s="16" customFormat="1" ht="37.5" customHeight="1" outlineLevel="1" x14ac:dyDescent="0.2">
      <c r="A121" s="147" t="s">
        <v>366</v>
      </c>
      <c r="B121" s="148"/>
      <c r="C121" s="688"/>
      <c r="D121" s="297">
        <v>118080</v>
      </c>
      <c r="E121" s="157"/>
      <c r="F121" s="157"/>
      <c r="G121" s="157"/>
      <c r="H121" s="158"/>
    </row>
    <row r="122" spans="1:8" s="16" customFormat="1" ht="37.5" customHeight="1" outlineLevel="1" x14ac:dyDescent="0.2">
      <c r="A122" s="147" t="s">
        <v>367</v>
      </c>
      <c r="B122" s="148"/>
      <c r="C122" s="688"/>
      <c r="D122" s="297">
        <v>120540</v>
      </c>
      <c r="E122" s="157"/>
      <c r="F122" s="157"/>
      <c r="G122" s="157"/>
      <c r="H122" s="158"/>
    </row>
    <row r="123" spans="1:8" s="16" customFormat="1" ht="37.5" customHeight="1" outlineLevel="1" x14ac:dyDescent="0.2">
      <c r="A123" s="147" t="s">
        <v>368</v>
      </c>
      <c r="B123" s="148"/>
      <c r="C123" s="688"/>
      <c r="D123" s="297">
        <v>123000</v>
      </c>
      <c r="E123" s="157"/>
      <c r="F123" s="157"/>
      <c r="G123" s="157"/>
      <c r="H123" s="158"/>
    </row>
    <row r="124" spans="1:8" s="16" customFormat="1" ht="37.5" customHeight="1" outlineLevel="1" thickBot="1" x14ac:dyDescent="0.25">
      <c r="A124" s="147" t="s">
        <v>630</v>
      </c>
      <c r="B124" s="148"/>
      <c r="C124" s="689"/>
      <c r="D124" s="309">
        <f>832300*1.2</f>
        <v>998760</v>
      </c>
      <c r="E124" s="165"/>
      <c r="F124" s="165"/>
      <c r="G124" s="165"/>
      <c r="H124" s="166"/>
    </row>
    <row r="125" spans="1:8" s="16" customFormat="1" ht="24.95" customHeight="1" thickBot="1" x14ac:dyDescent="0.25">
      <c r="A125" s="81"/>
      <c r="B125" s="464"/>
      <c r="C125" s="130"/>
      <c r="D125" s="350" t="s">
        <v>240</v>
      </c>
      <c r="E125" s="350"/>
      <c r="F125" s="350"/>
      <c r="G125" s="350"/>
      <c r="H125" s="351"/>
    </row>
    <row r="126" spans="1:8" s="16" customFormat="1" ht="24.95" customHeight="1" thickBot="1" x14ac:dyDescent="0.25">
      <c r="A126" s="465"/>
      <c r="B126" s="124"/>
      <c r="C126" s="125"/>
      <c r="D126" s="466" t="s">
        <v>171</v>
      </c>
      <c r="E126" s="467" t="s">
        <v>172</v>
      </c>
      <c r="F126" s="468" t="s">
        <v>173</v>
      </c>
      <c r="G126" s="467" t="s">
        <v>174</v>
      </c>
      <c r="H126" s="469" t="s">
        <v>175</v>
      </c>
    </row>
    <row r="127" spans="1:8" s="16" customFormat="1" ht="48" customHeight="1" x14ac:dyDescent="0.2">
      <c r="A127" s="29" t="s">
        <v>241</v>
      </c>
      <c r="B127" s="30" t="s">
        <v>27</v>
      </c>
      <c r="C1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"2ГИС.ПЕРМЬ" (версия для ПК); Интернет-площадка 2gis.ru на основе Cправочника организаций "2ГИС.ПЕРМЬ"; Электронный справочник на основе Справочника организаций "2ГИС.ПЕРМЬ" (мобильная версия); Интернет-площадки и Веб-приложения на основе Cправочника организаций "2ГИС.ПЕРМЬ", http://api.2gis.ru/</v>
      </c>
      <c r="D127" s="31">
        <f>F127*1.2</f>
        <v>13341.6</v>
      </c>
      <c r="E127" s="32">
        <f>F127*1.1</f>
        <v>12229.800000000001</v>
      </c>
      <c r="F127" s="32">
        <v>11118</v>
      </c>
      <c r="G127" s="32">
        <f>F127*0.75</f>
        <v>8338.5</v>
      </c>
      <c r="H127" s="33">
        <f>F127*0.5</f>
        <v>5559</v>
      </c>
    </row>
    <row r="128" spans="1:8" s="16" customFormat="1" ht="132" customHeight="1" x14ac:dyDescent="0.2">
      <c r="A128" s="34"/>
      <c r="B128" s="35"/>
      <c r="C128" s="35"/>
      <c r="D128" s="36"/>
      <c r="E128" s="37"/>
      <c r="F128" s="37"/>
      <c r="G128" s="37"/>
      <c r="H128" s="38"/>
    </row>
    <row r="129" spans="1:8" s="16" customFormat="1" ht="97.5" customHeight="1" x14ac:dyDescent="0.2">
      <c r="A129" s="34"/>
      <c r="B129" s="39" t="s">
        <v>12</v>
      </c>
      <c r="C12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Интернет-площадки и Веб-приложения на основе Cправочника организаций "2ГИС.ПЕРМЬ", http://api.2gis.ru/</v>
      </c>
      <c r="D129" s="36"/>
      <c r="E129" s="37"/>
      <c r="F129" s="37"/>
      <c r="G129" s="37"/>
      <c r="H129" s="38"/>
    </row>
    <row r="130" spans="1:8" s="16" customFormat="1" ht="166.5" customHeight="1" thickBot="1" x14ac:dyDescent="0.25">
      <c r="A130" s="41"/>
      <c r="B130" s="42" t="s">
        <v>13</v>
      </c>
      <c r="C13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130" s="44"/>
      <c r="E130" s="45"/>
      <c r="F130" s="45"/>
      <c r="G130" s="45"/>
      <c r="H130" s="46"/>
    </row>
    <row r="131" spans="1:8" s="16" customFormat="1" ht="24.95" customHeight="1" thickBot="1" x14ac:dyDescent="0.25">
      <c r="A131" s="47"/>
      <c r="B131" s="48"/>
      <c r="C131" s="49"/>
      <c r="D131" s="291"/>
      <c r="E131" s="291"/>
      <c r="F131" s="291"/>
      <c r="G131" s="291"/>
      <c r="H131" s="463"/>
    </row>
    <row r="132" spans="1:8" s="16" customFormat="1" ht="48" customHeight="1" x14ac:dyDescent="0.2">
      <c r="A132" s="53" t="s">
        <v>242</v>
      </c>
      <c r="B132" s="30" t="s">
        <v>27</v>
      </c>
      <c r="C1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"2ГИС.ПЕРМЬ" (версия для ПК); Интернет-площадка 2gis.ru на основе Cправочника организаций "2ГИС.ПЕРМЬ"; Электронный справочник на основе Справочника организаций "2ГИС.ПЕРМЬ" (мобильная версия); Интернет-площадки и Веб-приложения на основе Cправочника организаций "2ГИС.ПЕРМЬ", http://api.2gis.ru/</v>
      </c>
      <c r="D132" s="54">
        <f>F132*1.2</f>
        <v>15609.599999999999</v>
      </c>
      <c r="E132" s="32">
        <f>F132*1.1</f>
        <v>14308.800000000001</v>
      </c>
      <c r="F132" s="32">
        <v>13008</v>
      </c>
      <c r="G132" s="32">
        <f>F132*0.75</f>
        <v>9756</v>
      </c>
      <c r="H132" s="33">
        <f>F132*0.5</f>
        <v>6504</v>
      </c>
    </row>
    <row r="133" spans="1:8" s="16" customFormat="1" ht="132" customHeight="1" x14ac:dyDescent="0.2">
      <c r="A133" s="55"/>
      <c r="B133" s="35"/>
      <c r="C133" s="35"/>
      <c r="D133" s="56"/>
      <c r="E133" s="37"/>
      <c r="F133" s="37"/>
      <c r="G133" s="37"/>
      <c r="H133" s="38"/>
    </row>
    <row r="134" spans="1:8" s="16" customFormat="1" ht="97.5" customHeight="1" x14ac:dyDescent="0.2">
      <c r="A134" s="55"/>
      <c r="B134" s="39" t="s">
        <v>12</v>
      </c>
      <c r="C134"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Интернет-площадки и Веб-приложения на основе Cправочника организаций "2ГИС.ПЕРМЬ", http://api.2gis.ru/</v>
      </c>
      <c r="D134" s="56"/>
      <c r="E134" s="37"/>
      <c r="F134" s="37"/>
      <c r="G134" s="37"/>
      <c r="H134" s="38"/>
    </row>
    <row r="135" spans="1:8" s="16" customFormat="1" ht="166.5" customHeight="1" x14ac:dyDescent="0.2">
      <c r="A135" s="55"/>
      <c r="B135" s="57" t="s">
        <v>13</v>
      </c>
      <c r="C13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135" s="56"/>
      <c r="E135" s="37"/>
      <c r="F135" s="37"/>
      <c r="G135" s="37"/>
      <c r="H135" s="38"/>
    </row>
    <row r="136" spans="1:8" s="16" customFormat="1" ht="92.25" customHeight="1" thickBot="1" x14ac:dyDescent="0.25">
      <c r="A136" s="59"/>
      <c r="B136" s="42" t="s">
        <v>16</v>
      </c>
      <c r="C13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136" s="61"/>
      <c r="E136" s="45"/>
      <c r="F136" s="45"/>
      <c r="G136" s="45"/>
      <c r="H136" s="46"/>
    </row>
    <row r="137" spans="1:8" s="16" customFormat="1" ht="24.95" customHeight="1" thickBot="1" x14ac:dyDescent="0.25">
      <c r="A137" s="81"/>
      <c r="B137" s="82"/>
      <c r="C137" s="83"/>
      <c r="D137" s="291"/>
      <c r="E137" s="291"/>
      <c r="F137" s="291"/>
      <c r="G137" s="291"/>
      <c r="H137" s="463"/>
    </row>
    <row r="138" spans="1:8" s="16" customFormat="1" ht="50.1" customHeight="1" x14ac:dyDescent="0.2">
      <c r="A138" s="65" t="s">
        <v>243</v>
      </c>
      <c r="B138" s="87" t="s">
        <v>23</v>
      </c>
      <c r="C138"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Интернет-площадки и Веб-приложения на основе Cправочника организаций "2ГИС.ПЕРМЬ", http://api.2gis.ru/</v>
      </c>
      <c r="D138" s="271">
        <v>270</v>
      </c>
      <c r="E138" s="272"/>
      <c r="F138" s="272"/>
      <c r="G138" s="272"/>
      <c r="H138" s="273"/>
    </row>
    <row r="139" spans="1:8" s="16" customFormat="1" ht="94.5" customHeight="1" x14ac:dyDescent="0.2">
      <c r="A139" s="71"/>
      <c r="B139" s="92"/>
      <c r="C139" s="93"/>
      <c r="D139" s="94"/>
      <c r="E139" s="95"/>
      <c r="F139" s="95"/>
      <c r="G139" s="95"/>
      <c r="H139" s="274"/>
    </row>
    <row r="140" spans="1:8" s="16" customFormat="1" ht="163.5" customHeight="1" thickBot="1" x14ac:dyDescent="0.25">
      <c r="A140" s="77"/>
      <c r="B140" s="97" t="s">
        <v>13</v>
      </c>
      <c r="C140"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140" s="275"/>
      <c r="E140" s="276"/>
      <c r="F140" s="276"/>
      <c r="G140" s="276"/>
      <c r="H140" s="277"/>
    </row>
    <row r="141" spans="1:8" s="16" customFormat="1" ht="24.95" customHeight="1" thickBot="1" x14ac:dyDescent="0.25">
      <c r="A141" s="81"/>
      <c r="B141" s="129"/>
      <c r="C141" s="130"/>
      <c r="D141" s="350" t="s">
        <v>240</v>
      </c>
      <c r="E141" s="350"/>
      <c r="F141" s="350"/>
      <c r="G141" s="350"/>
      <c r="H141" s="351"/>
    </row>
    <row r="142" spans="1:8" s="16" customFormat="1" ht="50.1" customHeight="1" thickBot="1" x14ac:dyDescent="0.25">
      <c r="A142" s="136" t="s">
        <v>38</v>
      </c>
      <c r="B142" s="137"/>
      <c r="C142" s="137"/>
      <c r="D142" s="470" t="str">
        <f>"от "&amp;MIN(D143:D161)&amp;" до "&amp;MAX(D143:D161)</f>
        <v>от 2460 до 46740</v>
      </c>
      <c r="E142" s="471"/>
      <c r="F142" s="471"/>
      <c r="G142" s="471"/>
      <c r="H142" s="472"/>
    </row>
    <row r="143" spans="1:8" s="16" customFormat="1" ht="37.5" customHeight="1" outlineLevel="1" x14ac:dyDescent="0.2">
      <c r="A143" s="141" t="s">
        <v>244</v>
      </c>
      <c r="B143" s="369"/>
      <c r="C143" s="535" t="str">
        <f>"Электронный справочник на основе Справочника организаций "&amp;$C$2&amp;" (версия для ПК)"</f>
        <v>Электронный справочник на основе Справочника организаций "2ГИС.ПЕРМЬ" (версия для ПК)</v>
      </c>
      <c r="D143" s="31">
        <v>2460</v>
      </c>
      <c r="E143" s="32"/>
      <c r="F143" s="32"/>
      <c r="G143" s="32"/>
      <c r="H143" s="33"/>
    </row>
    <row r="144" spans="1:8" s="16" customFormat="1" ht="37.5" customHeight="1" outlineLevel="1" x14ac:dyDescent="0.2">
      <c r="A144" s="558" t="s">
        <v>245</v>
      </c>
      <c r="B144" s="568"/>
      <c r="C144" s="536"/>
      <c r="D144" s="144">
        <v>4920</v>
      </c>
      <c r="E144" s="145"/>
      <c r="F144" s="145"/>
      <c r="G144" s="145"/>
      <c r="H144" s="146"/>
    </row>
    <row r="145" spans="1:8" s="16" customFormat="1" ht="37.5" customHeight="1" outlineLevel="1" x14ac:dyDescent="0.2">
      <c r="A145" s="558" t="s">
        <v>246</v>
      </c>
      <c r="B145" s="568"/>
      <c r="C145" s="536"/>
      <c r="D145" s="144">
        <v>7380</v>
      </c>
      <c r="E145" s="145"/>
      <c r="F145" s="145"/>
      <c r="G145" s="145"/>
      <c r="H145" s="146"/>
    </row>
    <row r="146" spans="1:8" s="16" customFormat="1" ht="37.5" customHeight="1" outlineLevel="1" x14ac:dyDescent="0.2">
      <c r="A146" s="558" t="s">
        <v>247</v>
      </c>
      <c r="B146" s="568"/>
      <c r="C146" s="536"/>
      <c r="D146" s="144">
        <v>9840</v>
      </c>
      <c r="E146" s="145"/>
      <c r="F146" s="145"/>
      <c r="G146" s="145"/>
      <c r="H146" s="146"/>
    </row>
    <row r="147" spans="1:8" s="16" customFormat="1" ht="37.5" customHeight="1" outlineLevel="1" x14ac:dyDescent="0.2">
      <c r="A147" s="558" t="s">
        <v>248</v>
      </c>
      <c r="B147" s="568"/>
      <c r="C147" s="536"/>
      <c r="D147" s="144">
        <v>12300</v>
      </c>
      <c r="E147" s="145"/>
      <c r="F147" s="145"/>
      <c r="G147" s="145"/>
      <c r="H147" s="146"/>
    </row>
    <row r="148" spans="1:8" s="16" customFormat="1" ht="37.5" customHeight="1" outlineLevel="1" x14ac:dyDescent="0.2">
      <c r="A148" s="558" t="s">
        <v>249</v>
      </c>
      <c r="B148" s="568"/>
      <c r="C148" s="536"/>
      <c r="D148" s="144">
        <v>14760</v>
      </c>
      <c r="E148" s="145"/>
      <c r="F148" s="145"/>
      <c r="G148" s="145"/>
      <c r="H148" s="146"/>
    </row>
    <row r="149" spans="1:8" s="16" customFormat="1" ht="37.5" customHeight="1" outlineLevel="1" x14ac:dyDescent="0.2">
      <c r="A149" s="558" t="s">
        <v>250</v>
      </c>
      <c r="B149" s="568"/>
      <c r="C149" s="536"/>
      <c r="D149" s="144">
        <v>17220</v>
      </c>
      <c r="E149" s="145"/>
      <c r="F149" s="145"/>
      <c r="G149" s="145"/>
      <c r="H149" s="146"/>
    </row>
    <row r="150" spans="1:8" s="16" customFormat="1" ht="37.5" customHeight="1" outlineLevel="1" x14ac:dyDescent="0.2">
      <c r="A150" s="558" t="s">
        <v>251</v>
      </c>
      <c r="B150" s="568"/>
      <c r="C150" s="536"/>
      <c r="D150" s="144">
        <v>19680</v>
      </c>
      <c r="E150" s="145"/>
      <c r="F150" s="145"/>
      <c r="G150" s="145"/>
      <c r="H150" s="146"/>
    </row>
    <row r="151" spans="1:8" s="16" customFormat="1" ht="37.5" customHeight="1" outlineLevel="1" x14ac:dyDescent="0.2">
      <c r="A151" s="558" t="s">
        <v>252</v>
      </c>
      <c r="B151" s="568"/>
      <c r="C151" s="536"/>
      <c r="D151" s="144">
        <v>22140</v>
      </c>
      <c r="E151" s="145"/>
      <c r="F151" s="145"/>
      <c r="G151" s="145"/>
      <c r="H151" s="146"/>
    </row>
    <row r="152" spans="1:8" s="16" customFormat="1" ht="37.5" customHeight="1" outlineLevel="1" x14ac:dyDescent="0.2">
      <c r="A152" s="558" t="s">
        <v>253</v>
      </c>
      <c r="B152" s="568"/>
      <c r="C152" s="536"/>
      <c r="D152" s="144">
        <v>24600</v>
      </c>
      <c r="E152" s="145"/>
      <c r="F152" s="145"/>
      <c r="G152" s="145"/>
      <c r="H152" s="146"/>
    </row>
    <row r="153" spans="1:8" s="16" customFormat="1" ht="37.5" customHeight="1" outlineLevel="1" x14ac:dyDescent="0.2">
      <c r="A153" s="558" t="s">
        <v>254</v>
      </c>
      <c r="B153" s="568"/>
      <c r="C153" s="536"/>
      <c r="D153" s="144">
        <v>27060</v>
      </c>
      <c r="E153" s="145"/>
      <c r="F153" s="145"/>
      <c r="G153" s="145"/>
      <c r="H153" s="146"/>
    </row>
    <row r="154" spans="1:8" s="16" customFormat="1" ht="37.5" customHeight="1" outlineLevel="1" x14ac:dyDescent="0.2">
      <c r="A154" s="558" t="s">
        <v>255</v>
      </c>
      <c r="B154" s="568"/>
      <c r="C154" s="536"/>
      <c r="D154" s="144">
        <v>29520</v>
      </c>
      <c r="E154" s="145"/>
      <c r="F154" s="145"/>
      <c r="G154" s="145"/>
      <c r="H154" s="146"/>
    </row>
    <row r="155" spans="1:8" s="16" customFormat="1" ht="37.5" customHeight="1" outlineLevel="1" x14ac:dyDescent="0.2">
      <c r="A155" s="558" t="s">
        <v>256</v>
      </c>
      <c r="B155" s="568"/>
      <c r="C155" s="536"/>
      <c r="D155" s="144">
        <v>31980</v>
      </c>
      <c r="E155" s="145"/>
      <c r="F155" s="145"/>
      <c r="G155" s="145"/>
      <c r="H155" s="146"/>
    </row>
    <row r="156" spans="1:8" s="16" customFormat="1" ht="37.5" customHeight="1" outlineLevel="1" x14ac:dyDescent="0.2">
      <c r="A156" s="558" t="s">
        <v>257</v>
      </c>
      <c r="B156" s="568"/>
      <c r="C156" s="536"/>
      <c r="D156" s="144">
        <v>34440</v>
      </c>
      <c r="E156" s="145"/>
      <c r="F156" s="145"/>
      <c r="G156" s="145"/>
      <c r="H156" s="146"/>
    </row>
    <row r="157" spans="1:8" s="16" customFormat="1" ht="37.5" customHeight="1" outlineLevel="1" x14ac:dyDescent="0.2">
      <c r="A157" s="558" t="s">
        <v>258</v>
      </c>
      <c r="B157" s="568"/>
      <c r="C157" s="536"/>
      <c r="D157" s="144">
        <v>36900</v>
      </c>
      <c r="E157" s="145"/>
      <c r="F157" s="145"/>
      <c r="G157" s="145"/>
      <c r="H157" s="146"/>
    </row>
    <row r="158" spans="1:8" s="16" customFormat="1" ht="37.5" customHeight="1" outlineLevel="1" x14ac:dyDescent="0.2">
      <c r="A158" s="558" t="s">
        <v>259</v>
      </c>
      <c r="B158" s="568"/>
      <c r="C158" s="536"/>
      <c r="D158" s="144">
        <v>39360</v>
      </c>
      <c r="E158" s="145"/>
      <c r="F158" s="145"/>
      <c r="G158" s="145"/>
      <c r="H158" s="146"/>
    </row>
    <row r="159" spans="1:8" s="16" customFormat="1" ht="37.5" customHeight="1" outlineLevel="1" x14ac:dyDescent="0.2">
      <c r="A159" s="558" t="s">
        <v>260</v>
      </c>
      <c r="B159" s="568"/>
      <c r="C159" s="536"/>
      <c r="D159" s="144">
        <v>41820</v>
      </c>
      <c r="E159" s="145"/>
      <c r="F159" s="145"/>
      <c r="G159" s="145"/>
      <c r="H159" s="146"/>
    </row>
    <row r="160" spans="1:8" s="16" customFormat="1" ht="37.5" customHeight="1" outlineLevel="1" x14ac:dyDescent="0.2">
      <c r="A160" s="558" t="s">
        <v>261</v>
      </c>
      <c r="B160" s="568"/>
      <c r="C160" s="536"/>
      <c r="D160" s="144">
        <v>44280</v>
      </c>
      <c r="E160" s="145"/>
      <c r="F160" s="145"/>
      <c r="G160" s="145"/>
      <c r="H160" s="146"/>
    </row>
    <row r="161" spans="1:8" s="16" customFormat="1" ht="37.5" customHeight="1" outlineLevel="1" x14ac:dyDescent="0.2">
      <c r="A161" s="558" t="s">
        <v>262</v>
      </c>
      <c r="B161" s="568"/>
      <c r="C161" s="536"/>
      <c r="D161" s="144">
        <v>46740</v>
      </c>
      <c r="E161" s="145"/>
      <c r="F161" s="145"/>
      <c r="G161" s="145"/>
      <c r="H161" s="146"/>
    </row>
    <row r="162" spans="1:8" s="16" customFormat="1" ht="37.5" customHeight="1" outlineLevel="1" x14ac:dyDescent="0.2">
      <c r="A162" s="147" t="s">
        <v>263</v>
      </c>
      <c r="B162" s="371"/>
      <c r="C162" s="536"/>
      <c r="D162" s="144">
        <v>49200</v>
      </c>
      <c r="E162" s="145"/>
      <c r="F162" s="145"/>
      <c r="G162" s="145"/>
      <c r="H162" s="146"/>
    </row>
    <row r="163" spans="1:8" s="16" customFormat="1" ht="37.5" customHeight="1" outlineLevel="1" x14ac:dyDescent="0.2">
      <c r="A163" s="147" t="s">
        <v>264</v>
      </c>
      <c r="B163" s="148"/>
      <c r="C163" s="536"/>
      <c r="D163" s="144">
        <v>51660</v>
      </c>
      <c r="E163" s="145"/>
      <c r="F163" s="145"/>
      <c r="G163" s="145"/>
      <c r="H163" s="146"/>
    </row>
    <row r="164" spans="1:8" s="16" customFormat="1" ht="37.5" customHeight="1" outlineLevel="1" x14ac:dyDescent="0.2">
      <c r="A164" s="147" t="s">
        <v>265</v>
      </c>
      <c r="B164" s="148"/>
      <c r="C164" s="536"/>
      <c r="D164" s="144">
        <v>54120</v>
      </c>
      <c r="E164" s="145"/>
      <c r="F164" s="145"/>
      <c r="G164" s="145"/>
      <c r="H164" s="146"/>
    </row>
    <row r="165" spans="1:8" s="16" customFormat="1" ht="37.5" customHeight="1" outlineLevel="1" x14ac:dyDescent="0.2">
      <c r="A165" s="147" t="s">
        <v>266</v>
      </c>
      <c r="B165" s="148"/>
      <c r="C165" s="536"/>
      <c r="D165" s="144">
        <v>56580</v>
      </c>
      <c r="E165" s="145"/>
      <c r="F165" s="145"/>
      <c r="G165" s="145"/>
      <c r="H165" s="146"/>
    </row>
    <row r="166" spans="1:8" s="16" customFormat="1" ht="37.5" customHeight="1" outlineLevel="1" x14ac:dyDescent="0.2">
      <c r="A166" s="147" t="s">
        <v>267</v>
      </c>
      <c r="B166" s="148"/>
      <c r="C166" s="536"/>
      <c r="D166" s="144">
        <v>59040</v>
      </c>
      <c r="E166" s="145"/>
      <c r="F166" s="145"/>
      <c r="G166" s="145"/>
      <c r="H166" s="146"/>
    </row>
    <row r="167" spans="1:8" s="16" customFormat="1" ht="37.5" customHeight="1" outlineLevel="1" x14ac:dyDescent="0.2">
      <c r="A167" s="147" t="s">
        <v>268</v>
      </c>
      <c r="B167" s="148"/>
      <c r="C167" s="536"/>
      <c r="D167" s="144">
        <v>61500</v>
      </c>
      <c r="E167" s="145"/>
      <c r="F167" s="145"/>
      <c r="G167" s="145"/>
      <c r="H167" s="146"/>
    </row>
    <row r="168" spans="1:8" s="16" customFormat="1" ht="37.5" customHeight="1" outlineLevel="1" x14ac:dyDescent="0.2">
      <c r="A168" s="147" t="s">
        <v>269</v>
      </c>
      <c r="B168" s="148"/>
      <c r="C168" s="536"/>
      <c r="D168" s="144">
        <v>63960</v>
      </c>
      <c r="E168" s="145"/>
      <c r="F168" s="145"/>
      <c r="G168" s="145"/>
      <c r="H168" s="146"/>
    </row>
    <row r="169" spans="1:8" s="16" customFormat="1" ht="37.5" customHeight="1" outlineLevel="1" x14ac:dyDescent="0.2">
      <c r="A169" s="147" t="s">
        <v>270</v>
      </c>
      <c r="B169" s="148"/>
      <c r="C169" s="536"/>
      <c r="D169" s="144">
        <v>66420</v>
      </c>
      <c r="E169" s="145"/>
      <c r="F169" s="145"/>
      <c r="G169" s="145"/>
      <c r="H169" s="146"/>
    </row>
    <row r="170" spans="1:8" s="16" customFormat="1" ht="37.5" customHeight="1" outlineLevel="1" x14ac:dyDescent="0.2">
      <c r="A170" s="147" t="s">
        <v>271</v>
      </c>
      <c r="B170" s="148"/>
      <c r="C170" s="536"/>
      <c r="D170" s="144">
        <v>68880</v>
      </c>
      <c r="E170" s="145"/>
      <c r="F170" s="145"/>
      <c r="G170" s="145"/>
      <c r="H170" s="146"/>
    </row>
    <row r="171" spans="1:8" s="16" customFormat="1" ht="37.5" customHeight="1" outlineLevel="1" x14ac:dyDescent="0.2">
      <c r="A171" s="147" t="s">
        <v>272</v>
      </c>
      <c r="B171" s="148"/>
      <c r="C171" s="536"/>
      <c r="D171" s="144">
        <v>71340</v>
      </c>
      <c r="E171" s="145"/>
      <c r="F171" s="145"/>
      <c r="G171" s="145"/>
      <c r="H171" s="146"/>
    </row>
    <row r="172" spans="1:8" s="16" customFormat="1" ht="37.5" customHeight="1" outlineLevel="1" x14ac:dyDescent="0.2">
      <c r="A172" s="147" t="s">
        <v>273</v>
      </c>
      <c r="B172" s="148"/>
      <c r="C172" s="536"/>
      <c r="D172" s="144">
        <v>73800</v>
      </c>
      <c r="E172" s="145"/>
      <c r="F172" s="145"/>
      <c r="G172" s="145"/>
      <c r="H172" s="146"/>
    </row>
    <row r="173" spans="1:8" s="16" customFormat="1" ht="37.5" customHeight="1" outlineLevel="1" x14ac:dyDescent="0.2">
      <c r="A173" s="147" t="s">
        <v>274</v>
      </c>
      <c r="B173" s="148"/>
      <c r="C173" s="536"/>
      <c r="D173" s="144">
        <v>76260</v>
      </c>
      <c r="E173" s="145"/>
      <c r="F173" s="145"/>
      <c r="G173" s="145"/>
      <c r="H173" s="146"/>
    </row>
    <row r="174" spans="1:8" s="16" customFormat="1" ht="37.5" customHeight="1" outlineLevel="1" x14ac:dyDescent="0.2">
      <c r="A174" s="147" t="s">
        <v>275</v>
      </c>
      <c r="B174" s="148"/>
      <c r="C174" s="536"/>
      <c r="D174" s="144">
        <v>78720</v>
      </c>
      <c r="E174" s="145"/>
      <c r="F174" s="145"/>
      <c r="G174" s="145"/>
      <c r="H174" s="146"/>
    </row>
    <row r="175" spans="1:8" s="16" customFormat="1" ht="37.5" customHeight="1" outlineLevel="1" x14ac:dyDescent="0.2">
      <c r="A175" s="147" t="s">
        <v>276</v>
      </c>
      <c r="B175" s="148"/>
      <c r="C175" s="536"/>
      <c r="D175" s="144">
        <v>81180</v>
      </c>
      <c r="E175" s="145"/>
      <c r="F175" s="145"/>
      <c r="G175" s="145"/>
      <c r="H175" s="146"/>
    </row>
    <row r="176" spans="1:8" s="16" customFormat="1" ht="37.5" customHeight="1" outlineLevel="1" x14ac:dyDescent="0.2">
      <c r="A176" s="147" t="s">
        <v>277</v>
      </c>
      <c r="B176" s="148"/>
      <c r="C176" s="536"/>
      <c r="D176" s="144">
        <v>83640</v>
      </c>
      <c r="E176" s="145"/>
      <c r="F176" s="145"/>
      <c r="G176" s="145"/>
      <c r="H176" s="146"/>
    </row>
    <row r="177" spans="1:8" s="16" customFormat="1" ht="37.5" customHeight="1" outlineLevel="1" x14ac:dyDescent="0.2">
      <c r="A177" s="147" t="s">
        <v>278</v>
      </c>
      <c r="B177" s="148"/>
      <c r="C177" s="536"/>
      <c r="D177" s="144">
        <v>86100</v>
      </c>
      <c r="E177" s="145"/>
      <c r="F177" s="145"/>
      <c r="G177" s="145"/>
      <c r="H177" s="146"/>
    </row>
    <row r="178" spans="1:8" s="16" customFormat="1" ht="37.5" customHeight="1" outlineLevel="1" x14ac:dyDescent="0.2">
      <c r="A178" s="147" t="s">
        <v>279</v>
      </c>
      <c r="B178" s="148"/>
      <c r="C178" s="536"/>
      <c r="D178" s="144">
        <v>88560</v>
      </c>
      <c r="E178" s="145"/>
      <c r="F178" s="145"/>
      <c r="G178" s="145"/>
      <c r="H178" s="146"/>
    </row>
    <row r="179" spans="1:8" s="16" customFormat="1" ht="37.5" customHeight="1" outlineLevel="1" x14ac:dyDescent="0.2">
      <c r="A179" s="147" t="s">
        <v>280</v>
      </c>
      <c r="B179" s="148"/>
      <c r="C179" s="536"/>
      <c r="D179" s="144">
        <v>91020</v>
      </c>
      <c r="E179" s="145"/>
      <c r="F179" s="145"/>
      <c r="G179" s="145"/>
      <c r="H179" s="146"/>
    </row>
    <row r="180" spans="1:8" s="16" customFormat="1" ht="37.5" customHeight="1" outlineLevel="1" x14ac:dyDescent="0.2">
      <c r="A180" s="147" t="s">
        <v>281</v>
      </c>
      <c r="B180" s="148"/>
      <c r="C180" s="536"/>
      <c r="D180" s="144">
        <v>93480</v>
      </c>
      <c r="E180" s="145"/>
      <c r="F180" s="145"/>
      <c r="G180" s="145"/>
      <c r="H180" s="146"/>
    </row>
    <row r="181" spans="1:8" s="16" customFormat="1" ht="37.5" customHeight="1" outlineLevel="1" x14ac:dyDescent="0.2">
      <c r="A181" s="147" t="s">
        <v>282</v>
      </c>
      <c r="B181" s="148"/>
      <c r="C181" s="536"/>
      <c r="D181" s="144">
        <v>95940</v>
      </c>
      <c r="E181" s="145"/>
      <c r="F181" s="145"/>
      <c r="G181" s="145"/>
      <c r="H181" s="146"/>
    </row>
    <row r="182" spans="1:8" s="16" customFormat="1" ht="37.5" customHeight="1" outlineLevel="1" x14ac:dyDescent="0.2">
      <c r="A182" s="147" t="s">
        <v>283</v>
      </c>
      <c r="B182" s="148"/>
      <c r="C182" s="536"/>
      <c r="D182" s="144">
        <v>98400</v>
      </c>
      <c r="E182" s="145"/>
      <c r="F182" s="145"/>
      <c r="G182" s="145"/>
      <c r="H182" s="146"/>
    </row>
    <row r="183" spans="1:8" s="16" customFormat="1" ht="37.5" customHeight="1" outlineLevel="1" x14ac:dyDescent="0.2">
      <c r="A183" s="147" t="s">
        <v>419</v>
      </c>
      <c r="B183" s="148"/>
      <c r="C183" s="536"/>
      <c r="D183" s="144">
        <v>100860</v>
      </c>
      <c r="E183" s="145"/>
      <c r="F183" s="145"/>
      <c r="G183" s="145"/>
      <c r="H183" s="146"/>
    </row>
    <row r="184" spans="1:8" s="16" customFormat="1" ht="37.5" customHeight="1" outlineLevel="1" x14ac:dyDescent="0.2">
      <c r="A184" s="147" t="s">
        <v>420</v>
      </c>
      <c r="B184" s="148"/>
      <c r="C184" s="536"/>
      <c r="D184" s="144">
        <v>103320</v>
      </c>
      <c r="E184" s="145"/>
      <c r="F184" s="145"/>
      <c r="G184" s="145"/>
      <c r="H184" s="146"/>
    </row>
    <row r="185" spans="1:8" s="16" customFormat="1" ht="37.5" customHeight="1" outlineLevel="1" x14ac:dyDescent="0.2">
      <c r="A185" s="147" t="s">
        <v>421</v>
      </c>
      <c r="B185" s="148"/>
      <c r="C185" s="536"/>
      <c r="D185" s="144">
        <v>105780</v>
      </c>
      <c r="E185" s="145"/>
      <c r="F185" s="145"/>
      <c r="G185" s="145"/>
      <c r="H185" s="146"/>
    </row>
    <row r="186" spans="1:8" s="16" customFormat="1" ht="37.5" customHeight="1" outlineLevel="1" x14ac:dyDescent="0.2">
      <c r="A186" s="147" t="s">
        <v>422</v>
      </c>
      <c r="B186" s="148"/>
      <c r="C186" s="536"/>
      <c r="D186" s="144">
        <v>108240</v>
      </c>
      <c r="E186" s="145"/>
      <c r="F186" s="145"/>
      <c r="G186" s="145"/>
      <c r="H186" s="146"/>
    </row>
    <row r="187" spans="1:8" s="16" customFormat="1" ht="37.5" customHeight="1" outlineLevel="1" x14ac:dyDescent="0.2">
      <c r="A187" s="147" t="s">
        <v>423</v>
      </c>
      <c r="B187" s="148"/>
      <c r="C187" s="536"/>
      <c r="D187" s="144">
        <v>110700</v>
      </c>
      <c r="E187" s="145"/>
      <c r="F187" s="145"/>
      <c r="G187" s="145"/>
      <c r="H187" s="146"/>
    </row>
    <row r="188" spans="1:8" s="16" customFormat="1" ht="37.5" customHeight="1" outlineLevel="1" x14ac:dyDescent="0.2">
      <c r="A188" s="147" t="s">
        <v>424</v>
      </c>
      <c r="B188" s="148"/>
      <c r="C188" s="536"/>
      <c r="D188" s="144">
        <v>113160</v>
      </c>
      <c r="E188" s="145"/>
      <c r="F188" s="145"/>
      <c r="G188" s="145"/>
      <c r="H188" s="146"/>
    </row>
    <row r="189" spans="1:8" s="16" customFormat="1" ht="37.5" customHeight="1" outlineLevel="1" x14ac:dyDescent="0.2">
      <c r="A189" s="147" t="s">
        <v>425</v>
      </c>
      <c r="B189" s="148"/>
      <c r="C189" s="536"/>
      <c r="D189" s="144">
        <v>115620</v>
      </c>
      <c r="E189" s="145"/>
      <c r="F189" s="145"/>
      <c r="G189" s="145"/>
      <c r="H189" s="146"/>
    </row>
    <row r="190" spans="1:8" s="16" customFormat="1" ht="37.5" customHeight="1" outlineLevel="1" x14ac:dyDescent="0.2">
      <c r="A190" s="147" t="s">
        <v>426</v>
      </c>
      <c r="B190" s="148"/>
      <c r="C190" s="536"/>
      <c r="D190" s="144">
        <v>118080</v>
      </c>
      <c r="E190" s="145"/>
      <c r="F190" s="145"/>
      <c r="G190" s="145"/>
      <c r="H190" s="146"/>
    </row>
    <row r="191" spans="1:8" s="16" customFormat="1" ht="37.5" customHeight="1" outlineLevel="1" x14ac:dyDescent="0.2">
      <c r="A191" s="147" t="s">
        <v>427</v>
      </c>
      <c r="B191" s="148"/>
      <c r="C191" s="536"/>
      <c r="D191" s="144">
        <v>120540</v>
      </c>
      <c r="E191" s="145"/>
      <c r="F191" s="145"/>
      <c r="G191" s="145"/>
      <c r="H191" s="146"/>
    </row>
    <row r="192" spans="1:8" s="16" customFormat="1" ht="37.5" customHeight="1" outlineLevel="1" thickBot="1" x14ac:dyDescent="0.25">
      <c r="A192" s="147" t="s">
        <v>428</v>
      </c>
      <c r="B192" s="148"/>
      <c r="C192" s="537"/>
      <c r="D192" s="346">
        <v>123000</v>
      </c>
      <c r="E192" s="347"/>
      <c r="F192" s="347"/>
      <c r="G192" s="347"/>
      <c r="H192" s="348"/>
    </row>
    <row r="193" spans="1:8" s="16" customFormat="1" ht="50.1" customHeight="1" thickBot="1" x14ac:dyDescent="0.25">
      <c r="A193" s="136" t="s">
        <v>59</v>
      </c>
      <c r="B193" s="137"/>
      <c r="C193" s="137"/>
      <c r="D193" s="138" t="str">
        <f>"от "&amp;MIN(D194:D203)&amp;" до "&amp;MAX(D194:D203)</f>
        <v>от 420 до 12990</v>
      </c>
      <c r="E193" s="139"/>
      <c r="F193" s="139"/>
      <c r="G193" s="139"/>
      <c r="H193" s="140"/>
    </row>
    <row r="194" spans="1:8" s="16" customFormat="1" ht="156.75" customHeight="1" x14ac:dyDescent="0.2">
      <c r="A194" s="514" t="s">
        <v>342</v>
      </c>
      <c r="B194" s="150" t="s">
        <v>197</v>
      </c>
      <c r="C194" s="7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194" s="294">
        <v>1800</v>
      </c>
      <c r="E194" s="295"/>
      <c r="F194" s="295"/>
      <c r="G194" s="295"/>
      <c r="H194" s="296"/>
    </row>
    <row r="195" spans="1:8" s="16" customFormat="1" ht="37.5" customHeight="1" x14ac:dyDescent="0.2">
      <c r="A195" s="160" t="s">
        <v>61</v>
      </c>
      <c r="B195" s="161"/>
      <c r="C195" s="156" t="str">
        <f>"Электронный справочник на основе Справочника организаций "&amp;$C$2&amp;" (версия для ПК)"</f>
        <v>Электронный справочник на основе Справочника организаций "2ГИС.ПЕРМЬ" (версия для ПК)</v>
      </c>
      <c r="D195" s="297">
        <v>1290</v>
      </c>
      <c r="E195" s="157"/>
      <c r="F195" s="157"/>
      <c r="G195" s="157"/>
      <c r="H195" s="158"/>
    </row>
    <row r="196" spans="1:8" s="16" customFormat="1" ht="37.5" customHeight="1" x14ac:dyDescent="0.2">
      <c r="A196" s="160" t="s">
        <v>62</v>
      </c>
      <c r="B196" s="161"/>
      <c r="C196" s="159"/>
      <c r="D196" s="297">
        <v>12990</v>
      </c>
      <c r="E196" s="157"/>
      <c r="F196" s="157"/>
      <c r="G196" s="157"/>
      <c r="H196" s="158"/>
    </row>
    <row r="197" spans="1:8" s="16" customFormat="1" ht="37.5" customHeight="1" x14ac:dyDescent="0.2">
      <c r="A197" s="160" t="s">
        <v>63</v>
      </c>
      <c r="B197" s="161"/>
      <c r="C197" s="159"/>
      <c r="D197" s="297">
        <v>2790</v>
      </c>
      <c r="E197" s="157"/>
      <c r="F197" s="157"/>
      <c r="G197" s="157"/>
      <c r="H197" s="158"/>
    </row>
    <row r="198" spans="1:8" s="16" customFormat="1" ht="37.5" customHeight="1" x14ac:dyDescent="0.2">
      <c r="A198" s="160" t="s">
        <v>64</v>
      </c>
      <c r="B198" s="161"/>
      <c r="C198" s="159"/>
      <c r="D198" s="297">
        <v>7590</v>
      </c>
      <c r="E198" s="157"/>
      <c r="F198" s="157"/>
      <c r="G198" s="157"/>
      <c r="H198" s="158"/>
    </row>
    <row r="199" spans="1:8" s="16" customFormat="1" ht="37.5" customHeight="1" x14ac:dyDescent="0.2">
      <c r="A199" s="160" t="s">
        <v>65</v>
      </c>
      <c r="B199" s="161"/>
      <c r="C199" s="159"/>
      <c r="D199" s="297">
        <v>420</v>
      </c>
      <c r="E199" s="157"/>
      <c r="F199" s="157"/>
      <c r="G199" s="157"/>
      <c r="H199" s="158"/>
    </row>
    <row r="200" spans="1:8" s="16" customFormat="1" ht="37.5" customHeight="1" x14ac:dyDescent="0.2">
      <c r="A200" s="160" t="s">
        <v>66</v>
      </c>
      <c r="B200" s="161"/>
      <c r="C200" s="159"/>
      <c r="D200" s="297">
        <v>420</v>
      </c>
      <c r="E200" s="157"/>
      <c r="F200" s="157"/>
      <c r="G200" s="157"/>
      <c r="H200" s="158"/>
    </row>
    <row r="201" spans="1:8" s="16" customFormat="1" ht="37.5" customHeight="1" x14ac:dyDescent="0.2">
      <c r="A201" s="160" t="s">
        <v>67</v>
      </c>
      <c r="B201" s="161"/>
      <c r="C201" s="159"/>
      <c r="D201" s="297">
        <v>840</v>
      </c>
      <c r="E201" s="157"/>
      <c r="F201" s="157"/>
      <c r="G201" s="157"/>
      <c r="H201" s="158"/>
    </row>
    <row r="202" spans="1:8" s="16" customFormat="1" ht="37.5" customHeight="1" x14ac:dyDescent="0.2">
      <c r="A202" s="160" t="s">
        <v>68</v>
      </c>
      <c r="B202" s="161"/>
      <c r="C202" s="159"/>
      <c r="D202" s="297">
        <v>1260</v>
      </c>
      <c r="E202" s="157"/>
      <c r="F202" s="157"/>
      <c r="G202" s="157"/>
      <c r="H202" s="158"/>
    </row>
    <row r="203" spans="1:8" s="16" customFormat="1" ht="37.5" customHeight="1" thickBot="1" x14ac:dyDescent="0.25">
      <c r="A203" s="207" t="s">
        <v>69</v>
      </c>
      <c r="B203" s="208"/>
      <c r="C203" s="164"/>
      <c r="D203" s="309">
        <v>8490</v>
      </c>
      <c r="E203" s="165"/>
      <c r="F203" s="165"/>
      <c r="G203" s="165"/>
      <c r="H203" s="166"/>
    </row>
    <row r="204" spans="1:8" s="16" customFormat="1" ht="117.75" customHeight="1" thickBot="1" x14ac:dyDescent="0.25">
      <c r="A204" s="287" t="s">
        <v>71</v>
      </c>
      <c r="B204" s="288"/>
      <c r="C204" s="28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"2ГИС.ПЕРМЬ" (версия для ПК); Интернет-площадка 2gis.ru на основе Cправочника организаций "2ГИС.ПЕРМЬ"; Электронный справочник на основе Справочника организаций "2ГИС.ПЕРМЬ" (мобильная версия); Интернет-площадки и Веб-приложения на основе Cправочника организаций "2ГИС.ПЕРМЬ", http://api.2gis.ru/</v>
      </c>
      <c r="D204" s="45">
        <v>30</v>
      </c>
      <c r="E204" s="45"/>
      <c r="F204" s="45"/>
      <c r="G204" s="45"/>
      <c r="H204" s="46"/>
    </row>
    <row r="205" spans="1:8" s="28" customFormat="1" ht="50.1" customHeight="1" thickBot="1" x14ac:dyDescent="0.25">
      <c r="A205" s="24" t="s">
        <v>72</v>
      </c>
      <c r="B205" s="25"/>
      <c r="C205" s="26"/>
      <c r="D205" s="173" t="str">
        <f>"от "&amp;MIN(D207,D227:D241)&amp;" до "&amp;MAX(D207,D227:D241)</f>
        <v>от 540 до 29790</v>
      </c>
      <c r="E205" s="173"/>
      <c r="F205" s="173"/>
      <c r="G205" s="173"/>
      <c r="H205" s="174"/>
    </row>
    <row r="206" spans="1:8" s="16" customFormat="1" ht="24.95" customHeight="1" thickBot="1" x14ac:dyDescent="0.25">
      <c r="A206" s="290"/>
      <c r="B206" s="291"/>
      <c r="C206" s="130"/>
      <c r="D206" s="292"/>
      <c r="E206" s="292"/>
      <c r="F206" s="292"/>
      <c r="G206" s="292"/>
      <c r="H206" s="293"/>
    </row>
    <row r="207" spans="1:8" s="16" customFormat="1" ht="60.75" customHeight="1" thickBot="1" x14ac:dyDescent="0.25">
      <c r="A207" s="179" t="s">
        <v>73</v>
      </c>
      <c r="B207" s="180"/>
      <c r="C207"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"2ГИС.ПЕРМЬ" (версия для ПК); Интернет-площадка 2gis.kz на основе Cправочника организаций "2ГИС.ПЕРМЬ"; Электронный справочник на основе Справочника организаций "2ГИС.ПЕРМЬ" (мобильная версия); Интернет-площадки и Веб-приложения на основе Cправочника организаций "2ГИС.ПЕРМЬ", http://api.2gis.kz/</v>
      </c>
      <c r="D207" s="182">
        <v>15480</v>
      </c>
      <c r="E207" s="182"/>
      <c r="F207" s="182"/>
      <c r="G207" s="182"/>
      <c r="H207" s="183"/>
    </row>
    <row r="208" spans="1:8" s="16" customFormat="1" ht="60.75" customHeight="1" thickBot="1" x14ac:dyDescent="0.25">
      <c r="A208" s="184" t="s">
        <v>74</v>
      </c>
      <c r="B208" s="185"/>
      <c r="C208" s="186"/>
      <c r="D208" s="187" t="s">
        <v>75</v>
      </c>
      <c r="E208" s="188"/>
      <c r="F208" s="188"/>
      <c r="G208" s="188"/>
      <c r="H208" s="189"/>
    </row>
    <row r="209" spans="1:8" s="16" customFormat="1" ht="60.75" customHeight="1" x14ac:dyDescent="0.2">
      <c r="A209" s="190" t="s">
        <v>76</v>
      </c>
      <c r="B209" s="191"/>
      <c r="C209" s="186"/>
      <c r="D209" s="157">
        <f>D207/4</f>
        <v>3870</v>
      </c>
      <c r="E209" s="157"/>
      <c r="F209" s="157"/>
      <c r="G209" s="157"/>
      <c r="H209" s="158"/>
    </row>
    <row r="210" spans="1:8" s="16" customFormat="1" ht="60.75" customHeight="1" x14ac:dyDescent="0.2">
      <c r="A210" s="190" t="s">
        <v>77</v>
      </c>
      <c r="B210" s="191"/>
      <c r="C210" s="186"/>
      <c r="D210" s="157">
        <f>D207/5</f>
        <v>3096</v>
      </c>
      <c r="E210" s="157"/>
      <c r="F210" s="157"/>
      <c r="G210" s="157"/>
      <c r="H210" s="158"/>
    </row>
    <row r="211" spans="1:8" s="16" customFormat="1" ht="60.75" customHeight="1" x14ac:dyDescent="0.2">
      <c r="A211" s="190" t="s">
        <v>78</v>
      </c>
      <c r="B211" s="191"/>
      <c r="C211" s="186"/>
      <c r="D211" s="157">
        <f>D207/6</f>
        <v>2580</v>
      </c>
      <c r="E211" s="157"/>
      <c r="F211" s="157"/>
      <c r="G211" s="157"/>
      <c r="H211" s="158"/>
    </row>
    <row r="212" spans="1:8" s="16" customFormat="1" ht="60.75" customHeight="1" x14ac:dyDescent="0.2">
      <c r="A212" s="190" t="s">
        <v>79</v>
      </c>
      <c r="B212" s="191"/>
      <c r="C212" s="186"/>
      <c r="D212" s="157">
        <f>D207/7</f>
        <v>2211.4285714285716</v>
      </c>
      <c r="E212" s="157"/>
      <c r="F212" s="157"/>
      <c r="G212" s="157"/>
      <c r="H212" s="158"/>
    </row>
    <row r="213" spans="1:8" s="16" customFormat="1" ht="60.75" customHeight="1" x14ac:dyDescent="0.2">
      <c r="A213" s="190" t="s">
        <v>80</v>
      </c>
      <c r="B213" s="191"/>
      <c r="C213" s="186"/>
      <c r="D213" s="157">
        <f>D207/8</f>
        <v>1935</v>
      </c>
      <c r="E213" s="157"/>
      <c r="F213" s="157"/>
      <c r="G213" s="157"/>
      <c r="H213" s="158"/>
    </row>
    <row r="214" spans="1:8" s="16" customFormat="1" ht="60.75" customHeight="1" x14ac:dyDescent="0.2">
      <c r="A214" s="190" t="s">
        <v>81</v>
      </c>
      <c r="B214" s="191"/>
      <c r="C214" s="186"/>
      <c r="D214" s="157">
        <f>D207/9</f>
        <v>1720</v>
      </c>
      <c r="E214" s="157"/>
      <c r="F214" s="157"/>
      <c r="G214" s="157"/>
      <c r="H214" s="158"/>
    </row>
    <row r="215" spans="1:8" s="16" customFormat="1" ht="60.75" customHeight="1" x14ac:dyDescent="0.2">
      <c r="A215" s="190" t="s">
        <v>82</v>
      </c>
      <c r="B215" s="191"/>
      <c r="C215" s="186"/>
      <c r="D215" s="157">
        <f>D207/10</f>
        <v>1548</v>
      </c>
      <c r="E215" s="157"/>
      <c r="F215" s="157"/>
      <c r="G215" s="157"/>
      <c r="H215" s="158"/>
    </row>
    <row r="216" spans="1:8" s="16" customFormat="1" ht="60.75" customHeight="1" thickBot="1" x14ac:dyDescent="0.25">
      <c r="A216" s="179" t="s">
        <v>83</v>
      </c>
      <c r="B216" s="180"/>
      <c r="C216" s="186"/>
      <c r="D216" s="182">
        <v>23208</v>
      </c>
      <c r="E216" s="182"/>
      <c r="F216" s="182"/>
      <c r="G216" s="182"/>
      <c r="H216" s="183"/>
    </row>
    <row r="217" spans="1:8" s="16" customFormat="1" ht="60.75" customHeight="1" thickBot="1" x14ac:dyDescent="0.25">
      <c r="A217" s="184" t="s">
        <v>74</v>
      </c>
      <c r="B217" s="185"/>
      <c r="C217" s="186"/>
      <c r="D217" s="187" t="s">
        <v>75</v>
      </c>
      <c r="E217" s="188"/>
      <c r="F217" s="188"/>
      <c r="G217" s="188"/>
      <c r="H217" s="189"/>
    </row>
    <row r="218" spans="1:8" s="16" customFormat="1" ht="60.75" customHeight="1" x14ac:dyDescent="0.2">
      <c r="A218" s="190" t="s">
        <v>76</v>
      </c>
      <c r="B218" s="191"/>
      <c r="C218" s="186"/>
      <c r="D218" s="157">
        <v>5802</v>
      </c>
      <c r="E218" s="157"/>
      <c r="F218" s="157"/>
      <c r="G218" s="157"/>
      <c r="H218" s="158"/>
    </row>
    <row r="219" spans="1:8" s="16" customFormat="1" ht="60.75" customHeight="1" x14ac:dyDescent="0.2">
      <c r="A219" s="190" t="s">
        <v>77</v>
      </c>
      <c r="B219" s="191"/>
      <c r="C219" s="186"/>
      <c r="D219" s="157">
        <v>4641.5999999999995</v>
      </c>
      <c r="E219" s="157"/>
      <c r="F219" s="157"/>
      <c r="G219" s="157"/>
      <c r="H219" s="158"/>
    </row>
    <row r="220" spans="1:8" s="16" customFormat="1" ht="60.75" customHeight="1" x14ac:dyDescent="0.2">
      <c r="A220" s="190" t="s">
        <v>78</v>
      </c>
      <c r="B220" s="191"/>
      <c r="C220" s="186"/>
      <c r="D220" s="157">
        <v>3868</v>
      </c>
      <c r="E220" s="157"/>
      <c r="F220" s="157"/>
      <c r="G220" s="157"/>
      <c r="H220" s="158"/>
    </row>
    <row r="221" spans="1:8" s="16" customFormat="1" ht="60.75" customHeight="1" x14ac:dyDescent="0.2">
      <c r="A221" s="190" t="s">
        <v>79</v>
      </c>
      <c r="B221" s="191"/>
      <c r="C221" s="186"/>
      <c r="D221" s="157">
        <v>3315.4285714285711</v>
      </c>
      <c r="E221" s="157"/>
      <c r="F221" s="157"/>
      <c r="G221" s="157"/>
      <c r="H221" s="158"/>
    </row>
    <row r="222" spans="1:8" s="16" customFormat="1" ht="60.75" customHeight="1" x14ac:dyDescent="0.2">
      <c r="A222" s="190" t="s">
        <v>80</v>
      </c>
      <c r="B222" s="191"/>
      <c r="C222" s="186"/>
      <c r="D222" s="157">
        <v>2901</v>
      </c>
      <c r="E222" s="157"/>
      <c r="F222" s="157"/>
      <c r="G222" s="157"/>
      <c r="H222" s="158"/>
    </row>
    <row r="223" spans="1:8" s="16" customFormat="1" ht="60.75" customHeight="1" x14ac:dyDescent="0.2">
      <c r="A223" s="190" t="s">
        <v>81</v>
      </c>
      <c r="B223" s="191"/>
      <c r="C223" s="186"/>
      <c r="D223" s="157">
        <v>2578.6666666666665</v>
      </c>
      <c r="E223" s="157"/>
      <c r="F223" s="157"/>
      <c r="G223" s="157"/>
      <c r="H223" s="158"/>
    </row>
    <row r="224" spans="1:8" s="16" customFormat="1" ht="60.75" customHeight="1" thickBot="1" x14ac:dyDescent="0.25">
      <c r="A224" s="190" t="s">
        <v>82</v>
      </c>
      <c r="B224" s="191"/>
      <c r="C224" s="194"/>
      <c r="D224" s="157">
        <v>2320.7999999999997</v>
      </c>
      <c r="E224" s="157"/>
      <c r="F224" s="157"/>
      <c r="G224" s="157"/>
      <c r="H224" s="158"/>
    </row>
    <row r="225" spans="1:8" s="16" customFormat="1" ht="62.45" customHeight="1" thickBot="1" x14ac:dyDescent="0.25">
      <c r="A225" s="195" t="s">
        <v>84</v>
      </c>
      <c r="B225" s="196"/>
      <c r="C225"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225" s="56">
        <v>20004</v>
      </c>
      <c r="E225" s="37"/>
      <c r="F225" s="37"/>
      <c r="G225" s="37"/>
      <c r="H225" s="38"/>
    </row>
    <row r="226" spans="1:8" s="16" customFormat="1" ht="24.95" customHeight="1" thickBot="1" x14ac:dyDescent="0.25">
      <c r="A226" s="290"/>
      <c r="B226" s="291"/>
      <c r="C226" s="125"/>
      <c r="D226" s="292"/>
      <c r="E226" s="292"/>
      <c r="F226" s="292"/>
      <c r="G226" s="292"/>
      <c r="H226" s="293"/>
    </row>
    <row r="227" spans="1:8" s="16" customFormat="1" ht="50.1" customHeight="1" x14ac:dyDescent="0.2">
      <c r="A227" s="160" t="s">
        <v>85</v>
      </c>
      <c r="B227" s="161"/>
      <c r="C227" s="298" t="str">
        <f>"Интернет-площадка 2gis.ru на основе Cправочника организаций "&amp;$C$2&amp;""</f>
        <v>Интернет-площадка 2gis.ru на основе Cправочника организаций "2ГИС.ПЕРМЬ"</v>
      </c>
      <c r="D227" s="56">
        <v>17790</v>
      </c>
      <c r="E227" s="37"/>
      <c r="F227" s="37"/>
      <c r="G227" s="37"/>
      <c r="H227" s="38"/>
    </row>
    <row r="228" spans="1:8" s="16" customFormat="1" ht="50.1" customHeight="1" x14ac:dyDescent="0.2">
      <c r="A228" s="160" t="s">
        <v>86</v>
      </c>
      <c r="B228" s="161"/>
      <c r="C228" s="203" t="str">
        <f>"Электронный справочник на основе Справочника организаций "&amp;$C$2&amp;" (версия для ПК)"</f>
        <v>Электронный справочник на основе Справочника организаций "2ГИС.ПЕРМЬ" (версия для ПК)</v>
      </c>
      <c r="D228" s="56">
        <v>8490</v>
      </c>
      <c r="E228" s="37"/>
      <c r="F228" s="37"/>
      <c r="G228" s="37"/>
      <c r="H228" s="38"/>
    </row>
    <row r="229" spans="1:8" s="16" customFormat="1" ht="50.1" customHeight="1" x14ac:dyDescent="0.2">
      <c r="A229" s="160" t="s">
        <v>87</v>
      </c>
      <c r="B229" s="161"/>
      <c r="C229" s="203" t="str">
        <f>"Электронный справочник на основе Справочника организаций "&amp;$C$2&amp;" (версия для ПК)"</f>
        <v>Электронный справочник на основе Справочника организаций "2ГИС.ПЕРМЬ" (версия для ПК)</v>
      </c>
      <c r="D229" s="56">
        <v>24690</v>
      </c>
      <c r="E229" s="37"/>
      <c r="F229" s="37"/>
      <c r="G229" s="37"/>
      <c r="H229" s="38"/>
    </row>
    <row r="230" spans="1:8" s="16" customFormat="1" ht="50.1" customHeight="1" x14ac:dyDescent="0.2">
      <c r="A230" s="160" t="s">
        <v>88</v>
      </c>
      <c r="B230" s="161"/>
      <c r="C230" s="203" t="str">
        <f>"Интернет-площадка 2gis.ru на основе Cправочника организаций "&amp;$C$2&amp;""</f>
        <v>Интернет-площадка 2gis.ru на основе Cправочника организаций "2ГИС.ПЕРМЬ"</v>
      </c>
      <c r="D230" s="56">
        <v>13590</v>
      </c>
      <c r="E230" s="37"/>
      <c r="F230" s="37"/>
      <c r="G230" s="37"/>
      <c r="H230" s="38"/>
    </row>
    <row r="231" spans="1:8" s="16" customFormat="1" ht="50.1" customHeight="1" x14ac:dyDescent="0.2">
      <c r="A231" s="160" t="s">
        <v>89</v>
      </c>
      <c r="B231" s="161"/>
      <c r="C231" s="203" t="str">
        <f>"Интернет-площадка 2gis.ru на основе Cправочника организаций "&amp;$C$2&amp;""</f>
        <v>Интернет-площадка 2gis.ru на основе Cправочника организаций "2ГИС.ПЕРМЬ"</v>
      </c>
      <c r="D231" s="56">
        <v>16308</v>
      </c>
      <c r="E231" s="37"/>
      <c r="F231" s="37"/>
      <c r="G231" s="37"/>
      <c r="H231" s="38"/>
    </row>
    <row r="232" spans="1:8" s="16" customFormat="1" ht="50.1" customHeight="1" x14ac:dyDescent="0.2">
      <c r="A232" s="160" t="s">
        <v>90</v>
      </c>
      <c r="B232" s="161"/>
      <c r="C232" s="203" t="str">
        <f>"Электронный справочник на основе Справочника организаций "&amp;$C$2&amp;" (версия для ПК)"</f>
        <v>Электронный справочник на основе Справочника организаций "2ГИС.ПЕРМЬ" (версия для ПК)</v>
      </c>
      <c r="D232" s="56">
        <v>15990</v>
      </c>
      <c r="E232" s="37"/>
      <c r="F232" s="37"/>
      <c r="G232" s="37"/>
      <c r="H232" s="38"/>
    </row>
    <row r="233" spans="1:8" s="16" customFormat="1" ht="50.1" customHeight="1" x14ac:dyDescent="0.2">
      <c r="A233" s="160" t="s">
        <v>91</v>
      </c>
      <c r="B233" s="161"/>
      <c r="C233" s="203" t="str">
        <f>"Электронный справочник на основе Справочника организаций "&amp;$C$2&amp;" (версия для ПК)"</f>
        <v>Электронный справочник на основе Справочника организаций "2ГИС.ПЕРМЬ" (версия для ПК)</v>
      </c>
      <c r="D233" s="56">
        <v>14790</v>
      </c>
      <c r="E233" s="37"/>
      <c r="F233" s="37"/>
      <c r="G233" s="37"/>
      <c r="H233" s="38"/>
    </row>
    <row r="234" spans="1:8" s="16" customFormat="1" ht="50.1" customHeight="1" x14ac:dyDescent="0.2">
      <c r="A234" s="160" t="s">
        <v>92</v>
      </c>
      <c r="B234" s="161"/>
      <c r="C234" s="203" t="str">
        <f>"Электронный справочник на основе Справочника организаций "&amp;$C$2&amp;" (версия для ПК)"</f>
        <v>Электронный справочник на основе Справочника организаций "2ГИС.ПЕРМЬ" (версия для ПК)</v>
      </c>
      <c r="D234" s="56">
        <v>29790</v>
      </c>
      <c r="E234" s="37"/>
      <c r="F234" s="37"/>
      <c r="G234" s="37"/>
      <c r="H234" s="38"/>
    </row>
    <row r="235" spans="1:8" s="16" customFormat="1" ht="50.1" customHeight="1" x14ac:dyDescent="0.2">
      <c r="A235" s="160" t="s">
        <v>93</v>
      </c>
      <c r="B235" s="161"/>
      <c r="C235" s="203" t="str">
        <f>C268</f>
        <v>электронный справочник на основе Справочника организаций "2ГИС.ПЕРМЬ" (мобильная версия 2ГИС 4.0 и выше)</v>
      </c>
      <c r="D235" s="56">
        <v>18000</v>
      </c>
      <c r="E235" s="37"/>
      <c r="F235" s="37"/>
      <c r="G235" s="37"/>
      <c r="H235" s="38"/>
    </row>
    <row r="236" spans="1:8" s="16" customFormat="1" ht="50.1" customHeight="1" x14ac:dyDescent="0.2">
      <c r="A236" s="160" t="s">
        <v>94</v>
      </c>
      <c r="B236" s="161"/>
      <c r="C236" s="203" t="s">
        <v>95</v>
      </c>
      <c r="D236" s="56">
        <v>540</v>
      </c>
      <c r="E236" s="37"/>
      <c r="F236" s="37"/>
      <c r="G236" s="37"/>
      <c r="H236" s="38"/>
    </row>
    <row r="237" spans="1:8" s="16" customFormat="1" ht="85.5" customHeight="1" x14ac:dyDescent="0.2">
      <c r="A237" s="160" t="s">
        <v>96</v>
      </c>
      <c r="B237" s="161"/>
      <c r="C237"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"2ГИС.ПЕРМЬ" (мобильная версия 2ГИС 4.0 и выше); Интернет-площадка 2gis.ru на основе Cправочника организаций "2ГИС.ПЕРМЬ"</v>
      </c>
      <c r="D237" s="56">
        <v>10290</v>
      </c>
      <c r="E237" s="37"/>
      <c r="F237" s="37"/>
      <c r="G237" s="37"/>
      <c r="H237" s="38"/>
    </row>
    <row r="238" spans="1:8" s="16" customFormat="1" ht="85.5" customHeight="1" x14ac:dyDescent="0.2">
      <c r="A238" s="160" t="s">
        <v>97</v>
      </c>
      <c r="B238" s="161"/>
      <c r="C238" s="203" t="str">
        <f t="shared" ref="C238:C240"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"2ГИС.ПЕРМЬ" (мобильная версия 2ГИС 4.0 и выше); Интернет-площадка 2gis.ru на основе Cправочника организаций "2ГИС.ПЕРМЬ"</v>
      </c>
      <c r="D238" s="56">
        <v>8232</v>
      </c>
      <c r="E238" s="37"/>
      <c r="F238" s="37"/>
      <c r="G238" s="37"/>
      <c r="H238" s="38"/>
    </row>
    <row r="239" spans="1:8" s="16" customFormat="1" ht="85.5" customHeight="1" x14ac:dyDescent="0.2">
      <c r="A239" s="160" t="s">
        <v>98</v>
      </c>
      <c r="B239" s="161"/>
      <c r="C239" s="203" t="str">
        <f t="shared" si="0"/>
        <v>электронный справочник на основе Справочника организаций "2ГИС.ПЕРМЬ" (мобильная версия 2ГИС 4.0 и выше); Интернет-площадка 2gis.ru на основе Cправочника организаций "2ГИС.ПЕРМЬ"</v>
      </c>
      <c r="D239" s="56">
        <v>8190</v>
      </c>
      <c r="E239" s="37"/>
      <c r="F239" s="37"/>
      <c r="G239" s="37"/>
      <c r="H239" s="38"/>
    </row>
    <row r="240" spans="1:8" s="16" customFormat="1" ht="85.5" customHeight="1" x14ac:dyDescent="0.2">
      <c r="A240" s="160" t="s">
        <v>99</v>
      </c>
      <c r="B240" s="161"/>
      <c r="C240" s="203" t="str">
        <f t="shared" si="0"/>
        <v>электронный справочник на основе Справочника организаций "2ГИС.ПЕРМЬ" (мобильная версия 2ГИС 4.0 и выше); Интернет-площадка 2gis.ru на основе Cправочника организаций "2ГИС.ПЕРМЬ"</v>
      </c>
      <c r="D240" s="56">
        <v>4116</v>
      </c>
      <c r="E240" s="37"/>
      <c r="F240" s="37"/>
      <c r="G240" s="37"/>
      <c r="H240" s="38"/>
    </row>
    <row r="241" spans="1:8" s="16" customFormat="1" ht="50.1" customHeight="1" thickBot="1" x14ac:dyDescent="0.25">
      <c r="A241" s="160" t="s">
        <v>102</v>
      </c>
      <c r="B241" s="161"/>
      <c r="C241" s="203" t="str">
        <f>"Электронный справочник на основе Справочника организаций "&amp;$C$2&amp;" (версия для ПК)"</f>
        <v>Электронный справочник на основе Справочника организаций "2ГИС.ПЕРМЬ" (версия для ПК)</v>
      </c>
      <c r="D241" s="56">
        <v>12690</v>
      </c>
      <c r="E241" s="37"/>
      <c r="F241" s="37"/>
      <c r="G241" s="37"/>
      <c r="H241" s="38"/>
    </row>
    <row r="242" spans="1:8" s="16" customFormat="1" ht="102" customHeight="1" thickBot="1" x14ac:dyDescent="0.25">
      <c r="A242" s="160" t="s">
        <v>16</v>
      </c>
      <c r="B242" s="161"/>
      <c r="C242"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242" s="56">
        <v>1800</v>
      </c>
      <c r="E242" s="37"/>
      <c r="F242" s="37"/>
      <c r="G242" s="37"/>
      <c r="H242" s="38"/>
    </row>
    <row r="243" spans="1:8" s="16" customFormat="1" ht="102" customHeight="1" thickBot="1" x14ac:dyDescent="0.25">
      <c r="A243" s="160" t="s">
        <v>103</v>
      </c>
      <c r="B243" s="161"/>
      <c r="C243"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243" s="56">
        <v>100002</v>
      </c>
      <c r="E243" s="37"/>
      <c r="F243" s="37"/>
      <c r="G243" s="37"/>
      <c r="H243" s="38"/>
    </row>
    <row r="244" spans="1:8" s="16" customFormat="1" ht="126" customHeight="1" x14ac:dyDescent="0.2">
      <c r="A244" s="160" t="s">
        <v>104</v>
      </c>
      <c r="B244" s="161"/>
      <c r="C244" s="30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"2ГИС.ПЕРМЬ" (версия для ПК); Интернет-площадка 2gis.ru на основе Cправочника организаций "2ГИС.ПЕРМЬ"; Электронный справочник на основе Справочника организаций "2ГИС.ПЕРМЬ" (мобильная версия); Интернет-площадки и Веб-приложения на основе Cправочника организаций "2ГИС.ПЕРМЬ", http://api.2gis.ru/</v>
      </c>
      <c r="D244" s="56">
        <v>12300</v>
      </c>
      <c r="E244" s="37"/>
      <c r="F244" s="37"/>
      <c r="G244" s="37"/>
      <c r="H244" s="38"/>
    </row>
    <row r="245" spans="1:8" s="16" customFormat="1" ht="96" customHeight="1" x14ac:dyDescent="0.2">
      <c r="A245" s="154" t="s">
        <v>105</v>
      </c>
      <c r="B245" s="204"/>
      <c r="C245"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Интернет-площадки и Веб-приложения на основе Cправочника организаций "2ГИС.ПЕРМЬ", http://api.2gis.ru/</v>
      </c>
      <c r="D245" s="56">
        <v>10005</v>
      </c>
      <c r="E245" s="37"/>
      <c r="F245" s="37"/>
      <c r="G245" s="37"/>
      <c r="H245" s="38"/>
    </row>
    <row r="246" spans="1:8" s="16" customFormat="1" ht="96" customHeight="1" x14ac:dyDescent="0.2">
      <c r="A246" s="154" t="s">
        <v>106</v>
      </c>
      <c r="B246" s="204"/>
      <c r="C246"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"2ГИС.ПЕРМЬ" (мобильная версия 2ГИС 4.0 и выше)</v>
      </c>
      <c r="D246" s="56">
        <v>10002</v>
      </c>
      <c r="E246" s="37"/>
      <c r="F246" s="37"/>
      <c r="G246" s="37"/>
      <c r="H246" s="38"/>
    </row>
    <row r="247" spans="1:8" s="16" customFormat="1" ht="96" customHeight="1" x14ac:dyDescent="0.2">
      <c r="A247" s="160" t="s">
        <v>100</v>
      </c>
      <c r="B247" s="161" t="s">
        <v>100</v>
      </c>
      <c r="C247" s="549"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"2ГИС.ПЕРМЬ" (мобильная версия 2ГИС 4.0 и выше)</v>
      </c>
      <c r="D247" s="56">
        <v>10008</v>
      </c>
      <c r="E247" s="37"/>
      <c r="F247" s="37"/>
      <c r="G247" s="37"/>
      <c r="H247" s="38"/>
    </row>
    <row r="248" spans="1:8" s="16" customFormat="1" ht="96" customHeight="1" x14ac:dyDescent="0.2">
      <c r="A248" s="160" t="s">
        <v>101</v>
      </c>
      <c r="B248" s="161" t="s">
        <v>101</v>
      </c>
      <c r="C248" s="549"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"2ГИС.ПЕРМЬ" (мобильная версия 2ГИС 4.0 и выше)</v>
      </c>
      <c r="D248" s="56">
        <v>8004</v>
      </c>
      <c r="E248" s="37"/>
      <c r="F248" s="37"/>
      <c r="G248" s="37"/>
      <c r="H248" s="38"/>
    </row>
    <row r="249" spans="1:8" s="16" customFormat="1" ht="50.1" customHeight="1" x14ac:dyDescent="0.2">
      <c r="A249" s="160" t="s">
        <v>107</v>
      </c>
      <c r="B249" s="161"/>
      <c r="C249" s="203" t="str">
        <f>"Интернет-площадка 2gis.ru на основе Cправочника организаций "&amp;$C$2&amp;""</f>
        <v>Интернет-площадка 2gis.ru на основе Cправочника организаций "2ГИС.ПЕРМЬ"</v>
      </c>
      <c r="D249" s="56">
        <v>39240</v>
      </c>
      <c r="E249" s="37"/>
      <c r="F249" s="37"/>
      <c r="G249" s="37"/>
      <c r="H249" s="38"/>
    </row>
    <row r="250" spans="1:8" s="16" customFormat="1" ht="50.1" customHeight="1" x14ac:dyDescent="0.2">
      <c r="A250" s="160" t="s">
        <v>108</v>
      </c>
      <c r="B250" s="161"/>
      <c r="C250" s="203" t="str">
        <f t="shared" ref="C250:C258" si="1">"Электронный справочник на основе Справочника организаций "&amp;$C$2&amp;" (версия для ПК)"</f>
        <v>Электронный справочник на основе Справочника организаций "2ГИС.ПЕРМЬ" (версия для ПК)</v>
      </c>
      <c r="D250" s="56">
        <v>18720</v>
      </c>
      <c r="E250" s="37"/>
      <c r="F250" s="37"/>
      <c r="G250" s="37"/>
      <c r="H250" s="38"/>
    </row>
    <row r="251" spans="1:8" s="16" customFormat="1" ht="50.1" customHeight="1" x14ac:dyDescent="0.2">
      <c r="A251" s="160" t="s">
        <v>109</v>
      </c>
      <c r="B251" s="161"/>
      <c r="C251" s="203" t="str">
        <f t="shared" si="1"/>
        <v>Электронный справочник на основе Справочника организаций "2ГИС.ПЕРМЬ" (версия для ПК)</v>
      </c>
      <c r="D251" s="56">
        <v>54360</v>
      </c>
      <c r="E251" s="37"/>
      <c r="F251" s="37"/>
      <c r="G251" s="37"/>
      <c r="H251" s="38"/>
    </row>
    <row r="252" spans="1:8" s="16" customFormat="1" ht="50.1" customHeight="1" x14ac:dyDescent="0.2">
      <c r="A252" s="160" t="s">
        <v>110</v>
      </c>
      <c r="B252" s="161"/>
      <c r="C252" s="203" t="str">
        <f>"Интернет-площадка 2gis.ru на основе Cправочника организаций "&amp;$C$2&amp;""</f>
        <v>Интернет-площадка 2gis.ru на основе Cправочника организаций "2ГИС.ПЕРМЬ"</v>
      </c>
      <c r="D252" s="56">
        <v>30000</v>
      </c>
      <c r="E252" s="37"/>
      <c r="F252" s="37"/>
      <c r="G252" s="37"/>
      <c r="H252" s="38"/>
    </row>
    <row r="253" spans="1:8" s="16" customFormat="1" ht="50.1" customHeight="1" x14ac:dyDescent="0.2">
      <c r="A253" s="160" t="s">
        <v>111</v>
      </c>
      <c r="B253" s="161"/>
      <c r="C253" s="203" t="str">
        <f>"Интернет-площадка 2gis.ru на основе Cправочника организаций "&amp;$C$2&amp;""</f>
        <v>Интернет-площадка 2gis.ru на основе Cправочника организаций "2ГИС.ПЕРМЬ"</v>
      </c>
      <c r="D253" s="56">
        <v>36000</v>
      </c>
      <c r="E253" s="37"/>
      <c r="F253" s="37"/>
      <c r="G253" s="37"/>
      <c r="H253" s="38"/>
    </row>
    <row r="254" spans="1:8" s="16" customFormat="1" ht="50.1" customHeight="1" x14ac:dyDescent="0.2">
      <c r="A254" s="160" t="s">
        <v>112</v>
      </c>
      <c r="B254" s="161"/>
      <c r="C254" s="203" t="str">
        <f t="shared" si="1"/>
        <v>Электронный справочник на основе Справочника организаций "2ГИС.ПЕРМЬ" (версия для ПК)</v>
      </c>
      <c r="D254" s="56">
        <v>35280</v>
      </c>
      <c r="E254" s="37"/>
      <c r="F254" s="37"/>
      <c r="G254" s="37"/>
      <c r="H254" s="38"/>
    </row>
    <row r="255" spans="1:8" s="16" customFormat="1" ht="50.1" customHeight="1" x14ac:dyDescent="0.2">
      <c r="A255" s="160" t="s">
        <v>113</v>
      </c>
      <c r="B255" s="161"/>
      <c r="C255" s="203" t="str">
        <f t="shared" si="1"/>
        <v>Электронный справочник на основе Справочника организаций "2ГИС.ПЕРМЬ" (версия для ПК)</v>
      </c>
      <c r="D255" s="56">
        <v>32640</v>
      </c>
      <c r="E255" s="37"/>
      <c r="F255" s="37"/>
      <c r="G255" s="37"/>
      <c r="H255" s="38"/>
    </row>
    <row r="256" spans="1:8" s="16" customFormat="1" ht="50.1" customHeight="1" x14ac:dyDescent="0.2">
      <c r="A256" s="160" t="s">
        <v>114</v>
      </c>
      <c r="B256" s="161"/>
      <c r="C256" s="203" t="str">
        <f t="shared" si="1"/>
        <v>Электронный справочник на основе Справочника организаций "2ГИС.ПЕРМЬ" (версия для ПК)</v>
      </c>
      <c r="D256" s="56">
        <v>65640</v>
      </c>
      <c r="E256" s="37"/>
      <c r="F256" s="37"/>
      <c r="G256" s="37"/>
      <c r="H256" s="38"/>
    </row>
    <row r="257" spans="1:8" s="16" customFormat="1" ht="50.1" customHeight="1" x14ac:dyDescent="0.2">
      <c r="A257" s="160" t="s">
        <v>115</v>
      </c>
      <c r="B257" s="161"/>
      <c r="C257" s="203" t="s">
        <v>95</v>
      </c>
      <c r="D257" s="56">
        <v>1200</v>
      </c>
      <c r="E257" s="37"/>
      <c r="F257" s="37"/>
      <c r="G257" s="37"/>
      <c r="H257" s="38"/>
    </row>
    <row r="258" spans="1:8" s="16" customFormat="1" ht="50.1" customHeight="1" thickBot="1" x14ac:dyDescent="0.25">
      <c r="A258" s="160" t="s">
        <v>117</v>
      </c>
      <c r="B258" s="161"/>
      <c r="C258" s="203" t="str">
        <f t="shared" si="1"/>
        <v>Электронный справочник на основе Справочника организаций "2ГИС.ПЕРМЬ" (версия для ПК)</v>
      </c>
      <c r="D258" s="56">
        <v>27960</v>
      </c>
      <c r="E258" s="37"/>
      <c r="F258" s="37"/>
      <c r="G258" s="37"/>
      <c r="H258" s="38"/>
    </row>
    <row r="259" spans="1:8" s="28" customFormat="1" ht="50.1" customHeight="1" thickBot="1" x14ac:dyDescent="0.25">
      <c r="A259" s="24" t="s">
        <v>118</v>
      </c>
      <c r="B259" s="25"/>
      <c r="C259" s="26"/>
      <c r="D259" s="173"/>
      <c r="E259" s="173"/>
      <c r="F259" s="173"/>
      <c r="G259" s="173"/>
      <c r="H259" s="174"/>
    </row>
    <row r="260" spans="1:8" s="16" customFormat="1" ht="50.1" customHeight="1" x14ac:dyDescent="0.2">
      <c r="A260" s="160" t="s">
        <v>119</v>
      </c>
      <c r="B260" s="161"/>
      <c r="C260" s="206" t="str">
        <f>"Электронный справочник на основе Справочника организаций "&amp;$C$2&amp;" (мобильная версия)"</f>
        <v>Электронный справочник на основе Справочника организаций "2ГИС.ПЕРМЬ" (мобильная версия)</v>
      </c>
      <c r="D260" s="31">
        <v>10008</v>
      </c>
      <c r="E260" s="32"/>
      <c r="F260" s="32"/>
      <c r="G260" s="32"/>
      <c r="H260" s="33"/>
    </row>
    <row r="261" spans="1:8" s="16" customFormat="1" ht="50.1" customHeight="1" x14ac:dyDescent="0.2">
      <c r="A261" s="160" t="s">
        <v>120</v>
      </c>
      <c r="B261" s="161"/>
      <c r="C261" s="209"/>
      <c r="D261" s="36">
        <v>10008</v>
      </c>
      <c r="E261" s="37"/>
      <c r="F261" s="37"/>
      <c r="G261" s="37"/>
      <c r="H261" s="38"/>
    </row>
    <row r="262" spans="1:8" s="16" customFormat="1" ht="50.1" customHeight="1" x14ac:dyDescent="0.2">
      <c r="A262" s="207" t="s">
        <v>121</v>
      </c>
      <c r="B262" s="208"/>
      <c r="C262" s="209"/>
      <c r="D262" s="297">
        <v>3000</v>
      </c>
      <c r="E262" s="157"/>
      <c r="F262" s="157"/>
      <c r="G262" s="157"/>
      <c r="H262" s="158"/>
    </row>
    <row r="263" spans="1:8" s="16" customFormat="1" ht="50.1" customHeight="1" x14ac:dyDescent="0.2">
      <c r="A263" s="207" t="s">
        <v>122</v>
      </c>
      <c r="B263" s="208"/>
      <c r="C263" s="209"/>
      <c r="D263" s="297">
        <v>300</v>
      </c>
      <c r="E263" s="157"/>
      <c r="F263" s="157"/>
      <c r="G263" s="157"/>
      <c r="H263" s="158"/>
    </row>
    <row r="264" spans="1:8" s="16" customFormat="1" ht="50.1" customHeight="1" thickBot="1" x14ac:dyDescent="0.25">
      <c r="A264" s="207" t="s">
        <v>123</v>
      </c>
      <c r="B264" s="208"/>
      <c r="C264" s="210"/>
      <c r="D264" s="78">
        <v>1050</v>
      </c>
      <c r="E264" s="79"/>
      <c r="F264" s="79"/>
      <c r="G264" s="79"/>
      <c r="H264" s="80"/>
    </row>
    <row r="265" spans="1:8" s="23" customFormat="1" ht="50.1" customHeight="1" thickBot="1" x14ac:dyDescent="0.25">
      <c r="A265" s="491" t="s">
        <v>5</v>
      </c>
      <c r="B265" s="494"/>
      <c r="C265" s="712" t="s">
        <v>7</v>
      </c>
      <c r="D265" s="491"/>
      <c r="E265" s="331"/>
      <c r="F265" s="331"/>
      <c r="G265" s="331"/>
      <c r="H265" s="332"/>
    </row>
    <row r="266" spans="1:8" s="16" customFormat="1" ht="93" customHeight="1" thickBot="1" x14ac:dyDescent="0.25">
      <c r="A266" s="546" t="s">
        <v>631</v>
      </c>
      <c r="B266" s="547"/>
      <c r="C266" s="493" t="str">
        <f>"Электронный справочник на основе Справочника организаций "&amp;$C$2&amp;" (мобильная версия)"</f>
        <v>Электронный справочник на основе Справочника организаций "2ГИС.ПЕРМЬ" (мобильная версия)</v>
      </c>
      <c r="D266" s="144">
        <v>40</v>
      </c>
      <c r="E266" s="145"/>
      <c r="F266" s="145"/>
      <c r="G266" s="145"/>
      <c r="H266" s="146"/>
    </row>
    <row r="267" spans="1:8" s="16" customFormat="1" ht="50.1" customHeight="1" thickBot="1" x14ac:dyDescent="0.25">
      <c r="A267" s="24" t="s">
        <v>124</v>
      </c>
      <c r="B267" s="25"/>
      <c r="C267" s="26"/>
      <c r="D267" s="458"/>
      <c r="E267" s="458"/>
      <c r="F267" s="458"/>
      <c r="G267" s="458"/>
      <c r="H267" s="459"/>
    </row>
    <row r="268" spans="1:8" s="16" customFormat="1" ht="50.1" customHeight="1" x14ac:dyDescent="0.2">
      <c r="A268" s="160" t="s">
        <v>214</v>
      </c>
      <c r="B268" s="161"/>
      <c r="C268"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"2ГИС.ПЕРМЬ" (мобильная версия 2ГИС 4.0 и выше)</v>
      </c>
      <c r="D268" s="56">
        <v>9690</v>
      </c>
      <c r="E268" s="37"/>
      <c r="F268" s="37"/>
      <c r="G268" s="37"/>
      <c r="H268" s="38"/>
    </row>
    <row r="269" spans="1:8" s="16" customFormat="1" ht="50.1" customHeight="1" x14ac:dyDescent="0.2">
      <c r="A269" s="160" t="s">
        <v>126</v>
      </c>
      <c r="B269" s="161"/>
      <c r="C269" s="203" t="str">
        <f>"Интернет-площадка 2gis.ru на основе Cправочника организаций "&amp;$C$2&amp;""</f>
        <v>Интернет-площадка 2gis.ru на основе Cправочника организаций "2ГИС.ПЕРМЬ"</v>
      </c>
      <c r="D269" s="56">
        <v>11190</v>
      </c>
      <c r="E269" s="37"/>
      <c r="F269" s="37"/>
      <c r="G269" s="37"/>
      <c r="H269" s="38"/>
    </row>
    <row r="270" spans="1:8" s="16" customFormat="1" ht="50.1" customHeight="1" x14ac:dyDescent="0.2">
      <c r="A270" s="160" t="s">
        <v>127</v>
      </c>
      <c r="B270" s="161"/>
      <c r="C270" s="203" t="str">
        <f>"Электронный справочник на основе Справочника организаций "&amp;$C$2&amp;" (версия для ПК)"</f>
        <v>Электронный справочник на основе Справочника организаций "2ГИС.ПЕРМЬ" (версия для ПК)</v>
      </c>
      <c r="D270" s="56">
        <v>7290</v>
      </c>
      <c r="E270" s="37"/>
      <c r="F270" s="37"/>
      <c r="G270" s="37"/>
      <c r="H270" s="38"/>
    </row>
    <row r="271" spans="1:8" s="16" customFormat="1" ht="50.1" customHeight="1" x14ac:dyDescent="0.2">
      <c r="A271" s="160" t="s">
        <v>215</v>
      </c>
      <c r="B271" s="161"/>
      <c r="C271"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"2ГИС.ПЕРМЬ" (мобильная версия 2ГИС 4.0 и выше)</v>
      </c>
      <c r="D271" s="56">
        <v>21360</v>
      </c>
      <c r="E271" s="37"/>
      <c r="F271" s="37"/>
      <c r="G271" s="37"/>
      <c r="H271" s="38"/>
    </row>
    <row r="272" spans="1:8" s="16" customFormat="1" ht="50.1" customHeight="1" x14ac:dyDescent="0.2">
      <c r="A272" s="160" t="s">
        <v>199</v>
      </c>
      <c r="B272" s="161"/>
      <c r="C272" s="203" t="str">
        <f>"Интернет-площадка 2gis.ru на основе Cправочника организаций "&amp;$C$2&amp;""</f>
        <v>Интернет-площадка 2gis.ru на основе Cправочника организаций "2ГИС.ПЕРМЬ"</v>
      </c>
      <c r="D272" s="56">
        <v>24720</v>
      </c>
      <c r="E272" s="37"/>
      <c r="F272" s="37"/>
      <c r="G272" s="37"/>
      <c r="H272" s="38"/>
    </row>
    <row r="273" spans="1:8" s="16" customFormat="1" ht="50.1" customHeight="1" thickBot="1" x14ac:dyDescent="0.25">
      <c r="A273" s="160" t="s">
        <v>130</v>
      </c>
      <c r="B273" s="161"/>
      <c r="C273" s="203" t="str">
        <f>"Электронный справочник на основе Справочника организаций "&amp;$C$2&amp;" (версия для ПК)"</f>
        <v>Электронный справочник на основе Справочника организаций "2ГИС.ПЕРМЬ" (версия для ПК)</v>
      </c>
      <c r="D273" s="128">
        <v>16080</v>
      </c>
      <c r="E273" s="122"/>
      <c r="F273" s="122"/>
      <c r="G273" s="122"/>
      <c r="H273" s="123"/>
    </row>
    <row r="274" spans="1:8" s="16" customFormat="1" ht="126" customHeight="1" thickBot="1" x14ac:dyDescent="0.25">
      <c r="A274" s="160" t="s">
        <v>131</v>
      </c>
      <c r="B274" s="161"/>
      <c r="C274" s="301" t="str">
        <f>C269</f>
        <v>Интернет-площадка 2gis.ru на основе Cправочника организаций "2ГИС.ПЕРМЬ"</v>
      </c>
      <c r="D274" s="713">
        <v>11190</v>
      </c>
      <c r="E274" s="714"/>
      <c r="F274" s="714"/>
      <c r="G274" s="714"/>
      <c r="H274" s="715"/>
    </row>
    <row r="275" spans="1:8" s="16" customFormat="1" ht="126" customHeight="1" thickBot="1" x14ac:dyDescent="0.25">
      <c r="A275" s="160" t="s">
        <v>132</v>
      </c>
      <c r="B275" s="161"/>
      <c r="C275"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275" s="713">
        <v>7272</v>
      </c>
      <c r="E275" s="714"/>
      <c r="F275" s="714"/>
      <c r="G275" s="714"/>
      <c r="H275" s="715"/>
    </row>
    <row r="276" spans="1:8" s="28" customFormat="1" ht="50.1" customHeight="1" thickBot="1" x14ac:dyDescent="0.25">
      <c r="A276" s="290"/>
      <c r="B276" s="291"/>
      <c r="C276" s="130"/>
      <c r="D276" s="292"/>
      <c r="E276" s="292"/>
      <c r="F276" s="292"/>
      <c r="G276" s="292"/>
      <c r="H276" s="293"/>
    </row>
    <row r="277" spans="1:8" s="23" customFormat="1" ht="26.25" x14ac:dyDescent="0.2">
      <c r="A277" s="216"/>
      <c r="B277" s="217"/>
      <c r="C277" s="218"/>
      <c r="D277" s="217"/>
      <c r="E277" s="217"/>
      <c r="F277" s="217"/>
      <c r="G277" s="217"/>
      <c r="H277" s="219"/>
    </row>
    <row r="278" spans="1:8" s="16" customFormat="1" ht="21" x14ac:dyDescent="0.2">
      <c r="A278" s="220"/>
      <c r="B278" s="221" t="s">
        <v>133</v>
      </c>
      <c r="C278" s="222" t="s">
        <v>220</v>
      </c>
      <c r="D278" s="222"/>
      <c r="E278" s="223"/>
      <c r="F278" s="223"/>
      <c r="G278" s="223"/>
      <c r="H278" s="223"/>
    </row>
    <row r="279" spans="1:8" s="16" customFormat="1" ht="21" x14ac:dyDescent="0.2">
      <c r="A279" s="220"/>
      <c r="B279" s="223"/>
      <c r="C279" s="224" t="s">
        <v>221</v>
      </c>
      <c r="D279" s="224"/>
      <c r="E279" s="223"/>
      <c r="F279" s="223"/>
      <c r="G279" s="223"/>
      <c r="H279" s="223"/>
    </row>
    <row r="280" spans="1:8" s="16" customFormat="1" ht="21" x14ac:dyDescent="0.2">
      <c r="A280" s="220"/>
      <c r="B280" s="223"/>
      <c r="C280" s="222" t="s">
        <v>222</v>
      </c>
      <c r="D280" s="224"/>
      <c r="E280" s="223"/>
      <c r="F280" s="223"/>
      <c r="G280" s="223"/>
      <c r="H280" s="223"/>
    </row>
    <row r="281" spans="1:8" s="16" customFormat="1" ht="26.25" x14ac:dyDescent="0.2">
      <c r="A281" s="233"/>
      <c r="B281" s="233"/>
      <c r="C281" s="224"/>
      <c r="D281" s="224"/>
      <c r="E281" s="235"/>
      <c r="F281" s="236"/>
      <c r="G281" s="237"/>
      <c r="H281" s="237"/>
    </row>
    <row r="282" spans="1:8" s="16" customFormat="1" ht="26.25" x14ac:dyDescent="0.2">
      <c r="A282" s="227" t="str">
        <f>Абакан_юр!A174</f>
        <v>По соглашению сторон в качестве валюты платежа могут выступать украинские гривны, в этом случае курс следующий: 1 руб. = 0,4408 гривен</v>
      </c>
      <c r="B282" s="227"/>
      <c r="C282" s="227"/>
      <c r="D282" s="228"/>
      <c r="E282" s="228"/>
      <c r="F282" s="229"/>
      <c r="G282" s="230"/>
      <c r="H282" s="230"/>
    </row>
    <row r="283" spans="1:8" s="16" customFormat="1" ht="26.25" x14ac:dyDescent="0.2">
      <c r="A283" s="227" t="str">
        <f>Абакан_юр!A175</f>
        <v>По соглашению сторон в качестве валюты платежа могут выступать дирхамы ОАЭ, в этом случае курс следующий: 1 руб. = 0,0420 дирхам</v>
      </c>
      <c r="B283" s="227"/>
      <c r="C283" s="227"/>
      <c r="D283" s="228"/>
      <c r="E283" s="228"/>
      <c r="F283" s="229"/>
      <c r="G283" s="232"/>
      <c r="H283" s="232"/>
    </row>
    <row r="284" spans="1:8" ht="12.6" customHeight="1" x14ac:dyDescent="0.2">
      <c r="A284" s="227" t="str">
        <f>Абакан_юр!A176</f>
        <v>По соглашению сторон в качестве валюты платежа могут выступать доллары США, в этом случае курс следующий: 1 руб. = 0,0114 доллара</v>
      </c>
      <c r="B284" s="227"/>
      <c r="C284" s="227"/>
      <c r="D284" s="228"/>
      <c r="E284" s="228"/>
      <c r="F284" s="229"/>
      <c r="G284" s="232"/>
      <c r="H284" s="232"/>
    </row>
    <row r="285" spans="1:8" s="223" customFormat="1" ht="24.95" customHeight="1" x14ac:dyDescent="0.2">
      <c r="A285" s="227" t="str">
        <f>Абакан_юр!A177</f>
        <v>По соглашению сторон в качестве валюты платежа могут выступать евро, в этом случае курс следующий: 1 руб. = 0,0105 евро</v>
      </c>
      <c r="B285" s="227"/>
      <c r="C285" s="227"/>
      <c r="D285" s="228"/>
      <c r="E285" s="229"/>
      <c r="F285" s="229"/>
      <c r="G285" s="232"/>
      <c r="H285" s="232"/>
    </row>
    <row r="286" spans="1:8" s="223" customFormat="1" ht="24.95" customHeight="1" x14ac:dyDescent="0.2">
      <c r="A286" s="227" t="str">
        <f>Абакан_юр!A178</f>
        <v>По соглашению сторон в качестве валюты платежа могут выступать чешские кроны, в этом случае курс следующий: 1 руб. = 0,2605 крона</v>
      </c>
      <c r="B286" s="227"/>
      <c r="C286" s="227"/>
      <c r="D286" s="228"/>
      <c r="E286" s="229"/>
      <c r="F286" s="229"/>
      <c r="G286" s="232"/>
      <c r="H286" s="232"/>
    </row>
    <row r="287" spans="1:8" s="223" customFormat="1" ht="24.95" customHeight="1" x14ac:dyDescent="0.2">
      <c r="A287" s="227" t="str">
        <f>Абакан_юр!A179</f>
        <v>По соглашению сторон в качестве валюты платежа могут выступать киргизские сомы, в этом случае курс следующий: 1 руб. = 1,0083 сом</v>
      </c>
      <c r="B287" s="227"/>
      <c r="C287" s="227"/>
      <c r="D287" s="228"/>
      <c r="E287" s="228"/>
      <c r="F287" s="229"/>
      <c r="G287" s="232"/>
      <c r="H287" s="232"/>
    </row>
    <row r="288" spans="1:8" s="238" customFormat="1" ht="12" customHeight="1" x14ac:dyDescent="0.2">
      <c r="A288" s="227" t="str">
        <f>Абакан_юр!A180</f>
        <v>По соглашению сторон в качестве валюты платежа могут выступать казахстанские тенге, в этом случае курс следующий: 1 руб. = 5,0473 тенге</v>
      </c>
      <c r="B288" s="227"/>
      <c r="C288" s="227"/>
      <c r="D288" s="228"/>
      <c r="E288" s="228"/>
      <c r="F288" s="229"/>
      <c r="G288" s="232"/>
      <c r="H288" s="232"/>
    </row>
    <row r="289" spans="1:8" s="231" customFormat="1" ht="24.95" customHeight="1" x14ac:dyDescent="0.2">
      <c r="A289" s="233"/>
      <c r="B289" s="233"/>
      <c r="C289" s="234"/>
      <c r="D289" s="235"/>
      <c r="E289" s="235"/>
      <c r="F289" s="236"/>
      <c r="G289" s="237"/>
      <c r="H289" s="237"/>
    </row>
    <row r="290" spans="1:8" s="231" customFormat="1" ht="24.95" customHeight="1" x14ac:dyDescent="0.2">
      <c r="A290" s="239" t="s">
        <v>144</v>
      </c>
      <c r="B290" s="239"/>
      <c r="C290" s="239"/>
      <c r="D290" s="239"/>
      <c r="E290" s="239"/>
      <c r="F290" s="239"/>
      <c r="G290" s="239"/>
      <c r="H290" s="239"/>
    </row>
    <row r="291" spans="1:8" s="231" customFormat="1" ht="24.95" customHeight="1" x14ac:dyDescent="0.2">
      <c r="A291" s="239" t="s">
        <v>145</v>
      </c>
      <c r="B291" s="239"/>
      <c r="C291" s="239"/>
      <c r="D291" s="239"/>
      <c r="E291" s="239"/>
      <c r="F291" s="239"/>
      <c r="G291" s="239"/>
      <c r="H291" s="239"/>
    </row>
    <row r="292" spans="1:8" s="231" customFormat="1" ht="24.95" customHeight="1" x14ac:dyDescent="0.2">
      <c r="A292" s="227" t="s">
        <v>482</v>
      </c>
      <c r="B292" s="227"/>
      <c r="C292" s="227"/>
      <c r="D292" s="227"/>
      <c r="E292" s="227"/>
      <c r="F292" s="227"/>
      <c r="G292" s="227"/>
      <c r="H292" s="227"/>
    </row>
    <row r="293" spans="1:8" s="231" customFormat="1" ht="24.95" customHeight="1" thickBot="1" x14ac:dyDescent="0.25">
      <c r="A293" s="240" t="s">
        <v>146</v>
      </c>
      <c r="B293" s="240"/>
      <c r="C293" s="240"/>
      <c r="D293" s="240"/>
      <c r="E293" s="240"/>
      <c r="F293" s="241"/>
      <c r="H293" s="242"/>
    </row>
    <row r="294" spans="1:8" s="231" customFormat="1" ht="24.95" customHeight="1" thickBot="1" x14ac:dyDescent="0.25">
      <c r="A294" s="243" t="s">
        <v>147</v>
      </c>
      <c r="B294" s="244"/>
      <c r="C294" s="244"/>
      <c r="D294" s="244"/>
      <c r="E294" s="245"/>
      <c r="F294" s="246"/>
      <c r="G294" s="217"/>
      <c r="H294" s="247"/>
    </row>
    <row r="295" spans="1:8" s="231" customFormat="1" ht="24.95" customHeight="1" thickBot="1" x14ac:dyDescent="0.25">
      <c r="A295" s="426" t="s">
        <v>148</v>
      </c>
      <c r="B295" s="427"/>
      <c r="C295" s="250" t="s">
        <v>149</v>
      </c>
      <c r="D295" s="440" t="s">
        <v>150</v>
      </c>
      <c r="E295" s="716"/>
      <c r="F295" s="441"/>
      <c r="G295" s="219"/>
      <c r="H295" s="219"/>
    </row>
    <row r="296" spans="1:8" s="238" customFormat="1" ht="12" customHeight="1" x14ac:dyDescent="0.2">
      <c r="A296" s="253" t="s">
        <v>207</v>
      </c>
      <c r="B296" s="254"/>
      <c r="C296" s="256" t="s">
        <v>208</v>
      </c>
      <c r="D296" s="717">
        <v>2190</v>
      </c>
      <c r="E296" s="718"/>
      <c r="F296" s="719"/>
      <c r="G296" s="219"/>
      <c r="H296" s="219"/>
    </row>
    <row r="297" spans="1:8" ht="24.95" customHeight="1" x14ac:dyDescent="0.2">
      <c r="A297" s="258" t="s">
        <v>209</v>
      </c>
      <c r="B297" s="259"/>
      <c r="C297" s="261"/>
      <c r="D297" s="720">
        <v>1590</v>
      </c>
      <c r="E297" s="721"/>
      <c r="F297" s="722"/>
      <c r="G297" s="219"/>
    </row>
    <row r="298" spans="1:8" ht="24.95" customHeight="1" x14ac:dyDescent="0.2">
      <c r="A298" s="258" t="s">
        <v>210</v>
      </c>
      <c r="B298" s="259"/>
      <c r="C298" s="261"/>
      <c r="D298" s="720">
        <v>1440</v>
      </c>
      <c r="E298" s="721"/>
      <c r="F298" s="722"/>
      <c r="G298" s="219"/>
    </row>
    <row r="299" spans="1:8" s="217" customFormat="1" ht="38.25" customHeight="1" x14ac:dyDescent="0.2">
      <c r="A299" s="258" t="s">
        <v>211</v>
      </c>
      <c r="B299" s="259"/>
      <c r="C299" s="261"/>
      <c r="D299" s="720">
        <v>1290</v>
      </c>
      <c r="E299" s="721"/>
      <c r="F299" s="722"/>
      <c r="G299" s="219"/>
      <c r="H299" s="219"/>
    </row>
    <row r="300" spans="1:8" s="242" customFormat="1" ht="50.1" customHeight="1" x14ac:dyDescent="0.2">
      <c r="A300" s="258" t="s">
        <v>151</v>
      </c>
      <c r="B300" s="259"/>
      <c r="C300" s="260" t="s">
        <v>152</v>
      </c>
      <c r="D300" s="489" t="s">
        <v>153</v>
      </c>
      <c r="E300" s="723"/>
      <c r="F300" s="490"/>
      <c r="G300" s="219"/>
      <c r="H300" s="219"/>
    </row>
    <row r="301" spans="1:8" s="247" customFormat="1" ht="50.1" customHeight="1" x14ac:dyDescent="0.2">
      <c r="A301" s="258" t="s">
        <v>154</v>
      </c>
      <c r="B301" s="259"/>
      <c r="C301" s="260" t="s">
        <v>155</v>
      </c>
      <c r="D301" s="489" t="s">
        <v>156</v>
      </c>
      <c r="E301" s="723"/>
      <c r="F301" s="490"/>
      <c r="G301" s="219"/>
      <c r="H301" s="219"/>
    </row>
    <row r="302" spans="1:8" ht="99" customHeight="1" thickBot="1" x14ac:dyDescent="0.25">
      <c r="A302" s="321" t="s">
        <v>157</v>
      </c>
      <c r="B302" s="322"/>
      <c r="C302" s="323" t="s">
        <v>158</v>
      </c>
      <c r="D302" s="444" t="s">
        <v>156</v>
      </c>
      <c r="E302" s="724"/>
      <c r="F302" s="445"/>
      <c r="G302" s="219"/>
    </row>
    <row r="303" spans="1:8" ht="50.1" customHeight="1" thickBot="1" x14ac:dyDescent="0.25">
      <c r="A303" s="321" t="s">
        <v>160</v>
      </c>
      <c r="B303" s="322"/>
      <c r="C303" s="611" t="s">
        <v>161</v>
      </c>
      <c r="D303" s="725" t="s">
        <v>156</v>
      </c>
      <c r="E303" s="726"/>
      <c r="F303" s="727"/>
      <c r="H303" s="217"/>
    </row>
    <row r="304" spans="1:8" ht="50.1" customHeight="1" thickBot="1" x14ac:dyDescent="0.25">
      <c r="A304" s="321" t="s">
        <v>162</v>
      </c>
      <c r="B304" s="322"/>
      <c r="C304" s="323" t="s">
        <v>163</v>
      </c>
      <c r="D304" s="725" t="s">
        <v>156</v>
      </c>
      <c r="E304" s="726"/>
      <c r="F304" s="727"/>
      <c r="G304" s="238"/>
      <c r="H304" s="238"/>
    </row>
    <row r="305" spans="1:8" ht="50.1" customHeight="1" x14ac:dyDescent="0.2">
      <c r="A305" s="264" t="s">
        <v>164</v>
      </c>
      <c r="B305" s="264"/>
      <c r="C305" s="264"/>
      <c r="D305" s="264"/>
      <c r="E305" s="264"/>
      <c r="F305" s="264"/>
      <c r="G305" s="264"/>
      <c r="H305" s="264"/>
    </row>
    <row r="306" spans="1:8" ht="50.1" customHeight="1" x14ac:dyDescent="0.2">
      <c r="A306" s="264" t="s">
        <v>165</v>
      </c>
      <c r="B306" s="264"/>
      <c r="C306" s="264"/>
      <c r="D306" s="264"/>
      <c r="E306" s="264"/>
      <c r="F306" s="264"/>
      <c r="G306" s="264"/>
      <c r="H306" s="264"/>
    </row>
    <row r="307" spans="1:8" ht="99.95" customHeight="1" x14ac:dyDescent="0.2">
      <c r="A307" s="326" t="str">
        <f>Абакан_юр!A195</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307" s="326"/>
      <c r="C307" s="326"/>
      <c r="D307" s="326"/>
      <c r="E307" s="326"/>
      <c r="F307" s="326"/>
      <c r="G307" s="326"/>
      <c r="H307" s="326"/>
    </row>
    <row r="308" spans="1:8" ht="75" customHeight="1" x14ac:dyDescent="0.2">
      <c r="A308" s="239" t="s">
        <v>167</v>
      </c>
      <c r="B308" s="239"/>
      <c r="C308" s="239"/>
      <c r="D308" s="239"/>
      <c r="E308" s="239"/>
      <c r="F308" s="239"/>
      <c r="G308" s="239"/>
      <c r="H308" s="239"/>
    </row>
    <row r="309" spans="1:8" ht="174.95" customHeight="1" x14ac:dyDescent="0.2">
      <c r="A309" s="264" t="s">
        <v>168</v>
      </c>
      <c r="B309" s="264"/>
      <c r="C309" s="264"/>
      <c r="D309" s="264"/>
      <c r="E309" s="264"/>
      <c r="F309" s="264"/>
      <c r="G309" s="264"/>
      <c r="H309" s="264"/>
    </row>
    <row r="310" spans="1:8" s="217" customFormat="1" ht="102.75" customHeight="1" x14ac:dyDescent="0.2">
      <c r="A310" s="216"/>
      <c r="C310" s="218"/>
      <c r="H310" s="219"/>
    </row>
    <row r="311" spans="1:8" s="217" customFormat="1" ht="125.25" customHeight="1" x14ac:dyDescent="0.2">
      <c r="A311" s="475" t="s">
        <v>287</v>
      </c>
      <c r="B311" s="475"/>
      <c r="C311" s="475"/>
      <c r="D311" s="475"/>
      <c r="E311" s="475"/>
      <c r="F311" s="475"/>
      <c r="G311" s="475"/>
      <c r="H311" s="475"/>
    </row>
    <row r="312" spans="1:8" ht="25.5" x14ac:dyDescent="0.35">
      <c r="A312" s="476" t="s">
        <v>288</v>
      </c>
      <c r="B312" s="477"/>
      <c r="C312" s="478" t="s">
        <v>289</v>
      </c>
    </row>
    <row r="313" spans="1:8" ht="25.5" x14ac:dyDescent="0.35">
      <c r="A313" s="479" t="s">
        <v>290</v>
      </c>
      <c r="B313" s="480"/>
      <c r="C313" s="481">
        <v>1</v>
      </c>
    </row>
    <row r="314" spans="1:8" ht="25.5" x14ac:dyDescent="0.35">
      <c r="A314" s="479">
        <v>2</v>
      </c>
      <c r="B314" s="480"/>
      <c r="C314" s="481">
        <v>1.1000000000000001</v>
      </c>
    </row>
    <row r="315" spans="1:8" ht="25.5" x14ac:dyDescent="0.35">
      <c r="A315" s="479">
        <v>3</v>
      </c>
      <c r="B315" s="480"/>
      <c r="C315" s="481">
        <v>1.2</v>
      </c>
    </row>
    <row r="316" spans="1:8" ht="25.5" x14ac:dyDescent="0.35">
      <c r="A316" s="479" t="s">
        <v>291</v>
      </c>
      <c r="B316" s="480"/>
      <c r="C316" s="481">
        <v>1.25</v>
      </c>
    </row>
    <row r="317" spans="1:8" ht="25.5" x14ac:dyDescent="0.35">
      <c r="A317" s="479" t="s">
        <v>292</v>
      </c>
      <c r="B317" s="480"/>
      <c r="C317" s="481">
        <v>1.3</v>
      </c>
    </row>
    <row r="318" spans="1:8" ht="25.5" x14ac:dyDescent="0.35">
      <c r="A318" s="479" t="s">
        <v>293</v>
      </c>
      <c r="B318" s="480"/>
      <c r="C318" s="481">
        <v>1.35</v>
      </c>
    </row>
    <row r="319" spans="1:8" ht="25.5" x14ac:dyDescent="0.35">
      <c r="A319" s="479" t="s">
        <v>294</v>
      </c>
      <c r="B319" s="480"/>
      <c r="C319" s="481">
        <v>1.4</v>
      </c>
    </row>
    <row r="320" spans="1:8" ht="25.5" x14ac:dyDescent="0.35">
      <c r="A320" s="479" t="s">
        <v>295</v>
      </c>
      <c r="B320" s="480"/>
      <c r="C320" s="481">
        <v>1.45</v>
      </c>
    </row>
    <row r="321" spans="1:8" ht="25.5" x14ac:dyDescent="0.35">
      <c r="A321" s="479" t="s">
        <v>296</v>
      </c>
      <c r="B321" s="480"/>
      <c r="C321" s="481">
        <v>1.5</v>
      </c>
    </row>
    <row r="322" spans="1:8" ht="25.5" x14ac:dyDescent="0.35">
      <c r="A322" s="479" t="s">
        <v>297</v>
      </c>
      <c r="B322" s="480"/>
      <c r="C322" s="481">
        <v>2</v>
      </c>
    </row>
    <row r="323" spans="1:8" ht="23.25" x14ac:dyDescent="0.2">
      <c r="A323" s="264" t="s">
        <v>298</v>
      </c>
      <c r="B323" s="264"/>
      <c r="C323" s="264"/>
      <c r="D323" s="264"/>
      <c r="E323" s="264"/>
      <c r="F323" s="264"/>
      <c r="G323" s="264"/>
      <c r="H323" s="264"/>
    </row>
    <row r="326" spans="1:8" s="266" customFormat="1" ht="114.75" customHeight="1" x14ac:dyDescent="0.2">
      <c r="A326" s="239" t="s">
        <v>483</v>
      </c>
      <c r="B326" s="239"/>
      <c r="C326" s="239"/>
      <c r="D326" s="239"/>
      <c r="E326" s="239"/>
      <c r="F326" s="239"/>
      <c r="G326" s="239"/>
      <c r="H326" s="239"/>
    </row>
    <row r="333" spans="1:8" s="266" customFormat="1" ht="114.75" customHeight="1" x14ac:dyDescent="0.2">
      <c r="A333" s="216"/>
      <c r="B333" s="217"/>
      <c r="C333" s="218"/>
      <c r="D333" s="217"/>
      <c r="E333" s="217"/>
      <c r="F333" s="217"/>
      <c r="G333" s="217"/>
      <c r="H333" s="219"/>
    </row>
  </sheetData>
  <sheetProtection selectLockedCells="1" selectUnlockedCells="1"/>
  <mergeCells count="548">
    <mergeCell ref="A322:B322"/>
    <mergeCell ref="A323:H323"/>
    <mergeCell ref="A326:E326"/>
    <mergeCell ref="F326:H326"/>
    <mergeCell ref="A316:B316"/>
    <mergeCell ref="A317:B317"/>
    <mergeCell ref="A318:B318"/>
    <mergeCell ref="A319:B319"/>
    <mergeCell ref="A320:B320"/>
    <mergeCell ref="A321:B321"/>
    <mergeCell ref="A309:H309"/>
    <mergeCell ref="A311:H311"/>
    <mergeCell ref="A312:B312"/>
    <mergeCell ref="A313:B313"/>
    <mergeCell ref="A314:B314"/>
    <mergeCell ref="A315:B315"/>
    <mergeCell ref="A304:B304"/>
    <mergeCell ref="D304:F304"/>
    <mergeCell ref="A305:H305"/>
    <mergeCell ref="A306:H306"/>
    <mergeCell ref="A307:H307"/>
    <mergeCell ref="A308:H308"/>
    <mergeCell ref="A301:B301"/>
    <mergeCell ref="D301:F301"/>
    <mergeCell ref="A302:B302"/>
    <mergeCell ref="D302:F302"/>
    <mergeCell ref="A303:B303"/>
    <mergeCell ref="D303:F303"/>
    <mergeCell ref="A298:B298"/>
    <mergeCell ref="D298:F298"/>
    <mergeCell ref="A299:B299"/>
    <mergeCell ref="D299:F299"/>
    <mergeCell ref="A300:B300"/>
    <mergeCell ref="D300:F300"/>
    <mergeCell ref="A292:H292"/>
    <mergeCell ref="A293:E293"/>
    <mergeCell ref="A294:E294"/>
    <mergeCell ref="A295:B295"/>
    <mergeCell ref="D295:F295"/>
    <mergeCell ref="A296:B296"/>
    <mergeCell ref="C296:C299"/>
    <mergeCell ref="D296:F296"/>
    <mergeCell ref="A297:B297"/>
    <mergeCell ref="D297:F297"/>
    <mergeCell ref="A285:C285"/>
    <mergeCell ref="A286:C286"/>
    <mergeCell ref="A287:C287"/>
    <mergeCell ref="A288:C288"/>
    <mergeCell ref="A290:H290"/>
    <mergeCell ref="A291:H291"/>
    <mergeCell ref="C280:D280"/>
    <mergeCell ref="C281:D281"/>
    <mergeCell ref="A282:C282"/>
    <mergeCell ref="G282:H282"/>
    <mergeCell ref="A283:C283"/>
    <mergeCell ref="A284:C284"/>
    <mergeCell ref="A275:B275"/>
    <mergeCell ref="D275:H275"/>
    <mergeCell ref="A276:B276"/>
    <mergeCell ref="D276:H276"/>
    <mergeCell ref="C278:D278"/>
    <mergeCell ref="C279:D279"/>
    <mergeCell ref="A272:B272"/>
    <mergeCell ref="D272:H272"/>
    <mergeCell ref="A273:B273"/>
    <mergeCell ref="D273:H273"/>
    <mergeCell ref="A274:B274"/>
    <mergeCell ref="D274:H274"/>
    <mergeCell ref="A269:B269"/>
    <mergeCell ref="D269:H269"/>
    <mergeCell ref="A270:B270"/>
    <mergeCell ref="D270:H270"/>
    <mergeCell ref="A271:B271"/>
    <mergeCell ref="D271:H271"/>
    <mergeCell ref="A266:B266"/>
    <mergeCell ref="D266:H266"/>
    <mergeCell ref="A267:B267"/>
    <mergeCell ref="D267:H267"/>
    <mergeCell ref="A268:B268"/>
    <mergeCell ref="D268:H268"/>
    <mergeCell ref="D262:H262"/>
    <mergeCell ref="A263:B263"/>
    <mergeCell ref="D263:H263"/>
    <mergeCell ref="A264:B264"/>
    <mergeCell ref="D264:H264"/>
    <mergeCell ref="A265:B265"/>
    <mergeCell ref="D265:H265"/>
    <mergeCell ref="A258:B258"/>
    <mergeCell ref="D258:H258"/>
    <mergeCell ref="A259:B259"/>
    <mergeCell ref="D259:H259"/>
    <mergeCell ref="A260:B260"/>
    <mergeCell ref="C260:C264"/>
    <mergeCell ref="D260:H260"/>
    <mergeCell ref="A261:B261"/>
    <mergeCell ref="D261:H261"/>
    <mergeCell ref="A262:B262"/>
    <mergeCell ref="A255:B255"/>
    <mergeCell ref="D255:H255"/>
    <mergeCell ref="A256:B256"/>
    <mergeCell ref="D256:H256"/>
    <mergeCell ref="A257:B257"/>
    <mergeCell ref="D257:H257"/>
    <mergeCell ref="A252:B252"/>
    <mergeCell ref="D252:H252"/>
    <mergeCell ref="A253:B253"/>
    <mergeCell ref="D253:H253"/>
    <mergeCell ref="A254:B254"/>
    <mergeCell ref="D254:H254"/>
    <mergeCell ref="A249:B249"/>
    <mergeCell ref="D249:H249"/>
    <mergeCell ref="A250:B250"/>
    <mergeCell ref="D250:H250"/>
    <mergeCell ref="A251:B251"/>
    <mergeCell ref="D251:H251"/>
    <mergeCell ref="A246:B246"/>
    <mergeCell ref="D246:H246"/>
    <mergeCell ref="A247:B247"/>
    <mergeCell ref="D247:H247"/>
    <mergeCell ref="A248:B248"/>
    <mergeCell ref="D248:H248"/>
    <mergeCell ref="A243:B243"/>
    <mergeCell ref="D243:H243"/>
    <mergeCell ref="A244:B244"/>
    <mergeCell ref="D244:H244"/>
    <mergeCell ref="A245:B245"/>
    <mergeCell ref="D245:H245"/>
    <mergeCell ref="A240:B240"/>
    <mergeCell ref="D240:H240"/>
    <mergeCell ref="A241:B241"/>
    <mergeCell ref="D241:H241"/>
    <mergeCell ref="A242:B242"/>
    <mergeCell ref="D242:H242"/>
    <mergeCell ref="A237:B237"/>
    <mergeCell ref="D237:H237"/>
    <mergeCell ref="A238:B238"/>
    <mergeCell ref="D238:H238"/>
    <mergeCell ref="A239:B239"/>
    <mergeCell ref="D239:H239"/>
    <mergeCell ref="A234:B234"/>
    <mergeCell ref="D234:H234"/>
    <mergeCell ref="A235:B235"/>
    <mergeCell ref="D235:H235"/>
    <mergeCell ref="A236:B236"/>
    <mergeCell ref="D236:H236"/>
    <mergeCell ref="A231:B231"/>
    <mergeCell ref="D231:H231"/>
    <mergeCell ref="A232:B232"/>
    <mergeCell ref="D232:H232"/>
    <mergeCell ref="A233:B233"/>
    <mergeCell ref="D233:H233"/>
    <mergeCell ref="A228:B228"/>
    <mergeCell ref="D228:H228"/>
    <mergeCell ref="A229:B229"/>
    <mergeCell ref="D229:H229"/>
    <mergeCell ref="A230:B230"/>
    <mergeCell ref="D230:H230"/>
    <mergeCell ref="A225:B225"/>
    <mergeCell ref="D225:H225"/>
    <mergeCell ref="A226:B226"/>
    <mergeCell ref="D226:H226"/>
    <mergeCell ref="A227:B227"/>
    <mergeCell ref="D227:H227"/>
    <mergeCell ref="A222:B222"/>
    <mergeCell ref="D222:H222"/>
    <mergeCell ref="A223:B223"/>
    <mergeCell ref="D223:H223"/>
    <mergeCell ref="A224:B224"/>
    <mergeCell ref="D224:H224"/>
    <mergeCell ref="A219:B219"/>
    <mergeCell ref="D219:H219"/>
    <mergeCell ref="A220:B220"/>
    <mergeCell ref="D220:H220"/>
    <mergeCell ref="A221:B221"/>
    <mergeCell ref="D221:H221"/>
    <mergeCell ref="A216:B216"/>
    <mergeCell ref="D216:H216"/>
    <mergeCell ref="A217:B217"/>
    <mergeCell ref="D217:H217"/>
    <mergeCell ref="A218:B218"/>
    <mergeCell ref="D218:H218"/>
    <mergeCell ref="A213:B213"/>
    <mergeCell ref="D213:H213"/>
    <mergeCell ref="A214:B214"/>
    <mergeCell ref="D214:H214"/>
    <mergeCell ref="A215:B215"/>
    <mergeCell ref="D215:H215"/>
    <mergeCell ref="D209:H209"/>
    <mergeCell ref="A210:B210"/>
    <mergeCell ref="D210:H210"/>
    <mergeCell ref="A211:B211"/>
    <mergeCell ref="D211:H211"/>
    <mergeCell ref="A212:B212"/>
    <mergeCell ref="D212:H212"/>
    <mergeCell ref="A205:B205"/>
    <mergeCell ref="D205:H205"/>
    <mergeCell ref="A206:B206"/>
    <mergeCell ref="D206:H206"/>
    <mergeCell ref="A207:B207"/>
    <mergeCell ref="C207:C224"/>
    <mergeCell ref="D207:H207"/>
    <mergeCell ref="A208:B208"/>
    <mergeCell ref="D208:H208"/>
    <mergeCell ref="A209:B209"/>
    <mergeCell ref="A202:B202"/>
    <mergeCell ref="D202:H202"/>
    <mergeCell ref="A203:B203"/>
    <mergeCell ref="D203:H203"/>
    <mergeCell ref="A204:B204"/>
    <mergeCell ref="D204:H204"/>
    <mergeCell ref="A199:B199"/>
    <mergeCell ref="D199:H199"/>
    <mergeCell ref="A200:B200"/>
    <mergeCell ref="D200:H200"/>
    <mergeCell ref="A201:B201"/>
    <mergeCell ref="D201:H201"/>
    <mergeCell ref="D194:H194"/>
    <mergeCell ref="A195:B195"/>
    <mergeCell ref="C195:C203"/>
    <mergeCell ref="D195:H195"/>
    <mergeCell ref="A196:B196"/>
    <mergeCell ref="D196:H196"/>
    <mergeCell ref="A197:B197"/>
    <mergeCell ref="D197:H197"/>
    <mergeCell ref="A198:B198"/>
    <mergeCell ref="D198:H198"/>
    <mergeCell ref="A191:B191"/>
    <mergeCell ref="D191:H191"/>
    <mergeCell ref="A192:B192"/>
    <mergeCell ref="D192:H192"/>
    <mergeCell ref="A193:C193"/>
    <mergeCell ref="D193:H193"/>
    <mergeCell ref="A188:B188"/>
    <mergeCell ref="D188:H188"/>
    <mergeCell ref="A189:B189"/>
    <mergeCell ref="D189:H189"/>
    <mergeCell ref="A190:B190"/>
    <mergeCell ref="D190:H190"/>
    <mergeCell ref="A185:B185"/>
    <mergeCell ref="D185:H185"/>
    <mergeCell ref="A186:B186"/>
    <mergeCell ref="D186:H186"/>
    <mergeCell ref="A187:B187"/>
    <mergeCell ref="D187:H187"/>
    <mergeCell ref="A182:B182"/>
    <mergeCell ref="D182:H182"/>
    <mergeCell ref="A183:B183"/>
    <mergeCell ref="D183:H183"/>
    <mergeCell ref="A184:B184"/>
    <mergeCell ref="D184:H184"/>
    <mergeCell ref="A179:B179"/>
    <mergeCell ref="D179:H179"/>
    <mergeCell ref="A180:B180"/>
    <mergeCell ref="D180:H180"/>
    <mergeCell ref="A181:B181"/>
    <mergeCell ref="D181:H181"/>
    <mergeCell ref="A176:B176"/>
    <mergeCell ref="D176:H176"/>
    <mergeCell ref="A177:B177"/>
    <mergeCell ref="D177:H177"/>
    <mergeCell ref="A178:B178"/>
    <mergeCell ref="D178:H178"/>
    <mergeCell ref="A173:B173"/>
    <mergeCell ref="D173:H173"/>
    <mergeCell ref="A174:B174"/>
    <mergeCell ref="D174:H174"/>
    <mergeCell ref="A175:B175"/>
    <mergeCell ref="D175:H175"/>
    <mergeCell ref="A170:B170"/>
    <mergeCell ref="D170:H170"/>
    <mergeCell ref="A171:B171"/>
    <mergeCell ref="D171:H171"/>
    <mergeCell ref="A172:B172"/>
    <mergeCell ref="D172:H172"/>
    <mergeCell ref="A167:B167"/>
    <mergeCell ref="D167:H167"/>
    <mergeCell ref="A168:B168"/>
    <mergeCell ref="D168:H168"/>
    <mergeCell ref="A169:B169"/>
    <mergeCell ref="D169:H169"/>
    <mergeCell ref="A164:B164"/>
    <mergeCell ref="D164:H164"/>
    <mergeCell ref="A165:B165"/>
    <mergeCell ref="D165:H165"/>
    <mergeCell ref="A166:B166"/>
    <mergeCell ref="D166:H166"/>
    <mergeCell ref="A161:B161"/>
    <mergeCell ref="D161:H161"/>
    <mergeCell ref="A162:B162"/>
    <mergeCell ref="D162:H162"/>
    <mergeCell ref="A163:B163"/>
    <mergeCell ref="D163:H163"/>
    <mergeCell ref="A158:B158"/>
    <mergeCell ref="D158:H158"/>
    <mergeCell ref="A159:B159"/>
    <mergeCell ref="D159:H159"/>
    <mergeCell ref="A160:B160"/>
    <mergeCell ref="D160:H160"/>
    <mergeCell ref="A155:B155"/>
    <mergeCell ref="D155:H155"/>
    <mergeCell ref="A156:B156"/>
    <mergeCell ref="D156:H156"/>
    <mergeCell ref="A157:B157"/>
    <mergeCell ref="D157:H157"/>
    <mergeCell ref="A152:B152"/>
    <mergeCell ref="D152:H152"/>
    <mergeCell ref="A153:B153"/>
    <mergeCell ref="D153:H153"/>
    <mergeCell ref="A154:B154"/>
    <mergeCell ref="D154:H154"/>
    <mergeCell ref="A149:B149"/>
    <mergeCell ref="D149:H149"/>
    <mergeCell ref="A150:B150"/>
    <mergeCell ref="D150:H150"/>
    <mergeCell ref="A151:B151"/>
    <mergeCell ref="D151:H151"/>
    <mergeCell ref="A146:B146"/>
    <mergeCell ref="D146:H146"/>
    <mergeCell ref="A147:B147"/>
    <mergeCell ref="D147:H147"/>
    <mergeCell ref="A148:B148"/>
    <mergeCell ref="D148:H148"/>
    <mergeCell ref="D141:H141"/>
    <mergeCell ref="A142:C142"/>
    <mergeCell ref="D142:H142"/>
    <mergeCell ref="A143:B143"/>
    <mergeCell ref="C143:C192"/>
    <mergeCell ref="D143:H143"/>
    <mergeCell ref="A144:B144"/>
    <mergeCell ref="D144:H144"/>
    <mergeCell ref="A145:B145"/>
    <mergeCell ref="D145:H145"/>
    <mergeCell ref="G132:G136"/>
    <mergeCell ref="H132:H136"/>
    <mergeCell ref="D137:H137"/>
    <mergeCell ref="A138:A140"/>
    <mergeCell ref="B138:B139"/>
    <mergeCell ref="C138:C139"/>
    <mergeCell ref="D138:H140"/>
    <mergeCell ref="F127:F130"/>
    <mergeCell ref="G127:G130"/>
    <mergeCell ref="H127:H130"/>
    <mergeCell ref="D131:H131"/>
    <mergeCell ref="A132:A136"/>
    <mergeCell ref="B132:B133"/>
    <mergeCell ref="C132:C133"/>
    <mergeCell ref="D132:D136"/>
    <mergeCell ref="E132:E136"/>
    <mergeCell ref="F132:F136"/>
    <mergeCell ref="A123:B123"/>
    <mergeCell ref="D123:H123"/>
    <mergeCell ref="A124:B124"/>
    <mergeCell ref="D124:H124"/>
    <mergeCell ref="D125:H125"/>
    <mergeCell ref="A127:A130"/>
    <mergeCell ref="B127:B128"/>
    <mergeCell ref="C127:C128"/>
    <mergeCell ref="D127:D130"/>
    <mergeCell ref="E127:E130"/>
    <mergeCell ref="A120:B120"/>
    <mergeCell ref="D120:H120"/>
    <mergeCell ref="A121:B121"/>
    <mergeCell ref="D121:H121"/>
    <mergeCell ref="A122:B122"/>
    <mergeCell ref="D122:H122"/>
    <mergeCell ref="A117:B117"/>
    <mergeCell ref="D117:H117"/>
    <mergeCell ref="A118:B118"/>
    <mergeCell ref="D118:H118"/>
    <mergeCell ref="A119:B119"/>
    <mergeCell ref="D119:H119"/>
    <mergeCell ref="A114:B114"/>
    <mergeCell ref="D114:H114"/>
    <mergeCell ref="A115:B115"/>
    <mergeCell ref="D115:H115"/>
    <mergeCell ref="A116:B116"/>
    <mergeCell ref="D116:H116"/>
    <mergeCell ref="A111:B111"/>
    <mergeCell ref="D111:H111"/>
    <mergeCell ref="A112:B112"/>
    <mergeCell ref="D112:H112"/>
    <mergeCell ref="A113:B113"/>
    <mergeCell ref="D113:H113"/>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02:B102"/>
    <mergeCell ref="D102:H102"/>
    <mergeCell ref="A103:B103"/>
    <mergeCell ref="D103:H103"/>
    <mergeCell ref="A104:B104"/>
    <mergeCell ref="D104:H104"/>
    <mergeCell ref="A99:B99"/>
    <mergeCell ref="D99:H99"/>
    <mergeCell ref="A100:B100"/>
    <mergeCell ref="D100:H100"/>
    <mergeCell ref="A101:B101"/>
    <mergeCell ref="D101:H101"/>
    <mergeCell ref="A96:B96"/>
    <mergeCell ref="D96:H96"/>
    <mergeCell ref="A97:B97"/>
    <mergeCell ref="D97:H97"/>
    <mergeCell ref="A98:B98"/>
    <mergeCell ref="D98:H98"/>
    <mergeCell ref="A93:B93"/>
    <mergeCell ref="D93:H93"/>
    <mergeCell ref="A94:B94"/>
    <mergeCell ref="D94:H94"/>
    <mergeCell ref="A95:B95"/>
    <mergeCell ref="D95:H95"/>
    <mergeCell ref="A90:B90"/>
    <mergeCell ref="D90:H90"/>
    <mergeCell ref="A91:B91"/>
    <mergeCell ref="D91:H91"/>
    <mergeCell ref="A92:B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D77:H77"/>
    <mergeCell ref="A78:B78"/>
    <mergeCell ref="D78:H78"/>
    <mergeCell ref="A79:B79"/>
    <mergeCell ref="D79:H79"/>
    <mergeCell ref="A80:B80"/>
    <mergeCell ref="D80:H80"/>
    <mergeCell ref="A73:C73"/>
    <mergeCell ref="D73:H73"/>
    <mergeCell ref="A74:B74"/>
    <mergeCell ref="C74:C124"/>
    <mergeCell ref="D74:H74"/>
    <mergeCell ref="A75:B75"/>
    <mergeCell ref="D75:H75"/>
    <mergeCell ref="A76:B76"/>
    <mergeCell ref="D76:H76"/>
    <mergeCell ref="A77:B77"/>
    <mergeCell ref="D68:H68"/>
    <mergeCell ref="A69:A71"/>
    <mergeCell ref="B69:B70"/>
    <mergeCell ref="C69:C70"/>
    <mergeCell ref="D69:H71"/>
    <mergeCell ref="D72:H72"/>
    <mergeCell ref="D62:H62"/>
    <mergeCell ref="A63:A67"/>
    <mergeCell ref="B63:B64"/>
    <mergeCell ref="C63:C64"/>
    <mergeCell ref="D63:D67"/>
    <mergeCell ref="E63:E67"/>
    <mergeCell ref="F63:F67"/>
    <mergeCell ref="G63:G67"/>
    <mergeCell ref="H63:H67"/>
    <mergeCell ref="D56:H56"/>
    <mergeCell ref="A57:A61"/>
    <mergeCell ref="B57:B58"/>
    <mergeCell ref="C57:C58"/>
    <mergeCell ref="D57:D61"/>
    <mergeCell ref="E57:E61"/>
    <mergeCell ref="F57:F61"/>
    <mergeCell ref="G57:G61"/>
    <mergeCell ref="H57:H61"/>
    <mergeCell ref="H41:H45"/>
    <mergeCell ref="A47:A50"/>
    <mergeCell ref="D47:H50"/>
    <mergeCell ref="C48:C49"/>
    <mergeCell ref="D51:H51"/>
    <mergeCell ref="A52:A55"/>
    <mergeCell ref="B52:B53"/>
    <mergeCell ref="C52:C53"/>
    <mergeCell ref="D52:H55"/>
    <mergeCell ref="G36:G39"/>
    <mergeCell ref="H36:H39"/>
    <mergeCell ref="D40:H40"/>
    <mergeCell ref="A41:A45"/>
    <mergeCell ref="B41:B42"/>
    <mergeCell ref="C41:C42"/>
    <mergeCell ref="D41:D45"/>
    <mergeCell ref="E41:E45"/>
    <mergeCell ref="F41:F45"/>
    <mergeCell ref="G41:G45"/>
    <mergeCell ref="A36:A39"/>
    <mergeCell ref="B36:B37"/>
    <mergeCell ref="C36:C37"/>
    <mergeCell ref="D36:D39"/>
    <mergeCell ref="E36:E39"/>
    <mergeCell ref="F36:F39"/>
    <mergeCell ref="D31:H31"/>
    <mergeCell ref="A32:A34"/>
    <mergeCell ref="B32:B33"/>
    <mergeCell ref="C32:C33"/>
    <mergeCell ref="D32:H34"/>
    <mergeCell ref="D35:H35"/>
    <mergeCell ref="C21:C22"/>
    <mergeCell ref="B23:B24"/>
    <mergeCell ref="C23:C24"/>
    <mergeCell ref="A27:A30"/>
    <mergeCell ref="D27:H30"/>
    <mergeCell ref="C28:C29"/>
    <mergeCell ref="D16:H16"/>
    <mergeCell ref="A17:A25"/>
    <mergeCell ref="B17:B20"/>
    <mergeCell ref="C17:C20"/>
    <mergeCell ref="D17:D25"/>
    <mergeCell ref="E17:E25"/>
    <mergeCell ref="F17:F25"/>
    <mergeCell ref="G17:G25"/>
    <mergeCell ref="H17:H25"/>
    <mergeCell ref="B21:B22"/>
    <mergeCell ref="F8:F15"/>
    <mergeCell ref="G8:G15"/>
    <mergeCell ref="H8:H15"/>
    <mergeCell ref="B12:B13"/>
    <mergeCell ref="C12:C13"/>
    <mergeCell ref="B14:B15"/>
    <mergeCell ref="C14:C15"/>
    <mergeCell ref="D1:F1"/>
    <mergeCell ref="G2:H2"/>
    <mergeCell ref="D4:H4"/>
    <mergeCell ref="A5:B5"/>
    <mergeCell ref="D6:H6"/>
    <mergeCell ref="A8:A15"/>
    <mergeCell ref="B8:B11"/>
    <mergeCell ref="C8:C11"/>
    <mergeCell ref="D8:D15"/>
    <mergeCell ref="E8:E15"/>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03"/>
  <sheetViews>
    <sheetView view="pageBreakPreview" zoomScale="40" zoomScaleNormal="60" zoomScaleSheetLayoutView="40" workbookViewId="0">
      <pane ySplit="4" topLeftCell="A47" activePane="bottomLeft" state="frozen"/>
      <selection activeCell="A181" sqref="A181:B181"/>
      <selection pane="bottomLeft" activeCell="A181" sqref="A181:B181"/>
    </sheetView>
  </sheetViews>
  <sheetFormatPr defaultColWidth="9.140625" defaultRowHeight="12.75" x14ac:dyDescent="0.2"/>
  <cols>
    <col min="1" max="1" width="45.7109375" style="216" customWidth="1"/>
    <col min="2" max="2" width="80.7109375" style="217" customWidth="1"/>
    <col min="3" max="3" width="120.7109375" style="218" customWidth="1"/>
    <col min="4" max="7" width="30.7109375" style="217" customWidth="1"/>
    <col min="8" max="8" width="30.7109375" style="219" customWidth="1"/>
    <col min="9" max="16384" width="9.140625" style="219"/>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июня 2024 г.</v>
      </c>
      <c r="B2" s="6" t="s">
        <v>2</v>
      </c>
      <c r="C2" s="7" t="s">
        <v>632</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s="16" customFormat="1" ht="24.95" customHeight="1" thickBot="1" x14ac:dyDescent="0.25">
      <c r="A6" s="436"/>
      <c r="B6" s="437"/>
      <c r="C6" s="438"/>
      <c r="D6" s="337" t="s">
        <v>171</v>
      </c>
      <c r="E6" s="268" t="s">
        <v>172</v>
      </c>
      <c r="F6" s="337" t="s">
        <v>173</v>
      </c>
      <c r="G6" s="268" t="s">
        <v>174</v>
      </c>
      <c r="H6" s="338" t="s">
        <v>175</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"2ГИС.ПЕТРОЗАВОДСК" (версия для ПК); 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Интернет-площадки и Веб-приложения на основе Cправочника организаций "2ГИС.ПЕТРОЗАВОДСК", http://api.2gis.ru/</v>
      </c>
      <c r="D7" s="31">
        <f>F7*1.2</f>
        <v>7920</v>
      </c>
      <c r="E7" s="32">
        <f>F7*1.1</f>
        <v>7260.0000000000009</v>
      </c>
      <c r="F7" s="32">
        <v>6600</v>
      </c>
      <c r="G7" s="32">
        <f>F7*0.75</f>
        <v>4950</v>
      </c>
      <c r="H7" s="33">
        <f>F7*0.5</f>
        <v>3300</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"2ГИС.ПЕТРОЗАВОДСК" (версия для ПК); 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Интернет-площадки и Веб-приложения на основе Cправочника организаций "2ГИС.ПЕТРОЗАВОДСК",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"2ГИС.ПЕТРОЗАВОДСК" (версия для ПК); 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Интернет-площадки и Веб-приложения на основе Cправочника организаций "2ГИС.ПЕТРОЗАВОДСК", http://api.2gis.ru/</v>
      </c>
      <c r="D12" s="54">
        <f>F12*1.2</f>
        <v>8877.6</v>
      </c>
      <c r="E12" s="32">
        <f>F12*1.1</f>
        <v>8137.8000000000011</v>
      </c>
      <c r="F12" s="32">
        <v>7398</v>
      </c>
      <c r="G12" s="32">
        <f>F12*0.75</f>
        <v>5548.5</v>
      </c>
      <c r="H12" s="33">
        <f>F12*0.5</f>
        <v>3699</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"2ГИС.ПЕТРОЗАВОДСК" (версия для ПК); 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Интернет-площадки и Веб-приложения на основе Cправочника организаций "2ГИС.ПЕТРОЗАВОДСК",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1134</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"2ГИС.ПЕТРОЗАВОДСК"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"2ГИС.ПЕТРОЗАВОДСК"; Электронный справочник "2ГИС.ПЕТРОЗАВОДСК"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Интернет-площадки и Веб-приложения на основе Cправочника организаций "2ГИС.ПЕТРОЗАВОДСК", http://api.2gis.ru/</v>
      </c>
      <c r="D23" s="271">
        <v>240</v>
      </c>
      <c r="E23" s="272"/>
      <c r="F23" s="272"/>
      <c r="G23" s="272"/>
      <c r="H23" s="273"/>
    </row>
    <row r="24" spans="1:8" s="16" customFormat="1" ht="94.5" customHeight="1" x14ac:dyDescent="0.2">
      <c r="A24" s="71"/>
      <c r="B24" s="92"/>
      <c r="C24" s="93"/>
      <c r="D24" s="94"/>
      <c r="E24" s="95"/>
      <c r="F24" s="95"/>
      <c r="G24" s="95"/>
      <c r="H24" s="274"/>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25" s="275"/>
      <c r="E25" s="276"/>
      <c r="F25" s="276"/>
      <c r="G25" s="276"/>
      <c r="H25" s="277"/>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"2ГИС.ПЕТРОЗАВОДСК" (версия для ПК); 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v>
      </c>
      <c r="D27" s="31">
        <f>F27*1.2</f>
        <v>11088</v>
      </c>
      <c r="E27" s="32">
        <f>F27*1.1</f>
        <v>10164</v>
      </c>
      <c r="F27" s="32">
        <v>9240</v>
      </c>
      <c r="G27" s="32">
        <f>F27*0.75</f>
        <v>6930</v>
      </c>
      <c r="H27" s="33">
        <f>F27*0.5</f>
        <v>4620</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"2ГИС.ПЕТРОЗАВОДСК" (версия для ПК); 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v>
      </c>
      <c r="D32" s="54">
        <f>F32*1.2</f>
        <v>12441.6</v>
      </c>
      <c r="E32" s="32">
        <f>F32*1.1</f>
        <v>11404.800000000001</v>
      </c>
      <c r="F32" s="32">
        <v>10368</v>
      </c>
      <c r="G32" s="32">
        <f>F32*0.75</f>
        <v>7776</v>
      </c>
      <c r="H32" s="33">
        <f>F32*0.5</f>
        <v>5184</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1680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"2ГИС.ПЕТРОЗАВОДСК"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"2ГИС.ПЕТРОЗАВОДСК"; Электронный справочник "2ГИС.ПЕТРОЗАВОДСК"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v>
      </c>
      <c r="D43" s="68">
        <v>336</v>
      </c>
      <c r="E43" s="69"/>
      <c r="F43" s="69"/>
      <c r="G43" s="69"/>
      <c r="H43" s="70"/>
    </row>
    <row r="44" spans="1:8" s="16" customFormat="1" ht="69.75" customHeight="1" x14ac:dyDescent="0.2">
      <c r="A44" s="71"/>
      <c r="B44" s="92"/>
      <c r="C44" s="93"/>
      <c r="D44" s="74"/>
      <c r="E44" s="75"/>
      <c r="F44" s="75"/>
      <c r="G44" s="75"/>
      <c r="H44" s="7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45" s="74"/>
      <c r="E45" s="75"/>
      <c r="F45" s="75"/>
      <c r="G45" s="75"/>
      <c r="H45" s="7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46" s="78"/>
      <c r="E46" s="79"/>
      <c r="F46" s="79"/>
      <c r="G46" s="79"/>
      <c r="H46" s="80"/>
    </row>
    <row r="47" spans="1:8" s="16" customFormat="1" ht="24.95" customHeight="1" thickBot="1" x14ac:dyDescent="0.25">
      <c r="A47" s="81"/>
      <c r="B47" s="82"/>
      <c r="C47" s="83"/>
      <c r="D47" s="113"/>
      <c r="E47" s="114"/>
      <c r="F47" s="114"/>
      <c r="G47" s="114"/>
      <c r="H47" s="115"/>
    </row>
    <row r="48" spans="1:8" s="16" customFormat="1" ht="48" customHeight="1" x14ac:dyDescent="0.2">
      <c r="A48" s="29" t="s">
        <v>31</v>
      </c>
      <c r="B48" s="30" t="s">
        <v>27</v>
      </c>
      <c r="C4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"2ГИС.ПЕТРОЗАВОДСК" (версия для ПК); 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Интернет-площадки и Веб-приложения на основе Cправочника организаций "2ГИС.ПЕТРОЗАВОДСК", http://api.2gis.ru/</v>
      </c>
      <c r="D48" s="31">
        <f>F48*1.2</f>
        <v>9504</v>
      </c>
      <c r="E48" s="32">
        <f>F48*1.1</f>
        <v>8712</v>
      </c>
      <c r="F48" s="32">
        <v>7920</v>
      </c>
      <c r="G48" s="32">
        <f>F48*0.75</f>
        <v>5940</v>
      </c>
      <c r="H48" s="33">
        <f>F48*0.5</f>
        <v>3960</v>
      </c>
    </row>
    <row r="49" spans="1:8" s="16" customFormat="1" ht="132" customHeight="1" x14ac:dyDescent="0.2">
      <c r="A49" s="34"/>
      <c r="B49" s="35"/>
      <c r="C49" s="35"/>
      <c r="D49" s="36"/>
      <c r="E49" s="37"/>
      <c r="F49" s="37"/>
      <c r="G49" s="37"/>
      <c r="H49" s="38"/>
    </row>
    <row r="50" spans="1:8" s="16" customFormat="1" ht="127.5" customHeight="1" x14ac:dyDescent="0.2">
      <c r="A50" s="34"/>
      <c r="B50" s="39" t="s">
        <v>12</v>
      </c>
      <c r="C5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"2ГИС.ПЕТРОЗАВОДСК" (версия для ПК); 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Интернет-площадки и Веб-приложения на основе Cправочника организаций "2ГИС.ПЕТРОЗАВОДСК", http://api.2gis.ru/</v>
      </c>
      <c r="D50" s="36"/>
      <c r="E50" s="37"/>
      <c r="F50" s="37"/>
      <c r="G50" s="37"/>
      <c r="H50" s="38"/>
    </row>
    <row r="51" spans="1:8" s="16" customFormat="1" ht="127.5" customHeight="1" thickBot="1" x14ac:dyDescent="0.25">
      <c r="A51" s="119"/>
      <c r="B51" s="120" t="s">
        <v>33</v>
      </c>
      <c r="C51"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51" s="121"/>
      <c r="E51" s="122"/>
      <c r="F51" s="122"/>
      <c r="G51" s="122"/>
      <c r="H51" s="123"/>
    </row>
    <row r="52" spans="1:8" s="16" customFormat="1" ht="166.5" customHeight="1" thickBot="1" x14ac:dyDescent="0.25">
      <c r="A52" s="41"/>
      <c r="B52" s="42" t="s">
        <v>13</v>
      </c>
      <c r="C52"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52" s="44"/>
      <c r="E52" s="45"/>
      <c r="F52" s="45"/>
      <c r="G52" s="45"/>
      <c r="H52" s="46"/>
    </row>
    <row r="53" spans="1:8" s="16" customFormat="1" ht="24.95" customHeight="1" thickBot="1" x14ac:dyDescent="0.25">
      <c r="A53" s="47"/>
      <c r="B53" s="48"/>
      <c r="C53" s="49"/>
      <c r="D53" s="50"/>
      <c r="E53" s="51"/>
      <c r="F53" s="51"/>
      <c r="G53" s="51"/>
      <c r="H53" s="52"/>
    </row>
    <row r="54" spans="1:8" s="16" customFormat="1" ht="48" customHeight="1" x14ac:dyDescent="0.2">
      <c r="A54" s="53" t="s">
        <v>35</v>
      </c>
      <c r="B54" s="30" t="s">
        <v>27</v>
      </c>
      <c r="C54"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"2ГИС.ПЕТРОЗАВОДСК" (версия для ПК); 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Интернет-площадки и Веб-приложения на основе Cправочника организаций "2ГИС.ПЕТРОЗАВОДСК", http://api.2gis.ru/</v>
      </c>
      <c r="D54" s="54">
        <f>F54*1.2</f>
        <v>10656</v>
      </c>
      <c r="E54" s="32">
        <f>F54*1.1</f>
        <v>9768</v>
      </c>
      <c r="F54" s="32">
        <v>8880</v>
      </c>
      <c r="G54" s="32">
        <f>F54*0.75</f>
        <v>6660</v>
      </c>
      <c r="H54" s="33">
        <f>F54*0.5</f>
        <v>4440</v>
      </c>
    </row>
    <row r="55" spans="1:8" s="16" customFormat="1" ht="132" customHeight="1" x14ac:dyDescent="0.2">
      <c r="A55" s="55"/>
      <c r="B55" s="35"/>
      <c r="C55" s="35"/>
      <c r="D55" s="56"/>
      <c r="E55" s="37"/>
      <c r="F55" s="37"/>
      <c r="G55" s="37"/>
      <c r="H55" s="38"/>
    </row>
    <row r="56" spans="1:8" s="16" customFormat="1" ht="138.94999999999999" customHeight="1" x14ac:dyDescent="0.2">
      <c r="A56" s="55"/>
      <c r="B56" s="39" t="s">
        <v>12</v>
      </c>
      <c r="C56"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"2ГИС.ПЕТРОЗАВОДСК" (версия для ПК); 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Интернет-площадки и Веб-приложения на основе Cправочника организаций "2ГИС.ПЕТРОЗАВОДСК", http://api.2gis.ru/</v>
      </c>
      <c r="D56" s="56"/>
      <c r="E56" s="37"/>
      <c r="F56" s="37"/>
      <c r="G56" s="37"/>
      <c r="H56" s="38"/>
    </row>
    <row r="57" spans="1:8" s="16" customFormat="1" ht="166.5" customHeight="1" x14ac:dyDescent="0.2">
      <c r="A57" s="55"/>
      <c r="B57" s="57" t="s">
        <v>13</v>
      </c>
      <c r="C57"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57" s="56"/>
      <c r="E57" s="37"/>
      <c r="F57" s="37"/>
      <c r="G57" s="37"/>
      <c r="H57" s="38"/>
    </row>
    <row r="58" spans="1:8" s="16" customFormat="1" ht="92.25" customHeight="1" thickBot="1" x14ac:dyDescent="0.25">
      <c r="A58" s="59"/>
      <c r="B58" s="42" t="s">
        <v>36</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58" s="61"/>
      <c r="E58" s="45"/>
      <c r="F58" s="45"/>
      <c r="G58" s="45"/>
      <c r="H58" s="46"/>
    </row>
    <row r="59" spans="1:8" s="16" customFormat="1" ht="24.95" customHeight="1" thickBot="1" x14ac:dyDescent="0.25">
      <c r="A59" s="81"/>
      <c r="B59" s="82"/>
      <c r="C59" s="83"/>
      <c r="D59" s="84"/>
      <c r="E59" s="85"/>
      <c r="F59" s="85"/>
      <c r="G59" s="85"/>
      <c r="H59" s="86"/>
    </row>
    <row r="60" spans="1:8" s="16" customFormat="1" ht="50.1" customHeight="1" x14ac:dyDescent="0.2">
      <c r="A60" s="65" t="s">
        <v>37</v>
      </c>
      <c r="B60" s="87" t="s">
        <v>23</v>
      </c>
      <c r="C60"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Интернет-площадки и Веб-приложения на основе Cправочника организаций "2ГИС.ПЕТРОЗАВОДСК", http://api.2gis.ru/</v>
      </c>
      <c r="D60" s="271">
        <v>240</v>
      </c>
      <c r="E60" s="272"/>
      <c r="F60" s="272"/>
      <c r="G60" s="272"/>
      <c r="H60" s="273"/>
    </row>
    <row r="61" spans="1:8" s="16" customFormat="1" ht="94.5" customHeight="1" x14ac:dyDescent="0.2">
      <c r="A61" s="71"/>
      <c r="B61" s="92"/>
      <c r="C61" s="93"/>
      <c r="D61" s="94"/>
      <c r="E61" s="95"/>
      <c r="F61" s="95"/>
      <c r="G61" s="95"/>
      <c r="H61" s="274"/>
    </row>
    <row r="62" spans="1:8" s="16" customFormat="1" ht="163.5" customHeight="1" thickBot="1" x14ac:dyDescent="0.25">
      <c r="A62" s="77"/>
      <c r="B62" s="97" t="s">
        <v>13</v>
      </c>
      <c r="C62"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62" s="275"/>
      <c r="E62" s="276"/>
      <c r="F62" s="276"/>
      <c r="G62" s="276"/>
      <c r="H62" s="277"/>
    </row>
    <row r="63" spans="1:8" ht="21.75" thickBot="1" x14ac:dyDescent="0.25">
      <c r="A63" s="81"/>
      <c r="B63" s="129"/>
      <c r="C63" s="130"/>
      <c r="D63" s="113"/>
      <c r="E63" s="114"/>
      <c r="F63" s="114"/>
      <c r="G63" s="114"/>
      <c r="H63" s="115"/>
    </row>
    <row r="64" spans="1:8" ht="50.1" customHeight="1" thickBot="1" x14ac:dyDescent="0.25">
      <c r="A64" s="136" t="s">
        <v>38</v>
      </c>
      <c r="B64" s="137"/>
      <c r="C64" s="137"/>
      <c r="D64" s="138" t="str">
        <f>"от "&amp;MIN(D65:D84)&amp;" до "&amp;MAX(D65:D84)</f>
        <v>от 840 до 8820</v>
      </c>
      <c r="E64" s="139"/>
      <c r="F64" s="139"/>
      <c r="G64" s="139"/>
      <c r="H64" s="140"/>
    </row>
    <row r="65" spans="1:8" ht="37.5" customHeight="1" x14ac:dyDescent="0.2">
      <c r="A65" s="141" t="s">
        <v>39</v>
      </c>
      <c r="B65" s="142"/>
      <c r="C65" s="143" t="str">
        <f>"Электронный справочник на основе Справочника организаций "&amp;$C$2&amp;" (версия для ПК)"</f>
        <v>Электронный справочник на основе Справочника организаций "2ГИС.ПЕТРОЗАВОДСК" (версия для ПК)</v>
      </c>
      <c r="D65" s="144">
        <v>840</v>
      </c>
      <c r="E65" s="145"/>
      <c r="F65" s="145"/>
      <c r="G65" s="145"/>
      <c r="H65" s="146"/>
    </row>
    <row r="66" spans="1:8" ht="37.5" customHeight="1" x14ac:dyDescent="0.2">
      <c r="A66" s="147" t="s">
        <v>40</v>
      </c>
      <c r="B66" s="148"/>
      <c r="C66" s="143"/>
      <c r="D66" s="36">
        <v>1260</v>
      </c>
      <c r="E66" s="37"/>
      <c r="F66" s="37"/>
      <c r="G66" s="37"/>
      <c r="H66" s="38"/>
    </row>
    <row r="67" spans="1:8" ht="37.5" customHeight="1" x14ac:dyDescent="0.2">
      <c r="A67" s="147" t="s">
        <v>41</v>
      </c>
      <c r="B67" s="148"/>
      <c r="C67" s="143"/>
      <c r="D67" s="36">
        <v>1680</v>
      </c>
      <c r="E67" s="37"/>
      <c r="F67" s="37"/>
      <c r="G67" s="37"/>
      <c r="H67" s="38"/>
    </row>
    <row r="68" spans="1:8" ht="37.5" customHeight="1" x14ac:dyDescent="0.2">
      <c r="A68" s="147" t="s">
        <v>42</v>
      </c>
      <c r="B68" s="148"/>
      <c r="C68" s="143"/>
      <c r="D68" s="36">
        <v>2100</v>
      </c>
      <c r="E68" s="37"/>
      <c r="F68" s="37"/>
      <c r="G68" s="37"/>
      <c r="H68" s="38"/>
    </row>
    <row r="69" spans="1:8" ht="37.5" customHeight="1" x14ac:dyDescent="0.2">
      <c r="A69" s="147" t="s">
        <v>43</v>
      </c>
      <c r="B69" s="148"/>
      <c r="C69" s="143"/>
      <c r="D69" s="36">
        <v>2520</v>
      </c>
      <c r="E69" s="37"/>
      <c r="F69" s="37"/>
      <c r="G69" s="37"/>
      <c r="H69" s="38"/>
    </row>
    <row r="70" spans="1:8" ht="37.5" customHeight="1" x14ac:dyDescent="0.2">
      <c r="A70" s="147" t="s">
        <v>44</v>
      </c>
      <c r="B70" s="148"/>
      <c r="C70" s="143"/>
      <c r="D70" s="36">
        <v>2940</v>
      </c>
      <c r="E70" s="37"/>
      <c r="F70" s="37"/>
      <c r="G70" s="37"/>
      <c r="H70" s="38"/>
    </row>
    <row r="71" spans="1:8" ht="37.5" customHeight="1" x14ac:dyDescent="0.2">
      <c r="A71" s="147" t="s">
        <v>45</v>
      </c>
      <c r="B71" s="148"/>
      <c r="C71" s="143"/>
      <c r="D71" s="36">
        <v>3360</v>
      </c>
      <c r="E71" s="37"/>
      <c r="F71" s="37"/>
      <c r="G71" s="37"/>
      <c r="H71" s="38"/>
    </row>
    <row r="72" spans="1:8" ht="37.5" customHeight="1" x14ac:dyDescent="0.2">
      <c r="A72" s="147" t="s">
        <v>46</v>
      </c>
      <c r="B72" s="148"/>
      <c r="C72" s="143"/>
      <c r="D72" s="36">
        <v>3780</v>
      </c>
      <c r="E72" s="37"/>
      <c r="F72" s="37"/>
      <c r="G72" s="37"/>
      <c r="H72" s="38"/>
    </row>
    <row r="73" spans="1:8" ht="37.5" customHeight="1" x14ac:dyDescent="0.2">
      <c r="A73" s="147" t="s">
        <v>47</v>
      </c>
      <c r="B73" s="148"/>
      <c r="C73" s="143"/>
      <c r="D73" s="36">
        <v>4200</v>
      </c>
      <c r="E73" s="37"/>
      <c r="F73" s="37"/>
      <c r="G73" s="37"/>
      <c r="H73" s="38"/>
    </row>
    <row r="74" spans="1:8" ht="37.5" customHeight="1" x14ac:dyDescent="0.2">
      <c r="A74" s="147" t="s">
        <v>48</v>
      </c>
      <c r="B74" s="148"/>
      <c r="C74" s="143"/>
      <c r="D74" s="36">
        <v>4620</v>
      </c>
      <c r="E74" s="37"/>
      <c r="F74" s="37"/>
      <c r="G74" s="37"/>
      <c r="H74" s="38"/>
    </row>
    <row r="75" spans="1:8" ht="37.5" customHeight="1" x14ac:dyDescent="0.2">
      <c r="A75" s="147" t="s">
        <v>49</v>
      </c>
      <c r="B75" s="148"/>
      <c r="C75" s="143"/>
      <c r="D75" s="36">
        <v>5040</v>
      </c>
      <c r="E75" s="37"/>
      <c r="F75" s="37"/>
      <c r="G75" s="37"/>
      <c r="H75" s="38"/>
    </row>
    <row r="76" spans="1:8" ht="37.5" customHeight="1" x14ac:dyDescent="0.2">
      <c r="A76" s="147" t="s">
        <v>50</v>
      </c>
      <c r="B76" s="148"/>
      <c r="C76" s="143"/>
      <c r="D76" s="36">
        <v>5460</v>
      </c>
      <c r="E76" s="37"/>
      <c r="F76" s="37"/>
      <c r="G76" s="37"/>
      <c r="H76" s="38"/>
    </row>
    <row r="77" spans="1:8" ht="37.5" customHeight="1" x14ac:dyDescent="0.2">
      <c r="A77" s="147" t="s">
        <v>51</v>
      </c>
      <c r="B77" s="148"/>
      <c r="C77" s="143"/>
      <c r="D77" s="36">
        <v>5880</v>
      </c>
      <c r="E77" s="37"/>
      <c r="F77" s="37"/>
      <c r="G77" s="37"/>
      <c r="H77" s="38"/>
    </row>
    <row r="78" spans="1:8" ht="37.5" customHeight="1" x14ac:dyDescent="0.2">
      <c r="A78" s="147" t="s">
        <v>52</v>
      </c>
      <c r="B78" s="148"/>
      <c r="C78" s="143"/>
      <c r="D78" s="36">
        <v>6300</v>
      </c>
      <c r="E78" s="37"/>
      <c r="F78" s="37"/>
      <c r="G78" s="37"/>
      <c r="H78" s="38"/>
    </row>
    <row r="79" spans="1:8" ht="37.5" customHeight="1" x14ac:dyDescent="0.2">
      <c r="A79" s="147" t="s">
        <v>53</v>
      </c>
      <c r="B79" s="148"/>
      <c r="C79" s="143"/>
      <c r="D79" s="36">
        <v>6720</v>
      </c>
      <c r="E79" s="37"/>
      <c r="F79" s="37"/>
      <c r="G79" s="37"/>
      <c r="H79" s="38"/>
    </row>
    <row r="80" spans="1:8" ht="37.5" customHeight="1" x14ac:dyDescent="0.2">
      <c r="A80" s="147" t="s">
        <v>54</v>
      </c>
      <c r="B80" s="148"/>
      <c r="C80" s="143"/>
      <c r="D80" s="36">
        <v>7140</v>
      </c>
      <c r="E80" s="37"/>
      <c r="F80" s="37"/>
      <c r="G80" s="37"/>
      <c r="H80" s="38"/>
    </row>
    <row r="81" spans="1:8" ht="37.5" customHeight="1" x14ac:dyDescent="0.2">
      <c r="A81" s="147" t="s">
        <v>55</v>
      </c>
      <c r="B81" s="148"/>
      <c r="C81" s="143"/>
      <c r="D81" s="36">
        <v>7560</v>
      </c>
      <c r="E81" s="37"/>
      <c r="F81" s="37"/>
      <c r="G81" s="37"/>
      <c r="H81" s="38"/>
    </row>
    <row r="82" spans="1:8" ht="37.5" customHeight="1" x14ac:dyDescent="0.2">
      <c r="A82" s="147" t="s">
        <v>56</v>
      </c>
      <c r="B82" s="148"/>
      <c r="C82" s="143"/>
      <c r="D82" s="36">
        <v>7980</v>
      </c>
      <c r="E82" s="37"/>
      <c r="F82" s="37"/>
      <c r="G82" s="37"/>
      <c r="H82" s="38"/>
    </row>
    <row r="83" spans="1:8" ht="37.5" customHeight="1" x14ac:dyDescent="0.2">
      <c r="A83" s="147" t="s">
        <v>57</v>
      </c>
      <c r="B83" s="148"/>
      <c r="C83" s="143"/>
      <c r="D83" s="36">
        <v>8400</v>
      </c>
      <c r="E83" s="37"/>
      <c r="F83" s="37"/>
      <c r="G83" s="37"/>
      <c r="H83" s="38"/>
    </row>
    <row r="84" spans="1:8" ht="37.5" customHeight="1" thickBot="1" x14ac:dyDescent="0.25">
      <c r="A84" s="147" t="s">
        <v>58</v>
      </c>
      <c r="B84" s="148"/>
      <c r="C84" s="143"/>
      <c r="D84" s="36">
        <v>8820</v>
      </c>
      <c r="E84" s="37"/>
      <c r="F84" s="37"/>
      <c r="G84" s="37"/>
      <c r="H84" s="38"/>
    </row>
    <row r="85" spans="1:8" ht="50.1" customHeight="1" thickBot="1" x14ac:dyDescent="0.25">
      <c r="A85" s="446" t="s">
        <v>59</v>
      </c>
      <c r="B85" s="447"/>
      <c r="C85" s="447"/>
      <c r="D85" s="448" t="str">
        <f>"от "&amp;MIN(D86:D95)&amp;" до "&amp;MAX(D86:D95)</f>
        <v>от 300 до 5700</v>
      </c>
      <c r="E85" s="449"/>
      <c r="F85" s="449"/>
      <c r="G85" s="449"/>
      <c r="H85" s="450"/>
    </row>
    <row r="86" spans="1:8" ht="151.5" x14ac:dyDescent="0.2">
      <c r="A86" s="451" t="s">
        <v>60</v>
      </c>
      <c r="B86" s="452" t="s">
        <v>13</v>
      </c>
      <c r="C86" s="453" t="str">
        <f t="shared" ref="C8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86" s="32">
        <v>930</v>
      </c>
      <c r="E86" s="32"/>
      <c r="F86" s="32"/>
      <c r="G86" s="32"/>
      <c r="H86" s="33"/>
    </row>
    <row r="87" spans="1:8" ht="37.5" customHeight="1" x14ac:dyDescent="0.2">
      <c r="A87" s="454" t="s">
        <v>61</v>
      </c>
      <c r="B87" s="195"/>
      <c r="C87" s="455" t="str">
        <f>"Электронный справочник на основе Справочника организаций "&amp;$C$2&amp;" (версия для ПК)"</f>
        <v>Электронный справочник на основе Справочника организаций "2ГИС.ПЕТРОЗАВОДСК" (версия для ПК)</v>
      </c>
      <c r="D87" s="37">
        <v>420</v>
      </c>
      <c r="E87" s="37"/>
      <c r="F87" s="37"/>
      <c r="G87" s="37"/>
      <c r="H87" s="38"/>
    </row>
    <row r="88" spans="1:8" ht="37.5" customHeight="1" x14ac:dyDescent="0.2">
      <c r="A88" s="454" t="s">
        <v>62</v>
      </c>
      <c r="B88" s="195"/>
      <c r="C88" s="455"/>
      <c r="D88" s="37">
        <v>5700</v>
      </c>
      <c r="E88" s="37"/>
      <c r="F88" s="37"/>
      <c r="G88" s="37"/>
      <c r="H88" s="38"/>
    </row>
    <row r="89" spans="1:8" ht="37.5" customHeight="1" x14ac:dyDescent="0.2">
      <c r="A89" s="454" t="s">
        <v>63</v>
      </c>
      <c r="B89" s="195"/>
      <c r="C89" s="455"/>
      <c r="D89" s="37">
        <v>1140</v>
      </c>
      <c r="E89" s="37"/>
      <c r="F89" s="37"/>
      <c r="G89" s="37"/>
      <c r="H89" s="38"/>
    </row>
    <row r="90" spans="1:8" ht="37.5" customHeight="1" x14ac:dyDescent="0.2">
      <c r="A90" s="454" t="s">
        <v>64</v>
      </c>
      <c r="B90" s="195"/>
      <c r="C90" s="455"/>
      <c r="D90" s="37">
        <v>3420</v>
      </c>
      <c r="E90" s="37"/>
      <c r="F90" s="37"/>
      <c r="G90" s="37"/>
      <c r="H90" s="38"/>
    </row>
    <row r="91" spans="1:8" ht="37.5" customHeight="1" x14ac:dyDescent="0.2">
      <c r="A91" s="454" t="s">
        <v>65</v>
      </c>
      <c r="B91" s="195"/>
      <c r="C91" s="455"/>
      <c r="D91" s="37">
        <v>300</v>
      </c>
      <c r="E91" s="37"/>
      <c r="F91" s="37"/>
      <c r="G91" s="37"/>
      <c r="H91" s="38"/>
    </row>
    <row r="92" spans="1:8" ht="37.5" customHeight="1" x14ac:dyDescent="0.2">
      <c r="A92" s="454" t="s">
        <v>66</v>
      </c>
      <c r="B92" s="195"/>
      <c r="C92" s="455"/>
      <c r="D92" s="37">
        <v>300</v>
      </c>
      <c r="E92" s="37"/>
      <c r="F92" s="37"/>
      <c r="G92" s="37"/>
      <c r="H92" s="38"/>
    </row>
    <row r="93" spans="1:8" ht="37.5" customHeight="1" x14ac:dyDescent="0.2">
      <c r="A93" s="454" t="s">
        <v>67</v>
      </c>
      <c r="B93" s="195"/>
      <c r="C93" s="455"/>
      <c r="D93" s="37">
        <v>600</v>
      </c>
      <c r="E93" s="37"/>
      <c r="F93" s="37"/>
      <c r="G93" s="37"/>
      <c r="H93" s="38"/>
    </row>
    <row r="94" spans="1:8" ht="37.5" customHeight="1" x14ac:dyDescent="0.2">
      <c r="A94" s="454" t="s">
        <v>68</v>
      </c>
      <c r="B94" s="195"/>
      <c r="C94" s="455"/>
      <c r="D94" s="37">
        <v>900</v>
      </c>
      <c r="E94" s="37"/>
      <c r="F94" s="37"/>
      <c r="G94" s="37"/>
      <c r="H94" s="38"/>
    </row>
    <row r="95" spans="1:8" ht="37.5" customHeight="1" x14ac:dyDescent="0.2">
      <c r="A95" s="454" t="s">
        <v>69</v>
      </c>
      <c r="B95" s="195"/>
      <c r="C95" s="455"/>
      <c r="D95" s="37">
        <v>4020</v>
      </c>
      <c r="E95" s="37"/>
      <c r="F95" s="37"/>
      <c r="G95" s="37"/>
      <c r="H95" s="38"/>
    </row>
    <row r="96" spans="1:8" s="16" customFormat="1" ht="117.75" customHeight="1" thickBot="1" x14ac:dyDescent="0.25">
      <c r="A96" s="287" t="s">
        <v>71</v>
      </c>
      <c r="B96" s="288"/>
      <c r="C96" s="28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"2ГИС.ПЕТРОЗАВОДСК" (версия для ПК); 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Интернет-площадки и Веб-приложения на основе Cправочника организаций "2ГИС.ПЕТРОЗАВОДСК", http://api.2gis.ru/</v>
      </c>
      <c r="D96" s="45">
        <v>72</v>
      </c>
      <c r="E96" s="45"/>
      <c r="F96" s="45"/>
      <c r="G96" s="45"/>
      <c r="H96" s="46"/>
    </row>
    <row r="97" spans="1:8" ht="50.1" customHeight="1" thickBot="1" x14ac:dyDescent="0.25">
      <c r="A97" s="456" t="s">
        <v>72</v>
      </c>
      <c r="B97" s="457"/>
      <c r="C97" s="211"/>
      <c r="D97" s="458" t="str">
        <f>"от "&amp;MIN(D99,D119:H120,F159,D121:H135)&amp;" до "&amp;MAX(D99,D119:H120,F159,D121:H135)</f>
        <v>от 792 до 12000</v>
      </c>
      <c r="E97" s="458"/>
      <c r="F97" s="458"/>
      <c r="G97" s="458"/>
      <c r="H97" s="459"/>
    </row>
    <row r="98" spans="1:8" ht="21.75" thickBot="1" x14ac:dyDescent="0.25">
      <c r="A98" s="290"/>
      <c r="B98" s="291"/>
      <c r="C98" s="130"/>
      <c r="D98" s="292"/>
      <c r="E98" s="292"/>
      <c r="F98" s="292"/>
      <c r="G98" s="292"/>
      <c r="H98" s="293"/>
    </row>
    <row r="99" spans="1:8" ht="66.75" customHeight="1" thickBot="1" x14ac:dyDescent="0.25">
      <c r="A99" s="179" t="s">
        <v>73</v>
      </c>
      <c r="B99" s="180"/>
      <c r="C99"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"2ГИС.ПЕТРОЗАВОДСК" (версия для ПК); Интернет-площадка 2gis.kz на основе Cправочника организаций "2ГИС.ПЕТРОЗАВОДСК"; Электронный справочник на основе Справочника организаций "2ГИС.ПЕТРОЗАВОДСК" (мобильная версия); Интернет-площадки и Веб-приложения на основе Cправочника организаций "2ГИС.ПЕТРОЗАВОДСК", http://api.2gis.kz/</v>
      </c>
      <c r="D99" s="182">
        <v>4200</v>
      </c>
      <c r="E99" s="182"/>
      <c r="F99" s="182"/>
      <c r="G99" s="182"/>
      <c r="H99" s="183"/>
    </row>
    <row r="100" spans="1:8" ht="66.75" customHeight="1" thickBot="1" x14ac:dyDescent="0.25">
      <c r="A100" s="184" t="s">
        <v>74</v>
      </c>
      <c r="B100" s="185"/>
      <c r="C100" s="186"/>
      <c r="D100" s="187" t="s">
        <v>75</v>
      </c>
      <c r="E100" s="188"/>
      <c r="F100" s="188"/>
      <c r="G100" s="188"/>
      <c r="H100" s="189"/>
    </row>
    <row r="101" spans="1:8" ht="66.75" customHeight="1" x14ac:dyDescent="0.2">
      <c r="A101" s="190" t="s">
        <v>76</v>
      </c>
      <c r="B101" s="191"/>
      <c r="C101" s="186"/>
      <c r="D101" s="157">
        <f>D99/4</f>
        <v>1050</v>
      </c>
      <c r="E101" s="157"/>
      <c r="F101" s="157"/>
      <c r="G101" s="157"/>
      <c r="H101" s="158"/>
    </row>
    <row r="102" spans="1:8" ht="66.75" customHeight="1" x14ac:dyDescent="0.2">
      <c r="A102" s="190" t="s">
        <v>77</v>
      </c>
      <c r="B102" s="191"/>
      <c r="C102" s="186"/>
      <c r="D102" s="157">
        <f>D99/5</f>
        <v>840</v>
      </c>
      <c r="E102" s="157"/>
      <c r="F102" s="157"/>
      <c r="G102" s="157"/>
      <c r="H102" s="158"/>
    </row>
    <row r="103" spans="1:8" ht="66.75" customHeight="1" x14ac:dyDescent="0.2">
      <c r="A103" s="190" t="s">
        <v>78</v>
      </c>
      <c r="B103" s="191"/>
      <c r="C103" s="186"/>
      <c r="D103" s="157">
        <f>D99/6</f>
        <v>700</v>
      </c>
      <c r="E103" s="157"/>
      <c r="F103" s="157"/>
      <c r="G103" s="157"/>
      <c r="H103" s="158"/>
    </row>
    <row r="104" spans="1:8" ht="66.75" customHeight="1" x14ac:dyDescent="0.2">
      <c r="A104" s="190" t="s">
        <v>79</v>
      </c>
      <c r="B104" s="191"/>
      <c r="C104" s="186"/>
      <c r="D104" s="157">
        <f>D99/7</f>
        <v>600</v>
      </c>
      <c r="E104" s="157"/>
      <c r="F104" s="157"/>
      <c r="G104" s="157"/>
      <c r="H104" s="158"/>
    </row>
    <row r="105" spans="1:8" ht="66.75" customHeight="1" x14ac:dyDescent="0.2">
      <c r="A105" s="190" t="s">
        <v>80</v>
      </c>
      <c r="B105" s="191"/>
      <c r="C105" s="186"/>
      <c r="D105" s="157">
        <f>D99/8</f>
        <v>525</v>
      </c>
      <c r="E105" s="157"/>
      <c r="F105" s="157"/>
      <c r="G105" s="157"/>
      <c r="H105" s="158"/>
    </row>
    <row r="106" spans="1:8" ht="66.75" customHeight="1" x14ac:dyDescent="0.2">
      <c r="A106" s="190" t="s">
        <v>81</v>
      </c>
      <c r="B106" s="191"/>
      <c r="C106" s="186"/>
      <c r="D106" s="157">
        <f>D99/9</f>
        <v>466.66666666666669</v>
      </c>
      <c r="E106" s="157"/>
      <c r="F106" s="157"/>
      <c r="G106" s="157"/>
      <c r="H106" s="158"/>
    </row>
    <row r="107" spans="1:8" ht="66.75" customHeight="1" x14ac:dyDescent="0.2">
      <c r="A107" s="190" t="s">
        <v>82</v>
      </c>
      <c r="B107" s="191"/>
      <c r="C107" s="186"/>
      <c r="D107" s="157">
        <f>D99/10</f>
        <v>420</v>
      </c>
      <c r="E107" s="157"/>
      <c r="F107" s="157"/>
      <c r="G107" s="157"/>
      <c r="H107" s="158"/>
    </row>
    <row r="108" spans="1:8" ht="66.75" customHeight="1" thickBot="1" x14ac:dyDescent="0.25">
      <c r="A108" s="179" t="s">
        <v>83</v>
      </c>
      <c r="B108" s="180"/>
      <c r="C108" s="186"/>
      <c r="D108" s="182">
        <v>6288</v>
      </c>
      <c r="E108" s="182"/>
      <c r="F108" s="182"/>
      <c r="G108" s="182"/>
      <c r="H108" s="183"/>
    </row>
    <row r="109" spans="1:8" ht="66.75" customHeight="1" thickBot="1" x14ac:dyDescent="0.25">
      <c r="A109" s="184" t="s">
        <v>74</v>
      </c>
      <c r="B109" s="185"/>
      <c r="C109" s="186"/>
      <c r="D109" s="187" t="s">
        <v>75</v>
      </c>
      <c r="E109" s="188"/>
      <c r="F109" s="188"/>
      <c r="G109" s="188"/>
      <c r="H109" s="189"/>
    </row>
    <row r="110" spans="1:8" ht="66.75" customHeight="1" x14ac:dyDescent="0.2">
      <c r="A110" s="190" t="s">
        <v>76</v>
      </c>
      <c r="B110" s="191"/>
      <c r="C110" s="186"/>
      <c r="D110" s="157">
        <v>1572</v>
      </c>
      <c r="E110" s="157"/>
      <c r="F110" s="157"/>
      <c r="G110" s="157"/>
      <c r="H110" s="158"/>
    </row>
    <row r="111" spans="1:8" ht="66.75" customHeight="1" x14ac:dyDescent="0.2">
      <c r="A111" s="190" t="s">
        <v>77</v>
      </c>
      <c r="B111" s="191"/>
      <c r="C111" s="186"/>
      <c r="D111" s="157">
        <v>1257.5999999999999</v>
      </c>
      <c r="E111" s="157"/>
      <c r="F111" s="157"/>
      <c r="G111" s="157"/>
      <c r="H111" s="158"/>
    </row>
    <row r="112" spans="1:8" ht="66.75" customHeight="1" x14ac:dyDescent="0.2">
      <c r="A112" s="190" t="s">
        <v>78</v>
      </c>
      <c r="B112" s="191"/>
      <c r="C112" s="186"/>
      <c r="D112" s="157">
        <v>1048</v>
      </c>
      <c r="E112" s="157"/>
      <c r="F112" s="157"/>
      <c r="G112" s="157"/>
      <c r="H112" s="158"/>
    </row>
    <row r="113" spans="1:8" ht="66.75" customHeight="1" x14ac:dyDescent="0.2">
      <c r="A113" s="190" t="s">
        <v>79</v>
      </c>
      <c r="B113" s="191"/>
      <c r="C113" s="186"/>
      <c r="D113" s="157">
        <v>898.28571428571422</v>
      </c>
      <c r="E113" s="157"/>
      <c r="F113" s="157"/>
      <c r="G113" s="157"/>
      <c r="H113" s="158"/>
    </row>
    <row r="114" spans="1:8" ht="66.75" customHeight="1" x14ac:dyDescent="0.2">
      <c r="A114" s="190" t="s">
        <v>80</v>
      </c>
      <c r="B114" s="191"/>
      <c r="C114" s="186"/>
      <c r="D114" s="157">
        <v>786</v>
      </c>
      <c r="E114" s="157"/>
      <c r="F114" s="157"/>
      <c r="G114" s="157"/>
      <c r="H114" s="158"/>
    </row>
    <row r="115" spans="1:8" ht="66.75" customHeight="1" x14ac:dyDescent="0.2">
      <c r="A115" s="190" t="s">
        <v>81</v>
      </c>
      <c r="B115" s="191"/>
      <c r="C115" s="186"/>
      <c r="D115" s="157">
        <v>698.66666666666663</v>
      </c>
      <c r="E115" s="157"/>
      <c r="F115" s="157"/>
      <c r="G115" s="157"/>
      <c r="H115" s="158"/>
    </row>
    <row r="116" spans="1:8" ht="66.75" customHeight="1" thickBot="1" x14ac:dyDescent="0.25">
      <c r="A116" s="190" t="s">
        <v>82</v>
      </c>
      <c r="B116" s="191"/>
      <c r="C116" s="194"/>
      <c r="D116" s="157">
        <v>628.79999999999995</v>
      </c>
      <c r="E116" s="157"/>
      <c r="F116" s="157"/>
      <c r="G116" s="157"/>
      <c r="H116" s="158"/>
    </row>
    <row r="117" spans="1:8" s="16" customFormat="1" ht="62.45" customHeight="1" thickBot="1" x14ac:dyDescent="0.25">
      <c r="A117" s="195" t="s">
        <v>84</v>
      </c>
      <c r="B117" s="196"/>
      <c r="C117"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117" s="44">
        <v>5700</v>
      </c>
      <c r="E117" s="45"/>
      <c r="F117" s="45"/>
      <c r="G117" s="45"/>
      <c r="H117" s="46"/>
    </row>
    <row r="118" spans="1:8" ht="21.75" thickBot="1" x14ac:dyDescent="0.25">
      <c r="A118" s="290"/>
      <c r="B118" s="291"/>
      <c r="C118" s="125"/>
      <c r="D118" s="292"/>
      <c r="E118" s="292"/>
      <c r="F118" s="292"/>
      <c r="G118" s="292"/>
      <c r="H118" s="293"/>
    </row>
    <row r="119" spans="1:8" ht="50.1" customHeight="1" x14ac:dyDescent="0.2">
      <c r="A119" s="160" t="s">
        <v>85</v>
      </c>
      <c r="B119" s="161"/>
      <c r="C119" s="201" t="str">
        <f>"Интернет-площадка 2gis.ru на основе Cправочника организаций "&amp;$C$2&amp;""</f>
        <v>Интернет-площадка 2gis.ru на основе Cправочника организаций "2ГИС.ПЕТРОЗАВОДСК"</v>
      </c>
      <c r="D119" s="31">
        <v>5040</v>
      </c>
      <c r="E119" s="32"/>
      <c r="F119" s="32"/>
      <c r="G119" s="32"/>
      <c r="H119" s="33"/>
    </row>
    <row r="120" spans="1:8" ht="50.1" customHeight="1" x14ac:dyDescent="0.2">
      <c r="A120" s="160" t="s">
        <v>86</v>
      </c>
      <c r="B120" s="161"/>
      <c r="C120" s="202" t="str">
        <f>"Электронный справочник на основе Справочника организаций "&amp;$C$2&amp;" (версия для ПК)"</f>
        <v>Электронный справочник на основе Справочника организаций "2ГИС.ПЕТРОЗАВОДСК" (версия для ПК)</v>
      </c>
      <c r="D120" s="121">
        <v>3840</v>
      </c>
      <c r="E120" s="122"/>
      <c r="F120" s="122"/>
      <c r="G120" s="122"/>
      <c r="H120" s="123"/>
    </row>
    <row r="121" spans="1:8" ht="50.1" customHeight="1" x14ac:dyDescent="0.2">
      <c r="A121" s="160" t="s">
        <v>87</v>
      </c>
      <c r="B121" s="161"/>
      <c r="C121" s="202" t="str">
        <f>"Электронный справочник на основе Справочника организаций "&amp;$C$2&amp;" (версия для ПК)"</f>
        <v>Электронный справочник на основе Справочника организаций "2ГИС.ПЕТРОЗАВОДСК" (версия для ПК)</v>
      </c>
      <c r="D121" s="36">
        <v>3780</v>
      </c>
      <c r="E121" s="37"/>
      <c r="F121" s="37"/>
      <c r="G121" s="37"/>
      <c r="H121" s="38"/>
    </row>
    <row r="122" spans="1:8" ht="50.1" customHeight="1" x14ac:dyDescent="0.2">
      <c r="A122" s="160" t="s">
        <v>88</v>
      </c>
      <c r="B122" s="161"/>
      <c r="C122" s="202" t="str">
        <f>"Интернет-площадка 2gis.ru на основе Cправочника организаций "&amp;$C$2&amp;""</f>
        <v>Интернет-площадка 2gis.ru на основе Cправочника организаций "2ГИС.ПЕТРОЗАВОДСК"</v>
      </c>
      <c r="D122" s="36">
        <v>5040</v>
      </c>
      <c r="E122" s="37"/>
      <c r="F122" s="37"/>
      <c r="G122" s="37"/>
      <c r="H122" s="38"/>
    </row>
    <row r="123" spans="1:8" ht="50.1" customHeight="1" x14ac:dyDescent="0.2">
      <c r="A123" s="160" t="s">
        <v>89</v>
      </c>
      <c r="B123" s="161"/>
      <c r="C123" s="202" t="str">
        <f>"Интернет-площадка 2gis.ru на основе Cправочника организаций "&amp;$C$2&amp;""</f>
        <v>Интернет-площадка 2gis.ru на основе Cправочника организаций "2ГИС.ПЕТРОЗАВОДСК"</v>
      </c>
      <c r="D123" s="36">
        <v>6048</v>
      </c>
      <c r="E123" s="37"/>
      <c r="F123" s="37"/>
      <c r="G123" s="37"/>
      <c r="H123" s="38"/>
    </row>
    <row r="124" spans="1:8" ht="50.1" customHeight="1" x14ac:dyDescent="0.2">
      <c r="A124" s="160" t="s">
        <v>90</v>
      </c>
      <c r="B124" s="161"/>
      <c r="C124" s="202" t="str">
        <f>"Электронный справочник на основе Справочника организаций "&amp;$C$2&amp;" (версия для ПК)"</f>
        <v>Электронный справочник на основе Справочника организаций "2ГИС.ПЕТРОЗАВОДСК" (версия для ПК)</v>
      </c>
      <c r="D124" s="36">
        <v>2184</v>
      </c>
      <c r="E124" s="37"/>
      <c r="F124" s="37"/>
      <c r="G124" s="37"/>
      <c r="H124" s="38"/>
    </row>
    <row r="125" spans="1:8" ht="50.1" customHeight="1" x14ac:dyDescent="0.2">
      <c r="A125" s="160" t="s">
        <v>91</v>
      </c>
      <c r="B125" s="161"/>
      <c r="C125" s="202" t="str">
        <f>"Электронный справочник на основе Справочника организаций "&amp;$C$2&amp;" (версия для ПК)"</f>
        <v>Электронный справочник на основе Справочника организаций "2ГИС.ПЕТРОЗАВОДСК" (версия для ПК)</v>
      </c>
      <c r="D125" s="36">
        <v>4488</v>
      </c>
      <c r="E125" s="37"/>
      <c r="F125" s="37"/>
      <c r="G125" s="37"/>
      <c r="H125" s="38"/>
    </row>
    <row r="126" spans="1:8" ht="50.1" customHeight="1" x14ac:dyDescent="0.2">
      <c r="A126" s="160" t="s">
        <v>92</v>
      </c>
      <c r="B126" s="161"/>
      <c r="C126" s="202" t="str">
        <f>"Электронный справочник на основе Справочника организаций "&amp;$C$2&amp;" (версия для ПК)"</f>
        <v>Электронный справочник на основе Справочника организаций "2ГИС.ПЕТРОЗАВОДСК" (версия для ПК)</v>
      </c>
      <c r="D126" s="36">
        <v>1800</v>
      </c>
      <c r="E126" s="37"/>
      <c r="F126" s="37"/>
      <c r="G126" s="37"/>
      <c r="H126" s="38"/>
    </row>
    <row r="127" spans="1:8" ht="50.1" customHeight="1" x14ac:dyDescent="0.2">
      <c r="A127" s="160" t="s">
        <v>93</v>
      </c>
      <c r="B127" s="161"/>
      <c r="C127" s="203" t="str">
        <f>C159</f>
        <v>электронный справочник на основе Справочника организаций "2ГИС.ПЕТРОЗАВОДСК" (мобильная версия 2ГИС 4.0 и выше)</v>
      </c>
      <c r="D127" s="36">
        <v>5100</v>
      </c>
      <c r="E127" s="37"/>
      <c r="F127" s="37"/>
      <c r="G127" s="37"/>
      <c r="H127" s="38"/>
    </row>
    <row r="128" spans="1:8" ht="50.1" customHeight="1" x14ac:dyDescent="0.2">
      <c r="A128" s="160" t="s">
        <v>94</v>
      </c>
      <c r="B128" s="161"/>
      <c r="C128" s="202" t="s">
        <v>95</v>
      </c>
      <c r="D128" s="36">
        <v>1008</v>
      </c>
      <c r="E128" s="37"/>
      <c r="F128" s="37"/>
      <c r="G128" s="37"/>
      <c r="H128" s="38"/>
    </row>
    <row r="129" spans="1:8" ht="66.75" customHeight="1" x14ac:dyDescent="0.2">
      <c r="A129" s="160" t="s">
        <v>96</v>
      </c>
      <c r="B129" s="161"/>
      <c r="C129"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"2ГИС.ПЕТРОЗАВОДСК" (мобильная версия 2ГИС 4.0 и выше); Интернет-площадка 2gis.ru на основе Cправочника организаций "2ГИС.ПЕТРОЗАВОДСК"</v>
      </c>
      <c r="D129" s="36">
        <v>3000</v>
      </c>
      <c r="E129" s="37"/>
      <c r="F129" s="37"/>
      <c r="G129" s="37"/>
      <c r="H129" s="38"/>
    </row>
    <row r="130" spans="1:8" ht="66.75" customHeight="1" x14ac:dyDescent="0.2">
      <c r="A130" s="160" t="s">
        <v>97</v>
      </c>
      <c r="B130" s="161"/>
      <c r="C130" s="202" t="str">
        <f t="shared" ref="C130:C13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"2ГИС.ПЕТРОЗАВОДСК" (мобильная версия 2ГИС 4.0 и выше); Интернет-площадка 2gis.ru на основе Cправочника организаций "2ГИС.ПЕТРОЗАВОДСК"</v>
      </c>
      <c r="D130" s="36">
        <v>1584</v>
      </c>
      <c r="E130" s="37"/>
      <c r="F130" s="37"/>
      <c r="G130" s="37"/>
      <c r="H130" s="38"/>
    </row>
    <row r="131" spans="1:8" ht="66.75" customHeight="1" x14ac:dyDescent="0.2">
      <c r="A131" s="160" t="s">
        <v>98</v>
      </c>
      <c r="B131" s="161"/>
      <c r="C131" s="202" t="str">
        <f t="shared" si="1"/>
        <v>электронный справочник на основе Справочника организаций "2ГИС.ПЕТРОЗАВОДСК" (мобильная версия 2ГИС 4.0 и выше); Интернет-площадка 2gis.ru на основе Cправочника организаций "2ГИС.ПЕТРОЗАВОДСК"</v>
      </c>
      <c r="D131" s="36">
        <v>1920</v>
      </c>
      <c r="E131" s="37"/>
      <c r="F131" s="37"/>
      <c r="G131" s="37"/>
      <c r="H131" s="38"/>
    </row>
    <row r="132" spans="1:8" ht="66.75" customHeight="1" x14ac:dyDescent="0.2">
      <c r="A132" s="160" t="s">
        <v>99</v>
      </c>
      <c r="B132" s="161"/>
      <c r="C132" s="202" t="str">
        <f t="shared" si="1"/>
        <v>электронный справочник на основе Справочника организаций "2ГИС.ПЕТРОЗАВОДСК" (мобильная версия 2ГИС 4.0 и выше); Интернет-площадка 2gis.ru на основе Cправочника организаций "2ГИС.ПЕТРОЗАВОДСК"</v>
      </c>
      <c r="D132" s="36">
        <v>792</v>
      </c>
      <c r="E132" s="37"/>
      <c r="F132" s="37"/>
      <c r="G132" s="37"/>
      <c r="H132" s="38"/>
    </row>
    <row r="133" spans="1:8" ht="66.75" customHeight="1" x14ac:dyDescent="0.2">
      <c r="A133" s="160" t="s">
        <v>100</v>
      </c>
      <c r="B133" s="161" t="s">
        <v>100</v>
      </c>
      <c r="C133"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"2ГИС.ПЕТРОЗАВОДСК" (мобильная версия 2ГИС 4.0 и выше); Интернет-площадка 2gis.ru на основе Cправочника организаций "2ГИС.ПЕТРОЗАВОДСК"</v>
      </c>
      <c r="D133" s="36">
        <v>12000</v>
      </c>
      <c r="E133" s="37"/>
      <c r="F133" s="37"/>
      <c r="G133" s="37"/>
      <c r="H133" s="38"/>
    </row>
    <row r="134" spans="1:8" ht="66.75" customHeight="1" x14ac:dyDescent="0.2">
      <c r="A134" s="160" t="s">
        <v>101</v>
      </c>
      <c r="B134" s="161" t="s">
        <v>101</v>
      </c>
      <c r="C134"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"2ГИС.ПЕТРОЗАВОДСК" (мобильная версия 2ГИС 4.0 и выше); Интернет-площадка 2gis.ru на основе Cправочника организаций "2ГИС.ПЕТРОЗАВОДСК"</v>
      </c>
      <c r="D134" s="36">
        <v>3000</v>
      </c>
      <c r="E134" s="37"/>
      <c r="F134" s="37"/>
      <c r="G134" s="37"/>
      <c r="H134" s="38"/>
    </row>
    <row r="135" spans="1:8" ht="50.1" customHeight="1" thickBot="1" x14ac:dyDescent="0.25">
      <c r="A135" s="160" t="s">
        <v>102</v>
      </c>
      <c r="B135" s="161"/>
      <c r="C135" s="202" t="str">
        <f>"Электронный справочник на основе Справочника организаций "&amp;$C$2&amp;" (версия для ПК)"</f>
        <v>Электронный справочник на основе Справочника организаций "2ГИС.ПЕТРОЗАВОДСК" (версия для ПК)</v>
      </c>
      <c r="D135" s="36">
        <v>960</v>
      </c>
      <c r="E135" s="37"/>
      <c r="F135" s="37"/>
      <c r="G135" s="37"/>
      <c r="H135" s="38"/>
    </row>
    <row r="136" spans="1:8" s="16" customFormat="1" ht="102" customHeight="1" thickBot="1" x14ac:dyDescent="0.25">
      <c r="A136" s="160" t="s">
        <v>16</v>
      </c>
      <c r="B136" s="161"/>
      <c r="C136"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136" s="36">
        <v>930</v>
      </c>
      <c r="E136" s="37"/>
      <c r="F136" s="37"/>
      <c r="G136" s="37"/>
      <c r="H136" s="38"/>
    </row>
    <row r="137" spans="1:8" s="16" customFormat="1" ht="102" customHeight="1" thickBot="1" x14ac:dyDescent="0.25">
      <c r="A137" s="160" t="s">
        <v>103</v>
      </c>
      <c r="B137" s="161"/>
      <c r="C137"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137" s="36">
        <v>100002</v>
      </c>
      <c r="E137" s="37"/>
      <c r="F137" s="37"/>
      <c r="G137" s="37"/>
      <c r="H137" s="38"/>
    </row>
    <row r="138" spans="1:8" s="16" customFormat="1" ht="126" customHeight="1" x14ac:dyDescent="0.2">
      <c r="A138" s="160" t="s">
        <v>104</v>
      </c>
      <c r="B138" s="161"/>
      <c r="C138" s="30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"2ГИС.ПЕТРОЗАВОДСК" (версия для ПК); 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Интернет-площадки и Веб-приложения на основе Cправочника организаций "2ГИС.ПЕТРОЗАВОДСК", http://api.2gis.ru/</v>
      </c>
      <c r="D138" s="36">
        <v>5760</v>
      </c>
      <c r="E138" s="37"/>
      <c r="F138" s="37"/>
      <c r="G138" s="37"/>
      <c r="H138" s="38"/>
    </row>
    <row r="139" spans="1:8" s="16" customFormat="1" ht="96" customHeight="1" x14ac:dyDescent="0.2">
      <c r="A139" s="154" t="s">
        <v>105</v>
      </c>
      <c r="B139" s="204"/>
      <c r="C13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Интернет-площадки и Веб-приложения на основе Cправочника организаций "2ГИС.ПЕТРОЗАВОДСК", http://api.2gis.ru/</v>
      </c>
      <c r="D139" s="36">
        <v>5010</v>
      </c>
      <c r="E139" s="37"/>
      <c r="F139" s="37"/>
      <c r="G139" s="37"/>
      <c r="H139" s="38"/>
    </row>
    <row r="140" spans="1:8" s="16" customFormat="1" ht="96" customHeight="1" x14ac:dyDescent="0.2">
      <c r="A140" s="154" t="s">
        <v>106</v>
      </c>
      <c r="B140" s="204"/>
      <c r="C140"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"2ГИС.ПЕТРОЗАВОДСК" (мобильная версия 2ГИС 4.0 и выше)</v>
      </c>
      <c r="D140" s="36">
        <v>4500</v>
      </c>
      <c r="E140" s="37"/>
      <c r="F140" s="37"/>
      <c r="G140" s="37"/>
      <c r="H140" s="38"/>
    </row>
    <row r="141" spans="1:8" ht="50.1" customHeight="1" x14ac:dyDescent="0.2">
      <c r="A141" s="160" t="s">
        <v>107</v>
      </c>
      <c r="B141" s="161"/>
      <c r="C141" s="202" t="str">
        <f>"Интернет-площадка 2gis.ru на основе Cправочника организаций "&amp;$C$2&amp;""</f>
        <v>Интернет-площадка 2gis.ru на основе Cправочника организаций "2ГИС.ПЕТРОЗАВОДСК"</v>
      </c>
      <c r="D141" s="36">
        <v>7080</v>
      </c>
      <c r="E141" s="37"/>
      <c r="F141" s="37"/>
      <c r="G141" s="37"/>
      <c r="H141" s="38"/>
    </row>
    <row r="142" spans="1:8" ht="50.1" customHeight="1" x14ac:dyDescent="0.2">
      <c r="A142" s="160" t="s">
        <v>108</v>
      </c>
      <c r="B142" s="161"/>
      <c r="C142" s="202" t="str">
        <f t="shared" ref="C142:C151" si="2">"Электронный справочник на основе Справочника организаций "&amp;$C$2&amp;" (версия для ПК)"</f>
        <v>Электронный справочник на основе Справочника организаций "2ГИС.ПЕТРОЗАВОДСК" (версия для ПК)</v>
      </c>
      <c r="D142" s="36">
        <v>5400</v>
      </c>
      <c r="E142" s="37"/>
      <c r="F142" s="37"/>
      <c r="G142" s="37"/>
      <c r="H142" s="38"/>
    </row>
    <row r="143" spans="1:8" ht="50.1" customHeight="1" x14ac:dyDescent="0.2">
      <c r="A143" s="160" t="s">
        <v>109</v>
      </c>
      <c r="B143" s="161"/>
      <c r="C143" s="202" t="str">
        <f t="shared" si="2"/>
        <v>Электронный справочник на основе Справочника организаций "2ГИС.ПЕТРОЗАВОДСК" (версия для ПК)</v>
      </c>
      <c r="D143" s="36">
        <v>5400</v>
      </c>
      <c r="E143" s="37"/>
      <c r="F143" s="37"/>
      <c r="G143" s="37"/>
      <c r="H143" s="38"/>
    </row>
    <row r="144" spans="1:8" ht="50.1" customHeight="1" x14ac:dyDescent="0.2">
      <c r="A144" s="160" t="s">
        <v>110</v>
      </c>
      <c r="B144" s="161"/>
      <c r="C144" s="202" t="str">
        <f>"Интернет-площадка 2gis.ru на основе Cправочника организаций "&amp;$C$2&amp;""</f>
        <v>Интернет-площадка 2gis.ru на основе Cправочника организаций "2ГИС.ПЕТРОЗАВОДСК"</v>
      </c>
      <c r="D144" s="36">
        <v>7080</v>
      </c>
      <c r="E144" s="37"/>
      <c r="F144" s="37"/>
      <c r="G144" s="37"/>
      <c r="H144" s="38"/>
    </row>
    <row r="145" spans="1:8" ht="50.1" customHeight="1" x14ac:dyDescent="0.2">
      <c r="A145" s="160" t="s">
        <v>111</v>
      </c>
      <c r="B145" s="161"/>
      <c r="C145" s="202" t="str">
        <f>"Интернет-площадка 2gis.ru на основе Cправочника организаций "&amp;$C$2&amp;""</f>
        <v>Интернет-площадка 2gis.ru на основе Cправочника организаций "2ГИС.ПЕТРОЗАВОДСК"</v>
      </c>
      <c r="D145" s="36">
        <v>8496</v>
      </c>
      <c r="E145" s="37"/>
      <c r="F145" s="37"/>
      <c r="G145" s="37"/>
      <c r="H145" s="38"/>
    </row>
    <row r="146" spans="1:8" ht="50.1" customHeight="1" x14ac:dyDescent="0.2">
      <c r="A146" s="160" t="s">
        <v>112</v>
      </c>
      <c r="B146" s="161"/>
      <c r="C146" s="202" t="str">
        <f t="shared" si="2"/>
        <v>Электронный справочник на основе Справочника организаций "2ГИС.ПЕТРОЗАВОДСК" (версия для ПК)</v>
      </c>
      <c r="D146" s="36">
        <v>3120</v>
      </c>
      <c r="E146" s="37"/>
      <c r="F146" s="37"/>
      <c r="G146" s="37"/>
      <c r="H146" s="38"/>
    </row>
    <row r="147" spans="1:8" ht="50.1" customHeight="1" x14ac:dyDescent="0.2">
      <c r="A147" s="160" t="s">
        <v>113</v>
      </c>
      <c r="B147" s="161"/>
      <c r="C147" s="202" t="str">
        <f t="shared" si="2"/>
        <v>Электронный справочник на основе Справочника организаций "2ГИС.ПЕТРОЗАВОДСК" (версия для ПК)</v>
      </c>
      <c r="D147" s="36">
        <v>6360</v>
      </c>
      <c r="E147" s="37"/>
      <c r="F147" s="37"/>
      <c r="G147" s="37"/>
      <c r="H147" s="38"/>
    </row>
    <row r="148" spans="1:8" ht="50.1" customHeight="1" x14ac:dyDescent="0.2">
      <c r="A148" s="160" t="s">
        <v>114</v>
      </c>
      <c r="B148" s="161"/>
      <c r="C148" s="202" t="str">
        <f t="shared" si="2"/>
        <v>Электронный справочник на основе Справочника организаций "2ГИС.ПЕТРОЗАВОДСК" (версия для ПК)</v>
      </c>
      <c r="D148" s="36">
        <v>2520</v>
      </c>
      <c r="E148" s="37"/>
      <c r="F148" s="37"/>
      <c r="G148" s="37"/>
      <c r="H148" s="38"/>
    </row>
    <row r="149" spans="1:8" ht="50.1" customHeight="1" x14ac:dyDescent="0.2">
      <c r="A149" s="160" t="s">
        <v>115</v>
      </c>
      <c r="B149" s="161"/>
      <c r="C149" s="202" t="s">
        <v>95</v>
      </c>
      <c r="D149" s="36">
        <v>1440</v>
      </c>
      <c r="E149" s="37"/>
      <c r="F149" s="37"/>
      <c r="G149" s="37"/>
      <c r="H149" s="38"/>
    </row>
    <row r="150" spans="1:8" ht="70.5" customHeight="1" x14ac:dyDescent="0.2">
      <c r="A150" s="160" t="s">
        <v>116</v>
      </c>
      <c r="B150" s="161"/>
      <c r="C150"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"2ГИС.ПЕТРОЗАВОДСК" (мобильная версия 2ГИС 4.0 и выше); Интернет-площадка 2gis.ru на основе Cправочника организаций "2ГИС.ПЕТРОЗАВОДСК"</v>
      </c>
      <c r="D150" s="36">
        <v>16800</v>
      </c>
      <c r="E150" s="37"/>
      <c r="F150" s="37"/>
      <c r="G150" s="37"/>
      <c r="H150" s="38"/>
    </row>
    <row r="151" spans="1:8" ht="50.1" customHeight="1" thickBot="1" x14ac:dyDescent="0.25">
      <c r="A151" s="160" t="s">
        <v>117</v>
      </c>
      <c r="B151" s="161"/>
      <c r="C151" s="202" t="str">
        <f t="shared" si="2"/>
        <v>Электронный справочник на основе Справочника организаций "2ГИС.ПЕТРОЗАВОДСК" (версия для ПК)</v>
      </c>
      <c r="D151" s="44">
        <v>1440</v>
      </c>
      <c r="E151" s="45"/>
      <c r="F151" s="45"/>
      <c r="G151" s="45"/>
      <c r="H151" s="46"/>
    </row>
    <row r="152" spans="1:8" s="28" customFormat="1" ht="50.1" customHeight="1" thickBot="1" x14ac:dyDescent="0.25">
      <c r="A152" s="24" t="s">
        <v>118</v>
      </c>
      <c r="B152" s="25"/>
      <c r="C152" s="26"/>
      <c r="D152" s="173"/>
      <c r="E152" s="173"/>
      <c r="F152" s="173"/>
      <c r="G152" s="173"/>
      <c r="H152" s="174"/>
    </row>
    <row r="153" spans="1:8" s="16" customFormat="1" ht="50.1" customHeight="1" x14ac:dyDescent="0.2">
      <c r="A153" s="160" t="s">
        <v>119</v>
      </c>
      <c r="B153" s="161"/>
      <c r="C153" s="206" t="str">
        <f>"Электронный справочник на основе Справочника организаций "&amp;$C$2&amp;" (мобильная версия)"</f>
        <v>Электронный справочник на основе Справочника организаций "2ГИС.ПЕТРОЗАВОДСК" (мобильная версия)</v>
      </c>
      <c r="D153" s="36">
        <v>2004</v>
      </c>
      <c r="E153" s="37"/>
      <c r="F153" s="37"/>
      <c r="G153" s="37"/>
      <c r="H153" s="38"/>
    </row>
    <row r="154" spans="1:8" s="16" customFormat="1" ht="50.1" customHeight="1" x14ac:dyDescent="0.2">
      <c r="A154" s="160" t="s">
        <v>120</v>
      </c>
      <c r="B154" s="161"/>
      <c r="C154" s="209"/>
      <c r="D154" s="36">
        <v>2004</v>
      </c>
      <c r="E154" s="37"/>
      <c r="F154" s="37"/>
      <c r="G154" s="37"/>
      <c r="H154" s="38"/>
    </row>
    <row r="155" spans="1:8" s="16" customFormat="1" ht="50.1" customHeight="1" x14ac:dyDescent="0.2">
      <c r="A155" s="207" t="s">
        <v>121</v>
      </c>
      <c r="B155" s="208"/>
      <c r="C155" s="209"/>
      <c r="D155" s="297">
        <v>1500</v>
      </c>
      <c r="E155" s="157"/>
      <c r="F155" s="157"/>
      <c r="G155" s="157"/>
      <c r="H155" s="157"/>
    </row>
    <row r="156" spans="1:8" s="16" customFormat="1" ht="50.1" customHeight="1" x14ac:dyDescent="0.2">
      <c r="A156" s="207" t="s">
        <v>122</v>
      </c>
      <c r="B156" s="208"/>
      <c r="C156" s="209"/>
      <c r="D156" s="297">
        <v>150</v>
      </c>
      <c r="E156" s="157"/>
      <c r="F156" s="157"/>
      <c r="G156" s="157"/>
      <c r="H156" s="157"/>
    </row>
    <row r="157" spans="1:8" s="16" customFormat="1" ht="50.1" customHeight="1" thickBot="1" x14ac:dyDescent="0.25">
      <c r="A157" s="207" t="s">
        <v>123</v>
      </c>
      <c r="B157" s="208"/>
      <c r="C157" s="210"/>
      <c r="D157" s="78">
        <v>510</v>
      </c>
      <c r="E157" s="79"/>
      <c r="F157" s="79"/>
      <c r="G157" s="79"/>
      <c r="H157" s="79"/>
    </row>
    <row r="158" spans="1:8" s="16" customFormat="1" ht="50.1" customHeight="1" thickBot="1" x14ac:dyDescent="0.25">
      <c r="A158" s="24" t="s">
        <v>124</v>
      </c>
      <c r="B158" s="25"/>
      <c r="C158" s="26"/>
      <c r="D158" s="173"/>
      <c r="E158" s="173"/>
      <c r="F158" s="173"/>
      <c r="G158" s="173"/>
      <c r="H158" s="174"/>
    </row>
    <row r="159" spans="1:8" ht="50.1" customHeight="1" x14ac:dyDescent="0.2">
      <c r="A159" s="160" t="s">
        <v>125</v>
      </c>
      <c r="B159" s="161"/>
      <c r="C159"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"2ГИС.ПЕТРОЗАВОДСК" (мобильная версия 2ГИС 4.0 и выше)</v>
      </c>
      <c r="D159" s="212">
        <f>F159*1.2</f>
        <v>2088</v>
      </c>
      <c r="E159" s="213">
        <f>F159*1.1</f>
        <v>1914.0000000000002</v>
      </c>
      <c r="F159" s="213">
        <v>1740</v>
      </c>
      <c r="G159" s="213">
        <f>F159*0.75</f>
        <v>1305</v>
      </c>
      <c r="H159" s="214">
        <f>F159*0.5</f>
        <v>870</v>
      </c>
    </row>
    <row r="160" spans="1:8" ht="50.1" customHeight="1" x14ac:dyDescent="0.2">
      <c r="A160" s="160" t="s">
        <v>126</v>
      </c>
      <c r="B160" s="161"/>
      <c r="C160" s="202" t="str">
        <f>"Интернет-площадка 2gis.ru на основе Cправочника организаций "&amp;$C$2&amp;""</f>
        <v>Интернет-площадка 2gis.ru на основе Cправочника организаций "2ГИС.ПЕТРОЗАВОДСК"</v>
      </c>
      <c r="D160" s="36">
        <v>1620</v>
      </c>
      <c r="E160" s="37"/>
      <c r="F160" s="37"/>
      <c r="G160" s="37"/>
      <c r="H160" s="38"/>
    </row>
    <row r="161" spans="1:8" ht="50.1" customHeight="1" x14ac:dyDescent="0.2">
      <c r="A161" s="160" t="s">
        <v>127</v>
      </c>
      <c r="B161" s="161"/>
      <c r="C161" s="202" t="str">
        <f>"Электронный справочник на основе Справочника организаций "&amp;$C$2&amp;" (версия для ПК)"</f>
        <v>Электронный справочник на основе Справочника организаций "2ГИС.ПЕТРОЗАВОДСК" (версия для ПК)</v>
      </c>
      <c r="D161" s="36">
        <v>1500</v>
      </c>
      <c r="E161" s="37"/>
      <c r="F161" s="37"/>
      <c r="G161" s="37"/>
      <c r="H161" s="38"/>
    </row>
    <row r="162" spans="1:8" ht="50.1" customHeight="1" x14ac:dyDescent="0.2">
      <c r="A162" s="160" t="s">
        <v>128</v>
      </c>
      <c r="B162" s="161"/>
      <c r="C162"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"2ГИС.ПЕТРОЗАВОДСК" (мобильная версия 2ГИС 4.0 и выше)</v>
      </c>
      <c r="D162" s="212">
        <f>F162*1.2</f>
        <v>3024</v>
      </c>
      <c r="E162" s="213">
        <f>F162*1.1</f>
        <v>2772</v>
      </c>
      <c r="F162" s="213">
        <v>2520</v>
      </c>
      <c r="G162" s="213">
        <f>F162*0.75</f>
        <v>1890</v>
      </c>
      <c r="H162" s="214">
        <f>F162*0.5</f>
        <v>1260</v>
      </c>
    </row>
    <row r="163" spans="1:8" ht="50.1" customHeight="1" x14ac:dyDescent="0.2">
      <c r="A163" s="160" t="s">
        <v>199</v>
      </c>
      <c r="B163" s="161"/>
      <c r="C163" s="202" t="str">
        <f>"Интернет-площадка 2gis.ru на основе Cправочника организаций "&amp;$C$2&amp;""</f>
        <v>Интернет-площадка 2gis.ru на основе Cправочника организаций "2ГИС.ПЕТРОЗАВОДСК"</v>
      </c>
      <c r="D163" s="36">
        <v>2280</v>
      </c>
      <c r="E163" s="37"/>
      <c r="F163" s="37"/>
      <c r="G163" s="37"/>
      <c r="H163" s="38"/>
    </row>
    <row r="164" spans="1:8" ht="50.1" customHeight="1" x14ac:dyDescent="0.2">
      <c r="A164" s="160" t="s">
        <v>130</v>
      </c>
      <c r="B164" s="161"/>
      <c r="C164" s="202" t="str">
        <f>"Электронный справочник на основе Справочника организаций "&amp;$C$2&amp;" (версия для ПК)"</f>
        <v>Электронный справочник на основе Справочника организаций "2ГИС.ПЕТРОЗАВОДСК" (версия для ПК)</v>
      </c>
      <c r="D164" s="36">
        <v>2160</v>
      </c>
      <c r="E164" s="37"/>
      <c r="F164" s="37"/>
      <c r="G164" s="37"/>
      <c r="H164" s="38"/>
    </row>
    <row r="165" spans="1:8" s="16" customFormat="1" ht="126" customHeight="1" thickBot="1" x14ac:dyDescent="0.25">
      <c r="A165" s="160" t="s">
        <v>131</v>
      </c>
      <c r="B165" s="161"/>
      <c r="C165" s="301" t="str">
        <f>C160</f>
        <v>Интернет-площадка 2gis.ru на основе Cправочника организаций "2ГИС.ПЕТРОЗАВОДСК"</v>
      </c>
      <c r="D165" s="36">
        <v>1620</v>
      </c>
      <c r="E165" s="37"/>
      <c r="F165" s="37"/>
      <c r="G165" s="37"/>
      <c r="H165" s="38"/>
    </row>
    <row r="166" spans="1:8" ht="50.1" customHeight="1" thickBot="1" x14ac:dyDescent="0.25">
      <c r="A166" s="24" t="s">
        <v>200</v>
      </c>
      <c r="B166" s="25"/>
      <c r="C166" s="26"/>
      <c r="D166" s="173"/>
      <c r="E166" s="173"/>
      <c r="F166" s="173"/>
      <c r="G166" s="173"/>
      <c r="H166" s="174"/>
    </row>
    <row r="167" spans="1:8" s="23" customFormat="1" ht="30" customHeight="1" thickBot="1" x14ac:dyDescent="0.25">
      <c r="A167" s="302"/>
      <c r="B167" s="303"/>
      <c r="C167" s="460"/>
      <c r="D167" s="303"/>
      <c r="E167" s="303"/>
      <c r="F167" s="303"/>
      <c r="G167" s="303"/>
      <c r="H167" s="304"/>
    </row>
    <row r="168" spans="1:8" s="16" customFormat="1" ht="185.25" customHeight="1" x14ac:dyDescent="0.2">
      <c r="A168" s="160" t="s">
        <v>201</v>
      </c>
      <c r="B168" s="161"/>
      <c r="C168"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"2ГИС.ПЕТРОЗАВОДСК" (версия для ПК); 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168" s="31">
        <v>5910</v>
      </c>
      <c r="E168" s="32"/>
      <c r="F168" s="32"/>
      <c r="G168" s="32"/>
      <c r="H168" s="33"/>
    </row>
    <row r="169" spans="1:8" s="16" customFormat="1" ht="83.25" customHeight="1" thickBot="1" x14ac:dyDescent="0.25">
      <c r="A169" s="160" t="s">
        <v>202</v>
      </c>
      <c r="B169" s="161"/>
      <c r="C169" s="209"/>
      <c r="D169" s="36">
        <v>5910</v>
      </c>
      <c r="E169" s="37"/>
      <c r="F169" s="37"/>
      <c r="G169" s="37"/>
      <c r="H169" s="38"/>
    </row>
    <row r="170" spans="1:8" ht="21.75" thickBot="1" x14ac:dyDescent="0.25">
      <c r="A170" s="290"/>
      <c r="B170" s="291"/>
      <c r="C170" s="130"/>
      <c r="D170" s="292"/>
      <c r="E170" s="292"/>
      <c r="F170" s="292"/>
      <c r="G170" s="292"/>
      <c r="H170" s="293"/>
    </row>
    <row r="172" spans="1:8" ht="21" x14ac:dyDescent="0.2">
      <c r="A172" s="220"/>
      <c r="B172" s="221" t="s">
        <v>133</v>
      </c>
      <c r="C172" s="222" t="s">
        <v>633</v>
      </c>
      <c r="D172" s="222"/>
      <c r="E172" s="223"/>
      <c r="F172" s="223"/>
      <c r="G172" s="223"/>
      <c r="H172" s="223"/>
    </row>
    <row r="173" spans="1:8" ht="21" x14ac:dyDescent="0.2">
      <c r="A173" s="220"/>
      <c r="B173" s="223"/>
      <c r="C173" s="224" t="s">
        <v>634</v>
      </c>
      <c r="D173" s="224"/>
      <c r="E173" s="223"/>
      <c r="F173" s="223"/>
      <c r="G173" s="223"/>
      <c r="H173" s="223"/>
    </row>
    <row r="174" spans="1:8" ht="21" x14ac:dyDescent="0.2">
      <c r="A174" s="220"/>
      <c r="B174" s="223"/>
      <c r="C174" s="224" t="s">
        <v>635</v>
      </c>
      <c r="D174" s="224"/>
      <c r="E174" s="223"/>
      <c r="F174" s="223"/>
      <c r="G174" s="223"/>
      <c r="H174" s="223"/>
    </row>
    <row r="175" spans="1:8" ht="21" x14ac:dyDescent="0.2">
      <c r="A175" s="220"/>
      <c r="B175" s="223"/>
      <c r="C175" s="310"/>
      <c r="D175" s="310"/>
      <c r="E175" s="223"/>
      <c r="F175" s="223"/>
      <c r="G175" s="223"/>
      <c r="H175" s="223"/>
    </row>
    <row r="176" spans="1:8" ht="21" customHeight="1" x14ac:dyDescent="0.2">
      <c r="A176" s="728" t="s">
        <v>636</v>
      </c>
      <c r="B176" s="728"/>
      <c r="C176" s="728"/>
      <c r="D176" s="728"/>
      <c r="E176" s="728"/>
      <c r="F176" s="728"/>
      <c r="G176" s="728"/>
      <c r="H176" s="728"/>
    </row>
    <row r="177" spans="1:8" ht="67.5" customHeight="1" x14ac:dyDescent="0.2">
      <c r="A177" s="728"/>
      <c r="B177" s="728"/>
      <c r="C177" s="728"/>
      <c r="D177" s="728"/>
      <c r="E177" s="728"/>
      <c r="F177" s="728"/>
      <c r="G177" s="728"/>
      <c r="H177" s="728"/>
    </row>
    <row r="178" spans="1:8" ht="26.25" customHeight="1" x14ac:dyDescent="0.2">
      <c r="A178" s="227" t="str">
        <f>Абакан_юр!A174</f>
        <v>По соглашению сторон в качестве валюты платежа могут выступать украинские гривны, в этом случае курс следующий: 1 руб. = 0,4408 гривен</v>
      </c>
      <c r="B178" s="227"/>
      <c r="C178" s="227"/>
      <c r="D178" s="228"/>
      <c r="E178" s="228"/>
      <c r="F178" s="229"/>
      <c r="G178" s="230"/>
      <c r="H178" s="230"/>
    </row>
    <row r="179" spans="1:8" ht="26.25" customHeight="1" x14ac:dyDescent="0.2">
      <c r="A179" s="227" t="str">
        <f>Абакан_юр!A175</f>
        <v>По соглашению сторон в качестве валюты платежа могут выступать дирхамы ОАЭ, в этом случае курс следующий: 1 руб. = 0,0420 дирхам</v>
      </c>
      <c r="B179" s="227"/>
      <c r="C179" s="227"/>
      <c r="D179" s="228"/>
      <c r="E179" s="228"/>
      <c r="F179" s="229"/>
      <c r="G179" s="232"/>
      <c r="H179" s="232"/>
    </row>
    <row r="180" spans="1:8" ht="26.25" customHeight="1" x14ac:dyDescent="0.2">
      <c r="A180" s="227" t="str">
        <f>Абакан_юр!A176</f>
        <v>По соглашению сторон в качестве валюты платежа могут выступать доллары США, в этом случае курс следующий: 1 руб. = 0,0114 доллара</v>
      </c>
      <c r="B180" s="227"/>
      <c r="C180" s="227"/>
      <c r="D180" s="228"/>
      <c r="E180" s="228"/>
      <c r="F180" s="229"/>
      <c r="G180" s="232"/>
      <c r="H180" s="232"/>
    </row>
    <row r="181" spans="1:8" ht="26.25" customHeight="1" x14ac:dyDescent="0.2">
      <c r="A181" s="227" t="str">
        <f>Абакан_юр!A177</f>
        <v>По соглашению сторон в качестве валюты платежа могут выступать евро, в этом случае курс следующий: 1 руб. = 0,0105 евро</v>
      </c>
      <c r="B181" s="227"/>
      <c r="C181" s="227"/>
      <c r="D181" s="228"/>
      <c r="E181" s="229"/>
      <c r="F181" s="229"/>
      <c r="G181" s="232"/>
      <c r="H181" s="232"/>
    </row>
    <row r="182" spans="1:8" ht="26.25" customHeight="1" x14ac:dyDescent="0.2">
      <c r="A182" s="227" t="str">
        <f>Абакан_юр!A178</f>
        <v>По соглашению сторон в качестве валюты платежа могут выступать чешские кроны, в этом случае курс следующий: 1 руб. = 0,2605 крона</v>
      </c>
      <c r="B182" s="227"/>
      <c r="C182" s="227"/>
      <c r="D182" s="228"/>
      <c r="E182" s="229"/>
      <c r="F182" s="229"/>
      <c r="G182" s="232"/>
      <c r="H182" s="232"/>
    </row>
    <row r="183" spans="1:8" ht="26.25" customHeight="1" x14ac:dyDescent="0.2">
      <c r="A183" s="227" t="str">
        <f>Абакан_юр!A179</f>
        <v>По соглашению сторон в качестве валюты платежа могут выступать киргизские сомы, в этом случае курс следующий: 1 руб. = 1,0083 сом</v>
      </c>
      <c r="B183" s="227"/>
      <c r="C183" s="227"/>
      <c r="D183" s="228"/>
      <c r="E183" s="228"/>
      <c r="F183" s="229"/>
      <c r="G183" s="232"/>
      <c r="H183" s="232"/>
    </row>
    <row r="184" spans="1:8" ht="26.25" customHeight="1" x14ac:dyDescent="0.2">
      <c r="A184" s="227" t="str">
        <f>Абакан_юр!A180</f>
        <v>По соглашению сторон в качестве валюты платежа могут выступать казахстанские тенге, в этом случае курс следующий: 1 руб. = 5,0473 тенге</v>
      </c>
      <c r="B184" s="227"/>
      <c r="C184" s="227"/>
      <c r="D184" s="228"/>
      <c r="E184" s="228"/>
      <c r="F184" s="229"/>
      <c r="G184" s="232"/>
      <c r="H184" s="232"/>
    </row>
    <row r="185" spans="1:8" ht="26.25" x14ac:dyDescent="0.2">
      <c r="A185" s="233"/>
      <c r="B185" s="233"/>
      <c r="C185" s="234"/>
      <c r="D185" s="235"/>
      <c r="E185" s="235"/>
      <c r="F185" s="236"/>
      <c r="G185" s="237"/>
      <c r="H185" s="237"/>
    </row>
    <row r="186" spans="1:8" ht="21" x14ac:dyDescent="0.2">
      <c r="A186" s="239" t="s">
        <v>144</v>
      </c>
      <c r="B186" s="239"/>
      <c r="C186" s="239"/>
      <c r="D186" s="239"/>
      <c r="E186" s="239"/>
      <c r="F186" s="239"/>
      <c r="G186" s="239"/>
      <c r="H186" s="239"/>
    </row>
    <row r="187" spans="1:8" ht="21" x14ac:dyDescent="0.2">
      <c r="A187" s="239" t="s">
        <v>145</v>
      </c>
      <c r="B187" s="239"/>
      <c r="C187" s="239"/>
      <c r="D187" s="239"/>
      <c r="E187" s="239"/>
      <c r="F187" s="239"/>
      <c r="G187" s="239"/>
      <c r="H187" s="239"/>
    </row>
    <row r="188" spans="1:8" ht="26.25" x14ac:dyDescent="0.2">
      <c r="A188" s="233"/>
      <c r="B188" s="233"/>
      <c r="C188" s="234"/>
      <c r="D188" s="235"/>
      <c r="E188" s="235"/>
      <c r="F188" s="236"/>
      <c r="G188" s="237"/>
      <c r="H188" s="237"/>
    </row>
    <row r="189" spans="1:8" ht="50.1" customHeight="1" thickBot="1" x14ac:dyDescent="0.25">
      <c r="A189" s="240" t="s">
        <v>146</v>
      </c>
      <c r="B189" s="240"/>
      <c r="C189" s="240"/>
      <c r="D189" s="240"/>
      <c r="E189" s="240"/>
      <c r="F189" s="241"/>
      <c r="G189" s="231"/>
      <c r="H189" s="242"/>
    </row>
    <row r="190" spans="1:8" ht="50.1" customHeight="1" thickBot="1" x14ac:dyDescent="0.25">
      <c r="A190" s="243" t="s">
        <v>147</v>
      </c>
      <c r="B190" s="244"/>
      <c r="C190" s="244"/>
      <c r="D190" s="244"/>
      <c r="E190" s="245"/>
      <c r="F190" s="246"/>
      <c r="H190" s="247"/>
    </row>
    <row r="191" spans="1:8" ht="88.5" customHeight="1" thickBot="1" x14ac:dyDescent="0.25">
      <c r="A191" s="426" t="s">
        <v>148</v>
      </c>
      <c r="B191" s="427"/>
      <c r="C191" s="250" t="s">
        <v>149</v>
      </c>
      <c r="D191" s="440" t="s">
        <v>150</v>
      </c>
      <c r="E191" s="441"/>
      <c r="F191" s="252"/>
      <c r="G191" s="252"/>
      <c r="H191" s="252"/>
    </row>
    <row r="192" spans="1:8" ht="129" customHeight="1" x14ac:dyDescent="0.2">
      <c r="A192" s="253" t="s">
        <v>151</v>
      </c>
      <c r="B192" s="254"/>
      <c r="C192" s="255" t="s">
        <v>152</v>
      </c>
      <c r="D192" s="256" t="s">
        <v>153</v>
      </c>
      <c r="E192" s="257"/>
      <c r="F192" s="252"/>
      <c r="G192" s="252"/>
      <c r="H192" s="252"/>
    </row>
    <row r="193" spans="1:8" ht="96" customHeight="1" x14ac:dyDescent="0.2">
      <c r="A193" s="258" t="s">
        <v>154</v>
      </c>
      <c r="B193" s="259"/>
      <c r="C193" s="260" t="s">
        <v>155</v>
      </c>
      <c r="D193" s="261" t="s">
        <v>156</v>
      </c>
      <c r="E193" s="262"/>
      <c r="F193" s="252"/>
      <c r="G193" s="252"/>
      <c r="H193" s="252"/>
    </row>
    <row r="194" spans="1:8" ht="126.75" customHeight="1" x14ac:dyDescent="0.2">
      <c r="A194" s="258" t="s">
        <v>157</v>
      </c>
      <c r="B194" s="259"/>
      <c r="C194" s="260" t="s">
        <v>158</v>
      </c>
      <c r="D194" s="261" t="s">
        <v>156</v>
      </c>
      <c r="E194" s="262"/>
      <c r="F194" s="252"/>
      <c r="G194" s="252"/>
      <c r="H194" s="252"/>
    </row>
    <row r="195" spans="1:8" s="217" customFormat="1" ht="102.75" customHeight="1" thickBot="1" x14ac:dyDescent="0.25">
      <c r="A195" s="321" t="s">
        <v>160</v>
      </c>
      <c r="B195" s="322"/>
      <c r="C195" s="611" t="s">
        <v>161</v>
      </c>
      <c r="D195" s="322" t="s">
        <v>156</v>
      </c>
      <c r="E195" s="612"/>
      <c r="F195" s="246"/>
      <c r="G195" s="246"/>
      <c r="H195" s="246"/>
    </row>
    <row r="196" spans="1:8" s="238" customFormat="1" ht="222.75" customHeight="1" thickBot="1" x14ac:dyDescent="0.25">
      <c r="A196" s="321" t="s">
        <v>162</v>
      </c>
      <c r="B196" s="322"/>
      <c r="C196" s="323" t="s">
        <v>163</v>
      </c>
      <c r="D196" s="324" t="s">
        <v>156</v>
      </c>
      <c r="E196" s="325"/>
      <c r="F196" s="236"/>
      <c r="G196" s="237"/>
      <c r="H196" s="237"/>
    </row>
    <row r="197" spans="1:8" ht="26.25" x14ac:dyDescent="0.2">
      <c r="A197" s="233"/>
      <c r="B197" s="233"/>
      <c r="C197" s="234"/>
      <c r="D197" s="235"/>
      <c r="E197" s="235"/>
      <c r="F197" s="236"/>
      <c r="G197" s="237"/>
      <c r="H197" s="237"/>
    </row>
    <row r="198" spans="1:8" ht="23.25" x14ac:dyDescent="0.2">
      <c r="A198" s="264" t="s">
        <v>164</v>
      </c>
      <c r="B198" s="264"/>
      <c r="C198" s="264"/>
      <c r="D198" s="264"/>
      <c r="E198" s="264"/>
      <c r="F198" s="264"/>
      <c r="G198" s="264"/>
      <c r="H198" s="264"/>
    </row>
    <row r="199" spans="1:8" ht="23.25" customHeight="1" x14ac:dyDescent="0.2">
      <c r="A199" s="264" t="s">
        <v>165</v>
      </c>
      <c r="B199" s="264"/>
      <c r="C199" s="264"/>
      <c r="D199" s="264"/>
      <c r="E199" s="264"/>
      <c r="F199" s="264"/>
      <c r="G199" s="264"/>
      <c r="H199" s="264"/>
    </row>
    <row r="200" spans="1:8" ht="188.25" customHeight="1" x14ac:dyDescent="0.2">
      <c r="A200" s="239" t="str">
        <f>Абакан_юр!A195</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0" s="239"/>
      <c r="C200" s="239"/>
      <c r="D200" s="239"/>
      <c r="E200" s="239"/>
      <c r="F200" s="239"/>
      <c r="G200" s="239"/>
      <c r="H200" s="239"/>
    </row>
    <row r="201" spans="1:8" ht="72" customHeight="1" x14ac:dyDescent="0.2">
      <c r="A201" s="239" t="s">
        <v>167</v>
      </c>
      <c r="B201" s="239"/>
      <c r="C201" s="239"/>
      <c r="D201" s="239"/>
      <c r="E201" s="239"/>
      <c r="F201" s="239"/>
      <c r="G201" s="239"/>
      <c r="H201" s="239"/>
    </row>
    <row r="202" spans="1:8" ht="23.25" x14ac:dyDescent="0.2">
      <c r="A202" s="264" t="s">
        <v>168</v>
      </c>
      <c r="B202" s="264"/>
      <c r="C202" s="264"/>
      <c r="D202" s="264"/>
      <c r="E202" s="264"/>
      <c r="F202" s="264"/>
      <c r="G202" s="264"/>
      <c r="H202" s="264"/>
    </row>
    <row r="203" spans="1:8" s="266" customFormat="1" ht="114.75" customHeight="1" x14ac:dyDescent="0.2">
      <c r="A203" s="239" t="s">
        <v>169</v>
      </c>
      <c r="B203" s="239"/>
      <c r="C203" s="239"/>
      <c r="D203" s="239"/>
      <c r="E203" s="239"/>
      <c r="F203" s="239"/>
      <c r="G203" s="239"/>
      <c r="H203" s="239"/>
    </row>
  </sheetData>
  <sheetProtection selectLockedCells="1" selectUnlockedCells="1"/>
  <mergeCells count="328">
    <mergeCell ref="A198:H198"/>
    <mergeCell ref="A199:H199"/>
    <mergeCell ref="A200:H200"/>
    <mergeCell ref="A201:H201"/>
    <mergeCell ref="A202:H202"/>
    <mergeCell ref="A203:E203"/>
    <mergeCell ref="F203:H203"/>
    <mergeCell ref="A194:B194"/>
    <mergeCell ref="D194:E194"/>
    <mergeCell ref="A195:B195"/>
    <mergeCell ref="D195:E195"/>
    <mergeCell ref="A196:B196"/>
    <mergeCell ref="D196:E196"/>
    <mergeCell ref="A191:B191"/>
    <mergeCell ref="D191:E191"/>
    <mergeCell ref="A192:B192"/>
    <mergeCell ref="D192:E192"/>
    <mergeCell ref="A193:B193"/>
    <mergeCell ref="D193:E193"/>
    <mergeCell ref="A183:C183"/>
    <mergeCell ref="A184:C184"/>
    <mergeCell ref="A186:H186"/>
    <mergeCell ref="A187:H187"/>
    <mergeCell ref="A189:E189"/>
    <mergeCell ref="A190:E190"/>
    <mergeCell ref="A178:C178"/>
    <mergeCell ref="G178:H178"/>
    <mergeCell ref="A179:C179"/>
    <mergeCell ref="A180:C180"/>
    <mergeCell ref="A181:C181"/>
    <mergeCell ref="A182:C182"/>
    <mergeCell ref="A170:B170"/>
    <mergeCell ref="D170:H170"/>
    <mergeCell ref="C172:D172"/>
    <mergeCell ref="C173:D173"/>
    <mergeCell ref="C174:D174"/>
    <mergeCell ref="A176:H177"/>
    <mergeCell ref="A166:B166"/>
    <mergeCell ref="D166:H166"/>
    <mergeCell ref="A167:C167"/>
    <mergeCell ref="D167:H167"/>
    <mergeCell ref="A168:B168"/>
    <mergeCell ref="C168:C169"/>
    <mergeCell ref="D168:H168"/>
    <mergeCell ref="A169:B169"/>
    <mergeCell ref="D169:H169"/>
    <mergeCell ref="A163:B163"/>
    <mergeCell ref="D163:H163"/>
    <mergeCell ref="A164:B164"/>
    <mergeCell ref="D164:H164"/>
    <mergeCell ref="A165:B165"/>
    <mergeCell ref="D165:H165"/>
    <mergeCell ref="A159:B159"/>
    <mergeCell ref="A160:B160"/>
    <mergeCell ref="D160:H160"/>
    <mergeCell ref="A161:B161"/>
    <mergeCell ref="D161:H161"/>
    <mergeCell ref="A162:B162"/>
    <mergeCell ref="D155:H155"/>
    <mergeCell ref="A156:B156"/>
    <mergeCell ref="D156:H156"/>
    <mergeCell ref="A157:B157"/>
    <mergeCell ref="D157:H157"/>
    <mergeCell ref="A158:B158"/>
    <mergeCell ref="D158:H158"/>
    <mergeCell ref="A151:B151"/>
    <mergeCell ref="D151:H151"/>
    <mergeCell ref="A152:B152"/>
    <mergeCell ref="D152:H152"/>
    <mergeCell ref="A153:B153"/>
    <mergeCell ref="C153:C157"/>
    <mergeCell ref="D153:H153"/>
    <mergeCell ref="A154:B154"/>
    <mergeCell ref="D154:H154"/>
    <mergeCell ref="A155:B155"/>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06:B106"/>
    <mergeCell ref="D106:H106"/>
    <mergeCell ref="A107:B107"/>
    <mergeCell ref="D107:H107"/>
    <mergeCell ref="A108:B108"/>
    <mergeCell ref="D108:H108"/>
    <mergeCell ref="D102:H102"/>
    <mergeCell ref="A103:B103"/>
    <mergeCell ref="D103:H103"/>
    <mergeCell ref="A104:B104"/>
    <mergeCell ref="D104:H104"/>
    <mergeCell ref="A105:B105"/>
    <mergeCell ref="D105:H105"/>
    <mergeCell ref="A98:B98"/>
    <mergeCell ref="D98:H98"/>
    <mergeCell ref="A99:B99"/>
    <mergeCell ref="C99:C116"/>
    <mergeCell ref="D99:H99"/>
    <mergeCell ref="A100:B100"/>
    <mergeCell ref="D100:H100"/>
    <mergeCell ref="A101:B101"/>
    <mergeCell ref="D101:H101"/>
    <mergeCell ref="A102:B102"/>
    <mergeCell ref="A95:B95"/>
    <mergeCell ref="D95:H95"/>
    <mergeCell ref="A96:B96"/>
    <mergeCell ref="D96:H96"/>
    <mergeCell ref="A97:B97"/>
    <mergeCell ref="D97:H97"/>
    <mergeCell ref="A92:B92"/>
    <mergeCell ref="D92:H92"/>
    <mergeCell ref="A93:B93"/>
    <mergeCell ref="D93:H93"/>
    <mergeCell ref="A94:B94"/>
    <mergeCell ref="D94:H94"/>
    <mergeCell ref="A89:B89"/>
    <mergeCell ref="D89:H89"/>
    <mergeCell ref="A90:B90"/>
    <mergeCell ref="D90:H90"/>
    <mergeCell ref="A91:B91"/>
    <mergeCell ref="D91:H91"/>
    <mergeCell ref="A84:B84"/>
    <mergeCell ref="D84:H84"/>
    <mergeCell ref="A85:C85"/>
    <mergeCell ref="D85:H85"/>
    <mergeCell ref="D86:H86"/>
    <mergeCell ref="A87:B87"/>
    <mergeCell ref="C87:C95"/>
    <mergeCell ref="D87:H87"/>
    <mergeCell ref="A88:B88"/>
    <mergeCell ref="D88:H88"/>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A72:B72"/>
    <mergeCell ref="D72:H72"/>
    <mergeCell ref="A73:B73"/>
    <mergeCell ref="D73:H73"/>
    <mergeCell ref="A74:B74"/>
    <mergeCell ref="D74:H74"/>
    <mergeCell ref="D68:H68"/>
    <mergeCell ref="A69:B69"/>
    <mergeCell ref="D69:H69"/>
    <mergeCell ref="A70:B70"/>
    <mergeCell ref="D70:H70"/>
    <mergeCell ref="A71:B71"/>
    <mergeCell ref="D71:H71"/>
    <mergeCell ref="A64:C64"/>
    <mergeCell ref="D64:H64"/>
    <mergeCell ref="A65:B65"/>
    <mergeCell ref="C65:C84"/>
    <mergeCell ref="D65:H65"/>
    <mergeCell ref="A66:B66"/>
    <mergeCell ref="D66:H66"/>
    <mergeCell ref="A67:B67"/>
    <mergeCell ref="D67:H67"/>
    <mergeCell ref="A68:B68"/>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47:H47"/>
    <mergeCell ref="A48:A52"/>
    <mergeCell ref="B48:B49"/>
    <mergeCell ref="C48:C49"/>
    <mergeCell ref="D48:D52"/>
    <mergeCell ref="E48:E52"/>
    <mergeCell ref="F48:F52"/>
    <mergeCell ref="G48:G52"/>
    <mergeCell ref="H48:H52"/>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01"/>
  <sheetViews>
    <sheetView view="pageBreakPreview" zoomScale="40" zoomScaleNormal="60" zoomScaleSheetLayoutView="40" workbookViewId="0">
      <pane ySplit="4" topLeftCell="A47" activePane="bottomLeft" state="frozen"/>
      <selection activeCell="A181" sqref="A181:B181"/>
      <selection pane="bottomLeft" activeCell="A181" sqref="A181:B181"/>
    </sheetView>
  </sheetViews>
  <sheetFormatPr defaultColWidth="9.140625" defaultRowHeight="12.75" x14ac:dyDescent="0.2"/>
  <cols>
    <col min="1" max="1" width="45.7109375" style="216" customWidth="1"/>
    <col min="2" max="2" width="80.7109375" style="217" customWidth="1"/>
    <col min="3" max="3" width="120.7109375" style="218" customWidth="1"/>
    <col min="4" max="7" width="30.7109375" style="217" customWidth="1"/>
    <col min="8" max="8" width="30.7109375" style="219" customWidth="1"/>
    <col min="9" max="16384" width="9.140625" style="219"/>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июня 2024 г.</v>
      </c>
      <c r="B2" s="6" t="s">
        <v>2</v>
      </c>
      <c r="C2" s="7" t="s">
        <v>637</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24" thickBot="1" x14ac:dyDescent="0.25">
      <c r="A6" s="436"/>
      <c r="B6" s="437"/>
      <c r="C6" s="438"/>
      <c r="D6" s="337" t="s">
        <v>171</v>
      </c>
      <c r="E6" s="268" t="s">
        <v>172</v>
      </c>
      <c r="F6" s="337" t="s">
        <v>173</v>
      </c>
      <c r="G6" s="268" t="s">
        <v>174</v>
      </c>
      <c r="H6" s="338" t="s">
        <v>175</v>
      </c>
    </row>
    <row r="7" spans="1:8" ht="12.75"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"2ГИС.ПЕТРОПАВЛОВСК-КАМЧАТСКИЙ" (версия для ПК); 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Интернет-площадки и Веб-приложения на основе Cправочника организаций "2ГИС.ПЕТРОПАВЛОВСК-КАМЧАТСКИЙ", http://api.2gis.ru/</v>
      </c>
      <c r="D7" s="279">
        <f>F7*1.2</f>
        <v>10044</v>
      </c>
      <c r="E7" s="279">
        <f>F7*1.1</f>
        <v>9207</v>
      </c>
      <c r="F7" s="279">
        <v>8370</v>
      </c>
      <c r="G7" s="279">
        <f>F7*0.75</f>
        <v>6277.5</v>
      </c>
      <c r="H7" s="70">
        <f>F7*0.5</f>
        <v>4185</v>
      </c>
    </row>
    <row r="8" spans="1:8" ht="126" customHeight="1" x14ac:dyDescent="0.2">
      <c r="A8" s="34"/>
      <c r="B8" s="35"/>
      <c r="C8" s="35"/>
      <c r="D8" s="280"/>
      <c r="E8" s="280"/>
      <c r="F8" s="280"/>
      <c r="G8" s="280"/>
      <c r="H8" s="76"/>
    </row>
    <row r="9" spans="1:8" ht="84.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"2ГИС.ПЕТРОПАВЛОВСК-КАМЧАТСКИЙ" (версия для ПК); 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Интернет-площадки и Веб-приложения на основе Cправочника организаций "2ГИС.ПЕТРОПАВЛОВСК-КАМЧАТСКИЙ", http://api.2gis.ru/</v>
      </c>
      <c r="D9" s="280"/>
      <c r="E9" s="280"/>
      <c r="F9" s="280"/>
      <c r="G9" s="280"/>
      <c r="H9" s="76"/>
    </row>
    <row r="10" spans="1:8" ht="84.7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10" s="359"/>
      <c r="E10" s="359"/>
      <c r="F10" s="359"/>
      <c r="G10" s="359"/>
      <c r="H10" s="80"/>
    </row>
    <row r="11" spans="1:8" ht="21.75" thickBot="1" x14ac:dyDescent="0.25">
      <c r="A11" s="47"/>
      <c r="B11" s="48"/>
      <c r="C11" s="49"/>
      <c r="D11" s="113"/>
      <c r="E11" s="114"/>
      <c r="F11" s="114"/>
      <c r="G11" s="114"/>
      <c r="H11" s="115"/>
    </row>
    <row r="12" spans="1:8" ht="12.75"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"2ГИС.ПЕТРОПАВЛОВСК-КАМЧАТСКИЙ" (версия для ПК); 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Интернет-площадки и Веб-приложения на основе Cправочника организаций "2ГИС.ПЕТРОПАВЛОВСК-КАМЧАТСКИЙ", http://api.2gis.ru/</v>
      </c>
      <c r="D12" s="279">
        <f>F12*1.2</f>
        <v>11772</v>
      </c>
      <c r="E12" s="279">
        <f>F12*1.1</f>
        <v>10791</v>
      </c>
      <c r="F12" s="279">
        <v>9810</v>
      </c>
      <c r="G12" s="279">
        <f>F12*0.75</f>
        <v>7357.5</v>
      </c>
      <c r="H12" s="279">
        <f>F12*0.5</f>
        <v>4905</v>
      </c>
    </row>
    <row r="13" spans="1:8" ht="50.1" customHeight="1" x14ac:dyDescent="0.2">
      <c r="A13" s="55"/>
      <c r="B13" s="35"/>
      <c r="C13" s="35"/>
      <c r="D13" s="280"/>
      <c r="E13" s="280"/>
      <c r="F13" s="280"/>
      <c r="G13" s="280"/>
      <c r="H13" s="280"/>
    </row>
    <row r="14" spans="1:8" ht="50.1"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"2ГИС.ПЕТРОПАВЛОВСК-КАМЧАТСКИЙ" (версия для ПК); 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Интернет-площадки и Веб-приложения на основе Cправочника организаций "2ГИС.ПЕТРОПАВЛОВСК-КАМЧАТСКИЙ", http://api.2gis.ru/</v>
      </c>
      <c r="D14" s="280"/>
      <c r="E14" s="280"/>
      <c r="F14" s="280"/>
      <c r="G14" s="280"/>
      <c r="H14" s="280"/>
    </row>
    <row r="15" spans="1:8" ht="84.7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15" s="280"/>
      <c r="E15" s="280"/>
      <c r="F15" s="280"/>
      <c r="G15" s="280"/>
      <c r="H15" s="280"/>
    </row>
    <row r="16" spans="1:8" ht="84.7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16" s="359"/>
      <c r="E16" s="359"/>
      <c r="F16" s="359"/>
      <c r="G16" s="359"/>
      <c r="H16" s="359"/>
    </row>
    <row r="17" spans="1:8" ht="21.75" thickBot="1" x14ac:dyDescent="0.25">
      <c r="A17" s="47"/>
      <c r="B17" s="62"/>
      <c r="C17" s="49"/>
      <c r="D17" s="113"/>
      <c r="E17" s="114"/>
      <c r="F17" s="114"/>
      <c r="G17" s="114"/>
      <c r="H17" s="115"/>
    </row>
    <row r="18" spans="1:8" ht="63.75" customHeight="1" x14ac:dyDescent="0.2">
      <c r="A18" s="65" t="s">
        <v>17</v>
      </c>
      <c r="B18" s="66" t="s">
        <v>18</v>
      </c>
      <c r="C18" s="67"/>
      <c r="D18" s="89">
        <v>1974</v>
      </c>
      <c r="E18" s="90"/>
      <c r="F18" s="90"/>
      <c r="G18" s="90"/>
      <c r="H18" s="91"/>
    </row>
    <row r="19" spans="1:8" ht="21" x14ac:dyDescent="0.2">
      <c r="A19" s="71"/>
      <c r="B19" s="72" t="s">
        <v>19</v>
      </c>
      <c r="C19" s="73" t="str">
        <f>"Электронный справочник "&amp;$C$2&amp;" (версия для ПК)"</f>
        <v>Электронный справочник "2ГИС.ПЕТРОПАВЛОВСК-КАМЧАТСКИЙ" (версия для ПК)</v>
      </c>
      <c r="D19" s="94"/>
      <c r="E19" s="95"/>
      <c r="F19" s="95"/>
      <c r="G19" s="95"/>
      <c r="H19" s="96"/>
    </row>
    <row r="20" spans="1:8" ht="21" x14ac:dyDescent="0.2">
      <c r="A20" s="71"/>
      <c r="B20" s="72" t="s">
        <v>20</v>
      </c>
      <c r="C20" s="35"/>
      <c r="D20" s="94"/>
      <c r="E20" s="95"/>
      <c r="F20" s="95"/>
      <c r="G20" s="95"/>
      <c r="H20" s="96"/>
    </row>
    <row r="21" spans="1:8" ht="63.75"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"2ГИС.ПЕТРОПАВЛОВСК-КАМЧАТСКИЙ"; Электронный справочник "2ГИС.ПЕТРОПАВЛОВСК-КАМЧАТСКИЙ" (мобильная версия 2ГИС 4.0 и выше)</v>
      </c>
      <c r="D21" s="99"/>
      <c r="E21" s="100"/>
      <c r="F21" s="100"/>
      <c r="G21" s="100"/>
      <c r="H21" s="101"/>
    </row>
    <row r="22" spans="1:8" ht="21.75" thickBot="1" x14ac:dyDescent="0.25">
      <c r="A22" s="81"/>
      <c r="B22" s="82"/>
      <c r="C22" s="83"/>
      <c r="D22" s="83"/>
      <c r="E22" s="83"/>
      <c r="F22" s="83"/>
      <c r="G22" s="83"/>
      <c r="H22" s="83"/>
    </row>
    <row r="23" spans="1:8" ht="12.75"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Интернет-площадки и Веб-приложения на основе Cправочника организаций "2ГИС.ПЕТРОПАВЛОВСК-КАМЧАТСКИЙ", http://api.2gis.ru/</v>
      </c>
      <c r="D23" s="68">
        <v>222</v>
      </c>
      <c r="E23" s="69"/>
      <c r="F23" s="69"/>
      <c r="G23" s="69"/>
      <c r="H23" s="70"/>
    </row>
    <row r="24" spans="1:8" ht="12.75" customHeight="1" x14ac:dyDescent="0.2">
      <c r="A24" s="71"/>
      <c r="B24" s="92"/>
      <c r="C24" s="93"/>
      <c r="D24" s="74"/>
      <c r="E24" s="75"/>
      <c r="F24" s="75"/>
      <c r="G24" s="75"/>
      <c r="H24" s="76"/>
    </row>
    <row r="25" spans="1:8" ht="152.25"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25" s="78"/>
      <c r="E25" s="79"/>
      <c r="F25" s="79"/>
      <c r="G25" s="79"/>
      <c r="H25" s="80"/>
    </row>
    <row r="26" spans="1:8" ht="21.75" thickBot="1" x14ac:dyDescent="0.25">
      <c r="A26" s="81"/>
      <c r="B26" s="48"/>
      <c r="C26" s="49"/>
      <c r="D26" s="113"/>
      <c r="E26" s="114"/>
      <c r="F26" s="114"/>
      <c r="G26" s="114"/>
      <c r="H26" s="115"/>
    </row>
    <row r="27" spans="1:8" ht="12.75"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"2ГИС.ПЕТРОПАВЛОВСК-КАМЧАТСКИЙ" (версия для ПК); 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v>
      </c>
      <c r="D27" s="279">
        <f>F27*1.2</f>
        <v>14068.8</v>
      </c>
      <c r="E27" s="279">
        <f>F27*1.1</f>
        <v>12896.400000000001</v>
      </c>
      <c r="F27" s="279">
        <v>11724</v>
      </c>
      <c r="G27" s="279">
        <f>F27*0.75</f>
        <v>8793</v>
      </c>
      <c r="H27" s="70">
        <f>F27*0.5</f>
        <v>5862</v>
      </c>
    </row>
    <row r="28" spans="1:8" ht="50.1" customHeight="1" x14ac:dyDescent="0.2">
      <c r="A28" s="71"/>
      <c r="B28" s="35"/>
      <c r="C28" s="35"/>
      <c r="D28" s="280"/>
      <c r="E28" s="280"/>
      <c r="F28" s="280"/>
      <c r="G28" s="280"/>
      <c r="H28" s="76"/>
    </row>
    <row r="29" spans="1:8" ht="50.1"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v>
      </c>
      <c r="D29" s="280"/>
      <c r="E29" s="280"/>
      <c r="F29" s="280"/>
      <c r="G29" s="280"/>
      <c r="H29" s="76"/>
    </row>
    <row r="30" spans="1:8" ht="152.25"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30" s="359"/>
      <c r="E30" s="359"/>
      <c r="F30" s="359"/>
      <c r="G30" s="359"/>
      <c r="H30" s="80"/>
    </row>
    <row r="31" spans="1:8" ht="21.75" thickBot="1" x14ac:dyDescent="0.25">
      <c r="A31" s="81"/>
      <c r="B31" s="48"/>
      <c r="C31" s="49"/>
      <c r="D31" s="49"/>
      <c r="E31" s="49"/>
      <c r="F31" s="49"/>
      <c r="G31" s="49"/>
      <c r="H31" s="49"/>
    </row>
    <row r="32" spans="1:8" ht="12.75"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"2ГИС.ПЕТРОПАВЛОВСК-КАМЧАТСКИЙ" (версия для ПК); 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v>
      </c>
      <c r="D32" s="279">
        <f>F32*1.2</f>
        <v>16488</v>
      </c>
      <c r="E32" s="279">
        <f>F32*1.1</f>
        <v>15114.000000000002</v>
      </c>
      <c r="F32" s="279">
        <v>13740</v>
      </c>
      <c r="G32" s="279">
        <f>F32*0.75</f>
        <v>10305</v>
      </c>
      <c r="H32" s="279">
        <f>F32*0.5</f>
        <v>6870</v>
      </c>
    </row>
    <row r="33" spans="1:8" ht="42" customHeight="1" x14ac:dyDescent="0.2">
      <c r="A33" s="71"/>
      <c r="B33" s="35"/>
      <c r="C33" s="35"/>
      <c r="D33" s="280"/>
      <c r="E33" s="280"/>
      <c r="F33" s="280"/>
      <c r="G33" s="280"/>
      <c r="H33" s="280"/>
    </row>
    <row r="34" spans="1:8" ht="63"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v>
      </c>
      <c r="D34" s="280"/>
      <c r="E34" s="280"/>
      <c r="F34" s="280"/>
      <c r="G34" s="280"/>
      <c r="H34" s="280"/>
    </row>
    <row r="35" spans="1:8" ht="151.5"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35" s="280"/>
      <c r="E35" s="280"/>
      <c r="F35" s="280"/>
      <c r="G35" s="280"/>
      <c r="H35" s="280"/>
    </row>
    <row r="36" spans="1:8" ht="84.75"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36" s="280"/>
      <c r="E36" s="280"/>
      <c r="F36" s="280"/>
      <c r="G36" s="280"/>
      <c r="H36" s="280"/>
    </row>
    <row r="37" spans="1:8" ht="21.75" thickBot="1" x14ac:dyDescent="0.25">
      <c r="A37" s="112"/>
      <c r="B37" s="62"/>
      <c r="C37" s="49"/>
      <c r="D37" s="49"/>
      <c r="E37" s="49"/>
      <c r="F37" s="49"/>
      <c r="G37" s="49"/>
      <c r="H37" s="49"/>
    </row>
    <row r="38" spans="1:8" ht="105" x14ac:dyDescent="0.2">
      <c r="A38" s="65" t="s">
        <v>28</v>
      </c>
      <c r="B38" s="66" t="s">
        <v>29</v>
      </c>
      <c r="C38" s="67"/>
      <c r="D38" s="68">
        <v>2880</v>
      </c>
      <c r="E38" s="69"/>
      <c r="F38" s="69"/>
      <c r="G38" s="69"/>
      <c r="H38" s="70"/>
    </row>
    <row r="39" spans="1:8" ht="84.75" customHeight="1" x14ac:dyDescent="0.2">
      <c r="A39" s="71"/>
      <c r="B39" s="72" t="s">
        <v>19</v>
      </c>
      <c r="C39" s="73" t="str">
        <f>"Электронный справочник "&amp;$C$2&amp;" (версия для ПК)"</f>
        <v>Электронный справочник "2ГИС.ПЕТРОПАВЛОВСК-КАМЧАТСКИЙ" (версия для ПК)</v>
      </c>
      <c r="D39" s="74"/>
      <c r="E39" s="75"/>
      <c r="F39" s="75"/>
      <c r="G39" s="75"/>
      <c r="H39" s="76"/>
    </row>
    <row r="40" spans="1:8" ht="84.75" customHeight="1" x14ac:dyDescent="0.2">
      <c r="A40" s="71"/>
      <c r="B40" s="72" t="s">
        <v>20</v>
      </c>
      <c r="C40" s="35"/>
      <c r="D40" s="74"/>
      <c r="E40" s="75"/>
      <c r="F40" s="75"/>
      <c r="G40" s="75"/>
      <c r="H40" s="76"/>
    </row>
    <row r="41" spans="1:8" ht="63.75"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"2ГИС.ПЕТРОПАВЛОВСК-КАМЧАТСКИЙ"; Электронный справочник "2ГИС.ПЕТРОПАВЛОВСК-КАМЧАТСКИЙ" (мобильная версия 2ГИС 4.0 и выше)</v>
      </c>
      <c r="D41" s="78"/>
      <c r="E41" s="79"/>
      <c r="F41" s="79"/>
      <c r="G41" s="79"/>
      <c r="H41" s="80"/>
    </row>
    <row r="42" spans="1:8" ht="21.75" thickBot="1" x14ac:dyDescent="0.25">
      <c r="A42" s="81"/>
      <c r="B42" s="82"/>
      <c r="C42" s="83"/>
      <c r="D42" s="130"/>
      <c r="E42" s="130"/>
      <c r="F42" s="130"/>
      <c r="G42" s="130"/>
      <c r="H42" s="509"/>
    </row>
    <row r="43" spans="1:8" ht="63.75"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v>
      </c>
      <c r="D43" s="89">
        <v>312</v>
      </c>
      <c r="E43" s="90"/>
      <c r="F43" s="90"/>
      <c r="G43" s="90"/>
      <c r="H43" s="91"/>
    </row>
    <row r="44" spans="1:8" ht="12.75" customHeight="1" x14ac:dyDescent="0.2">
      <c r="A44" s="71"/>
      <c r="B44" s="92"/>
      <c r="C44" s="93"/>
      <c r="D44" s="94"/>
      <c r="E44" s="95"/>
      <c r="F44" s="95"/>
      <c r="G44" s="95"/>
      <c r="H44" s="96"/>
    </row>
    <row r="45" spans="1:8" ht="151.5"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45" s="94"/>
      <c r="E45" s="95"/>
      <c r="F45" s="95"/>
      <c r="G45" s="95"/>
      <c r="H45" s="96"/>
    </row>
    <row r="46" spans="1:8" ht="152.25"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46" s="99"/>
      <c r="E46" s="100"/>
      <c r="F46" s="100"/>
      <c r="G46" s="100"/>
      <c r="H46" s="101"/>
    </row>
    <row r="47" spans="1:8" s="16" customFormat="1" ht="24.95" customHeight="1" thickBot="1" x14ac:dyDescent="0.25">
      <c r="A47" s="81"/>
      <c r="B47" s="82"/>
      <c r="C47" s="83"/>
      <c r="D47" s="113"/>
      <c r="E47" s="114"/>
      <c r="F47" s="114"/>
      <c r="G47" s="114"/>
      <c r="H47" s="115"/>
    </row>
    <row r="48" spans="1:8" s="16" customFormat="1" ht="48" customHeight="1" x14ac:dyDescent="0.2">
      <c r="A48" s="29" t="s">
        <v>31</v>
      </c>
      <c r="B48" s="30" t="s">
        <v>27</v>
      </c>
      <c r="C4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"2ГИС.ПЕТРОПАВЛОВСК-КАМЧАТСКИЙ" (версия для ПК); 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Интернет-площадки и Веб-приложения на основе Cправочника организаций "2ГИС.ПЕТРОПАВЛОВСК-КАМЧАТСКИЙ", http://api.2gis.ru/</v>
      </c>
      <c r="D48" s="31">
        <f>F48*1.2</f>
        <v>12052.8</v>
      </c>
      <c r="E48" s="32">
        <f>F48*1.1</f>
        <v>11048.400000000001</v>
      </c>
      <c r="F48" s="32">
        <v>10044</v>
      </c>
      <c r="G48" s="32">
        <f>F48*0.75</f>
        <v>7533</v>
      </c>
      <c r="H48" s="33">
        <f>F48*0.5</f>
        <v>5022</v>
      </c>
    </row>
    <row r="49" spans="1:8" s="16" customFormat="1" ht="132" customHeight="1" x14ac:dyDescent="0.2">
      <c r="A49" s="34"/>
      <c r="B49" s="35"/>
      <c r="C49" s="35"/>
      <c r="D49" s="36"/>
      <c r="E49" s="37"/>
      <c r="F49" s="37"/>
      <c r="G49" s="37"/>
      <c r="H49" s="38"/>
    </row>
    <row r="50" spans="1:8" s="16" customFormat="1" ht="127.5" customHeight="1" x14ac:dyDescent="0.2">
      <c r="A50" s="34"/>
      <c r="B50" s="39" t="s">
        <v>12</v>
      </c>
      <c r="C5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"2ГИС.ПЕТРОПАВЛОВСК-КАМЧАТСКИЙ" (версия для ПК); 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Интернет-площадки и Веб-приложения на основе Cправочника организаций "2ГИС.ПЕТРОПАВЛОВСК-КАМЧАТСКИЙ", http://api.2gis.ru/</v>
      </c>
      <c r="D50" s="36"/>
      <c r="E50" s="37"/>
      <c r="F50" s="37"/>
      <c r="G50" s="37"/>
      <c r="H50" s="38"/>
    </row>
    <row r="51" spans="1:8" s="16" customFormat="1" ht="127.5" customHeight="1" thickBot="1" x14ac:dyDescent="0.25">
      <c r="A51" s="119"/>
      <c r="B51" s="120" t="s">
        <v>33</v>
      </c>
      <c r="C51"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51" s="121"/>
      <c r="E51" s="122"/>
      <c r="F51" s="122"/>
      <c r="G51" s="122"/>
      <c r="H51" s="123"/>
    </row>
    <row r="52" spans="1:8" s="16" customFormat="1" ht="166.5" customHeight="1" thickBot="1" x14ac:dyDescent="0.25">
      <c r="A52" s="41"/>
      <c r="B52" s="42" t="s">
        <v>13</v>
      </c>
      <c r="C52"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52" s="44"/>
      <c r="E52" s="45"/>
      <c r="F52" s="45"/>
      <c r="G52" s="45"/>
      <c r="H52" s="46"/>
    </row>
    <row r="53" spans="1:8" s="16" customFormat="1" ht="24.95" customHeight="1" thickBot="1" x14ac:dyDescent="0.25">
      <c r="A53" s="47"/>
      <c r="B53" s="48"/>
      <c r="C53" s="49"/>
      <c r="D53" s="50"/>
      <c r="E53" s="51"/>
      <c r="F53" s="51"/>
      <c r="G53" s="51"/>
      <c r="H53" s="52"/>
    </row>
    <row r="54" spans="1:8" s="16" customFormat="1" ht="48" customHeight="1" x14ac:dyDescent="0.2">
      <c r="A54" s="53" t="s">
        <v>35</v>
      </c>
      <c r="B54" s="30" t="s">
        <v>27</v>
      </c>
      <c r="C54"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"2ГИС.ПЕТРОПАВЛОВСК-КАМЧАТСКИЙ" (версия для ПК); 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Интернет-площадки и Веб-приложения на основе Cправочника организаций "2ГИС.ПЕТРОПАВЛОВСК-КАМЧАТСКИЙ", http://api.2gis.ru/</v>
      </c>
      <c r="D54" s="54">
        <f>F54*1.2</f>
        <v>14126.4</v>
      </c>
      <c r="E54" s="32">
        <f>F54*1.1</f>
        <v>12949.2</v>
      </c>
      <c r="F54" s="32">
        <v>11772</v>
      </c>
      <c r="G54" s="32">
        <f>F54*0.75</f>
        <v>8829</v>
      </c>
      <c r="H54" s="33">
        <f>F54*0.5</f>
        <v>5886</v>
      </c>
    </row>
    <row r="55" spans="1:8" s="16" customFormat="1" ht="132" customHeight="1" x14ac:dyDescent="0.2">
      <c r="A55" s="55"/>
      <c r="B55" s="35"/>
      <c r="C55" s="35"/>
      <c r="D55" s="56"/>
      <c r="E55" s="37"/>
      <c r="F55" s="37"/>
      <c r="G55" s="37"/>
      <c r="H55" s="38"/>
    </row>
    <row r="56" spans="1:8" s="16" customFormat="1" ht="138.94999999999999" customHeight="1" x14ac:dyDescent="0.2">
      <c r="A56" s="55"/>
      <c r="B56" s="39" t="s">
        <v>12</v>
      </c>
      <c r="C56"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"2ГИС.ПЕТРОПАВЛОВСК-КАМЧАТСКИЙ" (версия для ПК); 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Интернет-площадки и Веб-приложения на основе Cправочника организаций "2ГИС.ПЕТРОПАВЛОВСК-КАМЧАТСКИЙ", http://api.2gis.ru/</v>
      </c>
      <c r="D56" s="56"/>
      <c r="E56" s="37"/>
      <c r="F56" s="37"/>
      <c r="G56" s="37"/>
      <c r="H56" s="38"/>
    </row>
    <row r="57" spans="1:8" s="16" customFormat="1" ht="166.5" customHeight="1" x14ac:dyDescent="0.2">
      <c r="A57" s="55"/>
      <c r="B57" s="57" t="s">
        <v>13</v>
      </c>
      <c r="C57"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57" s="56"/>
      <c r="E57" s="37"/>
      <c r="F57" s="37"/>
      <c r="G57" s="37"/>
      <c r="H57" s="38"/>
    </row>
    <row r="58" spans="1:8" s="16" customFormat="1" ht="92.25" customHeight="1" thickBot="1" x14ac:dyDescent="0.25">
      <c r="A58" s="59"/>
      <c r="B58" s="42" t="s">
        <v>36</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58" s="61"/>
      <c r="E58" s="45"/>
      <c r="F58" s="45"/>
      <c r="G58" s="45"/>
      <c r="H58" s="46"/>
    </row>
    <row r="59" spans="1:8" s="16" customFormat="1" ht="24.95" customHeight="1" thickBot="1" x14ac:dyDescent="0.25">
      <c r="A59" s="81"/>
      <c r="B59" s="82"/>
      <c r="C59" s="83"/>
      <c r="D59" s="84"/>
      <c r="E59" s="85"/>
      <c r="F59" s="85"/>
      <c r="G59" s="85"/>
      <c r="H59" s="86"/>
    </row>
    <row r="60" spans="1:8" s="16" customFormat="1" ht="50.1" customHeight="1" x14ac:dyDescent="0.2">
      <c r="A60" s="65" t="s">
        <v>37</v>
      </c>
      <c r="B60" s="87" t="s">
        <v>23</v>
      </c>
      <c r="C60"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Интернет-площадки и Веб-приложения на основе Cправочника организаций "2ГИС.ПЕТРОПАВЛОВСК-КАМЧАТСКИЙ", http://api.2gis.ru/</v>
      </c>
      <c r="D60" s="271">
        <v>222</v>
      </c>
      <c r="E60" s="272"/>
      <c r="F60" s="272"/>
      <c r="G60" s="272"/>
      <c r="H60" s="273"/>
    </row>
    <row r="61" spans="1:8" s="16" customFormat="1" ht="94.5" customHeight="1" x14ac:dyDescent="0.2">
      <c r="A61" s="71"/>
      <c r="B61" s="92"/>
      <c r="C61" s="93"/>
      <c r="D61" s="94"/>
      <c r="E61" s="95"/>
      <c r="F61" s="95"/>
      <c r="G61" s="95"/>
      <c r="H61" s="274"/>
    </row>
    <row r="62" spans="1:8" s="16" customFormat="1" ht="163.5" customHeight="1" thickBot="1" x14ac:dyDescent="0.25">
      <c r="A62" s="77"/>
      <c r="B62" s="97" t="s">
        <v>13</v>
      </c>
      <c r="C62"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62" s="275"/>
      <c r="E62" s="276"/>
      <c r="F62" s="276"/>
      <c r="G62" s="276"/>
      <c r="H62" s="277"/>
    </row>
    <row r="63" spans="1:8" ht="21.75" thickBot="1" x14ac:dyDescent="0.25">
      <c r="A63" s="81"/>
      <c r="B63" s="129"/>
      <c r="C63" s="130"/>
      <c r="D63" s="113"/>
      <c r="E63" s="114"/>
      <c r="F63" s="114"/>
      <c r="G63" s="114"/>
      <c r="H63" s="115"/>
    </row>
    <row r="64" spans="1:8" ht="50.1" customHeight="1" thickBot="1" x14ac:dyDescent="0.25">
      <c r="A64" s="136" t="s">
        <v>38</v>
      </c>
      <c r="B64" s="137"/>
      <c r="C64" s="137"/>
      <c r="D64" s="138" t="str">
        <f>"от "&amp;MIN(D65:D84)&amp;" до "&amp;MAX(D65:D84)</f>
        <v>от 2340 до 46800</v>
      </c>
      <c r="E64" s="139"/>
      <c r="F64" s="139"/>
      <c r="G64" s="139"/>
      <c r="H64" s="140"/>
    </row>
    <row r="65" spans="1:8" ht="37.5" customHeight="1" x14ac:dyDescent="0.2">
      <c r="A65" s="141" t="s">
        <v>39</v>
      </c>
      <c r="B65" s="142"/>
      <c r="C65" s="143" t="str">
        <f>"Электронный справочник на основе Справочника организаций "&amp;$C$2&amp;" (версия для ПК)"</f>
        <v>Электронный справочник на основе Справочника организаций "2ГИС.ПЕТРОПАВЛОВСК-КАМЧАТСКИЙ" (версия для ПК)</v>
      </c>
      <c r="D65" s="144">
        <v>2340</v>
      </c>
      <c r="E65" s="145"/>
      <c r="F65" s="145"/>
      <c r="G65" s="145"/>
      <c r="H65" s="146"/>
    </row>
    <row r="66" spans="1:8" ht="37.5" customHeight="1" x14ac:dyDescent="0.2">
      <c r="A66" s="147" t="s">
        <v>40</v>
      </c>
      <c r="B66" s="148"/>
      <c r="C66" s="143"/>
      <c r="D66" s="36">
        <v>4680</v>
      </c>
      <c r="E66" s="37"/>
      <c r="F66" s="37"/>
      <c r="G66" s="37"/>
      <c r="H66" s="38"/>
    </row>
    <row r="67" spans="1:8" ht="37.5" customHeight="1" x14ac:dyDescent="0.2">
      <c r="A67" s="147" t="s">
        <v>41</v>
      </c>
      <c r="B67" s="148"/>
      <c r="C67" s="143"/>
      <c r="D67" s="36">
        <v>7020</v>
      </c>
      <c r="E67" s="37"/>
      <c r="F67" s="37"/>
      <c r="G67" s="37"/>
      <c r="H67" s="38"/>
    </row>
    <row r="68" spans="1:8" ht="37.5" customHeight="1" x14ac:dyDescent="0.2">
      <c r="A68" s="147" t="s">
        <v>42</v>
      </c>
      <c r="B68" s="148"/>
      <c r="C68" s="143"/>
      <c r="D68" s="36">
        <v>9360</v>
      </c>
      <c r="E68" s="37"/>
      <c r="F68" s="37"/>
      <c r="G68" s="37"/>
      <c r="H68" s="38"/>
    </row>
    <row r="69" spans="1:8" ht="37.5" customHeight="1" x14ac:dyDescent="0.2">
      <c r="A69" s="147" t="s">
        <v>43</v>
      </c>
      <c r="B69" s="148"/>
      <c r="C69" s="143"/>
      <c r="D69" s="36">
        <v>11700</v>
      </c>
      <c r="E69" s="37"/>
      <c r="F69" s="37"/>
      <c r="G69" s="37"/>
      <c r="H69" s="38"/>
    </row>
    <row r="70" spans="1:8" ht="37.5" customHeight="1" x14ac:dyDescent="0.2">
      <c r="A70" s="147" t="s">
        <v>44</v>
      </c>
      <c r="B70" s="148"/>
      <c r="C70" s="143"/>
      <c r="D70" s="36">
        <v>14040</v>
      </c>
      <c r="E70" s="37"/>
      <c r="F70" s="37"/>
      <c r="G70" s="37"/>
      <c r="H70" s="38"/>
    </row>
    <row r="71" spans="1:8" ht="37.5" customHeight="1" x14ac:dyDescent="0.2">
      <c r="A71" s="147" t="s">
        <v>45</v>
      </c>
      <c r="B71" s="148"/>
      <c r="C71" s="143"/>
      <c r="D71" s="36">
        <v>16380</v>
      </c>
      <c r="E71" s="37"/>
      <c r="F71" s="37"/>
      <c r="G71" s="37"/>
      <c r="H71" s="38"/>
    </row>
    <row r="72" spans="1:8" ht="37.5" customHeight="1" x14ac:dyDescent="0.2">
      <c r="A72" s="147" t="s">
        <v>46</v>
      </c>
      <c r="B72" s="148"/>
      <c r="C72" s="143"/>
      <c r="D72" s="36">
        <v>18720</v>
      </c>
      <c r="E72" s="37"/>
      <c r="F72" s="37"/>
      <c r="G72" s="37"/>
      <c r="H72" s="38"/>
    </row>
    <row r="73" spans="1:8" ht="37.5" customHeight="1" x14ac:dyDescent="0.2">
      <c r="A73" s="147" t="s">
        <v>47</v>
      </c>
      <c r="B73" s="148"/>
      <c r="C73" s="143"/>
      <c r="D73" s="36">
        <v>21060</v>
      </c>
      <c r="E73" s="37"/>
      <c r="F73" s="37"/>
      <c r="G73" s="37"/>
      <c r="H73" s="38"/>
    </row>
    <row r="74" spans="1:8" ht="37.5" customHeight="1" x14ac:dyDescent="0.2">
      <c r="A74" s="147" t="s">
        <v>48</v>
      </c>
      <c r="B74" s="148"/>
      <c r="C74" s="143"/>
      <c r="D74" s="36">
        <v>23400</v>
      </c>
      <c r="E74" s="37"/>
      <c r="F74" s="37"/>
      <c r="G74" s="37"/>
      <c r="H74" s="38"/>
    </row>
    <row r="75" spans="1:8" ht="37.5" customHeight="1" x14ac:dyDescent="0.2">
      <c r="A75" s="147" t="s">
        <v>49</v>
      </c>
      <c r="B75" s="148"/>
      <c r="C75" s="143"/>
      <c r="D75" s="36">
        <v>25740</v>
      </c>
      <c r="E75" s="37"/>
      <c r="F75" s="37"/>
      <c r="G75" s="37"/>
      <c r="H75" s="38"/>
    </row>
    <row r="76" spans="1:8" ht="37.5" customHeight="1" x14ac:dyDescent="0.2">
      <c r="A76" s="147" t="s">
        <v>50</v>
      </c>
      <c r="B76" s="148"/>
      <c r="C76" s="143"/>
      <c r="D76" s="36">
        <v>28080</v>
      </c>
      <c r="E76" s="37"/>
      <c r="F76" s="37"/>
      <c r="G76" s="37"/>
      <c r="H76" s="38"/>
    </row>
    <row r="77" spans="1:8" ht="37.5" customHeight="1" x14ac:dyDescent="0.2">
      <c r="A77" s="147" t="s">
        <v>51</v>
      </c>
      <c r="B77" s="148"/>
      <c r="C77" s="143"/>
      <c r="D77" s="36">
        <v>30420</v>
      </c>
      <c r="E77" s="37"/>
      <c r="F77" s="37"/>
      <c r="G77" s="37"/>
      <c r="H77" s="38"/>
    </row>
    <row r="78" spans="1:8" ht="37.5" customHeight="1" x14ac:dyDescent="0.2">
      <c r="A78" s="147" t="s">
        <v>52</v>
      </c>
      <c r="B78" s="148"/>
      <c r="C78" s="143"/>
      <c r="D78" s="36">
        <v>32760</v>
      </c>
      <c r="E78" s="37"/>
      <c r="F78" s="37"/>
      <c r="G78" s="37"/>
      <c r="H78" s="38"/>
    </row>
    <row r="79" spans="1:8" ht="37.5" customHeight="1" x14ac:dyDescent="0.2">
      <c r="A79" s="147" t="s">
        <v>53</v>
      </c>
      <c r="B79" s="148"/>
      <c r="C79" s="143"/>
      <c r="D79" s="36">
        <v>35100</v>
      </c>
      <c r="E79" s="37"/>
      <c r="F79" s="37"/>
      <c r="G79" s="37"/>
      <c r="H79" s="38"/>
    </row>
    <row r="80" spans="1:8" ht="37.5" customHeight="1" x14ac:dyDescent="0.2">
      <c r="A80" s="147" t="s">
        <v>54</v>
      </c>
      <c r="B80" s="148"/>
      <c r="C80" s="143"/>
      <c r="D80" s="36">
        <v>37440</v>
      </c>
      <c r="E80" s="37"/>
      <c r="F80" s="37"/>
      <c r="G80" s="37"/>
      <c r="H80" s="38"/>
    </row>
    <row r="81" spans="1:8" ht="37.5" customHeight="1" x14ac:dyDescent="0.2">
      <c r="A81" s="147" t="s">
        <v>55</v>
      </c>
      <c r="B81" s="148"/>
      <c r="C81" s="143"/>
      <c r="D81" s="36">
        <v>39780</v>
      </c>
      <c r="E81" s="37"/>
      <c r="F81" s="37"/>
      <c r="G81" s="37"/>
      <c r="H81" s="38"/>
    </row>
    <row r="82" spans="1:8" ht="37.5" customHeight="1" x14ac:dyDescent="0.2">
      <c r="A82" s="147" t="s">
        <v>56</v>
      </c>
      <c r="B82" s="148"/>
      <c r="C82" s="143"/>
      <c r="D82" s="36">
        <v>42120</v>
      </c>
      <c r="E82" s="37"/>
      <c r="F82" s="37"/>
      <c r="G82" s="37"/>
      <c r="H82" s="38"/>
    </row>
    <row r="83" spans="1:8" ht="37.5" customHeight="1" x14ac:dyDescent="0.2">
      <c r="A83" s="147" t="s">
        <v>57</v>
      </c>
      <c r="B83" s="148"/>
      <c r="C83" s="143"/>
      <c r="D83" s="36">
        <v>44460</v>
      </c>
      <c r="E83" s="37"/>
      <c r="F83" s="37"/>
      <c r="G83" s="37"/>
      <c r="H83" s="38"/>
    </row>
    <row r="84" spans="1:8" ht="37.5" customHeight="1" thickBot="1" x14ac:dyDescent="0.25">
      <c r="A84" s="147" t="s">
        <v>58</v>
      </c>
      <c r="B84" s="148"/>
      <c r="C84" s="143"/>
      <c r="D84" s="36">
        <v>46800</v>
      </c>
      <c r="E84" s="37"/>
      <c r="F84" s="37"/>
      <c r="G84" s="37"/>
      <c r="H84" s="38"/>
    </row>
    <row r="85" spans="1:8" ht="50.1" customHeight="1" thickBot="1" x14ac:dyDescent="0.25">
      <c r="A85" s="136" t="s">
        <v>59</v>
      </c>
      <c r="B85" s="137"/>
      <c r="C85" s="137"/>
      <c r="D85" s="138" t="str">
        <f>"от "&amp;MIN(D86:D95)&amp;" до "&amp;MAX(D86:D95)</f>
        <v>от 384 до 8280</v>
      </c>
      <c r="E85" s="139"/>
      <c r="F85" s="139"/>
      <c r="G85" s="139"/>
      <c r="H85" s="140"/>
    </row>
    <row r="86" spans="1:8" ht="151.5" x14ac:dyDescent="0.2">
      <c r="A86" s="514" t="s">
        <v>196</v>
      </c>
      <c r="B86" s="150" t="s">
        <v>197</v>
      </c>
      <c r="C86" s="28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86" s="152">
        <v>1410</v>
      </c>
      <c r="E86" s="152"/>
      <c r="F86" s="152"/>
      <c r="G86" s="152"/>
      <c r="H86" s="153"/>
    </row>
    <row r="87" spans="1:8" ht="37.5" customHeight="1" x14ac:dyDescent="0.2">
      <c r="A87" s="154" t="s">
        <v>61</v>
      </c>
      <c r="B87" s="155"/>
      <c r="C87" s="156" t="str">
        <f>"Электронный справочник на основе Справочника организаций "&amp;$C$2&amp;" (версия для ПК)"</f>
        <v>Электронный справочник на основе Справочника организаций "2ГИС.ПЕТРОПАВЛОВСК-КАМЧАТСКИЙ" (версия для ПК)</v>
      </c>
      <c r="D87" s="157">
        <v>600</v>
      </c>
      <c r="E87" s="157"/>
      <c r="F87" s="157"/>
      <c r="G87" s="157"/>
      <c r="H87" s="158"/>
    </row>
    <row r="88" spans="1:8" ht="37.5" customHeight="1" x14ac:dyDescent="0.2">
      <c r="A88" s="154" t="s">
        <v>62</v>
      </c>
      <c r="B88" s="155"/>
      <c r="C88" s="159"/>
      <c r="D88" s="157">
        <v>8280</v>
      </c>
      <c r="E88" s="157"/>
      <c r="F88" s="157"/>
      <c r="G88" s="157"/>
      <c r="H88" s="158"/>
    </row>
    <row r="89" spans="1:8" ht="37.5" customHeight="1" x14ac:dyDescent="0.2">
      <c r="A89" s="154" t="s">
        <v>63</v>
      </c>
      <c r="B89" s="155"/>
      <c r="C89" s="159"/>
      <c r="D89" s="157">
        <v>1650</v>
      </c>
      <c r="E89" s="157"/>
      <c r="F89" s="157"/>
      <c r="G89" s="157"/>
      <c r="H89" s="158"/>
    </row>
    <row r="90" spans="1:8" ht="37.5" customHeight="1" x14ac:dyDescent="0.2">
      <c r="A90" s="160" t="s">
        <v>64</v>
      </c>
      <c r="B90" s="161"/>
      <c r="C90" s="159"/>
      <c r="D90" s="157">
        <v>4992</v>
      </c>
      <c r="E90" s="157"/>
      <c r="F90" s="157"/>
      <c r="G90" s="157"/>
      <c r="H90" s="158"/>
    </row>
    <row r="91" spans="1:8" ht="37.5" customHeight="1" x14ac:dyDescent="0.2">
      <c r="A91" s="154" t="s">
        <v>65</v>
      </c>
      <c r="B91" s="155"/>
      <c r="C91" s="159"/>
      <c r="D91" s="157">
        <v>384</v>
      </c>
      <c r="E91" s="157"/>
      <c r="F91" s="157"/>
      <c r="G91" s="157"/>
      <c r="H91" s="158"/>
    </row>
    <row r="92" spans="1:8" ht="37.5" customHeight="1" x14ac:dyDescent="0.2">
      <c r="A92" s="154" t="s">
        <v>66</v>
      </c>
      <c r="B92" s="155"/>
      <c r="C92" s="159"/>
      <c r="D92" s="157">
        <v>384</v>
      </c>
      <c r="E92" s="157"/>
      <c r="F92" s="157"/>
      <c r="G92" s="157"/>
      <c r="H92" s="158"/>
    </row>
    <row r="93" spans="1:8" ht="37.5" customHeight="1" x14ac:dyDescent="0.2">
      <c r="A93" s="154" t="s">
        <v>67</v>
      </c>
      <c r="B93" s="155"/>
      <c r="C93" s="159"/>
      <c r="D93" s="157">
        <v>768</v>
      </c>
      <c r="E93" s="157"/>
      <c r="F93" s="157"/>
      <c r="G93" s="157"/>
      <c r="H93" s="158"/>
    </row>
    <row r="94" spans="1:8" ht="37.5" customHeight="1" x14ac:dyDescent="0.2">
      <c r="A94" s="154" t="s">
        <v>68</v>
      </c>
      <c r="B94" s="155"/>
      <c r="C94" s="159"/>
      <c r="D94" s="157">
        <v>1152</v>
      </c>
      <c r="E94" s="157"/>
      <c r="F94" s="157"/>
      <c r="G94" s="157"/>
      <c r="H94" s="158"/>
    </row>
    <row r="95" spans="1:8" ht="37.5" customHeight="1" thickBot="1" x14ac:dyDescent="0.25">
      <c r="A95" s="162" t="s">
        <v>69</v>
      </c>
      <c r="B95" s="163"/>
      <c r="C95" s="164"/>
      <c r="D95" s="165">
        <v>5394</v>
      </c>
      <c r="E95" s="165"/>
      <c r="F95" s="165"/>
      <c r="G95" s="165"/>
      <c r="H95" s="166"/>
    </row>
    <row r="96" spans="1:8" s="16" customFormat="1" ht="117.75" customHeight="1" thickBot="1" x14ac:dyDescent="0.25">
      <c r="A96" s="287" t="s">
        <v>71</v>
      </c>
      <c r="B96" s="288"/>
      <c r="C96" s="28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"2ГИС.ПЕТРОПАВЛОВСК-КАМЧАТСКИЙ" (версия для ПК); 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Интернет-площадки и Веб-приложения на основе Cправочника организаций "2ГИС.ПЕТРОПАВЛОВСК-КАМЧАТСКИЙ", http://api.2gis.ru/</v>
      </c>
      <c r="D96" s="45">
        <v>60</v>
      </c>
      <c r="E96" s="45"/>
      <c r="F96" s="45"/>
      <c r="G96" s="45"/>
      <c r="H96" s="46"/>
    </row>
    <row r="97" spans="1:8" ht="50.1" customHeight="1" thickBot="1" x14ac:dyDescent="0.25">
      <c r="A97" s="24" t="s">
        <v>72</v>
      </c>
      <c r="B97" s="25"/>
      <c r="C97" s="26"/>
      <c r="D97" s="173" t="str">
        <f>"от "&amp;MIN(D99:H151)&amp;" до "&amp;MAX(D99,D119:H120,F159,D121:H135)</f>
        <v>от 0 до 14724</v>
      </c>
      <c r="E97" s="173"/>
      <c r="F97" s="173"/>
      <c r="G97" s="173"/>
      <c r="H97" s="174"/>
    </row>
    <row r="98" spans="1:8" ht="21.75" thickBot="1" x14ac:dyDescent="0.25">
      <c r="A98" s="290"/>
      <c r="B98" s="291"/>
      <c r="C98" s="130"/>
      <c r="D98" s="292"/>
      <c r="E98" s="292"/>
      <c r="F98" s="292"/>
      <c r="G98" s="292"/>
      <c r="H98" s="293"/>
    </row>
    <row r="99" spans="1:8" ht="70.5" customHeight="1" thickBot="1" x14ac:dyDescent="0.25">
      <c r="A99" s="179" t="s">
        <v>73</v>
      </c>
      <c r="B99" s="180"/>
      <c r="C99"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"2ГИС.ПЕТРОПАВЛОВСК-КАМЧАТСКИЙ" (версия для ПК); Интернет-площадка 2gis.kz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Интернет-площадки и Веб-приложения на основе Cправочника организаций "2ГИС.ПЕТРОПАВЛОВСК-КАМЧАТСКИЙ", http://api.2gis.kz/</v>
      </c>
      <c r="D99" s="182">
        <v>11700</v>
      </c>
      <c r="E99" s="182"/>
      <c r="F99" s="182"/>
      <c r="G99" s="182"/>
      <c r="H99" s="183"/>
    </row>
    <row r="100" spans="1:8" ht="70.5" customHeight="1" thickBot="1" x14ac:dyDescent="0.25">
      <c r="A100" s="184" t="s">
        <v>74</v>
      </c>
      <c r="B100" s="185"/>
      <c r="C100" s="186"/>
      <c r="D100" s="187" t="s">
        <v>75</v>
      </c>
      <c r="E100" s="188"/>
      <c r="F100" s="188"/>
      <c r="G100" s="188"/>
      <c r="H100" s="189"/>
    </row>
    <row r="101" spans="1:8" ht="70.5" customHeight="1" x14ac:dyDescent="0.2">
      <c r="A101" s="190" t="s">
        <v>76</v>
      </c>
      <c r="B101" s="191"/>
      <c r="C101" s="186"/>
      <c r="D101" s="157">
        <f>D99/4</f>
        <v>2925</v>
      </c>
      <c r="E101" s="157"/>
      <c r="F101" s="157"/>
      <c r="G101" s="157"/>
      <c r="H101" s="158"/>
    </row>
    <row r="102" spans="1:8" ht="70.5" customHeight="1" x14ac:dyDescent="0.2">
      <c r="A102" s="190" t="s">
        <v>77</v>
      </c>
      <c r="B102" s="191"/>
      <c r="C102" s="186"/>
      <c r="D102" s="157">
        <f>D99/5</f>
        <v>2340</v>
      </c>
      <c r="E102" s="157"/>
      <c r="F102" s="157"/>
      <c r="G102" s="157"/>
      <c r="H102" s="158"/>
    </row>
    <row r="103" spans="1:8" ht="70.5" customHeight="1" x14ac:dyDescent="0.2">
      <c r="A103" s="190" t="s">
        <v>78</v>
      </c>
      <c r="B103" s="191"/>
      <c r="C103" s="186"/>
      <c r="D103" s="157">
        <f>D99/6</f>
        <v>1950</v>
      </c>
      <c r="E103" s="157"/>
      <c r="F103" s="157"/>
      <c r="G103" s="157"/>
      <c r="H103" s="158"/>
    </row>
    <row r="104" spans="1:8" ht="70.5" customHeight="1" x14ac:dyDescent="0.2">
      <c r="A104" s="190" t="s">
        <v>79</v>
      </c>
      <c r="B104" s="191"/>
      <c r="C104" s="186"/>
      <c r="D104" s="157">
        <f>D99/7</f>
        <v>1671.4285714285713</v>
      </c>
      <c r="E104" s="157"/>
      <c r="F104" s="157"/>
      <c r="G104" s="157"/>
      <c r="H104" s="158"/>
    </row>
    <row r="105" spans="1:8" ht="70.5" customHeight="1" x14ac:dyDescent="0.2">
      <c r="A105" s="190" t="s">
        <v>80</v>
      </c>
      <c r="B105" s="191"/>
      <c r="C105" s="186"/>
      <c r="D105" s="157">
        <f>D99/8</f>
        <v>1462.5</v>
      </c>
      <c r="E105" s="157"/>
      <c r="F105" s="157"/>
      <c r="G105" s="157"/>
      <c r="H105" s="158"/>
    </row>
    <row r="106" spans="1:8" ht="70.5" customHeight="1" x14ac:dyDescent="0.2">
      <c r="A106" s="190" t="s">
        <v>81</v>
      </c>
      <c r="B106" s="191"/>
      <c r="C106" s="186"/>
      <c r="D106" s="157">
        <f>D99/9</f>
        <v>1300</v>
      </c>
      <c r="E106" s="157"/>
      <c r="F106" s="157"/>
      <c r="G106" s="157"/>
      <c r="H106" s="158"/>
    </row>
    <row r="107" spans="1:8" ht="70.5" customHeight="1" x14ac:dyDescent="0.2">
      <c r="A107" s="190" t="s">
        <v>82</v>
      </c>
      <c r="B107" s="191"/>
      <c r="C107" s="186"/>
      <c r="D107" s="157">
        <f>D99/10</f>
        <v>1170</v>
      </c>
      <c r="E107" s="157"/>
      <c r="F107" s="157"/>
      <c r="G107" s="157"/>
      <c r="H107" s="158"/>
    </row>
    <row r="108" spans="1:8" ht="70.5" customHeight="1" thickBot="1" x14ac:dyDescent="0.25">
      <c r="A108" s="179" t="s">
        <v>83</v>
      </c>
      <c r="B108" s="180"/>
      <c r="C108" s="186"/>
      <c r="D108" s="182">
        <v>17544</v>
      </c>
      <c r="E108" s="182"/>
      <c r="F108" s="182"/>
      <c r="G108" s="182"/>
      <c r="H108" s="183"/>
    </row>
    <row r="109" spans="1:8" ht="70.5" customHeight="1" thickBot="1" x14ac:dyDescent="0.25">
      <c r="A109" s="184" t="s">
        <v>74</v>
      </c>
      <c r="B109" s="185"/>
      <c r="C109" s="186"/>
      <c r="D109" s="187" t="s">
        <v>75</v>
      </c>
      <c r="E109" s="188"/>
      <c r="F109" s="188"/>
      <c r="G109" s="188"/>
      <c r="H109" s="189"/>
    </row>
    <row r="110" spans="1:8" ht="70.5" customHeight="1" x14ac:dyDescent="0.2">
      <c r="A110" s="190" t="s">
        <v>76</v>
      </c>
      <c r="B110" s="191"/>
      <c r="C110" s="186"/>
      <c r="D110" s="157">
        <v>4386</v>
      </c>
      <c r="E110" s="157"/>
      <c r="F110" s="157"/>
      <c r="G110" s="157"/>
      <c r="H110" s="158"/>
    </row>
    <row r="111" spans="1:8" ht="70.5" customHeight="1" x14ac:dyDescent="0.2">
      <c r="A111" s="190" t="s">
        <v>77</v>
      </c>
      <c r="B111" s="191"/>
      <c r="C111" s="186"/>
      <c r="D111" s="157">
        <v>3508.7999999999997</v>
      </c>
      <c r="E111" s="157"/>
      <c r="F111" s="157"/>
      <c r="G111" s="157"/>
      <c r="H111" s="158"/>
    </row>
    <row r="112" spans="1:8" ht="70.5" customHeight="1" x14ac:dyDescent="0.2">
      <c r="A112" s="190" t="s">
        <v>78</v>
      </c>
      <c r="B112" s="191"/>
      <c r="C112" s="186"/>
      <c r="D112" s="157">
        <v>2923.9999999999995</v>
      </c>
      <c r="E112" s="157"/>
      <c r="F112" s="157"/>
      <c r="G112" s="157"/>
      <c r="H112" s="158"/>
    </row>
    <row r="113" spans="1:8" ht="70.5" customHeight="1" x14ac:dyDescent="0.2">
      <c r="A113" s="190" t="s">
        <v>79</v>
      </c>
      <c r="B113" s="191"/>
      <c r="C113" s="186"/>
      <c r="D113" s="157">
        <v>2506.2857142857142</v>
      </c>
      <c r="E113" s="157"/>
      <c r="F113" s="157"/>
      <c r="G113" s="157"/>
      <c r="H113" s="158"/>
    </row>
    <row r="114" spans="1:8" ht="70.5" customHeight="1" x14ac:dyDescent="0.2">
      <c r="A114" s="190" t="s">
        <v>80</v>
      </c>
      <c r="B114" s="191"/>
      <c r="C114" s="186"/>
      <c r="D114" s="157">
        <v>2193</v>
      </c>
      <c r="E114" s="157"/>
      <c r="F114" s="157"/>
      <c r="G114" s="157"/>
      <c r="H114" s="158"/>
    </row>
    <row r="115" spans="1:8" ht="70.5" customHeight="1" x14ac:dyDescent="0.2">
      <c r="A115" s="190" t="s">
        <v>81</v>
      </c>
      <c r="B115" s="191"/>
      <c r="C115" s="186"/>
      <c r="D115" s="157">
        <v>1949.333333333333</v>
      </c>
      <c r="E115" s="157"/>
      <c r="F115" s="157"/>
      <c r="G115" s="157"/>
      <c r="H115" s="158"/>
    </row>
    <row r="116" spans="1:8" ht="70.5" customHeight="1" thickBot="1" x14ac:dyDescent="0.25">
      <c r="A116" s="190" t="s">
        <v>82</v>
      </c>
      <c r="B116" s="191"/>
      <c r="C116" s="194"/>
      <c r="D116" s="157">
        <v>1754.3999999999999</v>
      </c>
      <c r="E116" s="157"/>
      <c r="F116" s="157"/>
      <c r="G116" s="157"/>
      <c r="H116" s="158"/>
    </row>
    <row r="117" spans="1:8" s="16" customFormat="1" ht="62.45" customHeight="1" thickBot="1" x14ac:dyDescent="0.25">
      <c r="A117" s="195" t="s">
        <v>84</v>
      </c>
      <c r="B117" s="196"/>
      <c r="C117"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117" s="44">
        <v>10008</v>
      </c>
      <c r="E117" s="45"/>
      <c r="F117" s="45"/>
      <c r="G117" s="45"/>
      <c r="H117" s="46"/>
    </row>
    <row r="118" spans="1:8" ht="21.75" thickBot="1" x14ac:dyDescent="0.25">
      <c r="A118" s="290"/>
      <c r="B118" s="291"/>
      <c r="C118" s="125"/>
      <c r="D118" s="292"/>
      <c r="E118" s="292"/>
      <c r="F118" s="292"/>
      <c r="G118" s="292"/>
      <c r="H118" s="293"/>
    </row>
    <row r="119" spans="1:8" ht="50.1" customHeight="1" x14ac:dyDescent="0.2">
      <c r="A119" s="160" t="s">
        <v>85</v>
      </c>
      <c r="B119" s="161"/>
      <c r="C119" s="201" t="str">
        <f>"Интернет-площадка 2gis.ru на основе Cправочника организаций "&amp;$C$2&amp;""</f>
        <v>Интернет-площадка 2gis.ru на основе Cправочника организаций "2ГИС.ПЕТРОПАВЛОВСК-КАМЧАТСКИЙ"</v>
      </c>
      <c r="D119" s="31">
        <v>8628</v>
      </c>
      <c r="E119" s="32"/>
      <c r="F119" s="32"/>
      <c r="G119" s="32"/>
      <c r="H119" s="33"/>
    </row>
    <row r="120" spans="1:8" ht="50.1" customHeight="1" x14ac:dyDescent="0.2">
      <c r="A120" s="160" t="s">
        <v>86</v>
      </c>
      <c r="B120" s="161"/>
      <c r="C120" s="202" t="str">
        <f>"Электронный справочник на основе Справочника организаций "&amp;$C$2&amp;" (версия для ПК)"</f>
        <v>Электронный справочник на основе Справочника организаций "2ГИС.ПЕТРОПАВЛОВСК-КАМЧАТСКИЙ" (версия для ПК)</v>
      </c>
      <c r="D120" s="121">
        <v>10629</v>
      </c>
      <c r="E120" s="122"/>
      <c r="F120" s="122"/>
      <c r="G120" s="122"/>
      <c r="H120" s="123"/>
    </row>
    <row r="121" spans="1:8" ht="50.1" customHeight="1" x14ac:dyDescent="0.2">
      <c r="A121" s="160" t="s">
        <v>87</v>
      </c>
      <c r="B121" s="161"/>
      <c r="C121" s="202" t="str">
        <f>"Электронный справочник на основе Справочника организаций "&amp;$C$2&amp;" (версия для ПК)"</f>
        <v>Электронный справочник на основе Справочника организаций "2ГИС.ПЕТРОПАВЛОВСК-КАМЧАТСКИЙ" (версия для ПК)</v>
      </c>
      <c r="D121" s="121">
        <v>4806</v>
      </c>
      <c r="E121" s="122"/>
      <c r="F121" s="122"/>
      <c r="G121" s="122"/>
      <c r="H121" s="123"/>
    </row>
    <row r="122" spans="1:8" ht="50.1" customHeight="1" x14ac:dyDescent="0.2">
      <c r="A122" s="160" t="s">
        <v>88</v>
      </c>
      <c r="B122" s="161"/>
      <c r="C122" s="202" t="str">
        <f>"Интернет-площадка 2gis.ru на основе Cправочника организаций "&amp;$C$2&amp;""</f>
        <v>Интернет-площадка 2gis.ru на основе Cправочника организаций "2ГИС.ПЕТРОПАВЛОВСК-КАМЧАТСКИЙ"</v>
      </c>
      <c r="D122" s="121">
        <v>4806</v>
      </c>
      <c r="E122" s="122"/>
      <c r="F122" s="122"/>
      <c r="G122" s="122"/>
      <c r="H122" s="123"/>
    </row>
    <row r="123" spans="1:8" ht="50.1" customHeight="1" x14ac:dyDescent="0.2">
      <c r="A123" s="160" t="s">
        <v>89</v>
      </c>
      <c r="B123" s="161"/>
      <c r="C123" s="202" t="str">
        <f>"Интернет-площадка 2gis.ru на основе Cправочника организаций "&amp;$C$2&amp;""</f>
        <v>Интернет-площадка 2gis.ru на основе Cправочника организаций "2ГИС.ПЕТРОПАВЛОВСК-КАМЧАТСКИЙ"</v>
      </c>
      <c r="D123" s="121">
        <v>4329</v>
      </c>
      <c r="E123" s="122"/>
      <c r="F123" s="122"/>
      <c r="G123" s="122"/>
      <c r="H123" s="123"/>
    </row>
    <row r="124" spans="1:8" ht="50.1" customHeight="1" x14ac:dyDescent="0.2">
      <c r="A124" s="160" t="s">
        <v>90</v>
      </c>
      <c r="B124" s="161"/>
      <c r="C124" s="202" t="str">
        <f>"Электронный справочник на основе Справочника организаций "&amp;$C$2&amp;" (версия для ПК)"</f>
        <v>Электронный справочник на основе Справочника организаций "2ГИС.ПЕТРОПАВЛОВСК-КАМЧАТСКИЙ" (версия для ПК)</v>
      </c>
      <c r="D124" s="36">
        <v>9231</v>
      </c>
      <c r="E124" s="37"/>
      <c r="F124" s="37"/>
      <c r="G124" s="37"/>
      <c r="H124" s="38"/>
    </row>
    <row r="125" spans="1:8" ht="50.1" customHeight="1" x14ac:dyDescent="0.2">
      <c r="A125" s="160" t="s">
        <v>91</v>
      </c>
      <c r="B125" s="161"/>
      <c r="C125" s="202" t="str">
        <f>"Электронный справочник на основе Справочника организаций "&amp;$C$2&amp;" (версия для ПК)"</f>
        <v>Электронный справочник на основе Справочника организаций "2ГИС.ПЕТРОПАВЛОВСК-КАМЧАТСКИЙ" (версия для ПК)</v>
      </c>
      <c r="D125" s="36">
        <v>9231</v>
      </c>
      <c r="E125" s="37"/>
      <c r="F125" s="37"/>
      <c r="G125" s="37"/>
      <c r="H125" s="38"/>
    </row>
    <row r="126" spans="1:8" ht="50.1" customHeight="1" x14ac:dyDescent="0.2">
      <c r="A126" s="160" t="s">
        <v>92</v>
      </c>
      <c r="B126" s="161"/>
      <c r="C126" s="202" t="str">
        <f>"Электронный справочник на основе Справочника организаций "&amp;$C$2&amp;" (версия для ПК)"</f>
        <v>Электронный справочник на основе Справочника организаций "2ГИС.ПЕТРОПАВЛОВСК-КАМЧАТСКИЙ" (версия для ПК)</v>
      </c>
      <c r="D126" s="36">
        <v>14586</v>
      </c>
      <c r="E126" s="37"/>
      <c r="F126" s="37"/>
      <c r="G126" s="37"/>
      <c r="H126" s="38"/>
    </row>
    <row r="127" spans="1:8" ht="50.1" customHeight="1" x14ac:dyDescent="0.2">
      <c r="A127" s="160" t="s">
        <v>93</v>
      </c>
      <c r="B127" s="161"/>
      <c r="C127" s="203" t="str">
        <f>C159</f>
        <v>электронный справочник на основе Справочника организаций "2ГИС.ПЕТРОПАВЛОВСК-КАМЧАТСКИЙ" (мобильная версия 2ГИС 4.0 и выше)</v>
      </c>
      <c r="D127" s="36">
        <v>5253</v>
      </c>
      <c r="E127" s="37"/>
      <c r="F127" s="37"/>
      <c r="G127" s="37"/>
      <c r="H127" s="38"/>
    </row>
    <row r="128" spans="1:8" ht="50.1" customHeight="1" x14ac:dyDescent="0.2">
      <c r="A128" s="160" t="s">
        <v>94</v>
      </c>
      <c r="B128" s="161"/>
      <c r="C128" s="202" t="s">
        <v>95</v>
      </c>
      <c r="D128" s="36">
        <v>624</v>
      </c>
      <c r="E128" s="37"/>
      <c r="F128" s="37"/>
      <c r="G128" s="37"/>
      <c r="H128" s="38"/>
    </row>
    <row r="129" spans="1:8" ht="71.25" customHeight="1" x14ac:dyDescent="0.2">
      <c r="A129" s="160" t="s">
        <v>96</v>
      </c>
      <c r="B129" s="161"/>
      <c r="C129"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"2ГИС.ПЕТРОПАВЛОВСК-КАМЧАТСКИЙ" (мобильная версия 2ГИС 4.0 и выше); Интернет-площадка 2gis.ru на основе Cправочника организаций "2ГИС.ПЕТРОПАВЛОВСК-КАМЧАТСКИЙ"</v>
      </c>
      <c r="D129" s="36">
        <v>3102</v>
      </c>
      <c r="E129" s="37"/>
      <c r="F129" s="37"/>
      <c r="G129" s="37"/>
      <c r="H129" s="38"/>
    </row>
    <row r="130" spans="1:8" ht="71.25" customHeight="1" x14ac:dyDescent="0.2">
      <c r="A130" s="160" t="s">
        <v>97</v>
      </c>
      <c r="B130" s="161"/>
      <c r="C130" s="202" t="str">
        <f t="shared" ref="C130:C132"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"2ГИС.ПЕТРОПАВЛОВСК-КАМЧАТСКИЙ" (мобильная версия 2ГИС 4.0 и выше); Интернет-площадка 2gis.ru на основе Cправочника организаций "2ГИС.ПЕТРОПАВЛОВСК-КАМЧАТСКИЙ"</v>
      </c>
      <c r="D130" s="36">
        <v>2484</v>
      </c>
      <c r="E130" s="37"/>
      <c r="F130" s="37"/>
      <c r="G130" s="37"/>
      <c r="H130" s="38"/>
    </row>
    <row r="131" spans="1:8" ht="71.25" customHeight="1" x14ac:dyDescent="0.2">
      <c r="A131" s="160" t="s">
        <v>98</v>
      </c>
      <c r="B131" s="161"/>
      <c r="C131" s="202" t="str">
        <f t="shared" si="0"/>
        <v>электронный справочник на основе Справочника организаций "2ГИС.ПЕТРОПАВЛОВСК-КАМЧАТСКИЙ" (мобильная версия 2ГИС 4.0 и выше); Интернет-площадка 2gis.ru на основе Cправочника организаций "2ГИС.ПЕТРОПАВЛОВСК-КАМЧАТСКИЙ"</v>
      </c>
      <c r="D131" s="36">
        <v>2493</v>
      </c>
      <c r="E131" s="37"/>
      <c r="F131" s="37"/>
      <c r="G131" s="37"/>
      <c r="H131" s="38"/>
    </row>
    <row r="132" spans="1:8" ht="71.25" customHeight="1" x14ac:dyDescent="0.2">
      <c r="A132" s="160" t="s">
        <v>99</v>
      </c>
      <c r="B132" s="161"/>
      <c r="C132" s="202" t="str">
        <f t="shared" si="0"/>
        <v>электронный справочник на основе Справочника организаций "2ГИС.ПЕТРОПАВЛОВСК-КАМЧАТСКИЙ" (мобильная версия 2ГИС 4.0 и выше); Интернет-площадка 2gis.ru на основе Cправочника организаций "2ГИС.ПЕТРОПАВЛОВСК-КАМЧАТСКИЙ"</v>
      </c>
      <c r="D132" s="36">
        <v>1242</v>
      </c>
      <c r="E132" s="37"/>
      <c r="F132" s="37"/>
      <c r="G132" s="37"/>
      <c r="H132" s="38"/>
    </row>
    <row r="133" spans="1:8" ht="71.25" customHeight="1" x14ac:dyDescent="0.2">
      <c r="A133" s="160" t="s">
        <v>100</v>
      </c>
      <c r="B133" s="161" t="s">
        <v>100</v>
      </c>
      <c r="C133"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"2ГИС.ПЕТРОПАВЛОВСК-КАМЧАТСКИЙ" (мобильная версия 2ГИС 4.0 и выше); Интернет-площадка 2gis.ru на основе Cправочника организаций "2ГИС.ПЕТРОПАВЛОВСК-КАМЧАТСКИЙ"</v>
      </c>
      <c r="D133" s="36">
        <v>14724</v>
      </c>
      <c r="E133" s="37"/>
      <c r="F133" s="37"/>
      <c r="G133" s="37"/>
      <c r="H133" s="38"/>
    </row>
    <row r="134" spans="1:8" ht="71.25" customHeight="1" x14ac:dyDescent="0.2">
      <c r="A134" s="160" t="s">
        <v>101</v>
      </c>
      <c r="B134" s="161" t="s">
        <v>101</v>
      </c>
      <c r="C134"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"2ГИС.ПЕТРОПАВЛОВСК-КАМЧАТСКИЙ" (мобильная версия 2ГИС 4.0 и выше); Интернет-площадка 2gis.ru на основе Cправочника организаций "2ГИС.ПЕТРОПАВЛОВСК-КАМЧАТСКИЙ"</v>
      </c>
      <c r="D134" s="36">
        <v>4002</v>
      </c>
      <c r="E134" s="37"/>
      <c r="F134" s="37"/>
      <c r="G134" s="37"/>
      <c r="H134" s="38"/>
    </row>
    <row r="135" spans="1:8" ht="50.1" customHeight="1" thickBot="1" x14ac:dyDescent="0.25">
      <c r="A135" s="160" t="s">
        <v>102</v>
      </c>
      <c r="B135" s="161"/>
      <c r="C135" s="202" t="str">
        <f>"Электронный справочник на основе Справочника организаций "&amp;$C$2&amp;" (версия для ПК)"</f>
        <v>Электронный справочник на основе Справочника организаций "2ГИС.ПЕТРОПАВЛОВСК-КАМЧАТСКИЙ" (версия для ПК)</v>
      </c>
      <c r="D135" s="36">
        <v>8487</v>
      </c>
      <c r="E135" s="37"/>
      <c r="F135" s="37"/>
      <c r="G135" s="37"/>
      <c r="H135" s="38"/>
    </row>
    <row r="136" spans="1:8" s="16" customFormat="1" ht="102" customHeight="1" thickBot="1" x14ac:dyDescent="0.25">
      <c r="A136" s="160" t="s">
        <v>16</v>
      </c>
      <c r="B136" s="161"/>
      <c r="C136"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136" s="36">
        <v>1362</v>
      </c>
      <c r="E136" s="37"/>
      <c r="F136" s="37"/>
      <c r="G136" s="37"/>
      <c r="H136" s="38"/>
    </row>
    <row r="137" spans="1:8" s="16" customFormat="1" ht="102" customHeight="1" thickBot="1" x14ac:dyDescent="0.25">
      <c r="A137" s="160" t="s">
        <v>103</v>
      </c>
      <c r="B137" s="161"/>
      <c r="C137"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137" s="36">
        <v>100002</v>
      </c>
      <c r="E137" s="37"/>
      <c r="F137" s="37"/>
      <c r="G137" s="37"/>
      <c r="H137" s="38"/>
    </row>
    <row r="138" spans="1:8" s="16" customFormat="1" ht="126" customHeight="1" x14ac:dyDescent="0.2">
      <c r="A138" s="160" t="s">
        <v>104</v>
      </c>
      <c r="B138" s="161"/>
      <c r="C138" s="30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"2ГИС.ПЕТРОПАВЛОВСК-КАМЧАТСКИЙ" (версия для ПК); 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Интернет-площадки и Веб-приложения на основе Cправочника организаций "2ГИС.ПЕТРОПАВЛОВСК-КАМЧАТСКИЙ", http://api.2gis.ru/</v>
      </c>
      <c r="D138" s="36">
        <v>5241</v>
      </c>
      <c r="E138" s="37"/>
      <c r="F138" s="37"/>
      <c r="G138" s="37"/>
      <c r="H138" s="38"/>
    </row>
    <row r="139" spans="1:8" s="16" customFormat="1" ht="96" customHeight="1" x14ac:dyDescent="0.2">
      <c r="A139" s="154" t="s">
        <v>105</v>
      </c>
      <c r="B139" s="204"/>
      <c r="C13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Интернет-площадки и Веб-приложения на основе Cправочника организаций "2ГИС.ПЕТРОПАВЛОВСК-КАМЧАТСКИЙ", http://api.2gis.ru/</v>
      </c>
      <c r="D139" s="36">
        <v>5160</v>
      </c>
      <c r="E139" s="37"/>
      <c r="F139" s="37"/>
      <c r="G139" s="37"/>
      <c r="H139" s="38"/>
    </row>
    <row r="140" spans="1:8" s="16" customFormat="1" ht="96" customHeight="1" x14ac:dyDescent="0.2">
      <c r="A140" s="154" t="s">
        <v>106</v>
      </c>
      <c r="B140" s="204"/>
      <c r="C140"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"2ГИС.ПЕТРОПАВЛОВСК-КАМЧАТСКИЙ" (мобильная версия 2ГИС 4.0 и выше)</v>
      </c>
      <c r="D140" s="36">
        <v>10002</v>
      </c>
      <c r="E140" s="37"/>
      <c r="F140" s="37"/>
      <c r="G140" s="37"/>
      <c r="H140" s="38"/>
    </row>
    <row r="141" spans="1:8" ht="50.1" customHeight="1" x14ac:dyDescent="0.2">
      <c r="A141" s="160" t="s">
        <v>107</v>
      </c>
      <c r="B141" s="161"/>
      <c r="C141" s="202" t="str">
        <f>"Интернет-площадка 2gis.ru на основе Cправочника организаций "&amp;$C$2&amp;""</f>
        <v>Интернет-площадка 2gis.ru на основе Cправочника организаций "2ГИС.ПЕТРОПАВЛОВСК-КАМЧАТСКИЙ"</v>
      </c>
      <c r="D141" s="36">
        <v>12120</v>
      </c>
      <c r="E141" s="37"/>
      <c r="F141" s="37"/>
      <c r="G141" s="37"/>
      <c r="H141" s="38"/>
    </row>
    <row r="142" spans="1:8" ht="50.1" customHeight="1" x14ac:dyDescent="0.2">
      <c r="A142" s="160" t="s">
        <v>108</v>
      </c>
      <c r="B142" s="161"/>
      <c r="C142" s="202" t="str">
        <f t="shared" ref="C142:C151" si="1">"Электронный справочник на основе Справочника организаций "&amp;$C$2&amp;" (версия для ПК)"</f>
        <v>Электронный справочник на основе Справочника организаций "2ГИС.ПЕТРОПАВЛОВСК-КАМЧАТСКИЙ" (версия для ПК)</v>
      </c>
      <c r="D142" s="36">
        <v>0</v>
      </c>
      <c r="E142" s="37"/>
      <c r="F142" s="37"/>
      <c r="G142" s="37"/>
      <c r="H142" s="38"/>
    </row>
    <row r="143" spans="1:8" ht="50.1" customHeight="1" x14ac:dyDescent="0.2">
      <c r="A143" s="160" t="s">
        <v>109</v>
      </c>
      <c r="B143" s="161"/>
      <c r="C143" s="202" t="str">
        <f t="shared" si="1"/>
        <v>Электронный справочник на основе Справочника организаций "2ГИС.ПЕТРОПАВЛОВСК-КАМЧАТСКИЙ" (версия для ПК)</v>
      </c>
      <c r="D143" s="36">
        <v>15000</v>
      </c>
      <c r="E143" s="37"/>
      <c r="F143" s="37"/>
      <c r="G143" s="37"/>
      <c r="H143" s="38"/>
    </row>
    <row r="144" spans="1:8" ht="50.1" customHeight="1" x14ac:dyDescent="0.2">
      <c r="A144" s="160" t="s">
        <v>110</v>
      </c>
      <c r="B144" s="161"/>
      <c r="C144" s="202" t="str">
        <f>"Интернет-площадка 2gis.ru на основе Cправочника организаций "&amp;$C$2&amp;""</f>
        <v>Интернет-площадка 2gis.ru на основе Cправочника организаций "2ГИС.ПЕТРОПАВЛОВСК-КАМЧАТСКИЙ"</v>
      </c>
      <c r="D144" s="36">
        <v>6840</v>
      </c>
      <c r="E144" s="37"/>
      <c r="F144" s="37"/>
      <c r="G144" s="37"/>
      <c r="H144" s="38"/>
    </row>
    <row r="145" spans="1:8" ht="50.1" customHeight="1" x14ac:dyDescent="0.2">
      <c r="A145" s="160" t="s">
        <v>111</v>
      </c>
      <c r="B145" s="161"/>
      <c r="C145" s="202" t="str">
        <f>"Интернет-площадка 2gis.ru на основе Cправочника организаций "&amp;$C$2&amp;""</f>
        <v>Интернет-площадка 2gis.ru на основе Cправочника организаций "2ГИС.ПЕТРОПАВЛОВСК-КАМЧАТСКИЙ"</v>
      </c>
      <c r="D145" s="36">
        <v>6840</v>
      </c>
      <c r="E145" s="37"/>
      <c r="F145" s="37"/>
      <c r="G145" s="37"/>
      <c r="H145" s="38"/>
    </row>
    <row r="146" spans="1:8" ht="50.1" customHeight="1" x14ac:dyDescent="0.2">
      <c r="A146" s="160" t="s">
        <v>112</v>
      </c>
      <c r="B146" s="161"/>
      <c r="C146" s="202" t="str">
        <f t="shared" si="1"/>
        <v>Электронный справочник на основе Справочника организаций "2ГИС.ПЕТРОПАВЛОВСК-КАМЧАТСКИЙ" (версия для ПК)</v>
      </c>
      <c r="D146" s="36">
        <v>12960</v>
      </c>
      <c r="E146" s="37"/>
      <c r="F146" s="37"/>
      <c r="G146" s="37"/>
      <c r="H146" s="38"/>
    </row>
    <row r="147" spans="1:8" ht="50.1" customHeight="1" x14ac:dyDescent="0.2">
      <c r="A147" s="160" t="s">
        <v>113</v>
      </c>
      <c r="B147" s="161"/>
      <c r="C147" s="202" t="str">
        <f t="shared" si="1"/>
        <v>Электронный справочник на основе Справочника организаций "2ГИС.ПЕТРОПАВЛОВСК-КАМЧАТСКИЙ" (версия для ПК)</v>
      </c>
      <c r="D147" s="36">
        <v>12960</v>
      </c>
      <c r="E147" s="37"/>
      <c r="F147" s="37"/>
      <c r="G147" s="37"/>
      <c r="H147" s="38"/>
    </row>
    <row r="148" spans="1:8" ht="50.1" customHeight="1" x14ac:dyDescent="0.2">
      <c r="A148" s="160" t="s">
        <v>114</v>
      </c>
      <c r="B148" s="161"/>
      <c r="C148" s="202" t="str">
        <f t="shared" si="1"/>
        <v>Электронный справочник на основе Справочника организаций "2ГИС.ПЕТРОПАВЛОВСК-КАМЧАТСКИЙ" (версия для ПК)</v>
      </c>
      <c r="D148" s="36">
        <v>20520</v>
      </c>
      <c r="E148" s="37"/>
      <c r="F148" s="37"/>
      <c r="G148" s="37"/>
      <c r="H148" s="38"/>
    </row>
    <row r="149" spans="1:8" ht="50.1" customHeight="1" x14ac:dyDescent="0.2">
      <c r="A149" s="160" t="s">
        <v>115</v>
      </c>
      <c r="B149" s="161"/>
      <c r="C149" s="202" t="s">
        <v>95</v>
      </c>
      <c r="D149" s="36">
        <v>960</v>
      </c>
      <c r="E149" s="37"/>
      <c r="F149" s="37"/>
      <c r="G149" s="37"/>
      <c r="H149" s="38"/>
    </row>
    <row r="150" spans="1:8" ht="66" customHeight="1" x14ac:dyDescent="0.2">
      <c r="A150" s="160" t="s">
        <v>116</v>
      </c>
      <c r="B150" s="161"/>
      <c r="C150"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"2ГИС.ПЕТРОПАВЛОВСК-КАМЧАТСКИЙ" (мобильная версия 2ГИС 4.0 и выше); Интернет-площадка 2gis.ru на основе Cправочника организаций "2ГИС.ПЕТРОПАВЛОВСК-КАМЧАТСКИЙ"</v>
      </c>
      <c r="D150" s="36">
        <v>20640</v>
      </c>
      <c r="E150" s="37"/>
      <c r="F150" s="37"/>
      <c r="G150" s="37"/>
      <c r="H150" s="38"/>
    </row>
    <row r="151" spans="1:8" ht="50.1" customHeight="1" thickBot="1" x14ac:dyDescent="0.25">
      <c r="A151" s="160" t="s">
        <v>117</v>
      </c>
      <c r="B151" s="161"/>
      <c r="C151" s="202" t="str">
        <f t="shared" si="1"/>
        <v>Электронный справочник на основе Справочника организаций "2ГИС.ПЕТРОПАВЛОВСК-КАМЧАТСКИЙ" (версия для ПК)</v>
      </c>
      <c r="D151" s="44">
        <v>12000</v>
      </c>
      <c r="E151" s="45"/>
      <c r="F151" s="45"/>
      <c r="G151" s="45"/>
      <c r="H151" s="46"/>
    </row>
    <row r="152" spans="1:8" s="28" customFormat="1" ht="50.1" customHeight="1" thickBot="1" x14ac:dyDescent="0.25">
      <c r="A152" s="24" t="s">
        <v>118</v>
      </c>
      <c r="B152" s="25"/>
      <c r="C152" s="26"/>
      <c r="D152" s="173"/>
      <c r="E152" s="173"/>
      <c r="F152" s="173"/>
      <c r="G152" s="173"/>
      <c r="H152" s="174"/>
    </row>
    <row r="153" spans="1:8" s="16" customFormat="1" ht="50.1" customHeight="1" x14ac:dyDescent="0.2">
      <c r="A153" s="160" t="s">
        <v>119</v>
      </c>
      <c r="B153" s="161"/>
      <c r="C153" s="206" t="str">
        <f>"Электронный справочник на основе Справочника организаций "&amp;$C$2&amp;" (мобильная версия)"</f>
        <v>Электронный справочник на основе Справочника организаций "2ГИС.ПЕТРОПАВЛОВСК-КАМЧАТСКИЙ" (мобильная версия)</v>
      </c>
      <c r="D153" s="36">
        <v>4002</v>
      </c>
      <c r="E153" s="37"/>
      <c r="F153" s="37"/>
      <c r="G153" s="37"/>
      <c r="H153" s="38"/>
    </row>
    <row r="154" spans="1:8" s="16" customFormat="1" ht="50.1" customHeight="1" x14ac:dyDescent="0.2">
      <c r="A154" s="160" t="s">
        <v>120</v>
      </c>
      <c r="B154" s="161"/>
      <c r="C154" s="209"/>
      <c r="D154" s="36">
        <v>4002</v>
      </c>
      <c r="E154" s="37"/>
      <c r="F154" s="37"/>
      <c r="G154" s="37"/>
      <c r="H154" s="38"/>
    </row>
    <row r="155" spans="1:8" s="16" customFormat="1" ht="50.1" customHeight="1" x14ac:dyDescent="0.2">
      <c r="A155" s="207" t="s">
        <v>121</v>
      </c>
      <c r="B155" s="208"/>
      <c r="C155" s="209"/>
      <c r="D155" s="297">
        <v>3000</v>
      </c>
      <c r="E155" s="157"/>
      <c r="F155" s="157"/>
      <c r="G155" s="157"/>
      <c r="H155" s="157"/>
    </row>
    <row r="156" spans="1:8" s="16" customFormat="1" ht="50.1" customHeight="1" x14ac:dyDescent="0.2">
      <c r="A156" s="207" t="s">
        <v>122</v>
      </c>
      <c r="B156" s="208"/>
      <c r="C156" s="209"/>
      <c r="D156" s="297">
        <v>300</v>
      </c>
      <c r="E156" s="157"/>
      <c r="F156" s="157"/>
      <c r="G156" s="157"/>
      <c r="H156" s="157"/>
    </row>
    <row r="157" spans="1:8" s="16" customFormat="1" ht="50.1" customHeight="1" thickBot="1" x14ac:dyDescent="0.25">
      <c r="A157" s="207" t="s">
        <v>123</v>
      </c>
      <c r="B157" s="208"/>
      <c r="C157" s="210"/>
      <c r="D157" s="78">
        <v>1050</v>
      </c>
      <c r="E157" s="79"/>
      <c r="F157" s="79"/>
      <c r="G157" s="79"/>
      <c r="H157" s="79"/>
    </row>
    <row r="158" spans="1:8" s="16" customFormat="1" ht="50.1" customHeight="1" thickBot="1" x14ac:dyDescent="0.25">
      <c r="A158" s="24" t="s">
        <v>124</v>
      </c>
      <c r="B158" s="25"/>
      <c r="C158" s="26"/>
      <c r="D158" s="173"/>
      <c r="E158" s="173"/>
      <c r="F158" s="173"/>
      <c r="G158" s="173"/>
      <c r="H158" s="174"/>
    </row>
    <row r="159" spans="1:8" ht="50.1" customHeight="1" x14ac:dyDescent="0.2">
      <c r="A159" s="160" t="s">
        <v>125</v>
      </c>
      <c r="B159" s="161"/>
      <c r="C159"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"2ГИС.ПЕТРОПАВЛОВСК-КАМЧАТСКИЙ" (мобильная версия 2ГИС 4.0 и выше)</v>
      </c>
      <c r="D159" s="212">
        <f>F159*1.2</f>
        <v>5767.2</v>
      </c>
      <c r="E159" s="213">
        <f>F159*1.1</f>
        <v>5286.6</v>
      </c>
      <c r="F159" s="213">
        <v>4806</v>
      </c>
      <c r="G159" s="213">
        <f>F159*0.75</f>
        <v>3604.5</v>
      </c>
      <c r="H159" s="214">
        <f>F159*0.5</f>
        <v>2403</v>
      </c>
    </row>
    <row r="160" spans="1:8" ht="50.1" customHeight="1" x14ac:dyDescent="0.2">
      <c r="A160" s="160" t="s">
        <v>126</v>
      </c>
      <c r="B160" s="161"/>
      <c r="C160" s="202" t="str">
        <f>"Интернет-площадка 2gis.ru на основе Cправочника организаций "&amp;$C$2&amp;""</f>
        <v>Интернет-площадка 2gis.ru на основе Cправочника организаций "2ГИС.ПЕТРОПАВЛОВСК-КАМЧАТСКИЙ"</v>
      </c>
      <c r="D160" s="36">
        <v>4806</v>
      </c>
      <c r="E160" s="37"/>
      <c r="F160" s="37"/>
      <c r="G160" s="37"/>
      <c r="H160" s="38"/>
    </row>
    <row r="161" spans="1:8" ht="50.1" customHeight="1" x14ac:dyDescent="0.2">
      <c r="A161" s="160" t="s">
        <v>127</v>
      </c>
      <c r="B161" s="161"/>
      <c r="C161" s="202" t="str">
        <f>"Электронный справочник на основе Справочника организаций "&amp;$C$2&amp;" (версия для ПК)"</f>
        <v>Электронный справочник на основе Справочника организаций "2ГИС.ПЕТРОПАВЛОВСК-КАМЧАТСКИЙ" (версия для ПК)</v>
      </c>
      <c r="D161" s="36">
        <v>4329</v>
      </c>
      <c r="E161" s="37"/>
      <c r="F161" s="37"/>
      <c r="G161" s="37"/>
      <c r="H161" s="38"/>
    </row>
    <row r="162" spans="1:8" ht="50.1" customHeight="1" x14ac:dyDescent="0.2">
      <c r="A162" s="160" t="s">
        <v>128</v>
      </c>
      <c r="B162" s="161"/>
      <c r="C162"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"2ГИС.ПЕТРОПАВЛОВСК-КАМЧАТСКИЙ" (мобильная версия 2ГИС 4.0 и выше)</v>
      </c>
      <c r="D162" s="212">
        <f>F162*1.2</f>
        <v>8208</v>
      </c>
      <c r="E162" s="213">
        <f>F162*1.1</f>
        <v>7524.0000000000009</v>
      </c>
      <c r="F162" s="213">
        <v>6840</v>
      </c>
      <c r="G162" s="213">
        <f>F162*0.75</f>
        <v>5130</v>
      </c>
      <c r="H162" s="214">
        <f>F162*0.5</f>
        <v>3420</v>
      </c>
    </row>
    <row r="163" spans="1:8" ht="50.1" customHeight="1" x14ac:dyDescent="0.2">
      <c r="A163" s="160" t="s">
        <v>199</v>
      </c>
      <c r="B163" s="161"/>
      <c r="C163" s="202" t="str">
        <f>"Интернет-площадка 2gis.ru на основе Cправочника организаций "&amp;$C$2&amp;""</f>
        <v>Интернет-площадка 2gis.ru на основе Cправочника организаций "2ГИС.ПЕТРОПАВЛОВСК-КАМЧАТСКИЙ"</v>
      </c>
      <c r="D163" s="36">
        <v>6840</v>
      </c>
      <c r="E163" s="37"/>
      <c r="F163" s="37"/>
      <c r="G163" s="37"/>
      <c r="H163" s="38"/>
    </row>
    <row r="164" spans="1:8" ht="50.1" customHeight="1" x14ac:dyDescent="0.2">
      <c r="A164" s="160" t="s">
        <v>130</v>
      </c>
      <c r="B164" s="161"/>
      <c r="C164" s="202" t="str">
        <f>"Электронный справочник на основе Справочника организаций "&amp;$C$2&amp;" (версия для ПК)"</f>
        <v>Электронный справочник на основе Справочника организаций "2ГИС.ПЕТРОПАВЛОВСК-КАМЧАТСКИЙ" (версия для ПК)</v>
      </c>
      <c r="D164" s="36">
        <v>6120</v>
      </c>
      <c r="E164" s="37"/>
      <c r="F164" s="37"/>
      <c r="G164" s="37"/>
      <c r="H164" s="38"/>
    </row>
    <row r="165" spans="1:8" s="16" customFormat="1" ht="126" customHeight="1" thickBot="1" x14ac:dyDescent="0.25">
      <c r="A165" s="160" t="s">
        <v>131</v>
      </c>
      <c r="B165" s="161"/>
      <c r="C165" s="301" t="str">
        <f>C160</f>
        <v>Интернет-площадка 2gis.ru на основе Cправочника организаций "2ГИС.ПЕТРОПАВЛОВСК-КАМЧАТСКИЙ"</v>
      </c>
      <c r="D165" s="36">
        <v>7074</v>
      </c>
      <c r="E165" s="37"/>
      <c r="F165" s="37"/>
      <c r="G165" s="37"/>
      <c r="H165" s="38"/>
    </row>
    <row r="166" spans="1:8" ht="50.1" customHeight="1" thickBot="1" x14ac:dyDescent="0.25">
      <c r="A166" s="24" t="s">
        <v>200</v>
      </c>
      <c r="B166" s="25"/>
      <c r="C166" s="26"/>
      <c r="D166" s="173"/>
      <c r="E166" s="173"/>
      <c r="F166" s="173"/>
      <c r="G166" s="173"/>
      <c r="H166" s="174"/>
    </row>
    <row r="167" spans="1:8" s="23" customFormat="1" ht="30" customHeight="1" thickBot="1" x14ac:dyDescent="0.25">
      <c r="A167" s="302"/>
      <c r="B167" s="303"/>
      <c r="C167" s="460"/>
      <c r="D167" s="303"/>
      <c r="E167" s="303"/>
      <c r="F167" s="303"/>
      <c r="G167" s="303"/>
      <c r="H167" s="304"/>
    </row>
    <row r="168" spans="1:8" s="16" customFormat="1" ht="185.25" customHeight="1" x14ac:dyDescent="0.2">
      <c r="A168" s="160" t="s">
        <v>201</v>
      </c>
      <c r="B168" s="161"/>
      <c r="C168"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"2ГИС.ПЕТРОПАВЛОВСК-КАМЧАТСКИЙ" (версия для ПК); 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168" s="31">
        <v>13470</v>
      </c>
      <c r="E168" s="32"/>
      <c r="F168" s="32"/>
      <c r="G168" s="32"/>
      <c r="H168" s="33"/>
    </row>
    <row r="169" spans="1:8" s="16" customFormat="1" ht="83.25" customHeight="1" thickBot="1" x14ac:dyDescent="0.25">
      <c r="A169" s="160" t="s">
        <v>202</v>
      </c>
      <c r="B169" s="161"/>
      <c r="C169" s="209"/>
      <c r="D169" s="36">
        <v>13470</v>
      </c>
      <c r="E169" s="37"/>
      <c r="F169" s="37"/>
      <c r="G169" s="37"/>
      <c r="H169" s="38"/>
    </row>
    <row r="170" spans="1:8" ht="21.75" thickBot="1" x14ac:dyDescent="0.25">
      <c r="A170" s="290"/>
      <c r="B170" s="291"/>
      <c r="C170" s="130"/>
      <c r="D170" s="292"/>
      <c r="E170" s="292"/>
      <c r="F170" s="292"/>
      <c r="G170" s="292"/>
      <c r="H170" s="293"/>
    </row>
    <row r="172" spans="1:8" ht="21" x14ac:dyDescent="0.2">
      <c r="A172" s="220"/>
      <c r="B172" s="221" t="s">
        <v>133</v>
      </c>
      <c r="C172" s="222" t="s">
        <v>638</v>
      </c>
      <c r="D172" s="222"/>
      <c r="E172" s="223"/>
      <c r="F172" s="223"/>
      <c r="G172" s="223"/>
      <c r="H172" s="223"/>
    </row>
    <row r="173" spans="1:8" ht="21" x14ac:dyDescent="0.2">
      <c r="A173" s="220"/>
      <c r="B173" s="223"/>
      <c r="C173" s="224" t="s">
        <v>639</v>
      </c>
      <c r="D173" s="224"/>
      <c r="E173" s="223"/>
      <c r="F173" s="223"/>
      <c r="G173" s="223"/>
      <c r="H173" s="223"/>
    </row>
    <row r="174" spans="1:8" ht="21" x14ac:dyDescent="0.2">
      <c r="A174" s="220"/>
      <c r="B174" s="223"/>
      <c r="C174" s="224" t="s">
        <v>640</v>
      </c>
      <c r="D174" s="224"/>
      <c r="E174" s="223"/>
      <c r="F174" s="223"/>
      <c r="G174" s="223"/>
      <c r="H174" s="223"/>
    </row>
    <row r="175" spans="1:8" ht="21" x14ac:dyDescent="0.2">
      <c r="C175" s="224"/>
      <c r="D175" s="224"/>
      <c r="E175" s="223"/>
      <c r="F175" s="223"/>
      <c r="G175" s="223"/>
      <c r="H175" s="217"/>
    </row>
    <row r="176" spans="1:8" ht="26.25" customHeight="1" x14ac:dyDescent="0.2">
      <c r="A176" s="227" t="str">
        <f>Абакан_юр!A174</f>
        <v>По соглашению сторон в качестве валюты платежа могут выступать украинские гривны, в этом случае курс следующий: 1 руб. = 0,4408 гривен</v>
      </c>
      <c r="B176" s="227"/>
      <c r="C176" s="227"/>
      <c r="D176" s="228"/>
      <c r="E176" s="228"/>
      <c r="F176" s="229"/>
      <c r="G176" s="230"/>
      <c r="H176" s="230"/>
    </row>
    <row r="177" spans="1:8" ht="26.25" customHeight="1" x14ac:dyDescent="0.2">
      <c r="A177" s="227" t="str">
        <f>Абакан_юр!A175</f>
        <v>По соглашению сторон в качестве валюты платежа могут выступать дирхамы ОАЭ, в этом случае курс следующий: 1 руб. = 0,0420 дирхам</v>
      </c>
      <c r="B177" s="227"/>
      <c r="C177" s="227"/>
      <c r="D177" s="228"/>
      <c r="E177" s="228"/>
      <c r="F177" s="229"/>
      <c r="G177" s="232"/>
      <c r="H177" s="232"/>
    </row>
    <row r="178" spans="1:8" ht="26.25" customHeight="1" x14ac:dyDescent="0.2">
      <c r="A178" s="227" t="str">
        <f>Абакан_юр!A176</f>
        <v>По соглашению сторон в качестве валюты платежа могут выступать доллары США, в этом случае курс следующий: 1 руб. = 0,0114 доллара</v>
      </c>
      <c r="B178" s="227"/>
      <c r="C178" s="227"/>
      <c r="D178" s="228"/>
      <c r="E178" s="228"/>
      <c r="F178" s="229"/>
      <c r="G178" s="232"/>
      <c r="H178" s="232"/>
    </row>
    <row r="179" spans="1:8" ht="26.25" customHeight="1" x14ac:dyDescent="0.2">
      <c r="A179" s="227" t="str">
        <f>Абакан_юр!A177</f>
        <v>По соглашению сторон в качестве валюты платежа могут выступать евро, в этом случае курс следующий: 1 руб. = 0,0105 евро</v>
      </c>
      <c r="B179" s="227"/>
      <c r="C179" s="227"/>
      <c r="D179" s="228"/>
      <c r="E179" s="229"/>
      <c r="F179" s="229"/>
      <c r="G179" s="232"/>
      <c r="H179" s="232"/>
    </row>
    <row r="180" spans="1:8" ht="26.25" customHeight="1" x14ac:dyDescent="0.2">
      <c r="A180" s="227" t="str">
        <f>Абакан_юр!A178</f>
        <v>По соглашению сторон в качестве валюты платежа могут выступать чешские кроны, в этом случае курс следующий: 1 руб. = 0,2605 крона</v>
      </c>
      <c r="B180" s="227"/>
      <c r="C180" s="227"/>
      <c r="D180" s="228"/>
      <c r="E180" s="229"/>
      <c r="F180" s="229"/>
      <c r="G180" s="232"/>
      <c r="H180" s="232"/>
    </row>
    <row r="181" spans="1:8" ht="26.25" customHeight="1" x14ac:dyDescent="0.2">
      <c r="A181" s="227" t="str">
        <f>Абакан_юр!A179</f>
        <v>По соглашению сторон в качестве валюты платежа могут выступать киргизские сомы, в этом случае курс следующий: 1 руб. = 1,0083 сом</v>
      </c>
      <c r="B181" s="227"/>
      <c r="C181" s="227"/>
      <c r="D181" s="228"/>
      <c r="E181" s="228"/>
      <c r="F181" s="229"/>
      <c r="G181" s="232"/>
      <c r="H181" s="232"/>
    </row>
    <row r="182" spans="1:8" ht="26.25" customHeight="1" x14ac:dyDescent="0.2">
      <c r="A182" s="227" t="str">
        <f>Абакан_юр!A180</f>
        <v>По соглашению сторон в качестве валюты платежа могут выступать казахстанские тенге, в этом случае курс следующий: 1 руб. = 5,0473 тенге</v>
      </c>
      <c r="B182" s="227"/>
      <c r="C182" s="227"/>
      <c r="D182" s="228"/>
      <c r="E182" s="228"/>
      <c r="F182" s="229"/>
      <c r="G182" s="232"/>
      <c r="H182" s="232"/>
    </row>
    <row r="183" spans="1:8" ht="26.25" x14ac:dyDescent="0.2">
      <c r="A183" s="233"/>
      <c r="B183" s="233"/>
      <c r="C183" s="234"/>
      <c r="D183" s="235"/>
      <c r="E183" s="235"/>
      <c r="F183" s="236"/>
      <c r="G183" s="237"/>
      <c r="H183" s="237"/>
    </row>
    <row r="184" spans="1:8" ht="21" x14ac:dyDescent="0.2">
      <c r="A184" s="239" t="s">
        <v>144</v>
      </c>
      <c r="B184" s="239"/>
      <c r="C184" s="239"/>
      <c r="D184" s="239"/>
      <c r="E184" s="239"/>
      <c r="F184" s="239"/>
      <c r="G184" s="239"/>
      <c r="H184" s="239"/>
    </row>
    <row r="185" spans="1:8" ht="21" x14ac:dyDescent="0.2">
      <c r="A185" s="239" t="s">
        <v>145</v>
      </c>
      <c r="B185" s="239"/>
      <c r="C185" s="239"/>
      <c r="D185" s="239"/>
      <c r="E185" s="239"/>
      <c r="F185" s="239"/>
      <c r="G185" s="239"/>
      <c r="H185" s="239"/>
    </row>
    <row r="186" spans="1:8" ht="26.25" x14ac:dyDescent="0.2">
      <c r="A186" s="233"/>
      <c r="B186" s="233"/>
      <c r="C186" s="234"/>
      <c r="D186" s="235"/>
      <c r="E186" s="235"/>
      <c r="F186" s="236"/>
      <c r="G186" s="237"/>
      <c r="H186" s="237"/>
    </row>
    <row r="187" spans="1:8" ht="50.1" customHeight="1" thickBot="1" x14ac:dyDescent="0.25">
      <c r="A187" s="240" t="s">
        <v>146</v>
      </c>
      <c r="B187" s="240"/>
      <c r="C187" s="240"/>
      <c r="D187" s="240"/>
      <c r="E187" s="240"/>
      <c r="F187" s="241"/>
      <c r="G187" s="231"/>
      <c r="H187" s="242"/>
    </row>
    <row r="188" spans="1:8" ht="50.1" customHeight="1" thickBot="1" x14ac:dyDescent="0.25">
      <c r="A188" s="243" t="s">
        <v>147</v>
      </c>
      <c r="B188" s="244"/>
      <c r="C188" s="244"/>
      <c r="D188" s="244"/>
      <c r="E188" s="245"/>
      <c r="F188" s="246"/>
      <c r="H188" s="247"/>
    </row>
    <row r="189" spans="1:8" ht="97.5" customHeight="1" thickBot="1" x14ac:dyDescent="0.25">
      <c r="A189" s="426" t="s">
        <v>148</v>
      </c>
      <c r="B189" s="427"/>
      <c r="C189" s="250" t="s">
        <v>149</v>
      </c>
      <c r="D189" s="440" t="s">
        <v>150</v>
      </c>
      <c r="E189" s="441"/>
      <c r="F189" s="252"/>
      <c r="G189" s="252"/>
      <c r="H189" s="252"/>
    </row>
    <row r="190" spans="1:8" ht="110.25" customHeight="1" x14ac:dyDescent="0.2">
      <c r="A190" s="253" t="s">
        <v>151</v>
      </c>
      <c r="B190" s="254"/>
      <c r="C190" s="255" t="s">
        <v>152</v>
      </c>
      <c r="D190" s="256" t="s">
        <v>153</v>
      </c>
      <c r="E190" s="257"/>
      <c r="F190" s="252"/>
      <c r="G190" s="252"/>
      <c r="H190" s="252"/>
    </row>
    <row r="191" spans="1:8" ht="88.5" customHeight="1" x14ac:dyDescent="0.2">
      <c r="A191" s="258" t="s">
        <v>154</v>
      </c>
      <c r="B191" s="259"/>
      <c r="C191" s="260" t="s">
        <v>155</v>
      </c>
      <c r="D191" s="261" t="s">
        <v>156</v>
      </c>
      <c r="E191" s="262"/>
      <c r="F191" s="252"/>
      <c r="G191" s="252"/>
      <c r="H191" s="252"/>
    </row>
    <row r="192" spans="1:8" ht="138" customHeight="1" thickBot="1" x14ac:dyDescent="0.25">
      <c r="A192" s="321" t="s">
        <v>157</v>
      </c>
      <c r="B192" s="322"/>
      <c r="C192" s="323" t="s">
        <v>158</v>
      </c>
      <c r="D192" s="324" t="s">
        <v>156</v>
      </c>
      <c r="E192" s="325"/>
      <c r="F192" s="252"/>
      <c r="G192" s="252"/>
      <c r="H192" s="252"/>
    </row>
    <row r="193" spans="1:8" s="217" customFormat="1" ht="102.75" customHeight="1" thickBot="1" x14ac:dyDescent="0.25">
      <c r="A193" s="321" t="s">
        <v>160</v>
      </c>
      <c r="B193" s="322"/>
      <c r="C193" s="611" t="s">
        <v>161</v>
      </c>
      <c r="D193" s="322" t="s">
        <v>156</v>
      </c>
      <c r="E193" s="612"/>
      <c r="F193" s="246"/>
      <c r="G193" s="246"/>
      <c r="H193" s="246"/>
    </row>
    <row r="194" spans="1:8" s="238" customFormat="1" ht="222.75" customHeight="1" thickBot="1" x14ac:dyDescent="0.25">
      <c r="A194" s="321" t="s">
        <v>162</v>
      </c>
      <c r="B194" s="322"/>
      <c r="C194" s="323" t="s">
        <v>163</v>
      </c>
      <c r="D194" s="324" t="s">
        <v>156</v>
      </c>
      <c r="E194" s="325"/>
      <c r="F194" s="236"/>
      <c r="G194" s="237"/>
      <c r="H194" s="237"/>
    </row>
    <row r="195" spans="1:8" ht="26.25" x14ac:dyDescent="0.2">
      <c r="A195" s="729"/>
      <c r="B195" s="729"/>
      <c r="C195" s="636"/>
      <c r="D195" s="636"/>
      <c r="E195" s="636"/>
      <c r="F195" s="236"/>
      <c r="G195" s="237"/>
      <c r="H195" s="237"/>
    </row>
    <row r="196" spans="1:8" ht="23.25" x14ac:dyDescent="0.2">
      <c r="A196" s="264" t="s">
        <v>164</v>
      </c>
      <c r="B196" s="264"/>
      <c r="C196" s="264"/>
      <c r="D196" s="264"/>
      <c r="E196" s="264"/>
      <c r="F196" s="264"/>
      <c r="G196" s="264"/>
      <c r="H196" s="264"/>
    </row>
    <row r="197" spans="1:8" ht="23.25" x14ac:dyDescent="0.2">
      <c r="A197" s="264" t="s">
        <v>165</v>
      </c>
      <c r="B197" s="264"/>
      <c r="C197" s="264"/>
      <c r="D197" s="264"/>
      <c r="E197" s="264"/>
      <c r="F197" s="264"/>
      <c r="G197" s="264"/>
      <c r="H197" s="264"/>
    </row>
    <row r="198" spans="1:8" ht="180" customHeight="1" x14ac:dyDescent="0.2">
      <c r="A198" s="239" t="str">
        <f>Абакан_юр!A195</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8" s="239"/>
      <c r="C198" s="239"/>
      <c r="D198" s="239"/>
      <c r="E198" s="239"/>
      <c r="F198" s="239"/>
      <c r="G198" s="239"/>
      <c r="H198" s="239"/>
    </row>
    <row r="199" spans="1:8" ht="62.25" customHeight="1" x14ac:dyDescent="0.2">
      <c r="A199" s="239" t="s">
        <v>167</v>
      </c>
      <c r="B199" s="239"/>
      <c r="C199" s="239"/>
      <c r="D199" s="239"/>
      <c r="E199" s="239"/>
      <c r="F199" s="239"/>
      <c r="G199" s="239"/>
      <c r="H199" s="239"/>
    </row>
    <row r="200" spans="1:8" ht="23.25" x14ac:dyDescent="0.2">
      <c r="A200" s="264" t="s">
        <v>168</v>
      </c>
      <c r="B200" s="264"/>
      <c r="C200" s="264"/>
      <c r="D200" s="264"/>
      <c r="E200" s="264"/>
      <c r="F200" s="264"/>
      <c r="G200" s="264"/>
      <c r="H200" s="264"/>
    </row>
    <row r="201" spans="1:8" s="266" customFormat="1" ht="114.75" customHeight="1" x14ac:dyDescent="0.2">
      <c r="A201" s="239" t="s">
        <v>169</v>
      </c>
      <c r="B201" s="239"/>
      <c r="C201" s="239"/>
      <c r="D201" s="239"/>
      <c r="E201" s="239"/>
      <c r="F201" s="239"/>
      <c r="G201" s="239"/>
      <c r="H201" s="239"/>
    </row>
  </sheetData>
  <sheetProtection selectLockedCells="1" selectUnlockedCells="1"/>
  <mergeCells count="326">
    <mergeCell ref="A196:H196"/>
    <mergeCell ref="A197:H197"/>
    <mergeCell ref="A198:H198"/>
    <mergeCell ref="A199:H199"/>
    <mergeCell ref="A200:H200"/>
    <mergeCell ref="A201:E201"/>
    <mergeCell ref="F201:H201"/>
    <mergeCell ref="A192:B192"/>
    <mergeCell ref="D192:E192"/>
    <mergeCell ref="A193:B193"/>
    <mergeCell ref="D193:E193"/>
    <mergeCell ref="A194:B194"/>
    <mergeCell ref="D194:E194"/>
    <mergeCell ref="A189:B189"/>
    <mergeCell ref="D189:E189"/>
    <mergeCell ref="A190:B190"/>
    <mergeCell ref="D190:E190"/>
    <mergeCell ref="A191:B191"/>
    <mergeCell ref="D191:E191"/>
    <mergeCell ref="A181:C181"/>
    <mergeCell ref="A182:C182"/>
    <mergeCell ref="A184:H184"/>
    <mergeCell ref="A185:H185"/>
    <mergeCell ref="A187:E187"/>
    <mergeCell ref="A188:E188"/>
    <mergeCell ref="A176:C176"/>
    <mergeCell ref="G176:H176"/>
    <mergeCell ref="A177:C177"/>
    <mergeCell ref="A178:C178"/>
    <mergeCell ref="A179:C179"/>
    <mergeCell ref="A180:C180"/>
    <mergeCell ref="A170:B170"/>
    <mergeCell ref="D170:H170"/>
    <mergeCell ref="C172:D172"/>
    <mergeCell ref="C173:D173"/>
    <mergeCell ref="C174:D174"/>
    <mergeCell ref="C175:D175"/>
    <mergeCell ref="A166:B166"/>
    <mergeCell ref="D166:H166"/>
    <mergeCell ref="A167:C167"/>
    <mergeCell ref="D167:H167"/>
    <mergeCell ref="A168:B168"/>
    <mergeCell ref="C168:C169"/>
    <mergeCell ref="D168:H168"/>
    <mergeCell ref="A169:B169"/>
    <mergeCell ref="D169:H169"/>
    <mergeCell ref="A163:B163"/>
    <mergeCell ref="D163:H163"/>
    <mergeCell ref="A164:B164"/>
    <mergeCell ref="D164:H164"/>
    <mergeCell ref="A165:B165"/>
    <mergeCell ref="D165:H165"/>
    <mergeCell ref="A159:B159"/>
    <mergeCell ref="A160:B160"/>
    <mergeCell ref="D160:H160"/>
    <mergeCell ref="A161:B161"/>
    <mergeCell ref="D161:H161"/>
    <mergeCell ref="A162:B162"/>
    <mergeCell ref="D155:H155"/>
    <mergeCell ref="A156:B156"/>
    <mergeCell ref="D156:H156"/>
    <mergeCell ref="A157:B157"/>
    <mergeCell ref="D157:H157"/>
    <mergeCell ref="A158:B158"/>
    <mergeCell ref="D158:H158"/>
    <mergeCell ref="A151:B151"/>
    <mergeCell ref="D151:H151"/>
    <mergeCell ref="A152:B152"/>
    <mergeCell ref="D152:H152"/>
    <mergeCell ref="A153:B153"/>
    <mergeCell ref="C153:C157"/>
    <mergeCell ref="D153:H153"/>
    <mergeCell ref="A154:B154"/>
    <mergeCell ref="D154:H154"/>
    <mergeCell ref="A155:B155"/>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06:B106"/>
    <mergeCell ref="D106:H106"/>
    <mergeCell ref="A107:B107"/>
    <mergeCell ref="D107:H107"/>
    <mergeCell ref="A108:B108"/>
    <mergeCell ref="D108:H108"/>
    <mergeCell ref="D102:H102"/>
    <mergeCell ref="A103:B103"/>
    <mergeCell ref="D103:H103"/>
    <mergeCell ref="A104:B104"/>
    <mergeCell ref="D104:H104"/>
    <mergeCell ref="A105:B105"/>
    <mergeCell ref="D105:H105"/>
    <mergeCell ref="A98:B98"/>
    <mergeCell ref="D98:H98"/>
    <mergeCell ref="A99:B99"/>
    <mergeCell ref="C99:C116"/>
    <mergeCell ref="D99:H99"/>
    <mergeCell ref="A100:B100"/>
    <mergeCell ref="D100:H100"/>
    <mergeCell ref="A101:B101"/>
    <mergeCell ref="D101:H101"/>
    <mergeCell ref="A102:B102"/>
    <mergeCell ref="A95:B95"/>
    <mergeCell ref="D95:H95"/>
    <mergeCell ref="A96:B96"/>
    <mergeCell ref="D96:H96"/>
    <mergeCell ref="A97:B97"/>
    <mergeCell ref="D97:H97"/>
    <mergeCell ref="A92:B92"/>
    <mergeCell ref="D92:H92"/>
    <mergeCell ref="A93:B93"/>
    <mergeCell ref="D93:H93"/>
    <mergeCell ref="A94:B94"/>
    <mergeCell ref="D94:H94"/>
    <mergeCell ref="A89:B89"/>
    <mergeCell ref="D89:H89"/>
    <mergeCell ref="A90:B90"/>
    <mergeCell ref="D90:H90"/>
    <mergeCell ref="A91:B91"/>
    <mergeCell ref="D91:H91"/>
    <mergeCell ref="A84:B84"/>
    <mergeCell ref="D84:H84"/>
    <mergeCell ref="A85:C85"/>
    <mergeCell ref="D85:H85"/>
    <mergeCell ref="D86:H86"/>
    <mergeCell ref="A87:B87"/>
    <mergeCell ref="C87:C95"/>
    <mergeCell ref="D87:H87"/>
    <mergeCell ref="A88:B88"/>
    <mergeCell ref="D88:H88"/>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A72:B72"/>
    <mergeCell ref="D72:H72"/>
    <mergeCell ref="A73:B73"/>
    <mergeCell ref="D73:H73"/>
    <mergeCell ref="A74:B74"/>
    <mergeCell ref="D74:H74"/>
    <mergeCell ref="D68:H68"/>
    <mergeCell ref="A69:B69"/>
    <mergeCell ref="D69:H69"/>
    <mergeCell ref="A70:B70"/>
    <mergeCell ref="D70:H70"/>
    <mergeCell ref="A71:B71"/>
    <mergeCell ref="D71:H71"/>
    <mergeCell ref="A64:C64"/>
    <mergeCell ref="D64:H64"/>
    <mergeCell ref="A65:B65"/>
    <mergeCell ref="C65:C84"/>
    <mergeCell ref="D65:H65"/>
    <mergeCell ref="A66:B66"/>
    <mergeCell ref="D66:H66"/>
    <mergeCell ref="A67:B67"/>
    <mergeCell ref="D67:H67"/>
    <mergeCell ref="A68:B68"/>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47:H47"/>
    <mergeCell ref="A48:A52"/>
    <mergeCell ref="B48:B49"/>
    <mergeCell ref="C48:C49"/>
    <mergeCell ref="D48:D52"/>
    <mergeCell ref="E48:E52"/>
    <mergeCell ref="F48:F52"/>
    <mergeCell ref="G48:G52"/>
    <mergeCell ref="H48:H52"/>
    <mergeCell ref="G32:G36"/>
    <mergeCell ref="H32:H36"/>
    <mergeCell ref="A38:A41"/>
    <mergeCell ref="D38:H41"/>
    <mergeCell ref="C39:C40"/>
    <mergeCell ref="A43:A46"/>
    <mergeCell ref="B43:B44"/>
    <mergeCell ref="C43:C44"/>
    <mergeCell ref="D43:H46"/>
    <mergeCell ref="A32:A36"/>
    <mergeCell ref="B32:B33"/>
    <mergeCell ref="C32:C33"/>
    <mergeCell ref="D32:D36"/>
    <mergeCell ref="E32:E36"/>
    <mergeCell ref="F32:F36"/>
    <mergeCell ref="D26:H26"/>
    <mergeCell ref="A27:A30"/>
    <mergeCell ref="B27:B28"/>
    <mergeCell ref="C27:C28"/>
    <mergeCell ref="D27:D30"/>
    <mergeCell ref="E27:E30"/>
    <mergeCell ref="F27:F30"/>
    <mergeCell ref="G27:G30"/>
    <mergeCell ref="H27:H30"/>
    <mergeCell ref="D17:H17"/>
    <mergeCell ref="A18:A21"/>
    <mergeCell ref="D18:H21"/>
    <mergeCell ref="C19:C20"/>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01"/>
  <sheetViews>
    <sheetView view="pageBreakPreview" zoomScale="40" zoomScaleNormal="60" zoomScaleSheetLayoutView="40" workbookViewId="0">
      <pane ySplit="4" topLeftCell="A47" activePane="bottomLeft" state="frozen"/>
      <selection activeCell="A181" sqref="A181:B181"/>
      <selection pane="bottomLeft" activeCell="A181" sqref="A181:B181"/>
    </sheetView>
  </sheetViews>
  <sheetFormatPr defaultColWidth="9.140625" defaultRowHeight="12.75" x14ac:dyDescent="0.2"/>
  <cols>
    <col min="1" max="1" width="45.7109375" style="216" customWidth="1"/>
    <col min="2" max="2" width="80.7109375" style="217" customWidth="1"/>
    <col min="3" max="3" width="120.7109375" style="218" customWidth="1"/>
    <col min="4" max="7" width="30.7109375" style="217" customWidth="1"/>
    <col min="8" max="8" width="30.7109375" style="219" customWidth="1"/>
    <col min="9" max="16384" width="9.140625" style="219"/>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июня 2024 г.</v>
      </c>
      <c r="B2" s="6" t="s">
        <v>2</v>
      </c>
      <c r="C2" s="7" t="s">
        <v>641</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s="16" customFormat="1" ht="24.95" customHeight="1" thickBot="1" x14ac:dyDescent="0.25">
      <c r="A6" s="436"/>
      <c r="B6" s="437"/>
      <c r="C6" s="438"/>
      <c r="D6" s="337" t="s">
        <v>171</v>
      </c>
      <c r="E6" s="268" t="s">
        <v>172</v>
      </c>
      <c r="F6" s="337" t="s">
        <v>173</v>
      </c>
      <c r="G6" s="268" t="s">
        <v>174</v>
      </c>
      <c r="H6" s="338" t="s">
        <v>175</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"2ГИС.ПСКОВ" (версия для ПК); Интернет-площадка 2gis.ru на основе Cправочника организаций "2ГИС.ПСКОВ"; Электронный справочник на основе Справочника организаций "2ГИС.ПСКОВ" (мобильная версия); Интернет-площадки и Веб-приложения на основе Cправочника организаций "2ГИС.ПСКОВ", http://api.2gis.ru/</v>
      </c>
      <c r="D7" s="31">
        <f>F7*1.2</f>
        <v>6588</v>
      </c>
      <c r="E7" s="32">
        <f>F7*1.1</f>
        <v>6039.0000000000009</v>
      </c>
      <c r="F7" s="32">
        <v>5490</v>
      </c>
      <c r="G7" s="32">
        <f>F7*0.75</f>
        <v>4117.5</v>
      </c>
      <c r="H7" s="33">
        <f>F7*0.5</f>
        <v>2745</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"2ГИС.ПСКОВ" (версия для ПК); Интернет-площадка 2gis.ru на основе Cправочника организаций "2ГИС.ПСКОВ"; Электронный справочник на основе Справочника организаций "2ГИС.ПСКОВ" (мобильная версия); Интернет-площадки и Веб-приложения на основе Cправочника организаций "2ГИС.ПСКОВ",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"2ГИС.ПСКОВ" (версия для ПК); Интернет-площадка 2gis.ru на основе Cправочника организаций "2ГИС.ПСКОВ"; Электронный справочник на основе Справочника организаций "2ГИС.ПСКОВ" (мобильная версия); Интернет-площадки и Веб-приложения на основе Cправочника организаций "2ГИС.ПСКОВ", http://api.2gis.ru/</v>
      </c>
      <c r="D12" s="54">
        <f>F12*1.2</f>
        <v>7092</v>
      </c>
      <c r="E12" s="32">
        <f>F12*1.1</f>
        <v>6501.0000000000009</v>
      </c>
      <c r="F12" s="32">
        <v>5910</v>
      </c>
      <c r="G12" s="32">
        <f>F12*0.75</f>
        <v>4432.5</v>
      </c>
      <c r="H12" s="33">
        <f>F12*0.5</f>
        <v>2955</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"2ГИС.ПСКОВ" (версия для ПК); Интернет-площадка 2gis.ru на основе Cправочника организаций "2ГИС.ПСКОВ"; Электронный справочник на основе Справочника организаций "2ГИС.ПСКОВ" (мобильная версия); Интернет-площадки и Веб-приложения на основе Cправочника организаций "2ГИС.ПСКОВ",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1062</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"2ГИС.ПСКОВ"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"2ГИС.ПСКОВ"; Электронный справочник "2ГИС.ПСКОВ"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Интернет-площадки и Веб-приложения на основе Cправочника организаций "2ГИС.ПСКОВ", http://api.2gis.ru/</v>
      </c>
      <c r="D23" s="271">
        <v>126</v>
      </c>
      <c r="E23" s="272"/>
      <c r="F23" s="272"/>
      <c r="G23" s="272"/>
      <c r="H23" s="273"/>
    </row>
    <row r="24" spans="1:8" s="16" customFormat="1" ht="94.5" customHeight="1" x14ac:dyDescent="0.2">
      <c r="A24" s="71"/>
      <c r="B24" s="92"/>
      <c r="C24" s="93"/>
      <c r="D24" s="94"/>
      <c r="E24" s="95"/>
      <c r="F24" s="95"/>
      <c r="G24" s="95"/>
      <c r="H24" s="274"/>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25" s="275"/>
      <c r="E25" s="276"/>
      <c r="F25" s="276"/>
      <c r="G25" s="276"/>
      <c r="H25" s="277"/>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"2ГИС.ПСКОВ" (версия для ПК); Интернет-площадка 2gis.ru на основе Cправочника организаций "2ГИС.ПСКОВ"; Электронный справочник на основе Справочника организаций "2ГИС.ПСКОВ" (мобильная версия)</v>
      </c>
      <c r="D27" s="31">
        <f>F27*1.2</f>
        <v>9230.4</v>
      </c>
      <c r="E27" s="32">
        <f>F27*1.1</f>
        <v>8461.2000000000007</v>
      </c>
      <c r="F27" s="32">
        <v>7692</v>
      </c>
      <c r="G27" s="32">
        <f>F27*0.75</f>
        <v>5769</v>
      </c>
      <c r="H27" s="33">
        <f>F27*0.5</f>
        <v>3846</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"2ГИС.ПСКОВ" (версия для ПК); Интернет-площадка 2gis.ru на основе Cправочника организаций "2ГИС.ПСКОВ"; Электронный справочник на основе Справочника организаций "2ГИС.ПСКОВ" (мобильная версия)</v>
      </c>
      <c r="D32" s="54">
        <f>F32*1.2</f>
        <v>9936</v>
      </c>
      <c r="E32" s="32">
        <f>F32*1.1</f>
        <v>9108</v>
      </c>
      <c r="F32" s="32">
        <v>8280</v>
      </c>
      <c r="G32" s="32">
        <f>F32*0.75</f>
        <v>6210</v>
      </c>
      <c r="H32" s="33">
        <f>F32*0.5</f>
        <v>4140</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1560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"2ГИС.ПСКОВ"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"2ГИС.ПСКОВ"; Электронный справочник "2ГИС.ПСКОВ"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v>
      </c>
      <c r="D43" s="68">
        <v>180</v>
      </c>
      <c r="E43" s="69"/>
      <c r="F43" s="69"/>
      <c r="G43" s="69"/>
      <c r="H43" s="70"/>
    </row>
    <row r="44" spans="1:8" s="16" customFormat="1" ht="69.75" customHeight="1" x14ac:dyDescent="0.2">
      <c r="A44" s="71"/>
      <c r="B44" s="92"/>
      <c r="C44" s="93"/>
      <c r="D44" s="74"/>
      <c r="E44" s="75"/>
      <c r="F44" s="75"/>
      <c r="G44" s="75"/>
      <c r="H44" s="7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45" s="74"/>
      <c r="E45" s="75"/>
      <c r="F45" s="75"/>
      <c r="G45" s="75"/>
      <c r="H45" s="7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46" s="78"/>
      <c r="E46" s="79"/>
      <c r="F46" s="79"/>
      <c r="G46" s="79"/>
      <c r="H46" s="80"/>
    </row>
    <row r="47" spans="1:8" s="16" customFormat="1" ht="24.95" customHeight="1" thickBot="1" x14ac:dyDescent="0.25">
      <c r="A47" s="81"/>
      <c r="B47" s="82"/>
      <c r="C47" s="83"/>
      <c r="D47" s="113"/>
      <c r="E47" s="114"/>
      <c r="F47" s="114"/>
      <c r="G47" s="114"/>
      <c r="H47" s="115"/>
    </row>
    <row r="48" spans="1:8" s="16" customFormat="1" ht="48" customHeight="1" x14ac:dyDescent="0.2">
      <c r="A48" s="29" t="s">
        <v>31</v>
      </c>
      <c r="B48" s="30" t="s">
        <v>27</v>
      </c>
      <c r="C4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"2ГИС.ПСКОВ" (версия для ПК); Интернет-площадка 2gis.ru на основе Cправочника организаций "2ГИС.ПСКОВ"; Электронный справочник на основе Справочника организаций "2ГИС.ПСКОВ" (мобильная версия); Интернет-площадки и Веб-приложения на основе Cправочника организаций "2ГИС.ПСКОВ", http://api.2gis.ru/</v>
      </c>
      <c r="D48" s="31">
        <f>F48*1.2</f>
        <v>7905.5999999999995</v>
      </c>
      <c r="E48" s="32">
        <f>F48*1.1</f>
        <v>7246.8</v>
      </c>
      <c r="F48" s="32">
        <v>6588</v>
      </c>
      <c r="G48" s="32">
        <f>F48*0.75</f>
        <v>4941</v>
      </c>
      <c r="H48" s="33">
        <f>F48*0.5</f>
        <v>3294</v>
      </c>
    </row>
    <row r="49" spans="1:8" s="16" customFormat="1" ht="132" customHeight="1" x14ac:dyDescent="0.2">
      <c r="A49" s="34"/>
      <c r="B49" s="35"/>
      <c r="C49" s="35"/>
      <c r="D49" s="36"/>
      <c r="E49" s="37"/>
      <c r="F49" s="37"/>
      <c r="G49" s="37"/>
      <c r="H49" s="38"/>
    </row>
    <row r="50" spans="1:8" s="16" customFormat="1" ht="127.5" customHeight="1" x14ac:dyDescent="0.2">
      <c r="A50" s="34"/>
      <c r="B50" s="39" t="s">
        <v>12</v>
      </c>
      <c r="C5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"2ГИС.ПСКОВ" (версия для ПК); Интернет-площадка 2gis.ru на основе Cправочника организаций "2ГИС.ПСКОВ"; Электронный справочник на основе Справочника организаций "2ГИС.ПСКОВ" (мобильная версия); Интернет-площадки и Веб-приложения на основе Cправочника организаций "2ГИС.ПСКОВ", http://api.2gis.ru/</v>
      </c>
      <c r="D50" s="36"/>
      <c r="E50" s="37"/>
      <c r="F50" s="37"/>
      <c r="G50" s="37"/>
      <c r="H50" s="38"/>
    </row>
    <row r="51" spans="1:8" s="16" customFormat="1" ht="127.5" customHeight="1" thickBot="1" x14ac:dyDescent="0.25">
      <c r="A51" s="119"/>
      <c r="B51" s="120" t="s">
        <v>33</v>
      </c>
      <c r="C51"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51" s="121"/>
      <c r="E51" s="122"/>
      <c r="F51" s="122"/>
      <c r="G51" s="122"/>
      <c r="H51" s="123"/>
    </row>
    <row r="52" spans="1:8" s="16" customFormat="1" ht="166.5" customHeight="1" thickBot="1" x14ac:dyDescent="0.25">
      <c r="A52" s="41"/>
      <c r="B52" s="42" t="s">
        <v>13</v>
      </c>
      <c r="C52"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52" s="44"/>
      <c r="E52" s="45"/>
      <c r="F52" s="45"/>
      <c r="G52" s="45"/>
      <c r="H52" s="46"/>
    </row>
    <row r="53" spans="1:8" s="16" customFormat="1" ht="24.95" customHeight="1" thickBot="1" x14ac:dyDescent="0.25">
      <c r="A53" s="47"/>
      <c r="B53" s="48"/>
      <c r="C53" s="49"/>
      <c r="D53" s="50"/>
      <c r="E53" s="51"/>
      <c r="F53" s="51"/>
      <c r="G53" s="51"/>
      <c r="H53" s="52"/>
    </row>
    <row r="54" spans="1:8" s="16" customFormat="1" ht="48" customHeight="1" x14ac:dyDescent="0.2">
      <c r="A54" s="53" t="s">
        <v>35</v>
      </c>
      <c r="B54" s="30" t="s">
        <v>27</v>
      </c>
      <c r="C54"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"2ГИС.ПСКОВ" (версия для ПК); Интернет-площадка 2gis.ru на основе Cправочника организаций "2ГИС.ПСКОВ"; Электронный справочник на основе Справочника организаций "2ГИС.ПСКОВ" (мобильная версия); Интернет-площадки и Веб-приложения на основе Cправочника организаций "2ГИС.ПСКОВ", http://api.2gis.ru/</v>
      </c>
      <c r="D54" s="54">
        <f>F54*1.2</f>
        <v>8510.4</v>
      </c>
      <c r="E54" s="32">
        <f>F54*1.1</f>
        <v>7801.2000000000007</v>
      </c>
      <c r="F54" s="32">
        <v>7092</v>
      </c>
      <c r="G54" s="32">
        <f>F54*0.75</f>
        <v>5319</v>
      </c>
      <c r="H54" s="33">
        <f>F54*0.5</f>
        <v>3546</v>
      </c>
    </row>
    <row r="55" spans="1:8" s="16" customFormat="1" ht="132" customHeight="1" x14ac:dyDescent="0.2">
      <c r="A55" s="55"/>
      <c r="B55" s="35"/>
      <c r="C55" s="35"/>
      <c r="D55" s="56"/>
      <c r="E55" s="37"/>
      <c r="F55" s="37"/>
      <c r="G55" s="37"/>
      <c r="H55" s="38"/>
    </row>
    <row r="56" spans="1:8" s="16" customFormat="1" ht="138.94999999999999" customHeight="1" x14ac:dyDescent="0.2">
      <c r="A56" s="55"/>
      <c r="B56" s="39" t="s">
        <v>12</v>
      </c>
      <c r="C56"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"2ГИС.ПСКОВ" (версия для ПК); Интернет-площадка 2gis.ru на основе Cправочника организаций "2ГИС.ПСКОВ"; Электронный справочник на основе Справочника организаций "2ГИС.ПСКОВ" (мобильная версия); Интернет-площадки и Веб-приложения на основе Cправочника организаций "2ГИС.ПСКОВ", http://api.2gis.ru/</v>
      </c>
      <c r="D56" s="56"/>
      <c r="E56" s="37"/>
      <c r="F56" s="37"/>
      <c r="G56" s="37"/>
      <c r="H56" s="38"/>
    </row>
    <row r="57" spans="1:8" s="16" customFormat="1" ht="166.5" customHeight="1" x14ac:dyDescent="0.2">
      <c r="A57" s="55"/>
      <c r="B57" s="57" t="s">
        <v>13</v>
      </c>
      <c r="C57"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57" s="56"/>
      <c r="E57" s="37"/>
      <c r="F57" s="37"/>
      <c r="G57" s="37"/>
      <c r="H57" s="38"/>
    </row>
    <row r="58" spans="1:8" s="16" customFormat="1" ht="92.25" customHeight="1" thickBot="1" x14ac:dyDescent="0.25">
      <c r="A58" s="59"/>
      <c r="B58" s="42" t="s">
        <v>36</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58" s="61"/>
      <c r="E58" s="45"/>
      <c r="F58" s="45"/>
      <c r="G58" s="45"/>
      <c r="H58" s="46"/>
    </row>
    <row r="59" spans="1:8" s="16" customFormat="1" ht="24.95" customHeight="1" thickBot="1" x14ac:dyDescent="0.25">
      <c r="A59" s="81"/>
      <c r="B59" s="82"/>
      <c r="C59" s="83"/>
      <c r="D59" s="84"/>
      <c r="E59" s="85"/>
      <c r="F59" s="85"/>
      <c r="G59" s="85"/>
      <c r="H59" s="86"/>
    </row>
    <row r="60" spans="1:8" s="16" customFormat="1" ht="50.1" customHeight="1" x14ac:dyDescent="0.2">
      <c r="A60" s="65" t="s">
        <v>37</v>
      </c>
      <c r="B60" s="87" t="s">
        <v>23</v>
      </c>
      <c r="C60"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Интернет-площадки и Веб-приложения на основе Cправочника организаций "2ГИС.ПСКОВ", http://api.2gis.ru/</v>
      </c>
      <c r="D60" s="271">
        <v>126</v>
      </c>
      <c r="E60" s="272"/>
      <c r="F60" s="272"/>
      <c r="G60" s="272"/>
      <c r="H60" s="273"/>
    </row>
    <row r="61" spans="1:8" s="16" customFormat="1" ht="94.5" customHeight="1" x14ac:dyDescent="0.2">
      <c r="A61" s="71"/>
      <c r="B61" s="92"/>
      <c r="C61" s="93"/>
      <c r="D61" s="94"/>
      <c r="E61" s="95"/>
      <c r="F61" s="95"/>
      <c r="G61" s="95"/>
      <c r="H61" s="274"/>
    </row>
    <row r="62" spans="1:8" s="16" customFormat="1" ht="163.5" customHeight="1" thickBot="1" x14ac:dyDescent="0.25">
      <c r="A62" s="77"/>
      <c r="B62" s="97" t="s">
        <v>13</v>
      </c>
      <c r="C62"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62" s="275"/>
      <c r="E62" s="276"/>
      <c r="F62" s="276"/>
      <c r="G62" s="276"/>
      <c r="H62" s="277"/>
    </row>
    <row r="63" spans="1:8" ht="21.75" thickBot="1" x14ac:dyDescent="0.25">
      <c r="A63" s="81"/>
      <c r="B63" s="129"/>
      <c r="C63" s="130"/>
      <c r="D63" s="113"/>
      <c r="E63" s="114"/>
      <c r="F63" s="114"/>
      <c r="G63" s="114"/>
      <c r="H63" s="115"/>
    </row>
    <row r="64" spans="1:8" ht="50.1" customHeight="1" thickBot="1" x14ac:dyDescent="0.25">
      <c r="A64" s="136" t="s">
        <v>38</v>
      </c>
      <c r="B64" s="137"/>
      <c r="C64" s="137"/>
      <c r="D64" s="138" t="str">
        <f>"от "&amp;MIN(D65:D84)&amp;" до "&amp;MAX(D65:D84)</f>
        <v>от 690 до 13800</v>
      </c>
      <c r="E64" s="139"/>
      <c r="F64" s="139"/>
      <c r="G64" s="139"/>
      <c r="H64" s="140"/>
    </row>
    <row r="65" spans="1:8" ht="37.5" customHeight="1" x14ac:dyDescent="0.2">
      <c r="A65" s="141" t="s">
        <v>39</v>
      </c>
      <c r="B65" s="142"/>
      <c r="C65" s="143" t="str">
        <f>"Электронный справочник на основе Справочника организаций "&amp;$C$2&amp;" (версия для ПК)"</f>
        <v>Электронный справочник на основе Справочника организаций "2ГИС.ПСКОВ" (версия для ПК)</v>
      </c>
      <c r="D65" s="144">
        <v>690</v>
      </c>
      <c r="E65" s="145"/>
      <c r="F65" s="145"/>
      <c r="G65" s="145"/>
      <c r="H65" s="146"/>
    </row>
    <row r="66" spans="1:8" ht="37.5" customHeight="1" x14ac:dyDescent="0.2">
      <c r="A66" s="147" t="s">
        <v>40</v>
      </c>
      <c r="B66" s="148"/>
      <c r="C66" s="143"/>
      <c r="D66" s="36">
        <v>1380</v>
      </c>
      <c r="E66" s="37"/>
      <c r="F66" s="37"/>
      <c r="G66" s="37"/>
      <c r="H66" s="38"/>
    </row>
    <row r="67" spans="1:8" ht="37.5" customHeight="1" x14ac:dyDescent="0.2">
      <c r="A67" s="147" t="s">
        <v>41</v>
      </c>
      <c r="B67" s="148"/>
      <c r="C67" s="143"/>
      <c r="D67" s="36">
        <v>2070</v>
      </c>
      <c r="E67" s="37"/>
      <c r="F67" s="37"/>
      <c r="G67" s="37"/>
      <c r="H67" s="38"/>
    </row>
    <row r="68" spans="1:8" ht="37.5" customHeight="1" x14ac:dyDescent="0.2">
      <c r="A68" s="147" t="s">
        <v>42</v>
      </c>
      <c r="B68" s="148"/>
      <c r="C68" s="143"/>
      <c r="D68" s="36">
        <v>2760</v>
      </c>
      <c r="E68" s="37"/>
      <c r="F68" s="37"/>
      <c r="G68" s="37"/>
      <c r="H68" s="38"/>
    </row>
    <row r="69" spans="1:8" ht="37.5" customHeight="1" x14ac:dyDescent="0.2">
      <c r="A69" s="147" t="s">
        <v>43</v>
      </c>
      <c r="B69" s="148"/>
      <c r="C69" s="143"/>
      <c r="D69" s="36">
        <v>3450</v>
      </c>
      <c r="E69" s="37"/>
      <c r="F69" s="37"/>
      <c r="G69" s="37"/>
      <c r="H69" s="38"/>
    </row>
    <row r="70" spans="1:8" ht="37.5" customHeight="1" x14ac:dyDescent="0.2">
      <c r="A70" s="147" t="s">
        <v>44</v>
      </c>
      <c r="B70" s="148"/>
      <c r="C70" s="143"/>
      <c r="D70" s="36">
        <v>4140</v>
      </c>
      <c r="E70" s="37"/>
      <c r="F70" s="37"/>
      <c r="G70" s="37"/>
      <c r="H70" s="38"/>
    </row>
    <row r="71" spans="1:8" ht="37.5" customHeight="1" x14ac:dyDescent="0.2">
      <c r="A71" s="147" t="s">
        <v>45</v>
      </c>
      <c r="B71" s="148"/>
      <c r="C71" s="143"/>
      <c r="D71" s="36">
        <v>4830</v>
      </c>
      <c r="E71" s="37"/>
      <c r="F71" s="37"/>
      <c r="G71" s="37"/>
      <c r="H71" s="38"/>
    </row>
    <row r="72" spans="1:8" ht="37.5" customHeight="1" x14ac:dyDescent="0.2">
      <c r="A72" s="147" t="s">
        <v>46</v>
      </c>
      <c r="B72" s="148"/>
      <c r="C72" s="143"/>
      <c r="D72" s="36">
        <v>5520</v>
      </c>
      <c r="E72" s="37"/>
      <c r="F72" s="37"/>
      <c r="G72" s="37"/>
      <c r="H72" s="38"/>
    </row>
    <row r="73" spans="1:8" ht="37.5" customHeight="1" x14ac:dyDescent="0.2">
      <c r="A73" s="147" t="s">
        <v>47</v>
      </c>
      <c r="B73" s="148"/>
      <c r="C73" s="143"/>
      <c r="D73" s="36">
        <v>6210</v>
      </c>
      <c r="E73" s="37"/>
      <c r="F73" s="37"/>
      <c r="G73" s="37"/>
      <c r="H73" s="38"/>
    </row>
    <row r="74" spans="1:8" ht="37.5" customHeight="1" x14ac:dyDescent="0.2">
      <c r="A74" s="147" t="s">
        <v>48</v>
      </c>
      <c r="B74" s="148"/>
      <c r="C74" s="143"/>
      <c r="D74" s="36">
        <v>6900</v>
      </c>
      <c r="E74" s="37"/>
      <c r="F74" s="37"/>
      <c r="G74" s="37"/>
      <c r="H74" s="38"/>
    </row>
    <row r="75" spans="1:8" ht="37.5" customHeight="1" x14ac:dyDescent="0.2">
      <c r="A75" s="147" t="s">
        <v>49</v>
      </c>
      <c r="B75" s="148"/>
      <c r="C75" s="143"/>
      <c r="D75" s="36">
        <v>7590</v>
      </c>
      <c r="E75" s="37"/>
      <c r="F75" s="37"/>
      <c r="G75" s="37"/>
      <c r="H75" s="38"/>
    </row>
    <row r="76" spans="1:8" ht="37.5" customHeight="1" x14ac:dyDescent="0.2">
      <c r="A76" s="147" t="s">
        <v>50</v>
      </c>
      <c r="B76" s="148"/>
      <c r="C76" s="143"/>
      <c r="D76" s="36">
        <v>8280</v>
      </c>
      <c r="E76" s="37"/>
      <c r="F76" s="37"/>
      <c r="G76" s="37"/>
      <c r="H76" s="38"/>
    </row>
    <row r="77" spans="1:8" ht="37.5" customHeight="1" x14ac:dyDescent="0.2">
      <c r="A77" s="147" t="s">
        <v>51</v>
      </c>
      <c r="B77" s="148"/>
      <c r="C77" s="143"/>
      <c r="D77" s="36">
        <v>8970</v>
      </c>
      <c r="E77" s="37"/>
      <c r="F77" s="37"/>
      <c r="G77" s="37"/>
      <c r="H77" s="38"/>
    </row>
    <row r="78" spans="1:8" ht="37.5" customHeight="1" x14ac:dyDescent="0.2">
      <c r="A78" s="147" t="s">
        <v>52</v>
      </c>
      <c r="B78" s="148"/>
      <c r="C78" s="143"/>
      <c r="D78" s="36">
        <v>9660</v>
      </c>
      <c r="E78" s="37"/>
      <c r="F78" s="37"/>
      <c r="G78" s="37"/>
      <c r="H78" s="38"/>
    </row>
    <row r="79" spans="1:8" ht="37.5" customHeight="1" x14ac:dyDescent="0.2">
      <c r="A79" s="147" t="s">
        <v>53</v>
      </c>
      <c r="B79" s="148"/>
      <c r="C79" s="143"/>
      <c r="D79" s="36">
        <v>10350</v>
      </c>
      <c r="E79" s="37"/>
      <c r="F79" s="37"/>
      <c r="G79" s="37"/>
      <c r="H79" s="38"/>
    </row>
    <row r="80" spans="1:8" ht="37.5" customHeight="1" x14ac:dyDescent="0.2">
      <c r="A80" s="147" t="s">
        <v>54</v>
      </c>
      <c r="B80" s="148"/>
      <c r="C80" s="143"/>
      <c r="D80" s="36">
        <v>11040</v>
      </c>
      <c r="E80" s="37"/>
      <c r="F80" s="37"/>
      <c r="G80" s="37"/>
      <c r="H80" s="38"/>
    </row>
    <row r="81" spans="1:8" ht="37.5" customHeight="1" x14ac:dyDescent="0.2">
      <c r="A81" s="147" t="s">
        <v>55</v>
      </c>
      <c r="B81" s="148"/>
      <c r="C81" s="143"/>
      <c r="D81" s="36">
        <v>11730</v>
      </c>
      <c r="E81" s="37"/>
      <c r="F81" s="37"/>
      <c r="G81" s="37"/>
      <c r="H81" s="38"/>
    </row>
    <row r="82" spans="1:8" ht="37.5" customHeight="1" x14ac:dyDescent="0.2">
      <c r="A82" s="147" t="s">
        <v>56</v>
      </c>
      <c r="B82" s="148"/>
      <c r="C82" s="143"/>
      <c r="D82" s="36">
        <v>12420</v>
      </c>
      <c r="E82" s="37"/>
      <c r="F82" s="37"/>
      <c r="G82" s="37"/>
      <c r="H82" s="38"/>
    </row>
    <row r="83" spans="1:8" ht="37.5" customHeight="1" x14ac:dyDescent="0.2">
      <c r="A83" s="147" t="s">
        <v>57</v>
      </c>
      <c r="B83" s="148"/>
      <c r="C83" s="143"/>
      <c r="D83" s="36">
        <v>13110</v>
      </c>
      <c r="E83" s="37"/>
      <c r="F83" s="37"/>
      <c r="G83" s="37"/>
      <c r="H83" s="38"/>
    </row>
    <row r="84" spans="1:8" ht="37.5" customHeight="1" thickBot="1" x14ac:dyDescent="0.25">
      <c r="A84" s="147" t="s">
        <v>58</v>
      </c>
      <c r="B84" s="148"/>
      <c r="C84" s="143"/>
      <c r="D84" s="36">
        <v>13800</v>
      </c>
      <c r="E84" s="37"/>
      <c r="F84" s="37"/>
      <c r="G84" s="37"/>
      <c r="H84" s="38"/>
    </row>
    <row r="85" spans="1:8" ht="50.1" customHeight="1" thickBot="1" x14ac:dyDescent="0.25">
      <c r="A85" s="136" t="s">
        <v>59</v>
      </c>
      <c r="B85" s="137"/>
      <c r="C85" s="137"/>
      <c r="D85" s="138" t="str">
        <f>"от "&amp;MIN(D86:D95)&amp;" до "&amp;MAX(D86:D95)</f>
        <v>от 240 до 4020</v>
      </c>
      <c r="E85" s="139"/>
      <c r="F85" s="139"/>
      <c r="G85" s="139"/>
      <c r="H85" s="140"/>
    </row>
    <row r="86" spans="1:8" ht="151.5" x14ac:dyDescent="0.2">
      <c r="A86" s="149" t="s">
        <v>60</v>
      </c>
      <c r="B86" s="150" t="s">
        <v>13</v>
      </c>
      <c r="C86" s="151" t="str">
        <f t="shared" ref="C8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86" s="152">
        <v>600</v>
      </c>
      <c r="E86" s="152"/>
      <c r="F86" s="152"/>
      <c r="G86" s="152"/>
      <c r="H86" s="153"/>
    </row>
    <row r="87" spans="1:8" ht="37.5" customHeight="1" x14ac:dyDescent="0.2">
      <c r="A87" s="154" t="s">
        <v>61</v>
      </c>
      <c r="B87" s="155"/>
      <c r="C87" s="156" t="str">
        <f>"Электронный справочник на основе Справочника организаций "&amp;$C$2&amp;" (версия для ПК)"</f>
        <v>Электронный справочник на основе Справочника организаций "2ГИС.ПСКОВ" (версия для ПК)</v>
      </c>
      <c r="D87" s="157">
        <v>240</v>
      </c>
      <c r="E87" s="157"/>
      <c r="F87" s="157"/>
      <c r="G87" s="157"/>
      <c r="H87" s="158"/>
    </row>
    <row r="88" spans="1:8" ht="37.5" customHeight="1" x14ac:dyDescent="0.2">
      <c r="A88" s="154" t="s">
        <v>62</v>
      </c>
      <c r="B88" s="155"/>
      <c r="C88" s="159"/>
      <c r="D88" s="157">
        <v>4020</v>
      </c>
      <c r="E88" s="157"/>
      <c r="F88" s="157"/>
      <c r="G88" s="157"/>
      <c r="H88" s="158"/>
    </row>
    <row r="89" spans="1:8" ht="37.5" customHeight="1" x14ac:dyDescent="0.2">
      <c r="A89" s="154" t="s">
        <v>63</v>
      </c>
      <c r="B89" s="155"/>
      <c r="C89" s="159"/>
      <c r="D89" s="157">
        <v>1008</v>
      </c>
      <c r="E89" s="157"/>
      <c r="F89" s="157"/>
      <c r="G89" s="157"/>
      <c r="H89" s="158"/>
    </row>
    <row r="90" spans="1:8" ht="37.5" customHeight="1" x14ac:dyDescent="0.2">
      <c r="A90" s="160" t="s">
        <v>64</v>
      </c>
      <c r="B90" s="161"/>
      <c r="C90" s="159"/>
      <c r="D90" s="157">
        <v>3012</v>
      </c>
      <c r="E90" s="157"/>
      <c r="F90" s="157"/>
      <c r="G90" s="157"/>
      <c r="H90" s="158"/>
    </row>
    <row r="91" spans="1:8" ht="37.5" customHeight="1" x14ac:dyDescent="0.2">
      <c r="A91" s="154" t="s">
        <v>65</v>
      </c>
      <c r="B91" s="155"/>
      <c r="C91" s="159"/>
      <c r="D91" s="157">
        <v>240</v>
      </c>
      <c r="E91" s="157"/>
      <c r="F91" s="157"/>
      <c r="G91" s="157"/>
      <c r="H91" s="158"/>
    </row>
    <row r="92" spans="1:8" ht="37.5" customHeight="1" x14ac:dyDescent="0.2">
      <c r="A92" s="154" t="s">
        <v>66</v>
      </c>
      <c r="B92" s="155"/>
      <c r="C92" s="159"/>
      <c r="D92" s="157">
        <v>240</v>
      </c>
      <c r="E92" s="157"/>
      <c r="F92" s="157"/>
      <c r="G92" s="157"/>
      <c r="H92" s="158"/>
    </row>
    <row r="93" spans="1:8" ht="37.5" customHeight="1" x14ac:dyDescent="0.2">
      <c r="A93" s="154" t="s">
        <v>67</v>
      </c>
      <c r="B93" s="155"/>
      <c r="C93" s="159"/>
      <c r="D93" s="157">
        <v>480</v>
      </c>
      <c r="E93" s="157"/>
      <c r="F93" s="157"/>
      <c r="G93" s="157"/>
      <c r="H93" s="158"/>
    </row>
    <row r="94" spans="1:8" ht="37.5" customHeight="1" x14ac:dyDescent="0.2">
      <c r="A94" s="154" t="s">
        <v>68</v>
      </c>
      <c r="B94" s="155"/>
      <c r="C94" s="159"/>
      <c r="D94" s="157">
        <v>720</v>
      </c>
      <c r="E94" s="157"/>
      <c r="F94" s="157"/>
      <c r="G94" s="157"/>
      <c r="H94" s="158"/>
    </row>
    <row r="95" spans="1:8" ht="37.5" customHeight="1" thickBot="1" x14ac:dyDescent="0.25">
      <c r="A95" s="162" t="s">
        <v>69</v>
      </c>
      <c r="B95" s="163"/>
      <c r="C95" s="164"/>
      <c r="D95" s="165">
        <v>3480</v>
      </c>
      <c r="E95" s="165"/>
      <c r="F95" s="165"/>
      <c r="G95" s="165"/>
      <c r="H95" s="166"/>
    </row>
    <row r="96" spans="1:8" s="16" customFormat="1" ht="117.75" customHeight="1" thickBot="1" x14ac:dyDescent="0.25">
      <c r="A96" s="287" t="s">
        <v>71</v>
      </c>
      <c r="B96" s="288"/>
      <c r="C96" s="28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"2ГИС.ПСКОВ" (версия для ПК); Интернет-площадка 2gis.ru на основе Cправочника организаций "2ГИС.ПСКОВ"; Электронный справочник на основе Справочника организаций "2ГИС.ПСКОВ" (мобильная версия); Интернет-площадки и Веб-приложения на основе Cправочника организаций "2ГИС.ПСКОВ", http://api.2gis.ru/</v>
      </c>
      <c r="D96" s="45">
        <v>30</v>
      </c>
      <c r="E96" s="45"/>
      <c r="F96" s="45"/>
      <c r="G96" s="45"/>
      <c r="H96" s="46"/>
    </row>
    <row r="97" spans="1:8" ht="50.1" customHeight="1" thickBot="1" x14ac:dyDescent="0.25">
      <c r="A97" s="24" t="s">
        <v>72</v>
      </c>
      <c r="B97" s="25"/>
      <c r="C97" s="26"/>
      <c r="D97" s="173" t="str">
        <f>"от "&amp;MIN(D99,D119:H120,F159,D121:H135)&amp;" до "&amp;MAX(D99,D119:H120,F159,D121:H135)</f>
        <v>от 708 до 5040</v>
      </c>
      <c r="E97" s="173"/>
      <c r="F97" s="173"/>
      <c r="G97" s="173"/>
      <c r="H97" s="174"/>
    </row>
    <row r="98" spans="1:8" ht="21.75" thickBot="1" x14ac:dyDescent="0.25">
      <c r="A98" s="290"/>
      <c r="B98" s="291"/>
      <c r="C98" s="130"/>
      <c r="D98" s="292"/>
      <c r="E98" s="292"/>
      <c r="F98" s="292"/>
      <c r="G98" s="292"/>
      <c r="H98" s="293"/>
    </row>
    <row r="99" spans="1:8" ht="67.5" customHeight="1" thickBot="1" x14ac:dyDescent="0.25">
      <c r="A99" s="179" t="s">
        <v>73</v>
      </c>
      <c r="B99" s="180"/>
      <c r="C99"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"2ГИС.ПСКОВ" (версия для ПК); Интернет-площадка 2gis.kz на основе Cправочника организаций "2ГИС.ПСКОВ"; Электронный справочник на основе Справочника организаций "2ГИС.ПСКОВ" (мобильная версия); Интернет-площадки и Веб-приложения на основе Cправочника организаций "2ГИС.ПСКОВ", http://api.2gis.kz/</v>
      </c>
      <c r="D99" s="182">
        <v>2100</v>
      </c>
      <c r="E99" s="182"/>
      <c r="F99" s="182"/>
      <c r="G99" s="182"/>
      <c r="H99" s="183"/>
    </row>
    <row r="100" spans="1:8" ht="67.5" customHeight="1" thickBot="1" x14ac:dyDescent="0.25">
      <c r="A100" s="184" t="s">
        <v>74</v>
      </c>
      <c r="B100" s="185"/>
      <c r="C100" s="186"/>
      <c r="D100" s="187" t="s">
        <v>75</v>
      </c>
      <c r="E100" s="188"/>
      <c r="F100" s="188"/>
      <c r="G100" s="188"/>
      <c r="H100" s="189"/>
    </row>
    <row r="101" spans="1:8" ht="67.5" customHeight="1" x14ac:dyDescent="0.2">
      <c r="A101" s="190" t="s">
        <v>76</v>
      </c>
      <c r="B101" s="191"/>
      <c r="C101" s="186"/>
      <c r="D101" s="157">
        <f>D99/4</f>
        <v>525</v>
      </c>
      <c r="E101" s="157"/>
      <c r="F101" s="157"/>
      <c r="G101" s="157"/>
      <c r="H101" s="158"/>
    </row>
    <row r="102" spans="1:8" ht="67.5" customHeight="1" x14ac:dyDescent="0.2">
      <c r="A102" s="190" t="s">
        <v>77</v>
      </c>
      <c r="B102" s="191"/>
      <c r="C102" s="186"/>
      <c r="D102" s="157">
        <f>D99/5</f>
        <v>420</v>
      </c>
      <c r="E102" s="157"/>
      <c r="F102" s="157"/>
      <c r="G102" s="157"/>
      <c r="H102" s="158"/>
    </row>
    <row r="103" spans="1:8" ht="67.5" customHeight="1" x14ac:dyDescent="0.2">
      <c r="A103" s="190" t="s">
        <v>78</v>
      </c>
      <c r="B103" s="191"/>
      <c r="C103" s="186"/>
      <c r="D103" s="157">
        <f>D99/6</f>
        <v>350</v>
      </c>
      <c r="E103" s="157"/>
      <c r="F103" s="157"/>
      <c r="G103" s="157"/>
      <c r="H103" s="158"/>
    </row>
    <row r="104" spans="1:8" ht="67.5" customHeight="1" x14ac:dyDescent="0.2">
      <c r="A104" s="190" t="s">
        <v>79</v>
      </c>
      <c r="B104" s="191"/>
      <c r="C104" s="186"/>
      <c r="D104" s="157">
        <f>D99/7</f>
        <v>300</v>
      </c>
      <c r="E104" s="157"/>
      <c r="F104" s="157"/>
      <c r="G104" s="157"/>
      <c r="H104" s="158"/>
    </row>
    <row r="105" spans="1:8" ht="67.5" customHeight="1" x14ac:dyDescent="0.2">
      <c r="A105" s="190" t="s">
        <v>80</v>
      </c>
      <c r="B105" s="191"/>
      <c r="C105" s="186"/>
      <c r="D105" s="157">
        <f>D99/8</f>
        <v>262.5</v>
      </c>
      <c r="E105" s="157"/>
      <c r="F105" s="157"/>
      <c r="G105" s="157"/>
      <c r="H105" s="158"/>
    </row>
    <row r="106" spans="1:8" ht="67.5" customHeight="1" x14ac:dyDescent="0.2">
      <c r="A106" s="190" t="s">
        <v>81</v>
      </c>
      <c r="B106" s="191"/>
      <c r="C106" s="186"/>
      <c r="D106" s="157">
        <f>D99/9</f>
        <v>233.33333333333334</v>
      </c>
      <c r="E106" s="157"/>
      <c r="F106" s="157"/>
      <c r="G106" s="157"/>
      <c r="H106" s="158"/>
    </row>
    <row r="107" spans="1:8" ht="67.5" customHeight="1" x14ac:dyDescent="0.2">
      <c r="A107" s="190" t="s">
        <v>82</v>
      </c>
      <c r="B107" s="191"/>
      <c r="C107" s="186"/>
      <c r="D107" s="157">
        <f>D99/10</f>
        <v>210</v>
      </c>
      <c r="E107" s="157"/>
      <c r="F107" s="157"/>
      <c r="G107" s="157"/>
      <c r="H107" s="158"/>
    </row>
    <row r="108" spans="1:8" ht="67.5" customHeight="1" thickBot="1" x14ac:dyDescent="0.25">
      <c r="A108" s="179" t="s">
        <v>83</v>
      </c>
      <c r="B108" s="180"/>
      <c r="C108" s="186"/>
      <c r="D108" s="182">
        <v>3144</v>
      </c>
      <c r="E108" s="182"/>
      <c r="F108" s="182"/>
      <c r="G108" s="182"/>
      <c r="H108" s="183"/>
    </row>
    <row r="109" spans="1:8" ht="67.5" customHeight="1" thickBot="1" x14ac:dyDescent="0.25">
      <c r="A109" s="184" t="s">
        <v>74</v>
      </c>
      <c r="B109" s="185"/>
      <c r="C109" s="186"/>
      <c r="D109" s="187" t="s">
        <v>75</v>
      </c>
      <c r="E109" s="188"/>
      <c r="F109" s="188"/>
      <c r="G109" s="188"/>
      <c r="H109" s="189"/>
    </row>
    <row r="110" spans="1:8" ht="67.5" customHeight="1" x14ac:dyDescent="0.2">
      <c r="A110" s="190" t="s">
        <v>76</v>
      </c>
      <c r="B110" s="191"/>
      <c r="C110" s="186"/>
      <c r="D110" s="157">
        <v>786</v>
      </c>
      <c r="E110" s="157"/>
      <c r="F110" s="157"/>
      <c r="G110" s="157"/>
      <c r="H110" s="158"/>
    </row>
    <row r="111" spans="1:8" ht="67.5" customHeight="1" x14ac:dyDescent="0.2">
      <c r="A111" s="190" t="s">
        <v>77</v>
      </c>
      <c r="B111" s="191"/>
      <c r="C111" s="186"/>
      <c r="D111" s="157">
        <v>628.79999999999995</v>
      </c>
      <c r="E111" s="157"/>
      <c r="F111" s="157"/>
      <c r="G111" s="157"/>
      <c r="H111" s="158"/>
    </row>
    <row r="112" spans="1:8" ht="67.5" customHeight="1" x14ac:dyDescent="0.2">
      <c r="A112" s="190" t="s">
        <v>78</v>
      </c>
      <c r="B112" s="191"/>
      <c r="C112" s="186"/>
      <c r="D112" s="157">
        <v>524</v>
      </c>
      <c r="E112" s="157"/>
      <c r="F112" s="157"/>
      <c r="G112" s="157"/>
      <c r="H112" s="158"/>
    </row>
    <row r="113" spans="1:8" ht="67.5" customHeight="1" x14ac:dyDescent="0.2">
      <c r="A113" s="190" t="s">
        <v>79</v>
      </c>
      <c r="B113" s="191"/>
      <c r="C113" s="186"/>
      <c r="D113" s="157">
        <v>449.14285714285711</v>
      </c>
      <c r="E113" s="157"/>
      <c r="F113" s="157"/>
      <c r="G113" s="157"/>
      <c r="H113" s="158"/>
    </row>
    <row r="114" spans="1:8" ht="67.5" customHeight="1" x14ac:dyDescent="0.2">
      <c r="A114" s="190" t="s">
        <v>80</v>
      </c>
      <c r="B114" s="191"/>
      <c r="C114" s="186"/>
      <c r="D114" s="157">
        <v>393</v>
      </c>
      <c r="E114" s="157"/>
      <c r="F114" s="157"/>
      <c r="G114" s="157"/>
      <c r="H114" s="158"/>
    </row>
    <row r="115" spans="1:8" ht="67.5" customHeight="1" x14ac:dyDescent="0.2">
      <c r="A115" s="190" t="s">
        <v>81</v>
      </c>
      <c r="B115" s="191"/>
      <c r="C115" s="186"/>
      <c r="D115" s="157">
        <v>349.33333333333331</v>
      </c>
      <c r="E115" s="157"/>
      <c r="F115" s="157"/>
      <c r="G115" s="157"/>
      <c r="H115" s="158"/>
    </row>
    <row r="116" spans="1:8" ht="67.5" customHeight="1" thickBot="1" x14ac:dyDescent="0.25">
      <c r="A116" s="190" t="s">
        <v>82</v>
      </c>
      <c r="B116" s="191"/>
      <c r="C116" s="194"/>
      <c r="D116" s="157">
        <v>314.39999999999998</v>
      </c>
      <c r="E116" s="157"/>
      <c r="F116" s="157"/>
      <c r="G116" s="157"/>
      <c r="H116" s="158"/>
    </row>
    <row r="117" spans="1:8" s="16" customFormat="1" ht="62.45" customHeight="1" thickBot="1" x14ac:dyDescent="0.25">
      <c r="A117" s="195" t="s">
        <v>84</v>
      </c>
      <c r="B117" s="196"/>
      <c r="C117"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117" s="44">
        <v>5004</v>
      </c>
      <c r="E117" s="45"/>
      <c r="F117" s="45"/>
      <c r="G117" s="45"/>
      <c r="H117" s="46"/>
    </row>
    <row r="118" spans="1:8" ht="21.75" thickBot="1" x14ac:dyDescent="0.25">
      <c r="A118" s="290"/>
      <c r="B118" s="291"/>
      <c r="C118" s="125"/>
      <c r="D118" s="292"/>
      <c r="E118" s="292"/>
      <c r="F118" s="292"/>
      <c r="G118" s="292"/>
      <c r="H118" s="293"/>
    </row>
    <row r="119" spans="1:8" ht="50.1" customHeight="1" x14ac:dyDescent="0.2">
      <c r="A119" s="160" t="s">
        <v>85</v>
      </c>
      <c r="B119" s="161"/>
      <c r="C119" s="201" t="str">
        <f>"Интернет-площадка 2gis.ru на основе Cправочника организаций "&amp;$C$2&amp;""</f>
        <v>Интернет-площадка 2gis.ru на основе Cправочника организаций "2ГИС.ПСКОВ"</v>
      </c>
      <c r="D119" s="31">
        <v>3000</v>
      </c>
      <c r="E119" s="32"/>
      <c r="F119" s="32"/>
      <c r="G119" s="32"/>
      <c r="H119" s="33"/>
    </row>
    <row r="120" spans="1:8" ht="50.1" customHeight="1" x14ac:dyDescent="0.2">
      <c r="A120" s="160" t="s">
        <v>86</v>
      </c>
      <c r="B120" s="161"/>
      <c r="C120" s="202" t="str">
        <f>"Электронный справочник на основе Справочника организаций "&amp;$C$2&amp;" (версия для ПК)"</f>
        <v>Электронный справочник на основе Справочника организаций "2ГИС.ПСКОВ" (версия для ПК)</v>
      </c>
      <c r="D120" s="121">
        <v>1008</v>
      </c>
      <c r="E120" s="122"/>
      <c r="F120" s="122"/>
      <c r="G120" s="122"/>
      <c r="H120" s="123"/>
    </row>
    <row r="121" spans="1:8" ht="50.1" customHeight="1" x14ac:dyDescent="0.2">
      <c r="A121" s="160" t="s">
        <v>87</v>
      </c>
      <c r="B121" s="161"/>
      <c r="C121" s="202" t="str">
        <f>"Электронный справочник на основе Справочника организаций "&amp;$C$2&amp;" (версия для ПК)"</f>
        <v>Электронный справочник на основе Справочника организаций "2ГИС.ПСКОВ" (версия для ПК)</v>
      </c>
      <c r="D121" s="36">
        <v>3780</v>
      </c>
      <c r="E121" s="37"/>
      <c r="F121" s="37"/>
      <c r="G121" s="37"/>
      <c r="H121" s="38"/>
    </row>
    <row r="122" spans="1:8" ht="50.1" customHeight="1" x14ac:dyDescent="0.2">
      <c r="A122" s="160" t="s">
        <v>88</v>
      </c>
      <c r="B122" s="161"/>
      <c r="C122" s="202" t="str">
        <f>"Интернет-площадка 2gis.ru на основе Cправочника организаций "&amp;$C$2&amp;""</f>
        <v>Интернет-площадка 2gis.ru на основе Cправочника организаций "2ГИС.ПСКОВ"</v>
      </c>
      <c r="D122" s="36">
        <v>3600</v>
      </c>
      <c r="E122" s="37"/>
      <c r="F122" s="37"/>
      <c r="G122" s="37"/>
      <c r="H122" s="38"/>
    </row>
    <row r="123" spans="1:8" ht="50.1" customHeight="1" x14ac:dyDescent="0.2">
      <c r="A123" s="160" t="s">
        <v>89</v>
      </c>
      <c r="B123" s="161"/>
      <c r="C123" s="202" t="str">
        <f>"Интернет-площадка 2gis.ru на основе Cправочника организаций "&amp;$C$2&amp;""</f>
        <v>Интернет-площадка 2gis.ru на основе Cправочника организаций "2ГИС.ПСКОВ"</v>
      </c>
      <c r="D123" s="36">
        <v>5040</v>
      </c>
      <c r="E123" s="37"/>
      <c r="F123" s="37"/>
      <c r="G123" s="37"/>
      <c r="H123" s="38"/>
    </row>
    <row r="124" spans="1:8" ht="50.1" customHeight="1" x14ac:dyDescent="0.2">
      <c r="A124" s="160" t="s">
        <v>90</v>
      </c>
      <c r="B124" s="161"/>
      <c r="C124" s="202" t="str">
        <f>"Электронный справочник на основе Справочника организаций "&amp;$C$2&amp;" (версия для ПК)"</f>
        <v>Электронный справочник на основе Справочника организаций "2ГИС.ПСКОВ" (версия для ПК)</v>
      </c>
      <c r="D124" s="36">
        <v>2184</v>
      </c>
      <c r="E124" s="37"/>
      <c r="F124" s="37"/>
      <c r="G124" s="37"/>
      <c r="H124" s="38"/>
    </row>
    <row r="125" spans="1:8" ht="50.1" customHeight="1" x14ac:dyDescent="0.2">
      <c r="A125" s="160" t="s">
        <v>91</v>
      </c>
      <c r="B125" s="161"/>
      <c r="C125" s="202" t="str">
        <f>"Электронный справочник на основе Справочника организаций "&amp;$C$2&amp;" (версия для ПК)"</f>
        <v>Электронный справочник на основе Справочника организаций "2ГИС.ПСКОВ" (версия для ПК)</v>
      </c>
      <c r="D125" s="36">
        <v>1476</v>
      </c>
      <c r="E125" s="37"/>
      <c r="F125" s="37"/>
      <c r="G125" s="37"/>
      <c r="H125" s="38"/>
    </row>
    <row r="126" spans="1:8" ht="50.1" customHeight="1" x14ac:dyDescent="0.2">
      <c r="A126" s="160" t="s">
        <v>92</v>
      </c>
      <c r="B126" s="161"/>
      <c r="C126" s="202" t="str">
        <f>"Электронный справочник на основе Справочника организаций "&amp;$C$2&amp;" (версия для ПК)"</f>
        <v>Электронный справочник на основе Справочника организаций "2ГИС.ПСКОВ" (версия для ПК)</v>
      </c>
      <c r="D126" s="36">
        <v>4488</v>
      </c>
      <c r="E126" s="37"/>
      <c r="F126" s="37"/>
      <c r="G126" s="37"/>
      <c r="H126" s="38"/>
    </row>
    <row r="127" spans="1:8" ht="50.1" customHeight="1" x14ac:dyDescent="0.2">
      <c r="A127" s="160" t="s">
        <v>93</v>
      </c>
      <c r="B127" s="161"/>
      <c r="C127" s="203" t="str">
        <f>C159</f>
        <v>электронный справочник на основе Справочника организаций "2ГИС.ПСКОВ" (мобильная версия 2ГИС 4.0 и выше)</v>
      </c>
      <c r="D127" s="36">
        <v>1860</v>
      </c>
      <c r="E127" s="37"/>
      <c r="F127" s="37"/>
      <c r="G127" s="37"/>
      <c r="H127" s="38"/>
    </row>
    <row r="128" spans="1:8" ht="50.1" customHeight="1" x14ac:dyDescent="0.2">
      <c r="A128" s="160" t="s">
        <v>94</v>
      </c>
      <c r="B128" s="161"/>
      <c r="C128" s="202" t="s">
        <v>95</v>
      </c>
      <c r="D128" s="36">
        <v>900</v>
      </c>
      <c r="E128" s="37"/>
      <c r="F128" s="37"/>
      <c r="G128" s="37"/>
      <c r="H128" s="38"/>
    </row>
    <row r="129" spans="1:8" ht="70.5" customHeight="1" x14ac:dyDescent="0.2">
      <c r="A129" s="160" t="s">
        <v>96</v>
      </c>
      <c r="B129" s="161"/>
      <c r="C129"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"2ГИС.ПСКОВ" (мобильная версия 2ГИС 4.0 и выше); Интернет-площадка 2gis.ru на основе Cправочника организаций "2ГИС.ПСКОВ"</v>
      </c>
      <c r="D129" s="36">
        <v>1770</v>
      </c>
      <c r="E129" s="37"/>
      <c r="F129" s="37"/>
      <c r="G129" s="37"/>
      <c r="H129" s="38"/>
    </row>
    <row r="130" spans="1:8" ht="70.5" customHeight="1" x14ac:dyDescent="0.2">
      <c r="A130" s="160" t="s">
        <v>97</v>
      </c>
      <c r="B130" s="161"/>
      <c r="C130" s="202" t="str">
        <f t="shared" ref="C130:C13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"2ГИС.ПСКОВ" (мобильная версия 2ГИС 4.0 и выше); Интернет-площадка 2gis.ru на основе Cправочника организаций "2ГИС.ПСКОВ"</v>
      </c>
      <c r="D130" s="36">
        <v>1416</v>
      </c>
      <c r="E130" s="37"/>
      <c r="F130" s="37"/>
      <c r="G130" s="37"/>
      <c r="H130" s="38"/>
    </row>
    <row r="131" spans="1:8" ht="70.5" customHeight="1" x14ac:dyDescent="0.2">
      <c r="A131" s="160" t="s">
        <v>98</v>
      </c>
      <c r="B131" s="161"/>
      <c r="C131" s="202" t="str">
        <f t="shared" si="1"/>
        <v>электронный справочник на основе Справочника организаций "2ГИС.ПСКОВ" (мобильная версия 2ГИС 4.0 и выше); Интернет-площадка 2gis.ru на основе Cправочника организаций "2ГИС.ПСКОВ"</v>
      </c>
      <c r="D131" s="36">
        <v>1182</v>
      </c>
      <c r="E131" s="37"/>
      <c r="F131" s="37"/>
      <c r="G131" s="37"/>
      <c r="H131" s="38"/>
    </row>
    <row r="132" spans="1:8" ht="70.5" customHeight="1" x14ac:dyDescent="0.2">
      <c r="A132" s="160" t="s">
        <v>99</v>
      </c>
      <c r="B132" s="161"/>
      <c r="C132" s="202" t="str">
        <f t="shared" si="1"/>
        <v>электронный справочник на основе Справочника организаций "2ГИС.ПСКОВ" (мобильная версия 2ГИС 4.0 и выше); Интернет-площадка 2gis.ru на основе Cправочника организаций "2ГИС.ПСКОВ"</v>
      </c>
      <c r="D132" s="36">
        <v>708</v>
      </c>
      <c r="E132" s="37"/>
      <c r="F132" s="37"/>
      <c r="G132" s="37"/>
      <c r="H132" s="38"/>
    </row>
    <row r="133" spans="1:8" ht="70.5" customHeight="1" x14ac:dyDescent="0.2">
      <c r="A133" s="160" t="s">
        <v>100</v>
      </c>
      <c r="B133" s="161" t="s">
        <v>100</v>
      </c>
      <c r="C133"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"2ГИС.ПСКОВ" (мобильная версия 2ГИС 4.0 и выше); Интернет-площадка 2gis.ru на основе Cправочника организаций "2ГИС.ПСКОВ"</v>
      </c>
      <c r="D133" s="36">
        <v>4488</v>
      </c>
      <c r="E133" s="37"/>
      <c r="F133" s="37"/>
      <c r="G133" s="37"/>
      <c r="H133" s="38"/>
    </row>
    <row r="134" spans="1:8" ht="70.5" customHeight="1" x14ac:dyDescent="0.2">
      <c r="A134" s="160" t="s">
        <v>101</v>
      </c>
      <c r="B134" s="161" t="s">
        <v>101</v>
      </c>
      <c r="C134"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"2ГИС.ПСКОВ" (мобильная версия 2ГИС 4.0 и выше); Интернет-площадка 2gis.ru на основе Cправочника организаций "2ГИС.ПСКОВ"</v>
      </c>
      <c r="D134" s="36">
        <v>2004</v>
      </c>
      <c r="E134" s="37"/>
      <c r="F134" s="37"/>
      <c r="G134" s="37"/>
      <c r="H134" s="38"/>
    </row>
    <row r="135" spans="1:8" ht="50.1" customHeight="1" thickBot="1" x14ac:dyDescent="0.25">
      <c r="A135" s="160" t="s">
        <v>102</v>
      </c>
      <c r="B135" s="161"/>
      <c r="C135" s="202" t="str">
        <f>"Электронный справочник на основе Справочника организаций "&amp;$C$2&amp;" (версия для ПК)"</f>
        <v>Электронный справочник на основе Справочника организаций "2ГИС.ПСКОВ" (версия для ПК)</v>
      </c>
      <c r="D135" s="36">
        <v>3012</v>
      </c>
      <c r="E135" s="37"/>
      <c r="F135" s="37"/>
      <c r="G135" s="37"/>
      <c r="H135" s="38"/>
    </row>
    <row r="136" spans="1:8" s="16" customFormat="1" ht="102" customHeight="1" thickBot="1" x14ac:dyDescent="0.25">
      <c r="A136" s="160" t="s">
        <v>16</v>
      </c>
      <c r="B136" s="161"/>
      <c r="C136"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136" s="36">
        <v>600</v>
      </c>
      <c r="E136" s="37"/>
      <c r="F136" s="37"/>
      <c r="G136" s="37"/>
      <c r="H136" s="38"/>
    </row>
    <row r="137" spans="1:8" s="16" customFormat="1" ht="102" customHeight="1" thickBot="1" x14ac:dyDescent="0.25">
      <c r="A137" s="160" t="s">
        <v>103</v>
      </c>
      <c r="B137" s="161"/>
      <c r="C137"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137" s="36">
        <v>100002</v>
      </c>
      <c r="E137" s="37"/>
      <c r="F137" s="37"/>
      <c r="G137" s="37"/>
      <c r="H137" s="38"/>
    </row>
    <row r="138" spans="1:8" s="16" customFormat="1" ht="126" customHeight="1" x14ac:dyDescent="0.2">
      <c r="A138" s="160" t="s">
        <v>104</v>
      </c>
      <c r="B138" s="161"/>
      <c r="C138" s="30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"2ГИС.ПСКОВ" (версия для ПК); Интернет-площадка 2gis.ru на основе Cправочника организаций "2ГИС.ПСКОВ"; Электронный справочник на основе Справочника организаций "2ГИС.ПСКОВ" (мобильная версия); Интернет-площадки и Веб-приложения на основе Cправочника организаций "2ГИС.ПСКОВ", http://api.2gis.ru/</v>
      </c>
      <c r="D138" s="36">
        <v>4800</v>
      </c>
      <c r="E138" s="37"/>
      <c r="F138" s="37"/>
      <c r="G138" s="37"/>
      <c r="H138" s="38"/>
    </row>
    <row r="139" spans="1:8" s="16" customFormat="1" ht="96" customHeight="1" x14ac:dyDescent="0.2">
      <c r="A139" s="154" t="s">
        <v>105</v>
      </c>
      <c r="B139" s="204"/>
      <c r="C13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Интернет-площадки и Веб-приложения на основе Cправочника организаций "2ГИС.ПСКОВ", http://api.2gis.ru/</v>
      </c>
      <c r="D139" s="36">
        <v>3000</v>
      </c>
      <c r="E139" s="37"/>
      <c r="F139" s="37"/>
      <c r="G139" s="37"/>
      <c r="H139" s="38"/>
    </row>
    <row r="140" spans="1:8" s="16" customFormat="1" ht="96" customHeight="1" x14ac:dyDescent="0.2">
      <c r="A140" s="154" t="s">
        <v>106</v>
      </c>
      <c r="B140" s="204"/>
      <c r="C140"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"2ГИС.ПСКОВ" (мобильная версия 2ГИС 4.0 и выше)</v>
      </c>
      <c r="D140" s="36">
        <v>4500</v>
      </c>
      <c r="E140" s="37"/>
      <c r="F140" s="37"/>
      <c r="G140" s="37"/>
      <c r="H140" s="38"/>
    </row>
    <row r="141" spans="1:8" ht="50.1" customHeight="1" x14ac:dyDescent="0.2">
      <c r="A141" s="160" t="s">
        <v>107</v>
      </c>
      <c r="B141" s="161"/>
      <c r="C141" s="202" t="str">
        <f>"Интернет-площадка 2gis.ru на основе Cправочника организаций "&amp;$C$2&amp;""</f>
        <v>Интернет-площадка 2gis.ru на основе Cправочника организаций "2ГИС.ПСКОВ"</v>
      </c>
      <c r="D141" s="36">
        <v>4200</v>
      </c>
      <c r="E141" s="37"/>
      <c r="F141" s="37"/>
      <c r="G141" s="37"/>
      <c r="H141" s="38"/>
    </row>
    <row r="142" spans="1:8" ht="50.1" customHeight="1" x14ac:dyDescent="0.2">
      <c r="A142" s="160" t="s">
        <v>108</v>
      </c>
      <c r="B142" s="161"/>
      <c r="C142" s="202" t="str">
        <f t="shared" ref="C142:C151" si="2">"Электронный справочник на основе Справочника организаций "&amp;$C$2&amp;" (версия для ПК)"</f>
        <v>Электронный справочник на основе Справочника организаций "2ГИС.ПСКОВ" (версия для ПК)</v>
      </c>
      <c r="D142" s="36">
        <v>1440</v>
      </c>
      <c r="E142" s="37"/>
      <c r="F142" s="37"/>
      <c r="G142" s="37"/>
      <c r="H142" s="38"/>
    </row>
    <row r="143" spans="1:8" ht="50.1" customHeight="1" x14ac:dyDescent="0.2">
      <c r="A143" s="160" t="s">
        <v>109</v>
      </c>
      <c r="B143" s="161"/>
      <c r="C143" s="202" t="str">
        <f t="shared" si="2"/>
        <v>Электронный справочник на основе Справочника организаций "2ГИС.ПСКОВ" (версия для ПК)</v>
      </c>
      <c r="D143" s="36">
        <v>5400</v>
      </c>
      <c r="E143" s="37"/>
      <c r="F143" s="37"/>
      <c r="G143" s="37"/>
      <c r="H143" s="38"/>
    </row>
    <row r="144" spans="1:8" ht="50.1" customHeight="1" x14ac:dyDescent="0.2">
      <c r="A144" s="160" t="s">
        <v>110</v>
      </c>
      <c r="B144" s="161"/>
      <c r="C144" s="202" t="str">
        <f>"Интернет-площадка 2gis.ru на основе Cправочника организаций "&amp;$C$2&amp;""</f>
        <v>Интернет-площадка 2gis.ru на основе Cправочника организаций "2ГИС.ПСКОВ"</v>
      </c>
      <c r="D144" s="36">
        <v>5040</v>
      </c>
      <c r="E144" s="37"/>
      <c r="F144" s="37"/>
      <c r="G144" s="37"/>
      <c r="H144" s="38"/>
    </row>
    <row r="145" spans="1:8" ht="50.1" customHeight="1" x14ac:dyDescent="0.2">
      <c r="A145" s="160" t="s">
        <v>111</v>
      </c>
      <c r="B145" s="161"/>
      <c r="C145" s="202" t="str">
        <f>"Интернет-площадка 2gis.ru на основе Cправочника организаций "&amp;$C$2&amp;""</f>
        <v>Интернет-площадка 2gis.ru на основе Cправочника организаций "2ГИС.ПСКОВ"</v>
      </c>
      <c r="D145" s="36">
        <v>6048</v>
      </c>
      <c r="E145" s="37"/>
      <c r="F145" s="37"/>
      <c r="G145" s="37"/>
      <c r="H145" s="38"/>
    </row>
    <row r="146" spans="1:8" ht="50.1" customHeight="1" x14ac:dyDescent="0.2">
      <c r="A146" s="160" t="s">
        <v>112</v>
      </c>
      <c r="B146" s="161"/>
      <c r="C146" s="202" t="str">
        <f t="shared" si="2"/>
        <v>Электронный справочник на основе Справочника организаций "2ГИС.ПСКОВ" (версия для ПК)</v>
      </c>
      <c r="D146" s="36">
        <v>3120</v>
      </c>
      <c r="E146" s="37"/>
      <c r="F146" s="37"/>
      <c r="G146" s="37"/>
      <c r="H146" s="38"/>
    </row>
    <row r="147" spans="1:8" ht="50.1" customHeight="1" x14ac:dyDescent="0.2">
      <c r="A147" s="160" t="s">
        <v>113</v>
      </c>
      <c r="B147" s="161"/>
      <c r="C147" s="202" t="str">
        <f t="shared" si="2"/>
        <v>Электронный справочник на основе Справочника организаций "2ГИС.ПСКОВ" (версия для ПК)</v>
      </c>
      <c r="D147" s="36">
        <v>2160</v>
      </c>
      <c r="E147" s="37"/>
      <c r="F147" s="37"/>
      <c r="G147" s="37"/>
      <c r="H147" s="38"/>
    </row>
    <row r="148" spans="1:8" ht="50.1" customHeight="1" x14ac:dyDescent="0.2">
      <c r="A148" s="160" t="s">
        <v>114</v>
      </c>
      <c r="B148" s="161"/>
      <c r="C148" s="202" t="str">
        <f t="shared" si="2"/>
        <v>Электронный справочник на основе Справочника организаций "2ГИС.ПСКОВ" (версия для ПК)</v>
      </c>
      <c r="D148" s="36">
        <v>6360</v>
      </c>
      <c r="E148" s="37"/>
      <c r="F148" s="37"/>
      <c r="G148" s="37"/>
      <c r="H148" s="38"/>
    </row>
    <row r="149" spans="1:8" ht="50.1" customHeight="1" x14ac:dyDescent="0.2">
      <c r="A149" s="160" t="s">
        <v>115</v>
      </c>
      <c r="B149" s="161"/>
      <c r="C149" s="202" t="s">
        <v>95</v>
      </c>
      <c r="D149" s="36">
        <v>1320</v>
      </c>
      <c r="E149" s="37"/>
      <c r="F149" s="37"/>
      <c r="G149" s="37"/>
      <c r="H149" s="38"/>
    </row>
    <row r="150" spans="1:8" ht="75.75" customHeight="1" x14ac:dyDescent="0.2">
      <c r="A150" s="160" t="s">
        <v>116</v>
      </c>
      <c r="B150" s="161"/>
      <c r="C150"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"2ГИС.ПСКОВ" (мобильная версия 2ГИС 4.0 и выше); Интернет-площадка 2gis.ru на основе Cправочника организаций "2ГИС.ПСКОВ"</v>
      </c>
      <c r="D150" s="36">
        <v>6360</v>
      </c>
      <c r="E150" s="37"/>
      <c r="F150" s="37"/>
      <c r="G150" s="37"/>
      <c r="H150" s="38"/>
    </row>
    <row r="151" spans="1:8" ht="50.1" customHeight="1" thickBot="1" x14ac:dyDescent="0.25">
      <c r="A151" s="160" t="s">
        <v>117</v>
      </c>
      <c r="B151" s="161"/>
      <c r="C151" s="202" t="str">
        <f t="shared" si="2"/>
        <v>Электронный справочник на основе Справочника организаций "2ГИС.ПСКОВ" (версия для ПК)</v>
      </c>
      <c r="D151" s="44">
        <v>4320</v>
      </c>
      <c r="E151" s="45"/>
      <c r="F151" s="45"/>
      <c r="G151" s="45"/>
      <c r="H151" s="46"/>
    </row>
    <row r="152" spans="1:8" s="28" customFormat="1" ht="50.1" customHeight="1" thickBot="1" x14ac:dyDescent="0.25">
      <c r="A152" s="24" t="s">
        <v>118</v>
      </c>
      <c r="B152" s="25"/>
      <c r="C152" s="26"/>
      <c r="D152" s="173"/>
      <c r="E152" s="173"/>
      <c r="F152" s="173"/>
      <c r="G152" s="173"/>
      <c r="H152" s="174"/>
    </row>
    <row r="153" spans="1:8" s="16" customFormat="1" ht="50.1" customHeight="1" x14ac:dyDescent="0.2">
      <c r="A153" s="160" t="s">
        <v>119</v>
      </c>
      <c r="B153" s="161"/>
      <c r="C153" s="206" t="str">
        <f>"Электронный справочник на основе Справочника организаций "&amp;$C$2&amp;" (мобильная версия)"</f>
        <v>Электронный справочник на основе Справочника организаций "2ГИС.ПСКОВ" (мобильная версия)</v>
      </c>
      <c r="D153" s="36">
        <v>2004</v>
      </c>
      <c r="E153" s="37"/>
      <c r="F153" s="37"/>
      <c r="G153" s="37"/>
      <c r="H153" s="38"/>
    </row>
    <row r="154" spans="1:8" s="16" customFormat="1" ht="50.1" customHeight="1" x14ac:dyDescent="0.2">
      <c r="A154" s="160" t="s">
        <v>120</v>
      </c>
      <c r="B154" s="161"/>
      <c r="C154" s="209"/>
      <c r="D154" s="36">
        <v>2004</v>
      </c>
      <c r="E154" s="37"/>
      <c r="F154" s="37"/>
      <c r="G154" s="37"/>
      <c r="H154" s="38"/>
    </row>
    <row r="155" spans="1:8" s="16" customFormat="1" ht="50.1" customHeight="1" x14ac:dyDescent="0.2">
      <c r="A155" s="207" t="s">
        <v>121</v>
      </c>
      <c r="B155" s="208"/>
      <c r="C155" s="209"/>
      <c r="D155" s="297">
        <v>1500</v>
      </c>
      <c r="E155" s="157"/>
      <c r="F155" s="157"/>
      <c r="G155" s="157"/>
      <c r="H155" s="157"/>
    </row>
    <row r="156" spans="1:8" s="16" customFormat="1" ht="50.1" customHeight="1" x14ac:dyDescent="0.2">
      <c r="A156" s="207" t="s">
        <v>122</v>
      </c>
      <c r="B156" s="208"/>
      <c r="C156" s="209"/>
      <c r="D156" s="297">
        <v>150</v>
      </c>
      <c r="E156" s="157"/>
      <c r="F156" s="157"/>
      <c r="G156" s="157"/>
      <c r="H156" s="157"/>
    </row>
    <row r="157" spans="1:8" s="16" customFormat="1" ht="50.1" customHeight="1" thickBot="1" x14ac:dyDescent="0.25">
      <c r="A157" s="207" t="s">
        <v>123</v>
      </c>
      <c r="B157" s="208"/>
      <c r="C157" s="210"/>
      <c r="D157" s="78">
        <v>510</v>
      </c>
      <c r="E157" s="79"/>
      <c r="F157" s="79"/>
      <c r="G157" s="79"/>
      <c r="H157" s="79"/>
    </row>
    <row r="158" spans="1:8" s="16" customFormat="1" ht="50.1" customHeight="1" thickBot="1" x14ac:dyDescent="0.25">
      <c r="A158" s="24" t="s">
        <v>124</v>
      </c>
      <c r="B158" s="25"/>
      <c r="C158" s="26"/>
      <c r="D158" s="173"/>
      <c r="E158" s="173"/>
      <c r="F158" s="173"/>
      <c r="G158" s="173"/>
      <c r="H158" s="174"/>
    </row>
    <row r="159" spans="1:8" ht="50.1" customHeight="1" x14ac:dyDescent="0.2">
      <c r="A159" s="160" t="s">
        <v>125</v>
      </c>
      <c r="B159" s="161"/>
      <c r="C159"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"2ГИС.ПСКОВ" (мобильная версия 2ГИС 4.0 и выше)</v>
      </c>
      <c r="D159" s="212">
        <f>F159*1.2</f>
        <v>2016</v>
      </c>
      <c r="E159" s="213">
        <f>F159*1.1</f>
        <v>1848.0000000000002</v>
      </c>
      <c r="F159" s="213">
        <v>1680</v>
      </c>
      <c r="G159" s="213">
        <f>F159*0.75</f>
        <v>1260</v>
      </c>
      <c r="H159" s="214">
        <f>F159*0.5</f>
        <v>840</v>
      </c>
    </row>
    <row r="160" spans="1:8" ht="50.1" customHeight="1" x14ac:dyDescent="0.2">
      <c r="A160" s="160" t="s">
        <v>126</v>
      </c>
      <c r="B160" s="161"/>
      <c r="C160" s="202" t="str">
        <f>"Интернет-площадка 2gis.ru на основе Cправочника организаций "&amp;$C$2&amp;""</f>
        <v>Интернет-площадка 2gis.ru на основе Cправочника организаций "2ГИС.ПСКОВ"</v>
      </c>
      <c r="D160" s="36">
        <v>1560</v>
      </c>
      <c r="E160" s="37"/>
      <c r="F160" s="37"/>
      <c r="G160" s="37"/>
      <c r="H160" s="38"/>
    </row>
    <row r="161" spans="1:8" ht="50.1" customHeight="1" x14ac:dyDescent="0.2">
      <c r="A161" s="160" t="s">
        <v>127</v>
      </c>
      <c r="B161" s="161"/>
      <c r="C161" s="202" t="str">
        <f>"Электронный справочник на основе Справочника организаций "&amp;$C$2&amp;" (версия для ПК)"</f>
        <v>Электронный справочник на основе Справочника организаций "2ГИС.ПСКОВ" (версия для ПК)</v>
      </c>
      <c r="D161" s="36">
        <v>2478</v>
      </c>
      <c r="E161" s="37"/>
      <c r="F161" s="37"/>
      <c r="G161" s="37"/>
      <c r="H161" s="38"/>
    </row>
    <row r="162" spans="1:8" ht="50.1" customHeight="1" x14ac:dyDescent="0.2">
      <c r="A162" s="160" t="s">
        <v>128</v>
      </c>
      <c r="B162" s="161"/>
      <c r="C162"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"2ГИС.ПСКОВ" (мобильная версия 2ГИС 4.0 и выше)</v>
      </c>
      <c r="D162" s="212">
        <f>F162*1.2</f>
        <v>2880</v>
      </c>
      <c r="E162" s="213">
        <f>F162*1.1</f>
        <v>2640</v>
      </c>
      <c r="F162" s="213">
        <v>2400</v>
      </c>
      <c r="G162" s="213">
        <f>F162*0.75</f>
        <v>1800</v>
      </c>
      <c r="H162" s="214">
        <f>F162*0.5</f>
        <v>1200</v>
      </c>
    </row>
    <row r="163" spans="1:8" ht="50.1" customHeight="1" x14ac:dyDescent="0.2">
      <c r="A163" s="160" t="s">
        <v>199</v>
      </c>
      <c r="B163" s="161"/>
      <c r="C163" s="202" t="str">
        <f>"Интернет-площадка 2gis.ru на основе Cправочника организаций "&amp;$C$2&amp;""</f>
        <v>Интернет-площадка 2gis.ru на основе Cправочника организаций "2ГИС.ПСКОВ"</v>
      </c>
      <c r="D163" s="36">
        <v>2280</v>
      </c>
      <c r="E163" s="37"/>
      <c r="F163" s="37"/>
      <c r="G163" s="37"/>
      <c r="H163" s="38"/>
    </row>
    <row r="164" spans="1:8" ht="50.1" customHeight="1" x14ac:dyDescent="0.2">
      <c r="A164" s="160" t="s">
        <v>130</v>
      </c>
      <c r="B164" s="161"/>
      <c r="C164" s="202" t="str">
        <f>"Электронный справочник на основе Справочника организаций "&amp;$C$2&amp;" (версия для ПК)"</f>
        <v>Электронный справочник на основе Справочника организаций "2ГИС.ПСКОВ" (версия для ПК)</v>
      </c>
      <c r="D164" s="36">
        <v>3480</v>
      </c>
      <c r="E164" s="37"/>
      <c r="F164" s="37"/>
      <c r="G164" s="37"/>
      <c r="H164" s="38"/>
    </row>
    <row r="165" spans="1:8" s="16" customFormat="1" ht="126" customHeight="1" thickBot="1" x14ac:dyDescent="0.25">
      <c r="A165" s="160" t="s">
        <v>131</v>
      </c>
      <c r="B165" s="161"/>
      <c r="C165" s="215" t="str">
        <f>C160</f>
        <v>Интернет-площадка 2gis.ru на основе Cправочника организаций "2ГИС.ПСКОВ"</v>
      </c>
      <c r="D165" s="212">
        <f>F165*1.2</f>
        <v>1512</v>
      </c>
      <c r="E165" s="213">
        <f>F165*1.1</f>
        <v>1386</v>
      </c>
      <c r="F165" s="213">
        <v>1260</v>
      </c>
      <c r="G165" s="213">
        <f>F165*0.75</f>
        <v>945</v>
      </c>
      <c r="H165" s="214">
        <f>F165*0.5</f>
        <v>630</v>
      </c>
    </row>
    <row r="166" spans="1:8" ht="50.1" customHeight="1" thickBot="1" x14ac:dyDescent="0.25">
      <c r="A166" s="24" t="s">
        <v>200</v>
      </c>
      <c r="B166" s="25"/>
      <c r="C166" s="26"/>
      <c r="D166" s="173"/>
      <c r="E166" s="173"/>
      <c r="F166" s="173"/>
      <c r="G166" s="173"/>
      <c r="H166" s="174"/>
    </row>
    <row r="167" spans="1:8" s="23" customFormat="1" ht="30" customHeight="1" thickBot="1" x14ac:dyDescent="0.25">
      <c r="A167" s="302"/>
      <c r="B167" s="303"/>
      <c r="C167" s="460"/>
      <c r="D167" s="303"/>
      <c r="E167" s="303"/>
      <c r="F167" s="303"/>
      <c r="G167" s="303"/>
      <c r="H167" s="304"/>
    </row>
    <row r="168" spans="1:8" s="16" customFormat="1" ht="185.25" customHeight="1" x14ac:dyDescent="0.2">
      <c r="A168" s="160" t="s">
        <v>201</v>
      </c>
      <c r="B168" s="161"/>
      <c r="C168"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"2ГИС.ПСКОВ" (версия для ПК); 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168" s="31">
        <v>6630</v>
      </c>
      <c r="E168" s="32"/>
      <c r="F168" s="32"/>
      <c r="G168" s="32"/>
      <c r="H168" s="33"/>
    </row>
    <row r="169" spans="1:8" s="16" customFormat="1" ht="83.25" customHeight="1" thickBot="1" x14ac:dyDescent="0.25">
      <c r="A169" s="160" t="s">
        <v>202</v>
      </c>
      <c r="B169" s="161"/>
      <c r="C169" s="209"/>
      <c r="D169" s="36">
        <v>6630</v>
      </c>
      <c r="E169" s="37"/>
      <c r="F169" s="37"/>
      <c r="G169" s="37"/>
      <c r="H169" s="38"/>
    </row>
    <row r="170" spans="1:8" ht="21.75" thickBot="1" x14ac:dyDescent="0.25">
      <c r="A170" s="290"/>
      <c r="B170" s="291"/>
      <c r="C170" s="130"/>
      <c r="D170" s="292"/>
      <c r="E170" s="292"/>
      <c r="F170" s="292"/>
      <c r="G170" s="292"/>
      <c r="H170" s="293"/>
    </row>
    <row r="172" spans="1:8" ht="21" x14ac:dyDescent="0.2">
      <c r="A172" s="220"/>
      <c r="B172" s="221" t="s">
        <v>133</v>
      </c>
      <c r="C172" s="222" t="s">
        <v>642</v>
      </c>
      <c r="D172" s="222"/>
      <c r="E172" s="223"/>
      <c r="F172" s="223"/>
      <c r="G172" s="223"/>
      <c r="H172" s="223"/>
    </row>
    <row r="173" spans="1:8" ht="21" x14ac:dyDescent="0.2">
      <c r="A173" s="220"/>
      <c r="B173" s="223"/>
      <c r="C173" s="224" t="s">
        <v>643</v>
      </c>
      <c r="D173" s="224"/>
      <c r="E173" s="223"/>
      <c r="F173" s="223"/>
      <c r="G173" s="223"/>
      <c r="H173" s="223"/>
    </row>
    <row r="174" spans="1:8" ht="21" x14ac:dyDescent="0.2">
      <c r="A174" s="220"/>
      <c r="B174" s="223"/>
      <c r="C174" s="222" t="s">
        <v>644</v>
      </c>
      <c r="D174" s="224"/>
      <c r="E174" s="223"/>
      <c r="F174" s="223"/>
      <c r="G174" s="223"/>
      <c r="H174" s="223"/>
    </row>
    <row r="175" spans="1:8" ht="21" x14ac:dyDescent="0.2">
      <c r="C175" s="224"/>
      <c r="D175" s="224"/>
      <c r="E175" s="223"/>
      <c r="F175" s="223"/>
      <c r="G175" s="223"/>
      <c r="H175" s="217"/>
    </row>
    <row r="176" spans="1:8" ht="26.25" customHeight="1" x14ac:dyDescent="0.2">
      <c r="A176" s="227" t="str">
        <f>Абакан_юр!A174</f>
        <v>По соглашению сторон в качестве валюты платежа могут выступать украинские гривны, в этом случае курс следующий: 1 руб. = 0,4408 гривен</v>
      </c>
      <c r="B176" s="227"/>
      <c r="C176" s="227"/>
      <c r="D176" s="228"/>
      <c r="E176" s="228"/>
      <c r="F176" s="229"/>
      <c r="G176" s="230"/>
      <c r="H176" s="230"/>
    </row>
    <row r="177" spans="1:8" ht="26.25" customHeight="1" x14ac:dyDescent="0.2">
      <c r="A177" s="227" t="str">
        <f>Абакан_юр!A175</f>
        <v>По соглашению сторон в качестве валюты платежа могут выступать дирхамы ОАЭ, в этом случае курс следующий: 1 руб. = 0,0420 дирхам</v>
      </c>
      <c r="B177" s="227"/>
      <c r="C177" s="227"/>
      <c r="D177" s="228"/>
      <c r="E177" s="228"/>
      <c r="F177" s="229"/>
      <c r="G177" s="232"/>
      <c r="H177" s="232"/>
    </row>
    <row r="178" spans="1:8" ht="26.25" customHeight="1" x14ac:dyDescent="0.2">
      <c r="A178" s="227" t="str">
        <f>Абакан_юр!A176</f>
        <v>По соглашению сторон в качестве валюты платежа могут выступать доллары США, в этом случае курс следующий: 1 руб. = 0,0114 доллара</v>
      </c>
      <c r="B178" s="227"/>
      <c r="C178" s="227"/>
      <c r="D178" s="228"/>
      <c r="E178" s="228"/>
      <c r="F178" s="229"/>
      <c r="G178" s="232"/>
      <c r="H178" s="232"/>
    </row>
    <row r="179" spans="1:8" ht="26.25" customHeight="1" x14ac:dyDescent="0.2">
      <c r="A179" s="227" t="str">
        <f>Абакан_юр!A177</f>
        <v>По соглашению сторон в качестве валюты платежа могут выступать евро, в этом случае курс следующий: 1 руб. = 0,0105 евро</v>
      </c>
      <c r="B179" s="227"/>
      <c r="C179" s="227"/>
      <c r="D179" s="228"/>
      <c r="E179" s="229"/>
      <c r="F179" s="229"/>
      <c r="G179" s="232"/>
      <c r="H179" s="232"/>
    </row>
    <row r="180" spans="1:8" ht="26.25" customHeight="1" x14ac:dyDescent="0.2">
      <c r="A180" s="227" t="str">
        <f>Абакан_юр!A178</f>
        <v>По соглашению сторон в качестве валюты платежа могут выступать чешские кроны, в этом случае курс следующий: 1 руб. = 0,2605 крона</v>
      </c>
      <c r="B180" s="227"/>
      <c r="C180" s="227"/>
      <c r="D180" s="228"/>
      <c r="E180" s="229"/>
      <c r="F180" s="229"/>
      <c r="G180" s="232"/>
      <c r="H180" s="232"/>
    </row>
    <row r="181" spans="1:8" ht="26.25" customHeight="1" x14ac:dyDescent="0.2">
      <c r="A181" s="227" t="str">
        <f>Абакан_юр!A179</f>
        <v>По соглашению сторон в качестве валюты платежа могут выступать киргизские сомы, в этом случае курс следующий: 1 руб. = 1,0083 сом</v>
      </c>
      <c r="B181" s="227"/>
      <c r="C181" s="227"/>
      <c r="D181" s="228"/>
      <c r="E181" s="228"/>
      <c r="F181" s="229"/>
      <c r="G181" s="232"/>
      <c r="H181" s="232"/>
    </row>
    <row r="182" spans="1:8" ht="26.25" customHeight="1" x14ac:dyDescent="0.2">
      <c r="A182" s="227" t="str">
        <f>Абакан_юр!A180</f>
        <v>По соглашению сторон в качестве валюты платежа могут выступать казахстанские тенге, в этом случае курс следующий: 1 руб. = 5,0473 тенге</v>
      </c>
      <c r="B182" s="227"/>
      <c r="C182" s="227"/>
      <c r="D182" s="228"/>
      <c r="E182" s="228"/>
      <c r="F182" s="229"/>
      <c r="G182" s="232"/>
      <c r="H182" s="232"/>
    </row>
    <row r="183" spans="1:8" ht="26.25" customHeight="1" x14ac:dyDescent="0.2">
      <c r="A183" s="233"/>
      <c r="B183" s="233"/>
      <c r="C183" s="234"/>
      <c r="D183" s="235"/>
      <c r="E183" s="235"/>
      <c r="F183" s="236"/>
      <c r="G183" s="237"/>
      <c r="H183" s="237"/>
    </row>
    <row r="184" spans="1:8" ht="21" x14ac:dyDescent="0.2">
      <c r="A184" s="239" t="s">
        <v>144</v>
      </c>
      <c r="B184" s="239"/>
      <c r="C184" s="239"/>
      <c r="D184" s="239"/>
      <c r="E184" s="239"/>
      <c r="F184" s="239"/>
      <c r="G184" s="239"/>
      <c r="H184" s="239"/>
    </row>
    <row r="185" spans="1:8" ht="21" customHeight="1" x14ac:dyDescent="0.2">
      <c r="A185" s="239" t="s">
        <v>145</v>
      </c>
      <c r="B185" s="239"/>
      <c r="C185" s="239"/>
      <c r="D185" s="239"/>
      <c r="E185" s="239"/>
      <c r="F185" s="239"/>
      <c r="G185" s="239"/>
      <c r="H185" s="239"/>
    </row>
    <row r="186" spans="1:8" ht="21" customHeight="1" x14ac:dyDescent="0.2">
      <c r="A186" s="233"/>
      <c r="B186" s="233"/>
      <c r="C186" s="234"/>
      <c r="D186" s="235"/>
      <c r="E186" s="235"/>
      <c r="F186" s="236"/>
      <c r="G186" s="237"/>
      <c r="H186" s="237"/>
    </row>
    <row r="187" spans="1:8" ht="50.1" customHeight="1" thickBot="1" x14ac:dyDescent="0.25">
      <c r="A187" s="240" t="s">
        <v>146</v>
      </c>
      <c r="B187" s="240"/>
      <c r="C187" s="240"/>
      <c r="D187" s="240"/>
      <c r="E187" s="240"/>
      <c r="F187" s="241"/>
      <c r="G187" s="231"/>
      <c r="H187" s="242"/>
    </row>
    <row r="188" spans="1:8" ht="50.1" customHeight="1" thickBot="1" x14ac:dyDescent="0.25">
      <c r="A188" s="243" t="s">
        <v>147</v>
      </c>
      <c r="B188" s="244"/>
      <c r="C188" s="244"/>
      <c r="D188" s="244"/>
      <c r="E188" s="245"/>
      <c r="F188" s="246"/>
      <c r="H188" s="247"/>
    </row>
    <row r="189" spans="1:8" ht="90.75" customHeight="1" thickBot="1" x14ac:dyDescent="0.25">
      <c r="A189" s="426" t="s">
        <v>148</v>
      </c>
      <c r="B189" s="427"/>
      <c r="C189" s="250" t="s">
        <v>149</v>
      </c>
      <c r="D189" s="440" t="s">
        <v>150</v>
      </c>
      <c r="E189" s="441"/>
      <c r="F189" s="252"/>
      <c r="G189" s="252"/>
      <c r="H189" s="252"/>
    </row>
    <row r="190" spans="1:8" ht="111" customHeight="1" x14ac:dyDescent="0.2">
      <c r="A190" s="253" t="s">
        <v>151</v>
      </c>
      <c r="B190" s="254"/>
      <c r="C190" s="255" t="s">
        <v>152</v>
      </c>
      <c r="D190" s="256" t="s">
        <v>153</v>
      </c>
      <c r="E190" s="257"/>
      <c r="F190" s="252"/>
      <c r="G190" s="252"/>
      <c r="H190" s="252"/>
    </row>
    <row r="191" spans="1:8" ht="109.5" customHeight="1" x14ac:dyDescent="0.2">
      <c r="A191" s="258" t="s">
        <v>154</v>
      </c>
      <c r="B191" s="259"/>
      <c r="C191" s="260" t="s">
        <v>155</v>
      </c>
      <c r="D191" s="261" t="s">
        <v>156</v>
      </c>
      <c r="E191" s="262"/>
      <c r="F191" s="252"/>
      <c r="G191" s="252"/>
      <c r="H191" s="252"/>
    </row>
    <row r="192" spans="1:8" ht="181.5" customHeight="1" thickBot="1" x14ac:dyDescent="0.25">
      <c r="A192" s="321" t="s">
        <v>157</v>
      </c>
      <c r="B192" s="322"/>
      <c r="C192" s="323" t="s">
        <v>158</v>
      </c>
      <c r="D192" s="324" t="s">
        <v>156</v>
      </c>
      <c r="E192" s="325"/>
      <c r="F192" s="252"/>
      <c r="G192" s="252"/>
      <c r="H192" s="252"/>
    </row>
    <row r="193" spans="1:8" s="217" customFormat="1" ht="102.75" customHeight="1" thickBot="1" x14ac:dyDescent="0.25">
      <c r="A193" s="321" t="s">
        <v>160</v>
      </c>
      <c r="B193" s="322"/>
      <c r="C193" s="611" t="s">
        <v>161</v>
      </c>
      <c r="D193" s="322" t="s">
        <v>156</v>
      </c>
      <c r="E193" s="612"/>
      <c r="F193" s="246"/>
      <c r="G193" s="246"/>
      <c r="H193" s="246"/>
    </row>
    <row r="194" spans="1:8" s="238" customFormat="1" ht="222.75" customHeight="1" thickBot="1" x14ac:dyDescent="0.25">
      <c r="A194" s="321" t="s">
        <v>162</v>
      </c>
      <c r="B194" s="322"/>
      <c r="C194" s="323" t="s">
        <v>163</v>
      </c>
      <c r="D194" s="324" t="s">
        <v>156</v>
      </c>
      <c r="E194" s="325"/>
      <c r="F194" s="236"/>
      <c r="G194" s="237"/>
      <c r="H194" s="237"/>
    </row>
    <row r="195" spans="1:8" ht="50.25" customHeight="1" x14ac:dyDescent="0.2">
      <c r="A195" s="729"/>
      <c r="B195" s="729"/>
      <c r="C195" s="636"/>
      <c r="D195" s="636"/>
      <c r="E195" s="636"/>
      <c r="F195" s="236"/>
      <c r="G195" s="237"/>
      <c r="H195" s="237"/>
    </row>
    <row r="196" spans="1:8" ht="34.5" customHeight="1" x14ac:dyDescent="0.2">
      <c r="A196" s="264" t="s">
        <v>164</v>
      </c>
      <c r="B196" s="264"/>
      <c r="C196" s="264"/>
      <c r="D196" s="264"/>
      <c r="E196" s="264"/>
      <c r="F196" s="264"/>
      <c r="G196" s="264"/>
      <c r="H196" s="264"/>
    </row>
    <row r="197" spans="1:8" ht="34.5" customHeight="1" x14ac:dyDescent="0.2">
      <c r="A197" s="264" t="s">
        <v>165</v>
      </c>
      <c r="B197" s="264"/>
      <c r="C197" s="264"/>
      <c r="D197" s="264"/>
      <c r="E197" s="264"/>
      <c r="F197" s="264"/>
      <c r="G197" s="264"/>
      <c r="H197" s="264"/>
    </row>
    <row r="198" spans="1:8" ht="184.5" customHeight="1" x14ac:dyDescent="0.2">
      <c r="A198" s="239" t="str">
        <f>Абакан_юр!A195</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8" s="239"/>
      <c r="C198" s="239"/>
      <c r="D198" s="239"/>
      <c r="E198" s="239"/>
      <c r="F198" s="239"/>
      <c r="G198" s="239"/>
      <c r="H198" s="239"/>
    </row>
    <row r="199" spans="1:8" ht="92.25" customHeight="1" x14ac:dyDescent="0.2">
      <c r="A199" s="239" t="s">
        <v>167</v>
      </c>
      <c r="B199" s="239"/>
      <c r="C199" s="239"/>
      <c r="D199" s="239"/>
      <c r="E199" s="239"/>
      <c r="F199" s="239"/>
      <c r="G199" s="239"/>
      <c r="H199" s="239"/>
    </row>
    <row r="200" spans="1:8" ht="21" customHeight="1" x14ac:dyDescent="0.2">
      <c r="A200" s="264" t="s">
        <v>168</v>
      </c>
      <c r="B200" s="264"/>
      <c r="C200" s="264"/>
      <c r="D200" s="264"/>
      <c r="E200" s="264"/>
      <c r="F200" s="264"/>
      <c r="G200" s="264"/>
      <c r="H200" s="264"/>
    </row>
    <row r="201" spans="1:8" s="266" customFormat="1" ht="114.75" customHeight="1" x14ac:dyDescent="0.2">
      <c r="A201" s="239" t="s">
        <v>169</v>
      </c>
      <c r="B201" s="239"/>
      <c r="C201" s="239"/>
      <c r="D201" s="239"/>
      <c r="E201" s="239"/>
      <c r="F201" s="239"/>
      <c r="G201" s="239"/>
      <c r="H201" s="239"/>
    </row>
  </sheetData>
  <sheetProtection selectLockedCells="1" selectUnlockedCells="1"/>
  <mergeCells count="327">
    <mergeCell ref="A196:H196"/>
    <mergeCell ref="A197:H197"/>
    <mergeCell ref="A198:H198"/>
    <mergeCell ref="A199:H199"/>
    <mergeCell ref="A200:H200"/>
    <mergeCell ref="A201:E201"/>
    <mergeCell ref="F201:H201"/>
    <mergeCell ref="A192:B192"/>
    <mergeCell ref="D192:E192"/>
    <mergeCell ref="A193:B193"/>
    <mergeCell ref="D193:E193"/>
    <mergeCell ref="A194:B194"/>
    <mergeCell ref="D194:E194"/>
    <mergeCell ref="A189:B189"/>
    <mergeCell ref="D189:E189"/>
    <mergeCell ref="A190:B190"/>
    <mergeCell ref="D190:E190"/>
    <mergeCell ref="A191:B191"/>
    <mergeCell ref="D191:E191"/>
    <mergeCell ref="A181:C181"/>
    <mergeCell ref="A182:C182"/>
    <mergeCell ref="A184:H184"/>
    <mergeCell ref="A185:H185"/>
    <mergeCell ref="A187:E187"/>
    <mergeCell ref="A188:E188"/>
    <mergeCell ref="A176:C176"/>
    <mergeCell ref="G176:H176"/>
    <mergeCell ref="A177:C177"/>
    <mergeCell ref="A178:C178"/>
    <mergeCell ref="A179:C179"/>
    <mergeCell ref="A180:C180"/>
    <mergeCell ref="A170:B170"/>
    <mergeCell ref="D170:H170"/>
    <mergeCell ref="C172:D172"/>
    <mergeCell ref="C173:D173"/>
    <mergeCell ref="C174:D174"/>
    <mergeCell ref="C175:D175"/>
    <mergeCell ref="A167:C167"/>
    <mergeCell ref="D167:H167"/>
    <mergeCell ref="A168:B168"/>
    <mergeCell ref="C168:C169"/>
    <mergeCell ref="D168:H168"/>
    <mergeCell ref="A169:B169"/>
    <mergeCell ref="D169:H169"/>
    <mergeCell ref="A163:B163"/>
    <mergeCell ref="D163:H163"/>
    <mergeCell ref="A164:B164"/>
    <mergeCell ref="D164:H164"/>
    <mergeCell ref="A165:B165"/>
    <mergeCell ref="A166:B166"/>
    <mergeCell ref="D166:H166"/>
    <mergeCell ref="A159:B159"/>
    <mergeCell ref="A160:B160"/>
    <mergeCell ref="D160:H160"/>
    <mergeCell ref="A161:B161"/>
    <mergeCell ref="D161:H161"/>
    <mergeCell ref="A162:B162"/>
    <mergeCell ref="D155:H155"/>
    <mergeCell ref="A156:B156"/>
    <mergeCell ref="D156:H156"/>
    <mergeCell ref="A157:B157"/>
    <mergeCell ref="D157:H157"/>
    <mergeCell ref="A158:B158"/>
    <mergeCell ref="D158:H158"/>
    <mergeCell ref="A151:B151"/>
    <mergeCell ref="D151:H151"/>
    <mergeCell ref="A152:B152"/>
    <mergeCell ref="D152:H152"/>
    <mergeCell ref="A153:B153"/>
    <mergeCell ref="C153:C157"/>
    <mergeCell ref="D153:H153"/>
    <mergeCell ref="A154:B154"/>
    <mergeCell ref="D154:H154"/>
    <mergeCell ref="A155:B155"/>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06:B106"/>
    <mergeCell ref="D106:H106"/>
    <mergeCell ref="A107:B107"/>
    <mergeCell ref="D107:H107"/>
    <mergeCell ref="A108:B108"/>
    <mergeCell ref="D108:H108"/>
    <mergeCell ref="D102:H102"/>
    <mergeCell ref="A103:B103"/>
    <mergeCell ref="D103:H103"/>
    <mergeCell ref="A104:B104"/>
    <mergeCell ref="D104:H104"/>
    <mergeCell ref="A105:B105"/>
    <mergeCell ref="D105:H105"/>
    <mergeCell ref="A98:B98"/>
    <mergeCell ref="D98:H98"/>
    <mergeCell ref="A99:B99"/>
    <mergeCell ref="C99:C116"/>
    <mergeCell ref="D99:H99"/>
    <mergeCell ref="A100:B100"/>
    <mergeCell ref="D100:H100"/>
    <mergeCell ref="A101:B101"/>
    <mergeCell ref="D101:H101"/>
    <mergeCell ref="A102:B102"/>
    <mergeCell ref="A95:B95"/>
    <mergeCell ref="D95:H95"/>
    <mergeCell ref="A96:B96"/>
    <mergeCell ref="D96:H96"/>
    <mergeCell ref="A97:B97"/>
    <mergeCell ref="D97:H97"/>
    <mergeCell ref="A92:B92"/>
    <mergeCell ref="D92:H92"/>
    <mergeCell ref="A93:B93"/>
    <mergeCell ref="D93:H93"/>
    <mergeCell ref="A94:B94"/>
    <mergeCell ref="D94:H94"/>
    <mergeCell ref="A89:B89"/>
    <mergeCell ref="D89:H89"/>
    <mergeCell ref="A90:B90"/>
    <mergeCell ref="D90:H90"/>
    <mergeCell ref="A91:B91"/>
    <mergeCell ref="D91:H91"/>
    <mergeCell ref="A84:B84"/>
    <mergeCell ref="D84:H84"/>
    <mergeCell ref="A85:C85"/>
    <mergeCell ref="D85:H85"/>
    <mergeCell ref="D86:H86"/>
    <mergeCell ref="A87:B87"/>
    <mergeCell ref="C87:C95"/>
    <mergeCell ref="D87:H87"/>
    <mergeCell ref="A88:B88"/>
    <mergeCell ref="D88:H88"/>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A72:B72"/>
    <mergeCell ref="D72:H72"/>
    <mergeCell ref="A73:B73"/>
    <mergeCell ref="D73:H73"/>
    <mergeCell ref="A74:B74"/>
    <mergeCell ref="D74:H74"/>
    <mergeCell ref="D68:H68"/>
    <mergeCell ref="A69:B69"/>
    <mergeCell ref="D69:H69"/>
    <mergeCell ref="A70:B70"/>
    <mergeCell ref="D70:H70"/>
    <mergeCell ref="A71:B71"/>
    <mergeCell ref="D71:H71"/>
    <mergeCell ref="A64:C64"/>
    <mergeCell ref="D64:H64"/>
    <mergeCell ref="A65:B65"/>
    <mergeCell ref="C65:C84"/>
    <mergeCell ref="D65:H65"/>
    <mergeCell ref="A66:B66"/>
    <mergeCell ref="D66:H66"/>
    <mergeCell ref="A67:B67"/>
    <mergeCell ref="D67:H67"/>
    <mergeCell ref="A68:B68"/>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47:H47"/>
    <mergeCell ref="A48:A52"/>
    <mergeCell ref="B48:B49"/>
    <mergeCell ref="C48:C49"/>
    <mergeCell ref="D48:D52"/>
    <mergeCell ref="E48:E52"/>
    <mergeCell ref="F48:F52"/>
    <mergeCell ref="G48:G52"/>
    <mergeCell ref="H48:H52"/>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42"/>
  <sheetViews>
    <sheetView view="pageBreakPreview" zoomScale="40" zoomScaleNormal="60" zoomScaleSheetLayoutView="40" workbookViewId="0">
      <pane ySplit="4" topLeftCell="A47" activePane="bottomLeft" state="frozen"/>
      <selection activeCell="A181" sqref="A181:B181"/>
      <selection pane="bottomLeft" activeCell="A181" sqref="A181:B181"/>
    </sheetView>
  </sheetViews>
  <sheetFormatPr defaultColWidth="9.140625" defaultRowHeight="12.75" x14ac:dyDescent="0.2"/>
  <cols>
    <col min="1" max="1" width="45.7109375" style="216" customWidth="1"/>
    <col min="2" max="2" width="80.7109375" style="217" customWidth="1"/>
    <col min="3" max="3" width="120.7109375" style="218" customWidth="1"/>
    <col min="4" max="7" width="30.7109375" style="217" customWidth="1"/>
    <col min="8" max="8" width="30.7109375" style="219" customWidth="1"/>
    <col min="9" max="16384" width="9.140625" style="219"/>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июня 2024 г.</v>
      </c>
      <c r="B2" s="6" t="s">
        <v>2</v>
      </c>
      <c r="C2" s="7" t="s">
        <v>645</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24" thickBot="1" x14ac:dyDescent="0.25">
      <c r="A6" s="436"/>
      <c r="B6" s="437"/>
      <c r="C6" s="438"/>
      <c r="D6" s="337" t="s">
        <v>171</v>
      </c>
      <c r="E6" s="268" t="s">
        <v>172</v>
      </c>
      <c r="F6" s="337" t="s">
        <v>173</v>
      </c>
      <c r="G6" s="268" t="s">
        <v>174</v>
      </c>
      <c r="H6" s="338" t="s">
        <v>175</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"2ГИС.РЕСПУБЛИКА АЛТАЙ" (версия для ПК); 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Интернет-площадки и Веб-приложения на основе Cправочника организаций "2ГИС.РЕСПУБЛИКА АЛТАЙ", http://api.2gis.ru/</v>
      </c>
      <c r="D7" s="31">
        <f>F7*1.2</f>
        <v>8352</v>
      </c>
      <c r="E7" s="32">
        <f>F7*1.1</f>
        <v>7656.0000000000009</v>
      </c>
      <c r="F7" s="32">
        <v>6960</v>
      </c>
      <c r="G7" s="32">
        <f>F7*0.75</f>
        <v>5220</v>
      </c>
      <c r="H7" s="33">
        <f>F7*0.5</f>
        <v>3480</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"2ГИС.РЕСПУБЛИКА АЛТАЙ" (версия для ПК); 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Интернет-площадки и Веб-приложения на основе Cправочника организаций "2ГИС.РЕСПУБЛИКА АЛТАЙ",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"2ГИС.РЕСПУБЛИКА АЛТАЙ" (версия для ПК); 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Интернет-площадки и Веб-приложения на основе Cправочника организаций "2ГИС.РЕСПУБЛИКА АЛТАЙ", http://api.2gis.ru/</v>
      </c>
      <c r="D12" s="54">
        <f>F12*1.2</f>
        <v>9504</v>
      </c>
      <c r="E12" s="32">
        <f>F12*1.1</f>
        <v>8712</v>
      </c>
      <c r="F12" s="32">
        <v>7920</v>
      </c>
      <c r="G12" s="32">
        <f>F12*0.75</f>
        <v>5940</v>
      </c>
      <c r="H12" s="33">
        <f>F12*0.5</f>
        <v>3960</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"2ГИС.РЕСПУБЛИКА АЛТАЙ" (версия для ПК); 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Интернет-площадки и Веб-приложения на основе Cправочника организаций "2ГИС.РЕСПУБЛИКА АЛТАЙ",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1584</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"2ГИС.РЕСПУБЛИКА АЛТАЙ"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"2ГИС.РЕСПУБЛИКА АЛТАЙ"; Электронный справочник "2ГИС.РЕСПУБЛИКА АЛТАЙ"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Интернет-площадки и Веб-приложения на основе Cправочника организаций "2ГИС.РЕСПУБЛИКА АЛТАЙ", http://api.2gis.ru/</v>
      </c>
      <c r="D23" s="271">
        <v>300</v>
      </c>
      <c r="E23" s="272"/>
      <c r="F23" s="272"/>
      <c r="G23" s="272"/>
      <c r="H23" s="273"/>
    </row>
    <row r="24" spans="1:8" s="16" customFormat="1" ht="94.5" customHeight="1" x14ac:dyDescent="0.2">
      <c r="A24" s="71"/>
      <c r="B24" s="92"/>
      <c r="C24" s="93"/>
      <c r="D24" s="94"/>
      <c r="E24" s="95"/>
      <c r="F24" s="95"/>
      <c r="G24" s="95"/>
      <c r="H24" s="274"/>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25" s="275"/>
      <c r="E25" s="276"/>
      <c r="F25" s="276"/>
      <c r="G25" s="276"/>
      <c r="H25" s="277"/>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"2ГИС.РЕСПУБЛИКА АЛТАЙ" (версия для ПК); 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v>
      </c>
      <c r="D27" s="31">
        <f>F27*1.2</f>
        <v>11692.8</v>
      </c>
      <c r="E27" s="32">
        <f>F27*1.1</f>
        <v>10718.400000000001</v>
      </c>
      <c r="F27" s="32">
        <v>9744</v>
      </c>
      <c r="G27" s="32">
        <f>F27*0.75</f>
        <v>7308</v>
      </c>
      <c r="H27" s="33">
        <f>F27*0.5</f>
        <v>4872</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"2ГИС.РЕСПУБЛИКА АЛТАЙ" (версия для ПК); 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v>
      </c>
      <c r="D32" s="54">
        <f>F32*1.2</f>
        <v>13305.6</v>
      </c>
      <c r="E32" s="32">
        <f>F32*1.1</f>
        <v>12196.800000000001</v>
      </c>
      <c r="F32" s="32">
        <v>11088</v>
      </c>
      <c r="G32" s="32">
        <f>F32*0.75</f>
        <v>8316</v>
      </c>
      <c r="H32" s="33">
        <f>F32*0.5</f>
        <v>5544</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2280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"2ГИС.РЕСПУБЛИКА АЛТАЙ"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"2ГИС.РЕСПУБЛИКА АЛТАЙ"; Электронный справочник "2ГИС.РЕСПУБЛИКА АЛТАЙ"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v>
      </c>
      <c r="D43" s="68">
        <v>420</v>
      </c>
      <c r="E43" s="69"/>
      <c r="F43" s="69"/>
      <c r="G43" s="69"/>
      <c r="H43" s="70"/>
    </row>
    <row r="44" spans="1:8" s="16" customFormat="1" ht="69.75" customHeight="1" x14ac:dyDescent="0.2">
      <c r="A44" s="71"/>
      <c r="B44" s="92"/>
      <c r="C44" s="93"/>
      <c r="D44" s="74"/>
      <c r="E44" s="75"/>
      <c r="F44" s="75"/>
      <c r="G44" s="75"/>
      <c r="H44" s="7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45" s="74"/>
      <c r="E45" s="75"/>
      <c r="F45" s="75"/>
      <c r="G45" s="75"/>
      <c r="H45" s="7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46" s="78"/>
      <c r="E46" s="79"/>
      <c r="F46" s="79"/>
      <c r="G46" s="79"/>
      <c r="H46" s="80"/>
    </row>
    <row r="47" spans="1:8" s="16" customFormat="1" ht="24.95" customHeight="1" thickBot="1" x14ac:dyDescent="0.25">
      <c r="A47" s="81"/>
      <c r="B47" s="82"/>
      <c r="C47" s="83"/>
      <c r="D47" s="113"/>
      <c r="E47" s="114"/>
      <c r="F47" s="114"/>
      <c r="G47" s="114"/>
      <c r="H47" s="115"/>
    </row>
    <row r="48" spans="1:8" s="16" customFormat="1" ht="48" customHeight="1" x14ac:dyDescent="0.2">
      <c r="A48" s="29" t="s">
        <v>31</v>
      </c>
      <c r="B48" s="30" t="s">
        <v>27</v>
      </c>
      <c r="C4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"2ГИС.РЕСПУБЛИКА АЛТАЙ" (версия для ПК); 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Интернет-площадки и Веб-приложения на основе Cправочника организаций "2ГИС.РЕСПУБЛИКА АЛТАЙ", http://api.2gis.ru/</v>
      </c>
      <c r="D48" s="31">
        <f>F48*1.2</f>
        <v>10022.4</v>
      </c>
      <c r="E48" s="32">
        <f>F48*1.1</f>
        <v>9187.2000000000007</v>
      </c>
      <c r="F48" s="32">
        <v>8352</v>
      </c>
      <c r="G48" s="32">
        <f>F48*0.75</f>
        <v>6264</v>
      </c>
      <c r="H48" s="33">
        <f>F48*0.5</f>
        <v>4176</v>
      </c>
    </row>
    <row r="49" spans="1:8" s="16" customFormat="1" ht="132" customHeight="1" x14ac:dyDescent="0.2">
      <c r="A49" s="34"/>
      <c r="B49" s="35"/>
      <c r="C49" s="35"/>
      <c r="D49" s="36"/>
      <c r="E49" s="37"/>
      <c r="F49" s="37"/>
      <c r="G49" s="37"/>
      <c r="H49" s="38"/>
    </row>
    <row r="50" spans="1:8" s="16" customFormat="1" ht="127.5" customHeight="1" x14ac:dyDescent="0.2">
      <c r="A50" s="34"/>
      <c r="B50" s="39" t="s">
        <v>12</v>
      </c>
      <c r="C5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"2ГИС.РЕСПУБЛИКА АЛТАЙ" (версия для ПК); 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Интернет-площадки и Веб-приложения на основе Cправочника организаций "2ГИС.РЕСПУБЛИКА АЛТАЙ", http://api.2gis.ru/</v>
      </c>
      <c r="D50" s="36"/>
      <c r="E50" s="37"/>
      <c r="F50" s="37"/>
      <c r="G50" s="37"/>
      <c r="H50" s="38"/>
    </row>
    <row r="51" spans="1:8" s="16" customFormat="1" ht="127.5" customHeight="1" thickBot="1" x14ac:dyDescent="0.25">
      <c r="A51" s="119"/>
      <c r="B51" s="120" t="s">
        <v>33</v>
      </c>
      <c r="C51"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51" s="121"/>
      <c r="E51" s="122"/>
      <c r="F51" s="122"/>
      <c r="G51" s="122"/>
      <c r="H51" s="123"/>
    </row>
    <row r="52" spans="1:8" s="16" customFormat="1" ht="166.5" customHeight="1" thickBot="1" x14ac:dyDescent="0.25">
      <c r="A52" s="41"/>
      <c r="B52" s="42" t="s">
        <v>13</v>
      </c>
      <c r="C52"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52" s="44"/>
      <c r="E52" s="45"/>
      <c r="F52" s="45"/>
      <c r="G52" s="45"/>
      <c r="H52" s="46"/>
    </row>
    <row r="53" spans="1:8" s="16" customFormat="1" ht="24.95" customHeight="1" thickBot="1" x14ac:dyDescent="0.25">
      <c r="A53" s="47"/>
      <c r="B53" s="48"/>
      <c r="C53" s="49"/>
      <c r="D53" s="50"/>
      <c r="E53" s="51"/>
      <c r="F53" s="51"/>
      <c r="G53" s="51"/>
      <c r="H53" s="52"/>
    </row>
    <row r="54" spans="1:8" s="16" customFormat="1" ht="48" customHeight="1" x14ac:dyDescent="0.2">
      <c r="A54" s="53" t="s">
        <v>35</v>
      </c>
      <c r="B54" s="30" t="s">
        <v>27</v>
      </c>
      <c r="C54"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"2ГИС.РЕСПУБЛИКА АЛТАЙ" (версия для ПК); 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Интернет-площадки и Веб-приложения на основе Cправочника организаций "2ГИС.РЕСПУБЛИКА АЛТАЙ", http://api.2gis.ru/</v>
      </c>
      <c r="D54" s="54">
        <f>F54*1.2</f>
        <v>11404.8</v>
      </c>
      <c r="E54" s="32">
        <f>F54*1.1</f>
        <v>10454.400000000001</v>
      </c>
      <c r="F54" s="32">
        <v>9504</v>
      </c>
      <c r="G54" s="32">
        <f>F54*0.75</f>
        <v>7128</v>
      </c>
      <c r="H54" s="33">
        <f>F54*0.5</f>
        <v>4752</v>
      </c>
    </row>
    <row r="55" spans="1:8" s="16" customFormat="1" ht="132" customHeight="1" x14ac:dyDescent="0.2">
      <c r="A55" s="55"/>
      <c r="B55" s="35"/>
      <c r="C55" s="35"/>
      <c r="D55" s="56"/>
      <c r="E55" s="37"/>
      <c r="F55" s="37"/>
      <c r="G55" s="37"/>
      <c r="H55" s="38"/>
    </row>
    <row r="56" spans="1:8" s="16" customFormat="1" ht="138.94999999999999" customHeight="1" x14ac:dyDescent="0.2">
      <c r="A56" s="55"/>
      <c r="B56" s="39" t="s">
        <v>12</v>
      </c>
      <c r="C56"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"2ГИС.РЕСПУБЛИКА АЛТАЙ" (версия для ПК); 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Интернет-площадки и Веб-приложения на основе Cправочника организаций "2ГИС.РЕСПУБЛИКА АЛТАЙ", http://api.2gis.ru/</v>
      </c>
      <c r="D56" s="56"/>
      <c r="E56" s="37"/>
      <c r="F56" s="37"/>
      <c r="G56" s="37"/>
      <c r="H56" s="38"/>
    </row>
    <row r="57" spans="1:8" s="16" customFormat="1" ht="166.5" customHeight="1" x14ac:dyDescent="0.2">
      <c r="A57" s="55"/>
      <c r="B57" s="57" t="s">
        <v>13</v>
      </c>
      <c r="C57"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57" s="56"/>
      <c r="E57" s="37"/>
      <c r="F57" s="37"/>
      <c r="G57" s="37"/>
      <c r="H57" s="38"/>
    </row>
    <row r="58" spans="1:8" s="16" customFormat="1" ht="92.25" customHeight="1" thickBot="1" x14ac:dyDescent="0.25">
      <c r="A58" s="59"/>
      <c r="B58" s="42" t="s">
        <v>36</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58" s="61"/>
      <c r="E58" s="45"/>
      <c r="F58" s="45"/>
      <c r="G58" s="45"/>
      <c r="H58" s="46"/>
    </row>
    <row r="59" spans="1:8" s="16" customFormat="1" ht="24.95" customHeight="1" thickBot="1" x14ac:dyDescent="0.25">
      <c r="A59" s="81"/>
      <c r="B59" s="82"/>
      <c r="C59" s="83"/>
      <c r="D59" s="84"/>
      <c r="E59" s="85"/>
      <c r="F59" s="85"/>
      <c r="G59" s="85"/>
      <c r="H59" s="86"/>
    </row>
    <row r="60" spans="1:8" s="16" customFormat="1" ht="50.1" customHeight="1" x14ac:dyDescent="0.2">
      <c r="A60" s="65" t="s">
        <v>37</v>
      </c>
      <c r="B60" s="87" t="s">
        <v>23</v>
      </c>
      <c r="C60"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Интернет-площадки и Веб-приложения на основе Cправочника организаций "2ГИС.РЕСПУБЛИКА АЛТАЙ", http://api.2gis.ru/</v>
      </c>
      <c r="D60" s="271">
        <v>300</v>
      </c>
      <c r="E60" s="272"/>
      <c r="F60" s="272"/>
      <c r="G60" s="272"/>
      <c r="H60" s="273"/>
    </row>
    <row r="61" spans="1:8" s="16" customFormat="1" ht="94.5" customHeight="1" x14ac:dyDescent="0.2">
      <c r="A61" s="71"/>
      <c r="B61" s="92"/>
      <c r="C61" s="93"/>
      <c r="D61" s="94"/>
      <c r="E61" s="95"/>
      <c r="F61" s="95"/>
      <c r="G61" s="95"/>
      <c r="H61" s="274"/>
    </row>
    <row r="62" spans="1:8" s="16" customFormat="1" ht="163.5" customHeight="1" thickBot="1" x14ac:dyDescent="0.25">
      <c r="A62" s="77"/>
      <c r="B62" s="97" t="s">
        <v>13</v>
      </c>
      <c r="C62"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62" s="275"/>
      <c r="E62" s="276"/>
      <c r="F62" s="276"/>
      <c r="G62" s="276"/>
      <c r="H62" s="277"/>
    </row>
    <row r="63" spans="1:8" ht="21.75" thickBot="1" x14ac:dyDescent="0.25">
      <c r="A63" s="81"/>
      <c r="B63" s="129"/>
      <c r="C63" s="130"/>
      <c r="D63" s="113"/>
      <c r="E63" s="114"/>
      <c r="F63" s="114"/>
      <c r="G63" s="114"/>
      <c r="H63" s="115"/>
    </row>
    <row r="64" spans="1:8" ht="50.1" customHeight="1" thickBot="1" x14ac:dyDescent="0.25">
      <c r="A64" s="136" t="s">
        <v>38</v>
      </c>
      <c r="B64" s="137"/>
      <c r="C64" s="137"/>
      <c r="D64" s="138" t="str">
        <f>"от "&amp;MIN(D65:D84)&amp;" до "&amp;MAX(D65:D84)</f>
        <v>от 1920 до 38400</v>
      </c>
      <c r="E64" s="139"/>
      <c r="F64" s="139"/>
      <c r="G64" s="139"/>
      <c r="H64" s="140"/>
    </row>
    <row r="65" spans="1:8" ht="37.5" customHeight="1" x14ac:dyDescent="0.2">
      <c r="A65" s="141" t="s">
        <v>39</v>
      </c>
      <c r="B65" s="369"/>
      <c r="C65" s="30" t="str">
        <f>"Электронный справочник на основе Справочника организаций "&amp;$C$2&amp;" (версия для ПК)"</f>
        <v>Электронный справочник на основе Справочника организаций "2ГИС.РЕСПУБЛИКА АЛТАЙ" (версия для ПК)</v>
      </c>
      <c r="D65" s="370">
        <v>1920</v>
      </c>
      <c r="E65" s="145"/>
      <c r="F65" s="145"/>
      <c r="G65" s="145"/>
      <c r="H65" s="146"/>
    </row>
    <row r="66" spans="1:8" ht="37.5" customHeight="1" x14ac:dyDescent="0.2">
      <c r="A66" s="147" t="s">
        <v>40</v>
      </c>
      <c r="B66" s="371"/>
      <c r="C66" s="355"/>
      <c r="D66" s="56">
        <v>3840</v>
      </c>
      <c r="E66" s="37"/>
      <c r="F66" s="37"/>
      <c r="G66" s="37"/>
      <c r="H66" s="38"/>
    </row>
    <row r="67" spans="1:8" ht="37.5" customHeight="1" x14ac:dyDescent="0.2">
      <c r="A67" s="147" t="s">
        <v>41</v>
      </c>
      <c r="B67" s="371"/>
      <c r="C67" s="355"/>
      <c r="D67" s="56">
        <v>5760</v>
      </c>
      <c r="E67" s="37"/>
      <c r="F67" s="37"/>
      <c r="G67" s="37"/>
      <c r="H67" s="38"/>
    </row>
    <row r="68" spans="1:8" ht="37.5" customHeight="1" x14ac:dyDescent="0.2">
      <c r="A68" s="147" t="s">
        <v>42</v>
      </c>
      <c r="B68" s="371"/>
      <c r="C68" s="355"/>
      <c r="D68" s="56">
        <v>7680</v>
      </c>
      <c r="E68" s="37"/>
      <c r="F68" s="37"/>
      <c r="G68" s="37"/>
      <c r="H68" s="38"/>
    </row>
    <row r="69" spans="1:8" ht="37.5" customHeight="1" x14ac:dyDescent="0.2">
      <c r="A69" s="147" t="s">
        <v>43</v>
      </c>
      <c r="B69" s="371"/>
      <c r="C69" s="355"/>
      <c r="D69" s="56">
        <v>9600</v>
      </c>
      <c r="E69" s="37"/>
      <c r="F69" s="37"/>
      <c r="G69" s="37"/>
      <c r="H69" s="38"/>
    </row>
    <row r="70" spans="1:8" ht="37.5" customHeight="1" x14ac:dyDescent="0.2">
      <c r="A70" s="147" t="s">
        <v>44</v>
      </c>
      <c r="B70" s="371"/>
      <c r="C70" s="355"/>
      <c r="D70" s="56">
        <v>11520</v>
      </c>
      <c r="E70" s="37"/>
      <c r="F70" s="37"/>
      <c r="G70" s="37"/>
      <c r="H70" s="38"/>
    </row>
    <row r="71" spans="1:8" ht="37.5" customHeight="1" x14ac:dyDescent="0.2">
      <c r="A71" s="147" t="s">
        <v>45</v>
      </c>
      <c r="B71" s="371"/>
      <c r="C71" s="355"/>
      <c r="D71" s="56">
        <v>13440</v>
      </c>
      <c r="E71" s="37"/>
      <c r="F71" s="37"/>
      <c r="G71" s="37"/>
      <c r="H71" s="38"/>
    </row>
    <row r="72" spans="1:8" ht="37.5" customHeight="1" x14ac:dyDescent="0.2">
      <c r="A72" s="147" t="s">
        <v>46</v>
      </c>
      <c r="B72" s="371"/>
      <c r="C72" s="355"/>
      <c r="D72" s="56">
        <v>15360</v>
      </c>
      <c r="E72" s="37"/>
      <c r="F72" s="37"/>
      <c r="G72" s="37"/>
      <c r="H72" s="38"/>
    </row>
    <row r="73" spans="1:8" ht="37.5" customHeight="1" x14ac:dyDescent="0.2">
      <c r="A73" s="147" t="s">
        <v>47</v>
      </c>
      <c r="B73" s="371"/>
      <c r="C73" s="355"/>
      <c r="D73" s="56">
        <v>17280</v>
      </c>
      <c r="E73" s="37"/>
      <c r="F73" s="37"/>
      <c r="G73" s="37"/>
      <c r="H73" s="38"/>
    </row>
    <row r="74" spans="1:8" ht="37.5" customHeight="1" x14ac:dyDescent="0.2">
      <c r="A74" s="147" t="s">
        <v>48</v>
      </c>
      <c r="B74" s="371"/>
      <c r="C74" s="355"/>
      <c r="D74" s="56">
        <v>19200</v>
      </c>
      <c r="E74" s="37"/>
      <c r="F74" s="37"/>
      <c r="G74" s="37"/>
      <c r="H74" s="38"/>
    </row>
    <row r="75" spans="1:8" ht="37.5" customHeight="1" x14ac:dyDescent="0.2">
      <c r="A75" s="147" t="s">
        <v>49</v>
      </c>
      <c r="B75" s="371"/>
      <c r="C75" s="355"/>
      <c r="D75" s="56">
        <v>21120</v>
      </c>
      <c r="E75" s="37"/>
      <c r="F75" s="37"/>
      <c r="G75" s="37"/>
      <c r="H75" s="38"/>
    </row>
    <row r="76" spans="1:8" ht="37.5" customHeight="1" x14ac:dyDescent="0.2">
      <c r="A76" s="147" t="s">
        <v>50</v>
      </c>
      <c r="B76" s="371"/>
      <c r="C76" s="355"/>
      <c r="D76" s="56">
        <v>23040</v>
      </c>
      <c r="E76" s="37"/>
      <c r="F76" s="37"/>
      <c r="G76" s="37"/>
      <c r="H76" s="38"/>
    </row>
    <row r="77" spans="1:8" ht="37.5" customHeight="1" x14ac:dyDescent="0.2">
      <c r="A77" s="147" t="s">
        <v>51</v>
      </c>
      <c r="B77" s="371"/>
      <c r="C77" s="355"/>
      <c r="D77" s="56">
        <v>24960</v>
      </c>
      <c r="E77" s="37"/>
      <c r="F77" s="37"/>
      <c r="G77" s="37"/>
      <c r="H77" s="38"/>
    </row>
    <row r="78" spans="1:8" ht="37.5" customHeight="1" x14ac:dyDescent="0.2">
      <c r="A78" s="147" t="s">
        <v>52</v>
      </c>
      <c r="B78" s="371"/>
      <c r="C78" s="355"/>
      <c r="D78" s="56">
        <v>26880</v>
      </c>
      <c r="E78" s="37"/>
      <c r="F78" s="37"/>
      <c r="G78" s="37"/>
      <c r="H78" s="38"/>
    </row>
    <row r="79" spans="1:8" ht="37.5" customHeight="1" x14ac:dyDescent="0.2">
      <c r="A79" s="147" t="s">
        <v>53</v>
      </c>
      <c r="B79" s="371"/>
      <c r="C79" s="355"/>
      <c r="D79" s="56">
        <v>28800</v>
      </c>
      <c r="E79" s="37"/>
      <c r="F79" s="37"/>
      <c r="G79" s="37"/>
      <c r="H79" s="38"/>
    </row>
    <row r="80" spans="1:8" ht="37.5" customHeight="1" x14ac:dyDescent="0.2">
      <c r="A80" s="147" t="s">
        <v>54</v>
      </c>
      <c r="B80" s="371"/>
      <c r="C80" s="355"/>
      <c r="D80" s="56">
        <v>30720</v>
      </c>
      <c r="E80" s="37"/>
      <c r="F80" s="37"/>
      <c r="G80" s="37"/>
      <c r="H80" s="38"/>
    </row>
    <row r="81" spans="1:8" ht="37.5" customHeight="1" x14ac:dyDescent="0.2">
      <c r="A81" s="147" t="s">
        <v>55</v>
      </c>
      <c r="B81" s="371"/>
      <c r="C81" s="355"/>
      <c r="D81" s="56">
        <v>32640</v>
      </c>
      <c r="E81" s="37"/>
      <c r="F81" s="37"/>
      <c r="G81" s="37"/>
      <c r="H81" s="38"/>
    </row>
    <row r="82" spans="1:8" ht="37.5" customHeight="1" x14ac:dyDescent="0.2">
      <c r="A82" s="147" t="s">
        <v>56</v>
      </c>
      <c r="B82" s="371"/>
      <c r="C82" s="355"/>
      <c r="D82" s="56">
        <v>34560</v>
      </c>
      <c r="E82" s="37"/>
      <c r="F82" s="37"/>
      <c r="G82" s="37"/>
      <c r="H82" s="38"/>
    </row>
    <row r="83" spans="1:8" ht="37.5" customHeight="1" x14ac:dyDescent="0.2">
      <c r="A83" s="147" t="s">
        <v>57</v>
      </c>
      <c r="B83" s="371"/>
      <c r="C83" s="355"/>
      <c r="D83" s="56">
        <v>36480</v>
      </c>
      <c r="E83" s="37"/>
      <c r="F83" s="37"/>
      <c r="G83" s="37"/>
      <c r="H83" s="38"/>
    </row>
    <row r="84" spans="1:8" ht="37.5" customHeight="1" x14ac:dyDescent="0.2">
      <c r="A84" s="147" t="s">
        <v>58</v>
      </c>
      <c r="B84" s="371"/>
      <c r="C84" s="355"/>
      <c r="D84" s="56">
        <v>38400</v>
      </c>
      <c r="E84" s="37"/>
      <c r="F84" s="37"/>
      <c r="G84" s="37"/>
      <c r="H84" s="38"/>
    </row>
    <row r="85" spans="1:8" ht="37.5" customHeight="1" x14ac:dyDescent="0.2">
      <c r="A85" s="147" t="s">
        <v>181</v>
      </c>
      <c r="B85" s="371"/>
      <c r="C85" s="355"/>
      <c r="D85" s="56">
        <v>40320</v>
      </c>
      <c r="E85" s="37"/>
      <c r="F85" s="37"/>
      <c r="G85" s="37"/>
      <c r="H85" s="38"/>
    </row>
    <row r="86" spans="1:8" ht="37.5" customHeight="1" x14ac:dyDescent="0.2">
      <c r="A86" s="147" t="s">
        <v>182</v>
      </c>
      <c r="B86" s="371"/>
      <c r="C86" s="355"/>
      <c r="D86" s="56">
        <v>42240</v>
      </c>
      <c r="E86" s="37"/>
      <c r="F86" s="37"/>
      <c r="G86" s="37"/>
      <c r="H86" s="38"/>
    </row>
    <row r="87" spans="1:8" ht="37.5" customHeight="1" x14ac:dyDescent="0.2">
      <c r="A87" s="147" t="s">
        <v>183</v>
      </c>
      <c r="B87" s="371"/>
      <c r="C87" s="355"/>
      <c r="D87" s="56">
        <v>44160</v>
      </c>
      <c r="E87" s="37"/>
      <c r="F87" s="37"/>
      <c r="G87" s="37"/>
      <c r="H87" s="38"/>
    </row>
    <row r="88" spans="1:8" ht="37.5" customHeight="1" x14ac:dyDescent="0.2">
      <c r="A88" s="147" t="s">
        <v>184</v>
      </c>
      <c r="B88" s="371"/>
      <c r="C88" s="355"/>
      <c r="D88" s="56">
        <v>46080</v>
      </c>
      <c r="E88" s="37"/>
      <c r="F88" s="37"/>
      <c r="G88" s="37"/>
      <c r="H88" s="38"/>
    </row>
    <row r="89" spans="1:8" ht="37.5" customHeight="1" x14ac:dyDescent="0.2">
      <c r="A89" s="147" t="s">
        <v>185</v>
      </c>
      <c r="B89" s="371"/>
      <c r="C89" s="355"/>
      <c r="D89" s="56">
        <v>48000</v>
      </c>
      <c r="E89" s="37"/>
      <c r="F89" s="37"/>
      <c r="G89" s="37"/>
      <c r="H89" s="38"/>
    </row>
    <row r="90" spans="1:8" ht="37.5" customHeight="1" x14ac:dyDescent="0.2">
      <c r="A90" s="147" t="s">
        <v>186</v>
      </c>
      <c r="B90" s="371"/>
      <c r="C90" s="355"/>
      <c r="D90" s="56">
        <v>49920</v>
      </c>
      <c r="E90" s="37"/>
      <c r="F90" s="37"/>
      <c r="G90" s="37"/>
      <c r="H90" s="38"/>
    </row>
    <row r="91" spans="1:8" ht="37.5" customHeight="1" x14ac:dyDescent="0.2">
      <c r="A91" s="147" t="s">
        <v>187</v>
      </c>
      <c r="B91" s="371"/>
      <c r="C91" s="355"/>
      <c r="D91" s="56">
        <v>51840</v>
      </c>
      <c r="E91" s="37"/>
      <c r="F91" s="37"/>
      <c r="G91" s="37"/>
      <c r="H91" s="38"/>
    </row>
    <row r="92" spans="1:8" ht="37.5" customHeight="1" x14ac:dyDescent="0.2">
      <c r="A92" s="147" t="s">
        <v>188</v>
      </c>
      <c r="B92" s="371"/>
      <c r="C92" s="355"/>
      <c r="D92" s="56">
        <v>53760</v>
      </c>
      <c r="E92" s="37"/>
      <c r="F92" s="37"/>
      <c r="G92" s="37"/>
      <c r="H92" s="38"/>
    </row>
    <row r="93" spans="1:8" ht="37.5" customHeight="1" x14ac:dyDescent="0.2">
      <c r="A93" s="147" t="s">
        <v>189</v>
      </c>
      <c r="B93" s="371"/>
      <c r="C93" s="355"/>
      <c r="D93" s="56">
        <v>55680</v>
      </c>
      <c r="E93" s="37"/>
      <c r="F93" s="37"/>
      <c r="G93" s="37"/>
      <c r="H93" s="38"/>
    </row>
    <row r="94" spans="1:8" ht="37.5" customHeight="1" x14ac:dyDescent="0.2">
      <c r="A94" s="147" t="s">
        <v>190</v>
      </c>
      <c r="B94" s="371"/>
      <c r="C94" s="355"/>
      <c r="D94" s="56">
        <v>57600</v>
      </c>
      <c r="E94" s="37"/>
      <c r="F94" s="37"/>
      <c r="G94" s="37"/>
      <c r="H94" s="38"/>
    </row>
    <row r="95" spans="1:8" ht="37.5" customHeight="1" x14ac:dyDescent="0.2">
      <c r="A95" s="147" t="s">
        <v>191</v>
      </c>
      <c r="B95" s="371"/>
      <c r="C95" s="355"/>
      <c r="D95" s="56">
        <v>59520</v>
      </c>
      <c r="E95" s="37"/>
      <c r="F95" s="37"/>
      <c r="G95" s="37"/>
      <c r="H95" s="38"/>
    </row>
    <row r="96" spans="1:8" ht="37.5" customHeight="1" x14ac:dyDescent="0.2">
      <c r="A96" s="147" t="s">
        <v>192</v>
      </c>
      <c r="B96" s="371"/>
      <c r="C96" s="355"/>
      <c r="D96" s="56">
        <v>61440</v>
      </c>
      <c r="E96" s="37"/>
      <c r="F96" s="37"/>
      <c r="G96" s="37"/>
      <c r="H96" s="38"/>
    </row>
    <row r="97" spans="1:8" ht="37.5" customHeight="1" x14ac:dyDescent="0.2">
      <c r="A97" s="147" t="s">
        <v>193</v>
      </c>
      <c r="B97" s="371"/>
      <c r="C97" s="355"/>
      <c r="D97" s="56">
        <v>63360</v>
      </c>
      <c r="E97" s="37"/>
      <c r="F97" s="37"/>
      <c r="G97" s="37"/>
      <c r="H97" s="38"/>
    </row>
    <row r="98" spans="1:8" ht="37.5" customHeight="1" x14ac:dyDescent="0.2">
      <c r="A98" s="147" t="s">
        <v>194</v>
      </c>
      <c r="B98" s="371"/>
      <c r="C98" s="355"/>
      <c r="D98" s="56">
        <v>65280</v>
      </c>
      <c r="E98" s="37"/>
      <c r="F98" s="37"/>
      <c r="G98" s="37"/>
      <c r="H98" s="38"/>
    </row>
    <row r="99" spans="1:8" ht="37.5" customHeight="1" x14ac:dyDescent="0.2">
      <c r="A99" s="147" t="s">
        <v>195</v>
      </c>
      <c r="B99" s="371"/>
      <c r="C99" s="355"/>
      <c r="D99" s="56">
        <v>67200</v>
      </c>
      <c r="E99" s="37"/>
      <c r="F99" s="37"/>
      <c r="G99" s="37"/>
      <c r="H99" s="38"/>
    </row>
    <row r="100" spans="1:8" ht="37.5" customHeight="1" x14ac:dyDescent="0.2">
      <c r="A100" s="147" t="s">
        <v>235</v>
      </c>
      <c r="B100" s="371"/>
      <c r="C100" s="355"/>
      <c r="D100" s="56">
        <v>69120</v>
      </c>
      <c r="E100" s="37"/>
      <c r="F100" s="37"/>
      <c r="G100" s="37"/>
      <c r="H100" s="38"/>
    </row>
    <row r="101" spans="1:8" ht="37.5" customHeight="1" x14ac:dyDescent="0.2">
      <c r="A101" s="147" t="s">
        <v>236</v>
      </c>
      <c r="B101" s="371"/>
      <c r="C101" s="355"/>
      <c r="D101" s="56">
        <v>71040</v>
      </c>
      <c r="E101" s="37"/>
      <c r="F101" s="37"/>
      <c r="G101" s="37"/>
      <c r="H101" s="38"/>
    </row>
    <row r="102" spans="1:8" ht="37.5" customHeight="1" x14ac:dyDescent="0.2">
      <c r="A102" s="147" t="s">
        <v>237</v>
      </c>
      <c r="B102" s="371"/>
      <c r="C102" s="355"/>
      <c r="D102" s="56">
        <v>72960</v>
      </c>
      <c r="E102" s="37"/>
      <c r="F102" s="37"/>
      <c r="G102" s="37"/>
      <c r="H102" s="38"/>
    </row>
    <row r="103" spans="1:8" ht="37.5" customHeight="1" x14ac:dyDescent="0.2">
      <c r="A103" s="147" t="s">
        <v>238</v>
      </c>
      <c r="B103" s="371"/>
      <c r="C103" s="355"/>
      <c r="D103" s="56">
        <v>74880</v>
      </c>
      <c r="E103" s="37"/>
      <c r="F103" s="37"/>
      <c r="G103" s="37"/>
      <c r="H103" s="38"/>
    </row>
    <row r="104" spans="1:8" ht="37.5" customHeight="1" x14ac:dyDescent="0.2">
      <c r="A104" s="147" t="s">
        <v>239</v>
      </c>
      <c r="B104" s="371"/>
      <c r="C104" s="355"/>
      <c r="D104" s="56">
        <v>76800</v>
      </c>
      <c r="E104" s="37"/>
      <c r="F104" s="37"/>
      <c r="G104" s="37"/>
      <c r="H104" s="38"/>
    </row>
    <row r="105" spans="1:8" ht="37.5" customHeight="1" x14ac:dyDescent="0.2">
      <c r="A105" s="147" t="s">
        <v>359</v>
      </c>
      <c r="B105" s="371"/>
      <c r="C105" s="355"/>
      <c r="D105" s="56">
        <v>78720</v>
      </c>
      <c r="E105" s="37"/>
      <c r="F105" s="37"/>
      <c r="G105" s="37"/>
      <c r="H105" s="38"/>
    </row>
    <row r="106" spans="1:8" ht="37.5" customHeight="1" x14ac:dyDescent="0.2">
      <c r="A106" s="147" t="s">
        <v>360</v>
      </c>
      <c r="B106" s="371"/>
      <c r="C106" s="355"/>
      <c r="D106" s="56">
        <v>80640</v>
      </c>
      <c r="E106" s="37"/>
      <c r="F106" s="37"/>
      <c r="G106" s="37"/>
      <c r="H106" s="38"/>
    </row>
    <row r="107" spans="1:8" ht="37.5" customHeight="1" x14ac:dyDescent="0.2">
      <c r="A107" s="147" t="s">
        <v>361</v>
      </c>
      <c r="B107" s="371"/>
      <c r="C107" s="355"/>
      <c r="D107" s="56">
        <v>82560</v>
      </c>
      <c r="E107" s="37"/>
      <c r="F107" s="37"/>
      <c r="G107" s="37"/>
      <c r="H107" s="38"/>
    </row>
    <row r="108" spans="1:8" ht="37.5" customHeight="1" x14ac:dyDescent="0.2">
      <c r="A108" s="147" t="s">
        <v>362</v>
      </c>
      <c r="B108" s="371"/>
      <c r="C108" s="355"/>
      <c r="D108" s="56">
        <v>84480</v>
      </c>
      <c r="E108" s="37"/>
      <c r="F108" s="37"/>
      <c r="G108" s="37"/>
      <c r="H108" s="38"/>
    </row>
    <row r="109" spans="1:8" ht="37.5" customHeight="1" x14ac:dyDescent="0.2">
      <c r="A109" s="147" t="s">
        <v>363</v>
      </c>
      <c r="B109" s="371"/>
      <c r="C109" s="355"/>
      <c r="D109" s="56">
        <v>86400</v>
      </c>
      <c r="E109" s="37"/>
      <c r="F109" s="37"/>
      <c r="G109" s="37"/>
      <c r="H109" s="38"/>
    </row>
    <row r="110" spans="1:8" ht="37.5" customHeight="1" x14ac:dyDescent="0.2">
      <c r="A110" s="147" t="s">
        <v>364</v>
      </c>
      <c r="B110" s="371"/>
      <c r="C110" s="355"/>
      <c r="D110" s="56">
        <v>88320</v>
      </c>
      <c r="E110" s="37"/>
      <c r="F110" s="37"/>
      <c r="G110" s="37"/>
      <c r="H110" s="38"/>
    </row>
    <row r="111" spans="1:8" ht="37.5" customHeight="1" x14ac:dyDescent="0.2">
      <c r="A111" s="147" t="s">
        <v>365</v>
      </c>
      <c r="B111" s="371"/>
      <c r="C111" s="355"/>
      <c r="D111" s="56">
        <v>90240</v>
      </c>
      <c r="E111" s="37"/>
      <c r="F111" s="37"/>
      <c r="G111" s="37"/>
      <c r="H111" s="38"/>
    </row>
    <row r="112" spans="1:8" ht="37.5" customHeight="1" x14ac:dyDescent="0.2">
      <c r="A112" s="147" t="s">
        <v>366</v>
      </c>
      <c r="B112" s="371"/>
      <c r="C112" s="355"/>
      <c r="D112" s="56">
        <v>92160</v>
      </c>
      <c r="E112" s="37"/>
      <c r="F112" s="37"/>
      <c r="G112" s="37"/>
      <c r="H112" s="38"/>
    </row>
    <row r="113" spans="1:8" ht="37.5" customHeight="1" x14ac:dyDescent="0.2">
      <c r="A113" s="147" t="s">
        <v>367</v>
      </c>
      <c r="B113" s="371"/>
      <c r="C113" s="355"/>
      <c r="D113" s="56">
        <v>94080</v>
      </c>
      <c r="E113" s="37"/>
      <c r="F113" s="37"/>
      <c r="G113" s="37"/>
      <c r="H113" s="38"/>
    </row>
    <row r="114" spans="1:8" ht="37.5" customHeight="1" x14ac:dyDescent="0.2">
      <c r="A114" s="147" t="s">
        <v>368</v>
      </c>
      <c r="B114" s="371"/>
      <c r="C114" s="355"/>
      <c r="D114" s="56">
        <v>96000</v>
      </c>
      <c r="E114" s="37"/>
      <c r="F114" s="37"/>
      <c r="G114" s="37"/>
      <c r="H114" s="38"/>
    </row>
    <row r="115" spans="1:8" ht="37.5" customHeight="1" x14ac:dyDescent="0.2">
      <c r="A115" s="147" t="s">
        <v>369</v>
      </c>
      <c r="B115" s="371"/>
      <c r="C115" s="355"/>
      <c r="D115" s="56">
        <v>97920</v>
      </c>
      <c r="E115" s="37"/>
      <c r="F115" s="37"/>
      <c r="G115" s="37"/>
      <c r="H115" s="38"/>
    </row>
    <row r="116" spans="1:8" ht="37.5" customHeight="1" x14ac:dyDescent="0.2">
      <c r="A116" s="147" t="s">
        <v>370</v>
      </c>
      <c r="B116" s="371"/>
      <c r="C116" s="355"/>
      <c r="D116" s="56">
        <v>99840</v>
      </c>
      <c r="E116" s="37"/>
      <c r="F116" s="37"/>
      <c r="G116" s="37"/>
      <c r="H116" s="38"/>
    </row>
    <row r="117" spans="1:8" ht="37.5" customHeight="1" x14ac:dyDescent="0.2">
      <c r="A117" s="147" t="s">
        <v>371</v>
      </c>
      <c r="B117" s="371"/>
      <c r="C117" s="355"/>
      <c r="D117" s="56">
        <v>101760</v>
      </c>
      <c r="E117" s="37"/>
      <c r="F117" s="37"/>
      <c r="G117" s="37"/>
      <c r="H117" s="38"/>
    </row>
    <row r="118" spans="1:8" ht="37.5" customHeight="1" x14ac:dyDescent="0.2">
      <c r="A118" s="147" t="s">
        <v>372</v>
      </c>
      <c r="B118" s="371"/>
      <c r="C118" s="355"/>
      <c r="D118" s="56">
        <v>103680</v>
      </c>
      <c r="E118" s="37"/>
      <c r="F118" s="37"/>
      <c r="G118" s="37"/>
      <c r="H118" s="38"/>
    </row>
    <row r="119" spans="1:8" ht="37.5" customHeight="1" x14ac:dyDescent="0.2">
      <c r="A119" s="147" t="s">
        <v>373</v>
      </c>
      <c r="B119" s="371"/>
      <c r="C119" s="355"/>
      <c r="D119" s="56">
        <v>105600</v>
      </c>
      <c r="E119" s="37"/>
      <c r="F119" s="37"/>
      <c r="G119" s="37"/>
      <c r="H119" s="38"/>
    </row>
    <row r="120" spans="1:8" ht="37.5" customHeight="1" x14ac:dyDescent="0.2">
      <c r="A120" s="147" t="s">
        <v>374</v>
      </c>
      <c r="B120" s="371"/>
      <c r="C120" s="355"/>
      <c r="D120" s="56">
        <v>107520</v>
      </c>
      <c r="E120" s="37"/>
      <c r="F120" s="37"/>
      <c r="G120" s="37"/>
      <c r="H120" s="38"/>
    </row>
    <row r="121" spans="1:8" ht="37.5" customHeight="1" x14ac:dyDescent="0.2">
      <c r="A121" s="147" t="s">
        <v>375</v>
      </c>
      <c r="B121" s="371"/>
      <c r="C121" s="355"/>
      <c r="D121" s="56">
        <v>109440</v>
      </c>
      <c r="E121" s="37"/>
      <c r="F121" s="37"/>
      <c r="G121" s="37"/>
      <c r="H121" s="38"/>
    </row>
    <row r="122" spans="1:8" ht="37.5" customHeight="1" x14ac:dyDescent="0.2">
      <c r="A122" s="147" t="s">
        <v>376</v>
      </c>
      <c r="B122" s="371"/>
      <c r="C122" s="355"/>
      <c r="D122" s="56">
        <v>111360</v>
      </c>
      <c r="E122" s="37"/>
      <c r="F122" s="37"/>
      <c r="G122" s="37"/>
      <c r="H122" s="38"/>
    </row>
    <row r="123" spans="1:8" ht="37.5" customHeight="1" x14ac:dyDescent="0.2">
      <c r="A123" s="147" t="s">
        <v>377</v>
      </c>
      <c r="B123" s="371"/>
      <c r="C123" s="355"/>
      <c r="D123" s="56">
        <v>113280</v>
      </c>
      <c r="E123" s="37"/>
      <c r="F123" s="37"/>
      <c r="G123" s="37"/>
      <c r="H123" s="38"/>
    </row>
    <row r="124" spans="1:8" ht="37.5" customHeight="1" thickBot="1" x14ac:dyDescent="0.25">
      <c r="A124" s="147" t="s">
        <v>378</v>
      </c>
      <c r="B124" s="371"/>
      <c r="C124" s="372"/>
      <c r="D124" s="56">
        <v>115200</v>
      </c>
      <c r="E124" s="37"/>
      <c r="F124" s="37"/>
      <c r="G124" s="37"/>
      <c r="H124" s="38"/>
    </row>
    <row r="125" spans="1:8" ht="50.1" customHeight="1" thickBot="1" x14ac:dyDescent="0.25">
      <c r="A125" s="136" t="s">
        <v>59</v>
      </c>
      <c r="B125" s="137"/>
      <c r="C125" s="137"/>
      <c r="D125" s="138" t="str">
        <f>"от "&amp;MIN(D126:D135)&amp;" до "&amp;MAX(D126:D135)</f>
        <v>от 360 до 8640</v>
      </c>
      <c r="E125" s="139"/>
      <c r="F125" s="139"/>
      <c r="G125" s="139"/>
      <c r="H125" s="140"/>
    </row>
    <row r="126" spans="1:8" ht="151.5" x14ac:dyDescent="0.2">
      <c r="A126" s="149" t="s">
        <v>60</v>
      </c>
      <c r="B126" s="150" t="s">
        <v>13</v>
      </c>
      <c r="C126" s="151" t="str">
        <f t="shared" ref="C12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126" s="152">
        <v>936</v>
      </c>
      <c r="E126" s="152"/>
      <c r="F126" s="152"/>
      <c r="G126" s="152"/>
      <c r="H126" s="153"/>
    </row>
    <row r="127" spans="1:8" ht="37.5" customHeight="1" x14ac:dyDescent="0.2">
      <c r="A127" s="154" t="s">
        <v>61</v>
      </c>
      <c r="B127" s="155"/>
      <c r="C127" s="156" t="str">
        <f>"Электронный справочник на основе Справочника организаций "&amp;$C$2&amp;" (версия для ПК)"</f>
        <v>Электронный справочник на основе Справочника организаций "2ГИС.РЕСПУБЛИКА АЛТАЙ" (версия для ПК)</v>
      </c>
      <c r="D127" s="157">
        <v>570</v>
      </c>
      <c r="E127" s="157"/>
      <c r="F127" s="157"/>
      <c r="G127" s="157"/>
      <c r="H127" s="158"/>
    </row>
    <row r="128" spans="1:8" ht="37.5" customHeight="1" x14ac:dyDescent="0.2">
      <c r="A128" s="154" t="s">
        <v>62</v>
      </c>
      <c r="B128" s="155"/>
      <c r="C128" s="159"/>
      <c r="D128" s="157">
        <v>8640</v>
      </c>
      <c r="E128" s="157"/>
      <c r="F128" s="157"/>
      <c r="G128" s="157"/>
      <c r="H128" s="158"/>
    </row>
    <row r="129" spans="1:8" ht="37.5" customHeight="1" x14ac:dyDescent="0.2">
      <c r="A129" s="154" t="s">
        <v>63</v>
      </c>
      <c r="B129" s="155"/>
      <c r="C129" s="159"/>
      <c r="D129" s="157">
        <v>1728</v>
      </c>
      <c r="E129" s="157"/>
      <c r="F129" s="157"/>
      <c r="G129" s="157"/>
      <c r="H129" s="158"/>
    </row>
    <row r="130" spans="1:8" ht="37.5" customHeight="1" x14ac:dyDescent="0.2">
      <c r="A130" s="160" t="s">
        <v>64</v>
      </c>
      <c r="B130" s="161"/>
      <c r="C130" s="159"/>
      <c r="D130" s="157">
        <v>5184</v>
      </c>
      <c r="E130" s="157"/>
      <c r="F130" s="157"/>
      <c r="G130" s="157"/>
      <c r="H130" s="158"/>
    </row>
    <row r="131" spans="1:8" ht="37.5" customHeight="1" x14ac:dyDescent="0.2">
      <c r="A131" s="154" t="s">
        <v>65</v>
      </c>
      <c r="B131" s="155"/>
      <c r="C131" s="159"/>
      <c r="D131" s="157">
        <v>360</v>
      </c>
      <c r="E131" s="157"/>
      <c r="F131" s="157"/>
      <c r="G131" s="157"/>
      <c r="H131" s="158"/>
    </row>
    <row r="132" spans="1:8" ht="37.5" customHeight="1" x14ac:dyDescent="0.2">
      <c r="A132" s="154" t="s">
        <v>66</v>
      </c>
      <c r="B132" s="155"/>
      <c r="C132" s="159"/>
      <c r="D132" s="157">
        <v>360</v>
      </c>
      <c r="E132" s="157"/>
      <c r="F132" s="157"/>
      <c r="G132" s="157"/>
      <c r="H132" s="158"/>
    </row>
    <row r="133" spans="1:8" ht="37.5" customHeight="1" x14ac:dyDescent="0.2">
      <c r="A133" s="154" t="s">
        <v>67</v>
      </c>
      <c r="B133" s="155"/>
      <c r="C133" s="159"/>
      <c r="D133" s="157">
        <v>720</v>
      </c>
      <c r="E133" s="157"/>
      <c r="F133" s="157"/>
      <c r="G133" s="157"/>
      <c r="H133" s="158"/>
    </row>
    <row r="134" spans="1:8" ht="37.5" customHeight="1" x14ac:dyDescent="0.2">
      <c r="A134" s="154" t="s">
        <v>68</v>
      </c>
      <c r="B134" s="155"/>
      <c r="C134" s="159"/>
      <c r="D134" s="157">
        <v>1094.3999999999999</v>
      </c>
      <c r="E134" s="157"/>
      <c r="F134" s="157"/>
      <c r="G134" s="157"/>
      <c r="H134" s="158"/>
    </row>
    <row r="135" spans="1:8" ht="37.5" customHeight="1" thickBot="1" x14ac:dyDescent="0.25">
      <c r="A135" s="162" t="s">
        <v>69</v>
      </c>
      <c r="B135" s="163"/>
      <c r="C135" s="164"/>
      <c r="D135" s="165">
        <v>6120</v>
      </c>
      <c r="E135" s="165"/>
      <c r="F135" s="165"/>
      <c r="G135" s="165"/>
      <c r="H135" s="166"/>
    </row>
    <row r="136" spans="1:8" s="16" customFormat="1" ht="117.75" customHeight="1" thickBot="1" x14ac:dyDescent="0.25">
      <c r="A136" s="287" t="s">
        <v>71</v>
      </c>
      <c r="B136" s="288"/>
      <c r="C136" s="28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"2ГИС.РЕСПУБЛИКА АЛТАЙ" (версия для ПК); 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Интернет-площадки и Веб-приложения на основе Cправочника организаций "2ГИС.РЕСПУБЛИКА АЛТАЙ", http://api.2gis.ru/</v>
      </c>
      <c r="D136" s="45">
        <v>30</v>
      </c>
      <c r="E136" s="45"/>
      <c r="F136" s="45"/>
      <c r="G136" s="45"/>
      <c r="H136" s="46"/>
    </row>
    <row r="137" spans="1:8" ht="50.1" customHeight="1" thickBot="1" x14ac:dyDescent="0.25">
      <c r="A137" s="24" t="s">
        <v>72</v>
      </c>
      <c r="B137" s="25"/>
      <c r="C137" s="26"/>
      <c r="D137" s="173" t="str">
        <f>"от "&amp;MIN(D139,D159:H160,F199,D161:H175)&amp;" до "&amp;MAX(D139,D159:H160,F199,D161:H175)</f>
        <v>от 780 до 7224</v>
      </c>
      <c r="E137" s="173"/>
      <c r="F137" s="173"/>
      <c r="G137" s="173"/>
      <c r="H137" s="174"/>
    </row>
    <row r="138" spans="1:8" ht="21.75" thickBot="1" x14ac:dyDescent="0.25">
      <c r="A138" s="290"/>
      <c r="B138" s="291"/>
      <c r="C138" s="130"/>
      <c r="D138" s="292"/>
      <c r="E138" s="292"/>
      <c r="F138" s="292"/>
      <c r="G138" s="292"/>
      <c r="H138" s="293"/>
    </row>
    <row r="139" spans="1:8" ht="72.75" customHeight="1" thickBot="1" x14ac:dyDescent="0.25">
      <c r="A139" s="179" t="s">
        <v>73</v>
      </c>
      <c r="B139" s="180"/>
      <c r="C139"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"2ГИС.РЕСПУБЛИКА АЛТАЙ" (версия для ПК); Интернет-площадка 2gis.kz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Интернет-площадки и Веб-приложения на основе Cправочника организаций "2ГИС.РЕСПУБЛИКА АЛТАЙ", http://api.2gis.kz/</v>
      </c>
      <c r="D139" s="182">
        <v>7200</v>
      </c>
      <c r="E139" s="182"/>
      <c r="F139" s="182"/>
      <c r="G139" s="182"/>
      <c r="H139" s="183"/>
    </row>
    <row r="140" spans="1:8" ht="72.75" customHeight="1" thickBot="1" x14ac:dyDescent="0.25">
      <c r="A140" s="184" t="s">
        <v>74</v>
      </c>
      <c r="B140" s="185"/>
      <c r="C140" s="186"/>
      <c r="D140" s="187" t="s">
        <v>75</v>
      </c>
      <c r="E140" s="188"/>
      <c r="F140" s="188"/>
      <c r="G140" s="188"/>
      <c r="H140" s="189"/>
    </row>
    <row r="141" spans="1:8" ht="72.75" customHeight="1" x14ac:dyDescent="0.2">
      <c r="A141" s="190" t="s">
        <v>76</v>
      </c>
      <c r="B141" s="191"/>
      <c r="C141" s="186"/>
      <c r="D141" s="157">
        <f>D139/4</f>
        <v>1800</v>
      </c>
      <c r="E141" s="157"/>
      <c r="F141" s="157"/>
      <c r="G141" s="157"/>
      <c r="H141" s="158"/>
    </row>
    <row r="142" spans="1:8" ht="72.75" customHeight="1" x14ac:dyDescent="0.2">
      <c r="A142" s="190" t="s">
        <v>77</v>
      </c>
      <c r="B142" s="191"/>
      <c r="C142" s="186"/>
      <c r="D142" s="157">
        <f>D139/5</f>
        <v>1440</v>
      </c>
      <c r="E142" s="157"/>
      <c r="F142" s="157"/>
      <c r="G142" s="157"/>
      <c r="H142" s="158"/>
    </row>
    <row r="143" spans="1:8" ht="72.75" customHeight="1" x14ac:dyDescent="0.2">
      <c r="A143" s="190" t="s">
        <v>78</v>
      </c>
      <c r="B143" s="191"/>
      <c r="C143" s="186"/>
      <c r="D143" s="157">
        <f>D139/6</f>
        <v>1200</v>
      </c>
      <c r="E143" s="157"/>
      <c r="F143" s="157"/>
      <c r="G143" s="157"/>
      <c r="H143" s="158"/>
    </row>
    <row r="144" spans="1:8" ht="72.75" customHeight="1" x14ac:dyDescent="0.2">
      <c r="A144" s="190" t="s">
        <v>79</v>
      </c>
      <c r="B144" s="191"/>
      <c r="C144" s="186"/>
      <c r="D144" s="157">
        <f>D139/7</f>
        <v>1028.5714285714287</v>
      </c>
      <c r="E144" s="157"/>
      <c r="F144" s="157"/>
      <c r="G144" s="157"/>
      <c r="H144" s="158"/>
    </row>
    <row r="145" spans="1:8" ht="72.75" customHeight="1" x14ac:dyDescent="0.2">
      <c r="A145" s="190" t="s">
        <v>80</v>
      </c>
      <c r="B145" s="191"/>
      <c r="C145" s="186"/>
      <c r="D145" s="157">
        <f>D139/8</f>
        <v>900</v>
      </c>
      <c r="E145" s="157"/>
      <c r="F145" s="157"/>
      <c r="G145" s="157"/>
      <c r="H145" s="158"/>
    </row>
    <row r="146" spans="1:8" ht="72.75" customHeight="1" x14ac:dyDescent="0.2">
      <c r="A146" s="190" t="s">
        <v>81</v>
      </c>
      <c r="B146" s="191"/>
      <c r="C146" s="186"/>
      <c r="D146" s="157">
        <f>D139/9</f>
        <v>800</v>
      </c>
      <c r="E146" s="157"/>
      <c r="F146" s="157"/>
      <c r="G146" s="157"/>
      <c r="H146" s="158"/>
    </row>
    <row r="147" spans="1:8" ht="72.75" customHeight="1" x14ac:dyDescent="0.2">
      <c r="A147" s="190" t="s">
        <v>82</v>
      </c>
      <c r="B147" s="191"/>
      <c r="C147" s="186"/>
      <c r="D147" s="157">
        <f>D139/10</f>
        <v>720</v>
      </c>
      <c r="E147" s="157"/>
      <c r="F147" s="157"/>
      <c r="G147" s="157"/>
      <c r="H147" s="158"/>
    </row>
    <row r="148" spans="1:8" ht="72.75" customHeight="1" thickBot="1" x14ac:dyDescent="0.25">
      <c r="A148" s="179" t="s">
        <v>83</v>
      </c>
      <c r="B148" s="180"/>
      <c r="C148" s="186"/>
      <c r="D148" s="182">
        <v>10800</v>
      </c>
      <c r="E148" s="182"/>
      <c r="F148" s="182"/>
      <c r="G148" s="182"/>
      <c r="H148" s="183"/>
    </row>
    <row r="149" spans="1:8" ht="72.75" customHeight="1" thickBot="1" x14ac:dyDescent="0.25">
      <c r="A149" s="184" t="s">
        <v>74</v>
      </c>
      <c r="B149" s="185"/>
      <c r="C149" s="186"/>
      <c r="D149" s="187" t="s">
        <v>75</v>
      </c>
      <c r="E149" s="188"/>
      <c r="F149" s="188"/>
      <c r="G149" s="188"/>
      <c r="H149" s="189"/>
    </row>
    <row r="150" spans="1:8" ht="72.75" customHeight="1" x14ac:dyDescent="0.2">
      <c r="A150" s="190" t="s">
        <v>76</v>
      </c>
      <c r="B150" s="191"/>
      <c r="C150" s="186"/>
      <c r="D150" s="157">
        <v>2700</v>
      </c>
      <c r="E150" s="157"/>
      <c r="F150" s="157"/>
      <c r="G150" s="157"/>
      <c r="H150" s="158"/>
    </row>
    <row r="151" spans="1:8" ht="72.75" customHeight="1" x14ac:dyDescent="0.2">
      <c r="A151" s="190" t="s">
        <v>77</v>
      </c>
      <c r="B151" s="191"/>
      <c r="C151" s="186"/>
      <c r="D151" s="157">
        <v>2160</v>
      </c>
      <c r="E151" s="157"/>
      <c r="F151" s="157"/>
      <c r="G151" s="157"/>
      <c r="H151" s="158"/>
    </row>
    <row r="152" spans="1:8" ht="72.75" customHeight="1" x14ac:dyDescent="0.2">
      <c r="A152" s="190" t="s">
        <v>78</v>
      </c>
      <c r="B152" s="191"/>
      <c r="C152" s="186"/>
      <c r="D152" s="157">
        <v>1800</v>
      </c>
      <c r="E152" s="157"/>
      <c r="F152" s="157"/>
      <c r="G152" s="157"/>
      <c r="H152" s="158"/>
    </row>
    <row r="153" spans="1:8" ht="72.75" customHeight="1" x14ac:dyDescent="0.2">
      <c r="A153" s="190" t="s">
        <v>79</v>
      </c>
      <c r="B153" s="191"/>
      <c r="C153" s="186"/>
      <c r="D153" s="157">
        <v>1542.8571428571429</v>
      </c>
      <c r="E153" s="157"/>
      <c r="F153" s="157"/>
      <c r="G153" s="157"/>
      <c r="H153" s="158"/>
    </row>
    <row r="154" spans="1:8" ht="72.75" customHeight="1" x14ac:dyDescent="0.2">
      <c r="A154" s="190" t="s">
        <v>80</v>
      </c>
      <c r="B154" s="191"/>
      <c r="C154" s="186"/>
      <c r="D154" s="157">
        <v>1350</v>
      </c>
      <c r="E154" s="157"/>
      <c r="F154" s="157"/>
      <c r="G154" s="157"/>
      <c r="H154" s="158"/>
    </row>
    <row r="155" spans="1:8" ht="72.75" customHeight="1" x14ac:dyDescent="0.2">
      <c r="A155" s="190" t="s">
        <v>81</v>
      </c>
      <c r="B155" s="191"/>
      <c r="C155" s="186"/>
      <c r="D155" s="157">
        <v>1200</v>
      </c>
      <c r="E155" s="157"/>
      <c r="F155" s="157"/>
      <c r="G155" s="157"/>
      <c r="H155" s="158"/>
    </row>
    <row r="156" spans="1:8" ht="72.75" customHeight="1" thickBot="1" x14ac:dyDescent="0.25">
      <c r="A156" s="190" t="s">
        <v>82</v>
      </c>
      <c r="B156" s="191"/>
      <c r="C156" s="194"/>
      <c r="D156" s="157">
        <v>1080</v>
      </c>
      <c r="E156" s="157"/>
      <c r="F156" s="157"/>
      <c r="G156" s="157"/>
      <c r="H156" s="158"/>
    </row>
    <row r="157" spans="1:8" s="16" customFormat="1" ht="62.45" customHeight="1" thickBot="1" x14ac:dyDescent="0.25">
      <c r="A157" s="195" t="s">
        <v>84</v>
      </c>
      <c r="B157" s="196"/>
      <c r="C157"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157" s="44">
        <v>15960</v>
      </c>
      <c r="E157" s="45"/>
      <c r="F157" s="45"/>
      <c r="G157" s="45"/>
      <c r="H157" s="46"/>
    </row>
    <row r="158" spans="1:8" ht="21.75" thickBot="1" x14ac:dyDescent="0.25">
      <c r="A158" s="290"/>
      <c r="B158" s="291"/>
      <c r="C158" s="125"/>
      <c r="D158" s="292"/>
      <c r="E158" s="292"/>
      <c r="F158" s="292"/>
      <c r="G158" s="292"/>
      <c r="H158" s="293"/>
    </row>
    <row r="159" spans="1:8" ht="50.1" customHeight="1" x14ac:dyDescent="0.2">
      <c r="A159" s="160" t="s">
        <v>85</v>
      </c>
      <c r="B159" s="161"/>
      <c r="C159" s="201" t="str">
        <f>"Интернет-площадка 2gis.ru на основе Cправочника организаций "&amp;$C$2&amp;""</f>
        <v>Интернет-площадка 2gis.ru на основе Cправочника организаций "2ГИС.РЕСПУБЛИКА АЛТАЙ"</v>
      </c>
      <c r="D159" s="31">
        <v>3000</v>
      </c>
      <c r="E159" s="32"/>
      <c r="F159" s="32"/>
      <c r="G159" s="32"/>
      <c r="H159" s="33"/>
    </row>
    <row r="160" spans="1:8" ht="50.1" customHeight="1" x14ac:dyDescent="0.2">
      <c r="A160" s="160" t="s">
        <v>86</v>
      </c>
      <c r="B160" s="161"/>
      <c r="C160" s="202" t="str">
        <f>"Электронный справочник на основе Справочника организаций "&amp;$C$2&amp;" (версия для ПК)"</f>
        <v>Электронный справочник на основе Справочника организаций "2ГИС.РЕСПУБЛИКА АЛТАЙ" (версия для ПК)</v>
      </c>
      <c r="D160" s="121">
        <v>3110.4</v>
      </c>
      <c r="E160" s="122"/>
      <c r="F160" s="122"/>
      <c r="G160" s="122"/>
      <c r="H160" s="123"/>
    </row>
    <row r="161" spans="1:8" ht="50.1" customHeight="1" x14ac:dyDescent="0.2">
      <c r="A161" s="160" t="s">
        <v>87</v>
      </c>
      <c r="B161" s="161"/>
      <c r="C161" s="202" t="str">
        <f>"Электронный справочник на основе Справочника организаций "&amp;$C$2&amp;" (версия для ПК)"</f>
        <v>Электронный справочник на основе Справочника организаций "2ГИС.РЕСПУБЛИКА АЛТАЙ" (версия для ПК)</v>
      </c>
      <c r="D161" s="36">
        <v>2592</v>
      </c>
      <c r="E161" s="37"/>
      <c r="F161" s="37"/>
      <c r="G161" s="37"/>
      <c r="H161" s="38"/>
    </row>
    <row r="162" spans="1:8" ht="50.1" customHeight="1" x14ac:dyDescent="0.2">
      <c r="A162" s="160" t="s">
        <v>88</v>
      </c>
      <c r="B162" s="161"/>
      <c r="C162" s="202" t="str">
        <f>"Интернет-площадка 2gis.ru на основе Cправочника организаций "&amp;$C$2&amp;""</f>
        <v>Интернет-площадка 2gis.ru на основе Cправочника организаций "2ГИС.РЕСПУБЛИКА АЛТАЙ"</v>
      </c>
      <c r="D162" s="36">
        <v>3300</v>
      </c>
      <c r="E162" s="37"/>
      <c r="F162" s="37"/>
      <c r="G162" s="37"/>
      <c r="H162" s="38"/>
    </row>
    <row r="163" spans="1:8" ht="50.1" customHeight="1" x14ac:dyDescent="0.2">
      <c r="A163" s="160" t="s">
        <v>89</v>
      </c>
      <c r="B163" s="161"/>
      <c r="C163" s="202" t="str">
        <f>"Интернет-площадка 2gis.ru на основе Cправочника организаций "&amp;$C$2&amp;""</f>
        <v>Интернет-площадка 2gis.ru на основе Cправочника организаций "2ГИС.РЕСПУБЛИКА АЛТАЙ"</v>
      </c>
      <c r="D163" s="36">
        <v>3960</v>
      </c>
      <c r="E163" s="37"/>
      <c r="F163" s="37"/>
      <c r="G163" s="37"/>
      <c r="H163" s="38"/>
    </row>
    <row r="164" spans="1:8" ht="50.1" customHeight="1" x14ac:dyDescent="0.2">
      <c r="A164" s="160" t="s">
        <v>90</v>
      </c>
      <c r="B164" s="161"/>
      <c r="C164" s="202" t="str">
        <f>"Электронный справочник на основе Справочника организаций "&amp;$C$2&amp;" (версия для ПК)"</f>
        <v>Электронный справочник на основе Справочника организаций "2ГИС.РЕСПУБЛИКА АЛТАЙ" (версия для ПК)</v>
      </c>
      <c r="D164" s="36">
        <v>1166.3999999999999</v>
      </c>
      <c r="E164" s="37"/>
      <c r="F164" s="37"/>
      <c r="G164" s="37"/>
      <c r="H164" s="38"/>
    </row>
    <row r="165" spans="1:8" ht="50.1" customHeight="1" x14ac:dyDescent="0.2">
      <c r="A165" s="160" t="s">
        <v>91</v>
      </c>
      <c r="B165" s="161"/>
      <c r="C165" s="202" t="str">
        <f>"Электронный справочник на основе Справочника организаций "&amp;$C$2&amp;" (версия для ПК)"</f>
        <v>Электронный справочник на основе Справочника организаций "2ГИС.РЕСПУБЛИКА АЛТАЙ" (версия для ПК)</v>
      </c>
      <c r="D165" s="36">
        <v>950.4</v>
      </c>
      <c r="E165" s="37"/>
      <c r="F165" s="37"/>
      <c r="G165" s="37"/>
      <c r="H165" s="38"/>
    </row>
    <row r="166" spans="1:8" ht="50.1" customHeight="1" x14ac:dyDescent="0.2">
      <c r="A166" s="160" t="s">
        <v>92</v>
      </c>
      <c r="B166" s="161"/>
      <c r="C166" s="202" t="str">
        <f>"Электронный справочник на основе Справочника организаций "&amp;$C$2&amp;" (версия для ПК)"</f>
        <v>Электронный справочник на основе Справочника организаций "2ГИС.РЕСПУБЛИКА АЛТАЙ" (версия для ПК)</v>
      </c>
      <c r="D166" s="36">
        <v>2808</v>
      </c>
      <c r="E166" s="37"/>
      <c r="F166" s="37"/>
      <c r="G166" s="37"/>
      <c r="H166" s="38"/>
    </row>
    <row r="167" spans="1:8" ht="50.1" customHeight="1" x14ac:dyDescent="0.2">
      <c r="A167" s="160" t="s">
        <v>93</v>
      </c>
      <c r="B167" s="161"/>
      <c r="C167" s="203" t="str">
        <f>C199</f>
        <v>электронный справочник на основе Справочника организаций "2ГИС.РЕСПУБЛИКА АЛТАЙ" (мобильная версия 2ГИС 4.0 и выше)</v>
      </c>
      <c r="D167" s="36">
        <v>7224</v>
      </c>
      <c r="E167" s="37"/>
      <c r="F167" s="37"/>
      <c r="G167" s="37"/>
      <c r="H167" s="38"/>
    </row>
    <row r="168" spans="1:8" ht="50.1" customHeight="1" x14ac:dyDescent="0.2">
      <c r="A168" s="160" t="s">
        <v>94</v>
      </c>
      <c r="B168" s="161"/>
      <c r="C168" s="202" t="s">
        <v>95</v>
      </c>
      <c r="D168" s="36">
        <v>780</v>
      </c>
      <c r="E168" s="37"/>
      <c r="F168" s="37"/>
      <c r="G168" s="37"/>
      <c r="H168" s="38"/>
    </row>
    <row r="169" spans="1:8" ht="75" customHeight="1" x14ac:dyDescent="0.2">
      <c r="A169" s="160" t="s">
        <v>96</v>
      </c>
      <c r="B169" s="161"/>
      <c r="C169"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"2ГИС.РЕСПУБЛИКА АЛТАЙ" (мобильная версия 2ГИС 4.0 и выше); Интернет-площадка 2gis.ru на основе Cправочника организаций "2ГИС.РЕСПУБЛИКА АЛТАЙ"</v>
      </c>
      <c r="D169" s="36">
        <v>2760</v>
      </c>
      <c r="E169" s="37"/>
      <c r="F169" s="37"/>
      <c r="G169" s="37"/>
      <c r="H169" s="38"/>
    </row>
    <row r="170" spans="1:8" ht="75" customHeight="1" x14ac:dyDescent="0.2">
      <c r="A170" s="160" t="s">
        <v>97</v>
      </c>
      <c r="B170" s="161"/>
      <c r="C170" s="202" t="str">
        <f t="shared" ref="C170:C17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"2ГИС.РЕСПУБЛИКА АЛТАЙ" (мобильная версия 2ГИС 4.0 и выше); Интернет-площадка 2gis.ru на основе Cправочника организаций "2ГИС.РЕСПУБЛИКА АЛТАЙ"</v>
      </c>
      <c r="D170" s="36">
        <v>2220</v>
      </c>
      <c r="E170" s="37"/>
      <c r="F170" s="37"/>
      <c r="G170" s="37"/>
      <c r="H170" s="38"/>
    </row>
    <row r="171" spans="1:8" ht="75" customHeight="1" x14ac:dyDescent="0.2">
      <c r="A171" s="160" t="s">
        <v>98</v>
      </c>
      <c r="B171" s="161"/>
      <c r="C171" s="202" t="str">
        <f t="shared" si="1"/>
        <v>электронный справочник на основе Справочника организаций "2ГИС.РЕСПУБЛИКА АЛТАЙ" (мобильная версия 2ГИС 4.0 и выше); Интернет-площадка 2gis.ru на основе Cправочника организаций "2ГИС.РЕСПУБЛИКА АЛТАЙ"</v>
      </c>
      <c r="D171" s="36">
        <v>1800</v>
      </c>
      <c r="E171" s="37"/>
      <c r="F171" s="37"/>
      <c r="G171" s="37"/>
      <c r="H171" s="38"/>
    </row>
    <row r="172" spans="1:8" ht="75" customHeight="1" x14ac:dyDescent="0.2">
      <c r="A172" s="160" t="s">
        <v>99</v>
      </c>
      <c r="B172" s="161"/>
      <c r="C172" s="202" t="str">
        <f t="shared" si="1"/>
        <v>электронный справочник на основе Справочника организаций "2ГИС.РЕСПУБЛИКА АЛТАЙ" (мобильная версия 2ГИС 4.0 и выше); Интернет-площадка 2gis.ru на основе Cправочника организаций "2ГИС.РЕСПУБЛИКА АЛТАЙ"</v>
      </c>
      <c r="D172" s="36">
        <v>1140</v>
      </c>
      <c r="E172" s="37"/>
      <c r="F172" s="37"/>
      <c r="G172" s="37"/>
      <c r="H172" s="38"/>
    </row>
    <row r="173" spans="1:8" ht="75" customHeight="1" x14ac:dyDescent="0.2">
      <c r="A173" s="160" t="s">
        <v>100</v>
      </c>
      <c r="B173" s="161" t="s">
        <v>100</v>
      </c>
      <c r="C173"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"2ГИС.РЕСПУБЛИКА АЛТАЙ" (мобильная версия 2ГИС 4.0 и выше); Интернет-площадка 2gis.ru на основе Cправочника организаций "2ГИС.РЕСПУБЛИКА АЛТАЙ"</v>
      </c>
      <c r="D173" s="36">
        <v>6600</v>
      </c>
      <c r="E173" s="37"/>
      <c r="F173" s="37"/>
      <c r="G173" s="37"/>
      <c r="H173" s="38"/>
    </row>
    <row r="174" spans="1:8" ht="75" customHeight="1" x14ac:dyDescent="0.2">
      <c r="A174" s="160" t="s">
        <v>101</v>
      </c>
      <c r="B174" s="161" t="s">
        <v>101</v>
      </c>
      <c r="C174"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"2ГИС.РЕСПУБЛИКА АЛТАЙ" (мобильная версия 2ГИС 4.0 и выше); Интернет-площадка 2gis.ru на основе Cправочника организаций "2ГИС.РЕСПУБЛИКА АЛТАЙ"</v>
      </c>
      <c r="D174" s="36">
        <v>4800</v>
      </c>
      <c r="E174" s="37"/>
      <c r="F174" s="37"/>
      <c r="G174" s="37"/>
      <c r="H174" s="38"/>
    </row>
    <row r="175" spans="1:8" ht="50.1" customHeight="1" thickBot="1" x14ac:dyDescent="0.25">
      <c r="A175" s="160" t="s">
        <v>102</v>
      </c>
      <c r="B175" s="161"/>
      <c r="C175" s="202" t="str">
        <f>"Электронный справочник на основе Справочника организаций "&amp;$C$2&amp;" (версия для ПК)"</f>
        <v>Электронный справочник на основе Справочника организаций "2ГИС.РЕСПУБЛИКА АЛТАЙ" (версия для ПК)</v>
      </c>
      <c r="D175" s="36">
        <v>2334</v>
      </c>
      <c r="E175" s="37"/>
      <c r="F175" s="37"/>
      <c r="G175" s="37"/>
      <c r="H175" s="38"/>
    </row>
    <row r="176" spans="1:8" s="16" customFormat="1" ht="102" customHeight="1" thickBot="1" x14ac:dyDescent="0.25">
      <c r="A176" s="160" t="s">
        <v>16</v>
      </c>
      <c r="B176" s="161"/>
      <c r="C176"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176" s="36">
        <v>960</v>
      </c>
      <c r="E176" s="37"/>
      <c r="F176" s="37"/>
      <c r="G176" s="37"/>
      <c r="H176" s="38"/>
    </row>
    <row r="177" spans="1:8" s="16" customFormat="1" ht="102" customHeight="1" thickBot="1" x14ac:dyDescent="0.25">
      <c r="A177" s="160" t="s">
        <v>103</v>
      </c>
      <c r="B177" s="161"/>
      <c r="C177"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177" s="36">
        <v>100002</v>
      </c>
      <c r="E177" s="37"/>
      <c r="F177" s="37"/>
      <c r="G177" s="37"/>
      <c r="H177" s="38"/>
    </row>
    <row r="178" spans="1:8" s="16" customFormat="1" ht="126" customHeight="1" x14ac:dyDescent="0.2">
      <c r="A178" s="160" t="s">
        <v>104</v>
      </c>
      <c r="B178" s="161"/>
      <c r="C178" s="30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"2ГИС.РЕСПУБЛИКА АЛТАЙ" (версия для ПК); 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Интернет-площадки и Веб-приложения на основе Cправочника организаций "2ГИС.РЕСПУБЛИКА АЛТАЙ", http://api.2gis.ru/</v>
      </c>
      <c r="D178" s="36">
        <v>8640</v>
      </c>
      <c r="E178" s="37"/>
      <c r="F178" s="37"/>
      <c r="G178" s="37"/>
      <c r="H178" s="38"/>
    </row>
    <row r="179" spans="1:8" s="16" customFormat="1" ht="96" customHeight="1" x14ac:dyDescent="0.2">
      <c r="A179" s="154" t="s">
        <v>105</v>
      </c>
      <c r="B179" s="204"/>
      <c r="C17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Интернет-площадки и Веб-приложения на основе Cправочника организаций "2ГИС.РЕСПУБЛИКА АЛТАЙ", http://api.2gis.ru/</v>
      </c>
      <c r="D179" s="36">
        <v>7200</v>
      </c>
      <c r="E179" s="37"/>
      <c r="F179" s="37"/>
      <c r="G179" s="37"/>
      <c r="H179" s="38"/>
    </row>
    <row r="180" spans="1:8" s="16" customFormat="1" ht="96" customHeight="1" x14ac:dyDescent="0.2">
      <c r="A180" s="154" t="s">
        <v>106</v>
      </c>
      <c r="B180" s="204"/>
      <c r="C180"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"2ГИС.РЕСПУБЛИКА АЛТАЙ" (мобильная версия 2ГИС 4.0 и выше)</v>
      </c>
      <c r="D180" s="36">
        <v>7200</v>
      </c>
      <c r="E180" s="37"/>
      <c r="F180" s="37"/>
      <c r="G180" s="37"/>
      <c r="H180" s="38"/>
    </row>
    <row r="181" spans="1:8" ht="50.1" customHeight="1" x14ac:dyDescent="0.2">
      <c r="A181" s="160" t="s">
        <v>107</v>
      </c>
      <c r="B181" s="161"/>
      <c r="C181" s="202" t="str">
        <f>"Интернет-площадка 2gis.ru на основе Cправочника организаций "&amp;$C$2&amp;""</f>
        <v>Интернет-площадка 2gis.ru на основе Cправочника организаций "2ГИС.РЕСПУБЛИКА АЛТАЙ"</v>
      </c>
      <c r="D181" s="36">
        <v>4200</v>
      </c>
      <c r="E181" s="37"/>
      <c r="F181" s="37"/>
      <c r="G181" s="37"/>
      <c r="H181" s="38"/>
    </row>
    <row r="182" spans="1:8" ht="50.1" customHeight="1" x14ac:dyDescent="0.2">
      <c r="A182" s="160" t="s">
        <v>108</v>
      </c>
      <c r="B182" s="161"/>
      <c r="C182" s="202" t="str">
        <f t="shared" ref="C182:C191" si="2">"Электронный справочник на основе Справочника организаций "&amp;$C$2&amp;" (версия для ПК)"</f>
        <v>Электронный справочник на основе Справочника организаций "2ГИС.РЕСПУБЛИКА АЛТАЙ" (версия для ПК)</v>
      </c>
      <c r="D182" s="36">
        <v>4440</v>
      </c>
      <c r="E182" s="37"/>
      <c r="F182" s="37"/>
      <c r="G182" s="37"/>
      <c r="H182" s="38"/>
    </row>
    <row r="183" spans="1:8" ht="50.1" customHeight="1" x14ac:dyDescent="0.2">
      <c r="A183" s="160" t="s">
        <v>109</v>
      </c>
      <c r="B183" s="161"/>
      <c r="C183" s="202" t="str">
        <f t="shared" si="2"/>
        <v>Электронный справочник на основе Справочника организаций "2ГИС.РЕСПУБЛИКА АЛТАЙ" (версия для ПК)</v>
      </c>
      <c r="D183" s="36">
        <v>3720</v>
      </c>
      <c r="E183" s="37"/>
      <c r="F183" s="37"/>
      <c r="G183" s="37"/>
      <c r="H183" s="38"/>
    </row>
    <row r="184" spans="1:8" ht="50.1" customHeight="1" x14ac:dyDescent="0.2">
      <c r="A184" s="160" t="s">
        <v>110</v>
      </c>
      <c r="B184" s="161"/>
      <c r="C184" s="202" t="str">
        <f>"Интернет-площадка 2gis.ru на основе Cправочника организаций "&amp;$C$2&amp;""</f>
        <v>Интернет-площадка 2gis.ru на основе Cправочника организаций "2ГИС.РЕСПУБЛИКА АЛТАЙ"</v>
      </c>
      <c r="D184" s="36">
        <v>4680</v>
      </c>
      <c r="E184" s="37"/>
      <c r="F184" s="37"/>
      <c r="G184" s="37"/>
      <c r="H184" s="38"/>
    </row>
    <row r="185" spans="1:8" ht="50.1" customHeight="1" x14ac:dyDescent="0.2">
      <c r="A185" s="160" t="s">
        <v>111</v>
      </c>
      <c r="B185" s="161"/>
      <c r="C185" s="202" t="str">
        <f>"Интернет-площадка 2gis.ru на основе Cправочника организаций "&amp;$C$2&amp;""</f>
        <v>Интернет-площадка 2gis.ru на основе Cправочника организаций "2ГИС.РЕСПУБЛИКА АЛТАЙ"</v>
      </c>
      <c r="D185" s="36">
        <v>5616</v>
      </c>
      <c r="E185" s="37"/>
      <c r="F185" s="37"/>
      <c r="G185" s="37"/>
      <c r="H185" s="38"/>
    </row>
    <row r="186" spans="1:8" ht="50.1" customHeight="1" x14ac:dyDescent="0.2">
      <c r="A186" s="160" t="s">
        <v>112</v>
      </c>
      <c r="B186" s="161"/>
      <c r="C186" s="202" t="str">
        <f t="shared" si="2"/>
        <v>Электронный справочник на основе Справочника организаций "2ГИС.РЕСПУБЛИКА АЛТАЙ" (версия для ПК)</v>
      </c>
      <c r="D186" s="36">
        <v>1680</v>
      </c>
      <c r="E186" s="37"/>
      <c r="F186" s="37"/>
      <c r="G186" s="37"/>
      <c r="H186" s="38"/>
    </row>
    <row r="187" spans="1:8" ht="50.1" customHeight="1" x14ac:dyDescent="0.2">
      <c r="A187" s="160" t="s">
        <v>113</v>
      </c>
      <c r="B187" s="161"/>
      <c r="C187" s="202" t="str">
        <f t="shared" si="2"/>
        <v>Электронный справочник на основе Справочника организаций "2ГИС.РЕСПУБЛИКА АЛТАЙ" (версия для ПК)</v>
      </c>
      <c r="D187" s="36">
        <v>1440</v>
      </c>
      <c r="E187" s="37"/>
      <c r="F187" s="37"/>
      <c r="G187" s="37"/>
      <c r="H187" s="38"/>
    </row>
    <row r="188" spans="1:8" ht="50.1" customHeight="1" x14ac:dyDescent="0.2">
      <c r="A188" s="160" t="s">
        <v>114</v>
      </c>
      <c r="B188" s="161"/>
      <c r="C188" s="202" t="str">
        <f t="shared" si="2"/>
        <v>Электронный справочник на основе Справочника организаций "2ГИС.РЕСПУБЛИКА АЛТАЙ" (версия для ПК)</v>
      </c>
      <c r="D188" s="36">
        <v>3960</v>
      </c>
      <c r="E188" s="37"/>
      <c r="F188" s="37"/>
      <c r="G188" s="37"/>
      <c r="H188" s="38"/>
    </row>
    <row r="189" spans="1:8" ht="50.1" customHeight="1" x14ac:dyDescent="0.2">
      <c r="A189" s="160" t="s">
        <v>115</v>
      </c>
      <c r="B189" s="161"/>
      <c r="C189" s="202" t="s">
        <v>95</v>
      </c>
      <c r="D189" s="36">
        <v>1200</v>
      </c>
      <c r="E189" s="37"/>
      <c r="F189" s="37"/>
      <c r="G189" s="37"/>
      <c r="H189" s="38"/>
    </row>
    <row r="190" spans="1:8" ht="75" customHeight="1" x14ac:dyDescent="0.2">
      <c r="A190" s="160" t="s">
        <v>116</v>
      </c>
      <c r="B190" s="161"/>
      <c r="C190"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"2ГИС.РЕСПУБЛИКА АЛТАЙ" (мобильная версия 2ГИС 4.0 и выше); Интернет-площадка 2gis.ru на основе Cправочника организаций "2ГИС.РЕСПУБЛИКА АЛТАЙ"</v>
      </c>
      <c r="D190" s="36">
        <v>9240</v>
      </c>
      <c r="E190" s="37"/>
      <c r="F190" s="37"/>
      <c r="G190" s="37"/>
      <c r="H190" s="38"/>
    </row>
    <row r="191" spans="1:8" ht="50.1" customHeight="1" thickBot="1" x14ac:dyDescent="0.25">
      <c r="A191" s="160" t="s">
        <v>117</v>
      </c>
      <c r="B191" s="161"/>
      <c r="C191" s="202" t="str">
        <f t="shared" si="2"/>
        <v>Электронный справочник на основе Справочника организаций "2ГИС.РЕСПУБЛИКА АЛТАЙ" (версия для ПК)</v>
      </c>
      <c r="D191" s="44">
        <v>3360</v>
      </c>
      <c r="E191" s="45"/>
      <c r="F191" s="45"/>
      <c r="G191" s="45"/>
      <c r="H191" s="46"/>
    </row>
    <row r="192" spans="1:8" s="28" customFormat="1" ht="50.1" customHeight="1" thickBot="1" x14ac:dyDescent="0.25">
      <c r="A192" s="24" t="s">
        <v>118</v>
      </c>
      <c r="B192" s="25"/>
      <c r="C192" s="26"/>
      <c r="D192" s="173"/>
      <c r="E192" s="173"/>
      <c r="F192" s="173"/>
      <c r="G192" s="173"/>
      <c r="H192" s="174"/>
    </row>
    <row r="193" spans="1:8" s="16" customFormat="1" ht="50.1" customHeight="1" x14ac:dyDescent="0.2">
      <c r="A193" s="160" t="s">
        <v>119</v>
      </c>
      <c r="B193" s="161"/>
      <c r="C193" s="206" t="str">
        <f>"Электронный справочник на основе Справочника организаций "&amp;$C$2&amp;" (мобильная версия)"</f>
        <v>Электронный справочник на основе Справочника организаций "2ГИС.РЕСПУБЛИКА АЛТАЙ" (мобильная версия)</v>
      </c>
      <c r="D193" s="36">
        <v>10800</v>
      </c>
      <c r="E193" s="37"/>
      <c r="F193" s="37"/>
      <c r="G193" s="37"/>
      <c r="H193" s="38"/>
    </row>
    <row r="194" spans="1:8" s="16" customFormat="1" ht="50.1" customHeight="1" x14ac:dyDescent="0.2">
      <c r="A194" s="160" t="s">
        <v>120</v>
      </c>
      <c r="B194" s="161"/>
      <c r="C194" s="209"/>
      <c r="D194" s="36">
        <v>6240</v>
      </c>
      <c r="E194" s="37"/>
      <c r="F194" s="37"/>
      <c r="G194" s="37"/>
      <c r="H194" s="38"/>
    </row>
    <row r="195" spans="1:8" s="16" customFormat="1" ht="50.1" customHeight="1" x14ac:dyDescent="0.2">
      <c r="A195" s="207" t="s">
        <v>121</v>
      </c>
      <c r="B195" s="208"/>
      <c r="C195" s="209"/>
      <c r="D195" s="297">
        <v>1800</v>
      </c>
      <c r="E195" s="157"/>
      <c r="F195" s="157"/>
      <c r="G195" s="157"/>
      <c r="H195" s="157"/>
    </row>
    <row r="196" spans="1:8" s="16" customFormat="1" ht="50.1" customHeight="1" x14ac:dyDescent="0.2">
      <c r="A196" s="207" t="s">
        <v>122</v>
      </c>
      <c r="B196" s="208"/>
      <c r="C196" s="209"/>
      <c r="D196" s="297">
        <v>180</v>
      </c>
      <c r="E196" s="157"/>
      <c r="F196" s="157"/>
      <c r="G196" s="157"/>
      <c r="H196" s="157"/>
    </row>
    <row r="197" spans="1:8" s="16" customFormat="1" ht="50.1" customHeight="1" thickBot="1" x14ac:dyDescent="0.25">
      <c r="A197" s="207" t="s">
        <v>123</v>
      </c>
      <c r="B197" s="208"/>
      <c r="C197" s="210"/>
      <c r="D197" s="78">
        <v>450</v>
      </c>
      <c r="E197" s="79"/>
      <c r="F197" s="79"/>
      <c r="G197" s="79"/>
      <c r="H197" s="79"/>
    </row>
    <row r="198" spans="1:8" s="16" customFormat="1" ht="50.1" customHeight="1" thickBot="1" x14ac:dyDescent="0.25">
      <c r="A198" s="24" t="s">
        <v>124</v>
      </c>
      <c r="B198" s="25"/>
      <c r="C198" s="26"/>
      <c r="D198" s="173"/>
      <c r="E198" s="173"/>
      <c r="F198" s="173"/>
      <c r="G198" s="173"/>
      <c r="H198" s="174"/>
    </row>
    <row r="199" spans="1:8" ht="50.1" customHeight="1" x14ac:dyDescent="0.2">
      <c r="A199" s="160" t="s">
        <v>125</v>
      </c>
      <c r="B199" s="161"/>
      <c r="C199"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"2ГИС.РЕСПУБЛИКА АЛТАЙ" (мобильная версия 2ГИС 4.0 и выше)</v>
      </c>
      <c r="D199" s="212">
        <f>F199*1.2</f>
        <v>4824</v>
      </c>
      <c r="E199" s="213">
        <f>F199*1.1</f>
        <v>4422</v>
      </c>
      <c r="F199" s="213">
        <v>4020</v>
      </c>
      <c r="G199" s="213">
        <f>F199*0.75</f>
        <v>3015</v>
      </c>
      <c r="H199" s="214">
        <f>F199*0.5</f>
        <v>2010</v>
      </c>
    </row>
    <row r="200" spans="1:8" ht="50.1" customHeight="1" x14ac:dyDescent="0.2">
      <c r="A200" s="160" t="s">
        <v>126</v>
      </c>
      <c r="B200" s="161"/>
      <c r="C200" s="202" t="str">
        <f>"Интернет-площадка 2gis.ru на основе Cправочника организаций "&amp;$C$2&amp;""</f>
        <v>Интернет-площадка 2gis.ru на основе Cправочника организаций "2ГИС.РЕСПУБЛИКА АЛТАЙ"</v>
      </c>
      <c r="D200" s="36">
        <v>3360</v>
      </c>
      <c r="E200" s="37"/>
      <c r="F200" s="37"/>
      <c r="G200" s="37"/>
      <c r="H200" s="38"/>
    </row>
    <row r="201" spans="1:8" ht="50.1" customHeight="1" x14ac:dyDescent="0.2">
      <c r="A201" s="160" t="s">
        <v>127</v>
      </c>
      <c r="B201" s="161"/>
      <c r="C201" s="202" t="str">
        <f>"Электронный справочник на основе Справочника организаций "&amp;$C$2&amp;" (версия для ПК)"</f>
        <v>Электронный справочник на основе Справочника организаций "2ГИС.РЕСПУБЛИКА АЛТАЙ" (версия для ПК)</v>
      </c>
      <c r="D201" s="36">
        <v>1740</v>
      </c>
      <c r="E201" s="37"/>
      <c r="F201" s="37"/>
      <c r="G201" s="37"/>
      <c r="H201" s="38"/>
    </row>
    <row r="202" spans="1:8" ht="50.1" customHeight="1" x14ac:dyDescent="0.2">
      <c r="A202" s="160" t="s">
        <v>128</v>
      </c>
      <c r="B202" s="161"/>
      <c r="C202"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"2ГИС.РЕСПУБЛИКА АЛТАЙ" (мобильная версия 2ГИС 4.0 и выше)</v>
      </c>
      <c r="D202" s="212">
        <f>F202*1.2</f>
        <v>6768</v>
      </c>
      <c r="E202" s="213">
        <f>F202*1.1</f>
        <v>6204.0000000000009</v>
      </c>
      <c r="F202" s="213">
        <v>5640</v>
      </c>
      <c r="G202" s="213">
        <f>F202*0.75</f>
        <v>4230</v>
      </c>
      <c r="H202" s="214">
        <f>F202*0.5</f>
        <v>2820</v>
      </c>
    </row>
    <row r="203" spans="1:8" ht="50.1" customHeight="1" x14ac:dyDescent="0.2">
      <c r="A203" s="160" t="s">
        <v>199</v>
      </c>
      <c r="B203" s="161"/>
      <c r="C203" s="202" t="str">
        <f>"Интернет-площадка 2gis.ru на основе Cправочника организаций "&amp;$C$2&amp;""</f>
        <v>Интернет-площадка 2gis.ru на основе Cправочника организаций "2ГИС.РЕСПУБЛИКА АЛТАЙ"</v>
      </c>
      <c r="D203" s="36">
        <v>4800</v>
      </c>
      <c r="E203" s="37"/>
      <c r="F203" s="37"/>
      <c r="G203" s="37"/>
      <c r="H203" s="38"/>
    </row>
    <row r="204" spans="1:8" ht="50.1" customHeight="1" x14ac:dyDescent="0.2">
      <c r="A204" s="160" t="s">
        <v>130</v>
      </c>
      <c r="B204" s="161"/>
      <c r="C204" s="202" t="str">
        <f>"Электронный справочник на основе Справочника организаций "&amp;$C$2&amp;" (версия для ПК)"</f>
        <v>Электронный справочник на основе Справочника организаций "2ГИС.РЕСПУБЛИКА АЛТАЙ" (версия для ПК)</v>
      </c>
      <c r="D204" s="36">
        <v>2520</v>
      </c>
      <c r="E204" s="37"/>
      <c r="F204" s="37"/>
      <c r="G204" s="37"/>
      <c r="H204" s="38"/>
    </row>
    <row r="205" spans="1:8" s="16" customFormat="1" ht="126" customHeight="1" thickBot="1" x14ac:dyDescent="0.25">
      <c r="A205" s="160" t="s">
        <v>131</v>
      </c>
      <c r="B205" s="161"/>
      <c r="C205" s="215" t="str">
        <f>C200</f>
        <v>Интернет-площадка 2gis.ru на основе Cправочника организаций "2ГИС.РЕСПУБЛИКА АЛТАЙ"</v>
      </c>
      <c r="D205" s="212">
        <f>F205*1.2</f>
        <v>6048</v>
      </c>
      <c r="E205" s="213">
        <f>F205*1.1</f>
        <v>5544</v>
      </c>
      <c r="F205" s="213">
        <v>5040</v>
      </c>
      <c r="G205" s="213">
        <f>F205*0.75</f>
        <v>3780</v>
      </c>
      <c r="H205" s="214">
        <f>F205*0.5</f>
        <v>2520</v>
      </c>
    </row>
    <row r="206" spans="1:8" ht="50.1" customHeight="1" thickBot="1" x14ac:dyDescent="0.25">
      <c r="A206" s="24" t="s">
        <v>200</v>
      </c>
      <c r="B206" s="25"/>
      <c r="C206" s="26"/>
      <c r="D206" s="173"/>
      <c r="E206" s="173"/>
      <c r="F206" s="173"/>
      <c r="G206" s="173"/>
      <c r="H206" s="174"/>
    </row>
    <row r="207" spans="1:8" s="23" customFormat="1" ht="30" customHeight="1" thickBot="1" x14ac:dyDescent="0.25">
      <c r="A207" s="302"/>
      <c r="B207" s="303"/>
      <c r="C207" s="460"/>
      <c r="D207" s="303"/>
      <c r="E207" s="303"/>
      <c r="F207" s="303"/>
      <c r="G207" s="303"/>
      <c r="H207" s="304"/>
    </row>
    <row r="208" spans="1:8" s="16" customFormat="1" ht="185.25" customHeight="1" x14ac:dyDescent="0.2">
      <c r="A208" s="160" t="s">
        <v>201</v>
      </c>
      <c r="B208" s="161"/>
      <c r="C208"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"2ГИС.РЕСПУБЛИКА АЛТАЙ" (версия для ПК); 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208" s="31">
        <v>8640</v>
      </c>
      <c r="E208" s="32"/>
      <c r="F208" s="32"/>
      <c r="G208" s="32"/>
      <c r="H208" s="33"/>
    </row>
    <row r="209" spans="1:8" s="16" customFormat="1" ht="83.25" customHeight="1" thickBot="1" x14ac:dyDescent="0.25">
      <c r="A209" s="160" t="s">
        <v>202</v>
      </c>
      <c r="B209" s="161"/>
      <c r="C209" s="209"/>
      <c r="D209" s="36">
        <v>8640</v>
      </c>
      <c r="E209" s="37"/>
      <c r="F209" s="37"/>
      <c r="G209" s="37"/>
      <c r="H209" s="38"/>
    </row>
    <row r="210" spans="1:8" ht="21.75" thickBot="1" x14ac:dyDescent="0.25">
      <c r="A210" s="290"/>
      <c r="B210" s="291"/>
      <c r="C210" s="130"/>
      <c r="D210" s="292"/>
      <c r="E210" s="292"/>
      <c r="F210" s="292"/>
      <c r="G210" s="292"/>
      <c r="H210" s="293"/>
    </row>
    <row r="212" spans="1:8" ht="21" x14ac:dyDescent="0.2">
      <c r="A212" s="220"/>
      <c r="B212" s="221" t="s">
        <v>133</v>
      </c>
      <c r="C212" s="222" t="s">
        <v>304</v>
      </c>
      <c r="D212" s="222"/>
      <c r="E212" s="223"/>
      <c r="F212" s="223"/>
      <c r="G212" s="223"/>
      <c r="H212" s="223"/>
    </row>
    <row r="213" spans="1:8" ht="21" x14ac:dyDescent="0.2">
      <c r="A213" s="220"/>
      <c r="B213" s="223"/>
      <c r="C213" s="224" t="s">
        <v>305</v>
      </c>
      <c r="D213" s="224"/>
      <c r="E213" s="223"/>
      <c r="F213" s="223"/>
      <c r="G213" s="223"/>
      <c r="H213" s="223"/>
    </row>
    <row r="214" spans="1:8" ht="21" x14ac:dyDescent="0.2">
      <c r="A214" s="220"/>
      <c r="B214" s="223"/>
      <c r="C214" s="224" t="s">
        <v>306</v>
      </c>
      <c r="D214" s="224"/>
      <c r="E214" s="223"/>
      <c r="F214" s="223"/>
      <c r="G214" s="223"/>
      <c r="H214" s="223"/>
    </row>
    <row r="215" spans="1:8" ht="21" x14ac:dyDescent="0.2">
      <c r="C215" s="224"/>
      <c r="D215" s="224"/>
      <c r="E215" s="223"/>
      <c r="F215" s="223"/>
      <c r="G215" s="223"/>
      <c r="H215" s="217"/>
    </row>
    <row r="216" spans="1:8" ht="26.25" customHeight="1" x14ac:dyDescent="0.2">
      <c r="A216" s="227" t="str">
        <f>Абакан_юр!A174</f>
        <v>По соглашению сторон в качестве валюты платежа могут выступать украинские гривны, в этом случае курс следующий: 1 руб. = 0,4408 гривен</v>
      </c>
      <c r="B216" s="227"/>
      <c r="C216" s="227"/>
      <c r="D216" s="228"/>
      <c r="E216" s="228"/>
      <c r="F216" s="229"/>
      <c r="G216" s="230"/>
      <c r="H216" s="230"/>
    </row>
    <row r="217" spans="1:8" ht="26.25" customHeight="1" x14ac:dyDescent="0.2">
      <c r="A217" s="227" t="str">
        <f>Абакан_юр!A175</f>
        <v>По соглашению сторон в качестве валюты платежа могут выступать дирхамы ОАЭ, в этом случае курс следующий: 1 руб. = 0,0420 дирхам</v>
      </c>
      <c r="B217" s="227"/>
      <c r="C217" s="227"/>
      <c r="D217" s="228"/>
      <c r="E217" s="228"/>
      <c r="F217" s="229"/>
      <c r="G217" s="232"/>
      <c r="H217" s="232"/>
    </row>
    <row r="218" spans="1:8" ht="26.25" customHeight="1" x14ac:dyDescent="0.2">
      <c r="A218" s="227" t="str">
        <f>Абакан_юр!A176</f>
        <v>По соглашению сторон в качестве валюты платежа могут выступать доллары США, в этом случае курс следующий: 1 руб. = 0,0114 доллара</v>
      </c>
      <c r="B218" s="227"/>
      <c r="C218" s="227"/>
      <c r="D218" s="228"/>
      <c r="E218" s="228"/>
      <c r="F218" s="229"/>
      <c r="G218" s="232"/>
      <c r="H218" s="232"/>
    </row>
    <row r="219" spans="1:8" ht="26.25" customHeight="1" x14ac:dyDescent="0.2">
      <c r="A219" s="227" t="str">
        <f>Абакан_юр!A177</f>
        <v>По соглашению сторон в качестве валюты платежа могут выступать евро, в этом случае курс следующий: 1 руб. = 0,0105 евро</v>
      </c>
      <c r="B219" s="227"/>
      <c r="C219" s="227"/>
      <c r="D219" s="228"/>
      <c r="E219" s="229"/>
      <c r="F219" s="229"/>
      <c r="G219" s="232"/>
      <c r="H219" s="232"/>
    </row>
    <row r="220" spans="1:8" ht="26.25" customHeight="1" x14ac:dyDescent="0.2">
      <c r="A220" s="227" t="str">
        <f>Абакан_юр!A178</f>
        <v>По соглашению сторон в качестве валюты платежа могут выступать чешские кроны, в этом случае курс следующий: 1 руб. = 0,2605 крона</v>
      </c>
      <c r="B220" s="227"/>
      <c r="C220" s="227"/>
      <c r="D220" s="228"/>
      <c r="E220" s="229"/>
      <c r="F220" s="229"/>
      <c r="G220" s="232"/>
      <c r="H220" s="232"/>
    </row>
    <row r="221" spans="1:8" ht="26.25" customHeight="1" x14ac:dyDescent="0.2">
      <c r="A221" s="227" t="str">
        <f>Абакан_юр!A179</f>
        <v>По соглашению сторон в качестве валюты платежа могут выступать киргизские сомы, в этом случае курс следующий: 1 руб. = 1,0083 сом</v>
      </c>
      <c r="B221" s="227"/>
      <c r="C221" s="227"/>
      <c r="D221" s="228"/>
      <c r="E221" s="228"/>
      <c r="F221" s="229"/>
      <c r="G221" s="232"/>
      <c r="H221" s="232"/>
    </row>
    <row r="222" spans="1:8" ht="26.25" customHeight="1" x14ac:dyDescent="0.2">
      <c r="A222" s="227" t="str">
        <f>Абакан_юр!A180</f>
        <v>По соглашению сторон в качестве валюты платежа могут выступать казахстанские тенге, в этом случае курс следующий: 1 руб. = 5,0473 тенге</v>
      </c>
      <c r="B222" s="227"/>
      <c r="C222" s="227"/>
      <c r="D222" s="228"/>
      <c r="E222" s="228"/>
      <c r="F222" s="229"/>
      <c r="G222" s="232"/>
      <c r="H222" s="232"/>
    </row>
    <row r="223" spans="1:8" ht="26.25" x14ac:dyDescent="0.2">
      <c r="A223" s="233"/>
      <c r="B223" s="233"/>
      <c r="C223" s="234"/>
      <c r="D223" s="235"/>
      <c r="E223" s="235"/>
      <c r="F223" s="236"/>
      <c r="G223" s="237"/>
      <c r="H223" s="237"/>
    </row>
    <row r="224" spans="1:8" ht="21" x14ac:dyDescent="0.2">
      <c r="A224" s="239" t="s">
        <v>144</v>
      </c>
      <c r="B224" s="239"/>
      <c r="C224" s="239"/>
      <c r="D224" s="239"/>
      <c r="E224" s="239"/>
      <c r="F224" s="239"/>
      <c r="G224" s="239"/>
      <c r="H224" s="239"/>
    </row>
    <row r="225" spans="1:8" ht="21" x14ac:dyDescent="0.2">
      <c r="A225" s="239" t="s">
        <v>145</v>
      </c>
      <c r="B225" s="239"/>
      <c r="C225" s="239"/>
      <c r="D225" s="239"/>
      <c r="E225" s="239"/>
      <c r="F225" s="239"/>
      <c r="G225" s="239"/>
      <c r="H225" s="239"/>
    </row>
    <row r="226" spans="1:8" ht="26.25" x14ac:dyDescent="0.2">
      <c r="A226" s="233"/>
      <c r="B226" s="233"/>
      <c r="C226" s="234"/>
      <c r="D226" s="235"/>
      <c r="E226" s="235"/>
      <c r="F226" s="236"/>
      <c r="G226" s="237"/>
      <c r="H226" s="237"/>
    </row>
    <row r="227" spans="1:8" ht="50.1" customHeight="1" thickBot="1" x14ac:dyDescent="0.25">
      <c r="A227" s="240" t="s">
        <v>146</v>
      </c>
      <c r="B227" s="240"/>
      <c r="C227" s="240"/>
      <c r="D227" s="240"/>
      <c r="E227" s="240"/>
      <c r="F227" s="241"/>
      <c r="G227" s="231"/>
      <c r="H227" s="242"/>
    </row>
    <row r="228" spans="1:8" ht="50.1" customHeight="1" thickBot="1" x14ac:dyDescent="0.25">
      <c r="A228" s="243" t="s">
        <v>147</v>
      </c>
      <c r="B228" s="244"/>
      <c r="C228" s="244"/>
      <c r="D228" s="244"/>
      <c r="E228" s="245"/>
      <c r="F228" s="246"/>
      <c r="H228" s="247"/>
    </row>
    <row r="229" spans="1:8" ht="87" customHeight="1" thickBot="1" x14ac:dyDescent="0.25">
      <c r="A229" s="426" t="s">
        <v>148</v>
      </c>
      <c r="B229" s="427"/>
      <c r="C229" s="250" t="s">
        <v>149</v>
      </c>
      <c r="D229" s="440" t="s">
        <v>150</v>
      </c>
      <c r="E229" s="441"/>
      <c r="F229" s="252"/>
      <c r="G229" s="252"/>
      <c r="H229" s="252"/>
    </row>
    <row r="230" spans="1:8" ht="121.5" customHeight="1" x14ac:dyDescent="0.2">
      <c r="A230" s="253" t="s">
        <v>151</v>
      </c>
      <c r="B230" s="254"/>
      <c r="C230" s="255" t="s">
        <v>152</v>
      </c>
      <c r="D230" s="256" t="s">
        <v>153</v>
      </c>
      <c r="E230" s="257"/>
      <c r="F230" s="252"/>
      <c r="G230" s="252"/>
      <c r="H230" s="252"/>
    </row>
    <row r="231" spans="1:8" ht="102.75" customHeight="1" x14ac:dyDescent="0.2">
      <c r="A231" s="258" t="s">
        <v>154</v>
      </c>
      <c r="B231" s="259"/>
      <c r="C231" s="260" t="s">
        <v>155</v>
      </c>
      <c r="D231" s="261" t="s">
        <v>156</v>
      </c>
      <c r="E231" s="262"/>
      <c r="F231" s="252"/>
      <c r="G231" s="252"/>
      <c r="H231" s="252"/>
    </row>
    <row r="232" spans="1:8" ht="105.75" customHeight="1" thickBot="1" x14ac:dyDescent="0.25">
      <c r="A232" s="321" t="s">
        <v>157</v>
      </c>
      <c r="B232" s="322"/>
      <c r="C232" s="323" t="s">
        <v>158</v>
      </c>
      <c r="D232" s="324" t="s">
        <v>156</v>
      </c>
      <c r="E232" s="325"/>
      <c r="F232" s="236"/>
      <c r="G232" s="237"/>
      <c r="H232" s="237"/>
    </row>
    <row r="233" spans="1:8" s="217" customFormat="1" ht="102.75" customHeight="1" thickBot="1" x14ac:dyDescent="0.25">
      <c r="A233" s="321" t="s">
        <v>160</v>
      </c>
      <c r="B233" s="322"/>
      <c r="C233" s="611" t="s">
        <v>161</v>
      </c>
      <c r="D233" s="322" t="s">
        <v>156</v>
      </c>
      <c r="E233" s="612"/>
      <c r="F233" s="246"/>
      <c r="G233" s="246"/>
      <c r="H233" s="246"/>
    </row>
    <row r="234" spans="1:8" s="238" customFormat="1" ht="222.75" customHeight="1" thickBot="1" x14ac:dyDescent="0.25">
      <c r="A234" s="321" t="s">
        <v>162</v>
      </c>
      <c r="B234" s="322"/>
      <c r="C234" s="323" t="s">
        <v>163</v>
      </c>
      <c r="D234" s="324" t="s">
        <v>156</v>
      </c>
      <c r="E234" s="325"/>
      <c r="F234" s="236"/>
      <c r="G234" s="237"/>
      <c r="H234" s="237"/>
    </row>
    <row r="235" spans="1:8" ht="26.25" x14ac:dyDescent="0.2">
      <c r="A235" s="729"/>
      <c r="B235" s="729"/>
      <c r="C235" s="636"/>
      <c r="D235" s="636"/>
      <c r="E235" s="636"/>
      <c r="F235" s="236"/>
      <c r="G235" s="237"/>
      <c r="H235" s="237"/>
    </row>
    <row r="236" spans="1:8" ht="34.5" customHeight="1" x14ac:dyDescent="0.2">
      <c r="A236" s="264" t="s">
        <v>164</v>
      </c>
      <c r="B236" s="264"/>
      <c r="C236" s="264"/>
      <c r="D236" s="264"/>
      <c r="E236" s="264"/>
      <c r="F236" s="264"/>
      <c r="G236" s="264"/>
      <c r="H236" s="264"/>
    </row>
    <row r="237" spans="1:8" ht="34.5" customHeight="1" x14ac:dyDescent="0.2">
      <c r="A237" s="264" t="s">
        <v>165</v>
      </c>
      <c r="B237" s="264"/>
      <c r="C237" s="264"/>
      <c r="D237" s="264"/>
      <c r="E237" s="264"/>
      <c r="F237" s="264"/>
      <c r="G237" s="264"/>
      <c r="H237" s="264"/>
    </row>
    <row r="238" spans="1:8" ht="34.5" customHeight="1" x14ac:dyDescent="0.2">
      <c r="A238" s="264" t="s">
        <v>646</v>
      </c>
      <c r="B238" s="264"/>
      <c r="C238" s="264"/>
      <c r="D238" s="264"/>
      <c r="E238" s="264"/>
      <c r="F238" s="264"/>
      <c r="G238" s="264"/>
      <c r="H238" s="264"/>
    </row>
    <row r="239" spans="1:8" ht="183" customHeight="1" x14ac:dyDescent="0.2">
      <c r="A239" s="239" t="str">
        <f>Абакан_юр!A195</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39" s="239"/>
      <c r="C239" s="239"/>
      <c r="D239" s="239"/>
      <c r="E239" s="239"/>
      <c r="F239" s="239"/>
      <c r="G239" s="239"/>
      <c r="H239" s="239"/>
    </row>
    <row r="240" spans="1:8" ht="71.25" customHeight="1" x14ac:dyDescent="0.2">
      <c r="A240" s="239" t="s">
        <v>167</v>
      </c>
      <c r="B240" s="239"/>
      <c r="C240" s="239"/>
      <c r="D240" s="239"/>
      <c r="E240" s="239"/>
      <c r="F240" s="239"/>
      <c r="G240" s="239"/>
      <c r="H240" s="239"/>
    </row>
    <row r="241" spans="1:8" ht="36.75" customHeight="1" x14ac:dyDescent="0.2">
      <c r="A241" s="264" t="s">
        <v>168</v>
      </c>
      <c r="B241" s="264"/>
      <c r="C241" s="264"/>
      <c r="D241" s="264"/>
      <c r="E241" s="264"/>
      <c r="F241" s="264"/>
      <c r="G241" s="264"/>
      <c r="H241" s="264"/>
    </row>
    <row r="242" spans="1:8" s="266" customFormat="1" ht="114.75" customHeight="1" x14ac:dyDescent="0.2">
      <c r="A242" s="239" t="s">
        <v>169</v>
      </c>
      <c r="B242" s="239"/>
      <c r="C242" s="239"/>
      <c r="D242" s="239"/>
      <c r="E242" s="239"/>
      <c r="F242" s="239"/>
      <c r="G242" s="239"/>
      <c r="H242" s="239"/>
    </row>
  </sheetData>
  <sheetProtection selectLockedCells="1" selectUnlockedCells="1"/>
  <mergeCells count="408">
    <mergeCell ref="A242:E242"/>
    <mergeCell ref="F242:H242"/>
    <mergeCell ref="A236:H236"/>
    <mergeCell ref="A237:H237"/>
    <mergeCell ref="A238:H238"/>
    <mergeCell ref="A239:H239"/>
    <mergeCell ref="A240:H240"/>
    <mergeCell ref="A241:H241"/>
    <mergeCell ref="A232:B232"/>
    <mergeCell ref="D232:E232"/>
    <mergeCell ref="A233:B233"/>
    <mergeCell ref="D233:E233"/>
    <mergeCell ref="A234:B234"/>
    <mergeCell ref="D234:E234"/>
    <mergeCell ref="A229:B229"/>
    <mergeCell ref="D229:E229"/>
    <mergeCell ref="A230:B230"/>
    <mergeCell ref="D230:E230"/>
    <mergeCell ref="A231:B231"/>
    <mergeCell ref="D231:E231"/>
    <mergeCell ref="A221:C221"/>
    <mergeCell ref="A222:C222"/>
    <mergeCell ref="A224:H224"/>
    <mergeCell ref="A225:H225"/>
    <mergeCell ref="A227:E227"/>
    <mergeCell ref="A228:E228"/>
    <mergeCell ref="A216:C216"/>
    <mergeCell ref="G216:H216"/>
    <mergeCell ref="A217:C217"/>
    <mergeCell ref="A218:C218"/>
    <mergeCell ref="A219:C219"/>
    <mergeCell ref="A220:C220"/>
    <mergeCell ref="A210:B210"/>
    <mergeCell ref="D210:H210"/>
    <mergeCell ref="C212:D212"/>
    <mergeCell ref="C213:D213"/>
    <mergeCell ref="C214:D214"/>
    <mergeCell ref="C215:D215"/>
    <mergeCell ref="A205:B205"/>
    <mergeCell ref="A206:B206"/>
    <mergeCell ref="D206:H206"/>
    <mergeCell ref="A207:C207"/>
    <mergeCell ref="D207:H207"/>
    <mergeCell ref="A208:B208"/>
    <mergeCell ref="C208:C209"/>
    <mergeCell ref="D208:H208"/>
    <mergeCell ref="A209:B209"/>
    <mergeCell ref="D209:H209"/>
    <mergeCell ref="A201:B201"/>
    <mergeCell ref="D201:H201"/>
    <mergeCell ref="A202:B202"/>
    <mergeCell ref="A203:B203"/>
    <mergeCell ref="D203:H203"/>
    <mergeCell ref="A204:B204"/>
    <mergeCell ref="D204:H204"/>
    <mergeCell ref="D197:H197"/>
    <mergeCell ref="A198:B198"/>
    <mergeCell ref="D198:H198"/>
    <mergeCell ref="A199:B199"/>
    <mergeCell ref="A200:B200"/>
    <mergeCell ref="D200:H200"/>
    <mergeCell ref="A193:B193"/>
    <mergeCell ref="C193:C197"/>
    <mergeCell ref="D193:H193"/>
    <mergeCell ref="A194:B194"/>
    <mergeCell ref="D194:H194"/>
    <mergeCell ref="A195:B195"/>
    <mergeCell ref="D195:H195"/>
    <mergeCell ref="A196:B196"/>
    <mergeCell ref="D196:H196"/>
    <mergeCell ref="A197:B197"/>
    <mergeCell ref="A190:B190"/>
    <mergeCell ref="D190:H190"/>
    <mergeCell ref="A191:B191"/>
    <mergeCell ref="D191:H191"/>
    <mergeCell ref="A192:B192"/>
    <mergeCell ref="D192:H192"/>
    <mergeCell ref="A187:B187"/>
    <mergeCell ref="D187:H187"/>
    <mergeCell ref="A188:B188"/>
    <mergeCell ref="D188:H188"/>
    <mergeCell ref="A189:B189"/>
    <mergeCell ref="D189:H189"/>
    <mergeCell ref="A184:B184"/>
    <mergeCell ref="D184:H184"/>
    <mergeCell ref="A185:B185"/>
    <mergeCell ref="D185:H185"/>
    <mergeCell ref="A186:B186"/>
    <mergeCell ref="D186:H186"/>
    <mergeCell ref="A181:B181"/>
    <mergeCell ref="D181:H181"/>
    <mergeCell ref="A182:B182"/>
    <mergeCell ref="D182:H182"/>
    <mergeCell ref="A183:B183"/>
    <mergeCell ref="D183:H183"/>
    <mergeCell ref="A178:B178"/>
    <mergeCell ref="D178:H178"/>
    <mergeCell ref="A179:B179"/>
    <mergeCell ref="D179:H179"/>
    <mergeCell ref="A180:B180"/>
    <mergeCell ref="D180:H180"/>
    <mergeCell ref="A175:B175"/>
    <mergeCell ref="D175:H175"/>
    <mergeCell ref="A176:B176"/>
    <mergeCell ref="D176:H176"/>
    <mergeCell ref="A177:B177"/>
    <mergeCell ref="D177:H177"/>
    <mergeCell ref="A172:B172"/>
    <mergeCell ref="D172:H172"/>
    <mergeCell ref="A173:B173"/>
    <mergeCell ref="D173:H173"/>
    <mergeCell ref="A174:B174"/>
    <mergeCell ref="D174:H174"/>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45:B145"/>
    <mergeCell ref="D145:H145"/>
    <mergeCell ref="A146:B146"/>
    <mergeCell ref="D146:H146"/>
    <mergeCell ref="A147:B147"/>
    <mergeCell ref="D147:H147"/>
    <mergeCell ref="D141:H141"/>
    <mergeCell ref="A142:B142"/>
    <mergeCell ref="D142:H142"/>
    <mergeCell ref="A143:B143"/>
    <mergeCell ref="D143:H143"/>
    <mergeCell ref="A144:B144"/>
    <mergeCell ref="D144:H144"/>
    <mergeCell ref="A137:B137"/>
    <mergeCell ref="D137:H137"/>
    <mergeCell ref="A138:B138"/>
    <mergeCell ref="D138:H138"/>
    <mergeCell ref="A139:B139"/>
    <mergeCell ref="C139:C156"/>
    <mergeCell ref="D139:H139"/>
    <mergeCell ref="A140:B140"/>
    <mergeCell ref="D140:H140"/>
    <mergeCell ref="A141:B141"/>
    <mergeCell ref="A134:B134"/>
    <mergeCell ref="D134:H134"/>
    <mergeCell ref="A135:B135"/>
    <mergeCell ref="D135:H135"/>
    <mergeCell ref="A136:B136"/>
    <mergeCell ref="D136:H136"/>
    <mergeCell ref="A131:B131"/>
    <mergeCell ref="D131:H131"/>
    <mergeCell ref="A132:B132"/>
    <mergeCell ref="D132:H132"/>
    <mergeCell ref="A133:B133"/>
    <mergeCell ref="D133:H133"/>
    <mergeCell ref="D126:H126"/>
    <mergeCell ref="A127:B127"/>
    <mergeCell ref="C127:C135"/>
    <mergeCell ref="D127:H127"/>
    <mergeCell ref="A128:B128"/>
    <mergeCell ref="D128:H128"/>
    <mergeCell ref="A129:B129"/>
    <mergeCell ref="D129:H129"/>
    <mergeCell ref="A130:B130"/>
    <mergeCell ref="D130:H130"/>
    <mergeCell ref="A123:B123"/>
    <mergeCell ref="D123:H123"/>
    <mergeCell ref="A124:B124"/>
    <mergeCell ref="D124:H124"/>
    <mergeCell ref="A125:C125"/>
    <mergeCell ref="D125:H125"/>
    <mergeCell ref="A120:B120"/>
    <mergeCell ref="D120:H120"/>
    <mergeCell ref="A121:B121"/>
    <mergeCell ref="D121:H121"/>
    <mergeCell ref="A122:B122"/>
    <mergeCell ref="D122:H122"/>
    <mergeCell ref="A117:B117"/>
    <mergeCell ref="D117:H117"/>
    <mergeCell ref="A118:B118"/>
    <mergeCell ref="D118:H118"/>
    <mergeCell ref="A119:B119"/>
    <mergeCell ref="D119:H119"/>
    <mergeCell ref="A114:B114"/>
    <mergeCell ref="D114:H114"/>
    <mergeCell ref="A115:B115"/>
    <mergeCell ref="D115:H115"/>
    <mergeCell ref="A116:B116"/>
    <mergeCell ref="D116:H116"/>
    <mergeCell ref="A111:B111"/>
    <mergeCell ref="D111:H111"/>
    <mergeCell ref="A112:B112"/>
    <mergeCell ref="D112:H112"/>
    <mergeCell ref="A113:B113"/>
    <mergeCell ref="D113:H113"/>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02:B102"/>
    <mergeCell ref="D102:H102"/>
    <mergeCell ref="A103:B103"/>
    <mergeCell ref="D103:H103"/>
    <mergeCell ref="A104:B104"/>
    <mergeCell ref="D104:H104"/>
    <mergeCell ref="A99:B99"/>
    <mergeCell ref="D99:H99"/>
    <mergeCell ref="A100:B100"/>
    <mergeCell ref="D100:H100"/>
    <mergeCell ref="A101:B101"/>
    <mergeCell ref="D101:H101"/>
    <mergeCell ref="A96:B96"/>
    <mergeCell ref="D96:H96"/>
    <mergeCell ref="A97:B97"/>
    <mergeCell ref="D97:H97"/>
    <mergeCell ref="A98:B98"/>
    <mergeCell ref="D98:H98"/>
    <mergeCell ref="A93:B93"/>
    <mergeCell ref="D93:H93"/>
    <mergeCell ref="A94:B94"/>
    <mergeCell ref="D94:H94"/>
    <mergeCell ref="A95:B95"/>
    <mergeCell ref="D95:H95"/>
    <mergeCell ref="A90:B90"/>
    <mergeCell ref="D90:H90"/>
    <mergeCell ref="A91:B91"/>
    <mergeCell ref="D91:H91"/>
    <mergeCell ref="A92:B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A72:B72"/>
    <mergeCell ref="D72:H72"/>
    <mergeCell ref="A73:B73"/>
    <mergeCell ref="D73:H73"/>
    <mergeCell ref="A74:B74"/>
    <mergeCell ref="D74:H74"/>
    <mergeCell ref="D68:H68"/>
    <mergeCell ref="A69:B69"/>
    <mergeCell ref="D69:H69"/>
    <mergeCell ref="A70:B70"/>
    <mergeCell ref="D70:H70"/>
    <mergeCell ref="A71:B71"/>
    <mergeCell ref="D71:H71"/>
    <mergeCell ref="A64:C64"/>
    <mergeCell ref="D64:H64"/>
    <mergeCell ref="A65:B65"/>
    <mergeCell ref="C65:C124"/>
    <mergeCell ref="D65:H65"/>
    <mergeCell ref="A66:B66"/>
    <mergeCell ref="D66:H66"/>
    <mergeCell ref="A67:B67"/>
    <mergeCell ref="D67:H67"/>
    <mergeCell ref="A68:B68"/>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47:H47"/>
    <mergeCell ref="A48:A52"/>
    <mergeCell ref="B48:B49"/>
    <mergeCell ref="C48:C49"/>
    <mergeCell ref="D48:D52"/>
    <mergeCell ref="E48:E52"/>
    <mergeCell ref="F48:F52"/>
    <mergeCell ref="G48:G52"/>
    <mergeCell ref="H48:H52"/>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19"/>
  <sheetViews>
    <sheetView view="pageBreakPreview" zoomScale="40" zoomScaleNormal="60" zoomScaleSheetLayoutView="40" workbookViewId="0">
      <pane ySplit="4" topLeftCell="A150" activePane="bottomLeft" state="frozen"/>
      <selection activeCell="A181" sqref="A181:B181"/>
      <selection pane="bottomLeft" activeCell="A181" sqref="A181:B181"/>
    </sheetView>
  </sheetViews>
  <sheetFormatPr defaultColWidth="9.140625" defaultRowHeight="12.75" x14ac:dyDescent="0.2"/>
  <cols>
    <col min="1" max="1" width="45.7109375" style="216" customWidth="1"/>
    <col min="2" max="2" width="80.7109375" style="217" customWidth="1"/>
    <col min="3" max="3" width="120.7109375" style="218" customWidth="1"/>
    <col min="4" max="7" width="30.7109375" style="217" customWidth="1"/>
    <col min="8" max="8" width="30.7109375" style="219" customWidth="1"/>
    <col min="9" max="16384" width="9.140625" style="219"/>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июня 2024 г.</v>
      </c>
      <c r="B2" s="6" t="s">
        <v>2</v>
      </c>
      <c r="C2" s="7" t="s">
        <v>647</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24" thickBot="1" x14ac:dyDescent="0.25">
      <c r="A6" s="436"/>
      <c r="B6" s="437"/>
      <c r="C6" s="438"/>
      <c r="D6" s="337" t="s">
        <v>171</v>
      </c>
      <c r="E6" s="268" t="s">
        <v>172</v>
      </c>
      <c r="F6" s="337" t="s">
        <v>173</v>
      </c>
      <c r="G6" s="268" t="s">
        <v>174</v>
      </c>
      <c r="H6" s="338" t="s">
        <v>175</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"2ГИС.РОСТОВ-НА-ДОНУ" (версия для ПК); 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Интернет-площадки и Веб-приложения на основе Cправочника организаций "2ГИС.РОСТОВ-НА-ДОНУ", http://api.2gis.ru/</v>
      </c>
      <c r="D7" s="31">
        <f>F7*1.2</f>
        <v>11923.199999999999</v>
      </c>
      <c r="E7" s="32">
        <f>F7*1.1</f>
        <v>10929.6</v>
      </c>
      <c r="F7" s="32">
        <v>9936</v>
      </c>
      <c r="G7" s="32">
        <f>F7*0.75</f>
        <v>7452</v>
      </c>
      <c r="H7" s="33">
        <f>F7*0.5</f>
        <v>4968</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"2ГИС.РОСТОВ-НА-ДОНУ" (версия для ПК); 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Интернет-площадки и Веб-приложения на основе Cправочника организаций "2ГИС.РОСТОВ-НА-ДОНУ",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"2ГИС.РОСТОВ-НА-ДОНУ" (версия для ПК); 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Интернет-площадки и Веб-приложения на основе Cправочника организаций "2ГИС.РОСТОВ-НА-ДОНУ", http://api.2gis.ru/</v>
      </c>
      <c r="D12" s="54">
        <f>F12*1.2</f>
        <v>13478.4</v>
      </c>
      <c r="E12" s="32">
        <f>F12*1.1</f>
        <v>12355.2</v>
      </c>
      <c r="F12" s="32">
        <v>11232</v>
      </c>
      <c r="G12" s="32">
        <f>F12*0.75</f>
        <v>8424</v>
      </c>
      <c r="H12" s="33">
        <f>F12*0.5</f>
        <v>5616</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"2ГИС.РОСТОВ-НА-ДОНУ" (версия для ПК); 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Интернет-площадки и Веб-приложения на основе Cправочника организаций "2ГИС.РОСТОВ-НА-ДОНУ",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2334</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"2ГИС.РОСТОВ-НА-ДОНУ"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"2ГИС.РОСТОВ-НА-ДОНУ"; Электронный справочник "2ГИС.РОСТОВ-НА-ДОНУ"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Интернет-площадки и Веб-приложения на основе Cправочника организаций "2ГИС.РОСТОВ-НА-ДОНУ", http://api.2gis.ru/</v>
      </c>
      <c r="D23" s="271">
        <v>384</v>
      </c>
      <c r="E23" s="272"/>
      <c r="F23" s="272"/>
      <c r="G23" s="272"/>
      <c r="H23" s="273"/>
    </row>
    <row r="24" spans="1:8" s="16" customFormat="1" ht="94.5" customHeight="1" x14ac:dyDescent="0.2">
      <c r="A24" s="71"/>
      <c r="B24" s="92"/>
      <c r="C24" s="93"/>
      <c r="D24" s="94"/>
      <c r="E24" s="95"/>
      <c r="F24" s="95"/>
      <c r="G24" s="95"/>
      <c r="H24" s="274"/>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25" s="275"/>
      <c r="E25" s="276"/>
      <c r="F25" s="276"/>
      <c r="G25" s="276"/>
      <c r="H25" s="277"/>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"2ГИС.РОСТОВ-НА-ДОНУ" (версия для ПК); 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v>
      </c>
      <c r="D27" s="31">
        <f>F27*1.2</f>
        <v>16704</v>
      </c>
      <c r="E27" s="32">
        <f>F27*1.1</f>
        <v>15312.000000000002</v>
      </c>
      <c r="F27" s="32">
        <v>13920</v>
      </c>
      <c r="G27" s="32">
        <f>F27*0.75</f>
        <v>10440</v>
      </c>
      <c r="H27" s="33">
        <f>F27*0.5</f>
        <v>6960</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"2ГИС.РОСТОВ-НА-ДОНУ" (версия для ПК); 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v>
      </c>
      <c r="D32" s="54">
        <f>F32*1.2</f>
        <v>18878.399999999998</v>
      </c>
      <c r="E32" s="32">
        <f>F32*1.1</f>
        <v>17305.2</v>
      </c>
      <c r="F32" s="32">
        <v>15732</v>
      </c>
      <c r="G32" s="32">
        <f>F32*0.75</f>
        <v>11799</v>
      </c>
      <c r="H32" s="33">
        <f>F32*0.5</f>
        <v>7866</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3360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"2ГИС.РОСТОВ-НА-ДОНУ"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"2ГИС.РОСТОВ-НА-ДОНУ"; Электронный справочник "2ГИС.РОСТОВ-НА-ДОНУ"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v>
      </c>
      <c r="D43" s="68">
        <v>540</v>
      </c>
      <c r="E43" s="69"/>
      <c r="F43" s="69"/>
      <c r="G43" s="69"/>
      <c r="H43" s="70"/>
    </row>
    <row r="44" spans="1:8" s="16" customFormat="1" ht="69.75" customHeight="1" x14ac:dyDescent="0.2">
      <c r="A44" s="71"/>
      <c r="B44" s="92"/>
      <c r="C44" s="93"/>
      <c r="D44" s="74"/>
      <c r="E44" s="75"/>
      <c r="F44" s="75"/>
      <c r="G44" s="75"/>
      <c r="H44" s="7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45" s="74"/>
      <c r="E45" s="75"/>
      <c r="F45" s="75"/>
      <c r="G45" s="75"/>
      <c r="H45" s="7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46" s="78"/>
      <c r="E46" s="79"/>
      <c r="F46" s="79"/>
      <c r="G46" s="79"/>
      <c r="H46" s="80"/>
    </row>
    <row r="47" spans="1:8" s="16" customFormat="1" ht="24.95" customHeight="1" thickBot="1" x14ac:dyDescent="0.25">
      <c r="A47" s="81"/>
      <c r="B47" s="82"/>
      <c r="C47" s="83"/>
      <c r="D47" s="113"/>
      <c r="E47" s="114"/>
      <c r="F47" s="114"/>
      <c r="G47" s="114"/>
      <c r="H47" s="115"/>
    </row>
    <row r="48" spans="1:8" s="16" customFormat="1" ht="48" customHeight="1" x14ac:dyDescent="0.2">
      <c r="A48" s="29" t="s">
        <v>31</v>
      </c>
      <c r="B48" s="30" t="s">
        <v>27</v>
      </c>
      <c r="C4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"2ГИС.РОСТОВ-НА-ДОНУ" (версия для ПК); 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Интернет-площадки и Веб-приложения на основе Cправочника организаций "2ГИС.РОСТОВ-НА-ДОНУ", http://api.2gis.ru/</v>
      </c>
      <c r="D48" s="31">
        <f>F48*1.2</f>
        <v>14313.6</v>
      </c>
      <c r="E48" s="32">
        <f>F48*1.1</f>
        <v>13120.800000000001</v>
      </c>
      <c r="F48" s="32">
        <v>11928</v>
      </c>
      <c r="G48" s="32">
        <f>F48*0.75</f>
        <v>8946</v>
      </c>
      <c r="H48" s="33">
        <f>F48*0.5</f>
        <v>5964</v>
      </c>
    </row>
    <row r="49" spans="1:8" s="16" customFormat="1" ht="132" customHeight="1" x14ac:dyDescent="0.2">
      <c r="A49" s="34"/>
      <c r="B49" s="35"/>
      <c r="C49" s="35"/>
      <c r="D49" s="36"/>
      <c r="E49" s="37"/>
      <c r="F49" s="37"/>
      <c r="G49" s="37"/>
      <c r="H49" s="38"/>
    </row>
    <row r="50" spans="1:8" s="16" customFormat="1" ht="127.5" customHeight="1" x14ac:dyDescent="0.2">
      <c r="A50" s="34"/>
      <c r="B50" s="39" t="s">
        <v>12</v>
      </c>
      <c r="C5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"2ГИС.РОСТОВ-НА-ДОНУ" (версия для ПК); 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Интернет-площадки и Веб-приложения на основе Cправочника организаций "2ГИС.РОСТОВ-НА-ДОНУ", http://api.2gis.ru/</v>
      </c>
      <c r="D50" s="36"/>
      <c r="E50" s="37"/>
      <c r="F50" s="37"/>
      <c r="G50" s="37"/>
      <c r="H50" s="38"/>
    </row>
    <row r="51" spans="1:8" s="16" customFormat="1" ht="127.5" customHeight="1" thickBot="1" x14ac:dyDescent="0.25">
      <c r="A51" s="119"/>
      <c r="B51" s="120" t="s">
        <v>33</v>
      </c>
      <c r="C51"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51" s="121"/>
      <c r="E51" s="122"/>
      <c r="F51" s="122"/>
      <c r="G51" s="122"/>
      <c r="H51" s="123"/>
    </row>
    <row r="52" spans="1:8" s="16" customFormat="1" ht="166.5" customHeight="1" thickBot="1" x14ac:dyDescent="0.25">
      <c r="A52" s="41"/>
      <c r="B52" s="42" t="s">
        <v>13</v>
      </c>
      <c r="C52"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52" s="44"/>
      <c r="E52" s="45"/>
      <c r="F52" s="45"/>
      <c r="G52" s="45"/>
      <c r="H52" s="46"/>
    </row>
    <row r="53" spans="1:8" s="16" customFormat="1" ht="24.95" customHeight="1" thickBot="1" x14ac:dyDescent="0.25">
      <c r="A53" s="47"/>
      <c r="B53" s="48"/>
      <c r="C53" s="49"/>
      <c r="D53" s="50"/>
      <c r="E53" s="51"/>
      <c r="F53" s="51"/>
      <c r="G53" s="51"/>
      <c r="H53" s="52"/>
    </row>
    <row r="54" spans="1:8" s="16" customFormat="1" ht="48" customHeight="1" x14ac:dyDescent="0.2">
      <c r="A54" s="53" t="s">
        <v>35</v>
      </c>
      <c r="B54" s="30" t="s">
        <v>27</v>
      </c>
      <c r="C54"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"2ГИС.РОСТОВ-НА-ДОНУ" (версия для ПК); 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Интернет-площадки и Веб-приложения на основе Cправочника организаций "2ГИС.РОСТОВ-НА-ДОНУ", http://api.2gis.ru/</v>
      </c>
      <c r="D54" s="54">
        <f>F54*1.2</f>
        <v>16178.4</v>
      </c>
      <c r="E54" s="32">
        <f>F54*1.1</f>
        <v>14830.2</v>
      </c>
      <c r="F54" s="32">
        <v>13482</v>
      </c>
      <c r="G54" s="32">
        <f>F54*0.75</f>
        <v>10111.5</v>
      </c>
      <c r="H54" s="33">
        <f>F54*0.5</f>
        <v>6741</v>
      </c>
    </row>
    <row r="55" spans="1:8" s="16" customFormat="1" ht="132" customHeight="1" x14ac:dyDescent="0.2">
      <c r="A55" s="55"/>
      <c r="B55" s="35"/>
      <c r="C55" s="35"/>
      <c r="D55" s="56"/>
      <c r="E55" s="37"/>
      <c r="F55" s="37"/>
      <c r="G55" s="37"/>
      <c r="H55" s="38"/>
    </row>
    <row r="56" spans="1:8" s="16" customFormat="1" ht="138.94999999999999" customHeight="1" x14ac:dyDescent="0.2">
      <c r="A56" s="55"/>
      <c r="B56" s="39" t="s">
        <v>12</v>
      </c>
      <c r="C56"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"2ГИС.РОСТОВ-НА-ДОНУ" (версия для ПК); 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Интернет-площадки и Веб-приложения на основе Cправочника организаций "2ГИС.РОСТОВ-НА-ДОНУ", http://api.2gis.ru/</v>
      </c>
      <c r="D56" s="56"/>
      <c r="E56" s="37"/>
      <c r="F56" s="37"/>
      <c r="G56" s="37"/>
      <c r="H56" s="38"/>
    </row>
    <row r="57" spans="1:8" s="16" customFormat="1" ht="166.5" customHeight="1" x14ac:dyDescent="0.2">
      <c r="A57" s="55"/>
      <c r="B57" s="57" t="s">
        <v>13</v>
      </c>
      <c r="C57"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57" s="56"/>
      <c r="E57" s="37"/>
      <c r="F57" s="37"/>
      <c r="G57" s="37"/>
      <c r="H57" s="38"/>
    </row>
    <row r="58" spans="1:8" s="16" customFormat="1" ht="92.25" customHeight="1" thickBot="1" x14ac:dyDescent="0.25">
      <c r="A58" s="59"/>
      <c r="B58" s="42" t="s">
        <v>36</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58" s="61"/>
      <c r="E58" s="45"/>
      <c r="F58" s="45"/>
      <c r="G58" s="45"/>
      <c r="H58" s="46"/>
    </row>
    <row r="59" spans="1:8" s="16" customFormat="1" ht="24.95" customHeight="1" thickBot="1" x14ac:dyDescent="0.25">
      <c r="A59" s="81"/>
      <c r="B59" s="82"/>
      <c r="C59" s="83"/>
      <c r="D59" s="84"/>
      <c r="E59" s="85"/>
      <c r="F59" s="85"/>
      <c r="G59" s="85"/>
      <c r="H59" s="86"/>
    </row>
    <row r="60" spans="1:8" s="16" customFormat="1" ht="50.1" customHeight="1" x14ac:dyDescent="0.2">
      <c r="A60" s="65" t="s">
        <v>37</v>
      </c>
      <c r="B60" s="87" t="s">
        <v>23</v>
      </c>
      <c r="C60"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Интернет-площадки и Веб-приложения на основе Cправочника организаций "2ГИС.РОСТОВ-НА-ДОНУ", http://api.2gis.ru/</v>
      </c>
      <c r="D60" s="271">
        <v>384</v>
      </c>
      <c r="E60" s="272"/>
      <c r="F60" s="272"/>
      <c r="G60" s="272"/>
      <c r="H60" s="273"/>
    </row>
    <row r="61" spans="1:8" s="16" customFormat="1" ht="94.5" customHeight="1" x14ac:dyDescent="0.2">
      <c r="A61" s="71"/>
      <c r="B61" s="92"/>
      <c r="C61" s="93"/>
      <c r="D61" s="94"/>
      <c r="E61" s="95"/>
      <c r="F61" s="95"/>
      <c r="G61" s="95"/>
      <c r="H61" s="274"/>
    </row>
    <row r="62" spans="1:8" s="16" customFormat="1" ht="163.5" customHeight="1" thickBot="1" x14ac:dyDescent="0.25">
      <c r="A62" s="77"/>
      <c r="B62" s="97" t="s">
        <v>13</v>
      </c>
      <c r="C62"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62" s="275"/>
      <c r="E62" s="276"/>
      <c r="F62" s="276"/>
      <c r="G62" s="276"/>
      <c r="H62" s="277"/>
    </row>
    <row r="63" spans="1:8" ht="21.75" thickBot="1" x14ac:dyDescent="0.25">
      <c r="A63" s="81"/>
      <c r="B63" s="129"/>
      <c r="C63" s="130"/>
      <c r="D63" s="113"/>
      <c r="E63" s="114"/>
      <c r="F63" s="114"/>
      <c r="G63" s="114"/>
      <c r="H63" s="115"/>
    </row>
    <row r="64" spans="1:8" ht="50.1" customHeight="1" thickBot="1" x14ac:dyDescent="0.25">
      <c r="A64" s="136" t="s">
        <v>38</v>
      </c>
      <c r="B64" s="137"/>
      <c r="C64" s="137"/>
      <c r="D64" s="138" t="str">
        <f>"от "&amp;MIN(D65:D84)&amp;" до "&amp;MAX(D75:D84)</f>
        <v>от 1380 до 27600</v>
      </c>
      <c r="E64" s="139"/>
      <c r="F64" s="139"/>
      <c r="G64" s="139"/>
      <c r="H64" s="140"/>
    </row>
    <row r="65" spans="1:8" ht="37.5" customHeight="1" x14ac:dyDescent="0.2">
      <c r="A65" s="141" t="s">
        <v>39</v>
      </c>
      <c r="B65" s="369"/>
      <c r="C65" s="30" t="str">
        <f>"Электронный справочник на основе Справочника организаций "&amp;$C$2&amp;" (версия для ПК)"</f>
        <v>Электронный справочник на основе Справочника организаций "2ГИС.РОСТОВ-НА-ДОНУ" (версия для ПК)</v>
      </c>
      <c r="D65" s="370">
        <v>1380</v>
      </c>
      <c r="E65" s="145"/>
      <c r="F65" s="145"/>
      <c r="G65" s="145"/>
      <c r="H65" s="146"/>
    </row>
    <row r="66" spans="1:8" ht="37.5" customHeight="1" x14ac:dyDescent="0.2">
      <c r="A66" s="147" t="s">
        <v>40</v>
      </c>
      <c r="B66" s="371"/>
      <c r="C66" s="355"/>
      <c r="D66" s="56">
        <v>2760</v>
      </c>
      <c r="E66" s="37"/>
      <c r="F66" s="37"/>
      <c r="G66" s="37"/>
      <c r="H66" s="38"/>
    </row>
    <row r="67" spans="1:8" ht="37.5" customHeight="1" x14ac:dyDescent="0.2">
      <c r="A67" s="147" t="s">
        <v>41</v>
      </c>
      <c r="B67" s="371"/>
      <c r="C67" s="355"/>
      <c r="D67" s="56">
        <v>4140</v>
      </c>
      <c r="E67" s="37"/>
      <c r="F67" s="37"/>
      <c r="G67" s="37"/>
      <c r="H67" s="38"/>
    </row>
    <row r="68" spans="1:8" ht="37.5" customHeight="1" x14ac:dyDescent="0.2">
      <c r="A68" s="147" t="s">
        <v>42</v>
      </c>
      <c r="B68" s="371"/>
      <c r="C68" s="355"/>
      <c r="D68" s="56">
        <v>5520</v>
      </c>
      <c r="E68" s="37"/>
      <c r="F68" s="37"/>
      <c r="G68" s="37"/>
      <c r="H68" s="38"/>
    </row>
    <row r="69" spans="1:8" ht="37.5" customHeight="1" x14ac:dyDescent="0.2">
      <c r="A69" s="147" t="s">
        <v>43</v>
      </c>
      <c r="B69" s="371"/>
      <c r="C69" s="355"/>
      <c r="D69" s="56">
        <v>6900</v>
      </c>
      <c r="E69" s="37"/>
      <c r="F69" s="37"/>
      <c r="G69" s="37"/>
      <c r="H69" s="38"/>
    </row>
    <row r="70" spans="1:8" ht="37.5" customHeight="1" x14ac:dyDescent="0.2">
      <c r="A70" s="147" t="s">
        <v>44</v>
      </c>
      <c r="B70" s="371"/>
      <c r="C70" s="355"/>
      <c r="D70" s="56">
        <v>8280</v>
      </c>
      <c r="E70" s="37"/>
      <c r="F70" s="37"/>
      <c r="G70" s="37"/>
      <c r="H70" s="38"/>
    </row>
    <row r="71" spans="1:8" ht="37.5" customHeight="1" x14ac:dyDescent="0.2">
      <c r="A71" s="147" t="s">
        <v>45</v>
      </c>
      <c r="B71" s="371"/>
      <c r="C71" s="355"/>
      <c r="D71" s="56">
        <v>9660</v>
      </c>
      <c r="E71" s="37"/>
      <c r="F71" s="37"/>
      <c r="G71" s="37"/>
      <c r="H71" s="38"/>
    </row>
    <row r="72" spans="1:8" ht="37.5" customHeight="1" x14ac:dyDescent="0.2">
      <c r="A72" s="147" t="s">
        <v>46</v>
      </c>
      <c r="B72" s="371"/>
      <c r="C72" s="355"/>
      <c r="D72" s="56">
        <v>11040</v>
      </c>
      <c r="E72" s="37"/>
      <c r="F72" s="37"/>
      <c r="G72" s="37"/>
      <c r="H72" s="38"/>
    </row>
    <row r="73" spans="1:8" ht="37.5" customHeight="1" x14ac:dyDescent="0.2">
      <c r="A73" s="147" t="s">
        <v>47</v>
      </c>
      <c r="B73" s="371"/>
      <c r="C73" s="355"/>
      <c r="D73" s="56">
        <v>12420</v>
      </c>
      <c r="E73" s="37"/>
      <c r="F73" s="37"/>
      <c r="G73" s="37"/>
      <c r="H73" s="38"/>
    </row>
    <row r="74" spans="1:8" ht="37.5" customHeight="1" x14ac:dyDescent="0.2">
      <c r="A74" s="147" t="s">
        <v>48</v>
      </c>
      <c r="B74" s="371"/>
      <c r="C74" s="355"/>
      <c r="D74" s="56">
        <v>13800</v>
      </c>
      <c r="E74" s="37"/>
      <c r="F74" s="37"/>
      <c r="G74" s="37"/>
      <c r="H74" s="38"/>
    </row>
    <row r="75" spans="1:8" ht="37.5" customHeight="1" x14ac:dyDescent="0.2">
      <c r="A75" s="147" t="s">
        <v>49</v>
      </c>
      <c r="B75" s="371"/>
      <c r="C75" s="355"/>
      <c r="D75" s="56">
        <v>15180</v>
      </c>
      <c r="E75" s="37"/>
      <c r="F75" s="37"/>
      <c r="G75" s="37"/>
      <c r="H75" s="38"/>
    </row>
    <row r="76" spans="1:8" ht="37.5" customHeight="1" x14ac:dyDescent="0.2">
      <c r="A76" s="147" t="s">
        <v>50</v>
      </c>
      <c r="B76" s="371"/>
      <c r="C76" s="355"/>
      <c r="D76" s="56">
        <v>16560</v>
      </c>
      <c r="E76" s="37"/>
      <c r="F76" s="37"/>
      <c r="G76" s="37"/>
      <c r="H76" s="38"/>
    </row>
    <row r="77" spans="1:8" ht="37.5" customHeight="1" x14ac:dyDescent="0.2">
      <c r="A77" s="147" t="s">
        <v>51</v>
      </c>
      <c r="B77" s="371"/>
      <c r="C77" s="355"/>
      <c r="D77" s="56">
        <v>17940</v>
      </c>
      <c r="E77" s="37"/>
      <c r="F77" s="37"/>
      <c r="G77" s="37"/>
      <c r="H77" s="38"/>
    </row>
    <row r="78" spans="1:8" ht="37.5" customHeight="1" x14ac:dyDescent="0.2">
      <c r="A78" s="147" t="s">
        <v>52</v>
      </c>
      <c r="B78" s="371"/>
      <c r="C78" s="355"/>
      <c r="D78" s="56">
        <v>19320</v>
      </c>
      <c r="E78" s="37"/>
      <c r="F78" s="37"/>
      <c r="G78" s="37"/>
      <c r="H78" s="38"/>
    </row>
    <row r="79" spans="1:8" ht="37.5" customHeight="1" x14ac:dyDescent="0.2">
      <c r="A79" s="147" t="s">
        <v>53</v>
      </c>
      <c r="B79" s="371"/>
      <c r="C79" s="355"/>
      <c r="D79" s="56">
        <v>20700</v>
      </c>
      <c r="E79" s="37"/>
      <c r="F79" s="37"/>
      <c r="G79" s="37"/>
      <c r="H79" s="38"/>
    </row>
    <row r="80" spans="1:8" ht="37.5" customHeight="1" x14ac:dyDescent="0.2">
      <c r="A80" s="147" t="s">
        <v>54</v>
      </c>
      <c r="B80" s="371"/>
      <c r="C80" s="355"/>
      <c r="D80" s="56">
        <v>22080</v>
      </c>
      <c r="E80" s="37"/>
      <c r="F80" s="37"/>
      <c r="G80" s="37"/>
      <c r="H80" s="38"/>
    </row>
    <row r="81" spans="1:8" ht="37.5" customHeight="1" x14ac:dyDescent="0.2">
      <c r="A81" s="147" t="s">
        <v>55</v>
      </c>
      <c r="B81" s="371"/>
      <c r="C81" s="355"/>
      <c r="D81" s="56">
        <v>23460</v>
      </c>
      <c r="E81" s="37"/>
      <c r="F81" s="37"/>
      <c r="G81" s="37"/>
      <c r="H81" s="38"/>
    </row>
    <row r="82" spans="1:8" ht="37.5" customHeight="1" x14ac:dyDescent="0.2">
      <c r="A82" s="147" t="s">
        <v>56</v>
      </c>
      <c r="B82" s="371"/>
      <c r="C82" s="355"/>
      <c r="D82" s="56">
        <v>24840</v>
      </c>
      <c r="E82" s="37"/>
      <c r="F82" s="37"/>
      <c r="G82" s="37"/>
      <c r="H82" s="38"/>
    </row>
    <row r="83" spans="1:8" ht="37.5" customHeight="1" x14ac:dyDescent="0.2">
      <c r="A83" s="147" t="s">
        <v>57</v>
      </c>
      <c r="B83" s="371"/>
      <c r="C83" s="355"/>
      <c r="D83" s="56">
        <v>26220</v>
      </c>
      <c r="E83" s="37"/>
      <c r="F83" s="37"/>
      <c r="G83" s="37"/>
      <c r="H83" s="38"/>
    </row>
    <row r="84" spans="1:8" ht="37.5" customHeight="1" x14ac:dyDescent="0.2">
      <c r="A84" s="147" t="s">
        <v>58</v>
      </c>
      <c r="B84" s="371"/>
      <c r="C84" s="355"/>
      <c r="D84" s="56">
        <v>27600</v>
      </c>
      <c r="E84" s="37"/>
      <c r="F84" s="37"/>
      <c r="G84" s="37"/>
      <c r="H84" s="38"/>
    </row>
    <row r="85" spans="1:8" ht="37.5" customHeight="1" x14ac:dyDescent="0.2">
      <c r="A85" s="147" t="s">
        <v>181</v>
      </c>
      <c r="B85" s="148"/>
      <c r="C85" s="355"/>
      <c r="D85" s="56">
        <v>28980</v>
      </c>
      <c r="E85" s="37"/>
      <c r="F85" s="37"/>
      <c r="G85" s="37"/>
      <c r="H85" s="38"/>
    </row>
    <row r="86" spans="1:8" ht="37.5" customHeight="1" x14ac:dyDescent="0.2">
      <c r="A86" s="147" t="s">
        <v>182</v>
      </c>
      <c r="B86" s="148"/>
      <c r="C86" s="355"/>
      <c r="D86" s="56">
        <v>30360</v>
      </c>
      <c r="E86" s="37"/>
      <c r="F86" s="37"/>
      <c r="G86" s="37"/>
      <c r="H86" s="38"/>
    </row>
    <row r="87" spans="1:8" ht="37.5" customHeight="1" x14ac:dyDescent="0.2">
      <c r="A87" s="147" t="s">
        <v>183</v>
      </c>
      <c r="B87" s="148"/>
      <c r="C87" s="355"/>
      <c r="D87" s="56">
        <v>31740</v>
      </c>
      <c r="E87" s="37"/>
      <c r="F87" s="37"/>
      <c r="G87" s="37"/>
      <c r="H87" s="38"/>
    </row>
    <row r="88" spans="1:8" ht="37.5" customHeight="1" x14ac:dyDescent="0.2">
      <c r="A88" s="147" t="s">
        <v>184</v>
      </c>
      <c r="B88" s="148"/>
      <c r="C88" s="355"/>
      <c r="D88" s="56">
        <v>33120</v>
      </c>
      <c r="E88" s="37"/>
      <c r="F88" s="37"/>
      <c r="G88" s="37"/>
      <c r="H88" s="38"/>
    </row>
    <row r="89" spans="1:8" ht="37.5" customHeight="1" x14ac:dyDescent="0.2">
      <c r="A89" s="147" t="s">
        <v>185</v>
      </c>
      <c r="B89" s="148"/>
      <c r="C89" s="355"/>
      <c r="D89" s="56">
        <v>34500</v>
      </c>
      <c r="E89" s="37"/>
      <c r="F89" s="37"/>
      <c r="G89" s="37"/>
      <c r="H89" s="38"/>
    </row>
    <row r="90" spans="1:8" ht="37.5" customHeight="1" x14ac:dyDescent="0.2">
      <c r="A90" s="147" t="s">
        <v>186</v>
      </c>
      <c r="B90" s="148"/>
      <c r="C90" s="355"/>
      <c r="D90" s="56">
        <v>35880</v>
      </c>
      <c r="E90" s="37"/>
      <c r="F90" s="37"/>
      <c r="G90" s="37"/>
      <c r="H90" s="38"/>
    </row>
    <row r="91" spans="1:8" ht="37.5" customHeight="1" x14ac:dyDescent="0.2">
      <c r="A91" s="147" t="s">
        <v>187</v>
      </c>
      <c r="B91" s="148"/>
      <c r="C91" s="355"/>
      <c r="D91" s="56">
        <v>37260</v>
      </c>
      <c r="E91" s="37"/>
      <c r="F91" s="37"/>
      <c r="G91" s="37"/>
      <c r="H91" s="38"/>
    </row>
    <row r="92" spans="1:8" ht="37.5" customHeight="1" x14ac:dyDescent="0.2">
      <c r="A92" s="147" t="s">
        <v>188</v>
      </c>
      <c r="B92" s="148"/>
      <c r="C92" s="355"/>
      <c r="D92" s="56">
        <v>38640</v>
      </c>
      <c r="E92" s="37"/>
      <c r="F92" s="37"/>
      <c r="G92" s="37"/>
      <c r="H92" s="38"/>
    </row>
    <row r="93" spans="1:8" ht="37.5" customHeight="1" x14ac:dyDescent="0.2">
      <c r="A93" s="147" t="s">
        <v>189</v>
      </c>
      <c r="B93" s="148"/>
      <c r="C93" s="355"/>
      <c r="D93" s="56">
        <v>40020</v>
      </c>
      <c r="E93" s="37"/>
      <c r="F93" s="37"/>
      <c r="G93" s="37"/>
      <c r="H93" s="38"/>
    </row>
    <row r="94" spans="1:8" ht="37.5" customHeight="1" x14ac:dyDescent="0.2">
      <c r="A94" s="147" t="s">
        <v>190</v>
      </c>
      <c r="B94" s="148"/>
      <c r="C94" s="355"/>
      <c r="D94" s="56">
        <v>41400</v>
      </c>
      <c r="E94" s="37"/>
      <c r="F94" s="37"/>
      <c r="G94" s="37"/>
      <c r="H94" s="38"/>
    </row>
    <row r="95" spans="1:8" ht="37.5" customHeight="1" x14ac:dyDescent="0.2">
      <c r="A95" s="147" t="s">
        <v>191</v>
      </c>
      <c r="B95" s="148"/>
      <c r="C95" s="355"/>
      <c r="D95" s="56">
        <v>42780</v>
      </c>
      <c r="E95" s="37"/>
      <c r="F95" s="37"/>
      <c r="G95" s="37"/>
      <c r="H95" s="38"/>
    </row>
    <row r="96" spans="1:8" ht="37.5" customHeight="1" x14ac:dyDescent="0.2">
      <c r="A96" s="147" t="s">
        <v>192</v>
      </c>
      <c r="B96" s="148"/>
      <c r="C96" s="355"/>
      <c r="D96" s="56">
        <v>44160</v>
      </c>
      <c r="E96" s="37"/>
      <c r="F96" s="37"/>
      <c r="G96" s="37"/>
      <c r="H96" s="38"/>
    </row>
    <row r="97" spans="1:8" ht="37.5" customHeight="1" x14ac:dyDescent="0.2">
      <c r="A97" s="147" t="s">
        <v>193</v>
      </c>
      <c r="B97" s="148"/>
      <c r="C97" s="355"/>
      <c r="D97" s="56">
        <v>45540</v>
      </c>
      <c r="E97" s="37"/>
      <c r="F97" s="37"/>
      <c r="G97" s="37"/>
      <c r="H97" s="38"/>
    </row>
    <row r="98" spans="1:8" ht="37.5" customHeight="1" x14ac:dyDescent="0.2">
      <c r="A98" s="147" t="s">
        <v>194</v>
      </c>
      <c r="B98" s="148"/>
      <c r="C98" s="355"/>
      <c r="D98" s="56">
        <v>46920</v>
      </c>
      <c r="E98" s="37"/>
      <c r="F98" s="37"/>
      <c r="G98" s="37"/>
      <c r="H98" s="38"/>
    </row>
    <row r="99" spans="1:8" ht="37.5" customHeight="1" x14ac:dyDescent="0.2">
      <c r="A99" s="147" t="s">
        <v>195</v>
      </c>
      <c r="B99" s="148"/>
      <c r="C99" s="355"/>
      <c r="D99" s="56">
        <v>48300</v>
      </c>
      <c r="E99" s="37"/>
      <c r="F99" s="37"/>
      <c r="G99" s="37"/>
      <c r="H99" s="38"/>
    </row>
    <row r="100" spans="1:8" ht="37.5" customHeight="1" x14ac:dyDescent="0.2">
      <c r="A100" s="147" t="s">
        <v>235</v>
      </c>
      <c r="B100" s="148"/>
      <c r="C100" s="355"/>
      <c r="D100" s="56">
        <v>49680</v>
      </c>
      <c r="E100" s="37"/>
      <c r="F100" s="37"/>
      <c r="G100" s="37"/>
      <c r="H100" s="38"/>
    </row>
    <row r="101" spans="1:8" ht="37.5" customHeight="1" x14ac:dyDescent="0.2">
      <c r="A101" s="147" t="s">
        <v>236</v>
      </c>
      <c r="B101" s="148"/>
      <c r="C101" s="355"/>
      <c r="D101" s="56">
        <v>51060</v>
      </c>
      <c r="E101" s="37"/>
      <c r="F101" s="37"/>
      <c r="G101" s="37"/>
      <c r="H101" s="38"/>
    </row>
    <row r="102" spans="1:8" ht="37.5" customHeight="1" x14ac:dyDescent="0.2">
      <c r="A102" s="147" t="s">
        <v>237</v>
      </c>
      <c r="B102" s="148"/>
      <c r="C102" s="355"/>
      <c r="D102" s="56">
        <v>52440</v>
      </c>
      <c r="E102" s="37"/>
      <c r="F102" s="37"/>
      <c r="G102" s="37"/>
      <c r="H102" s="38"/>
    </row>
    <row r="103" spans="1:8" ht="37.5" customHeight="1" x14ac:dyDescent="0.2">
      <c r="A103" s="147" t="s">
        <v>238</v>
      </c>
      <c r="B103" s="148"/>
      <c r="C103" s="355"/>
      <c r="D103" s="56">
        <v>53820</v>
      </c>
      <c r="E103" s="37"/>
      <c r="F103" s="37"/>
      <c r="G103" s="37"/>
      <c r="H103" s="38"/>
    </row>
    <row r="104" spans="1:8" ht="37.5" customHeight="1" thickBot="1" x14ac:dyDescent="0.25">
      <c r="A104" s="147" t="s">
        <v>239</v>
      </c>
      <c r="B104" s="148"/>
      <c r="C104" s="372"/>
      <c r="D104" s="56">
        <v>55200</v>
      </c>
      <c r="E104" s="37"/>
      <c r="F104" s="37"/>
      <c r="G104" s="37"/>
      <c r="H104" s="38"/>
    </row>
    <row r="105" spans="1:8" ht="50.1" customHeight="1" thickBot="1" x14ac:dyDescent="0.25">
      <c r="A105" s="136" t="s">
        <v>59</v>
      </c>
      <c r="B105" s="137"/>
      <c r="C105" s="137"/>
      <c r="D105" s="138" t="str">
        <f>"от "&amp;MIN(D106:D115)&amp;" до "&amp;MAX(D106:D115)</f>
        <v>от 468 до 22380</v>
      </c>
      <c r="E105" s="139"/>
      <c r="F105" s="139"/>
      <c r="G105" s="139"/>
      <c r="H105" s="140"/>
    </row>
    <row r="106" spans="1:8" ht="151.5" x14ac:dyDescent="0.2">
      <c r="A106" s="149" t="s">
        <v>60</v>
      </c>
      <c r="B106" s="150" t="s">
        <v>13</v>
      </c>
      <c r="C106" s="151" t="str">
        <f t="shared" ref="C10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106" s="152">
        <v>1296</v>
      </c>
      <c r="E106" s="152"/>
      <c r="F106" s="152"/>
      <c r="G106" s="152"/>
      <c r="H106" s="153"/>
    </row>
    <row r="107" spans="1:8" ht="37.5" customHeight="1" x14ac:dyDescent="0.2">
      <c r="A107" s="154" t="s">
        <v>61</v>
      </c>
      <c r="B107" s="155"/>
      <c r="C107" s="156" t="str">
        <f>"Электронный справочник на основе Справочника организаций "&amp;$C$2&amp;" (версия для ПК)"</f>
        <v>Электронный справочник на основе Справочника организаций "2ГИС.РОСТОВ-НА-ДОНУ" (версия для ПК)</v>
      </c>
      <c r="D107" s="157">
        <v>756</v>
      </c>
      <c r="E107" s="157"/>
      <c r="F107" s="157"/>
      <c r="G107" s="157"/>
      <c r="H107" s="158"/>
    </row>
    <row r="108" spans="1:8" ht="37.5" customHeight="1" x14ac:dyDescent="0.2">
      <c r="A108" s="154" t="s">
        <v>62</v>
      </c>
      <c r="B108" s="155"/>
      <c r="C108" s="159"/>
      <c r="D108" s="157">
        <v>22380</v>
      </c>
      <c r="E108" s="157"/>
      <c r="F108" s="157"/>
      <c r="G108" s="157"/>
      <c r="H108" s="158"/>
    </row>
    <row r="109" spans="1:8" ht="37.5" customHeight="1" x14ac:dyDescent="0.2">
      <c r="A109" s="154" t="s">
        <v>63</v>
      </c>
      <c r="B109" s="155"/>
      <c r="C109" s="159"/>
      <c r="D109" s="157">
        <v>2676</v>
      </c>
      <c r="E109" s="157"/>
      <c r="F109" s="157"/>
      <c r="G109" s="157"/>
      <c r="H109" s="158"/>
    </row>
    <row r="110" spans="1:8" ht="37.5" customHeight="1" x14ac:dyDescent="0.2">
      <c r="A110" s="160" t="s">
        <v>64</v>
      </c>
      <c r="B110" s="161"/>
      <c r="C110" s="159"/>
      <c r="D110" s="157">
        <v>5358</v>
      </c>
      <c r="E110" s="157"/>
      <c r="F110" s="157"/>
      <c r="G110" s="157"/>
      <c r="H110" s="158"/>
    </row>
    <row r="111" spans="1:8" ht="37.5" customHeight="1" x14ac:dyDescent="0.2">
      <c r="A111" s="154" t="s">
        <v>65</v>
      </c>
      <c r="B111" s="155"/>
      <c r="C111" s="159"/>
      <c r="D111" s="157">
        <v>468</v>
      </c>
      <c r="E111" s="157"/>
      <c r="F111" s="157"/>
      <c r="G111" s="157"/>
      <c r="H111" s="158"/>
    </row>
    <row r="112" spans="1:8" ht="37.5" customHeight="1" x14ac:dyDescent="0.2">
      <c r="A112" s="154" t="s">
        <v>66</v>
      </c>
      <c r="B112" s="155"/>
      <c r="C112" s="159"/>
      <c r="D112" s="157">
        <v>468</v>
      </c>
      <c r="E112" s="157"/>
      <c r="F112" s="157"/>
      <c r="G112" s="157"/>
      <c r="H112" s="158"/>
    </row>
    <row r="113" spans="1:8" ht="37.5" customHeight="1" x14ac:dyDescent="0.2">
      <c r="A113" s="154" t="s">
        <v>67</v>
      </c>
      <c r="B113" s="155"/>
      <c r="C113" s="159"/>
      <c r="D113" s="157">
        <v>936</v>
      </c>
      <c r="E113" s="157"/>
      <c r="F113" s="157"/>
      <c r="G113" s="157"/>
      <c r="H113" s="158"/>
    </row>
    <row r="114" spans="1:8" ht="37.5" customHeight="1" x14ac:dyDescent="0.2">
      <c r="A114" s="154" t="s">
        <v>68</v>
      </c>
      <c r="B114" s="155"/>
      <c r="C114" s="159"/>
      <c r="D114" s="157">
        <v>1398</v>
      </c>
      <c r="E114" s="157"/>
      <c r="F114" s="157"/>
      <c r="G114" s="157"/>
      <c r="H114" s="158"/>
    </row>
    <row r="115" spans="1:8" ht="37.5" customHeight="1" thickBot="1" x14ac:dyDescent="0.25">
      <c r="A115" s="162" t="s">
        <v>69</v>
      </c>
      <c r="B115" s="163"/>
      <c r="C115" s="164"/>
      <c r="D115" s="165">
        <v>8814</v>
      </c>
      <c r="E115" s="165"/>
      <c r="F115" s="165"/>
      <c r="G115" s="165"/>
      <c r="H115" s="166"/>
    </row>
    <row r="116" spans="1:8" s="16" customFormat="1" ht="117.75" customHeight="1" thickBot="1" x14ac:dyDescent="0.25">
      <c r="A116" s="287" t="s">
        <v>71</v>
      </c>
      <c r="B116" s="288"/>
      <c r="C116" s="28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"2ГИС.РОСТОВ-НА-ДОНУ" (версия для ПК); 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Интернет-площадки и Веб-приложения на основе Cправочника организаций "2ГИС.РОСТОВ-НА-ДОНУ", http://api.2gis.ru/</v>
      </c>
      <c r="D116" s="45">
        <v>30</v>
      </c>
      <c r="E116" s="45"/>
      <c r="F116" s="45"/>
      <c r="G116" s="45"/>
      <c r="H116" s="46"/>
    </row>
    <row r="117" spans="1:8" ht="50.1" customHeight="1" thickBot="1" x14ac:dyDescent="0.25">
      <c r="A117" s="24" t="s">
        <v>72</v>
      </c>
      <c r="B117" s="25"/>
      <c r="C117" s="26"/>
      <c r="D117" s="173" t="str">
        <f>"от "&amp;MIN(D119,D139:H140,F178,D141:H153)&amp;" до "&amp;MAX(D119,D139:H140,F178,D141:H153)</f>
        <v>от 384 до 10968</v>
      </c>
      <c r="E117" s="173"/>
      <c r="F117" s="173"/>
      <c r="G117" s="173"/>
      <c r="H117" s="174"/>
    </row>
    <row r="118" spans="1:8" ht="21.75" thickBot="1" x14ac:dyDescent="0.25">
      <c r="A118" s="290"/>
      <c r="B118" s="291"/>
      <c r="C118" s="130"/>
      <c r="D118" s="292"/>
      <c r="E118" s="292"/>
      <c r="F118" s="292"/>
      <c r="G118" s="292"/>
      <c r="H118" s="293"/>
    </row>
    <row r="119" spans="1:8" ht="75" customHeight="1" thickBot="1" x14ac:dyDescent="0.25">
      <c r="A119" s="179" t="s">
        <v>73</v>
      </c>
      <c r="B119" s="180"/>
      <c r="C119"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"2ГИС.РОСТОВ-НА-ДОНУ" (версия для ПК); Интернет-площадка 2gis.kz на основе Cправочника организаций "2ГИС.РОСТОВ-НА-ДОНУ"; Электронный справочник на основе Справочника организаций "2ГИС.РОСТОВ-НА-ДОНУ" (мобильная версия); Интернет-площадки и Веб-приложения на основе Cправочника организаций "2ГИС.РОСТОВ-НА-ДОНУ", http://api.2gis.kz/</v>
      </c>
      <c r="D119" s="182">
        <v>7140</v>
      </c>
      <c r="E119" s="182"/>
      <c r="F119" s="182"/>
      <c r="G119" s="182"/>
      <c r="H119" s="183"/>
    </row>
    <row r="120" spans="1:8" ht="75" customHeight="1" thickBot="1" x14ac:dyDescent="0.25">
      <c r="A120" s="184" t="s">
        <v>74</v>
      </c>
      <c r="B120" s="185"/>
      <c r="C120" s="186"/>
      <c r="D120" s="187" t="s">
        <v>75</v>
      </c>
      <c r="E120" s="188"/>
      <c r="F120" s="188"/>
      <c r="G120" s="188"/>
      <c r="H120" s="189"/>
    </row>
    <row r="121" spans="1:8" ht="75" customHeight="1" x14ac:dyDescent="0.2">
      <c r="A121" s="190" t="s">
        <v>76</v>
      </c>
      <c r="B121" s="191"/>
      <c r="C121" s="186"/>
      <c r="D121" s="157">
        <f>D119/4</f>
        <v>1785</v>
      </c>
      <c r="E121" s="157"/>
      <c r="F121" s="157"/>
      <c r="G121" s="157"/>
      <c r="H121" s="158"/>
    </row>
    <row r="122" spans="1:8" ht="75" customHeight="1" x14ac:dyDescent="0.2">
      <c r="A122" s="190" t="s">
        <v>77</v>
      </c>
      <c r="B122" s="191"/>
      <c r="C122" s="186"/>
      <c r="D122" s="157">
        <f>D119/5</f>
        <v>1428</v>
      </c>
      <c r="E122" s="157"/>
      <c r="F122" s="157"/>
      <c r="G122" s="157"/>
      <c r="H122" s="158"/>
    </row>
    <row r="123" spans="1:8" ht="75" customHeight="1" x14ac:dyDescent="0.2">
      <c r="A123" s="190" t="s">
        <v>78</v>
      </c>
      <c r="B123" s="191"/>
      <c r="C123" s="186"/>
      <c r="D123" s="157">
        <f>D119/6</f>
        <v>1190</v>
      </c>
      <c r="E123" s="157"/>
      <c r="F123" s="157"/>
      <c r="G123" s="157"/>
      <c r="H123" s="158"/>
    </row>
    <row r="124" spans="1:8" ht="75" customHeight="1" x14ac:dyDescent="0.2">
      <c r="A124" s="190" t="s">
        <v>79</v>
      </c>
      <c r="B124" s="191"/>
      <c r="C124" s="186"/>
      <c r="D124" s="157">
        <f>D119/7</f>
        <v>1020</v>
      </c>
      <c r="E124" s="157"/>
      <c r="F124" s="157"/>
      <c r="G124" s="157"/>
      <c r="H124" s="158"/>
    </row>
    <row r="125" spans="1:8" ht="75" customHeight="1" x14ac:dyDescent="0.2">
      <c r="A125" s="190" t="s">
        <v>80</v>
      </c>
      <c r="B125" s="191"/>
      <c r="C125" s="186"/>
      <c r="D125" s="157">
        <f>D119/8</f>
        <v>892.5</v>
      </c>
      <c r="E125" s="157"/>
      <c r="F125" s="157"/>
      <c r="G125" s="157"/>
      <c r="H125" s="158"/>
    </row>
    <row r="126" spans="1:8" ht="75" customHeight="1" x14ac:dyDescent="0.2">
      <c r="A126" s="190" t="s">
        <v>81</v>
      </c>
      <c r="B126" s="191"/>
      <c r="C126" s="186"/>
      <c r="D126" s="157">
        <f>D119/9</f>
        <v>793.33333333333337</v>
      </c>
      <c r="E126" s="157"/>
      <c r="F126" s="157"/>
      <c r="G126" s="157"/>
      <c r="H126" s="158"/>
    </row>
    <row r="127" spans="1:8" ht="75" customHeight="1" x14ac:dyDescent="0.2">
      <c r="A127" s="190" t="s">
        <v>82</v>
      </c>
      <c r="B127" s="191"/>
      <c r="C127" s="186"/>
      <c r="D127" s="157">
        <f>D119/10</f>
        <v>714</v>
      </c>
      <c r="E127" s="157"/>
      <c r="F127" s="157"/>
      <c r="G127" s="157"/>
      <c r="H127" s="158"/>
    </row>
    <row r="128" spans="1:8" ht="75" customHeight="1" thickBot="1" x14ac:dyDescent="0.25">
      <c r="A128" s="179" t="s">
        <v>83</v>
      </c>
      <c r="B128" s="180"/>
      <c r="C128" s="186"/>
      <c r="D128" s="182">
        <v>10704</v>
      </c>
      <c r="E128" s="182"/>
      <c r="F128" s="182"/>
      <c r="G128" s="182"/>
      <c r="H128" s="183"/>
    </row>
    <row r="129" spans="1:8" ht="75" customHeight="1" thickBot="1" x14ac:dyDescent="0.25">
      <c r="A129" s="184" t="s">
        <v>74</v>
      </c>
      <c r="B129" s="185"/>
      <c r="C129" s="186"/>
      <c r="D129" s="187" t="s">
        <v>75</v>
      </c>
      <c r="E129" s="188"/>
      <c r="F129" s="188"/>
      <c r="G129" s="188"/>
      <c r="H129" s="189"/>
    </row>
    <row r="130" spans="1:8" ht="75" customHeight="1" x14ac:dyDescent="0.2">
      <c r="A130" s="190" t="s">
        <v>76</v>
      </c>
      <c r="B130" s="191"/>
      <c r="C130" s="186"/>
      <c r="D130" s="157">
        <v>2676</v>
      </c>
      <c r="E130" s="157"/>
      <c r="F130" s="157"/>
      <c r="G130" s="157"/>
      <c r="H130" s="158"/>
    </row>
    <row r="131" spans="1:8" ht="75" customHeight="1" x14ac:dyDescent="0.2">
      <c r="A131" s="190" t="s">
        <v>77</v>
      </c>
      <c r="B131" s="191"/>
      <c r="C131" s="186"/>
      <c r="D131" s="157">
        <v>2140.7999999999997</v>
      </c>
      <c r="E131" s="157"/>
      <c r="F131" s="157"/>
      <c r="G131" s="157"/>
      <c r="H131" s="158"/>
    </row>
    <row r="132" spans="1:8" ht="75" customHeight="1" x14ac:dyDescent="0.2">
      <c r="A132" s="190" t="s">
        <v>78</v>
      </c>
      <c r="B132" s="191"/>
      <c r="C132" s="186"/>
      <c r="D132" s="157">
        <v>1784</v>
      </c>
      <c r="E132" s="157"/>
      <c r="F132" s="157"/>
      <c r="G132" s="157"/>
      <c r="H132" s="158"/>
    </row>
    <row r="133" spans="1:8" ht="75" customHeight="1" x14ac:dyDescent="0.2">
      <c r="A133" s="190" t="s">
        <v>79</v>
      </c>
      <c r="B133" s="191"/>
      <c r="C133" s="186"/>
      <c r="D133" s="157">
        <v>1529.1428571428571</v>
      </c>
      <c r="E133" s="157"/>
      <c r="F133" s="157"/>
      <c r="G133" s="157"/>
      <c r="H133" s="158"/>
    </row>
    <row r="134" spans="1:8" ht="75" customHeight="1" x14ac:dyDescent="0.2">
      <c r="A134" s="190" t="s">
        <v>80</v>
      </c>
      <c r="B134" s="191"/>
      <c r="C134" s="186"/>
      <c r="D134" s="157">
        <v>1338</v>
      </c>
      <c r="E134" s="157"/>
      <c r="F134" s="157"/>
      <c r="G134" s="157"/>
      <c r="H134" s="158"/>
    </row>
    <row r="135" spans="1:8" ht="75" customHeight="1" x14ac:dyDescent="0.2">
      <c r="A135" s="190" t="s">
        <v>81</v>
      </c>
      <c r="B135" s="191"/>
      <c r="C135" s="186"/>
      <c r="D135" s="157">
        <v>1189.3333333333333</v>
      </c>
      <c r="E135" s="157"/>
      <c r="F135" s="157"/>
      <c r="G135" s="157"/>
      <c r="H135" s="158"/>
    </row>
    <row r="136" spans="1:8" ht="75" customHeight="1" thickBot="1" x14ac:dyDescent="0.25">
      <c r="A136" s="190" t="s">
        <v>82</v>
      </c>
      <c r="B136" s="191"/>
      <c r="C136" s="194"/>
      <c r="D136" s="157">
        <v>1070.3999999999999</v>
      </c>
      <c r="E136" s="157"/>
      <c r="F136" s="157"/>
      <c r="G136" s="157"/>
      <c r="H136" s="158"/>
    </row>
    <row r="137" spans="1:8" s="16" customFormat="1" ht="62.45" customHeight="1" thickBot="1" x14ac:dyDescent="0.25">
      <c r="A137" s="195" t="s">
        <v>84</v>
      </c>
      <c r="B137" s="196"/>
      <c r="C137"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137" s="44">
        <v>7128</v>
      </c>
      <c r="E137" s="45"/>
      <c r="F137" s="45"/>
      <c r="G137" s="45"/>
      <c r="H137" s="46"/>
    </row>
    <row r="138" spans="1:8" ht="21.75" thickBot="1" x14ac:dyDescent="0.25">
      <c r="A138" s="290"/>
      <c r="B138" s="291"/>
      <c r="C138" s="125"/>
      <c r="D138" s="292"/>
      <c r="E138" s="292"/>
      <c r="F138" s="292"/>
      <c r="G138" s="292"/>
      <c r="H138" s="293"/>
    </row>
    <row r="139" spans="1:8" ht="50.1" customHeight="1" x14ac:dyDescent="0.2">
      <c r="A139" s="160" t="s">
        <v>85</v>
      </c>
      <c r="B139" s="161"/>
      <c r="C139" s="201" t="str">
        <f>"Интернет-площадка 2gis.ru на основе Cправочника организаций "&amp;$C$2&amp;""</f>
        <v>Интернет-площадка 2gis.ru на основе Cправочника организаций "2ГИС.РОСТОВ-НА-ДОНУ"</v>
      </c>
      <c r="D139" s="31">
        <v>8898</v>
      </c>
      <c r="E139" s="32"/>
      <c r="F139" s="32"/>
      <c r="G139" s="32"/>
      <c r="H139" s="33"/>
    </row>
    <row r="140" spans="1:8" ht="50.1" customHeight="1" x14ac:dyDescent="0.2">
      <c r="A140" s="160" t="s">
        <v>86</v>
      </c>
      <c r="B140" s="161"/>
      <c r="C140" s="202" t="str">
        <f>"Электронный справочник на основе Справочника организаций "&amp;$C$2&amp;" (версия для ПК)"</f>
        <v>Электронный справочник на основе Справочника организаций "2ГИС.РОСТОВ-НА-ДОНУ" (версия для ПК)</v>
      </c>
      <c r="D140" s="121">
        <v>2286</v>
      </c>
      <c r="E140" s="122"/>
      <c r="F140" s="122"/>
      <c r="G140" s="122"/>
      <c r="H140" s="123"/>
    </row>
    <row r="141" spans="1:8" ht="50.1" customHeight="1" x14ac:dyDescent="0.2">
      <c r="A141" s="160" t="s">
        <v>87</v>
      </c>
      <c r="B141" s="161"/>
      <c r="C141" s="202" t="str">
        <f>"Электронный справочник на основе Справочника организаций "&amp;$C$2&amp;" (версия для ПК)"</f>
        <v>Электронный справочник на основе Справочника организаций "2ГИС.РОСТОВ-НА-ДОНУ" (версия для ПК)</v>
      </c>
      <c r="D141" s="36">
        <v>4578</v>
      </c>
      <c r="E141" s="37"/>
      <c r="F141" s="37"/>
      <c r="G141" s="37"/>
      <c r="H141" s="38"/>
    </row>
    <row r="142" spans="1:8" ht="50.1" customHeight="1" x14ac:dyDescent="0.2">
      <c r="A142" s="160" t="s">
        <v>88</v>
      </c>
      <c r="B142" s="161"/>
      <c r="C142" s="202" t="str">
        <f>"Интернет-площадка 2gis.ru на основе Cправочника организаций "&amp;$C$2&amp;""</f>
        <v>Интернет-площадка 2gis.ru на основе Cправочника организаций "2ГИС.РОСТОВ-НА-ДОНУ"</v>
      </c>
      <c r="D142" s="36">
        <v>8898</v>
      </c>
      <c r="E142" s="37"/>
      <c r="F142" s="37"/>
      <c r="G142" s="37"/>
      <c r="H142" s="38"/>
    </row>
    <row r="143" spans="1:8" ht="50.1" customHeight="1" x14ac:dyDescent="0.2">
      <c r="A143" s="160" t="s">
        <v>89</v>
      </c>
      <c r="B143" s="161"/>
      <c r="C143" s="202" t="str">
        <f>"Интернет-площадка 2gis.ru на основе Cправочника организаций "&amp;$C$2&amp;""</f>
        <v>Интернет-площадка 2gis.ru на основе Cправочника организаций "2ГИС.РОСТОВ-НА-ДОНУ"</v>
      </c>
      <c r="D143" s="36">
        <v>10680</v>
      </c>
      <c r="E143" s="37"/>
      <c r="F143" s="37"/>
      <c r="G143" s="37"/>
      <c r="H143" s="38"/>
    </row>
    <row r="144" spans="1:8" ht="50.1" customHeight="1" x14ac:dyDescent="0.2">
      <c r="A144" s="160" t="s">
        <v>90</v>
      </c>
      <c r="B144" s="161"/>
      <c r="C144" s="202" t="str">
        <f>"Электронный справочник на основе Справочника организаций "&amp;$C$2&amp;" (версия для ПК)"</f>
        <v>Электронный справочник на основе Справочника организаций "2ГИС.РОСТОВ-НА-ДОНУ" (версия для ПК)</v>
      </c>
      <c r="D144" s="36">
        <v>2292</v>
      </c>
      <c r="E144" s="37"/>
      <c r="F144" s="37"/>
      <c r="G144" s="37"/>
      <c r="H144" s="38"/>
    </row>
    <row r="145" spans="1:8" ht="50.1" customHeight="1" x14ac:dyDescent="0.2">
      <c r="A145" s="160" t="s">
        <v>91</v>
      </c>
      <c r="B145" s="161"/>
      <c r="C145" s="202" t="str">
        <f>"Электронный справочник на основе Справочника организаций "&amp;$C$2&amp;" (версия для ПК)"</f>
        <v>Электронный справочник на основе Справочника организаций "2ГИС.РОСТОВ-НА-ДОНУ" (версия для ПК)</v>
      </c>
      <c r="D145" s="36">
        <v>2292</v>
      </c>
      <c r="E145" s="37"/>
      <c r="F145" s="37"/>
      <c r="G145" s="37"/>
      <c r="H145" s="38"/>
    </row>
    <row r="146" spans="1:8" ht="50.1" customHeight="1" x14ac:dyDescent="0.2">
      <c r="A146" s="160" t="s">
        <v>92</v>
      </c>
      <c r="B146" s="161"/>
      <c r="C146" s="202" t="str">
        <f>"Электронный справочник на основе Справочника организаций "&amp;$C$2&amp;" (версия для ПК)"</f>
        <v>Электронный справочник на основе Справочника организаций "2ГИС.РОСТОВ-НА-ДОНУ" (версия для ПК)</v>
      </c>
      <c r="D146" s="36">
        <v>4578</v>
      </c>
      <c r="E146" s="37"/>
      <c r="F146" s="37"/>
      <c r="G146" s="37"/>
      <c r="H146" s="38"/>
    </row>
    <row r="147" spans="1:8" ht="50.1" customHeight="1" x14ac:dyDescent="0.2">
      <c r="A147" s="160" t="s">
        <v>93</v>
      </c>
      <c r="B147" s="161"/>
      <c r="C147" s="203" t="str">
        <f>C178</f>
        <v>электронный справочник на основе Справочника организаций "2ГИС.РОСТОВ-НА-ДОНУ" (мобильная версия 2ГИС 4.0 и выше)</v>
      </c>
      <c r="D147" s="36">
        <v>10968</v>
      </c>
      <c r="E147" s="37"/>
      <c r="F147" s="37"/>
      <c r="G147" s="37"/>
      <c r="H147" s="38"/>
    </row>
    <row r="148" spans="1:8" ht="50.1" customHeight="1" x14ac:dyDescent="0.2">
      <c r="A148" s="160" t="s">
        <v>94</v>
      </c>
      <c r="B148" s="161"/>
      <c r="C148" s="202" t="s">
        <v>95</v>
      </c>
      <c r="D148" s="36">
        <v>780</v>
      </c>
      <c r="E148" s="37"/>
      <c r="F148" s="37"/>
      <c r="G148" s="37"/>
      <c r="H148" s="38"/>
    </row>
    <row r="149" spans="1:8" ht="81" customHeight="1" x14ac:dyDescent="0.2">
      <c r="A149" s="160" t="s">
        <v>96</v>
      </c>
      <c r="B149" s="161"/>
      <c r="C149"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"2ГИС.РОСТОВ-НА-ДОНУ" (мобильная версия 2ГИС 4.0 и выше); Интернет-площадка 2gis.ru на основе Cправочника организаций "2ГИС.РОСТОВ-НА-ДОНУ"</v>
      </c>
      <c r="D149" s="36">
        <v>7170</v>
      </c>
      <c r="E149" s="37"/>
      <c r="F149" s="37"/>
      <c r="G149" s="37"/>
      <c r="H149" s="38"/>
    </row>
    <row r="150" spans="1:8" ht="81" customHeight="1" x14ac:dyDescent="0.2">
      <c r="A150" s="160" t="s">
        <v>97</v>
      </c>
      <c r="B150" s="161"/>
      <c r="C150" s="202" t="str">
        <f t="shared" ref="C150:C15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"2ГИС.РОСТОВ-НА-ДОНУ" (мобильная версия 2ГИС 4.0 и выше); Интернет-площадка 2gis.ru на основе Cправочника организаций "2ГИС.РОСТОВ-НА-ДОНУ"</v>
      </c>
      <c r="D150" s="36">
        <v>4782</v>
      </c>
      <c r="E150" s="37"/>
      <c r="F150" s="37"/>
      <c r="G150" s="37"/>
      <c r="H150" s="38"/>
    </row>
    <row r="151" spans="1:8" ht="81" customHeight="1" x14ac:dyDescent="0.2">
      <c r="A151" s="160" t="s">
        <v>98</v>
      </c>
      <c r="B151" s="161"/>
      <c r="C151" s="202" t="str">
        <f t="shared" si="1"/>
        <v>электронный справочник на основе Справочника организаций "2ГИС.РОСТОВ-НА-ДОНУ" (мобильная версия 2ГИС 4.0 и выше); Интернет-площадка 2gis.ru на основе Cправочника организаций "2ГИС.РОСТОВ-НА-ДОНУ"</v>
      </c>
      <c r="D151" s="36">
        <v>6048</v>
      </c>
      <c r="E151" s="37"/>
      <c r="F151" s="37"/>
      <c r="G151" s="37"/>
      <c r="H151" s="38"/>
    </row>
    <row r="152" spans="1:8" ht="81" customHeight="1" x14ac:dyDescent="0.2">
      <c r="A152" s="160" t="s">
        <v>99</v>
      </c>
      <c r="B152" s="161"/>
      <c r="C152" s="202" t="str">
        <f t="shared" si="1"/>
        <v>электронный справочник на основе Справочника организаций "2ГИС.РОСТОВ-НА-ДОНУ" (мобильная версия 2ГИС 4.0 и выше); Интернет-площадка 2gis.ru на основе Cправочника организаций "2ГИС.РОСТОВ-НА-ДОНУ"</v>
      </c>
      <c r="D152" s="36">
        <v>2394</v>
      </c>
      <c r="E152" s="37"/>
      <c r="F152" s="37"/>
      <c r="G152" s="37"/>
      <c r="H152" s="38"/>
    </row>
    <row r="153" spans="1:8" ht="50.1" customHeight="1" thickBot="1" x14ac:dyDescent="0.25">
      <c r="A153" s="160" t="s">
        <v>102</v>
      </c>
      <c r="B153" s="161"/>
      <c r="C153" s="202" t="str">
        <f>"Электронный справочник на основе Справочника организаций "&amp;$C$2&amp;" (версия для ПК)"</f>
        <v>Электронный справочник на основе Справочника организаций "2ГИС.РОСТОВ-НА-ДОНУ" (версия для ПК)</v>
      </c>
      <c r="D153" s="36">
        <v>384</v>
      </c>
      <c r="E153" s="37"/>
      <c r="F153" s="37"/>
      <c r="G153" s="37"/>
      <c r="H153" s="38"/>
    </row>
    <row r="154" spans="1:8" s="16" customFormat="1" ht="102" customHeight="1" thickBot="1" x14ac:dyDescent="0.25">
      <c r="A154" s="160" t="s">
        <v>16</v>
      </c>
      <c r="B154" s="161"/>
      <c r="C154"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154" s="36">
        <v>1296</v>
      </c>
      <c r="E154" s="37"/>
      <c r="F154" s="37"/>
      <c r="G154" s="37"/>
      <c r="H154" s="38"/>
    </row>
    <row r="155" spans="1:8" s="16" customFormat="1" ht="102" customHeight="1" thickBot="1" x14ac:dyDescent="0.25">
      <c r="A155" s="160" t="s">
        <v>103</v>
      </c>
      <c r="B155" s="161"/>
      <c r="C155"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155" s="36">
        <v>100002</v>
      </c>
      <c r="E155" s="37"/>
      <c r="F155" s="37"/>
      <c r="G155" s="37"/>
      <c r="H155" s="38"/>
    </row>
    <row r="156" spans="1:8" s="16" customFormat="1" ht="126" customHeight="1" x14ac:dyDescent="0.2">
      <c r="A156" s="160" t="s">
        <v>104</v>
      </c>
      <c r="B156" s="161"/>
      <c r="C156" s="30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"2ГИС.РОСТОВ-НА-ДОНУ" (версия для ПК); 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Интернет-площадки и Веб-приложения на основе Cправочника организаций "2ГИС.РОСТОВ-НА-ДОНУ", http://api.2gis.ru/</v>
      </c>
      <c r="D156" s="36">
        <v>10968</v>
      </c>
      <c r="E156" s="37"/>
      <c r="F156" s="37"/>
      <c r="G156" s="37"/>
      <c r="H156" s="38"/>
    </row>
    <row r="157" spans="1:8" s="16" customFormat="1" ht="96" customHeight="1" x14ac:dyDescent="0.2">
      <c r="A157" s="154" t="s">
        <v>105</v>
      </c>
      <c r="B157" s="204"/>
      <c r="C157"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Интернет-площадки и Веб-приложения на основе Cправочника организаций "2ГИС.РОСТОВ-НА-ДОНУ", http://api.2gis.ru/</v>
      </c>
      <c r="D157" s="36">
        <v>2292</v>
      </c>
      <c r="E157" s="37"/>
      <c r="F157" s="37"/>
      <c r="G157" s="37"/>
      <c r="H157" s="38"/>
    </row>
    <row r="158" spans="1:8" s="16" customFormat="1" ht="96" customHeight="1" x14ac:dyDescent="0.2">
      <c r="A158" s="154" t="s">
        <v>106</v>
      </c>
      <c r="B158" s="204"/>
      <c r="C158"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"2ГИС.РОСТОВ-НА-ДОНУ" (мобильная версия 2ГИС 4.0 и выше)</v>
      </c>
      <c r="D158" s="36">
        <v>8898</v>
      </c>
      <c r="E158" s="37"/>
      <c r="F158" s="37"/>
      <c r="G158" s="37"/>
      <c r="H158" s="38"/>
    </row>
    <row r="159" spans="1:8" ht="75.75" customHeight="1" x14ac:dyDescent="0.2">
      <c r="A159" s="160" t="s">
        <v>100</v>
      </c>
      <c r="B159" s="161" t="s">
        <v>100</v>
      </c>
      <c r="C159"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"2ГИС.РОСТОВ-НА-ДОНУ" (мобильная версия 2ГИС 4.0 и выше); Интернет-площадка 2gis.ru на основе Cправочника организаций "2ГИС.РОСТОВ-НА-ДОНУ"</v>
      </c>
      <c r="D159" s="36">
        <v>18000</v>
      </c>
      <c r="E159" s="37"/>
      <c r="F159" s="37"/>
      <c r="G159" s="37"/>
      <c r="H159" s="38"/>
    </row>
    <row r="160" spans="1:8" ht="75.75" customHeight="1" x14ac:dyDescent="0.2">
      <c r="A160" s="160" t="s">
        <v>101</v>
      </c>
      <c r="B160" s="161" t="s">
        <v>101</v>
      </c>
      <c r="C160"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"2ГИС.РОСТОВ-НА-ДОНУ" (мобильная версия 2ГИС 4.0 и выше); Интернет-площадка 2gis.ru на основе Cправочника организаций "2ГИС.РОСТОВ-НА-ДОНУ"</v>
      </c>
      <c r="D160" s="36">
        <v>7500</v>
      </c>
      <c r="E160" s="37"/>
      <c r="F160" s="37"/>
      <c r="G160" s="37"/>
      <c r="H160" s="38"/>
    </row>
    <row r="161" spans="1:8" ht="50.1" customHeight="1" x14ac:dyDescent="0.2">
      <c r="A161" s="160" t="s">
        <v>107</v>
      </c>
      <c r="B161" s="161"/>
      <c r="C161" s="202" t="str">
        <f>"Интернет-площадка 2gis.ru на основе Cправочника организаций "&amp;$C$2&amp;""</f>
        <v>Интернет-площадка 2gis.ru на основе Cправочника организаций "2ГИС.РОСТОВ-НА-ДОНУ"</v>
      </c>
      <c r="D161" s="36">
        <v>12480</v>
      </c>
      <c r="E161" s="37"/>
      <c r="F161" s="37"/>
      <c r="G161" s="37"/>
      <c r="H161" s="38"/>
    </row>
    <row r="162" spans="1:8" ht="50.1" customHeight="1" x14ac:dyDescent="0.2">
      <c r="A162" s="160" t="s">
        <v>108</v>
      </c>
      <c r="B162" s="161"/>
      <c r="C162" s="202" t="str">
        <f t="shared" ref="C162:C170" si="2">"Электронный справочник на основе Справочника организаций "&amp;$C$2&amp;" (версия для ПК)"</f>
        <v>Электронный справочник на основе Справочника организаций "2ГИС.РОСТОВ-НА-ДОНУ" (версия для ПК)</v>
      </c>
      <c r="D162" s="36">
        <v>3240</v>
      </c>
      <c r="E162" s="37"/>
      <c r="F162" s="37"/>
      <c r="G162" s="37"/>
      <c r="H162" s="38"/>
    </row>
    <row r="163" spans="1:8" ht="50.1" customHeight="1" x14ac:dyDescent="0.2">
      <c r="A163" s="160" t="s">
        <v>109</v>
      </c>
      <c r="B163" s="161"/>
      <c r="C163" s="202" t="str">
        <f t="shared" si="2"/>
        <v>Электронный справочник на основе Справочника организаций "2ГИС.РОСТОВ-НА-ДОНУ" (версия для ПК)</v>
      </c>
      <c r="D163" s="36">
        <v>6480</v>
      </c>
      <c r="E163" s="37"/>
      <c r="F163" s="37"/>
      <c r="G163" s="37"/>
      <c r="H163" s="38"/>
    </row>
    <row r="164" spans="1:8" ht="50.1" customHeight="1" x14ac:dyDescent="0.2">
      <c r="A164" s="160" t="s">
        <v>110</v>
      </c>
      <c r="B164" s="161"/>
      <c r="C164" s="202" t="str">
        <f>"Интернет-площадка 2gis.ru на основе Cправочника организаций "&amp;$C$2&amp;""</f>
        <v>Интернет-площадка 2gis.ru на основе Cправочника организаций "2ГИС.РОСТОВ-НА-ДОНУ"</v>
      </c>
      <c r="D164" s="36">
        <v>12480</v>
      </c>
      <c r="E164" s="37"/>
      <c r="F164" s="37"/>
      <c r="G164" s="37"/>
      <c r="H164" s="38"/>
    </row>
    <row r="165" spans="1:8" ht="50.1" customHeight="1" x14ac:dyDescent="0.2">
      <c r="A165" s="160" t="s">
        <v>111</v>
      </c>
      <c r="B165" s="161"/>
      <c r="C165" s="202" t="str">
        <f>"Интернет-площадка 2gis.ru на основе Cправочника организаций "&amp;$C$2&amp;""</f>
        <v>Интернет-площадка 2gis.ru на основе Cправочника организаций "2ГИС.РОСТОВ-НА-ДОНУ"</v>
      </c>
      <c r="D165" s="36">
        <v>14976</v>
      </c>
      <c r="E165" s="37"/>
      <c r="F165" s="37"/>
      <c r="G165" s="37"/>
      <c r="H165" s="38"/>
    </row>
    <row r="166" spans="1:8" ht="50.1" customHeight="1" x14ac:dyDescent="0.2">
      <c r="A166" s="160" t="s">
        <v>112</v>
      </c>
      <c r="B166" s="161"/>
      <c r="C166" s="202" t="str">
        <f t="shared" si="2"/>
        <v>Электронный справочник на основе Справочника организаций "2ГИС.РОСТОВ-НА-ДОНУ" (версия для ПК)</v>
      </c>
      <c r="D166" s="36">
        <v>3240</v>
      </c>
      <c r="E166" s="37"/>
      <c r="F166" s="37"/>
      <c r="G166" s="37"/>
      <c r="H166" s="38"/>
    </row>
    <row r="167" spans="1:8" ht="50.1" customHeight="1" x14ac:dyDescent="0.2">
      <c r="A167" s="160" t="s">
        <v>113</v>
      </c>
      <c r="B167" s="161"/>
      <c r="C167" s="202" t="str">
        <f t="shared" si="2"/>
        <v>Электронный справочник на основе Справочника организаций "2ГИС.РОСТОВ-НА-ДОНУ" (версия для ПК)</v>
      </c>
      <c r="D167" s="36">
        <v>3240</v>
      </c>
      <c r="E167" s="37"/>
      <c r="F167" s="37"/>
      <c r="G167" s="37"/>
      <c r="H167" s="38"/>
    </row>
    <row r="168" spans="1:8" ht="50.1" customHeight="1" x14ac:dyDescent="0.2">
      <c r="A168" s="160" t="s">
        <v>114</v>
      </c>
      <c r="B168" s="161"/>
      <c r="C168" s="202" t="str">
        <f t="shared" si="2"/>
        <v>Электронный справочник на основе Справочника организаций "2ГИС.РОСТОВ-НА-ДОНУ" (версия для ПК)</v>
      </c>
      <c r="D168" s="36">
        <v>6480</v>
      </c>
      <c r="E168" s="37"/>
      <c r="F168" s="37"/>
      <c r="G168" s="37"/>
      <c r="H168" s="38"/>
    </row>
    <row r="169" spans="1:8" ht="50.1" customHeight="1" x14ac:dyDescent="0.2">
      <c r="A169" s="160" t="s">
        <v>115</v>
      </c>
      <c r="B169" s="161"/>
      <c r="C169" s="202" t="s">
        <v>95</v>
      </c>
      <c r="D169" s="36">
        <v>1200</v>
      </c>
      <c r="E169" s="37"/>
      <c r="F169" s="37"/>
      <c r="G169" s="37"/>
      <c r="H169" s="38"/>
    </row>
    <row r="170" spans="1:8" ht="50.1" customHeight="1" thickBot="1" x14ac:dyDescent="0.25">
      <c r="A170" s="160" t="s">
        <v>117</v>
      </c>
      <c r="B170" s="161"/>
      <c r="C170" s="202" t="str">
        <f t="shared" si="2"/>
        <v>Электронный справочник на основе Справочника организаций "2ГИС.РОСТОВ-НА-ДОНУ" (версия для ПК)</v>
      </c>
      <c r="D170" s="44">
        <v>600</v>
      </c>
      <c r="E170" s="45"/>
      <c r="F170" s="45"/>
      <c r="G170" s="45"/>
      <c r="H170" s="46"/>
    </row>
    <row r="171" spans="1:8" s="28" customFormat="1" ht="25.5" customHeight="1" thickBot="1" x14ac:dyDescent="0.25">
      <c r="A171" s="24" t="s">
        <v>118</v>
      </c>
      <c r="B171" s="25"/>
      <c r="C171" s="26"/>
      <c r="D171" s="173"/>
      <c r="E171" s="173"/>
      <c r="F171" s="173"/>
      <c r="G171" s="173"/>
      <c r="H171" s="174"/>
    </row>
    <row r="172" spans="1:8" s="16" customFormat="1" ht="50.1" customHeight="1" x14ac:dyDescent="0.2">
      <c r="A172" s="160" t="s">
        <v>119</v>
      </c>
      <c r="B172" s="161"/>
      <c r="C172" s="206" t="str">
        <f>"Электронный справочник на основе Справочника организаций "&amp;$C$2&amp;" (мобильная версия)"</f>
        <v>Электронный справочник на основе Справочника организаций "2ГИС.РОСТОВ-НА-ДОНУ" (мобильная версия)</v>
      </c>
      <c r="D172" s="36">
        <v>6000</v>
      </c>
      <c r="E172" s="37"/>
      <c r="F172" s="37"/>
      <c r="G172" s="37"/>
      <c r="H172" s="38"/>
    </row>
    <row r="173" spans="1:8" s="16" customFormat="1" ht="50.1" customHeight="1" x14ac:dyDescent="0.2">
      <c r="A173" s="160" t="s">
        <v>120</v>
      </c>
      <c r="B173" s="161"/>
      <c r="C173" s="209"/>
      <c r="D173" s="36">
        <v>6000</v>
      </c>
      <c r="E173" s="37"/>
      <c r="F173" s="37"/>
      <c r="G173" s="37"/>
      <c r="H173" s="38"/>
    </row>
    <row r="174" spans="1:8" s="16" customFormat="1" ht="50.1" customHeight="1" x14ac:dyDescent="0.2">
      <c r="A174" s="207" t="s">
        <v>121</v>
      </c>
      <c r="B174" s="208"/>
      <c r="C174" s="209"/>
      <c r="D174" s="297">
        <v>3600</v>
      </c>
      <c r="E174" s="157"/>
      <c r="F174" s="157"/>
      <c r="G174" s="157"/>
      <c r="H174" s="157"/>
    </row>
    <row r="175" spans="1:8" s="16" customFormat="1" ht="50.1" customHeight="1" x14ac:dyDescent="0.2">
      <c r="A175" s="207" t="s">
        <v>122</v>
      </c>
      <c r="B175" s="208"/>
      <c r="C175" s="209"/>
      <c r="D175" s="297">
        <v>360</v>
      </c>
      <c r="E175" s="157"/>
      <c r="F175" s="157"/>
      <c r="G175" s="157"/>
      <c r="H175" s="157"/>
    </row>
    <row r="176" spans="1:8" s="16" customFormat="1" ht="50.1" customHeight="1" thickBot="1" x14ac:dyDescent="0.25">
      <c r="A176" s="207" t="s">
        <v>123</v>
      </c>
      <c r="B176" s="208"/>
      <c r="C176" s="210"/>
      <c r="D176" s="78">
        <v>1260</v>
      </c>
      <c r="E176" s="79"/>
      <c r="F176" s="79"/>
      <c r="G176" s="79"/>
      <c r="H176" s="79"/>
    </row>
    <row r="177" spans="1:8" s="16" customFormat="1" ht="50.1" customHeight="1" thickBot="1" x14ac:dyDescent="0.25">
      <c r="A177" s="24" t="s">
        <v>124</v>
      </c>
      <c r="B177" s="25"/>
      <c r="C177" s="26"/>
      <c r="D177" s="173"/>
      <c r="E177" s="173"/>
      <c r="F177" s="173"/>
      <c r="G177" s="173"/>
      <c r="H177" s="174"/>
    </row>
    <row r="178" spans="1:8" ht="50.1" customHeight="1" x14ac:dyDescent="0.2">
      <c r="A178" s="160" t="s">
        <v>125</v>
      </c>
      <c r="B178" s="161"/>
      <c r="C178"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"2ГИС.РОСТОВ-НА-ДОНУ" (мобильная версия 2ГИС 4.0 и выше)</v>
      </c>
      <c r="D178" s="212">
        <f>F178*1.2</f>
        <v>5493.5999999999995</v>
      </c>
      <c r="E178" s="213">
        <f>F178*1.1</f>
        <v>5035.8</v>
      </c>
      <c r="F178" s="213">
        <v>4578</v>
      </c>
      <c r="G178" s="213">
        <f>F178*0.75</f>
        <v>3433.5</v>
      </c>
      <c r="H178" s="214">
        <f>F178*0.5</f>
        <v>2289</v>
      </c>
    </row>
    <row r="179" spans="1:8" ht="50.1" customHeight="1" x14ac:dyDescent="0.2">
      <c r="A179" s="160" t="s">
        <v>126</v>
      </c>
      <c r="B179" s="161"/>
      <c r="C179" s="202" t="str">
        <f>"Интернет-площадка 2gis.ru на основе Cправочника организаций "&amp;$C$2&amp;""</f>
        <v>Интернет-площадка 2gis.ru на основе Cправочника организаций "2ГИС.РОСТОВ-НА-ДОНУ"</v>
      </c>
      <c r="D179" s="36">
        <v>2292</v>
      </c>
      <c r="E179" s="37"/>
      <c r="F179" s="37"/>
      <c r="G179" s="37"/>
      <c r="H179" s="38"/>
    </row>
    <row r="180" spans="1:8" ht="50.1" customHeight="1" x14ac:dyDescent="0.2">
      <c r="A180" s="160" t="s">
        <v>128</v>
      </c>
      <c r="B180" s="161"/>
      <c r="C180"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"2ГИС.РОСТОВ-НА-ДОНУ" (мобильная версия 2ГИС 4.0 и выше)</v>
      </c>
      <c r="D180" s="212">
        <f>F180*1.2</f>
        <v>7776</v>
      </c>
      <c r="E180" s="213">
        <f>F180*1.1</f>
        <v>7128.0000000000009</v>
      </c>
      <c r="F180" s="213">
        <v>6480</v>
      </c>
      <c r="G180" s="213">
        <f>F180*0.75</f>
        <v>4860</v>
      </c>
      <c r="H180" s="214">
        <f>F180*0.5</f>
        <v>3240</v>
      </c>
    </row>
    <row r="181" spans="1:8" ht="50.1" customHeight="1" x14ac:dyDescent="0.2">
      <c r="A181" s="160" t="s">
        <v>199</v>
      </c>
      <c r="B181" s="161"/>
      <c r="C181" s="202" t="str">
        <f>"Интернет-площадка 2gis.ru на основе Cправочника организаций "&amp;$C$2&amp;""</f>
        <v>Интернет-площадка 2gis.ru на основе Cправочника организаций "2ГИС.РОСТОВ-НА-ДОНУ"</v>
      </c>
      <c r="D181" s="36">
        <v>3240</v>
      </c>
      <c r="E181" s="37"/>
      <c r="F181" s="37"/>
      <c r="G181" s="37"/>
      <c r="H181" s="38"/>
    </row>
    <row r="182" spans="1:8" ht="50.1" customHeight="1" x14ac:dyDescent="0.2">
      <c r="A182" s="160" t="s">
        <v>130</v>
      </c>
      <c r="B182" s="161"/>
      <c r="C182" s="202" t="str">
        <f>"Электронный справочник на основе Справочника организаций "&amp;$C$2&amp;" (версия для ПК)"</f>
        <v>Электронный справочник на основе Справочника организаций "2ГИС.РОСТОВ-НА-ДОНУ" (версия для ПК)</v>
      </c>
      <c r="D182" s="36">
        <v>3240</v>
      </c>
      <c r="E182" s="37"/>
      <c r="F182" s="37"/>
      <c r="G182" s="37"/>
      <c r="H182" s="38"/>
    </row>
    <row r="183" spans="1:8" s="16" customFormat="1" ht="126" customHeight="1" thickBot="1" x14ac:dyDescent="0.25">
      <c r="A183" s="160" t="s">
        <v>131</v>
      </c>
      <c r="B183" s="161"/>
      <c r="C183" s="301" t="str">
        <f>C179</f>
        <v>Интернет-площадка 2gis.ru на основе Cправочника организаций "2ГИС.РОСТОВ-НА-ДОНУ"</v>
      </c>
      <c r="D183" s="36">
        <v>4578</v>
      </c>
      <c r="E183" s="37"/>
      <c r="F183" s="37"/>
      <c r="G183" s="37"/>
      <c r="H183" s="38"/>
    </row>
    <row r="184" spans="1:8" ht="50.1" customHeight="1" thickBot="1" x14ac:dyDescent="0.25">
      <c r="A184" s="24" t="s">
        <v>200</v>
      </c>
      <c r="B184" s="25"/>
      <c r="C184" s="26"/>
      <c r="D184" s="173"/>
      <c r="E184" s="173"/>
      <c r="F184" s="173"/>
      <c r="G184" s="173"/>
      <c r="H184" s="174"/>
    </row>
    <row r="185" spans="1:8" s="23" customFormat="1" ht="30" customHeight="1" thickBot="1" x14ac:dyDescent="0.25">
      <c r="A185" s="302"/>
      <c r="B185" s="303"/>
      <c r="C185" s="460"/>
      <c r="D185" s="303"/>
      <c r="E185" s="303"/>
      <c r="F185" s="303"/>
      <c r="G185" s="303"/>
      <c r="H185" s="304"/>
    </row>
    <row r="186" spans="1:8" s="16" customFormat="1" ht="185.25" customHeight="1" x14ac:dyDescent="0.2">
      <c r="A186" s="160" t="s">
        <v>201</v>
      </c>
      <c r="B186" s="161"/>
      <c r="C186"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"2ГИС.РОСТОВ-НА-ДОНУ" (версия для ПК); 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186" s="31">
        <v>10920</v>
      </c>
      <c r="E186" s="32"/>
      <c r="F186" s="32"/>
      <c r="G186" s="32"/>
      <c r="H186" s="33"/>
    </row>
    <row r="187" spans="1:8" s="16" customFormat="1" ht="83.25" customHeight="1" thickBot="1" x14ac:dyDescent="0.25">
      <c r="A187" s="160" t="s">
        <v>202</v>
      </c>
      <c r="B187" s="161"/>
      <c r="C187" s="209"/>
      <c r="D187" s="36">
        <v>10920</v>
      </c>
      <c r="E187" s="37"/>
      <c r="F187" s="37"/>
      <c r="G187" s="37"/>
      <c r="H187" s="38"/>
    </row>
    <row r="188" spans="1:8" ht="21.75" thickBot="1" x14ac:dyDescent="0.25">
      <c r="A188" s="290"/>
      <c r="B188" s="291"/>
      <c r="C188" s="125"/>
      <c r="D188" s="292"/>
      <c r="E188" s="292"/>
      <c r="F188" s="292"/>
      <c r="G188" s="292"/>
      <c r="H188" s="293"/>
    </row>
    <row r="190" spans="1:8" ht="21" x14ac:dyDescent="0.2">
      <c r="A190" s="220"/>
      <c r="B190" s="221" t="s">
        <v>133</v>
      </c>
      <c r="C190" s="222" t="s">
        <v>648</v>
      </c>
      <c r="D190" s="222"/>
      <c r="E190" s="223"/>
      <c r="F190" s="223"/>
      <c r="G190" s="223"/>
      <c r="H190" s="223"/>
    </row>
    <row r="191" spans="1:8" ht="21" x14ac:dyDescent="0.2">
      <c r="A191" s="220"/>
      <c r="B191" s="223"/>
      <c r="C191" s="224" t="s">
        <v>649</v>
      </c>
      <c r="D191" s="224"/>
      <c r="E191" s="223"/>
      <c r="F191" s="223"/>
      <c r="G191" s="223"/>
      <c r="H191" s="223"/>
    </row>
    <row r="192" spans="1:8" ht="21" x14ac:dyDescent="0.2">
      <c r="A192" s="220"/>
      <c r="B192" s="223"/>
      <c r="C192" s="224" t="s">
        <v>650</v>
      </c>
      <c r="D192" s="224"/>
      <c r="E192" s="223"/>
      <c r="F192" s="223"/>
      <c r="G192" s="223"/>
      <c r="H192" s="223"/>
    </row>
    <row r="193" spans="1:8" ht="21" x14ac:dyDescent="0.2">
      <c r="C193" s="224"/>
      <c r="D193" s="224"/>
      <c r="E193" s="223"/>
      <c r="F193" s="223"/>
      <c r="G193" s="223"/>
      <c r="H193" s="217"/>
    </row>
    <row r="194" spans="1:8" ht="26.25" customHeight="1" x14ac:dyDescent="0.2">
      <c r="A194" s="227" t="str">
        <f>Абакан_юр!A174</f>
        <v>По соглашению сторон в качестве валюты платежа могут выступать украинские гривны, в этом случае курс следующий: 1 руб. = 0,4408 гривен</v>
      </c>
      <c r="B194" s="227"/>
      <c r="C194" s="227"/>
      <c r="D194" s="228"/>
      <c r="E194" s="228"/>
      <c r="F194" s="229"/>
      <c r="G194" s="230"/>
      <c r="H194" s="230"/>
    </row>
    <row r="195" spans="1:8" ht="26.25" customHeight="1" x14ac:dyDescent="0.2">
      <c r="A195" s="227" t="str">
        <f>Абакан_юр!A175</f>
        <v>По соглашению сторон в качестве валюты платежа могут выступать дирхамы ОАЭ, в этом случае курс следующий: 1 руб. = 0,0420 дирхам</v>
      </c>
      <c r="B195" s="227"/>
      <c r="C195" s="227"/>
      <c r="D195" s="228"/>
      <c r="E195" s="228"/>
      <c r="F195" s="229"/>
      <c r="G195" s="232"/>
      <c r="H195" s="232"/>
    </row>
    <row r="196" spans="1:8" ht="26.25" customHeight="1" x14ac:dyDescent="0.2">
      <c r="A196" s="227" t="str">
        <f>Абакан_юр!A176</f>
        <v>По соглашению сторон в качестве валюты платежа могут выступать доллары США, в этом случае курс следующий: 1 руб. = 0,0114 доллара</v>
      </c>
      <c r="B196" s="227"/>
      <c r="C196" s="227"/>
      <c r="D196" s="228"/>
      <c r="E196" s="228"/>
      <c r="F196" s="229"/>
      <c r="G196" s="232"/>
      <c r="H196" s="232"/>
    </row>
    <row r="197" spans="1:8" ht="26.25" customHeight="1" x14ac:dyDescent="0.2">
      <c r="A197" s="227" t="str">
        <f>Абакан_юр!A177</f>
        <v>По соглашению сторон в качестве валюты платежа могут выступать евро, в этом случае курс следующий: 1 руб. = 0,0105 евро</v>
      </c>
      <c r="B197" s="227"/>
      <c r="C197" s="227"/>
      <c r="D197" s="228"/>
      <c r="E197" s="229"/>
      <c r="F197" s="229"/>
      <c r="G197" s="232"/>
      <c r="H197" s="232"/>
    </row>
    <row r="198" spans="1:8" ht="26.25" customHeight="1" x14ac:dyDescent="0.2">
      <c r="A198" s="227" t="str">
        <f>Абакан_юр!A178</f>
        <v>По соглашению сторон в качестве валюты платежа могут выступать чешские кроны, в этом случае курс следующий: 1 руб. = 0,2605 крона</v>
      </c>
      <c r="B198" s="227"/>
      <c r="C198" s="227"/>
      <c r="D198" s="228"/>
      <c r="E198" s="229"/>
      <c r="F198" s="229"/>
      <c r="G198" s="232"/>
      <c r="H198" s="232"/>
    </row>
    <row r="199" spans="1:8" ht="26.25" customHeight="1" x14ac:dyDescent="0.2">
      <c r="A199" s="227" t="str">
        <f>Абакан_юр!A179</f>
        <v>По соглашению сторон в качестве валюты платежа могут выступать киргизские сомы, в этом случае курс следующий: 1 руб. = 1,0083 сом</v>
      </c>
      <c r="B199" s="227"/>
      <c r="C199" s="227"/>
      <c r="D199" s="228"/>
      <c r="E199" s="228"/>
      <c r="F199" s="229"/>
      <c r="G199" s="232"/>
      <c r="H199" s="232"/>
    </row>
    <row r="200" spans="1:8" ht="26.25" customHeight="1" x14ac:dyDescent="0.2">
      <c r="A200" s="227" t="str">
        <f>Абакан_юр!A180</f>
        <v>По соглашению сторон в качестве валюты платежа могут выступать казахстанские тенге, в этом случае курс следующий: 1 руб. = 5,0473 тенге</v>
      </c>
      <c r="B200" s="227"/>
      <c r="C200" s="227"/>
      <c r="D200" s="228"/>
      <c r="E200" s="228"/>
      <c r="F200" s="229"/>
      <c r="G200" s="232"/>
      <c r="H200" s="232"/>
    </row>
    <row r="201" spans="1:8" ht="26.25" x14ac:dyDescent="0.2">
      <c r="A201" s="233"/>
      <c r="B201" s="233"/>
      <c r="C201" s="234"/>
      <c r="D201" s="235"/>
      <c r="E201" s="235"/>
      <c r="F201" s="236"/>
      <c r="G201" s="237"/>
      <c r="H201" s="237"/>
    </row>
    <row r="202" spans="1:8" ht="21" x14ac:dyDescent="0.2">
      <c r="A202" s="239" t="s">
        <v>144</v>
      </c>
      <c r="B202" s="239"/>
      <c r="C202" s="239"/>
      <c r="D202" s="239"/>
      <c r="E202" s="239"/>
      <c r="F202" s="239"/>
      <c r="G202" s="239"/>
      <c r="H202" s="239"/>
    </row>
    <row r="203" spans="1:8" ht="21" x14ac:dyDescent="0.2">
      <c r="A203" s="239" t="s">
        <v>145</v>
      </c>
      <c r="B203" s="239"/>
      <c r="C203" s="239"/>
      <c r="D203" s="239"/>
      <c r="E203" s="239"/>
      <c r="F203" s="239"/>
      <c r="G203" s="239"/>
      <c r="H203" s="239"/>
    </row>
    <row r="204" spans="1:8" ht="26.25" x14ac:dyDescent="0.2">
      <c r="A204" s="233"/>
      <c r="B204" s="233"/>
      <c r="C204" s="234"/>
      <c r="D204" s="235"/>
      <c r="E204" s="235"/>
      <c r="F204" s="236"/>
      <c r="G204" s="237"/>
      <c r="H204" s="237"/>
    </row>
    <row r="205" spans="1:8" ht="50.1" customHeight="1" thickBot="1" x14ac:dyDescent="0.25">
      <c r="A205" s="240" t="s">
        <v>146</v>
      </c>
      <c r="B205" s="240"/>
      <c r="C205" s="240"/>
      <c r="D205" s="240"/>
      <c r="E205" s="240"/>
      <c r="F205" s="241"/>
      <c r="G205" s="231"/>
      <c r="H205" s="242"/>
    </row>
    <row r="206" spans="1:8" ht="50.1" customHeight="1" thickBot="1" x14ac:dyDescent="0.25">
      <c r="A206" s="243" t="s">
        <v>147</v>
      </c>
      <c r="B206" s="244"/>
      <c r="C206" s="244"/>
      <c r="D206" s="244"/>
      <c r="E206" s="245"/>
      <c r="F206" s="246"/>
      <c r="H206" s="247"/>
    </row>
    <row r="207" spans="1:8" ht="87" customHeight="1" thickBot="1" x14ac:dyDescent="0.25">
      <c r="A207" s="426" t="s">
        <v>148</v>
      </c>
      <c r="B207" s="427"/>
      <c r="C207" s="250" t="s">
        <v>149</v>
      </c>
      <c r="D207" s="440" t="s">
        <v>150</v>
      </c>
      <c r="E207" s="441"/>
      <c r="F207" s="252"/>
      <c r="G207" s="252"/>
      <c r="H207" s="252"/>
    </row>
    <row r="208" spans="1:8" ht="110.25" customHeight="1" x14ac:dyDescent="0.2">
      <c r="A208" s="253" t="s">
        <v>151</v>
      </c>
      <c r="B208" s="254"/>
      <c r="C208" s="255" t="s">
        <v>152</v>
      </c>
      <c r="D208" s="256" t="s">
        <v>153</v>
      </c>
      <c r="E208" s="257"/>
      <c r="F208" s="252"/>
      <c r="G208" s="252"/>
      <c r="H208" s="252"/>
    </row>
    <row r="209" spans="1:8" ht="97.5" customHeight="1" x14ac:dyDescent="0.2">
      <c r="A209" s="258" t="s">
        <v>154</v>
      </c>
      <c r="B209" s="259"/>
      <c r="C209" s="260" t="s">
        <v>155</v>
      </c>
      <c r="D209" s="261" t="s">
        <v>156</v>
      </c>
      <c r="E209" s="262"/>
      <c r="F209" s="252"/>
      <c r="G209" s="252"/>
      <c r="H209" s="252"/>
    </row>
    <row r="210" spans="1:8" ht="141.75" customHeight="1" thickBot="1" x14ac:dyDescent="0.25">
      <c r="A210" s="321" t="s">
        <v>157</v>
      </c>
      <c r="B210" s="322"/>
      <c r="C210" s="323" t="s">
        <v>158</v>
      </c>
      <c r="D210" s="324" t="s">
        <v>156</v>
      </c>
      <c r="E210" s="325"/>
      <c r="F210" s="252"/>
      <c r="G210" s="252"/>
      <c r="H210" s="252"/>
    </row>
    <row r="211" spans="1:8" s="217" customFormat="1" ht="102.75" customHeight="1" thickBot="1" x14ac:dyDescent="0.25">
      <c r="A211" s="321" t="s">
        <v>160</v>
      </c>
      <c r="B211" s="322"/>
      <c r="C211" s="611" t="s">
        <v>161</v>
      </c>
      <c r="D211" s="322" t="s">
        <v>156</v>
      </c>
      <c r="E211" s="612"/>
      <c r="F211" s="246"/>
      <c r="G211" s="246"/>
      <c r="H211" s="246"/>
    </row>
    <row r="212" spans="1:8" s="238" customFormat="1" ht="222.75" customHeight="1" thickBot="1" x14ac:dyDescent="0.25">
      <c r="A212" s="321" t="s">
        <v>162</v>
      </c>
      <c r="B212" s="322"/>
      <c r="C212" s="323" t="s">
        <v>163</v>
      </c>
      <c r="D212" s="324" t="s">
        <v>156</v>
      </c>
      <c r="E212" s="325"/>
      <c r="F212" s="236"/>
      <c r="G212" s="237"/>
      <c r="H212" s="237"/>
    </row>
    <row r="213" spans="1:8" ht="26.25" x14ac:dyDescent="0.2">
      <c r="A213" s="729"/>
      <c r="B213" s="729"/>
      <c r="C213" s="636"/>
      <c r="D213" s="636"/>
      <c r="E213" s="636"/>
      <c r="F213" s="236"/>
      <c r="G213" s="237"/>
      <c r="H213" s="237"/>
    </row>
    <row r="214" spans="1:8" ht="34.5" customHeight="1" x14ac:dyDescent="0.2">
      <c r="A214" s="264" t="s">
        <v>164</v>
      </c>
      <c r="B214" s="264"/>
      <c r="C214" s="264"/>
      <c r="D214" s="264"/>
      <c r="E214" s="264"/>
      <c r="F214" s="264"/>
      <c r="G214" s="264"/>
      <c r="H214" s="264"/>
    </row>
    <row r="215" spans="1:8" ht="34.5" customHeight="1" x14ac:dyDescent="0.2">
      <c r="A215" s="264" t="s">
        <v>165</v>
      </c>
      <c r="B215" s="264"/>
      <c r="C215" s="264"/>
      <c r="D215" s="264"/>
      <c r="E215" s="264"/>
      <c r="F215" s="264"/>
      <c r="G215" s="264"/>
      <c r="H215" s="264"/>
    </row>
    <row r="216" spans="1:8" ht="178.5" customHeight="1" x14ac:dyDescent="0.2">
      <c r="A216" s="239" t="str">
        <f>Абакан_юр!A195</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16" s="239"/>
      <c r="C216" s="239"/>
      <c r="D216" s="239"/>
      <c r="E216" s="239"/>
      <c r="F216" s="239"/>
      <c r="G216" s="239"/>
      <c r="H216" s="239"/>
    </row>
    <row r="217" spans="1:8" ht="78.75" customHeight="1" x14ac:dyDescent="0.2">
      <c r="A217" s="239" t="s">
        <v>167</v>
      </c>
      <c r="B217" s="239"/>
      <c r="C217" s="239"/>
      <c r="D217" s="239"/>
      <c r="E217" s="239"/>
      <c r="F217" s="239"/>
      <c r="G217" s="239"/>
      <c r="H217" s="239"/>
    </row>
    <row r="218" spans="1:8" ht="36" customHeight="1" x14ac:dyDescent="0.2">
      <c r="A218" s="264" t="s">
        <v>168</v>
      </c>
      <c r="B218" s="264"/>
      <c r="C218" s="264"/>
      <c r="D218" s="264"/>
      <c r="E218" s="264"/>
      <c r="F218" s="264"/>
      <c r="G218" s="264"/>
      <c r="H218" s="264"/>
    </row>
    <row r="219" spans="1:8" s="266" customFormat="1" ht="114.75" customHeight="1" x14ac:dyDescent="0.2">
      <c r="A219" s="239" t="s">
        <v>169</v>
      </c>
      <c r="B219" s="239"/>
      <c r="C219" s="239"/>
      <c r="D219" s="239"/>
      <c r="E219" s="239"/>
      <c r="F219" s="239"/>
      <c r="G219" s="239"/>
      <c r="H219" s="239"/>
    </row>
  </sheetData>
  <sheetProtection selectLockedCells="1" selectUnlockedCells="1"/>
  <mergeCells count="364">
    <mergeCell ref="A214:H214"/>
    <mergeCell ref="A215:H215"/>
    <mergeCell ref="A216:H216"/>
    <mergeCell ref="A217:H217"/>
    <mergeCell ref="A218:H218"/>
    <mergeCell ref="A219:E219"/>
    <mergeCell ref="F219:H219"/>
    <mergeCell ref="A210:B210"/>
    <mergeCell ref="D210:E210"/>
    <mergeCell ref="A211:B211"/>
    <mergeCell ref="D211:E211"/>
    <mergeCell ref="A212:B212"/>
    <mergeCell ref="D212:E212"/>
    <mergeCell ref="A207:B207"/>
    <mergeCell ref="D207:E207"/>
    <mergeCell ref="A208:B208"/>
    <mergeCell ref="D208:E208"/>
    <mergeCell ref="A209:B209"/>
    <mergeCell ref="D209:E209"/>
    <mergeCell ref="A199:C199"/>
    <mergeCell ref="A200:C200"/>
    <mergeCell ref="A202:H202"/>
    <mergeCell ref="A203:H203"/>
    <mergeCell ref="A205:E205"/>
    <mergeCell ref="A206:E206"/>
    <mergeCell ref="A194:C194"/>
    <mergeCell ref="G194:H194"/>
    <mergeCell ref="A195:C195"/>
    <mergeCell ref="A196:C196"/>
    <mergeCell ref="A197:C197"/>
    <mergeCell ref="A198:C198"/>
    <mergeCell ref="A188:B188"/>
    <mergeCell ref="D188:H188"/>
    <mergeCell ref="C190:D190"/>
    <mergeCell ref="C191:D191"/>
    <mergeCell ref="C192:D192"/>
    <mergeCell ref="C193:D193"/>
    <mergeCell ref="A184:B184"/>
    <mergeCell ref="D184:H184"/>
    <mergeCell ref="A185:C185"/>
    <mergeCell ref="D185:H185"/>
    <mergeCell ref="A186:B186"/>
    <mergeCell ref="C186:C187"/>
    <mergeCell ref="D186:H186"/>
    <mergeCell ref="A187:B187"/>
    <mergeCell ref="D187:H187"/>
    <mergeCell ref="A180:B180"/>
    <mergeCell ref="A181:B181"/>
    <mergeCell ref="D181:H181"/>
    <mergeCell ref="A182:B182"/>
    <mergeCell ref="D182:H182"/>
    <mergeCell ref="A183:B183"/>
    <mergeCell ref="D183:H183"/>
    <mergeCell ref="D176:H176"/>
    <mergeCell ref="A177:B177"/>
    <mergeCell ref="D177:H177"/>
    <mergeCell ref="A178:B178"/>
    <mergeCell ref="A179:B179"/>
    <mergeCell ref="D179:H179"/>
    <mergeCell ref="A172:B172"/>
    <mergeCell ref="C172:C176"/>
    <mergeCell ref="D172:H172"/>
    <mergeCell ref="A173:B173"/>
    <mergeCell ref="D173:H173"/>
    <mergeCell ref="A174:B174"/>
    <mergeCell ref="D174:H174"/>
    <mergeCell ref="A175:B175"/>
    <mergeCell ref="D175:H175"/>
    <mergeCell ref="A176:B176"/>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D123:H123"/>
    <mergeCell ref="A124:B124"/>
    <mergeCell ref="D124:H124"/>
    <mergeCell ref="A125:B125"/>
    <mergeCell ref="D125:H125"/>
    <mergeCell ref="A126:B126"/>
    <mergeCell ref="D126:H126"/>
    <mergeCell ref="A119:B119"/>
    <mergeCell ref="C119:C136"/>
    <mergeCell ref="D119:H119"/>
    <mergeCell ref="A120:B120"/>
    <mergeCell ref="D120:H120"/>
    <mergeCell ref="A121:B121"/>
    <mergeCell ref="D121:H121"/>
    <mergeCell ref="A122:B122"/>
    <mergeCell ref="D122:H122"/>
    <mergeCell ref="A123:B123"/>
    <mergeCell ref="A116:B116"/>
    <mergeCell ref="D116:H116"/>
    <mergeCell ref="A117:B117"/>
    <mergeCell ref="D117:H117"/>
    <mergeCell ref="A118:B118"/>
    <mergeCell ref="D118:H118"/>
    <mergeCell ref="A113:B113"/>
    <mergeCell ref="D113:H113"/>
    <mergeCell ref="A114:B114"/>
    <mergeCell ref="D114:H114"/>
    <mergeCell ref="A115:B115"/>
    <mergeCell ref="D115:H115"/>
    <mergeCell ref="A110:B110"/>
    <mergeCell ref="D110:H110"/>
    <mergeCell ref="A111:B111"/>
    <mergeCell ref="D111:H111"/>
    <mergeCell ref="A112:B112"/>
    <mergeCell ref="D112:H112"/>
    <mergeCell ref="A105:C105"/>
    <mergeCell ref="D105:H105"/>
    <mergeCell ref="D106:H106"/>
    <mergeCell ref="A107:B107"/>
    <mergeCell ref="C107:C115"/>
    <mergeCell ref="D107:H107"/>
    <mergeCell ref="A108:B108"/>
    <mergeCell ref="D108:H108"/>
    <mergeCell ref="A109:B109"/>
    <mergeCell ref="D109:H109"/>
    <mergeCell ref="A102:B102"/>
    <mergeCell ref="D102:H102"/>
    <mergeCell ref="A103:B103"/>
    <mergeCell ref="D103:H103"/>
    <mergeCell ref="A104:B104"/>
    <mergeCell ref="D104:H104"/>
    <mergeCell ref="A99:B99"/>
    <mergeCell ref="D99:H99"/>
    <mergeCell ref="A100:B100"/>
    <mergeCell ref="D100:H100"/>
    <mergeCell ref="A101:B101"/>
    <mergeCell ref="D101:H101"/>
    <mergeCell ref="A96:B96"/>
    <mergeCell ref="D96:H96"/>
    <mergeCell ref="A97:B97"/>
    <mergeCell ref="D97:H97"/>
    <mergeCell ref="A98:B98"/>
    <mergeCell ref="D98:H98"/>
    <mergeCell ref="A93:B93"/>
    <mergeCell ref="D93:H93"/>
    <mergeCell ref="A94:B94"/>
    <mergeCell ref="D94:H94"/>
    <mergeCell ref="A95:B95"/>
    <mergeCell ref="D95:H95"/>
    <mergeCell ref="A90:B90"/>
    <mergeCell ref="D90:H90"/>
    <mergeCell ref="A91:B91"/>
    <mergeCell ref="D91:H91"/>
    <mergeCell ref="A92:B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A72:B72"/>
    <mergeCell ref="D72:H72"/>
    <mergeCell ref="A73:B73"/>
    <mergeCell ref="D73:H73"/>
    <mergeCell ref="A74:B74"/>
    <mergeCell ref="D74:H74"/>
    <mergeCell ref="D68:H68"/>
    <mergeCell ref="A69:B69"/>
    <mergeCell ref="D69:H69"/>
    <mergeCell ref="A70:B70"/>
    <mergeCell ref="D70:H70"/>
    <mergeCell ref="A71:B71"/>
    <mergeCell ref="D71:H71"/>
    <mergeCell ref="A64:C64"/>
    <mergeCell ref="D64:H64"/>
    <mergeCell ref="A65:B65"/>
    <mergeCell ref="C65:C104"/>
    <mergeCell ref="D65:H65"/>
    <mergeCell ref="A66:B66"/>
    <mergeCell ref="D66:H66"/>
    <mergeCell ref="A67:B67"/>
    <mergeCell ref="D67:H67"/>
    <mergeCell ref="A68:B68"/>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47:H47"/>
    <mergeCell ref="A48:A52"/>
    <mergeCell ref="B48:B49"/>
    <mergeCell ref="C48:C49"/>
    <mergeCell ref="D48:D52"/>
    <mergeCell ref="E48:E52"/>
    <mergeCell ref="F48:F52"/>
    <mergeCell ref="G48:G52"/>
    <mergeCell ref="H48:H52"/>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31"/>
  <sheetViews>
    <sheetView view="pageBreakPreview" zoomScale="40" zoomScaleNormal="60" zoomScaleSheetLayoutView="40" workbookViewId="0">
      <pane ySplit="4" topLeftCell="A53" activePane="bottomLeft" state="frozen"/>
      <selection activeCell="A181" sqref="A181:B181"/>
      <selection pane="bottomLeft" activeCell="A181" sqref="A181:B181"/>
    </sheetView>
  </sheetViews>
  <sheetFormatPr defaultColWidth="9.140625" defaultRowHeight="12.75" outlineLevelRow="1" x14ac:dyDescent="0.2"/>
  <cols>
    <col min="1" max="1" width="45.7109375" style="216" customWidth="1"/>
    <col min="2" max="2" width="80.7109375" style="217" customWidth="1"/>
    <col min="3" max="3" width="120.7109375" style="218" customWidth="1"/>
    <col min="4" max="7" width="30.7109375" style="217" customWidth="1"/>
    <col min="8" max="8" width="30.7109375" style="219" customWidth="1"/>
    <col min="9" max="16384" width="9.140625" style="219"/>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июня 2024 г.</v>
      </c>
      <c r="B2" s="6" t="s">
        <v>2</v>
      </c>
      <c r="C2" s="7" t="s">
        <v>651</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s="16" customFormat="1" ht="24.95" customHeight="1" thickBot="1" x14ac:dyDescent="0.25">
      <c r="A6" s="81"/>
      <c r="B6" s="129"/>
      <c r="C6" s="130"/>
      <c r="D6" s="267" t="s">
        <v>171</v>
      </c>
      <c r="E6" s="268" t="s">
        <v>172</v>
      </c>
      <c r="F6" s="269" t="s">
        <v>173</v>
      </c>
      <c r="G6" s="268" t="s">
        <v>174</v>
      </c>
      <c r="H6" s="270" t="s">
        <v>175</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"2ГИС.РЯЗАНЬ" (версия для ПК); 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Интернет-площадки и Веб-приложения на основе Cправочника организаций "2ГИС.РЯЗАНЬ", http://api.2gis.ru/</v>
      </c>
      <c r="D7" s="31">
        <f>F7*1.2</f>
        <v>8640</v>
      </c>
      <c r="E7" s="32">
        <f>F7*1.1</f>
        <v>7920.0000000000009</v>
      </c>
      <c r="F7" s="32">
        <v>7200</v>
      </c>
      <c r="G7" s="32">
        <f>F7*0.75</f>
        <v>5400</v>
      </c>
      <c r="H7" s="33">
        <f>F7*0.5</f>
        <v>3600</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"2ГИС.РЯЗАНЬ" (версия для ПК); 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Интернет-площадки и Веб-приложения на основе Cправочника организаций "2ГИС.РЯЗАНЬ",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"2ГИС.РЯЗАНЬ" (версия для ПК); 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Интернет-площадки и Веб-приложения на основе Cправочника организаций "2ГИС.РЯЗАНЬ", http://api.2gis.ru/</v>
      </c>
      <c r="D12" s="54">
        <f>F12*1.2</f>
        <v>9000</v>
      </c>
      <c r="E12" s="32">
        <f>F12*1.1</f>
        <v>8250</v>
      </c>
      <c r="F12" s="32">
        <v>7500</v>
      </c>
      <c r="G12" s="32">
        <f>F12*0.75</f>
        <v>5625</v>
      </c>
      <c r="H12" s="33">
        <f>F12*0.5</f>
        <v>3750</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"2ГИС.РЯЗАНЬ" (версия для ПК); 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Интернет-площадки и Веб-приложения на основе Cправочника организаций "2ГИС.РЯЗАНЬ",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1512</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"2ГИС.РЯЗАНЬ"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"2ГИС.РЯЗАНЬ"; Электронный справочник "2ГИС.РЯЗАНЬ"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Интернет-площадки и Веб-приложения на основе Cправочника организаций "2ГИС.РЯЗАНЬ", http://api.2gis.ru/</v>
      </c>
      <c r="D23" s="271">
        <v>300</v>
      </c>
      <c r="E23" s="272"/>
      <c r="F23" s="272"/>
      <c r="G23" s="272"/>
      <c r="H23" s="273"/>
    </row>
    <row r="24" spans="1:8" s="16" customFormat="1" ht="94.5" customHeight="1" x14ac:dyDescent="0.2">
      <c r="A24" s="71"/>
      <c r="B24" s="92"/>
      <c r="C24" s="93"/>
      <c r="D24" s="94"/>
      <c r="E24" s="95"/>
      <c r="F24" s="95"/>
      <c r="G24" s="95"/>
      <c r="H24" s="274"/>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2ГИС 4.0 и выше)</v>
      </c>
      <c r="D25" s="275"/>
      <c r="E25" s="276"/>
      <c r="F25" s="276"/>
      <c r="G25" s="276"/>
      <c r="H25" s="277"/>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"2ГИС.РЯЗАНЬ" (версия для ПК); 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v>
      </c>
      <c r="D27" s="31">
        <f>F27*1.2</f>
        <v>12096</v>
      </c>
      <c r="E27" s="32">
        <f>F27*1.1</f>
        <v>11088</v>
      </c>
      <c r="F27" s="32">
        <v>10080</v>
      </c>
      <c r="G27" s="32">
        <f>F27*0.75</f>
        <v>7560</v>
      </c>
      <c r="H27" s="33">
        <f>F27*0.5</f>
        <v>5040</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"2ГИС.РЯЗАНЬ" (версия для ПК); 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v>
      </c>
      <c r="D32" s="54">
        <f>F32*1.2</f>
        <v>12600</v>
      </c>
      <c r="E32" s="32">
        <f>F32*1.1</f>
        <v>11550.000000000002</v>
      </c>
      <c r="F32" s="32">
        <v>10500</v>
      </c>
      <c r="G32" s="32">
        <f>F32*0.75</f>
        <v>7875</v>
      </c>
      <c r="H32" s="33">
        <f>F32*0.5</f>
        <v>5250</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2160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"2ГИС.РЯЗАНЬ"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"2ГИС.РЯЗАНЬ"; Электронный справочник "2ГИС.РЯЗАНЬ"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v>
      </c>
      <c r="D43" s="90">
        <v>420</v>
      </c>
      <c r="E43" s="90"/>
      <c r="F43" s="90"/>
      <c r="G43" s="90"/>
      <c r="H43" s="91"/>
    </row>
    <row r="44" spans="1:8" s="16" customFormat="1" ht="69.75" customHeight="1" x14ac:dyDescent="0.2">
      <c r="A44" s="71"/>
      <c r="B44" s="92"/>
      <c r="C44" s="93"/>
      <c r="D44" s="95"/>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2ГИС 4.0 и выше)</v>
      </c>
      <c r="D45" s="95"/>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2ГИС 4.0 и выше)</v>
      </c>
      <c r="D46" s="100"/>
      <c r="E46" s="100"/>
      <c r="F46" s="100"/>
      <c r="G46" s="100"/>
      <c r="H46" s="101"/>
    </row>
    <row r="47" spans="1:8" s="16" customFormat="1" ht="24.95" customHeight="1" thickBot="1" x14ac:dyDescent="0.25">
      <c r="A47" s="81"/>
      <c r="B47" s="129"/>
      <c r="C47" s="130"/>
      <c r="D47" s="113"/>
      <c r="E47" s="114"/>
      <c r="F47" s="114"/>
      <c r="G47" s="114"/>
      <c r="H47" s="115"/>
    </row>
    <row r="48" spans="1:8" s="16" customFormat="1" ht="50.1" customHeight="1" thickBot="1" x14ac:dyDescent="0.25">
      <c r="A48" s="278" t="s">
        <v>176</v>
      </c>
      <c r="B48" s="66" t="s">
        <v>177</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"2ГИС.РЯЗАНЬ" (версия для ПК)</v>
      </c>
      <c r="D48" s="279">
        <f>F48*1.2</f>
        <v>4464</v>
      </c>
      <c r="E48" s="279">
        <f>F48*1.1</f>
        <v>4092.0000000000005</v>
      </c>
      <c r="F48" s="279">
        <v>3720</v>
      </c>
      <c r="G48" s="279">
        <f>F48*0.75</f>
        <v>2790</v>
      </c>
      <c r="H48" s="279">
        <f>F48*0.5</f>
        <v>1860</v>
      </c>
    </row>
    <row r="49" spans="1:8" s="16" customFormat="1" ht="99.95" customHeight="1" thickBot="1" x14ac:dyDescent="0.25">
      <c r="A49" s="278"/>
      <c r="B49" s="72" t="s">
        <v>178</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"2ГИС.РЯЗАНЬ" (версия для ПК); 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v>
      </c>
      <c r="D49" s="280"/>
      <c r="E49" s="280"/>
      <c r="F49" s="280"/>
      <c r="G49" s="280"/>
      <c r="H49" s="280"/>
    </row>
    <row r="50" spans="1:8" s="16" customFormat="1" ht="99.95" customHeight="1" thickBot="1" x14ac:dyDescent="0.25">
      <c r="A50" s="278"/>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v>
      </c>
      <c r="D50" s="280"/>
      <c r="E50" s="280"/>
      <c r="F50" s="280"/>
      <c r="G50" s="280"/>
      <c r="H50" s="280"/>
    </row>
    <row r="51" spans="1:8" s="16" customFormat="1" ht="24.95" customHeight="1" thickBot="1" x14ac:dyDescent="0.25">
      <c r="A51" s="81"/>
      <c r="B51" s="129"/>
      <c r="C51" s="130"/>
      <c r="D51" s="113"/>
      <c r="E51" s="114"/>
      <c r="F51" s="114"/>
      <c r="G51" s="114"/>
      <c r="H51" s="115"/>
    </row>
    <row r="52" spans="1:8" s="16" customFormat="1" ht="50.1" customHeight="1" x14ac:dyDescent="0.2">
      <c r="A52" s="281" t="s">
        <v>179</v>
      </c>
      <c r="B52" s="66" t="s">
        <v>180</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"2ГИС.РЯЗАНЬ" (версия для ПК)</v>
      </c>
      <c r="D52" s="89">
        <v>240</v>
      </c>
      <c r="E52" s="90"/>
      <c r="F52" s="90"/>
      <c r="G52" s="90"/>
      <c r="H52" s="91"/>
    </row>
    <row r="53" spans="1:8" s="16" customFormat="1" ht="99.95" customHeight="1"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v>
      </c>
      <c r="D53" s="99"/>
      <c r="E53" s="100"/>
      <c r="F53" s="100"/>
      <c r="G53" s="100"/>
      <c r="H53" s="101"/>
    </row>
    <row r="54" spans="1:8" s="16" customFormat="1" ht="24.95" customHeight="1" thickBot="1" x14ac:dyDescent="0.25">
      <c r="A54" s="81"/>
      <c r="B54" s="82"/>
      <c r="C54" s="83"/>
      <c r="D54" s="113"/>
      <c r="E54" s="114"/>
      <c r="F54" s="114"/>
      <c r="G54" s="114"/>
      <c r="H54" s="115"/>
    </row>
    <row r="55" spans="1:8" s="16" customFormat="1" ht="48" customHeight="1" x14ac:dyDescent="0.2">
      <c r="A55" s="29" t="s">
        <v>31</v>
      </c>
      <c r="B55" s="30" t="s">
        <v>27</v>
      </c>
      <c r="C5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"2ГИС.РЯЗАНЬ" (версия для ПК); 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Интернет-площадки и Веб-приложения на основе Cправочника организаций "2ГИС.РЯЗАНЬ", http://api.2gis.ru/</v>
      </c>
      <c r="D55" s="31">
        <f>F55*1.2</f>
        <v>9525.6</v>
      </c>
      <c r="E55" s="32">
        <f>F55*1.1</f>
        <v>8731.8000000000011</v>
      </c>
      <c r="F55" s="32">
        <v>7938</v>
      </c>
      <c r="G55" s="32">
        <f>F55*0.75</f>
        <v>5953.5</v>
      </c>
      <c r="H55" s="33">
        <f>F55*0.5</f>
        <v>3969</v>
      </c>
    </row>
    <row r="56" spans="1:8" s="16" customFormat="1" ht="132" customHeight="1" x14ac:dyDescent="0.2">
      <c r="A56" s="34"/>
      <c r="B56" s="35"/>
      <c r="C56" s="35"/>
      <c r="D56" s="36"/>
      <c r="E56" s="37"/>
      <c r="F56" s="37"/>
      <c r="G56" s="37"/>
      <c r="H56" s="38"/>
    </row>
    <row r="57" spans="1:8" s="16" customFormat="1" ht="127.5" customHeight="1" x14ac:dyDescent="0.2">
      <c r="A57" s="34"/>
      <c r="B57" s="39" t="s">
        <v>12</v>
      </c>
      <c r="C5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"2ГИС.РЯЗАНЬ" (версия для ПК); 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Интернет-площадки и Веб-приложения на основе Cправочника организаций "2ГИС.РЯЗАНЬ", http://api.2gis.ru/</v>
      </c>
      <c r="D57" s="36"/>
      <c r="E57" s="37"/>
      <c r="F57" s="37"/>
      <c r="G57" s="37"/>
      <c r="H57" s="38"/>
    </row>
    <row r="58" spans="1:8" s="16" customFormat="1" ht="127.5" customHeight="1" thickBot="1" x14ac:dyDescent="0.25">
      <c r="A58" s="119"/>
      <c r="B58" s="120" t="s">
        <v>33</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2ГИС 4.0 и выше)</v>
      </c>
      <c r="D58" s="121"/>
      <c r="E58" s="122"/>
      <c r="F58" s="122"/>
      <c r="G58" s="122"/>
      <c r="H58" s="123"/>
    </row>
    <row r="59" spans="1:8" s="16" customFormat="1" ht="166.5" customHeight="1" thickBot="1" x14ac:dyDescent="0.25">
      <c r="A59" s="41"/>
      <c r="B59" s="42" t="s">
        <v>13</v>
      </c>
      <c r="C5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2ГИС 4.0 и выше)</v>
      </c>
      <c r="D59" s="44"/>
      <c r="E59" s="45"/>
      <c r="F59" s="45"/>
      <c r="G59" s="45"/>
      <c r="H59" s="46"/>
    </row>
    <row r="60" spans="1:8" s="16" customFormat="1" ht="24.95" customHeight="1" thickBot="1" x14ac:dyDescent="0.25">
      <c r="A60" s="47"/>
      <c r="B60" s="48"/>
      <c r="C60" s="49"/>
      <c r="D60" s="50"/>
      <c r="E60" s="51"/>
      <c r="F60" s="51"/>
      <c r="G60" s="51"/>
      <c r="H60" s="52"/>
    </row>
    <row r="61" spans="1:8" s="16" customFormat="1" ht="48" customHeight="1" x14ac:dyDescent="0.2">
      <c r="A61" s="53" t="s">
        <v>35</v>
      </c>
      <c r="B61" s="30" t="s">
        <v>27</v>
      </c>
      <c r="C61"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"2ГИС.РЯЗАНЬ" (версия для ПК); 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Интернет-площадки и Веб-приложения на основе Cправочника организаций "2ГИС.РЯЗАНЬ", http://api.2gis.ru/</v>
      </c>
      <c r="D61" s="54">
        <f>F61*1.2</f>
        <v>10022.4</v>
      </c>
      <c r="E61" s="32">
        <f>F61*1.1</f>
        <v>9187.2000000000007</v>
      </c>
      <c r="F61" s="32">
        <v>8352</v>
      </c>
      <c r="G61" s="32">
        <f>F61*0.75</f>
        <v>6264</v>
      </c>
      <c r="H61" s="33">
        <f>F61*0.5</f>
        <v>4176</v>
      </c>
    </row>
    <row r="62" spans="1:8" s="16" customFormat="1" ht="132" customHeight="1" x14ac:dyDescent="0.2">
      <c r="A62" s="55"/>
      <c r="B62" s="35"/>
      <c r="C62" s="35"/>
      <c r="D62" s="56"/>
      <c r="E62" s="37"/>
      <c r="F62" s="37"/>
      <c r="G62" s="37"/>
      <c r="H62" s="38"/>
    </row>
    <row r="63" spans="1:8" s="16" customFormat="1" ht="138.94999999999999" customHeight="1" x14ac:dyDescent="0.2">
      <c r="A63" s="55"/>
      <c r="B63" s="39" t="s">
        <v>12</v>
      </c>
      <c r="C63"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"2ГИС.РЯЗАНЬ" (версия для ПК); 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Интернет-площадки и Веб-приложения на основе Cправочника организаций "2ГИС.РЯЗАНЬ", http://api.2gis.ru/</v>
      </c>
      <c r="D63" s="56"/>
      <c r="E63" s="37"/>
      <c r="F63" s="37"/>
      <c r="G63" s="37"/>
      <c r="H63" s="38"/>
    </row>
    <row r="64" spans="1:8" s="16" customFormat="1" ht="166.5" customHeight="1" x14ac:dyDescent="0.2">
      <c r="A64" s="55"/>
      <c r="B64" s="57" t="s">
        <v>13</v>
      </c>
      <c r="C64"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2ГИС 4.0 и выше)</v>
      </c>
      <c r="D64" s="56"/>
      <c r="E64" s="37"/>
      <c r="F64" s="37"/>
      <c r="G64" s="37"/>
      <c r="H64" s="38"/>
    </row>
    <row r="65" spans="1:8" s="16" customFormat="1" ht="92.25" customHeight="1" thickBot="1" x14ac:dyDescent="0.25">
      <c r="A65" s="59"/>
      <c r="B65" s="42" t="s">
        <v>36</v>
      </c>
      <c r="C65"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2ГИС 4.0 и выше)</v>
      </c>
      <c r="D65" s="61"/>
      <c r="E65" s="45"/>
      <c r="F65" s="45"/>
      <c r="G65" s="45"/>
      <c r="H65" s="46"/>
    </row>
    <row r="66" spans="1:8" s="16" customFormat="1" ht="24.95" customHeight="1" thickBot="1" x14ac:dyDescent="0.25">
      <c r="A66" s="81"/>
      <c r="B66" s="82"/>
      <c r="C66" s="83"/>
      <c r="D66" s="84"/>
      <c r="E66" s="85"/>
      <c r="F66" s="85"/>
      <c r="G66" s="85"/>
      <c r="H66" s="86"/>
    </row>
    <row r="67" spans="1:8" s="16" customFormat="1" ht="50.1" customHeight="1" x14ac:dyDescent="0.2">
      <c r="A67" s="65" t="s">
        <v>37</v>
      </c>
      <c r="B67" s="87" t="s">
        <v>23</v>
      </c>
      <c r="C67"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Интернет-площадки и Веб-приложения на основе Cправочника организаций "2ГИС.РЯЗАНЬ", http://api.2gis.ru/</v>
      </c>
      <c r="D67" s="271">
        <v>252</v>
      </c>
      <c r="E67" s="272"/>
      <c r="F67" s="272"/>
      <c r="G67" s="272"/>
      <c r="H67" s="273"/>
    </row>
    <row r="68" spans="1:8" s="16" customFormat="1" ht="94.5" customHeight="1" x14ac:dyDescent="0.2">
      <c r="A68" s="71"/>
      <c r="B68" s="92"/>
      <c r="C68" s="93"/>
      <c r="D68" s="94"/>
      <c r="E68" s="95"/>
      <c r="F68" s="95"/>
      <c r="G68" s="95"/>
      <c r="H68" s="274"/>
    </row>
    <row r="69" spans="1:8" s="16" customFormat="1" ht="163.5" customHeight="1" thickBot="1" x14ac:dyDescent="0.25">
      <c r="A69" s="77"/>
      <c r="B69" s="97" t="s">
        <v>13</v>
      </c>
      <c r="C69"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2ГИС 4.0 и выше)</v>
      </c>
      <c r="D69" s="275"/>
      <c r="E69" s="276"/>
      <c r="F69" s="276"/>
      <c r="G69" s="276"/>
      <c r="H69" s="277"/>
    </row>
    <row r="70" spans="1:8" s="16" customFormat="1" ht="24.95" customHeight="1" thickBot="1" x14ac:dyDescent="0.25">
      <c r="A70" s="81"/>
      <c r="B70" s="129"/>
      <c r="C70" s="130"/>
      <c r="D70" s="113"/>
      <c r="E70" s="114"/>
      <c r="F70" s="114"/>
      <c r="G70" s="114"/>
      <c r="H70" s="115"/>
    </row>
    <row r="71" spans="1:8" s="16" customFormat="1" ht="50.1" customHeight="1" thickBot="1" x14ac:dyDescent="0.25">
      <c r="A71" s="136" t="s">
        <v>38</v>
      </c>
      <c r="B71" s="137"/>
      <c r="C71" s="137"/>
      <c r="D71" s="138" t="str">
        <f>"от "&amp;MIN(D72:D91)&amp;" до "&amp;MAX(D72:D91)</f>
        <v>от 1050 до 21000</v>
      </c>
      <c r="E71" s="139"/>
      <c r="F71" s="139"/>
      <c r="G71" s="139"/>
      <c r="H71" s="140"/>
    </row>
    <row r="72" spans="1:8" s="16" customFormat="1" ht="37.5" customHeight="1" outlineLevel="1" x14ac:dyDescent="0.2">
      <c r="A72" s="141" t="s">
        <v>39</v>
      </c>
      <c r="B72" s="369"/>
      <c r="C72" s="30" t="str">
        <f>"Электронный справочник на основе Справочника организаций"&amp;$C$2&amp;" (версия для ПК)"</f>
        <v>Электронный справочник на основе Справочника организаций"2ГИС.РЯЗАНЬ" (версия для ПК)</v>
      </c>
      <c r="D72" s="370">
        <v>1050</v>
      </c>
      <c r="E72" s="145"/>
      <c r="F72" s="145"/>
      <c r="G72" s="145"/>
      <c r="H72" s="146"/>
    </row>
    <row r="73" spans="1:8" s="16" customFormat="1" ht="37.5" customHeight="1" outlineLevel="1" x14ac:dyDescent="0.2">
      <c r="A73" s="147" t="s">
        <v>40</v>
      </c>
      <c r="B73" s="371"/>
      <c r="C73" s="355"/>
      <c r="D73" s="56">
        <v>2100</v>
      </c>
      <c r="E73" s="37"/>
      <c r="F73" s="37"/>
      <c r="G73" s="37"/>
      <c r="H73" s="38"/>
    </row>
    <row r="74" spans="1:8" s="16" customFormat="1" ht="37.5" customHeight="1" outlineLevel="1" x14ac:dyDescent="0.2">
      <c r="A74" s="147" t="s">
        <v>41</v>
      </c>
      <c r="B74" s="371"/>
      <c r="C74" s="355"/>
      <c r="D74" s="56">
        <v>3150</v>
      </c>
      <c r="E74" s="37"/>
      <c r="F74" s="37"/>
      <c r="G74" s="37"/>
      <c r="H74" s="38"/>
    </row>
    <row r="75" spans="1:8" s="16" customFormat="1" ht="37.5" customHeight="1" outlineLevel="1" x14ac:dyDescent="0.2">
      <c r="A75" s="147" t="s">
        <v>42</v>
      </c>
      <c r="B75" s="371"/>
      <c r="C75" s="355"/>
      <c r="D75" s="56">
        <v>4200</v>
      </c>
      <c r="E75" s="37"/>
      <c r="F75" s="37"/>
      <c r="G75" s="37"/>
      <c r="H75" s="38"/>
    </row>
    <row r="76" spans="1:8" s="16" customFormat="1" ht="37.5" customHeight="1" outlineLevel="1" x14ac:dyDescent="0.2">
      <c r="A76" s="147" t="s">
        <v>43</v>
      </c>
      <c r="B76" s="371"/>
      <c r="C76" s="355"/>
      <c r="D76" s="56">
        <v>5250</v>
      </c>
      <c r="E76" s="37"/>
      <c r="F76" s="37"/>
      <c r="G76" s="37"/>
      <c r="H76" s="38"/>
    </row>
    <row r="77" spans="1:8" s="16" customFormat="1" ht="37.5" customHeight="1" outlineLevel="1" x14ac:dyDescent="0.2">
      <c r="A77" s="147" t="s">
        <v>44</v>
      </c>
      <c r="B77" s="371"/>
      <c r="C77" s="355"/>
      <c r="D77" s="56">
        <v>6300</v>
      </c>
      <c r="E77" s="37"/>
      <c r="F77" s="37"/>
      <c r="G77" s="37"/>
      <c r="H77" s="38"/>
    </row>
    <row r="78" spans="1:8" s="16" customFormat="1" ht="37.5" customHeight="1" outlineLevel="1" x14ac:dyDescent="0.2">
      <c r="A78" s="147" t="s">
        <v>45</v>
      </c>
      <c r="B78" s="371"/>
      <c r="C78" s="355"/>
      <c r="D78" s="56">
        <v>7350</v>
      </c>
      <c r="E78" s="37"/>
      <c r="F78" s="37"/>
      <c r="G78" s="37"/>
      <c r="H78" s="38"/>
    </row>
    <row r="79" spans="1:8" s="16" customFormat="1" ht="37.5" customHeight="1" outlineLevel="1" x14ac:dyDescent="0.2">
      <c r="A79" s="147" t="s">
        <v>46</v>
      </c>
      <c r="B79" s="371"/>
      <c r="C79" s="355"/>
      <c r="D79" s="56">
        <v>8400</v>
      </c>
      <c r="E79" s="37"/>
      <c r="F79" s="37"/>
      <c r="G79" s="37"/>
      <c r="H79" s="38"/>
    </row>
    <row r="80" spans="1:8" s="16" customFormat="1" ht="37.5" customHeight="1" outlineLevel="1" x14ac:dyDescent="0.2">
      <c r="A80" s="147" t="s">
        <v>47</v>
      </c>
      <c r="B80" s="371"/>
      <c r="C80" s="355"/>
      <c r="D80" s="56">
        <v>9450</v>
      </c>
      <c r="E80" s="37"/>
      <c r="F80" s="37"/>
      <c r="G80" s="37"/>
      <c r="H80" s="38"/>
    </row>
    <row r="81" spans="1:8" s="16" customFormat="1" ht="37.5" customHeight="1" outlineLevel="1" x14ac:dyDescent="0.2">
      <c r="A81" s="147" t="s">
        <v>48</v>
      </c>
      <c r="B81" s="371"/>
      <c r="C81" s="355"/>
      <c r="D81" s="56">
        <v>10500</v>
      </c>
      <c r="E81" s="37"/>
      <c r="F81" s="37"/>
      <c r="G81" s="37"/>
      <c r="H81" s="38"/>
    </row>
    <row r="82" spans="1:8" s="16" customFormat="1" ht="37.5" customHeight="1" outlineLevel="1" x14ac:dyDescent="0.2">
      <c r="A82" s="147" t="s">
        <v>49</v>
      </c>
      <c r="B82" s="371"/>
      <c r="C82" s="355"/>
      <c r="D82" s="56">
        <v>11550</v>
      </c>
      <c r="E82" s="37"/>
      <c r="F82" s="37"/>
      <c r="G82" s="37"/>
      <c r="H82" s="38"/>
    </row>
    <row r="83" spans="1:8" s="16" customFormat="1" ht="37.5" customHeight="1" outlineLevel="1" x14ac:dyDescent="0.2">
      <c r="A83" s="147" t="s">
        <v>50</v>
      </c>
      <c r="B83" s="371"/>
      <c r="C83" s="355"/>
      <c r="D83" s="56">
        <v>12600</v>
      </c>
      <c r="E83" s="37"/>
      <c r="F83" s="37"/>
      <c r="G83" s="37"/>
      <c r="H83" s="38"/>
    </row>
    <row r="84" spans="1:8" s="16" customFormat="1" ht="37.5" customHeight="1" outlineLevel="1" x14ac:dyDescent="0.2">
      <c r="A84" s="147" t="s">
        <v>51</v>
      </c>
      <c r="B84" s="371"/>
      <c r="C84" s="355"/>
      <c r="D84" s="56">
        <v>13650</v>
      </c>
      <c r="E84" s="37"/>
      <c r="F84" s="37"/>
      <c r="G84" s="37"/>
      <c r="H84" s="38"/>
    </row>
    <row r="85" spans="1:8" s="16" customFormat="1" ht="37.5" customHeight="1" outlineLevel="1" x14ac:dyDescent="0.2">
      <c r="A85" s="147" t="s">
        <v>52</v>
      </c>
      <c r="B85" s="371"/>
      <c r="C85" s="355"/>
      <c r="D85" s="56">
        <v>14700</v>
      </c>
      <c r="E85" s="37"/>
      <c r="F85" s="37"/>
      <c r="G85" s="37"/>
      <c r="H85" s="38"/>
    </row>
    <row r="86" spans="1:8" s="16" customFormat="1" ht="37.5" customHeight="1" outlineLevel="1" x14ac:dyDescent="0.2">
      <c r="A86" s="147" t="s">
        <v>53</v>
      </c>
      <c r="B86" s="371"/>
      <c r="C86" s="355"/>
      <c r="D86" s="56">
        <v>15750</v>
      </c>
      <c r="E86" s="37"/>
      <c r="F86" s="37"/>
      <c r="G86" s="37"/>
      <c r="H86" s="38"/>
    </row>
    <row r="87" spans="1:8" s="16" customFormat="1" ht="37.5" customHeight="1" outlineLevel="1" x14ac:dyDescent="0.2">
      <c r="A87" s="147" t="s">
        <v>54</v>
      </c>
      <c r="B87" s="371"/>
      <c r="C87" s="355"/>
      <c r="D87" s="56">
        <v>16800</v>
      </c>
      <c r="E87" s="37"/>
      <c r="F87" s="37"/>
      <c r="G87" s="37"/>
      <c r="H87" s="38"/>
    </row>
    <row r="88" spans="1:8" s="16" customFormat="1" ht="37.5" customHeight="1" outlineLevel="1" x14ac:dyDescent="0.2">
      <c r="A88" s="147" t="s">
        <v>55</v>
      </c>
      <c r="B88" s="371"/>
      <c r="C88" s="355"/>
      <c r="D88" s="56">
        <v>17850</v>
      </c>
      <c r="E88" s="37"/>
      <c r="F88" s="37"/>
      <c r="G88" s="37"/>
      <c r="H88" s="38"/>
    </row>
    <row r="89" spans="1:8" s="16" customFormat="1" ht="37.5" customHeight="1" outlineLevel="1" x14ac:dyDescent="0.2">
      <c r="A89" s="147" t="s">
        <v>56</v>
      </c>
      <c r="B89" s="371"/>
      <c r="C89" s="355"/>
      <c r="D89" s="56">
        <v>18900</v>
      </c>
      <c r="E89" s="37"/>
      <c r="F89" s="37"/>
      <c r="G89" s="37"/>
      <c r="H89" s="38"/>
    </row>
    <row r="90" spans="1:8" s="16" customFormat="1" ht="37.5" customHeight="1" outlineLevel="1" x14ac:dyDescent="0.2">
      <c r="A90" s="147" t="s">
        <v>57</v>
      </c>
      <c r="B90" s="371"/>
      <c r="C90" s="355"/>
      <c r="D90" s="56">
        <v>19950</v>
      </c>
      <c r="E90" s="37"/>
      <c r="F90" s="37"/>
      <c r="G90" s="37"/>
      <c r="H90" s="38"/>
    </row>
    <row r="91" spans="1:8" s="16" customFormat="1" ht="37.5" customHeight="1" outlineLevel="1" x14ac:dyDescent="0.2">
      <c r="A91" s="147" t="s">
        <v>58</v>
      </c>
      <c r="B91" s="371"/>
      <c r="C91" s="355"/>
      <c r="D91" s="56">
        <v>21000</v>
      </c>
      <c r="E91" s="37"/>
      <c r="F91" s="37"/>
      <c r="G91" s="37"/>
      <c r="H91" s="38"/>
    </row>
    <row r="92" spans="1:8" s="16" customFormat="1" ht="37.5" customHeight="1" outlineLevel="1" x14ac:dyDescent="0.2">
      <c r="A92" s="147" t="s">
        <v>181</v>
      </c>
      <c r="B92" s="148"/>
      <c r="C92" s="355"/>
      <c r="D92" s="56">
        <v>22050</v>
      </c>
      <c r="E92" s="37"/>
      <c r="F92" s="37"/>
      <c r="G92" s="37"/>
      <c r="H92" s="38"/>
    </row>
    <row r="93" spans="1:8" s="16" customFormat="1" ht="37.5" customHeight="1" outlineLevel="1" x14ac:dyDescent="0.2">
      <c r="A93" s="147" t="s">
        <v>182</v>
      </c>
      <c r="B93" s="148"/>
      <c r="C93" s="355"/>
      <c r="D93" s="56">
        <v>23100</v>
      </c>
      <c r="E93" s="37"/>
      <c r="F93" s="37"/>
      <c r="G93" s="37"/>
      <c r="H93" s="38"/>
    </row>
    <row r="94" spans="1:8" s="16" customFormat="1" ht="37.5" customHeight="1" outlineLevel="1" x14ac:dyDescent="0.2">
      <c r="A94" s="147" t="s">
        <v>183</v>
      </c>
      <c r="B94" s="148"/>
      <c r="C94" s="355"/>
      <c r="D94" s="56">
        <v>24150</v>
      </c>
      <c r="E94" s="37"/>
      <c r="F94" s="37"/>
      <c r="G94" s="37"/>
      <c r="H94" s="38"/>
    </row>
    <row r="95" spans="1:8" s="16" customFormat="1" ht="37.5" customHeight="1" outlineLevel="1" x14ac:dyDescent="0.2">
      <c r="A95" s="147" t="s">
        <v>184</v>
      </c>
      <c r="B95" s="148"/>
      <c r="C95" s="355"/>
      <c r="D95" s="56">
        <v>25200</v>
      </c>
      <c r="E95" s="37"/>
      <c r="F95" s="37"/>
      <c r="G95" s="37"/>
      <c r="H95" s="38"/>
    </row>
    <row r="96" spans="1:8" s="16" customFormat="1" ht="37.5" customHeight="1" outlineLevel="1" x14ac:dyDescent="0.2">
      <c r="A96" s="147" t="s">
        <v>185</v>
      </c>
      <c r="B96" s="148"/>
      <c r="C96" s="355"/>
      <c r="D96" s="56">
        <v>26250</v>
      </c>
      <c r="E96" s="37"/>
      <c r="F96" s="37"/>
      <c r="G96" s="37"/>
      <c r="H96" s="38"/>
    </row>
    <row r="97" spans="1:8" s="16" customFormat="1" ht="37.5" customHeight="1" outlineLevel="1" x14ac:dyDescent="0.2">
      <c r="A97" s="147" t="s">
        <v>186</v>
      </c>
      <c r="B97" s="148"/>
      <c r="C97" s="355"/>
      <c r="D97" s="56">
        <v>27300</v>
      </c>
      <c r="E97" s="37"/>
      <c r="F97" s="37"/>
      <c r="G97" s="37"/>
      <c r="H97" s="38"/>
    </row>
    <row r="98" spans="1:8" s="16" customFormat="1" ht="37.5" customHeight="1" outlineLevel="1" x14ac:dyDescent="0.2">
      <c r="A98" s="147" t="s">
        <v>187</v>
      </c>
      <c r="B98" s="148"/>
      <c r="C98" s="355"/>
      <c r="D98" s="56">
        <v>28350</v>
      </c>
      <c r="E98" s="37"/>
      <c r="F98" s="37"/>
      <c r="G98" s="37"/>
      <c r="H98" s="38"/>
    </row>
    <row r="99" spans="1:8" s="16" customFormat="1" ht="37.5" customHeight="1" outlineLevel="1" x14ac:dyDescent="0.2">
      <c r="A99" s="147" t="s">
        <v>188</v>
      </c>
      <c r="B99" s="148"/>
      <c r="C99" s="355"/>
      <c r="D99" s="56">
        <v>29400</v>
      </c>
      <c r="E99" s="37"/>
      <c r="F99" s="37"/>
      <c r="G99" s="37"/>
      <c r="H99" s="38"/>
    </row>
    <row r="100" spans="1:8" s="16" customFormat="1" ht="37.5" customHeight="1" outlineLevel="1" x14ac:dyDescent="0.2">
      <c r="A100" s="147" t="s">
        <v>189</v>
      </c>
      <c r="B100" s="148"/>
      <c r="C100" s="355"/>
      <c r="D100" s="56">
        <v>30450</v>
      </c>
      <c r="E100" s="37"/>
      <c r="F100" s="37"/>
      <c r="G100" s="37"/>
      <c r="H100" s="38"/>
    </row>
    <row r="101" spans="1:8" s="16" customFormat="1" ht="37.5" customHeight="1" outlineLevel="1" x14ac:dyDescent="0.2">
      <c r="A101" s="147" t="s">
        <v>190</v>
      </c>
      <c r="B101" s="148"/>
      <c r="C101" s="355"/>
      <c r="D101" s="56">
        <v>31500</v>
      </c>
      <c r="E101" s="37"/>
      <c r="F101" s="37"/>
      <c r="G101" s="37"/>
      <c r="H101" s="38"/>
    </row>
    <row r="102" spans="1:8" s="16" customFormat="1" ht="37.5" customHeight="1" outlineLevel="1" x14ac:dyDescent="0.2">
      <c r="A102" s="147" t="s">
        <v>191</v>
      </c>
      <c r="B102" s="148"/>
      <c r="C102" s="355"/>
      <c r="D102" s="56">
        <v>32550</v>
      </c>
      <c r="E102" s="37"/>
      <c r="F102" s="37"/>
      <c r="G102" s="37"/>
      <c r="H102" s="38"/>
    </row>
    <row r="103" spans="1:8" s="16" customFormat="1" ht="37.5" customHeight="1" outlineLevel="1" x14ac:dyDescent="0.2">
      <c r="A103" s="147" t="s">
        <v>192</v>
      </c>
      <c r="B103" s="148"/>
      <c r="C103" s="355"/>
      <c r="D103" s="56">
        <v>33600</v>
      </c>
      <c r="E103" s="37"/>
      <c r="F103" s="37"/>
      <c r="G103" s="37"/>
      <c r="H103" s="38"/>
    </row>
    <row r="104" spans="1:8" s="16" customFormat="1" ht="37.5" customHeight="1" outlineLevel="1" x14ac:dyDescent="0.2">
      <c r="A104" s="147" t="s">
        <v>193</v>
      </c>
      <c r="B104" s="148"/>
      <c r="C104" s="355"/>
      <c r="D104" s="56">
        <v>34650</v>
      </c>
      <c r="E104" s="37"/>
      <c r="F104" s="37"/>
      <c r="G104" s="37"/>
      <c r="H104" s="38"/>
    </row>
    <row r="105" spans="1:8" s="16" customFormat="1" ht="37.5" customHeight="1" outlineLevel="1" x14ac:dyDescent="0.2">
      <c r="A105" s="147" t="s">
        <v>194</v>
      </c>
      <c r="B105" s="148"/>
      <c r="C105" s="355"/>
      <c r="D105" s="56">
        <v>35700</v>
      </c>
      <c r="E105" s="37"/>
      <c r="F105" s="37"/>
      <c r="G105" s="37"/>
      <c r="H105" s="38"/>
    </row>
    <row r="106" spans="1:8" s="16" customFormat="1" ht="37.5" customHeight="1" outlineLevel="1" x14ac:dyDescent="0.2">
      <c r="A106" s="147" t="s">
        <v>195</v>
      </c>
      <c r="B106" s="148"/>
      <c r="C106" s="355"/>
      <c r="D106" s="56">
        <v>36750</v>
      </c>
      <c r="E106" s="37"/>
      <c r="F106" s="37"/>
      <c r="G106" s="37"/>
      <c r="H106" s="38"/>
    </row>
    <row r="107" spans="1:8" s="16" customFormat="1" ht="37.5" customHeight="1" outlineLevel="1" x14ac:dyDescent="0.2">
      <c r="A107" s="147" t="s">
        <v>235</v>
      </c>
      <c r="B107" s="148"/>
      <c r="C107" s="355"/>
      <c r="D107" s="56">
        <v>37800</v>
      </c>
      <c r="E107" s="37"/>
      <c r="F107" s="37"/>
      <c r="G107" s="37"/>
      <c r="H107" s="38"/>
    </row>
    <row r="108" spans="1:8" s="16" customFormat="1" ht="37.5" customHeight="1" outlineLevel="1" x14ac:dyDescent="0.2">
      <c r="A108" s="147" t="s">
        <v>236</v>
      </c>
      <c r="B108" s="148"/>
      <c r="C108" s="355"/>
      <c r="D108" s="56">
        <v>38850</v>
      </c>
      <c r="E108" s="37"/>
      <c r="F108" s="37"/>
      <c r="G108" s="37"/>
      <c r="H108" s="38"/>
    </row>
    <row r="109" spans="1:8" s="16" customFormat="1" ht="37.5" customHeight="1" outlineLevel="1" x14ac:dyDescent="0.2">
      <c r="A109" s="147" t="s">
        <v>237</v>
      </c>
      <c r="B109" s="148"/>
      <c r="C109" s="355"/>
      <c r="D109" s="56">
        <v>39900</v>
      </c>
      <c r="E109" s="37"/>
      <c r="F109" s="37"/>
      <c r="G109" s="37"/>
      <c r="H109" s="38"/>
    </row>
    <row r="110" spans="1:8" s="16" customFormat="1" ht="37.5" customHeight="1" outlineLevel="1" x14ac:dyDescent="0.2">
      <c r="A110" s="147" t="s">
        <v>238</v>
      </c>
      <c r="B110" s="148"/>
      <c r="C110" s="355"/>
      <c r="D110" s="56">
        <v>40950</v>
      </c>
      <c r="E110" s="37"/>
      <c r="F110" s="37"/>
      <c r="G110" s="37"/>
      <c r="H110" s="38"/>
    </row>
    <row r="111" spans="1:8" s="16" customFormat="1" ht="37.5" customHeight="1" outlineLevel="1" thickBot="1" x14ac:dyDescent="0.25">
      <c r="A111" s="147" t="s">
        <v>239</v>
      </c>
      <c r="B111" s="148"/>
      <c r="C111" s="372"/>
      <c r="D111" s="56">
        <v>42000</v>
      </c>
      <c r="E111" s="37"/>
      <c r="F111" s="37"/>
      <c r="G111" s="37"/>
      <c r="H111" s="38"/>
    </row>
    <row r="112" spans="1:8" s="16" customFormat="1" ht="50.1" customHeight="1" thickBot="1" x14ac:dyDescent="0.25">
      <c r="A112" s="136" t="s">
        <v>59</v>
      </c>
      <c r="B112" s="137"/>
      <c r="C112" s="137"/>
      <c r="D112" s="138" t="str">
        <f>"от "&amp;MIN(D113:D122)&amp;" до "&amp;MAX(D113:D122)</f>
        <v>от 96 до 6048</v>
      </c>
      <c r="E112" s="139"/>
      <c r="F112" s="139"/>
      <c r="G112" s="139"/>
      <c r="H112" s="140"/>
    </row>
    <row r="113" spans="1:8" s="16" customFormat="1" ht="157.5" customHeight="1" x14ac:dyDescent="0.2">
      <c r="A113" s="149" t="s">
        <v>60</v>
      </c>
      <c r="B113" s="150" t="s">
        <v>13</v>
      </c>
      <c r="C113" s="300"/>
      <c r="D113" s="144">
        <v>1200</v>
      </c>
      <c r="E113" s="145"/>
      <c r="F113" s="145"/>
      <c r="G113" s="145"/>
      <c r="H113" s="146"/>
    </row>
    <row r="114" spans="1:8" s="16" customFormat="1" ht="37.5" customHeight="1" x14ac:dyDescent="0.2">
      <c r="A114" s="160" t="s">
        <v>61</v>
      </c>
      <c r="B114" s="161"/>
      <c r="C114" s="156" t="str">
        <f>"Электронный справочник на основе Справочника организаций"&amp;$C$2&amp;" (версия для ПК)"</f>
        <v>Электронный справочник на основе Справочника организаций"2ГИС.РЯЗАНЬ" (версия для ПК)</v>
      </c>
      <c r="D114" s="36">
        <v>96</v>
      </c>
      <c r="E114" s="37"/>
      <c r="F114" s="37"/>
      <c r="G114" s="37"/>
      <c r="H114" s="38"/>
    </row>
    <row r="115" spans="1:8" s="16" customFormat="1" ht="37.5" customHeight="1" x14ac:dyDescent="0.2">
      <c r="A115" s="160" t="s">
        <v>62</v>
      </c>
      <c r="B115" s="161"/>
      <c r="C115" s="159"/>
      <c r="D115" s="36">
        <v>6048</v>
      </c>
      <c r="E115" s="37"/>
      <c r="F115" s="37"/>
      <c r="G115" s="37"/>
      <c r="H115" s="38"/>
    </row>
    <row r="116" spans="1:8" s="16" customFormat="1" ht="37.5" customHeight="1" x14ac:dyDescent="0.2">
      <c r="A116" s="160" t="s">
        <v>63</v>
      </c>
      <c r="B116" s="161"/>
      <c r="C116" s="159"/>
      <c r="D116" s="36">
        <v>1260</v>
      </c>
      <c r="E116" s="37"/>
      <c r="F116" s="37"/>
      <c r="G116" s="37"/>
      <c r="H116" s="38"/>
    </row>
    <row r="117" spans="1:8" s="16" customFormat="1" ht="37.5" customHeight="1" x14ac:dyDescent="0.2">
      <c r="A117" s="160" t="s">
        <v>64</v>
      </c>
      <c r="B117" s="161"/>
      <c r="C117" s="159"/>
      <c r="D117" s="36">
        <v>3654</v>
      </c>
      <c r="E117" s="37"/>
      <c r="F117" s="37"/>
      <c r="G117" s="37"/>
      <c r="H117" s="38"/>
    </row>
    <row r="118" spans="1:8" s="16" customFormat="1" ht="37.5" customHeight="1" x14ac:dyDescent="0.2">
      <c r="A118" s="160" t="s">
        <v>65</v>
      </c>
      <c r="B118" s="285"/>
      <c r="C118" s="159"/>
      <c r="D118" s="36">
        <v>252</v>
      </c>
      <c r="E118" s="37"/>
      <c r="F118" s="37"/>
      <c r="G118" s="37"/>
      <c r="H118" s="38"/>
    </row>
    <row r="119" spans="1:8" s="16" customFormat="1" ht="37.5" customHeight="1" x14ac:dyDescent="0.2">
      <c r="A119" s="160" t="s">
        <v>66</v>
      </c>
      <c r="B119" s="285"/>
      <c r="C119" s="159"/>
      <c r="D119" s="36">
        <v>252</v>
      </c>
      <c r="E119" s="37"/>
      <c r="F119" s="37"/>
      <c r="G119" s="37"/>
      <c r="H119" s="38"/>
    </row>
    <row r="120" spans="1:8" s="16" customFormat="1" ht="37.5" customHeight="1" x14ac:dyDescent="0.2">
      <c r="A120" s="160" t="s">
        <v>67</v>
      </c>
      <c r="B120" s="285"/>
      <c r="C120" s="159"/>
      <c r="D120" s="36">
        <v>504</v>
      </c>
      <c r="E120" s="37"/>
      <c r="F120" s="37"/>
      <c r="G120" s="37"/>
      <c r="H120" s="38"/>
    </row>
    <row r="121" spans="1:8" s="16" customFormat="1" ht="37.5" customHeight="1" x14ac:dyDescent="0.2">
      <c r="A121" s="160" t="s">
        <v>68</v>
      </c>
      <c r="B121" s="285"/>
      <c r="C121" s="159"/>
      <c r="D121" s="36">
        <v>756</v>
      </c>
      <c r="E121" s="37"/>
      <c r="F121" s="37"/>
      <c r="G121" s="37"/>
      <c r="H121" s="38"/>
    </row>
    <row r="122" spans="1:8" s="16" customFormat="1" ht="37.5" customHeight="1" thickBot="1" x14ac:dyDescent="0.25">
      <c r="A122" s="207" t="s">
        <v>69</v>
      </c>
      <c r="B122" s="286"/>
      <c r="C122" s="164"/>
      <c r="D122" s="36">
        <v>4221</v>
      </c>
      <c r="E122" s="37"/>
      <c r="F122" s="37"/>
      <c r="G122" s="37"/>
      <c r="H122" s="38"/>
    </row>
    <row r="123" spans="1:8" s="16" customFormat="1" ht="117.75" customHeight="1" thickBot="1" x14ac:dyDescent="0.25">
      <c r="A123" s="287" t="s">
        <v>71</v>
      </c>
      <c r="B123" s="288"/>
      <c r="C123" s="28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"2ГИС.РЯЗАНЬ" (версия для ПК); 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Интернет-площадки и Веб-приложения на основе Cправочника организаций "2ГИС.РЯЗАНЬ", http://api.2gis.ru/</v>
      </c>
      <c r="D123" s="45">
        <v>33</v>
      </c>
      <c r="E123" s="45"/>
      <c r="F123" s="45"/>
      <c r="G123" s="45"/>
      <c r="H123" s="46"/>
    </row>
    <row r="124" spans="1:8" s="28" customFormat="1" ht="50.1" customHeight="1" thickBot="1" x14ac:dyDescent="0.25">
      <c r="A124" s="24" t="s">
        <v>72</v>
      </c>
      <c r="B124" s="25"/>
      <c r="C124" s="26"/>
      <c r="D124" s="173" t="str">
        <f>"от "&amp;MIN(D126,D146:H147,F186,D148:H162)&amp;" до "&amp;MAX(D126,D146:H147,F186,D148:H162)</f>
        <v>от 537 до 15750</v>
      </c>
      <c r="E124" s="173"/>
      <c r="F124" s="173"/>
      <c r="G124" s="173"/>
      <c r="H124" s="174"/>
    </row>
    <row r="125" spans="1:8" s="16" customFormat="1" ht="24.95" customHeight="1" thickBot="1" x14ac:dyDescent="0.25">
      <c r="A125" s="290"/>
      <c r="B125" s="291"/>
      <c r="C125" s="130"/>
      <c r="D125" s="292"/>
      <c r="E125" s="292"/>
      <c r="F125" s="292"/>
      <c r="G125" s="292"/>
      <c r="H125" s="293"/>
    </row>
    <row r="126" spans="1:8" s="16" customFormat="1" ht="58.5" customHeight="1" thickBot="1" x14ac:dyDescent="0.25">
      <c r="A126" s="179" t="s">
        <v>73</v>
      </c>
      <c r="B126" s="180"/>
      <c r="C126"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"2ГИС.РЯЗАНЬ" (версия для ПК); Интернет-площадка 2gis.kz на основе Cправочника организаций "2ГИС.РЯЗАНЬ"; Электронный справочник на основе Справочника организаций "2ГИС.РЯЗАНЬ" (мобильная версия); Интернет-площадки и Веб-приложения на основе Cправочника организаций "2ГИС.РЯЗАНЬ", http://api.2gis.kz/</v>
      </c>
      <c r="D126" s="182">
        <v>4200</v>
      </c>
      <c r="E126" s="182"/>
      <c r="F126" s="182"/>
      <c r="G126" s="182"/>
      <c r="H126" s="183"/>
    </row>
    <row r="127" spans="1:8" s="16" customFormat="1" ht="58.5" customHeight="1" thickBot="1" x14ac:dyDescent="0.25">
      <c r="A127" s="184" t="s">
        <v>74</v>
      </c>
      <c r="B127" s="185"/>
      <c r="C127" s="186"/>
      <c r="D127" s="187" t="s">
        <v>75</v>
      </c>
      <c r="E127" s="188"/>
      <c r="F127" s="188"/>
      <c r="G127" s="188"/>
      <c r="H127" s="189"/>
    </row>
    <row r="128" spans="1:8" s="16" customFormat="1" ht="58.5" customHeight="1" x14ac:dyDescent="0.2">
      <c r="A128" s="190" t="s">
        <v>76</v>
      </c>
      <c r="B128" s="191"/>
      <c r="C128" s="186"/>
      <c r="D128" s="157">
        <f>D126/4</f>
        <v>1050</v>
      </c>
      <c r="E128" s="157"/>
      <c r="F128" s="157"/>
      <c r="G128" s="157"/>
      <c r="H128" s="158"/>
    </row>
    <row r="129" spans="1:8" s="16" customFormat="1" ht="58.5" customHeight="1" x14ac:dyDescent="0.2">
      <c r="A129" s="190" t="s">
        <v>77</v>
      </c>
      <c r="B129" s="191"/>
      <c r="C129" s="186"/>
      <c r="D129" s="157">
        <f>D126/5</f>
        <v>840</v>
      </c>
      <c r="E129" s="157"/>
      <c r="F129" s="157"/>
      <c r="G129" s="157"/>
      <c r="H129" s="158"/>
    </row>
    <row r="130" spans="1:8" s="16" customFormat="1" ht="58.5" customHeight="1" x14ac:dyDescent="0.2">
      <c r="A130" s="190" t="s">
        <v>78</v>
      </c>
      <c r="B130" s="191"/>
      <c r="C130" s="186"/>
      <c r="D130" s="157">
        <f>D126/6</f>
        <v>700</v>
      </c>
      <c r="E130" s="157"/>
      <c r="F130" s="157"/>
      <c r="G130" s="157"/>
      <c r="H130" s="158"/>
    </row>
    <row r="131" spans="1:8" s="16" customFormat="1" ht="58.5" customHeight="1" x14ac:dyDescent="0.2">
      <c r="A131" s="190" t="s">
        <v>79</v>
      </c>
      <c r="B131" s="191"/>
      <c r="C131" s="186"/>
      <c r="D131" s="157">
        <f>D126/7</f>
        <v>600</v>
      </c>
      <c r="E131" s="157"/>
      <c r="F131" s="157"/>
      <c r="G131" s="157"/>
      <c r="H131" s="158"/>
    </row>
    <row r="132" spans="1:8" s="16" customFormat="1" ht="58.5" customHeight="1" x14ac:dyDescent="0.2">
      <c r="A132" s="190" t="s">
        <v>80</v>
      </c>
      <c r="B132" s="191"/>
      <c r="C132" s="186"/>
      <c r="D132" s="157">
        <f>D126/8</f>
        <v>525</v>
      </c>
      <c r="E132" s="157"/>
      <c r="F132" s="157"/>
      <c r="G132" s="157"/>
      <c r="H132" s="158"/>
    </row>
    <row r="133" spans="1:8" s="16" customFormat="1" ht="58.5" customHeight="1" x14ac:dyDescent="0.2">
      <c r="A133" s="190" t="s">
        <v>81</v>
      </c>
      <c r="B133" s="191"/>
      <c r="C133" s="186"/>
      <c r="D133" s="157">
        <f>D126/9</f>
        <v>466.66666666666669</v>
      </c>
      <c r="E133" s="157"/>
      <c r="F133" s="157"/>
      <c r="G133" s="157"/>
      <c r="H133" s="158"/>
    </row>
    <row r="134" spans="1:8" s="16" customFormat="1" ht="58.5" customHeight="1" x14ac:dyDescent="0.2">
      <c r="A134" s="190" t="s">
        <v>82</v>
      </c>
      <c r="B134" s="191"/>
      <c r="C134" s="186"/>
      <c r="D134" s="157">
        <f>D126/10</f>
        <v>420</v>
      </c>
      <c r="E134" s="157"/>
      <c r="F134" s="157"/>
      <c r="G134" s="157"/>
      <c r="H134" s="158"/>
    </row>
    <row r="135" spans="1:8" s="16" customFormat="1" ht="58.5" customHeight="1" thickBot="1" x14ac:dyDescent="0.25">
      <c r="A135" s="179" t="s">
        <v>83</v>
      </c>
      <c r="B135" s="180"/>
      <c r="C135" s="186"/>
      <c r="D135" s="182">
        <v>4920</v>
      </c>
      <c r="E135" s="182"/>
      <c r="F135" s="182"/>
      <c r="G135" s="182"/>
      <c r="H135" s="183"/>
    </row>
    <row r="136" spans="1:8" s="16" customFormat="1" ht="58.5" customHeight="1" thickBot="1" x14ac:dyDescent="0.25">
      <c r="A136" s="184" t="s">
        <v>74</v>
      </c>
      <c r="B136" s="185"/>
      <c r="C136" s="186"/>
      <c r="D136" s="187" t="s">
        <v>75</v>
      </c>
      <c r="E136" s="188"/>
      <c r="F136" s="188"/>
      <c r="G136" s="188"/>
      <c r="H136" s="189"/>
    </row>
    <row r="137" spans="1:8" s="16" customFormat="1" ht="58.5" customHeight="1" x14ac:dyDescent="0.2">
      <c r="A137" s="190" t="s">
        <v>76</v>
      </c>
      <c r="B137" s="191"/>
      <c r="C137" s="186"/>
      <c r="D137" s="157">
        <v>1230</v>
      </c>
      <c r="E137" s="157"/>
      <c r="F137" s="157"/>
      <c r="G137" s="157"/>
      <c r="H137" s="158"/>
    </row>
    <row r="138" spans="1:8" s="16" customFormat="1" ht="58.5" customHeight="1" x14ac:dyDescent="0.2">
      <c r="A138" s="190" t="s">
        <v>77</v>
      </c>
      <c r="B138" s="191"/>
      <c r="C138" s="186"/>
      <c r="D138" s="157">
        <v>984</v>
      </c>
      <c r="E138" s="157"/>
      <c r="F138" s="157"/>
      <c r="G138" s="157"/>
      <c r="H138" s="158"/>
    </row>
    <row r="139" spans="1:8" s="16" customFormat="1" ht="58.5" customHeight="1" x14ac:dyDescent="0.2">
      <c r="A139" s="190" t="s">
        <v>78</v>
      </c>
      <c r="B139" s="191"/>
      <c r="C139" s="186"/>
      <c r="D139" s="157">
        <v>820</v>
      </c>
      <c r="E139" s="157"/>
      <c r="F139" s="157"/>
      <c r="G139" s="157"/>
      <c r="H139" s="158"/>
    </row>
    <row r="140" spans="1:8" s="16" customFormat="1" ht="58.5" customHeight="1" x14ac:dyDescent="0.2">
      <c r="A140" s="190" t="s">
        <v>79</v>
      </c>
      <c r="B140" s="191"/>
      <c r="C140" s="186"/>
      <c r="D140" s="157">
        <v>702.85714285714278</v>
      </c>
      <c r="E140" s="157"/>
      <c r="F140" s="157"/>
      <c r="G140" s="157"/>
      <c r="H140" s="158"/>
    </row>
    <row r="141" spans="1:8" s="16" customFormat="1" ht="58.5" customHeight="1" x14ac:dyDescent="0.2">
      <c r="A141" s="190" t="s">
        <v>80</v>
      </c>
      <c r="B141" s="191"/>
      <c r="C141" s="186"/>
      <c r="D141" s="157">
        <v>615</v>
      </c>
      <c r="E141" s="157"/>
      <c r="F141" s="157"/>
      <c r="G141" s="157"/>
      <c r="H141" s="158"/>
    </row>
    <row r="142" spans="1:8" s="16" customFormat="1" ht="58.5" customHeight="1" x14ac:dyDescent="0.2">
      <c r="A142" s="190" t="s">
        <v>81</v>
      </c>
      <c r="B142" s="191"/>
      <c r="C142" s="186"/>
      <c r="D142" s="157">
        <v>546.66666666666663</v>
      </c>
      <c r="E142" s="157"/>
      <c r="F142" s="157"/>
      <c r="G142" s="157"/>
      <c r="H142" s="158"/>
    </row>
    <row r="143" spans="1:8" s="16" customFormat="1" ht="58.5" customHeight="1" thickBot="1" x14ac:dyDescent="0.25">
      <c r="A143" s="190" t="s">
        <v>82</v>
      </c>
      <c r="B143" s="191"/>
      <c r="C143" s="194"/>
      <c r="D143" s="157">
        <v>492</v>
      </c>
      <c r="E143" s="157"/>
      <c r="F143" s="157"/>
      <c r="G143" s="157"/>
      <c r="H143" s="158"/>
    </row>
    <row r="144" spans="1:8" s="16" customFormat="1" ht="62.45" customHeight="1" thickBot="1" x14ac:dyDescent="0.25">
      <c r="A144" s="195" t="s">
        <v>84</v>
      </c>
      <c r="B144" s="196"/>
      <c r="C144"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2ГИС 4.0 и выше)</v>
      </c>
      <c r="D144" s="44">
        <v>10509</v>
      </c>
      <c r="E144" s="45"/>
      <c r="F144" s="45"/>
      <c r="G144" s="45"/>
      <c r="H144" s="46"/>
    </row>
    <row r="145" spans="1:8" s="16" customFormat="1" ht="24.95" customHeight="1" thickBot="1" x14ac:dyDescent="0.25">
      <c r="A145" s="290"/>
      <c r="B145" s="291"/>
      <c r="C145" s="125"/>
      <c r="D145" s="292"/>
      <c r="E145" s="292"/>
      <c r="F145" s="292"/>
      <c r="G145" s="292"/>
      <c r="H145" s="293"/>
    </row>
    <row r="146" spans="1:8" s="16" customFormat="1" ht="50.1" customHeight="1" x14ac:dyDescent="0.2">
      <c r="A146" s="160" t="s">
        <v>85</v>
      </c>
      <c r="B146" s="161"/>
      <c r="C146" s="298" t="str">
        <f>"Интернет-площадка 2gis.ru на основе Cправочника организаций "&amp;$C$2&amp;""</f>
        <v>Интернет-площадка 2gis.ru на основе Cправочника организаций "2ГИС.РЯЗАНЬ"</v>
      </c>
      <c r="D146" s="56">
        <v>3000</v>
      </c>
      <c r="E146" s="37"/>
      <c r="F146" s="37"/>
      <c r="G146" s="37"/>
      <c r="H146" s="38"/>
    </row>
    <row r="147" spans="1:8" s="16" customFormat="1" ht="50.1" customHeight="1" x14ac:dyDescent="0.2">
      <c r="A147" s="160" t="s">
        <v>86</v>
      </c>
      <c r="B147" s="161"/>
      <c r="C147" s="203" t="str">
        <f>"Электронный справочник на основе Справочника организаций"&amp;$C$2&amp;" (версия для ПК)"</f>
        <v>Электронный справочник на основе Справочника организаций"2ГИС.РЯЗАНЬ" (версия для ПК)</v>
      </c>
      <c r="D147" s="56">
        <v>3528</v>
      </c>
      <c r="E147" s="37"/>
      <c r="F147" s="37"/>
      <c r="G147" s="37"/>
      <c r="H147" s="38"/>
    </row>
    <row r="148" spans="1:8" s="16" customFormat="1" ht="50.1" customHeight="1" x14ac:dyDescent="0.2">
      <c r="A148" s="160" t="s">
        <v>87</v>
      </c>
      <c r="B148" s="161"/>
      <c r="C148" s="203" t="str">
        <f>"Электронный справочник на основе Справочника организаций"&amp;$C$2&amp;" (версия для ПК)"</f>
        <v>Электронный справочник на основе Справочника организаций"2ГИС.РЯЗАНЬ" (версия для ПК)</v>
      </c>
      <c r="D148" s="56">
        <v>8064</v>
      </c>
      <c r="E148" s="37"/>
      <c r="F148" s="37"/>
      <c r="G148" s="37"/>
      <c r="H148" s="38"/>
    </row>
    <row r="149" spans="1:8" s="16" customFormat="1" ht="50.1" customHeight="1" x14ac:dyDescent="0.2">
      <c r="A149" s="160" t="s">
        <v>88</v>
      </c>
      <c r="B149" s="161"/>
      <c r="C149" s="203" t="str">
        <f>"Интернет-площадка 2gis.ru на основе Cправочника организаций "&amp;$C$2&amp;""</f>
        <v>Интернет-площадка 2gis.ru на основе Cправочника организаций "2ГИС.РЯЗАНЬ"</v>
      </c>
      <c r="D149" s="56">
        <v>5700</v>
      </c>
      <c r="E149" s="37"/>
      <c r="F149" s="37"/>
      <c r="G149" s="37"/>
      <c r="H149" s="38"/>
    </row>
    <row r="150" spans="1:8" s="16" customFormat="1" ht="50.1" customHeight="1" x14ac:dyDescent="0.2">
      <c r="A150" s="160" t="s">
        <v>89</v>
      </c>
      <c r="B150" s="161"/>
      <c r="C150" s="203" t="str">
        <f>"Интернет-площадка 2gis.ru на основе Cправочника организаций "&amp;$C$2&amp;""</f>
        <v>Интернет-площадка 2gis.ru на основе Cправочника организаций "2ГИС.РЯЗАНЬ"</v>
      </c>
      <c r="D150" s="56">
        <v>6201</v>
      </c>
      <c r="E150" s="37"/>
      <c r="F150" s="37"/>
      <c r="G150" s="37"/>
      <c r="H150" s="38"/>
    </row>
    <row r="151" spans="1:8" s="16" customFormat="1" ht="50.1" customHeight="1" x14ac:dyDescent="0.2">
      <c r="A151" s="160" t="s">
        <v>90</v>
      </c>
      <c r="B151" s="161"/>
      <c r="C151" s="203" t="str">
        <f>"Электронный справочник на основе Справочника организаций"&amp;$C$2&amp;" (версия для ПК)"</f>
        <v>Электронный справочник на основе Справочника организаций"2ГИС.РЯЗАНЬ" (версия для ПК)</v>
      </c>
      <c r="D151" s="56">
        <v>5418</v>
      </c>
      <c r="E151" s="37"/>
      <c r="F151" s="37"/>
      <c r="G151" s="37"/>
      <c r="H151" s="38"/>
    </row>
    <row r="152" spans="1:8" s="16" customFormat="1" ht="50.1" customHeight="1" x14ac:dyDescent="0.2">
      <c r="A152" s="160" t="s">
        <v>91</v>
      </c>
      <c r="B152" s="161"/>
      <c r="C152" s="203" t="str">
        <f>"Электронный справочник на основе Справочника организаций"&amp;$C$2&amp;" (версия для ПК)"</f>
        <v>Электронный справочник на основе Справочника организаций"2ГИС.РЯЗАНЬ" (версия для ПК)</v>
      </c>
      <c r="D152" s="56">
        <v>5418</v>
      </c>
      <c r="E152" s="37"/>
      <c r="F152" s="37"/>
      <c r="G152" s="37"/>
      <c r="H152" s="38"/>
    </row>
    <row r="153" spans="1:8" s="16" customFormat="1" ht="50.1" customHeight="1" x14ac:dyDescent="0.2">
      <c r="A153" s="160" t="s">
        <v>92</v>
      </c>
      <c r="B153" s="161"/>
      <c r="C153" s="203" t="str">
        <f>"Электронный справочник на основе Справочника организаций"&amp;$C$2&amp;" (версия для ПК)"</f>
        <v>Электронный справочник на основе Справочника организаций"2ГИС.РЯЗАНЬ" (версия для ПК)</v>
      </c>
      <c r="D153" s="56">
        <v>9702</v>
      </c>
      <c r="E153" s="37"/>
      <c r="F153" s="37"/>
      <c r="G153" s="37"/>
      <c r="H153" s="38"/>
    </row>
    <row r="154" spans="1:8" s="16" customFormat="1" ht="50.1" customHeight="1" x14ac:dyDescent="0.2">
      <c r="A154" s="160" t="s">
        <v>93</v>
      </c>
      <c r="B154" s="161"/>
      <c r="C154" s="203" t="str">
        <f>C187</f>
        <v>Интернет-площадка 2gis.ru на основе Cправочника организаций "2ГИС.РЯЗАНЬ"</v>
      </c>
      <c r="D154" s="56">
        <v>15750</v>
      </c>
      <c r="E154" s="37"/>
      <c r="F154" s="37"/>
      <c r="G154" s="37"/>
      <c r="H154" s="38"/>
    </row>
    <row r="155" spans="1:8" s="16" customFormat="1" ht="50.1" customHeight="1" x14ac:dyDescent="0.2">
      <c r="A155" s="154" t="s">
        <v>94</v>
      </c>
      <c r="B155" s="204"/>
      <c r="C155" s="203" t="s">
        <v>95</v>
      </c>
      <c r="D155" s="56">
        <v>537</v>
      </c>
      <c r="E155" s="37"/>
      <c r="F155" s="37"/>
      <c r="G155" s="37"/>
      <c r="H155" s="38"/>
    </row>
    <row r="156" spans="1:8" s="16" customFormat="1" ht="83.25" customHeight="1" x14ac:dyDescent="0.2">
      <c r="A156" s="160" t="s">
        <v>96</v>
      </c>
      <c r="B156" s="161"/>
      <c r="C156"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"2ГИС.РЯЗАНЬ" (мобильная версия 2ГИС 4.0 и выше); Интернет-площадка 2gis.ru на основе Cправочника организаций "2ГИС.РЯЗАНЬ"</v>
      </c>
      <c r="D156" s="56">
        <v>2016</v>
      </c>
      <c r="E156" s="37"/>
      <c r="F156" s="37"/>
      <c r="G156" s="37"/>
      <c r="H156" s="38"/>
    </row>
    <row r="157" spans="1:8" s="16" customFormat="1" ht="83.25" customHeight="1" x14ac:dyDescent="0.2">
      <c r="A157" s="160" t="s">
        <v>97</v>
      </c>
      <c r="B157" s="161"/>
      <c r="C157" s="203" t="str">
        <f t="shared" ref="C157:C15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"2ГИС.РЯЗАНЬ" (мобильная версия 2ГИС 4.0 и выше); Интернет-площадка 2gis.ru на основе Cправочника организаций "2ГИС.РЯЗАНЬ"</v>
      </c>
      <c r="D157" s="56">
        <v>1536</v>
      </c>
      <c r="E157" s="37"/>
      <c r="F157" s="37"/>
      <c r="G157" s="37"/>
      <c r="H157" s="38"/>
    </row>
    <row r="158" spans="1:8" s="16" customFormat="1" ht="83.25" customHeight="1" x14ac:dyDescent="0.2">
      <c r="A158" s="160" t="s">
        <v>98</v>
      </c>
      <c r="B158" s="161"/>
      <c r="C158" s="203" t="str">
        <f t="shared" si="0"/>
        <v>электронный справочник на основе Справочника организаций "2ГИС.РЯЗАНЬ" (мобильная версия 2ГИС 4.0 и выше); Интернет-площадка 2gis.ru на основе Cправочника организаций "2ГИС.РЯЗАНЬ"</v>
      </c>
      <c r="D158" s="56">
        <v>1638</v>
      </c>
      <c r="E158" s="37"/>
      <c r="F158" s="37"/>
      <c r="G158" s="37"/>
      <c r="H158" s="38"/>
    </row>
    <row r="159" spans="1:8" s="16" customFormat="1" ht="83.25" customHeight="1" x14ac:dyDescent="0.2">
      <c r="A159" s="160" t="s">
        <v>99</v>
      </c>
      <c r="B159" s="161"/>
      <c r="C159" s="203" t="str">
        <f t="shared" si="0"/>
        <v>электронный справочник на основе Справочника организаций "2ГИС.РЯЗАНЬ" (мобильная версия 2ГИС 4.0 и выше); Интернет-площадка 2gis.ru на основе Cправочника организаций "2ГИС.РЯЗАНЬ"</v>
      </c>
      <c r="D159" s="56">
        <v>768</v>
      </c>
      <c r="E159" s="37"/>
      <c r="F159" s="37"/>
      <c r="G159" s="37"/>
      <c r="H159" s="38"/>
    </row>
    <row r="160" spans="1:8" s="16" customFormat="1" ht="83.25" customHeight="1" x14ac:dyDescent="0.2">
      <c r="A160" s="160" t="s">
        <v>100</v>
      </c>
      <c r="B160" s="161" t="s">
        <v>100</v>
      </c>
      <c r="C160"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"2ГИС.РЯЗАНЬ" (мобильная версия 2ГИС 4.0 и выше); Интернет-площадка 2gis.ru на основе Cправочника организаций "2ГИС.РЯЗАНЬ"</v>
      </c>
      <c r="D160" s="56">
        <v>12600</v>
      </c>
      <c r="E160" s="37"/>
      <c r="F160" s="37"/>
      <c r="G160" s="37"/>
      <c r="H160" s="38"/>
    </row>
    <row r="161" spans="1:8" s="16" customFormat="1" ht="83.25" customHeight="1" x14ac:dyDescent="0.2">
      <c r="A161" s="160" t="s">
        <v>101</v>
      </c>
      <c r="B161" s="161" t="s">
        <v>101</v>
      </c>
      <c r="C161"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"2ГИС.РЯЗАНЬ" (мобильная версия 2ГИС 4.0 и выше); Интернет-площадка 2gis.ru на основе Cправочника организаций "2ГИС.РЯЗАНЬ"</v>
      </c>
      <c r="D161" s="56">
        <v>3504</v>
      </c>
      <c r="E161" s="37"/>
      <c r="F161" s="37"/>
      <c r="G161" s="37"/>
      <c r="H161" s="38"/>
    </row>
    <row r="162" spans="1:8" s="16" customFormat="1" ht="50.1" customHeight="1" thickBot="1" x14ac:dyDescent="0.25">
      <c r="A162" s="160" t="s">
        <v>102</v>
      </c>
      <c r="B162" s="161"/>
      <c r="C162" s="203" t="str">
        <f>"Электронный справочник на основе Справочника организаций"&amp;$C$2&amp;" (версия для ПК)"</f>
        <v>Электронный справочник на основе Справочника организаций"2ГИС.РЯЗАНЬ" (версия для ПК)</v>
      </c>
      <c r="D162" s="56">
        <v>3528</v>
      </c>
      <c r="E162" s="37"/>
      <c r="F162" s="37"/>
      <c r="G162" s="37"/>
      <c r="H162" s="38"/>
    </row>
    <row r="163" spans="1:8" s="16" customFormat="1" ht="102" customHeight="1" thickBot="1" x14ac:dyDescent="0.25">
      <c r="A163" s="160" t="s">
        <v>16</v>
      </c>
      <c r="B163" s="161"/>
      <c r="C163"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2ГИС 4.0 и выше)</v>
      </c>
      <c r="D163" s="56">
        <v>945</v>
      </c>
      <c r="E163" s="37"/>
      <c r="F163" s="37"/>
      <c r="G163" s="37"/>
      <c r="H163" s="38"/>
    </row>
    <row r="164" spans="1:8" s="16" customFormat="1" ht="102" customHeight="1" thickBot="1" x14ac:dyDescent="0.25">
      <c r="A164" s="160" t="s">
        <v>103</v>
      </c>
      <c r="B164" s="161"/>
      <c r="C164"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2ГИС 4.0 и выше)</v>
      </c>
      <c r="D164" s="56">
        <v>100002</v>
      </c>
      <c r="E164" s="37"/>
      <c r="F164" s="37"/>
      <c r="G164" s="37"/>
      <c r="H164" s="38"/>
    </row>
    <row r="165" spans="1:8" s="16" customFormat="1" ht="126" customHeight="1" x14ac:dyDescent="0.2">
      <c r="A165" s="160" t="s">
        <v>104</v>
      </c>
      <c r="B165" s="161"/>
      <c r="C165" s="30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"2ГИС.РЯЗАНЬ" (версия для ПК); 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Интернет-площадки и Веб-приложения на основе Cправочника организаций "2ГИС.РЯЗАНЬ", http://api.2gis.ru/</v>
      </c>
      <c r="D165" s="56">
        <v>4500</v>
      </c>
      <c r="E165" s="37"/>
      <c r="F165" s="37"/>
      <c r="G165" s="37"/>
      <c r="H165" s="38"/>
    </row>
    <row r="166" spans="1:8" s="16" customFormat="1" ht="96" customHeight="1" x14ac:dyDescent="0.2">
      <c r="A166" s="154" t="s">
        <v>105</v>
      </c>
      <c r="B166" s="204"/>
      <c r="C166"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Интернет-площадки и Веб-приложения на основе Cправочника организаций "2ГИС.РЯЗАНЬ", http://api.2gis.ru/</v>
      </c>
      <c r="D166" s="56">
        <v>3150</v>
      </c>
      <c r="E166" s="37"/>
      <c r="F166" s="37"/>
      <c r="G166" s="37"/>
      <c r="H166" s="38"/>
    </row>
    <row r="167" spans="1:8" s="16" customFormat="1" ht="96" customHeight="1" x14ac:dyDescent="0.2">
      <c r="A167" s="154" t="s">
        <v>106</v>
      </c>
      <c r="B167" s="204"/>
      <c r="C167"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"2ГИС.РЯЗАНЬ" (мобильная версия 2ГИС 4.0 и выше)</v>
      </c>
      <c r="D167" s="56">
        <v>5262</v>
      </c>
      <c r="E167" s="37"/>
      <c r="F167" s="37"/>
      <c r="G167" s="37"/>
      <c r="H167" s="38"/>
    </row>
    <row r="168" spans="1:8" s="16" customFormat="1" ht="50.1" customHeight="1" x14ac:dyDescent="0.2">
      <c r="A168" s="160" t="s">
        <v>107</v>
      </c>
      <c r="B168" s="161"/>
      <c r="C168" s="203" t="str">
        <f>"Интернет-площадка 2gis.ru на основе Cправочника организаций "&amp;$C$2&amp;""</f>
        <v>Интернет-площадка 2gis.ru на основе Cправочника организаций "2ГИС.РЯЗАНЬ"</v>
      </c>
      <c r="D168" s="56">
        <v>4200</v>
      </c>
      <c r="E168" s="37"/>
      <c r="F168" s="37"/>
      <c r="G168" s="37"/>
      <c r="H168" s="38"/>
    </row>
    <row r="169" spans="1:8" s="16" customFormat="1" ht="50.1" customHeight="1" x14ac:dyDescent="0.2">
      <c r="A169" s="160" t="s">
        <v>108</v>
      </c>
      <c r="B169" s="161"/>
      <c r="C169" s="203" t="str">
        <f>"Электронный справочник на основе Справочника организаций"&amp;$C$2&amp;" (версия для ПК)"</f>
        <v>Электронный справочник на основе Справочника организаций"2ГИС.РЯЗАНЬ" (версия для ПК)</v>
      </c>
      <c r="D169" s="56">
        <v>5040</v>
      </c>
      <c r="E169" s="37"/>
      <c r="F169" s="37"/>
      <c r="G169" s="37"/>
      <c r="H169" s="38"/>
    </row>
    <row r="170" spans="1:8" s="16" customFormat="1" ht="50.1" customHeight="1" x14ac:dyDescent="0.2">
      <c r="A170" s="160" t="s">
        <v>109</v>
      </c>
      <c r="B170" s="161"/>
      <c r="C170" s="203" t="str">
        <f>"Электронный справочник на основе Справочника организаций"&amp;$C$2&amp;" (версия для ПК)"</f>
        <v>Электронный справочник на основе Справочника организаций"2ГИС.РЯЗАНЬ" (версия для ПК)</v>
      </c>
      <c r="D170" s="56">
        <v>11400</v>
      </c>
      <c r="E170" s="37"/>
      <c r="F170" s="37"/>
      <c r="G170" s="37"/>
      <c r="H170" s="38"/>
    </row>
    <row r="171" spans="1:8" s="16" customFormat="1" ht="50.1" customHeight="1" x14ac:dyDescent="0.2">
      <c r="A171" s="160" t="s">
        <v>110</v>
      </c>
      <c r="B171" s="161"/>
      <c r="C171" s="203" t="str">
        <f>"Интернет-площадка 2gis.ru на основе Cправочника организаций "&amp;$C$2&amp;""</f>
        <v>Интернет-площадка 2gis.ru на основе Cправочника организаций "2ГИС.РЯЗАНЬ"</v>
      </c>
      <c r="D171" s="56">
        <v>8040</v>
      </c>
      <c r="E171" s="37"/>
      <c r="F171" s="37"/>
      <c r="G171" s="37"/>
      <c r="H171" s="38"/>
    </row>
    <row r="172" spans="1:8" s="16" customFormat="1" ht="50.1" customHeight="1" x14ac:dyDescent="0.2">
      <c r="A172" s="160" t="s">
        <v>111</v>
      </c>
      <c r="B172" s="161"/>
      <c r="C172" s="203" t="str">
        <f>"Интернет-площадка 2gis.ru на основе Cправочника организаций "&amp;$C$2&amp;""</f>
        <v>Интернет-площадка 2gis.ru на основе Cправочника организаций "2ГИС.РЯЗАНЬ"</v>
      </c>
      <c r="D172" s="56">
        <v>9648</v>
      </c>
      <c r="E172" s="37"/>
      <c r="F172" s="37"/>
      <c r="G172" s="37"/>
      <c r="H172" s="38"/>
    </row>
    <row r="173" spans="1:8" s="16" customFormat="1" ht="50.1" customHeight="1" x14ac:dyDescent="0.2">
      <c r="A173" s="160" t="s">
        <v>112</v>
      </c>
      <c r="B173" s="161"/>
      <c r="C173" s="203" t="str">
        <f>"Электронный справочник на основе Справочника организаций"&amp;$C$2&amp;" (версия для ПК)"</f>
        <v>Электронный справочник на основе Справочника организаций"2ГИС.РЯЗАНЬ" (версия для ПК)</v>
      </c>
      <c r="D173" s="56">
        <v>7680</v>
      </c>
      <c r="E173" s="37"/>
      <c r="F173" s="37"/>
      <c r="G173" s="37"/>
      <c r="H173" s="38"/>
    </row>
    <row r="174" spans="1:8" s="16" customFormat="1" ht="50.1" customHeight="1" x14ac:dyDescent="0.2">
      <c r="A174" s="160" t="s">
        <v>113</v>
      </c>
      <c r="B174" s="161"/>
      <c r="C174" s="203" t="str">
        <f>"Электронный справочник на основе Справочника организаций"&amp;$C$2&amp;" (версия для ПК)"</f>
        <v>Электронный справочник на основе Справочника организаций"2ГИС.РЯЗАНЬ" (версия для ПК)</v>
      </c>
      <c r="D174" s="56">
        <v>7680</v>
      </c>
      <c r="E174" s="37"/>
      <c r="F174" s="37"/>
      <c r="G174" s="37"/>
      <c r="H174" s="38"/>
    </row>
    <row r="175" spans="1:8" s="16" customFormat="1" ht="50.1" customHeight="1" x14ac:dyDescent="0.2">
      <c r="A175" s="160" t="s">
        <v>114</v>
      </c>
      <c r="B175" s="161"/>
      <c r="C175" s="203" t="str">
        <f>"Электронный справочник на основе Справочника организаций"&amp;$C$2&amp;" (версия для ПК)"</f>
        <v>Электронный справочник на основе Справочника организаций"2ГИС.РЯЗАНЬ" (версия для ПК)</v>
      </c>
      <c r="D175" s="56">
        <v>13680</v>
      </c>
      <c r="E175" s="37"/>
      <c r="F175" s="37"/>
      <c r="G175" s="37"/>
      <c r="H175" s="38"/>
    </row>
    <row r="176" spans="1:8" s="16" customFormat="1" ht="50.1" customHeight="1" x14ac:dyDescent="0.2">
      <c r="A176" s="160" t="s">
        <v>115</v>
      </c>
      <c r="B176" s="161"/>
      <c r="C176" s="203" t="s">
        <v>95</v>
      </c>
      <c r="D176" s="56">
        <v>840</v>
      </c>
      <c r="E176" s="37"/>
      <c r="F176" s="37"/>
      <c r="G176" s="37"/>
      <c r="H176" s="38"/>
    </row>
    <row r="177" spans="1:8" s="16" customFormat="1" ht="64.5" customHeight="1" x14ac:dyDescent="0.2">
      <c r="A177" s="160" t="s">
        <v>116</v>
      </c>
      <c r="B177" s="161"/>
      <c r="C177"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"2ГИС.РЯЗАНЬ" (мобильная версия 2ГИС 4.0 и выше); Интернет-площадка 2gis.ru на основе Cправочника организаций "2ГИС.РЯЗАНЬ"</v>
      </c>
      <c r="D177" s="56">
        <v>17640</v>
      </c>
      <c r="E177" s="37"/>
      <c r="F177" s="37"/>
      <c r="G177" s="37"/>
      <c r="H177" s="38"/>
    </row>
    <row r="178" spans="1:8" s="16" customFormat="1" ht="50.1" customHeight="1" thickBot="1" x14ac:dyDescent="0.25">
      <c r="A178" s="160" t="s">
        <v>117</v>
      </c>
      <c r="B178" s="161"/>
      <c r="C178" s="203" t="str">
        <f>"Электронный справочник на основе Справочника организаций"&amp;$C$2&amp;" (версия для ПК)"</f>
        <v>Электронный справочник на основе Справочника организаций"2ГИС.РЯЗАНЬ" (версия для ПК)</v>
      </c>
      <c r="D178" s="56">
        <v>5040</v>
      </c>
      <c r="E178" s="37"/>
      <c r="F178" s="37"/>
      <c r="G178" s="37"/>
      <c r="H178" s="38"/>
    </row>
    <row r="179" spans="1:8" s="28" customFormat="1" ht="50.1" customHeight="1" thickBot="1" x14ac:dyDescent="0.25">
      <c r="A179" s="24" t="s">
        <v>118</v>
      </c>
      <c r="B179" s="25"/>
      <c r="C179" s="26"/>
      <c r="D179" s="173"/>
      <c r="E179" s="173"/>
      <c r="F179" s="173"/>
      <c r="G179" s="173"/>
      <c r="H179" s="174"/>
    </row>
    <row r="180" spans="1:8" s="16" customFormat="1" ht="50.1" customHeight="1" x14ac:dyDescent="0.2">
      <c r="A180" s="160" t="s">
        <v>119</v>
      </c>
      <c r="B180" s="161"/>
      <c r="C180" s="206" t="str">
        <f>"Электронный справочник на основе Справочника организаций "&amp;$C$2&amp;" (мобильная версия)"</f>
        <v>Электронный справочник на основе Справочника организаций "2ГИС.РЯЗАНЬ" (мобильная версия)</v>
      </c>
      <c r="D180" s="36">
        <v>3150</v>
      </c>
      <c r="E180" s="37"/>
      <c r="F180" s="37"/>
      <c r="G180" s="37"/>
      <c r="H180" s="38"/>
    </row>
    <row r="181" spans="1:8" s="16" customFormat="1" ht="50.1" customHeight="1" x14ac:dyDescent="0.2">
      <c r="A181" s="160" t="s">
        <v>120</v>
      </c>
      <c r="B181" s="161"/>
      <c r="C181" s="209"/>
      <c r="D181" s="36">
        <v>3150</v>
      </c>
      <c r="E181" s="37"/>
      <c r="F181" s="37"/>
      <c r="G181" s="37"/>
      <c r="H181" s="38"/>
    </row>
    <row r="182" spans="1:8" s="16" customFormat="1" ht="50.1" customHeight="1" x14ac:dyDescent="0.2">
      <c r="A182" s="207" t="s">
        <v>121</v>
      </c>
      <c r="B182" s="208"/>
      <c r="C182" s="209"/>
      <c r="D182" s="297">
        <v>1590</v>
      </c>
      <c r="E182" s="157"/>
      <c r="F182" s="157"/>
      <c r="G182" s="157"/>
      <c r="H182" s="157"/>
    </row>
    <row r="183" spans="1:8" s="16" customFormat="1" ht="50.1" customHeight="1" x14ac:dyDescent="0.2">
      <c r="A183" s="207" t="s">
        <v>122</v>
      </c>
      <c r="B183" s="208"/>
      <c r="C183" s="209"/>
      <c r="D183" s="297">
        <v>159</v>
      </c>
      <c r="E183" s="157"/>
      <c r="F183" s="157"/>
      <c r="G183" s="157"/>
      <c r="H183" s="157"/>
    </row>
    <row r="184" spans="1:8" s="16" customFormat="1" ht="50.1" customHeight="1" thickBot="1" x14ac:dyDescent="0.25">
      <c r="A184" s="207" t="s">
        <v>123</v>
      </c>
      <c r="B184" s="208"/>
      <c r="C184" s="210"/>
      <c r="D184" s="78">
        <v>537</v>
      </c>
      <c r="E184" s="79"/>
      <c r="F184" s="79"/>
      <c r="G184" s="79"/>
      <c r="H184" s="79"/>
    </row>
    <row r="185" spans="1:8" s="16" customFormat="1" ht="50.1" customHeight="1" thickBot="1" x14ac:dyDescent="0.25">
      <c r="A185" s="24" t="s">
        <v>124</v>
      </c>
      <c r="B185" s="25"/>
      <c r="C185" s="26"/>
      <c r="D185" s="173"/>
      <c r="E185" s="173"/>
      <c r="F185" s="173"/>
      <c r="G185" s="173"/>
      <c r="H185" s="174"/>
    </row>
    <row r="186" spans="1:8" s="16" customFormat="1" ht="50.1" customHeight="1" x14ac:dyDescent="0.2">
      <c r="A186" s="160" t="s">
        <v>125</v>
      </c>
      <c r="B186" s="161"/>
      <c r="C186"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"2ГИС.РЯЗАНЬ" (мобильная версия 2ГИС 4.0 и выше)</v>
      </c>
      <c r="D186" s="212">
        <f>F186*1.2</f>
        <v>3780</v>
      </c>
      <c r="E186" s="213">
        <f>F186*1.1</f>
        <v>3465.0000000000005</v>
      </c>
      <c r="F186" s="213">
        <v>3150</v>
      </c>
      <c r="G186" s="213">
        <f>F186*0.75</f>
        <v>2362.5</v>
      </c>
      <c r="H186" s="214">
        <f>F186*0.5</f>
        <v>1575</v>
      </c>
    </row>
    <row r="187" spans="1:8" s="16" customFormat="1" ht="50.1" customHeight="1" x14ac:dyDescent="0.2">
      <c r="A187" s="160" t="s">
        <v>126</v>
      </c>
      <c r="B187" s="161"/>
      <c r="C187" s="203" t="str">
        <f>"Интернет-площадка 2gis.ru на основе Cправочника организаций "&amp;$C$2&amp;""</f>
        <v>Интернет-площадка 2gis.ru на основе Cправочника организаций "2ГИС.РЯЗАНЬ"</v>
      </c>
      <c r="D187" s="36">
        <v>2835</v>
      </c>
      <c r="E187" s="37"/>
      <c r="F187" s="37"/>
      <c r="G187" s="37"/>
      <c r="H187" s="38"/>
    </row>
    <row r="188" spans="1:8" s="16" customFormat="1" ht="50.1" customHeight="1" x14ac:dyDescent="0.2">
      <c r="A188" s="160" t="s">
        <v>127</v>
      </c>
      <c r="B188" s="161"/>
      <c r="C188" s="203" t="str">
        <f>"Электронный справочник на основе Справочника организаций"&amp;$C$2&amp;" (версия для ПК)"</f>
        <v>Электронный справочник на основе Справочника организаций"2ГИС.РЯЗАНЬ" (версия для ПК)</v>
      </c>
      <c r="D188" s="56">
        <v>1575</v>
      </c>
      <c r="E188" s="37"/>
      <c r="F188" s="37"/>
      <c r="G188" s="37"/>
      <c r="H188" s="38"/>
    </row>
    <row r="189" spans="1:8" s="16" customFormat="1" ht="50.1" customHeight="1" x14ac:dyDescent="0.2">
      <c r="A189" s="154" t="s">
        <v>198</v>
      </c>
      <c r="B189" s="204"/>
      <c r="C189"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"2ГИС.РЯЗАНЬ" (мобильная версия 2ГИС 4.0 и выше)</v>
      </c>
      <c r="D189" s="212">
        <f>F189*1.2</f>
        <v>5328</v>
      </c>
      <c r="E189" s="213">
        <f>F189*1.1</f>
        <v>4884</v>
      </c>
      <c r="F189" s="213">
        <v>4440</v>
      </c>
      <c r="G189" s="213">
        <f>F189*0.75</f>
        <v>3330</v>
      </c>
      <c r="H189" s="214">
        <f>F189*0.5</f>
        <v>2220</v>
      </c>
    </row>
    <row r="190" spans="1:8" s="16" customFormat="1" ht="50.1" customHeight="1" x14ac:dyDescent="0.2">
      <c r="A190" s="160" t="s">
        <v>199</v>
      </c>
      <c r="B190" s="161"/>
      <c r="C190" s="203" t="str">
        <f>"Интернет-площадка 2gis.ru на основе Cправочника организаций "&amp;$C$2&amp;""</f>
        <v>Интернет-площадка 2gis.ru на основе Cправочника организаций "2ГИС.РЯЗАНЬ"</v>
      </c>
      <c r="D190" s="36">
        <v>4080</v>
      </c>
      <c r="E190" s="37"/>
      <c r="F190" s="37"/>
      <c r="G190" s="37"/>
      <c r="H190" s="38"/>
    </row>
    <row r="191" spans="1:8" s="16" customFormat="1" ht="50.1" customHeight="1" x14ac:dyDescent="0.2">
      <c r="A191" s="160" t="s">
        <v>130</v>
      </c>
      <c r="B191" s="161"/>
      <c r="C191" s="203" t="str">
        <f>"Электронный справочник на основе Справочника организаций"&amp;$C$2&amp;" (версия для ПК)"</f>
        <v>Электронный справочник на основе Справочника организаций"2ГИС.РЯЗАНЬ" (версия для ПК)</v>
      </c>
      <c r="D191" s="36">
        <v>2280</v>
      </c>
      <c r="E191" s="37"/>
      <c r="F191" s="37"/>
      <c r="G191" s="37"/>
      <c r="H191" s="38"/>
    </row>
    <row r="192" spans="1:8" s="16" customFormat="1" ht="126" customHeight="1" thickBot="1" x14ac:dyDescent="0.25">
      <c r="A192" s="160" t="s">
        <v>131</v>
      </c>
      <c r="B192" s="161"/>
      <c r="C192" s="215" t="e">
        <f>#REF!</f>
        <v>#REF!</v>
      </c>
      <c r="D192" s="212">
        <f>F192*1.2</f>
        <v>2570.4</v>
      </c>
      <c r="E192" s="213">
        <f>F192*1.1</f>
        <v>2356.2000000000003</v>
      </c>
      <c r="F192" s="213">
        <v>2142</v>
      </c>
      <c r="G192" s="213">
        <f>F192*0.75</f>
        <v>1606.5</v>
      </c>
      <c r="H192" s="214">
        <f>F192*0.5</f>
        <v>1071</v>
      </c>
    </row>
    <row r="193" spans="1:8" s="28" customFormat="1" ht="50.1" customHeight="1" thickBot="1" x14ac:dyDescent="0.25">
      <c r="A193" s="24" t="s">
        <v>200</v>
      </c>
      <c r="B193" s="25"/>
      <c r="C193" s="26"/>
      <c r="D193" s="173"/>
      <c r="E193" s="173"/>
      <c r="F193" s="173"/>
      <c r="G193" s="173"/>
      <c r="H193" s="174"/>
    </row>
    <row r="194" spans="1:8" s="23" customFormat="1" ht="30" customHeight="1" thickBot="1" x14ac:dyDescent="0.25">
      <c r="A194" s="302"/>
      <c r="B194" s="303"/>
      <c r="C194" s="460"/>
      <c r="D194" s="303"/>
      <c r="E194" s="303"/>
      <c r="F194" s="303"/>
      <c r="G194" s="303"/>
      <c r="H194" s="304"/>
    </row>
    <row r="195" spans="1:8" s="16" customFormat="1" ht="185.25" customHeight="1" x14ac:dyDescent="0.2">
      <c r="A195" s="160" t="s">
        <v>201</v>
      </c>
      <c r="B195" s="161"/>
      <c r="C195"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"2ГИС.РЯЗАНЬ" (версия для ПК); 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2ГИС 4.0 и выше)</v>
      </c>
      <c r="D195" s="31">
        <v>6630</v>
      </c>
      <c r="E195" s="32"/>
      <c r="F195" s="32"/>
      <c r="G195" s="32"/>
      <c r="H195" s="33"/>
    </row>
    <row r="196" spans="1:8" s="16" customFormat="1" ht="83.25" customHeight="1" thickBot="1" x14ac:dyDescent="0.25">
      <c r="A196" s="160" t="s">
        <v>202</v>
      </c>
      <c r="B196" s="161"/>
      <c r="C196" s="209"/>
      <c r="D196" s="36">
        <v>6630</v>
      </c>
      <c r="E196" s="37"/>
      <c r="F196" s="37"/>
      <c r="G196" s="37"/>
      <c r="H196" s="38"/>
    </row>
    <row r="197" spans="1:8" s="16" customFormat="1" ht="21.75" thickBot="1" x14ac:dyDescent="0.25">
      <c r="A197" s="290"/>
      <c r="B197" s="291"/>
      <c r="C197" s="125"/>
      <c r="D197" s="292"/>
      <c r="E197" s="292"/>
      <c r="F197" s="292"/>
      <c r="G197" s="292"/>
      <c r="H197" s="293"/>
    </row>
    <row r="198" spans="1:8" ht="12.6" customHeight="1" x14ac:dyDescent="0.2"/>
    <row r="199" spans="1:8" s="223" customFormat="1" ht="24.95" customHeight="1" x14ac:dyDescent="0.2">
      <c r="A199" s="220"/>
      <c r="B199" s="221" t="s">
        <v>133</v>
      </c>
      <c r="C199" s="222" t="s">
        <v>534</v>
      </c>
      <c r="D199" s="222"/>
    </row>
    <row r="200" spans="1:8" s="223" customFormat="1" ht="24.95" customHeight="1" x14ac:dyDescent="0.2">
      <c r="A200" s="220"/>
      <c r="C200" s="224" t="s">
        <v>535</v>
      </c>
      <c r="D200" s="224"/>
    </row>
    <row r="201" spans="1:8" s="223" customFormat="1" ht="24.95" customHeight="1" x14ac:dyDescent="0.2">
      <c r="A201" s="220"/>
      <c r="C201" s="224" t="s">
        <v>536</v>
      </c>
      <c r="D201" s="224"/>
    </row>
    <row r="202" spans="1:8" s="217" customFormat="1" ht="12" customHeight="1" x14ac:dyDescent="0.2">
      <c r="A202" s="216"/>
      <c r="C202" s="224"/>
      <c r="D202" s="224"/>
      <c r="E202" s="223"/>
      <c r="F202" s="223"/>
      <c r="G202" s="223"/>
    </row>
    <row r="203" spans="1:8" s="231" customFormat="1" ht="24.95" customHeight="1" x14ac:dyDescent="0.2">
      <c r="A203" s="227" t="str">
        <f>Абакан_юр!A174</f>
        <v>По соглашению сторон в качестве валюты платежа могут выступать украинские гривны, в этом случае курс следующий: 1 руб. = 0,4408 гривен</v>
      </c>
      <c r="B203" s="227"/>
      <c r="C203" s="227"/>
      <c r="D203" s="228"/>
      <c r="E203" s="228"/>
      <c r="F203" s="229"/>
      <c r="G203" s="230"/>
      <c r="H203" s="230"/>
    </row>
    <row r="204" spans="1:8" s="231" customFormat="1" ht="24.95" customHeight="1" x14ac:dyDescent="0.2">
      <c r="A204" s="227" t="str">
        <f>Абакан_юр!A175</f>
        <v>По соглашению сторон в качестве валюты платежа могут выступать дирхамы ОАЭ, в этом случае курс следующий: 1 руб. = 0,0420 дирхам</v>
      </c>
      <c r="B204" s="227"/>
      <c r="C204" s="227"/>
      <c r="D204" s="228"/>
      <c r="E204" s="228"/>
      <c r="F204" s="229"/>
      <c r="G204" s="232"/>
      <c r="H204" s="232"/>
    </row>
    <row r="205" spans="1:8" s="231" customFormat="1" ht="24.95" customHeight="1" x14ac:dyDescent="0.2">
      <c r="A205" s="227" t="str">
        <f>Абакан_юр!A176</f>
        <v>По соглашению сторон в качестве валюты платежа могут выступать доллары США, в этом случае курс следующий: 1 руб. = 0,0114 доллара</v>
      </c>
      <c r="B205" s="227"/>
      <c r="C205" s="227"/>
      <c r="D205" s="228"/>
      <c r="E205" s="228"/>
      <c r="F205" s="229"/>
      <c r="G205" s="232"/>
      <c r="H205" s="232"/>
    </row>
    <row r="206" spans="1:8" s="231" customFormat="1" ht="24.95" customHeight="1" x14ac:dyDescent="0.2">
      <c r="A206" s="227" t="str">
        <f>Абакан_юр!A177</f>
        <v>По соглашению сторон в качестве валюты платежа могут выступать евро, в этом случае курс следующий: 1 руб. = 0,0105 евро</v>
      </c>
      <c r="B206" s="227"/>
      <c r="C206" s="227"/>
      <c r="D206" s="228"/>
      <c r="E206" s="229"/>
      <c r="F206" s="229"/>
      <c r="G206" s="232"/>
      <c r="H206" s="232"/>
    </row>
    <row r="207" spans="1:8" s="231" customFormat="1" ht="24.95" customHeight="1" x14ac:dyDescent="0.2">
      <c r="A207" s="227" t="str">
        <f>Абакан_юр!A178</f>
        <v>По соглашению сторон в качестве валюты платежа могут выступать чешские кроны, в этом случае курс следующий: 1 руб. = 0,2605 крона</v>
      </c>
      <c r="B207" s="227"/>
      <c r="C207" s="227"/>
      <c r="D207" s="228"/>
      <c r="E207" s="229"/>
      <c r="F207" s="229"/>
      <c r="G207" s="232"/>
      <c r="H207" s="232"/>
    </row>
    <row r="208" spans="1:8" s="231" customFormat="1" ht="24.95" customHeight="1" x14ac:dyDescent="0.2">
      <c r="A208" s="227" t="str">
        <f>Абакан_юр!A179</f>
        <v>По соглашению сторон в качестве валюты платежа могут выступать киргизские сомы, в этом случае курс следующий: 1 руб. = 1,0083 сом</v>
      </c>
      <c r="B208" s="227"/>
      <c r="C208" s="227"/>
      <c r="D208" s="228"/>
      <c r="E208" s="228"/>
      <c r="F208" s="229"/>
      <c r="G208" s="232"/>
      <c r="H208" s="232"/>
    </row>
    <row r="209" spans="1:8" s="231" customFormat="1" ht="24.95" customHeight="1" x14ac:dyDescent="0.2">
      <c r="A209" s="227" t="str">
        <f>Абакан_юр!A180</f>
        <v>По соглашению сторон в качестве валюты платежа могут выступать казахстанские тенге, в этом случае курс следующий: 1 руб. = 5,0473 тенге</v>
      </c>
      <c r="B209" s="227"/>
      <c r="C209" s="227"/>
      <c r="D209" s="228"/>
      <c r="E209" s="228"/>
      <c r="F209" s="229"/>
      <c r="G209" s="232"/>
      <c r="H209" s="232"/>
    </row>
    <row r="210" spans="1:8" s="238" customFormat="1" ht="12" customHeight="1" x14ac:dyDescent="0.2">
      <c r="A210" s="233"/>
      <c r="B210" s="233"/>
      <c r="C210" s="234"/>
      <c r="D210" s="235"/>
      <c r="E210" s="235"/>
      <c r="F210" s="236"/>
      <c r="G210" s="237"/>
      <c r="H210" s="237"/>
    </row>
    <row r="211" spans="1:8" ht="24.95" customHeight="1" x14ac:dyDescent="0.2">
      <c r="A211" s="239" t="s">
        <v>144</v>
      </c>
      <c r="B211" s="239"/>
      <c r="C211" s="239"/>
      <c r="D211" s="239"/>
      <c r="E211" s="239"/>
      <c r="F211" s="239"/>
      <c r="G211" s="239"/>
      <c r="H211" s="239"/>
    </row>
    <row r="212" spans="1:8" ht="24.95" customHeight="1" x14ac:dyDescent="0.2">
      <c r="A212" s="239" t="s">
        <v>145</v>
      </c>
      <c r="B212" s="239"/>
      <c r="C212" s="239"/>
      <c r="D212" s="239"/>
      <c r="E212" s="239"/>
      <c r="F212" s="239"/>
      <c r="G212" s="239"/>
      <c r="H212" s="239"/>
    </row>
    <row r="213" spans="1:8" s="238" customFormat="1" ht="12.6" customHeight="1" x14ac:dyDescent="0.2">
      <c r="A213" s="233"/>
      <c r="B213" s="233"/>
      <c r="C213" s="234"/>
      <c r="D213" s="235"/>
      <c r="E213" s="235"/>
      <c r="F213" s="236"/>
      <c r="G213" s="237"/>
      <c r="H213" s="237"/>
    </row>
    <row r="214" spans="1:8" s="242" customFormat="1" ht="50.1" customHeight="1" thickBot="1" x14ac:dyDescent="0.25">
      <c r="A214" s="240" t="s">
        <v>146</v>
      </c>
      <c r="B214" s="240"/>
      <c r="C214" s="240"/>
      <c r="D214" s="240"/>
      <c r="E214" s="240"/>
      <c r="F214" s="241"/>
      <c r="G214" s="231"/>
    </row>
    <row r="215" spans="1:8" s="247" customFormat="1" ht="50.1" customHeight="1" thickBot="1" x14ac:dyDescent="0.25">
      <c r="A215" s="311" t="s">
        <v>147</v>
      </c>
      <c r="B215" s="312"/>
      <c r="C215" s="312"/>
      <c r="D215" s="312"/>
      <c r="E215" s="313"/>
      <c r="F215" s="246"/>
      <c r="G215" s="217"/>
    </row>
    <row r="216" spans="1:8" ht="91.5" customHeight="1" thickBot="1" x14ac:dyDescent="0.25">
      <c r="A216" s="426" t="s">
        <v>148</v>
      </c>
      <c r="B216" s="427"/>
      <c r="C216" s="250" t="s">
        <v>149</v>
      </c>
      <c r="D216" s="440" t="s">
        <v>150</v>
      </c>
      <c r="E216" s="441"/>
      <c r="F216" s="252"/>
      <c r="G216" s="252"/>
      <c r="H216" s="252"/>
    </row>
    <row r="217" spans="1:8" ht="50.1" customHeight="1" x14ac:dyDescent="0.2">
      <c r="A217" s="253" t="s">
        <v>207</v>
      </c>
      <c r="B217" s="254"/>
      <c r="C217" s="256" t="s">
        <v>208</v>
      </c>
      <c r="D217" s="473">
        <v>2190</v>
      </c>
      <c r="E217" s="257"/>
      <c r="F217" s="252"/>
      <c r="G217" s="252"/>
      <c r="H217" s="252"/>
    </row>
    <row r="218" spans="1:8" ht="50.1" customHeight="1" x14ac:dyDescent="0.2">
      <c r="A218" s="258" t="s">
        <v>209</v>
      </c>
      <c r="B218" s="259"/>
      <c r="C218" s="261"/>
      <c r="D218" s="474">
        <v>1590</v>
      </c>
      <c r="E218" s="262"/>
      <c r="F218" s="252"/>
      <c r="G218" s="252"/>
      <c r="H218" s="252"/>
    </row>
    <row r="219" spans="1:8" ht="50.1" customHeight="1" x14ac:dyDescent="0.2">
      <c r="A219" s="258" t="s">
        <v>210</v>
      </c>
      <c r="B219" s="259"/>
      <c r="C219" s="261"/>
      <c r="D219" s="474">
        <v>1440</v>
      </c>
      <c r="E219" s="262"/>
      <c r="F219" s="252"/>
      <c r="G219" s="252"/>
      <c r="H219" s="252"/>
    </row>
    <row r="220" spans="1:8" ht="50.1" customHeight="1" x14ac:dyDescent="0.2">
      <c r="A220" s="258" t="s">
        <v>211</v>
      </c>
      <c r="B220" s="259"/>
      <c r="C220" s="261"/>
      <c r="D220" s="474">
        <v>1290</v>
      </c>
      <c r="E220" s="262"/>
      <c r="F220" s="252"/>
      <c r="G220" s="252"/>
      <c r="H220" s="252"/>
    </row>
    <row r="221" spans="1:8" ht="99.95" customHeight="1" x14ac:dyDescent="0.2">
      <c r="A221" s="258" t="s">
        <v>151</v>
      </c>
      <c r="B221" s="259"/>
      <c r="C221" s="260" t="s">
        <v>152</v>
      </c>
      <c r="D221" s="261" t="s">
        <v>153</v>
      </c>
      <c r="E221" s="262"/>
      <c r="F221" s="252"/>
      <c r="G221" s="252"/>
      <c r="H221" s="252"/>
    </row>
    <row r="222" spans="1:8" ht="75" customHeight="1" x14ac:dyDescent="0.2">
      <c r="A222" s="258" t="s">
        <v>154</v>
      </c>
      <c r="B222" s="259"/>
      <c r="C222" s="260" t="s">
        <v>155</v>
      </c>
      <c r="D222" s="261" t="s">
        <v>156</v>
      </c>
      <c r="E222" s="262"/>
      <c r="F222" s="252"/>
      <c r="G222" s="252"/>
      <c r="H222" s="252"/>
    </row>
    <row r="223" spans="1:8" ht="141.75" customHeight="1" thickBot="1" x14ac:dyDescent="0.25">
      <c r="A223" s="321" t="s">
        <v>157</v>
      </c>
      <c r="B223" s="322"/>
      <c r="C223" s="323" t="s">
        <v>158</v>
      </c>
      <c r="D223" s="324" t="s">
        <v>156</v>
      </c>
      <c r="E223" s="325"/>
      <c r="F223" s="252"/>
      <c r="G223" s="252"/>
      <c r="H223" s="252"/>
    </row>
    <row r="224" spans="1:8" s="217" customFormat="1" ht="102.75" customHeight="1" thickBot="1" x14ac:dyDescent="0.25">
      <c r="A224" s="321" t="s">
        <v>160</v>
      </c>
      <c r="B224" s="322"/>
      <c r="C224" s="611" t="s">
        <v>161</v>
      </c>
      <c r="D224" s="322" t="s">
        <v>156</v>
      </c>
      <c r="E224" s="612"/>
      <c r="F224" s="246"/>
      <c r="G224" s="246"/>
      <c r="H224" s="246"/>
    </row>
    <row r="225" spans="1:8" s="238" customFormat="1" ht="222.75" customHeight="1" thickBot="1" x14ac:dyDescent="0.25">
      <c r="A225" s="321" t="s">
        <v>162</v>
      </c>
      <c r="B225" s="322"/>
      <c r="C225" s="323" t="s">
        <v>163</v>
      </c>
      <c r="D225" s="324" t="s">
        <v>156</v>
      </c>
      <c r="E225" s="325"/>
      <c r="F225" s="236"/>
      <c r="G225" s="237"/>
      <c r="H225" s="237"/>
    </row>
    <row r="226" spans="1:8" ht="35.25" customHeight="1" x14ac:dyDescent="0.2">
      <c r="A226" s="264" t="s">
        <v>164</v>
      </c>
      <c r="B226" s="264"/>
      <c r="C226" s="264"/>
      <c r="D226" s="264"/>
      <c r="E226" s="264"/>
      <c r="F226" s="264"/>
      <c r="G226" s="264"/>
      <c r="H226" s="264"/>
    </row>
    <row r="227" spans="1:8" ht="35.25" customHeight="1" x14ac:dyDescent="0.2">
      <c r="A227" s="264" t="s">
        <v>165</v>
      </c>
      <c r="B227" s="264"/>
      <c r="C227" s="264"/>
      <c r="D227" s="264"/>
      <c r="E227" s="264"/>
      <c r="F227" s="264"/>
      <c r="G227" s="264"/>
      <c r="H227" s="264"/>
    </row>
    <row r="228" spans="1:8" ht="185.25" customHeight="1" x14ac:dyDescent="0.2">
      <c r="A228" s="326" t="str">
        <f>Абакан_юр!A195</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28" s="326"/>
      <c r="C228" s="326"/>
      <c r="D228" s="326"/>
      <c r="E228" s="326"/>
      <c r="F228" s="326"/>
      <c r="G228" s="326"/>
      <c r="H228" s="326"/>
    </row>
    <row r="229" spans="1:8" s="16" customFormat="1" ht="67.5" customHeight="1" x14ac:dyDescent="0.2">
      <c r="A229" s="239" t="s">
        <v>167</v>
      </c>
      <c r="B229" s="239"/>
      <c r="C229" s="239"/>
      <c r="D229" s="239"/>
      <c r="E229" s="239"/>
      <c r="F229" s="239"/>
      <c r="G229" s="239"/>
      <c r="H229" s="239"/>
    </row>
    <row r="230" spans="1:8" ht="23.25" x14ac:dyDescent="0.2">
      <c r="A230" s="264" t="s">
        <v>168</v>
      </c>
      <c r="B230" s="264"/>
      <c r="C230" s="264"/>
      <c r="D230" s="264"/>
      <c r="E230" s="264"/>
      <c r="F230" s="264"/>
      <c r="G230" s="264"/>
      <c r="H230" s="264"/>
    </row>
    <row r="231" spans="1:8" s="266" customFormat="1" ht="114.75" customHeight="1" x14ac:dyDescent="0.2">
      <c r="A231" s="239" t="s">
        <v>169</v>
      </c>
      <c r="B231" s="239"/>
      <c r="C231" s="239"/>
      <c r="D231" s="239"/>
      <c r="E231" s="239"/>
      <c r="F231" s="239"/>
      <c r="G231" s="239"/>
      <c r="H231" s="239"/>
    </row>
  </sheetData>
  <sheetProtection selectLockedCells="1" selectUnlockedCells="1"/>
  <mergeCells count="386">
    <mergeCell ref="A228:H228"/>
    <mergeCell ref="A229:H229"/>
    <mergeCell ref="A230:H230"/>
    <mergeCell ref="A231:E231"/>
    <mergeCell ref="F231:H231"/>
    <mergeCell ref="A224:B224"/>
    <mergeCell ref="D224:E224"/>
    <mergeCell ref="A225:B225"/>
    <mergeCell ref="D225:E225"/>
    <mergeCell ref="A226:H226"/>
    <mergeCell ref="A227:H227"/>
    <mergeCell ref="D220:E220"/>
    <mergeCell ref="A221:B221"/>
    <mergeCell ref="D221:E221"/>
    <mergeCell ref="A222:B222"/>
    <mergeCell ref="D222:E222"/>
    <mergeCell ref="A223:B223"/>
    <mergeCell ref="D223:E223"/>
    <mergeCell ref="A216:B216"/>
    <mergeCell ref="D216:E216"/>
    <mergeCell ref="A217:B217"/>
    <mergeCell ref="C217:C220"/>
    <mergeCell ref="D217:E217"/>
    <mergeCell ref="A218:B218"/>
    <mergeCell ref="D218:E218"/>
    <mergeCell ref="A219:B219"/>
    <mergeCell ref="D219:E219"/>
    <mergeCell ref="A220:B220"/>
    <mergeCell ref="A208:C208"/>
    <mergeCell ref="A209:C209"/>
    <mergeCell ref="A211:H211"/>
    <mergeCell ref="A212:H212"/>
    <mergeCell ref="A214:E214"/>
    <mergeCell ref="A215:E215"/>
    <mergeCell ref="A203:C203"/>
    <mergeCell ref="G203:H203"/>
    <mergeCell ref="A204:C204"/>
    <mergeCell ref="A205:C205"/>
    <mergeCell ref="A206:C206"/>
    <mergeCell ref="A207:C207"/>
    <mergeCell ref="A197:B197"/>
    <mergeCell ref="D197:H197"/>
    <mergeCell ref="C199:D199"/>
    <mergeCell ref="C200:D200"/>
    <mergeCell ref="C201:D201"/>
    <mergeCell ref="C202:D202"/>
    <mergeCell ref="A194:C194"/>
    <mergeCell ref="D194:H194"/>
    <mergeCell ref="A195:B195"/>
    <mergeCell ref="C195:C196"/>
    <mergeCell ref="D195:H195"/>
    <mergeCell ref="A196:B196"/>
    <mergeCell ref="D196:H196"/>
    <mergeCell ref="A190:B190"/>
    <mergeCell ref="D190:H190"/>
    <mergeCell ref="A191:B191"/>
    <mergeCell ref="D191:H191"/>
    <mergeCell ref="A192:B192"/>
    <mergeCell ref="A193:B193"/>
    <mergeCell ref="D193:H193"/>
    <mergeCell ref="A186:B186"/>
    <mergeCell ref="A187:B187"/>
    <mergeCell ref="D187:H187"/>
    <mergeCell ref="A188:B188"/>
    <mergeCell ref="D188:H188"/>
    <mergeCell ref="A189:B189"/>
    <mergeCell ref="D182:H182"/>
    <mergeCell ref="A183:B183"/>
    <mergeCell ref="D183:H183"/>
    <mergeCell ref="A184:B184"/>
    <mergeCell ref="D184:H184"/>
    <mergeCell ref="A185:B185"/>
    <mergeCell ref="D185:H185"/>
    <mergeCell ref="A178:B178"/>
    <mergeCell ref="D178:H178"/>
    <mergeCell ref="A179:B179"/>
    <mergeCell ref="D179:H179"/>
    <mergeCell ref="A180:B180"/>
    <mergeCell ref="C180:C184"/>
    <mergeCell ref="D180:H180"/>
    <mergeCell ref="A181:B181"/>
    <mergeCell ref="D181:H181"/>
    <mergeCell ref="A182:B182"/>
    <mergeCell ref="A175:B175"/>
    <mergeCell ref="D175:H175"/>
    <mergeCell ref="A176:B176"/>
    <mergeCell ref="D176:H176"/>
    <mergeCell ref="A177:B177"/>
    <mergeCell ref="D177:H177"/>
    <mergeCell ref="A172:B172"/>
    <mergeCell ref="D172:H172"/>
    <mergeCell ref="A173:B173"/>
    <mergeCell ref="D173:H173"/>
    <mergeCell ref="A174:B174"/>
    <mergeCell ref="D174:H174"/>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D129:H129"/>
    <mergeCell ref="A130:B130"/>
    <mergeCell ref="D130:H130"/>
    <mergeCell ref="A131:B131"/>
    <mergeCell ref="D131:H131"/>
    <mergeCell ref="A132:B132"/>
    <mergeCell ref="D132:H132"/>
    <mergeCell ref="A125:B125"/>
    <mergeCell ref="D125:H125"/>
    <mergeCell ref="A126:B126"/>
    <mergeCell ref="C126:C143"/>
    <mergeCell ref="D126:H126"/>
    <mergeCell ref="A127:B127"/>
    <mergeCell ref="D127:H127"/>
    <mergeCell ref="A128:B128"/>
    <mergeCell ref="D128:H128"/>
    <mergeCell ref="A129:B129"/>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16:B116"/>
    <mergeCell ref="D116:H116"/>
    <mergeCell ref="A117:B117"/>
    <mergeCell ref="D117:H117"/>
    <mergeCell ref="A118:B118"/>
    <mergeCell ref="D118:H118"/>
    <mergeCell ref="A111:B111"/>
    <mergeCell ref="D111:H111"/>
    <mergeCell ref="A112:C112"/>
    <mergeCell ref="D112:H112"/>
    <mergeCell ref="D113:H113"/>
    <mergeCell ref="A114:B114"/>
    <mergeCell ref="C114:C122"/>
    <mergeCell ref="D114:H114"/>
    <mergeCell ref="A115:B115"/>
    <mergeCell ref="D115:H115"/>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02:B102"/>
    <mergeCell ref="D102:H102"/>
    <mergeCell ref="A103:B103"/>
    <mergeCell ref="D103:H103"/>
    <mergeCell ref="A104:B104"/>
    <mergeCell ref="D104:H104"/>
    <mergeCell ref="A99:B99"/>
    <mergeCell ref="D99:H99"/>
    <mergeCell ref="A100:B100"/>
    <mergeCell ref="D100:H100"/>
    <mergeCell ref="A101:B101"/>
    <mergeCell ref="D101:H101"/>
    <mergeCell ref="A96:B96"/>
    <mergeCell ref="D96:H96"/>
    <mergeCell ref="A97:B97"/>
    <mergeCell ref="D97:H97"/>
    <mergeCell ref="A98:B98"/>
    <mergeCell ref="D98:H98"/>
    <mergeCell ref="A93:B93"/>
    <mergeCell ref="D93:H93"/>
    <mergeCell ref="A94:B94"/>
    <mergeCell ref="D94:H94"/>
    <mergeCell ref="A95:B95"/>
    <mergeCell ref="D95:H95"/>
    <mergeCell ref="A90:B90"/>
    <mergeCell ref="D90:H90"/>
    <mergeCell ref="A91:B91"/>
    <mergeCell ref="D91:H91"/>
    <mergeCell ref="A92:B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D70:H70"/>
    <mergeCell ref="A71:C71"/>
    <mergeCell ref="D71:H71"/>
    <mergeCell ref="A72:B72"/>
    <mergeCell ref="C72:C111"/>
    <mergeCell ref="D72:H72"/>
    <mergeCell ref="A73:B73"/>
    <mergeCell ref="D73:H73"/>
    <mergeCell ref="A74:B74"/>
    <mergeCell ref="D74:H74"/>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51:H51"/>
    <mergeCell ref="A52:A53"/>
    <mergeCell ref="D52:H53"/>
    <mergeCell ref="D54:H54"/>
    <mergeCell ref="A55:A59"/>
    <mergeCell ref="B55:B56"/>
    <mergeCell ref="C55:C56"/>
    <mergeCell ref="D55:D59"/>
    <mergeCell ref="E55:E59"/>
    <mergeCell ref="F55:F59"/>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261"/>
  <sheetViews>
    <sheetView view="pageBreakPreview" zoomScale="40" zoomScaleNormal="60" zoomScaleSheetLayoutView="40" workbookViewId="0">
      <pane ySplit="3" topLeftCell="A166" activePane="bottomLeft" state="frozen"/>
      <selection activeCell="A181" sqref="A181:B181"/>
      <selection pane="bottomLeft" activeCell="A181" sqref="A181:B181"/>
    </sheetView>
  </sheetViews>
  <sheetFormatPr defaultColWidth="9.140625" defaultRowHeight="12.75" outlineLevelRow="1" x14ac:dyDescent="0.2"/>
  <cols>
    <col min="1" max="1" width="45.7109375" style="216" customWidth="1"/>
    <col min="2" max="2" width="80.7109375" style="217" customWidth="1"/>
    <col min="3" max="3" width="120.7109375" style="218" customWidth="1"/>
    <col min="4" max="7" width="30.7109375" style="217" customWidth="1"/>
    <col min="8" max="8" width="30.7109375" style="219" customWidth="1"/>
    <col min="9" max="16384" width="9.140625" style="219"/>
  </cols>
  <sheetData>
    <row r="1" spans="1:8" s="4" customFormat="1" ht="50.1" customHeight="1" x14ac:dyDescent="0.2">
      <c r="A1" s="1"/>
      <c r="B1" s="2"/>
      <c r="C1" s="3" t="s">
        <v>0</v>
      </c>
      <c r="D1" s="541"/>
      <c r="E1" s="541"/>
      <c r="F1" s="541"/>
      <c r="G1" s="542"/>
      <c r="H1" s="542"/>
    </row>
    <row r="2" spans="1:8" s="10" customFormat="1" ht="50.1" customHeight="1" x14ac:dyDescent="0.2">
      <c r="A2" s="5" t="str">
        <f>Абакан_юр!A2</f>
        <v>Введен в действие с "01" июня 2024 г.</v>
      </c>
      <c r="B2" s="6" t="s">
        <v>2</v>
      </c>
      <c r="C2" s="7" t="s">
        <v>652</v>
      </c>
      <c r="D2" s="543"/>
      <c r="E2" s="543"/>
      <c r="F2" s="543"/>
      <c r="G2" s="544"/>
      <c r="H2" s="544"/>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s="16" customFormat="1" ht="32.25" customHeight="1" thickBot="1" x14ac:dyDescent="0.25">
      <c r="A6" s="685"/>
      <c r="B6" s="686"/>
      <c r="C6" s="686"/>
      <c r="D6" s="291" t="s">
        <v>234</v>
      </c>
      <c r="E6" s="291"/>
      <c r="F6" s="291"/>
      <c r="G6" s="291"/>
      <c r="H6" s="463"/>
    </row>
    <row r="7" spans="1:8" s="16" customFormat="1" ht="24.95" customHeight="1" thickBot="1" x14ac:dyDescent="0.25">
      <c r="A7" s="81"/>
      <c r="B7" s="129"/>
      <c r="C7" s="130"/>
      <c r="D7" s="267" t="s">
        <v>171</v>
      </c>
      <c r="E7" s="268" t="s">
        <v>172</v>
      </c>
      <c r="F7" s="269" t="s">
        <v>173</v>
      </c>
      <c r="G7" s="268" t="s">
        <v>174</v>
      </c>
      <c r="H7" s="270" t="s">
        <v>175</v>
      </c>
    </row>
    <row r="8" spans="1:8" s="16" customFormat="1" ht="48" customHeight="1" x14ac:dyDescent="0.2">
      <c r="A8" s="29" t="s">
        <v>10</v>
      </c>
      <c r="B8" s="30" t="s">
        <v>27</v>
      </c>
      <c r="C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"2ГИС.САМАРА" (версия для ПК); 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Интернет-площадки и Веб-приложения на основе Cправочника организаций "2ГИС.САМАРА", http://api.2gis.ru/</v>
      </c>
      <c r="D8" s="31">
        <f>F8*1.2</f>
        <v>12438</v>
      </c>
      <c r="E8" s="32">
        <f>F8*1.1</f>
        <v>11401.500000000002</v>
      </c>
      <c r="F8" s="32">
        <v>10365</v>
      </c>
      <c r="G8" s="32">
        <f>F8*0.75</f>
        <v>7773.75</v>
      </c>
      <c r="H8" s="33">
        <f>F8*0.5</f>
        <v>5182.5</v>
      </c>
    </row>
    <row r="9" spans="1:8" s="16" customFormat="1" ht="132" customHeight="1" x14ac:dyDescent="0.2">
      <c r="A9" s="34"/>
      <c r="B9" s="35"/>
      <c r="C9" s="35"/>
      <c r="D9" s="36"/>
      <c r="E9" s="37"/>
      <c r="F9" s="37"/>
      <c r="G9" s="37"/>
      <c r="H9" s="38"/>
    </row>
    <row r="10" spans="1:8" s="16" customFormat="1" ht="97.5" customHeight="1" x14ac:dyDescent="0.2">
      <c r="A10" s="34"/>
      <c r="B10" s="39" t="s">
        <v>12</v>
      </c>
      <c r="C1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"2ГИС.САМАРА" (версия для ПК); 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Интернет-площадки и Веб-приложения на основе Cправочника организаций "2ГИС.САМАРА", http://api.2gis.ru/</v>
      </c>
      <c r="D10" s="36"/>
      <c r="E10" s="37"/>
      <c r="F10" s="37"/>
      <c r="G10" s="37"/>
      <c r="H10" s="38"/>
    </row>
    <row r="11" spans="1:8" s="16" customFormat="1" ht="166.5" customHeight="1" thickBot="1" x14ac:dyDescent="0.25">
      <c r="A11" s="41"/>
      <c r="B11" s="42" t="s">
        <v>13</v>
      </c>
      <c r="C1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11" s="44"/>
      <c r="E11" s="45"/>
      <c r="F11" s="45"/>
      <c r="G11" s="45"/>
      <c r="H11" s="46"/>
    </row>
    <row r="12" spans="1:8" s="16" customFormat="1" ht="32.25" customHeight="1" thickBot="1" x14ac:dyDescent="0.25">
      <c r="A12" s="47"/>
      <c r="B12" s="48"/>
      <c r="C12" s="49"/>
      <c r="D12" s="291" t="s">
        <v>234</v>
      </c>
      <c r="E12" s="291"/>
      <c r="F12" s="291"/>
      <c r="G12" s="291"/>
      <c r="H12" s="463"/>
    </row>
    <row r="13" spans="1:8" s="16" customFormat="1" ht="48" customHeight="1" x14ac:dyDescent="0.2">
      <c r="A13" s="53" t="s">
        <v>14</v>
      </c>
      <c r="B13" s="30" t="s">
        <v>27</v>
      </c>
      <c r="C1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"2ГИС.САМАРА" (версия для ПК); 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Интернет-площадки и Веб-приложения на основе Cправочника организаций "2ГИС.САМАРА", http://api.2gis.ru/</v>
      </c>
      <c r="D13" s="54">
        <f>F13*1.2</f>
        <v>14176.8</v>
      </c>
      <c r="E13" s="32">
        <f>F13*1.1</f>
        <v>12995.400000000001</v>
      </c>
      <c r="F13" s="32">
        <v>11814</v>
      </c>
      <c r="G13" s="32">
        <f>F13*0.75</f>
        <v>8860.5</v>
      </c>
      <c r="H13" s="33">
        <f>F13*0.5</f>
        <v>5907</v>
      </c>
    </row>
    <row r="14" spans="1:8" s="16" customFormat="1" ht="132" customHeight="1" x14ac:dyDescent="0.2">
      <c r="A14" s="55"/>
      <c r="B14" s="35"/>
      <c r="C14" s="35"/>
      <c r="D14" s="56"/>
      <c r="E14" s="37"/>
      <c r="F14" s="37"/>
      <c r="G14" s="37"/>
      <c r="H14" s="38"/>
    </row>
    <row r="15" spans="1:8" s="16" customFormat="1" ht="97.5" customHeight="1" x14ac:dyDescent="0.2">
      <c r="A15" s="55"/>
      <c r="B15" s="39" t="s">
        <v>12</v>
      </c>
      <c r="C15"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"2ГИС.САМАРА" (версия для ПК); 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Интернет-площадки и Веб-приложения на основе Cправочника организаций "2ГИС.САМАРА", http://api.2gis.ru/</v>
      </c>
      <c r="D15" s="56"/>
      <c r="E15" s="37"/>
      <c r="F15" s="37"/>
      <c r="G15" s="37"/>
      <c r="H15" s="38"/>
    </row>
    <row r="16" spans="1:8" s="16" customFormat="1" ht="166.5" customHeight="1" x14ac:dyDescent="0.2">
      <c r="A16" s="55"/>
      <c r="B16" s="57" t="s">
        <v>13</v>
      </c>
      <c r="C16"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16" s="56"/>
      <c r="E16" s="37"/>
      <c r="F16" s="37"/>
      <c r="G16" s="37"/>
      <c r="H16" s="38"/>
    </row>
    <row r="17" spans="1:8" s="16" customFormat="1" ht="92.25" customHeight="1" thickBot="1" x14ac:dyDescent="0.25">
      <c r="A17" s="59"/>
      <c r="B17" s="42" t="s">
        <v>16</v>
      </c>
      <c r="C17"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17" s="61"/>
      <c r="E17" s="45"/>
      <c r="F17" s="45"/>
      <c r="G17" s="45"/>
      <c r="H17" s="46"/>
    </row>
    <row r="18" spans="1:8" s="16" customFormat="1" ht="24.95" customHeight="1" thickBot="1" x14ac:dyDescent="0.25">
      <c r="A18" s="47"/>
      <c r="B18" s="62"/>
      <c r="C18" s="49"/>
      <c r="D18" s="63"/>
      <c r="E18" s="63"/>
      <c r="F18" s="63"/>
      <c r="G18" s="63"/>
      <c r="H18" s="64"/>
    </row>
    <row r="19" spans="1:8" s="16" customFormat="1" ht="112.5" customHeight="1" x14ac:dyDescent="0.2">
      <c r="A19" s="65" t="s">
        <v>17</v>
      </c>
      <c r="B19" s="66" t="s">
        <v>18</v>
      </c>
      <c r="C19" s="67"/>
      <c r="D19" s="68">
        <v>2928</v>
      </c>
      <c r="E19" s="69"/>
      <c r="F19" s="69"/>
      <c r="G19" s="69"/>
      <c r="H19" s="70"/>
    </row>
    <row r="20" spans="1:8" s="16" customFormat="1" ht="50.1" customHeight="1" x14ac:dyDescent="0.2">
      <c r="A20" s="71"/>
      <c r="B20" s="72" t="s">
        <v>19</v>
      </c>
      <c r="C20" s="73" t="str">
        <f>"Электронный справочник "&amp;$C$2&amp;" (версия для ПК)"</f>
        <v>Электронный справочник "2ГИС.САМАРА" (версия для ПК)</v>
      </c>
      <c r="D20" s="74"/>
      <c r="E20" s="75"/>
      <c r="F20" s="75"/>
      <c r="G20" s="75"/>
      <c r="H20" s="76"/>
    </row>
    <row r="21" spans="1:8" s="16" customFormat="1" ht="40.5" customHeight="1" x14ac:dyDescent="0.2">
      <c r="A21" s="71"/>
      <c r="B21" s="72" t="s">
        <v>20</v>
      </c>
      <c r="C21" s="35"/>
      <c r="D21" s="74"/>
      <c r="E21" s="75"/>
      <c r="F21" s="75"/>
      <c r="G21" s="75"/>
      <c r="H21" s="76"/>
    </row>
    <row r="22" spans="1:8" s="16" customFormat="1" ht="75" customHeight="1" thickBot="1" x14ac:dyDescent="0.25">
      <c r="A22" s="77"/>
      <c r="B22" s="72" t="s">
        <v>21</v>
      </c>
      <c r="C22"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"2ГИС.САМАРА"; Электронный справочник "2ГИС.САМАРА" (мобильная версия 2ГИС 4.0 и выше)</v>
      </c>
      <c r="D22" s="78"/>
      <c r="E22" s="79"/>
      <c r="F22" s="79"/>
      <c r="G22" s="79"/>
      <c r="H22" s="80"/>
    </row>
    <row r="23" spans="1:8" s="16" customFormat="1" ht="32.25" customHeight="1" thickBot="1" x14ac:dyDescent="0.25">
      <c r="A23" s="81"/>
      <c r="B23" s="82"/>
      <c r="C23" s="83"/>
      <c r="D23" s="291" t="s">
        <v>234</v>
      </c>
      <c r="E23" s="291"/>
      <c r="F23" s="291"/>
      <c r="G23" s="291"/>
      <c r="H23" s="463"/>
    </row>
    <row r="24" spans="1:8" s="16" customFormat="1" ht="50.1" customHeight="1" x14ac:dyDescent="0.2">
      <c r="A24" s="65" t="s">
        <v>22</v>
      </c>
      <c r="B24" s="87" t="s">
        <v>23</v>
      </c>
      <c r="C24"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Интернет-площадки и Веб-приложения на основе Cправочника организаций "2ГИС.САМАРА", http://api.2gis.ru/</v>
      </c>
      <c r="D24" s="271">
        <v>252</v>
      </c>
      <c r="E24" s="272"/>
      <c r="F24" s="272"/>
      <c r="G24" s="272"/>
      <c r="H24" s="273"/>
    </row>
    <row r="25" spans="1:8" s="16" customFormat="1" ht="94.5" customHeight="1" x14ac:dyDescent="0.2">
      <c r="A25" s="71"/>
      <c r="B25" s="92"/>
      <c r="C25" s="93"/>
      <c r="D25" s="94"/>
      <c r="E25" s="95"/>
      <c r="F25" s="95"/>
      <c r="G25" s="95"/>
      <c r="H25" s="274"/>
    </row>
    <row r="26" spans="1:8" s="16" customFormat="1" ht="163.5" customHeight="1" thickBot="1" x14ac:dyDescent="0.25">
      <c r="A26" s="77"/>
      <c r="B26" s="97" t="s">
        <v>13</v>
      </c>
      <c r="C2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26" s="275"/>
      <c r="E26" s="276"/>
      <c r="F26" s="276"/>
      <c r="G26" s="276"/>
      <c r="H26" s="277"/>
    </row>
    <row r="27" spans="1:8" s="16" customFormat="1" ht="24.95" customHeight="1" thickBot="1" x14ac:dyDescent="0.25">
      <c r="A27" s="81"/>
      <c r="B27" s="48"/>
      <c r="C27" s="49"/>
      <c r="D27" s="291" t="s">
        <v>234</v>
      </c>
      <c r="E27" s="291"/>
      <c r="F27" s="291"/>
      <c r="G27" s="291"/>
      <c r="H27" s="463"/>
    </row>
    <row r="28" spans="1:8" s="16" customFormat="1" ht="50.1" customHeight="1" x14ac:dyDescent="0.2">
      <c r="A28" s="65" t="s">
        <v>24</v>
      </c>
      <c r="B28" s="30" t="s">
        <v>27</v>
      </c>
      <c r="C2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"2ГИС.САМАРА" (версия для ПК); 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v>
      </c>
      <c r="D28" s="31">
        <f>F28*1.2</f>
        <v>36072</v>
      </c>
      <c r="E28" s="32">
        <f>F28*1.1</f>
        <v>33066</v>
      </c>
      <c r="F28" s="32">
        <v>30060</v>
      </c>
      <c r="G28" s="32">
        <f>F28*0.75</f>
        <v>22545</v>
      </c>
      <c r="H28" s="33">
        <f>F28*0.5</f>
        <v>15030</v>
      </c>
    </row>
    <row r="29" spans="1:8" s="16" customFormat="1" ht="99.95" customHeight="1" x14ac:dyDescent="0.2">
      <c r="A29" s="71"/>
      <c r="B29" s="35"/>
      <c r="C29" s="35"/>
      <c r="D29" s="36"/>
      <c r="E29" s="37"/>
      <c r="F29" s="37"/>
      <c r="G29" s="37"/>
      <c r="H29" s="38"/>
    </row>
    <row r="30" spans="1:8" s="16" customFormat="1" ht="99.95" customHeight="1" x14ac:dyDescent="0.2">
      <c r="A30" s="71"/>
      <c r="B30" s="105" t="s">
        <v>12</v>
      </c>
      <c r="C30"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v>
      </c>
      <c r="D30" s="36"/>
      <c r="E30" s="37"/>
      <c r="F30" s="37"/>
      <c r="G30" s="37"/>
      <c r="H30" s="38"/>
    </row>
    <row r="31" spans="1:8" s="16" customFormat="1" ht="156.75" customHeight="1" thickBot="1" x14ac:dyDescent="0.25">
      <c r="A31" s="77"/>
      <c r="B31" s="107" t="s">
        <v>13</v>
      </c>
      <c r="C31"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31" s="44"/>
      <c r="E31" s="45"/>
      <c r="F31" s="45"/>
      <c r="G31" s="45"/>
      <c r="H31" s="46"/>
    </row>
    <row r="32" spans="1:8" s="16" customFormat="1" ht="24.95" customHeight="1" thickBot="1" x14ac:dyDescent="0.25">
      <c r="A32" s="81"/>
      <c r="B32" s="48"/>
      <c r="C32" s="49"/>
      <c r="D32" s="291" t="s">
        <v>234</v>
      </c>
      <c r="E32" s="291"/>
      <c r="F32" s="291"/>
      <c r="G32" s="291"/>
      <c r="H32" s="463"/>
    </row>
    <row r="33" spans="1:8" s="16" customFormat="1" ht="50.1" customHeight="1" x14ac:dyDescent="0.2">
      <c r="A33" s="65" t="s">
        <v>26</v>
      </c>
      <c r="B33" s="30" t="s">
        <v>27</v>
      </c>
      <c r="C3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"2ГИС.САМАРА" (версия для ПК); 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v>
      </c>
      <c r="D33" s="54">
        <f>F33*1.2</f>
        <v>41126.400000000001</v>
      </c>
      <c r="E33" s="32">
        <f>F33*1.1</f>
        <v>37699.200000000004</v>
      </c>
      <c r="F33" s="32">
        <v>34272</v>
      </c>
      <c r="G33" s="32">
        <f>F33*0.75</f>
        <v>25704</v>
      </c>
      <c r="H33" s="33">
        <f>F33*0.5</f>
        <v>17136</v>
      </c>
    </row>
    <row r="34" spans="1:8" s="16" customFormat="1" ht="99.95" customHeight="1" x14ac:dyDescent="0.2">
      <c r="A34" s="71"/>
      <c r="B34" s="35"/>
      <c r="C34" s="35"/>
      <c r="D34" s="56"/>
      <c r="E34" s="37"/>
      <c r="F34" s="37"/>
      <c r="G34" s="37"/>
      <c r="H34" s="38"/>
    </row>
    <row r="35" spans="1:8" s="16" customFormat="1" ht="99.95" customHeight="1" x14ac:dyDescent="0.2">
      <c r="A35" s="71"/>
      <c r="B35" s="39" t="s">
        <v>12</v>
      </c>
      <c r="C35"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v>
      </c>
      <c r="D35" s="56"/>
      <c r="E35" s="37"/>
      <c r="F35" s="37"/>
      <c r="G35" s="37"/>
      <c r="H35" s="38"/>
    </row>
    <row r="36" spans="1:8" s="16" customFormat="1" ht="156.75" customHeight="1" x14ac:dyDescent="0.2">
      <c r="A36" s="71"/>
      <c r="B36" s="57" t="s">
        <v>13</v>
      </c>
      <c r="C36"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36" s="56"/>
      <c r="E36" s="37"/>
      <c r="F36" s="37"/>
      <c r="G36" s="37"/>
      <c r="H36" s="38"/>
    </row>
    <row r="37" spans="1:8" s="16" customFormat="1" ht="92.25" customHeight="1" thickBot="1" x14ac:dyDescent="0.25">
      <c r="A37" s="77"/>
      <c r="B37" s="42" t="s">
        <v>16</v>
      </c>
      <c r="C37"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37" s="61"/>
      <c r="E37" s="45"/>
      <c r="F37" s="45"/>
      <c r="G37" s="45"/>
      <c r="H37" s="46"/>
    </row>
    <row r="38" spans="1:8" s="16" customFormat="1" ht="24.95" customHeight="1" thickBot="1" x14ac:dyDescent="0.25">
      <c r="A38" s="112"/>
      <c r="B38" s="62"/>
      <c r="C38" s="49"/>
      <c r="D38" s="63"/>
      <c r="E38" s="63"/>
      <c r="F38" s="63"/>
      <c r="G38" s="63"/>
      <c r="H38" s="64"/>
    </row>
    <row r="39" spans="1:8" s="16" customFormat="1" ht="125.1" customHeight="1" x14ac:dyDescent="0.2">
      <c r="A39" s="65" t="s">
        <v>28</v>
      </c>
      <c r="B39" s="66" t="s">
        <v>29</v>
      </c>
      <c r="C39" s="67"/>
      <c r="D39" s="68">
        <v>8520</v>
      </c>
      <c r="E39" s="69"/>
      <c r="F39" s="69"/>
      <c r="G39" s="69"/>
      <c r="H39" s="70"/>
    </row>
    <row r="40" spans="1:8" s="16" customFormat="1" ht="50.1" customHeight="1" x14ac:dyDescent="0.2">
      <c r="A40" s="71"/>
      <c r="B40" s="72" t="s">
        <v>19</v>
      </c>
      <c r="C40" s="73" t="str">
        <f>"Электронный справочник "&amp;$C$2&amp;" (версия для ПК)"</f>
        <v>Электронный справочник "2ГИС.САМАРА" (версия для ПК)</v>
      </c>
      <c r="D40" s="74"/>
      <c r="E40" s="75"/>
      <c r="F40" s="75"/>
      <c r="G40" s="75"/>
      <c r="H40" s="76"/>
    </row>
    <row r="41" spans="1:8" s="16" customFormat="1" ht="50.1" customHeight="1" x14ac:dyDescent="0.2">
      <c r="A41" s="71"/>
      <c r="B41" s="72" t="s">
        <v>20</v>
      </c>
      <c r="C41" s="35"/>
      <c r="D41" s="74"/>
      <c r="E41" s="75"/>
      <c r="F41" s="75"/>
      <c r="G41" s="75"/>
      <c r="H41" s="76"/>
    </row>
    <row r="42" spans="1:8" s="16" customFormat="1" ht="75" customHeight="1" thickBot="1" x14ac:dyDescent="0.25">
      <c r="A42" s="77"/>
      <c r="B42" s="72" t="s">
        <v>21</v>
      </c>
      <c r="C42"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"2ГИС.САМАРА"; Электронный справочник "2ГИС.САМАРА" (мобильная версия 2ГИС 4.0 и выше)</v>
      </c>
      <c r="D42" s="78"/>
      <c r="E42" s="79"/>
      <c r="F42" s="79"/>
      <c r="G42" s="79"/>
      <c r="H42" s="80"/>
    </row>
    <row r="43" spans="1:8" s="16" customFormat="1" ht="24.95" customHeight="1" thickBot="1" x14ac:dyDescent="0.25">
      <c r="A43" s="81"/>
      <c r="B43" s="82"/>
      <c r="C43" s="83"/>
      <c r="D43" s="291"/>
      <c r="E43" s="291"/>
      <c r="F43" s="291"/>
      <c r="G43" s="291"/>
      <c r="H43" s="463"/>
    </row>
    <row r="44" spans="1:8" s="16" customFormat="1" ht="50.1" customHeight="1" x14ac:dyDescent="0.2">
      <c r="A44" s="65" t="s">
        <v>30</v>
      </c>
      <c r="B44" s="87" t="s">
        <v>23</v>
      </c>
      <c r="C44"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v>
      </c>
      <c r="D44" s="90">
        <v>732</v>
      </c>
      <c r="E44" s="90"/>
      <c r="F44" s="90"/>
      <c r="G44" s="90"/>
      <c r="H44" s="91"/>
    </row>
    <row r="45" spans="1:8" s="16" customFormat="1" ht="69.75" customHeight="1" x14ac:dyDescent="0.2">
      <c r="A45" s="71"/>
      <c r="B45" s="92"/>
      <c r="C45" s="93"/>
      <c r="D45" s="95"/>
      <c r="E45" s="95"/>
      <c r="F45" s="95"/>
      <c r="G45" s="95"/>
      <c r="H45" s="96"/>
    </row>
    <row r="46" spans="1:8" s="16" customFormat="1" ht="155.25" customHeight="1" x14ac:dyDescent="0.2">
      <c r="A46" s="71"/>
      <c r="B46" s="105" t="s">
        <v>13</v>
      </c>
      <c r="C46"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46" s="95"/>
      <c r="E46" s="95"/>
      <c r="F46" s="95"/>
      <c r="G46" s="95"/>
      <c r="H46" s="96"/>
    </row>
    <row r="47" spans="1:8" s="16" customFormat="1" ht="168.75" customHeight="1" thickBot="1" x14ac:dyDescent="0.25">
      <c r="A47" s="77"/>
      <c r="B47" s="107" t="s">
        <v>13</v>
      </c>
      <c r="C47"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47" s="100"/>
      <c r="E47" s="100"/>
      <c r="F47" s="100"/>
      <c r="G47" s="100"/>
      <c r="H47" s="101"/>
    </row>
    <row r="48" spans="1:8" s="16" customFormat="1" ht="24.95" customHeight="1" thickBot="1" x14ac:dyDescent="0.25">
      <c r="A48" s="81"/>
      <c r="B48" s="82"/>
      <c r="C48" s="83"/>
      <c r="D48" s="113"/>
      <c r="E48" s="114"/>
      <c r="F48" s="114"/>
      <c r="G48" s="114"/>
      <c r="H48" s="115"/>
    </row>
    <row r="49" spans="1:8" s="16" customFormat="1" ht="48" customHeight="1" x14ac:dyDescent="0.2">
      <c r="A49" s="29" t="s">
        <v>31</v>
      </c>
      <c r="B49" s="30" t="s">
        <v>27</v>
      </c>
      <c r="C49"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"2ГИС.САМАРА" (версия для ПК); 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Интернет-площадки и Веб-приложения на основе Cправочника организаций "2ГИС.САМАРА", http://api.2gis.ru/</v>
      </c>
      <c r="D49" s="31">
        <f>F49*1.2</f>
        <v>14925.599999999999</v>
      </c>
      <c r="E49" s="32">
        <f>F49*1.1</f>
        <v>13681.800000000001</v>
      </c>
      <c r="F49" s="32">
        <v>12438</v>
      </c>
      <c r="G49" s="32">
        <f>F49*0.75</f>
        <v>9328.5</v>
      </c>
      <c r="H49" s="33">
        <f>F49*0.5</f>
        <v>6219</v>
      </c>
    </row>
    <row r="50" spans="1:8" s="16" customFormat="1" ht="132" customHeight="1" x14ac:dyDescent="0.2">
      <c r="A50" s="34"/>
      <c r="B50" s="35"/>
      <c r="C50" s="35"/>
      <c r="D50" s="36"/>
      <c r="E50" s="37"/>
      <c r="F50" s="37"/>
      <c r="G50" s="37"/>
      <c r="H50" s="38"/>
    </row>
    <row r="51" spans="1:8" s="16" customFormat="1" ht="127.5" customHeight="1" x14ac:dyDescent="0.2">
      <c r="A51" s="34"/>
      <c r="B51" s="39" t="s">
        <v>12</v>
      </c>
      <c r="C51"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"2ГИС.САМАРА" (версия для ПК); 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Интернет-площадки и Веб-приложения на основе Cправочника организаций "2ГИС.САМАРА", http://api.2gis.ru/</v>
      </c>
      <c r="D51" s="36"/>
      <c r="E51" s="37"/>
      <c r="F51" s="37"/>
      <c r="G51" s="37"/>
      <c r="H51" s="38"/>
    </row>
    <row r="52" spans="1:8" s="16" customFormat="1" ht="127.5" customHeight="1" thickBot="1" x14ac:dyDescent="0.25">
      <c r="A52" s="119"/>
      <c r="B52" s="120" t="s">
        <v>33</v>
      </c>
      <c r="C52"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52" s="121"/>
      <c r="E52" s="122"/>
      <c r="F52" s="122"/>
      <c r="G52" s="122"/>
      <c r="H52" s="123"/>
    </row>
    <row r="53" spans="1:8" s="16" customFormat="1" ht="166.5" customHeight="1" thickBot="1" x14ac:dyDescent="0.25">
      <c r="A53" s="41"/>
      <c r="B53" s="42" t="s">
        <v>13</v>
      </c>
      <c r="C53"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53" s="44"/>
      <c r="E53" s="45"/>
      <c r="F53" s="45"/>
      <c r="G53" s="45"/>
      <c r="H53" s="46"/>
    </row>
    <row r="54" spans="1:8" s="16" customFormat="1" ht="24.95" customHeight="1" thickBot="1" x14ac:dyDescent="0.25">
      <c r="A54" s="47"/>
      <c r="B54" s="48"/>
      <c r="C54" s="49"/>
      <c r="D54" s="50"/>
      <c r="E54" s="51"/>
      <c r="F54" s="51"/>
      <c r="G54" s="51"/>
      <c r="H54" s="52"/>
    </row>
    <row r="55" spans="1:8" s="16" customFormat="1" ht="48" customHeight="1" x14ac:dyDescent="0.2">
      <c r="A55" s="53" t="s">
        <v>35</v>
      </c>
      <c r="B55" s="30" t="s">
        <v>27</v>
      </c>
      <c r="C5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"2ГИС.САМАРА" (версия для ПК); 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Интернет-площадки и Веб-приложения на основе Cправочника организаций "2ГИС.САМАРА", http://api.2gis.ru/</v>
      </c>
      <c r="D55" s="54">
        <f>F55*1.2</f>
        <v>17013.599999999999</v>
      </c>
      <c r="E55" s="32">
        <f>F55*1.1</f>
        <v>15595.800000000001</v>
      </c>
      <c r="F55" s="32">
        <v>14178</v>
      </c>
      <c r="G55" s="32">
        <f>F55*0.75</f>
        <v>10633.5</v>
      </c>
      <c r="H55" s="33">
        <f>F55*0.5</f>
        <v>7089</v>
      </c>
    </row>
    <row r="56" spans="1:8" s="16" customFormat="1" ht="132" customHeight="1" x14ac:dyDescent="0.2">
      <c r="A56" s="55"/>
      <c r="B56" s="35"/>
      <c r="C56" s="35"/>
      <c r="D56" s="56"/>
      <c r="E56" s="37"/>
      <c r="F56" s="37"/>
      <c r="G56" s="37"/>
      <c r="H56" s="38"/>
    </row>
    <row r="57" spans="1:8" s="16" customFormat="1" ht="138.94999999999999" customHeight="1" x14ac:dyDescent="0.2">
      <c r="A57" s="55"/>
      <c r="B57" s="39" t="s">
        <v>12</v>
      </c>
      <c r="C5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"2ГИС.САМАРА" (версия для ПК); 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Интернет-площадки и Веб-приложения на основе Cправочника организаций "2ГИС.САМАРА", http://api.2gis.ru/</v>
      </c>
      <c r="D57" s="56"/>
      <c r="E57" s="37"/>
      <c r="F57" s="37"/>
      <c r="G57" s="37"/>
      <c r="H57" s="38"/>
    </row>
    <row r="58" spans="1:8" s="16" customFormat="1" ht="166.5" customHeight="1" x14ac:dyDescent="0.2">
      <c r="A58" s="55"/>
      <c r="B58" s="57" t="s">
        <v>13</v>
      </c>
      <c r="C58"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58" s="56"/>
      <c r="E58" s="37"/>
      <c r="F58" s="37"/>
      <c r="G58" s="37"/>
      <c r="H58" s="38"/>
    </row>
    <row r="59" spans="1:8" s="16" customFormat="1" ht="92.25" customHeight="1" thickBot="1" x14ac:dyDescent="0.25">
      <c r="A59" s="59"/>
      <c r="B59" s="42" t="s">
        <v>36</v>
      </c>
      <c r="C59"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59" s="61"/>
      <c r="E59" s="45"/>
      <c r="F59" s="45"/>
      <c r="G59" s="45"/>
      <c r="H59" s="46"/>
    </row>
    <row r="60" spans="1:8" s="16" customFormat="1" ht="24.95" customHeight="1" thickBot="1" x14ac:dyDescent="0.25">
      <c r="A60" s="81"/>
      <c r="B60" s="82"/>
      <c r="C60" s="83"/>
      <c r="D60" s="84"/>
      <c r="E60" s="85"/>
      <c r="F60" s="85"/>
      <c r="G60" s="85"/>
      <c r="H60" s="86"/>
    </row>
    <row r="61" spans="1:8" s="16" customFormat="1" ht="50.1" customHeight="1" x14ac:dyDescent="0.2">
      <c r="A61" s="65" t="s">
        <v>37</v>
      </c>
      <c r="B61" s="87" t="s">
        <v>23</v>
      </c>
      <c r="C61"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Интернет-площадки и Веб-приложения на основе Cправочника организаций "2ГИС.САМАРА", http://api.2gis.ru/</v>
      </c>
      <c r="D61" s="271">
        <v>252</v>
      </c>
      <c r="E61" s="272"/>
      <c r="F61" s="272"/>
      <c r="G61" s="272"/>
      <c r="H61" s="273"/>
    </row>
    <row r="62" spans="1:8" s="16" customFormat="1" ht="94.5" customHeight="1" x14ac:dyDescent="0.2">
      <c r="A62" s="71"/>
      <c r="B62" s="92"/>
      <c r="C62" s="93"/>
      <c r="D62" s="94"/>
      <c r="E62" s="95"/>
      <c r="F62" s="95"/>
      <c r="G62" s="95"/>
      <c r="H62" s="274"/>
    </row>
    <row r="63" spans="1:8" s="16" customFormat="1" ht="163.5" customHeight="1" thickBot="1" x14ac:dyDescent="0.25">
      <c r="A63" s="77"/>
      <c r="B63" s="97" t="s">
        <v>13</v>
      </c>
      <c r="C63"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63" s="275"/>
      <c r="E63" s="276"/>
      <c r="F63" s="276"/>
      <c r="G63" s="276"/>
      <c r="H63" s="277"/>
    </row>
    <row r="64" spans="1:8" s="16" customFormat="1" ht="32.25" customHeight="1" thickBot="1" x14ac:dyDescent="0.25">
      <c r="A64" s="685"/>
      <c r="B64" s="686"/>
      <c r="C64" s="686"/>
      <c r="D64" s="291" t="s">
        <v>234</v>
      </c>
      <c r="E64" s="291"/>
      <c r="F64" s="291"/>
      <c r="G64" s="291"/>
      <c r="H64" s="463"/>
    </row>
    <row r="65" spans="1:8" s="16" customFormat="1" ht="50.1" customHeight="1" thickBot="1" x14ac:dyDescent="0.25">
      <c r="A65" s="136" t="s">
        <v>38</v>
      </c>
      <c r="B65" s="137"/>
      <c r="C65" s="137"/>
      <c r="D65" s="367" t="str">
        <f>"от "&amp;MIN(D66:D86)&amp;" до "&amp;MAX(D66:D86)</f>
        <v>от 2205 до 46305</v>
      </c>
      <c r="E65" s="367"/>
      <c r="F65" s="367"/>
      <c r="G65" s="367"/>
      <c r="H65" s="368"/>
    </row>
    <row r="66" spans="1:8" s="16" customFormat="1" ht="37.5" customHeight="1" outlineLevel="1" x14ac:dyDescent="0.2">
      <c r="A66" s="599" t="s">
        <v>39</v>
      </c>
      <c r="B66" s="655"/>
      <c r="C66" s="687" t="str">
        <f>"Электронный справочник на основе Справочника организаций "&amp;$C$2&amp;" (версия для ПК)"</f>
        <v>Электронный справочник на основе Справочника организаций "2ГИС.САМАРА" (версия для ПК)</v>
      </c>
      <c r="D66" s="294">
        <v>2205</v>
      </c>
      <c r="E66" s="295"/>
      <c r="F66" s="295"/>
      <c r="G66" s="295"/>
      <c r="H66" s="296"/>
    </row>
    <row r="67" spans="1:8" s="16" customFormat="1" ht="37.5" customHeight="1" outlineLevel="1" x14ac:dyDescent="0.2">
      <c r="A67" s="558" t="s">
        <v>40</v>
      </c>
      <c r="B67" s="559"/>
      <c r="C67" s="688"/>
      <c r="D67" s="297">
        <v>4410</v>
      </c>
      <c r="E67" s="157"/>
      <c r="F67" s="157"/>
      <c r="G67" s="157"/>
      <c r="H67" s="158"/>
    </row>
    <row r="68" spans="1:8" s="16" customFormat="1" ht="37.5" customHeight="1" outlineLevel="1" x14ac:dyDescent="0.2">
      <c r="A68" s="558" t="s">
        <v>41</v>
      </c>
      <c r="B68" s="559"/>
      <c r="C68" s="688"/>
      <c r="D68" s="297">
        <v>6615</v>
      </c>
      <c r="E68" s="157"/>
      <c r="F68" s="157"/>
      <c r="G68" s="157"/>
      <c r="H68" s="158"/>
    </row>
    <row r="69" spans="1:8" s="16" customFormat="1" ht="37.5" customHeight="1" outlineLevel="1" x14ac:dyDescent="0.2">
      <c r="A69" s="558" t="s">
        <v>42</v>
      </c>
      <c r="B69" s="559"/>
      <c r="C69" s="688"/>
      <c r="D69" s="297">
        <v>8820</v>
      </c>
      <c r="E69" s="157"/>
      <c r="F69" s="157"/>
      <c r="G69" s="157"/>
      <c r="H69" s="158"/>
    </row>
    <row r="70" spans="1:8" s="16" customFormat="1" ht="37.5" customHeight="1" outlineLevel="1" x14ac:dyDescent="0.2">
      <c r="A70" s="558" t="s">
        <v>43</v>
      </c>
      <c r="B70" s="559"/>
      <c r="C70" s="688"/>
      <c r="D70" s="297">
        <v>11025</v>
      </c>
      <c r="E70" s="157"/>
      <c r="F70" s="157"/>
      <c r="G70" s="157"/>
      <c r="H70" s="158"/>
    </row>
    <row r="71" spans="1:8" s="16" customFormat="1" ht="37.5" customHeight="1" outlineLevel="1" x14ac:dyDescent="0.2">
      <c r="A71" s="558" t="s">
        <v>44</v>
      </c>
      <c r="B71" s="559"/>
      <c r="C71" s="688"/>
      <c r="D71" s="297">
        <v>13230</v>
      </c>
      <c r="E71" s="157"/>
      <c r="F71" s="157"/>
      <c r="G71" s="157"/>
      <c r="H71" s="158"/>
    </row>
    <row r="72" spans="1:8" s="16" customFormat="1" ht="37.5" customHeight="1" outlineLevel="1" x14ac:dyDescent="0.2">
      <c r="A72" s="558" t="s">
        <v>45</v>
      </c>
      <c r="B72" s="559"/>
      <c r="C72" s="688"/>
      <c r="D72" s="297">
        <v>15435</v>
      </c>
      <c r="E72" s="157"/>
      <c r="F72" s="157"/>
      <c r="G72" s="157"/>
      <c r="H72" s="158"/>
    </row>
    <row r="73" spans="1:8" s="16" customFormat="1" ht="37.5" customHeight="1" outlineLevel="1" x14ac:dyDescent="0.2">
      <c r="A73" s="558" t="s">
        <v>46</v>
      </c>
      <c r="B73" s="559"/>
      <c r="C73" s="688"/>
      <c r="D73" s="297">
        <v>17640</v>
      </c>
      <c r="E73" s="157"/>
      <c r="F73" s="157"/>
      <c r="G73" s="157"/>
      <c r="H73" s="158"/>
    </row>
    <row r="74" spans="1:8" s="16" customFormat="1" ht="37.5" customHeight="1" outlineLevel="1" x14ac:dyDescent="0.2">
      <c r="A74" s="558" t="s">
        <v>47</v>
      </c>
      <c r="B74" s="559"/>
      <c r="C74" s="688"/>
      <c r="D74" s="297">
        <v>19845</v>
      </c>
      <c r="E74" s="157"/>
      <c r="F74" s="157"/>
      <c r="G74" s="157"/>
      <c r="H74" s="158"/>
    </row>
    <row r="75" spans="1:8" s="16" customFormat="1" ht="37.5" customHeight="1" outlineLevel="1" x14ac:dyDescent="0.2">
      <c r="A75" s="558" t="s">
        <v>48</v>
      </c>
      <c r="B75" s="559"/>
      <c r="C75" s="688"/>
      <c r="D75" s="297">
        <v>22050</v>
      </c>
      <c r="E75" s="157"/>
      <c r="F75" s="157"/>
      <c r="G75" s="157"/>
      <c r="H75" s="158"/>
    </row>
    <row r="76" spans="1:8" s="16" customFormat="1" ht="37.5" customHeight="1" outlineLevel="1" x14ac:dyDescent="0.2">
      <c r="A76" s="558" t="s">
        <v>49</v>
      </c>
      <c r="B76" s="559"/>
      <c r="C76" s="688"/>
      <c r="D76" s="297">
        <v>24255</v>
      </c>
      <c r="E76" s="157"/>
      <c r="F76" s="157"/>
      <c r="G76" s="157"/>
      <c r="H76" s="158"/>
    </row>
    <row r="77" spans="1:8" s="16" customFormat="1" ht="37.5" customHeight="1" outlineLevel="1" x14ac:dyDescent="0.2">
      <c r="A77" s="558" t="s">
        <v>50</v>
      </c>
      <c r="B77" s="559"/>
      <c r="C77" s="688"/>
      <c r="D77" s="297">
        <v>26460</v>
      </c>
      <c r="E77" s="157"/>
      <c r="F77" s="157"/>
      <c r="G77" s="157"/>
      <c r="H77" s="158"/>
    </row>
    <row r="78" spans="1:8" s="16" customFormat="1" ht="37.5" customHeight="1" outlineLevel="1" x14ac:dyDescent="0.2">
      <c r="A78" s="558" t="s">
        <v>51</v>
      </c>
      <c r="B78" s="559"/>
      <c r="C78" s="688"/>
      <c r="D78" s="297">
        <v>28665</v>
      </c>
      <c r="E78" s="157"/>
      <c r="F78" s="157"/>
      <c r="G78" s="157"/>
      <c r="H78" s="158"/>
    </row>
    <row r="79" spans="1:8" s="16" customFormat="1" ht="37.5" customHeight="1" outlineLevel="1" x14ac:dyDescent="0.2">
      <c r="A79" s="558" t="s">
        <v>52</v>
      </c>
      <c r="B79" s="559"/>
      <c r="C79" s="688"/>
      <c r="D79" s="297">
        <v>30870</v>
      </c>
      <c r="E79" s="157"/>
      <c r="F79" s="157"/>
      <c r="G79" s="157"/>
      <c r="H79" s="158"/>
    </row>
    <row r="80" spans="1:8" s="16" customFormat="1" ht="37.5" customHeight="1" outlineLevel="1" x14ac:dyDescent="0.2">
      <c r="A80" s="558" t="s">
        <v>53</v>
      </c>
      <c r="B80" s="559"/>
      <c r="C80" s="688"/>
      <c r="D80" s="297">
        <v>33075</v>
      </c>
      <c r="E80" s="157"/>
      <c r="F80" s="157"/>
      <c r="G80" s="157"/>
      <c r="H80" s="158"/>
    </row>
    <row r="81" spans="1:8" s="16" customFormat="1" ht="37.5" customHeight="1" outlineLevel="1" x14ac:dyDescent="0.2">
      <c r="A81" s="558" t="s">
        <v>54</v>
      </c>
      <c r="B81" s="559"/>
      <c r="C81" s="688"/>
      <c r="D81" s="297">
        <v>35280</v>
      </c>
      <c r="E81" s="157"/>
      <c r="F81" s="157"/>
      <c r="G81" s="157"/>
      <c r="H81" s="158"/>
    </row>
    <row r="82" spans="1:8" s="16" customFormat="1" ht="37.5" customHeight="1" outlineLevel="1" x14ac:dyDescent="0.2">
      <c r="A82" s="558" t="s">
        <v>55</v>
      </c>
      <c r="B82" s="559"/>
      <c r="C82" s="688"/>
      <c r="D82" s="297">
        <v>37485</v>
      </c>
      <c r="E82" s="157"/>
      <c r="F82" s="157"/>
      <c r="G82" s="157"/>
      <c r="H82" s="158"/>
    </row>
    <row r="83" spans="1:8" s="16" customFormat="1" ht="37.5" customHeight="1" outlineLevel="1" x14ac:dyDescent="0.2">
      <c r="A83" s="558" t="s">
        <v>56</v>
      </c>
      <c r="B83" s="559"/>
      <c r="C83" s="688"/>
      <c r="D83" s="297">
        <v>39690</v>
      </c>
      <c r="E83" s="157"/>
      <c r="F83" s="157"/>
      <c r="G83" s="157"/>
      <c r="H83" s="158"/>
    </row>
    <row r="84" spans="1:8" s="16" customFormat="1" ht="37.5" customHeight="1" outlineLevel="1" x14ac:dyDescent="0.2">
      <c r="A84" s="558" t="s">
        <v>57</v>
      </c>
      <c r="B84" s="559"/>
      <c r="C84" s="688"/>
      <c r="D84" s="297">
        <v>41895</v>
      </c>
      <c r="E84" s="157"/>
      <c r="F84" s="157"/>
      <c r="G84" s="157"/>
      <c r="H84" s="158"/>
    </row>
    <row r="85" spans="1:8" s="16" customFormat="1" ht="37.5" customHeight="1" outlineLevel="1" x14ac:dyDescent="0.2">
      <c r="A85" s="558" t="s">
        <v>58</v>
      </c>
      <c r="B85" s="559"/>
      <c r="C85" s="688"/>
      <c r="D85" s="297">
        <v>44100</v>
      </c>
      <c r="E85" s="157"/>
      <c r="F85" s="157"/>
      <c r="G85" s="157"/>
      <c r="H85" s="158"/>
    </row>
    <row r="86" spans="1:8" s="16" customFormat="1" ht="37.5" customHeight="1" outlineLevel="1" thickBot="1" x14ac:dyDescent="0.25">
      <c r="A86" s="558" t="s">
        <v>181</v>
      </c>
      <c r="B86" s="559"/>
      <c r="C86" s="688"/>
      <c r="D86" s="297">
        <v>46305</v>
      </c>
      <c r="E86" s="157"/>
      <c r="F86" s="157"/>
      <c r="G86" s="157"/>
      <c r="H86" s="158"/>
    </row>
    <row r="87" spans="1:8" s="16" customFormat="1" ht="24.95" customHeight="1" thickBot="1" x14ac:dyDescent="0.25">
      <c r="A87" s="81"/>
      <c r="B87" s="464"/>
      <c r="C87" s="130"/>
      <c r="D87" s="350" t="s">
        <v>240</v>
      </c>
      <c r="E87" s="350"/>
      <c r="F87" s="350"/>
      <c r="G87" s="350"/>
      <c r="H87" s="351"/>
    </row>
    <row r="88" spans="1:8" s="16" customFormat="1" ht="24.95" customHeight="1" thickBot="1" x14ac:dyDescent="0.25">
      <c r="A88" s="465"/>
      <c r="B88" s="124"/>
      <c r="C88" s="125"/>
      <c r="D88" s="466" t="s">
        <v>171</v>
      </c>
      <c r="E88" s="467" t="s">
        <v>172</v>
      </c>
      <c r="F88" s="468" t="s">
        <v>173</v>
      </c>
      <c r="G88" s="467" t="s">
        <v>174</v>
      </c>
      <c r="H88" s="469" t="s">
        <v>175</v>
      </c>
    </row>
    <row r="89" spans="1:8" s="16" customFormat="1" ht="48" customHeight="1" x14ac:dyDescent="0.2">
      <c r="A89" s="29" t="s">
        <v>241</v>
      </c>
      <c r="B89" s="30" t="s">
        <v>27</v>
      </c>
      <c r="C89"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"2ГИС.САМАРА" (версия для ПК); 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Интернет-площадки и Веб-приложения на основе Cправочника организаций "2ГИС.САМАРА", http://api.2gis.ru/</v>
      </c>
      <c r="D89" s="31">
        <f>F89*1.2</f>
        <v>12438</v>
      </c>
      <c r="E89" s="32">
        <f>F89*1.1</f>
        <v>11401.500000000002</v>
      </c>
      <c r="F89" s="32">
        <v>10365</v>
      </c>
      <c r="G89" s="32">
        <f>F89*0.75</f>
        <v>7773.75</v>
      </c>
      <c r="H89" s="33">
        <f>F89*0.5</f>
        <v>5182.5</v>
      </c>
    </row>
    <row r="90" spans="1:8" s="16" customFormat="1" ht="132" customHeight="1" x14ac:dyDescent="0.2">
      <c r="A90" s="34"/>
      <c r="B90" s="35"/>
      <c r="C90" s="35"/>
      <c r="D90" s="36"/>
      <c r="E90" s="37"/>
      <c r="F90" s="37"/>
      <c r="G90" s="37"/>
      <c r="H90" s="38"/>
    </row>
    <row r="91" spans="1:8" s="16" customFormat="1" ht="97.5" customHeight="1" x14ac:dyDescent="0.2">
      <c r="A91" s="34"/>
      <c r="B91" s="39" t="s">
        <v>12</v>
      </c>
      <c r="C91"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Интернет-площадки и Веб-приложения на основе Cправочника организаций "2ГИС.САМАРА", http://api.2gis.ru/</v>
      </c>
      <c r="D91" s="36"/>
      <c r="E91" s="37"/>
      <c r="F91" s="37"/>
      <c r="G91" s="37"/>
      <c r="H91" s="38"/>
    </row>
    <row r="92" spans="1:8" s="16" customFormat="1" ht="166.5" customHeight="1" thickBot="1" x14ac:dyDescent="0.25">
      <c r="A92" s="41"/>
      <c r="B92" s="42" t="s">
        <v>13</v>
      </c>
      <c r="C92"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92" s="44"/>
      <c r="E92" s="45"/>
      <c r="F92" s="45"/>
      <c r="G92" s="45"/>
      <c r="H92" s="46"/>
    </row>
    <row r="93" spans="1:8" s="16" customFormat="1" ht="24.95" customHeight="1" thickBot="1" x14ac:dyDescent="0.25">
      <c r="A93" s="47"/>
      <c r="B93" s="48"/>
      <c r="C93" s="49"/>
      <c r="D93" s="291"/>
      <c r="E93" s="291"/>
      <c r="F93" s="291"/>
      <c r="G93" s="291"/>
      <c r="H93" s="463"/>
    </row>
    <row r="94" spans="1:8" s="16" customFormat="1" ht="48" customHeight="1" x14ac:dyDescent="0.2">
      <c r="A94" s="53" t="s">
        <v>242</v>
      </c>
      <c r="B94" s="30" t="s">
        <v>27</v>
      </c>
      <c r="C94"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"2ГИС.САМАРА" (версия для ПК); 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Интернет-площадки и Веб-приложения на основе Cправочника организаций "2ГИС.САМАРА", http://api.2gis.ru/</v>
      </c>
      <c r="D94" s="54">
        <f>F94*1.2</f>
        <v>14176.8</v>
      </c>
      <c r="E94" s="32">
        <f>F94*1.1</f>
        <v>12995.400000000001</v>
      </c>
      <c r="F94" s="32">
        <v>11814</v>
      </c>
      <c r="G94" s="32">
        <f>F94*0.75</f>
        <v>8860.5</v>
      </c>
      <c r="H94" s="33">
        <f>F94*0.5</f>
        <v>5907</v>
      </c>
    </row>
    <row r="95" spans="1:8" s="16" customFormat="1" ht="132" customHeight="1" x14ac:dyDescent="0.2">
      <c r="A95" s="55"/>
      <c r="B95" s="35"/>
      <c r="C95" s="35"/>
      <c r="D95" s="56"/>
      <c r="E95" s="37"/>
      <c r="F95" s="37"/>
      <c r="G95" s="37"/>
      <c r="H95" s="38"/>
    </row>
    <row r="96" spans="1:8" s="16" customFormat="1" ht="97.5" customHeight="1" x14ac:dyDescent="0.2">
      <c r="A96" s="55"/>
      <c r="B96" s="39" t="s">
        <v>12</v>
      </c>
      <c r="C96"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Интернет-площадки и Веб-приложения на основе Cправочника организаций "2ГИС.САМАРА", http://api.2gis.ru/</v>
      </c>
      <c r="D96" s="56"/>
      <c r="E96" s="37"/>
      <c r="F96" s="37"/>
      <c r="G96" s="37"/>
      <c r="H96" s="38"/>
    </row>
    <row r="97" spans="1:8" s="16" customFormat="1" ht="166.5" customHeight="1" x14ac:dyDescent="0.2">
      <c r="A97" s="55"/>
      <c r="B97" s="57" t="s">
        <v>13</v>
      </c>
      <c r="C97"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97" s="56"/>
      <c r="E97" s="37"/>
      <c r="F97" s="37"/>
      <c r="G97" s="37"/>
      <c r="H97" s="38"/>
    </row>
    <row r="98" spans="1:8" s="16" customFormat="1" ht="92.25" customHeight="1" thickBot="1" x14ac:dyDescent="0.25">
      <c r="A98" s="59"/>
      <c r="B98" s="42" t="s">
        <v>16</v>
      </c>
      <c r="C9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98" s="61"/>
      <c r="E98" s="45"/>
      <c r="F98" s="45"/>
      <c r="G98" s="45"/>
      <c r="H98" s="46"/>
    </row>
    <row r="99" spans="1:8" s="16" customFormat="1" ht="24.95" customHeight="1" thickBot="1" x14ac:dyDescent="0.25">
      <c r="A99" s="81"/>
      <c r="B99" s="82"/>
      <c r="C99" s="83"/>
      <c r="D99" s="291"/>
      <c r="E99" s="291"/>
      <c r="F99" s="291"/>
      <c r="G99" s="291"/>
      <c r="H99" s="463"/>
    </row>
    <row r="100" spans="1:8" s="16" customFormat="1" ht="50.1" customHeight="1" x14ac:dyDescent="0.2">
      <c r="A100" s="65" t="s">
        <v>243</v>
      </c>
      <c r="B100" s="87" t="s">
        <v>23</v>
      </c>
      <c r="C100"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Интернет-площадки и Веб-приложения на основе Cправочника организаций "2ГИС.САМАРА", http://api.2gis.ru/</v>
      </c>
      <c r="D100" s="271">
        <v>252</v>
      </c>
      <c r="E100" s="272"/>
      <c r="F100" s="272"/>
      <c r="G100" s="272"/>
      <c r="H100" s="273"/>
    </row>
    <row r="101" spans="1:8" s="16" customFormat="1" ht="94.5" customHeight="1" x14ac:dyDescent="0.2">
      <c r="A101" s="71"/>
      <c r="B101" s="92"/>
      <c r="C101" s="93"/>
      <c r="D101" s="94"/>
      <c r="E101" s="95"/>
      <c r="F101" s="95"/>
      <c r="G101" s="95"/>
      <c r="H101" s="274"/>
    </row>
    <row r="102" spans="1:8" s="16" customFormat="1" ht="163.5" customHeight="1" thickBot="1" x14ac:dyDescent="0.25">
      <c r="A102" s="77"/>
      <c r="B102" s="97" t="s">
        <v>13</v>
      </c>
      <c r="C102"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102" s="275"/>
      <c r="E102" s="276"/>
      <c r="F102" s="276"/>
      <c r="G102" s="276"/>
      <c r="H102" s="277"/>
    </row>
    <row r="103" spans="1:8" s="16" customFormat="1" ht="24.95" customHeight="1" thickBot="1" x14ac:dyDescent="0.25">
      <c r="A103" s="81"/>
      <c r="B103" s="129"/>
      <c r="C103" s="130"/>
      <c r="D103" s="350" t="s">
        <v>240</v>
      </c>
      <c r="E103" s="350"/>
      <c r="F103" s="350"/>
      <c r="G103" s="350"/>
      <c r="H103" s="351"/>
    </row>
    <row r="104" spans="1:8" s="16" customFormat="1" ht="50.1" customHeight="1" thickBot="1" x14ac:dyDescent="0.25">
      <c r="A104" s="136" t="s">
        <v>38</v>
      </c>
      <c r="B104" s="137"/>
      <c r="C104" s="137"/>
      <c r="D104" s="470" t="str">
        <f>"от "&amp;MIN(D105:D123)&amp;" до "&amp;MAX(D105:D123)</f>
        <v>от 2205 до 41895</v>
      </c>
      <c r="E104" s="471"/>
      <c r="F104" s="471"/>
      <c r="G104" s="471"/>
      <c r="H104" s="472"/>
    </row>
    <row r="105" spans="1:8" s="16" customFormat="1" ht="37.5" customHeight="1" outlineLevel="1" x14ac:dyDescent="0.2">
      <c r="A105" s="730" t="s">
        <v>244</v>
      </c>
      <c r="B105" s="731"/>
      <c r="C105" s="30" t="str">
        <f>"Электронный справочник на основе Справочника организаций "&amp;$C$2&amp;" (версия для ПК)"</f>
        <v>Электронный справочник на основе Справочника организаций "2ГИС.САМАРА" (версия для ПК)</v>
      </c>
      <c r="D105" s="31">
        <v>2205</v>
      </c>
      <c r="E105" s="32"/>
      <c r="F105" s="32"/>
      <c r="G105" s="32"/>
      <c r="H105" s="33"/>
    </row>
    <row r="106" spans="1:8" s="16" customFormat="1" ht="37.5" customHeight="1" outlineLevel="1" x14ac:dyDescent="0.2">
      <c r="A106" s="558" t="s">
        <v>245</v>
      </c>
      <c r="B106" s="732"/>
      <c r="C106" s="355"/>
      <c r="D106" s="144">
        <v>4410</v>
      </c>
      <c r="E106" s="145"/>
      <c r="F106" s="145"/>
      <c r="G106" s="145"/>
      <c r="H106" s="146"/>
    </row>
    <row r="107" spans="1:8" s="16" customFormat="1" ht="37.5" customHeight="1" outlineLevel="1" x14ac:dyDescent="0.2">
      <c r="A107" s="558" t="s">
        <v>246</v>
      </c>
      <c r="B107" s="732"/>
      <c r="C107" s="355"/>
      <c r="D107" s="144">
        <v>6615</v>
      </c>
      <c r="E107" s="145"/>
      <c r="F107" s="145"/>
      <c r="G107" s="145"/>
      <c r="H107" s="146"/>
    </row>
    <row r="108" spans="1:8" s="16" customFormat="1" ht="37.5" customHeight="1" outlineLevel="1" x14ac:dyDescent="0.2">
      <c r="A108" s="558" t="s">
        <v>247</v>
      </c>
      <c r="B108" s="732"/>
      <c r="C108" s="355"/>
      <c r="D108" s="144">
        <v>8820</v>
      </c>
      <c r="E108" s="145"/>
      <c r="F108" s="145"/>
      <c r="G108" s="145"/>
      <c r="H108" s="146"/>
    </row>
    <row r="109" spans="1:8" s="16" customFormat="1" ht="37.5" customHeight="1" outlineLevel="1" x14ac:dyDescent="0.2">
      <c r="A109" s="558" t="s">
        <v>248</v>
      </c>
      <c r="B109" s="732"/>
      <c r="C109" s="355"/>
      <c r="D109" s="144">
        <v>11025</v>
      </c>
      <c r="E109" s="145"/>
      <c r="F109" s="145"/>
      <c r="G109" s="145"/>
      <c r="H109" s="146"/>
    </row>
    <row r="110" spans="1:8" s="16" customFormat="1" ht="37.5" customHeight="1" outlineLevel="1" x14ac:dyDescent="0.2">
      <c r="A110" s="558" t="s">
        <v>249</v>
      </c>
      <c r="B110" s="732"/>
      <c r="C110" s="355"/>
      <c r="D110" s="144">
        <v>13230</v>
      </c>
      <c r="E110" s="145"/>
      <c r="F110" s="145"/>
      <c r="G110" s="145"/>
      <c r="H110" s="146"/>
    </row>
    <row r="111" spans="1:8" s="16" customFormat="1" ht="37.5" customHeight="1" outlineLevel="1" x14ac:dyDescent="0.2">
      <c r="A111" s="558" t="s">
        <v>250</v>
      </c>
      <c r="B111" s="732"/>
      <c r="C111" s="355"/>
      <c r="D111" s="144">
        <v>15435</v>
      </c>
      <c r="E111" s="145"/>
      <c r="F111" s="145"/>
      <c r="G111" s="145"/>
      <c r="H111" s="146"/>
    </row>
    <row r="112" spans="1:8" s="16" customFormat="1" ht="37.5" customHeight="1" outlineLevel="1" x14ac:dyDescent="0.2">
      <c r="A112" s="558" t="s">
        <v>251</v>
      </c>
      <c r="B112" s="732"/>
      <c r="C112" s="355"/>
      <c r="D112" s="144">
        <v>17640</v>
      </c>
      <c r="E112" s="145"/>
      <c r="F112" s="145"/>
      <c r="G112" s="145"/>
      <c r="H112" s="146"/>
    </row>
    <row r="113" spans="1:8" s="16" customFormat="1" ht="37.5" customHeight="1" outlineLevel="1" x14ac:dyDescent="0.2">
      <c r="A113" s="558" t="s">
        <v>252</v>
      </c>
      <c r="B113" s="732"/>
      <c r="C113" s="355"/>
      <c r="D113" s="144">
        <v>19845</v>
      </c>
      <c r="E113" s="145"/>
      <c r="F113" s="145"/>
      <c r="G113" s="145"/>
      <c r="H113" s="146"/>
    </row>
    <row r="114" spans="1:8" s="16" customFormat="1" ht="37.5" customHeight="1" outlineLevel="1" x14ac:dyDescent="0.2">
      <c r="A114" s="558" t="s">
        <v>253</v>
      </c>
      <c r="B114" s="732"/>
      <c r="C114" s="355"/>
      <c r="D114" s="144">
        <v>22050</v>
      </c>
      <c r="E114" s="145"/>
      <c r="F114" s="145"/>
      <c r="G114" s="145"/>
      <c r="H114" s="146"/>
    </row>
    <row r="115" spans="1:8" s="16" customFormat="1" ht="37.5" customHeight="1" outlineLevel="1" x14ac:dyDescent="0.2">
      <c r="A115" s="558" t="s">
        <v>254</v>
      </c>
      <c r="B115" s="732"/>
      <c r="C115" s="355"/>
      <c r="D115" s="144">
        <v>24255</v>
      </c>
      <c r="E115" s="145"/>
      <c r="F115" s="145"/>
      <c r="G115" s="145"/>
      <c r="H115" s="146"/>
    </row>
    <row r="116" spans="1:8" s="16" customFormat="1" ht="37.5" customHeight="1" outlineLevel="1" x14ac:dyDescent="0.2">
      <c r="A116" s="558" t="s">
        <v>255</v>
      </c>
      <c r="B116" s="732"/>
      <c r="C116" s="355"/>
      <c r="D116" s="144">
        <v>26460</v>
      </c>
      <c r="E116" s="145"/>
      <c r="F116" s="145"/>
      <c r="G116" s="145"/>
      <c r="H116" s="146"/>
    </row>
    <row r="117" spans="1:8" s="16" customFormat="1" ht="37.5" customHeight="1" outlineLevel="1" x14ac:dyDescent="0.2">
      <c r="A117" s="558" t="s">
        <v>256</v>
      </c>
      <c r="B117" s="732"/>
      <c r="C117" s="355"/>
      <c r="D117" s="144">
        <v>28665</v>
      </c>
      <c r="E117" s="145"/>
      <c r="F117" s="145"/>
      <c r="G117" s="145"/>
      <c r="H117" s="146"/>
    </row>
    <row r="118" spans="1:8" s="16" customFormat="1" ht="37.5" customHeight="1" outlineLevel="1" x14ac:dyDescent="0.2">
      <c r="A118" s="558" t="s">
        <v>257</v>
      </c>
      <c r="B118" s="732"/>
      <c r="C118" s="355"/>
      <c r="D118" s="144">
        <v>30870</v>
      </c>
      <c r="E118" s="145"/>
      <c r="F118" s="145"/>
      <c r="G118" s="145"/>
      <c r="H118" s="146"/>
    </row>
    <row r="119" spans="1:8" s="16" customFormat="1" ht="37.5" customHeight="1" outlineLevel="1" x14ac:dyDescent="0.2">
      <c r="A119" s="558" t="s">
        <v>258</v>
      </c>
      <c r="B119" s="732"/>
      <c r="C119" s="355"/>
      <c r="D119" s="144">
        <v>33075</v>
      </c>
      <c r="E119" s="145"/>
      <c r="F119" s="145"/>
      <c r="G119" s="145"/>
      <c r="H119" s="146"/>
    </row>
    <row r="120" spans="1:8" s="16" customFormat="1" ht="37.5" customHeight="1" outlineLevel="1" x14ac:dyDescent="0.2">
      <c r="A120" s="558" t="s">
        <v>259</v>
      </c>
      <c r="B120" s="732"/>
      <c r="C120" s="355"/>
      <c r="D120" s="144">
        <v>35280</v>
      </c>
      <c r="E120" s="145"/>
      <c r="F120" s="145"/>
      <c r="G120" s="145"/>
      <c r="H120" s="146"/>
    </row>
    <row r="121" spans="1:8" s="16" customFormat="1" ht="37.5" customHeight="1" outlineLevel="1" x14ac:dyDescent="0.2">
      <c r="A121" s="558" t="s">
        <v>260</v>
      </c>
      <c r="B121" s="732"/>
      <c r="C121" s="355"/>
      <c r="D121" s="144">
        <v>37485</v>
      </c>
      <c r="E121" s="145"/>
      <c r="F121" s="145"/>
      <c r="G121" s="145"/>
      <c r="H121" s="146"/>
    </row>
    <row r="122" spans="1:8" s="16" customFormat="1" ht="37.5" customHeight="1" outlineLevel="1" x14ac:dyDescent="0.2">
      <c r="A122" s="558" t="s">
        <v>261</v>
      </c>
      <c r="B122" s="732"/>
      <c r="C122" s="355"/>
      <c r="D122" s="144">
        <v>39690</v>
      </c>
      <c r="E122" s="145"/>
      <c r="F122" s="145"/>
      <c r="G122" s="145"/>
      <c r="H122" s="146"/>
    </row>
    <row r="123" spans="1:8" s="16" customFormat="1" ht="37.5" customHeight="1" outlineLevel="1" x14ac:dyDescent="0.2">
      <c r="A123" s="558" t="s">
        <v>262</v>
      </c>
      <c r="B123" s="732"/>
      <c r="C123" s="355"/>
      <c r="D123" s="144">
        <v>41895</v>
      </c>
      <c r="E123" s="145"/>
      <c r="F123" s="145"/>
      <c r="G123" s="145"/>
      <c r="H123" s="146"/>
    </row>
    <row r="124" spans="1:8" s="16" customFormat="1" ht="37.5" customHeight="1" outlineLevel="1" x14ac:dyDescent="0.2">
      <c r="A124" s="147" t="s">
        <v>263</v>
      </c>
      <c r="B124" s="733"/>
      <c r="C124" s="355"/>
      <c r="D124" s="144">
        <v>44100</v>
      </c>
      <c r="E124" s="145"/>
      <c r="F124" s="145"/>
      <c r="G124" s="145"/>
      <c r="H124" s="146"/>
    </row>
    <row r="125" spans="1:8" s="16" customFormat="1" ht="37.5" customHeight="1" outlineLevel="1" thickBot="1" x14ac:dyDescent="0.25">
      <c r="A125" s="734" t="s">
        <v>264</v>
      </c>
      <c r="B125" s="735"/>
      <c r="C125" s="372"/>
      <c r="D125" s="346">
        <v>46305</v>
      </c>
      <c r="E125" s="347"/>
      <c r="F125" s="347"/>
      <c r="G125" s="347"/>
      <c r="H125" s="348"/>
    </row>
    <row r="126" spans="1:8" s="16" customFormat="1" ht="50.1" customHeight="1" thickBot="1" x14ac:dyDescent="0.25">
      <c r="A126" s="136" t="s">
        <v>59</v>
      </c>
      <c r="B126" s="137"/>
      <c r="C126" s="137"/>
      <c r="D126" s="138" t="str">
        <f>"от "&amp;MIN(D127:D136)&amp;" до "&amp;MAX(D127:D136)</f>
        <v>от 330 до 9390</v>
      </c>
      <c r="E126" s="139"/>
      <c r="F126" s="139"/>
      <c r="G126" s="139"/>
      <c r="H126" s="140"/>
    </row>
    <row r="127" spans="1:8" s="16" customFormat="1" ht="159" customHeight="1" x14ac:dyDescent="0.2">
      <c r="A127" s="283" t="s">
        <v>342</v>
      </c>
      <c r="B127" s="150" t="s">
        <v>197</v>
      </c>
      <c r="C127" s="6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127" s="295">
        <v>1449</v>
      </c>
      <c r="E127" s="295"/>
      <c r="F127" s="295"/>
      <c r="G127" s="295"/>
      <c r="H127" s="54"/>
    </row>
    <row r="128" spans="1:8" s="16" customFormat="1" ht="37.5" customHeight="1" x14ac:dyDescent="0.2">
      <c r="A128" s="160" t="s">
        <v>61</v>
      </c>
      <c r="B128" s="161"/>
      <c r="C128" s="679" t="str">
        <f>"Электронный справочник на основе Справочника организаций "&amp;$C$2&amp;" (версия для ПК)"</f>
        <v>Электронный справочник на основе Справочника организаций "2ГИС.САМАРА" (версия для ПК)</v>
      </c>
      <c r="D128" s="370">
        <v>900</v>
      </c>
      <c r="E128" s="145"/>
      <c r="F128" s="145"/>
      <c r="G128" s="145"/>
      <c r="H128" s="146"/>
    </row>
    <row r="129" spans="1:8" s="16" customFormat="1" ht="37.5" customHeight="1" x14ac:dyDescent="0.2">
      <c r="A129" s="160" t="s">
        <v>62</v>
      </c>
      <c r="B129" s="161"/>
      <c r="C129" s="209"/>
      <c r="D129" s="56">
        <v>9390</v>
      </c>
      <c r="E129" s="37"/>
      <c r="F129" s="37"/>
      <c r="G129" s="37"/>
      <c r="H129" s="38"/>
    </row>
    <row r="130" spans="1:8" s="16" customFormat="1" ht="37.5" customHeight="1" x14ac:dyDescent="0.2">
      <c r="A130" s="160" t="s">
        <v>63</v>
      </c>
      <c r="B130" s="161"/>
      <c r="C130" s="209"/>
      <c r="D130" s="297">
        <v>1890</v>
      </c>
      <c r="E130" s="157"/>
      <c r="F130" s="157"/>
      <c r="G130" s="157"/>
      <c r="H130" s="158"/>
    </row>
    <row r="131" spans="1:8" s="16" customFormat="1" ht="37.5" customHeight="1" x14ac:dyDescent="0.2">
      <c r="A131" s="154" t="s">
        <v>64</v>
      </c>
      <c r="B131" s="204"/>
      <c r="C131" s="209"/>
      <c r="D131" s="297">
        <v>6390</v>
      </c>
      <c r="E131" s="157"/>
      <c r="F131" s="157"/>
      <c r="G131" s="157"/>
      <c r="H131" s="158"/>
    </row>
    <row r="132" spans="1:8" s="16" customFormat="1" ht="37.5" customHeight="1" x14ac:dyDescent="0.2">
      <c r="A132" s="160" t="s">
        <v>65</v>
      </c>
      <c r="B132" s="161"/>
      <c r="C132" s="209"/>
      <c r="D132" s="56">
        <v>330</v>
      </c>
      <c r="E132" s="37"/>
      <c r="F132" s="37"/>
      <c r="G132" s="37"/>
      <c r="H132" s="38"/>
    </row>
    <row r="133" spans="1:8" s="16" customFormat="1" ht="37.5" customHeight="1" x14ac:dyDescent="0.2">
      <c r="A133" s="160" t="s">
        <v>66</v>
      </c>
      <c r="B133" s="161"/>
      <c r="C133" s="209"/>
      <c r="D133" s="56">
        <v>330</v>
      </c>
      <c r="E133" s="37"/>
      <c r="F133" s="37"/>
      <c r="G133" s="37"/>
      <c r="H133" s="38"/>
    </row>
    <row r="134" spans="1:8" s="16" customFormat="1" ht="37.5" customHeight="1" x14ac:dyDescent="0.2">
      <c r="A134" s="160" t="s">
        <v>67</v>
      </c>
      <c r="B134" s="161"/>
      <c r="C134" s="209"/>
      <c r="D134" s="56">
        <v>660</v>
      </c>
      <c r="E134" s="37"/>
      <c r="F134" s="37"/>
      <c r="G134" s="37"/>
      <c r="H134" s="38"/>
    </row>
    <row r="135" spans="1:8" s="16" customFormat="1" ht="37.5" customHeight="1" x14ac:dyDescent="0.2">
      <c r="A135" s="160" t="s">
        <v>68</v>
      </c>
      <c r="B135" s="161"/>
      <c r="C135" s="209"/>
      <c r="D135" s="56">
        <v>990</v>
      </c>
      <c r="E135" s="37"/>
      <c r="F135" s="37"/>
      <c r="G135" s="37"/>
      <c r="H135" s="38"/>
    </row>
    <row r="136" spans="1:8" s="16" customFormat="1" ht="37.5" customHeight="1" thickBot="1" x14ac:dyDescent="0.25">
      <c r="A136" s="207" t="s">
        <v>69</v>
      </c>
      <c r="B136" s="208"/>
      <c r="C136" s="210"/>
      <c r="D136" s="56">
        <v>6390</v>
      </c>
      <c r="E136" s="37"/>
      <c r="F136" s="37"/>
      <c r="G136" s="37"/>
      <c r="H136" s="38"/>
    </row>
    <row r="137" spans="1:8" s="16" customFormat="1" ht="117.75" customHeight="1" thickBot="1" x14ac:dyDescent="0.25">
      <c r="A137" s="287" t="s">
        <v>71</v>
      </c>
      <c r="B137" s="288"/>
      <c r="C137" s="28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"2ГИС.САМАРА" (версия для ПК); 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Интернет-площадки и Веб-приложения на основе Cправочника организаций "2ГИС.САМАРА", http://api.2gis.ru/</v>
      </c>
      <c r="D137" s="45">
        <v>30</v>
      </c>
      <c r="E137" s="45"/>
      <c r="F137" s="45"/>
      <c r="G137" s="45"/>
      <c r="H137" s="46"/>
    </row>
    <row r="138" spans="1:8" s="28" customFormat="1" ht="50.1" customHeight="1" thickBot="1" x14ac:dyDescent="0.25">
      <c r="A138" s="24" t="s">
        <v>72</v>
      </c>
      <c r="B138" s="25"/>
      <c r="C138" s="26"/>
      <c r="D138" s="173" t="str">
        <f>"от "&amp;MIN(D140,D160:D174)&amp;" до "&amp;MAX(D140,D160:D174)</f>
        <v>от 540 до 20790</v>
      </c>
      <c r="E138" s="173"/>
      <c r="F138" s="173"/>
      <c r="G138" s="173"/>
      <c r="H138" s="174"/>
    </row>
    <row r="139" spans="1:8" s="16" customFormat="1" ht="24.95" customHeight="1" thickBot="1" x14ac:dyDescent="0.25">
      <c r="A139" s="290"/>
      <c r="B139" s="291"/>
      <c r="C139" s="130"/>
      <c r="D139" s="292"/>
      <c r="E139" s="292"/>
      <c r="F139" s="292"/>
      <c r="G139" s="292"/>
      <c r="H139" s="293"/>
    </row>
    <row r="140" spans="1:8" s="16" customFormat="1" ht="67.5" customHeight="1" thickBot="1" x14ac:dyDescent="0.25">
      <c r="A140" s="179" t="s">
        <v>73</v>
      </c>
      <c r="B140" s="180"/>
      <c r="C140"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"2ГИС.САМАРА" (версия для ПК); Интернет-площадка 2gis.kz на основе Cправочника организаций "2ГИС.САМАРА"; Электронный справочник на основе Справочника организаций "2ГИС.САМАРА" (мобильная версия); Интернет-площадки и Веб-приложения на основе Cправочника организаций "2ГИС.САМАРА", http://api.2gis.kz/</v>
      </c>
      <c r="D140" s="182">
        <v>13200</v>
      </c>
      <c r="E140" s="182"/>
      <c r="F140" s="182"/>
      <c r="G140" s="182"/>
      <c r="H140" s="183"/>
    </row>
    <row r="141" spans="1:8" s="16" customFormat="1" ht="67.5" customHeight="1" thickBot="1" x14ac:dyDescent="0.25">
      <c r="A141" s="184" t="s">
        <v>74</v>
      </c>
      <c r="B141" s="185"/>
      <c r="C141" s="186"/>
      <c r="D141" s="187" t="s">
        <v>75</v>
      </c>
      <c r="E141" s="188"/>
      <c r="F141" s="188"/>
      <c r="G141" s="188"/>
      <c r="H141" s="189"/>
    </row>
    <row r="142" spans="1:8" s="16" customFormat="1" ht="67.5" customHeight="1" x14ac:dyDescent="0.2">
      <c r="A142" s="190" t="s">
        <v>76</v>
      </c>
      <c r="B142" s="191"/>
      <c r="C142" s="186"/>
      <c r="D142" s="157">
        <f>D140/4</f>
        <v>3300</v>
      </c>
      <c r="E142" s="157"/>
      <c r="F142" s="157"/>
      <c r="G142" s="157"/>
      <c r="H142" s="158"/>
    </row>
    <row r="143" spans="1:8" s="16" customFormat="1" ht="67.5" customHeight="1" x14ac:dyDescent="0.2">
      <c r="A143" s="190" t="s">
        <v>77</v>
      </c>
      <c r="B143" s="191"/>
      <c r="C143" s="186"/>
      <c r="D143" s="157">
        <f>D140/5</f>
        <v>2640</v>
      </c>
      <c r="E143" s="157"/>
      <c r="F143" s="157"/>
      <c r="G143" s="157"/>
      <c r="H143" s="158"/>
    </row>
    <row r="144" spans="1:8" s="16" customFormat="1" ht="67.5" customHeight="1" x14ac:dyDescent="0.2">
      <c r="A144" s="190" t="s">
        <v>78</v>
      </c>
      <c r="B144" s="191"/>
      <c r="C144" s="186"/>
      <c r="D144" s="157">
        <f>D140/6</f>
        <v>2200</v>
      </c>
      <c r="E144" s="157"/>
      <c r="F144" s="157"/>
      <c r="G144" s="157"/>
      <c r="H144" s="158"/>
    </row>
    <row r="145" spans="1:8" s="16" customFormat="1" ht="67.5" customHeight="1" x14ac:dyDescent="0.2">
      <c r="A145" s="190" t="s">
        <v>79</v>
      </c>
      <c r="B145" s="191"/>
      <c r="C145" s="186"/>
      <c r="D145" s="157">
        <f>D140/7</f>
        <v>1885.7142857142858</v>
      </c>
      <c r="E145" s="157"/>
      <c r="F145" s="157"/>
      <c r="G145" s="157"/>
      <c r="H145" s="158"/>
    </row>
    <row r="146" spans="1:8" s="16" customFormat="1" ht="67.5" customHeight="1" x14ac:dyDescent="0.2">
      <c r="A146" s="190" t="s">
        <v>80</v>
      </c>
      <c r="B146" s="191"/>
      <c r="C146" s="186"/>
      <c r="D146" s="157">
        <f>D140/8</f>
        <v>1650</v>
      </c>
      <c r="E146" s="157"/>
      <c r="F146" s="157"/>
      <c r="G146" s="157"/>
      <c r="H146" s="158"/>
    </row>
    <row r="147" spans="1:8" s="16" customFormat="1" ht="67.5" customHeight="1" x14ac:dyDescent="0.2">
      <c r="A147" s="190" t="s">
        <v>81</v>
      </c>
      <c r="B147" s="191"/>
      <c r="C147" s="186"/>
      <c r="D147" s="157">
        <f>D140/9</f>
        <v>1466.6666666666667</v>
      </c>
      <c r="E147" s="157"/>
      <c r="F147" s="157"/>
      <c r="G147" s="157"/>
      <c r="H147" s="158"/>
    </row>
    <row r="148" spans="1:8" s="16" customFormat="1" ht="67.5" customHeight="1" x14ac:dyDescent="0.2">
      <c r="A148" s="190" t="s">
        <v>82</v>
      </c>
      <c r="B148" s="191"/>
      <c r="C148" s="186"/>
      <c r="D148" s="157">
        <f>D140/10</f>
        <v>1320</v>
      </c>
      <c r="E148" s="157"/>
      <c r="F148" s="157"/>
      <c r="G148" s="157"/>
      <c r="H148" s="158"/>
    </row>
    <row r="149" spans="1:8" s="16" customFormat="1" ht="67.5" customHeight="1" thickBot="1" x14ac:dyDescent="0.25">
      <c r="A149" s="179" t="s">
        <v>83</v>
      </c>
      <c r="B149" s="180"/>
      <c r="C149" s="186"/>
      <c r="D149" s="182">
        <v>19800</v>
      </c>
      <c r="E149" s="182"/>
      <c r="F149" s="182"/>
      <c r="G149" s="182"/>
      <c r="H149" s="183"/>
    </row>
    <row r="150" spans="1:8" s="16" customFormat="1" ht="67.5" customHeight="1" thickBot="1" x14ac:dyDescent="0.25">
      <c r="A150" s="184" t="s">
        <v>74</v>
      </c>
      <c r="B150" s="185"/>
      <c r="C150" s="186"/>
      <c r="D150" s="187" t="s">
        <v>75</v>
      </c>
      <c r="E150" s="188"/>
      <c r="F150" s="188"/>
      <c r="G150" s="188"/>
      <c r="H150" s="189"/>
    </row>
    <row r="151" spans="1:8" s="16" customFormat="1" ht="67.5" customHeight="1" x14ac:dyDescent="0.2">
      <c r="A151" s="190" t="s">
        <v>76</v>
      </c>
      <c r="B151" s="191"/>
      <c r="C151" s="186"/>
      <c r="D151" s="157">
        <v>4950</v>
      </c>
      <c r="E151" s="157"/>
      <c r="F151" s="157"/>
      <c r="G151" s="157"/>
      <c r="H151" s="158"/>
    </row>
    <row r="152" spans="1:8" s="16" customFormat="1" ht="67.5" customHeight="1" x14ac:dyDescent="0.2">
      <c r="A152" s="190" t="s">
        <v>77</v>
      </c>
      <c r="B152" s="191"/>
      <c r="C152" s="186"/>
      <c r="D152" s="157">
        <v>3960</v>
      </c>
      <c r="E152" s="157"/>
      <c r="F152" s="157"/>
      <c r="G152" s="157"/>
      <c r="H152" s="158"/>
    </row>
    <row r="153" spans="1:8" s="16" customFormat="1" ht="67.5" customHeight="1" x14ac:dyDescent="0.2">
      <c r="A153" s="190" t="s">
        <v>78</v>
      </c>
      <c r="B153" s="191"/>
      <c r="C153" s="186"/>
      <c r="D153" s="157">
        <v>3300</v>
      </c>
      <c r="E153" s="157"/>
      <c r="F153" s="157"/>
      <c r="G153" s="157"/>
      <c r="H153" s="158"/>
    </row>
    <row r="154" spans="1:8" s="16" customFormat="1" ht="67.5" customHeight="1" x14ac:dyDescent="0.2">
      <c r="A154" s="190" t="s">
        <v>79</v>
      </c>
      <c r="B154" s="191"/>
      <c r="C154" s="186"/>
      <c r="D154" s="157">
        <v>2828.5714285714289</v>
      </c>
      <c r="E154" s="157"/>
      <c r="F154" s="157"/>
      <c r="G154" s="157"/>
      <c r="H154" s="158"/>
    </row>
    <row r="155" spans="1:8" s="16" customFormat="1" ht="67.5" customHeight="1" x14ac:dyDescent="0.2">
      <c r="A155" s="190" t="s">
        <v>80</v>
      </c>
      <c r="B155" s="191"/>
      <c r="C155" s="186"/>
      <c r="D155" s="157">
        <v>2475</v>
      </c>
      <c r="E155" s="157"/>
      <c r="F155" s="157"/>
      <c r="G155" s="157"/>
      <c r="H155" s="158"/>
    </row>
    <row r="156" spans="1:8" s="16" customFormat="1" ht="67.5" customHeight="1" x14ac:dyDescent="0.2">
      <c r="A156" s="190" t="s">
        <v>81</v>
      </c>
      <c r="B156" s="191"/>
      <c r="C156" s="186"/>
      <c r="D156" s="157">
        <v>2200</v>
      </c>
      <c r="E156" s="157"/>
      <c r="F156" s="157"/>
      <c r="G156" s="157"/>
      <c r="H156" s="158"/>
    </row>
    <row r="157" spans="1:8" s="16" customFormat="1" ht="67.5" customHeight="1" thickBot="1" x14ac:dyDescent="0.25">
      <c r="A157" s="190" t="s">
        <v>82</v>
      </c>
      <c r="B157" s="191"/>
      <c r="C157" s="194"/>
      <c r="D157" s="157">
        <v>1980</v>
      </c>
      <c r="E157" s="157"/>
      <c r="F157" s="157"/>
      <c r="G157" s="157"/>
      <c r="H157" s="158"/>
    </row>
    <row r="158" spans="1:8" s="16" customFormat="1" ht="62.45" customHeight="1" thickBot="1" x14ac:dyDescent="0.25">
      <c r="A158" s="195" t="s">
        <v>84</v>
      </c>
      <c r="B158" s="196"/>
      <c r="C158"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158" s="44">
        <v>10008</v>
      </c>
      <c r="E158" s="45"/>
      <c r="F158" s="45"/>
      <c r="G158" s="45"/>
      <c r="H158" s="46"/>
    </row>
    <row r="159" spans="1:8" s="16" customFormat="1" ht="24.75" customHeight="1" thickBot="1" x14ac:dyDescent="0.25">
      <c r="A159" s="290"/>
      <c r="B159" s="291"/>
      <c r="C159" s="125"/>
      <c r="D159" s="292"/>
      <c r="E159" s="292"/>
      <c r="F159" s="292"/>
      <c r="G159" s="292"/>
      <c r="H159" s="293"/>
    </row>
    <row r="160" spans="1:8" s="16" customFormat="1" ht="50.1" customHeight="1" x14ac:dyDescent="0.2">
      <c r="A160" s="565" t="s">
        <v>85</v>
      </c>
      <c r="B160" s="566"/>
      <c r="C160" s="298" t="str">
        <f>"Интернет-площадка 2gis.ru на основе Cправочника организаций "&amp;$C$2&amp;""</f>
        <v>Интернет-площадка 2gis.ru на основе Cправочника организаций "2ГИС.САМАРА"</v>
      </c>
      <c r="D160" s="294">
        <v>12390</v>
      </c>
      <c r="E160" s="295"/>
      <c r="F160" s="295"/>
      <c r="G160" s="295"/>
      <c r="H160" s="296"/>
    </row>
    <row r="161" spans="1:8" s="16" customFormat="1" ht="50.1" customHeight="1" x14ac:dyDescent="0.2">
      <c r="A161" s="160" t="s">
        <v>86</v>
      </c>
      <c r="B161" s="161"/>
      <c r="C161" s="203" t="str">
        <f>"Электронный справочник на основе Справочника организаций "&amp;$C$2&amp;" (версия для ПК)"</f>
        <v>Электронный справочник на основе Справочника организаций "2ГИС.САМАРА" (версия для ПК)</v>
      </c>
      <c r="D161" s="297">
        <v>8490</v>
      </c>
      <c r="E161" s="157"/>
      <c r="F161" s="157"/>
      <c r="G161" s="157"/>
      <c r="H161" s="158"/>
    </row>
    <row r="162" spans="1:8" s="16" customFormat="1" ht="50.1" customHeight="1" x14ac:dyDescent="0.2">
      <c r="A162" s="160" t="s">
        <v>87</v>
      </c>
      <c r="B162" s="161"/>
      <c r="C162" s="203" t="str">
        <f>"Электронный справочник на основе Справочника организаций "&amp;$C$2&amp;" (версия для ПК)"</f>
        <v>Электронный справочник на основе Справочника организаций "2ГИС.САМАРА" (версия для ПК)</v>
      </c>
      <c r="D162" s="297">
        <v>20790</v>
      </c>
      <c r="E162" s="157"/>
      <c r="F162" s="157"/>
      <c r="G162" s="157"/>
      <c r="H162" s="158"/>
    </row>
    <row r="163" spans="1:8" s="16" customFormat="1" ht="50.1" customHeight="1" x14ac:dyDescent="0.2">
      <c r="A163" s="160" t="s">
        <v>88</v>
      </c>
      <c r="B163" s="161"/>
      <c r="C163" s="203" t="str">
        <f>"Интернет-площадка 2gis.ru на основе Cправочника организаций "&amp;$C$2&amp;""</f>
        <v>Интернет-площадка 2gis.ru на основе Cправочника организаций "2ГИС.САМАРА"</v>
      </c>
      <c r="D163" s="297">
        <v>15645</v>
      </c>
      <c r="E163" s="157"/>
      <c r="F163" s="157"/>
      <c r="G163" s="157"/>
      <c r="H163" s="158"/>
    </row>
    <row r="164" spans="1:8" s="16" customFormat="1" ht="50.1" customHeight="1" x14ac:dyDescent="0.2">
      <c r="A164" s="160" t="s">
        <v>89</v>
      </c>
      <c r="B164" s="161"/>
      <c r="C164" s="203" t="str">
        <f>"Интернет-площадка 2gis.ru на основе Cправочника организаций "&amp;$C$2&amp;""</f>
        <v>Интернет-площадка 2gis.ru на основе Cправочника организаций "2ГИС.САМАРА"</v>
      </c>
      <c r="D164" s="297">
        <v>18774</v>
      </c>
      <c r="E164" s="157"/>
      <c r="F164" s="157"/>
      <c r="G164" s="157"/>
      <c r="H164" s="158"/>
    </row>
    <row r="165" spans="1:8" s="16" customFormat="1" ht="50.1" customHeight="1" x14ac:dyDescent="0.2">
      <c r="A165" s="160" t="s">
        <v>90</v>
      </c>
      <c r="B165" s="161"/>
      <c r="C165" s="203" t="str">
        <f>"Электронный справочник на основе Справочника организаций "&amp;$C$2&amp;" (версия для ПК)"</f>
        <v>Электронный справочник на основе Справочника организаций "2ГИС.САМАРА" (версия для ПК)</v>
      </c>
      <c r="D165" s="297">
        <v>9090</v>
      </c>
      <c r="E165" s="157"/>
      <c r="F165" s="157"/>
      <c r="G165" s="157"/>
      <c r="H165" s="158"/>
    </row>
    <row r="166" spans="1:8" s="16" customFormat="1" ht="50.1" customHeight="1" x14ac:dyDescent="0.2">
      <c r="A166" s="160" t="s">
        <v>91</v>
      </c>
      <c r="B166" s="161"/>
      <c r="C166" s="203" t="str">
        <f>"Электронный справочник на основе Справочника организаций "&amp;$C$2&amp;" (версия для ПК)"</f>
        <v>Электронный справочник на основе Справочника организаций "2ГИС.САМАРА" (версия для ПК)</v>
      </c>
      <c r="D166" s="297">
        <v>15690</v>
      </c>
      <c r="E166" s="157"/>
      <c r="F166" s="157"/>
      <c r="G166" s="157"/>
      <c r="H166" s="158"/>
    </row>
    <row r="167" spans="1:8" s="16" customFormat="1" ht="50.1" customHeight="1" x14ac:dyDescent="0.2">
      <c r="A167" s="154" t="s">
        <v>92</v>
      </c>
      <c r="B167" s="204"/>
      <c r="C167" s="203" t="str">
        <f>"Электронный справочник на основе Справочника организаций "&amp;$C$2&amp;" (версия для ПК)"</f>
        <v>Электронный справочник на основе Справочника организаций "2ГИС.САМАРА" (версия для ПК)</v>
      </c>
      <c r="D167" s="297">
        <v>20790</v>
      </c>
      <c r="E167" s="157"/>
      <c r="F167" s="157"/>
      <c r="G167" s="157"/>
      <c r="H167" s="158"/>
    </row>
    <row r="168" spans="1:8" s="16" customFormat="1" ht="50.1" customHeight="1" x14ac:dyDescent="0.2">
      <c r="A168" s="154" t="s">
        <v>93</v>
      </c>
      <c r="B168" s="204"/>
      <c r="C168" s="203" t="str">
        <f>C199</f>
        <v>электронный справочник на основе Справочника организаций "2ГИС.САМАРА" (мобильная версия 2ГИС 4.0 и выше)</v>
      </c>
      <c r="D168" s="297">
        <v>9300</v>
      </c>
      <c r="E168" s="157"/>
      <c r="F168" s="157"/>
      <c r="G168" s="157"/>
      <c r="H168" s="158"/>
    </row>
    <row r="169" spans="1:8" s="16" customFormat="1" ht="50.1" customHeight="1" x14ac:dyDescent="0.2">
      <c r="A169" s="160" t="s">
        <v>94</v>
      </c>
      <c r="B169" s="161"/>
      <c r="C169" s="203" t="s">
        <v>95</v>
      </c>
      <c r="D169" s="297">
        <v>540</v>
      </c>
      <c r="E169" s="157"/>
      <c r="F169" s="157"/>
      <c r="G169" s="157"/>
      <c r="H169" s="158"/>
    </row>
    <row r="170" spans="1:8" s="16" customFormat="1" ht="79.5" customHeight="1" x14ac:dyDescent="0.2">
      <c r="A170" s="160" t="s">
        <v>96</v>
      </c>
      <c r="B170" s="161"/>
      <c r="C170"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"2ГИС.САМАРА" (мобильная версия 2ГИС 4.0 и выше); Интернет-площадка 2gis.ru на основе Cправочника организаций "2ГИС.САМАРА"</v>
      </c>
      <c r="D170" s="297">
        <v>6390</v>
      </c>
      <c r="E170" s="157"/>
      <c r="F170" s="157"/>
      <c r="G170" s="157"/>
      <c r="H170" s="158"/>
    </row>
    <row r="171" spans="1:8" s="16" customFormat="1" ht="79.5" customHeight="1" x14ac:dyDescent="0.2">
      <c r="A171" s="160" t="s">
        <v>97</v>
      </c>
      <c r="B171" s="161"/>
      <c r="C171" s="203" t="str">
        <f t="shared" ref="C171:C173"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"2ГИС.САМАРА" (мобильная версия 2ГИС 4.0 и выше); Интернет-площадка 2gis.ru на основе Cправочника организаций "2ГИС.САМАРА"</v>
      </c>
      <c r="D171" s="297">
        <v>5112</v>
      </c>
      <c r="E171" s="157"/>
      <c r="F171" s="157"/>
      <c r="G171" s="157"/>
      <c r="H171" s="158"/>
    </row>
    <row r="172" spans="1:8" s="16" customFormat="1" ht="79.5" customHeight="1" x14ac:dyDescent="0.2">
      <c r="A172" s="160" t="s">
        <v>98</v>
      </c>
      <c r="B172" s="161"/>
      <c r="C172" s="203" t="str">
        <f t="shared" si="0"/>
        <v>электронный справочник на основе Справочника организаций "2ГИС.САМАРА" (мобильная версия 2ГИС 4.0 и выше); Интернет-площадка 2gis.ru на основе Cправочника организаций "2ГИС.САМАРА"</v>
      </c>
      <c r="D172" s="297">
        <v>5190</v>
      </c>
      <c r="E172" s="157"/>
      <c r="F172" s="157"/>
      <c r="G172" s="157"/>
      <c r="H172" s="158"/>
    </row>
    <row r="173" spans="1:8" s="16" customFormat="1" ht="79.5" customHeight="1" x14ac:dyDescent="0.2">
      <c r="A173" s="160" t="s">
        <v>99</v>
      </c>
      <c r="B173" s="161"/>
      <c r="C173" s="203" t="str">
        <f t="shared" si="0"/>
        <v>электронный справочник на основе Справочника организаций "2ГИС.САМАРА" (мобильная версия 2ГИС 4.0 и выше); Интернет-площадка 2gis.ru на основе Cправочника организаций "2ГИС.САМАРА"</v>
      </c>
      <c r="D173" s="297">
        <v>2556</v>
      </c>
      <c r="E173" s="157"/>
      <c r="F173" s="157"/>
      <c r="G173" s="157"/>
      <c r="H173" s="158"/>
    </row>
    <row r="174" spans="1:8" s="16" customFormat="1" ht="50.1" customHeight="1" thickBot="1" x14ac:dyDescent="0.25">
      <c r="A174" s="154" t="s">
        <v>102</v>
      </c>
      <c r="B174" s="204"/>
      <c r="C174" s="203" t="str">
        <f>"Электронный справочник на основе Справочника организаций "&amp;$C$2&amp;" (версия для ПК)"</f>
        <v>Электронный справочник на основе Справочника организаций "2ГИС.САМАРА" (версия для ПК)</v>
      </c>
      <c r="D174" s="297">
        <v>9390</v>
      </c>
      <c r="E174" s="157"/>
      <c r="F174" s="157"/>
      <c r="G174" s="157"/>
      <c r="H174" s="158"/>
    </row>
    <row r="175" spans="1:8" s="16" customFormat="1" ht="102" customHeight="1" thickBot="1" x14ac:dyDescent="0.25">
      <c r="A175" s="160" t="s">
        <v>16</v>
      </c>
      <c r="B175" s="161"/>
      <c r="C175"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175" s="297">
        <v>1449</v>
      </c>
      <c r="E175" s="157"/>
      <c r="F175" s="157"/>
      <c r="G175" s="157"/>
      <c r="H175" s="158"/>
    </row>
    <row r="176" spans="1:8" s="16" customFormat="1" ht="102" customHeight="1" thickBot="1" x14ac:dyDescent="0.25">
      <c r="A176" s="160" t="s">
        <v>103</v>
      </c>
      <c r="B176" s="161"/>
      <c r="C176"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176" s="297">
        <v>100002</v>
      </c>
      <c r="E176" s="157"/>
      <c r="F176" s="157"/>
      <c r="G176" s="157"/>
      <c r="H176" s="158"/>
    </row>
    <row r="177" spans="1:8" s="16" customFormat="1" ht="126" customHeight="1" x14ac:dyDescent="0.2">
      <c r="A177" s="160" t="s">
        <v>104</v>
      </c>
      <c r="B177" s="161"/>
      <c r="C177" s="30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"2ГИС.САМАРА" (версия для ПК); 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Интернет-площадки и Веб-приложения на основе Cправочника организаций "2ГИС.САМАРА", http://api.2gis.ru/</v>
      </c>
      <c r="D177" s="297">
        <v>11667</v>
      </c>
      <c r="E177" s="157"/>
      <c r="F177" s="157"/>
      <c r="G177" s="157"/>
      <c r="H177" s="158"/>
    </row>
    <row r="178" spans="1:8" s="16" customFormat="1" ht="96" customHeight="1" x14ac:dyDescent="0.2">
      <c r="A178" s="154" t="s">
        <v>105</v>
      </c>
      <c r="B178" s="204"/>
      <c r="C178"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Интернет-площадки и Веб-приложения на основе Cправочника организаций "2ГИС.САМАРА", http://api.2gis.ru/</v>
      </c>
      <c r="D178" s="297">
        <v>10005</v>
      </c>
      <c r="E178" s="157"/>
      <c r="F178" s="157"/>
      <c r="G178" s="157"/>
      <c r="H178" s="158"/>
    </row>
    <row r="179" spans="1:8" s="16" customFormat="1" ht="96" customHeight="1" x14ac:dyDescent="0.2">
      <c r="A179" s="154" t="s">
        <v>106</v>
      </c>
      <c r="B179" s="204"/>
      <c r="C179" s="549"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"2ГИС.САМАРА" (мобильная версия 2ГИС 4.0 и выше)</v>
      </c>
      <c r="D179" s="297">
        <v>10002</v>
      </c>
      <c r="E179" s="157"/>
      <c r="F179" s="157"/>
      <c r="G179" s="157"/>
      <c r="H179" s="158"/>
    </row>
    <row r="180" spans="1:8" s="16" customFormat="1" ht="78" customHeight="1" x14ac:dyDescent="0.2">
      <c r="A180" s="160" t="s">
        <v>100</v>
      </c>
      <c r="B180" s="161" t="s">
        <v>100</v>
      </c>
      <c r="C180"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"2ГИС.САМАРА" (мобильная версия 2ГИС 4.0 и выше)</v>
      </c>
      <c r="D180" s="297">
        <v>10008</v>
      </c>
      <c r="E180" s="157"/>
      <c r="F180" s="157"/>
      <c r="G180" s="157"/>
      <c r="H180" s="158"/>
    </row>
    <row r="181" spans="1:8" s="16" customFormat="1" ht="78" customHeight="1" x14ac:dyDescent="0.2">
      <c r="A181" s="160" t="s">
        <v>101</v>
      </c>
      <c r="B181" s="161" t="s">
        <v>101</v>
      </c>
      <c r="C181"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"2ГИС.САМАРА" (мобильная версия 2ГИС 4.0 и выше)</v>
      </c>
      <c r="D181" s="297">
        <v>7500</v>
      </c>
      <c r="E181" s="157"/>
      <c r="F181" s="157"/>
      <c r="G181" s="157"/>
      <c r="H181" s="158"/>
    </row>
    <row r="182" spans="1:8" s="16" customFormat="1" ht="75" customHeight="1" x14ac:dyDescent="0.2">
      <c r="A182" s="736" t="s">
        <v>107</v>
      </c>
      <c r="B182" s="737"/>
      <c r="C182" s="203" t="str">
        <f>"Интернет-площадка 2gis.ru на основе Cправочника организаций "&amp;$C$2&amp;""</f>
        <v>Интернет-площадка 2gis.ru на основе Cправочника организаций "2ГИС.САМАРА"</v>
      </c>
      <c r="D182" s="297">
        <v>36000</v>
      </c>
      <c r="E182" s="157"/>
      <c r="F182" s="157"/>
      <c r="G182" s="157"/>
      <c r="H182" s="158"/>
    </row>
    <row r="183" spans="1:8" s="16" customFormat="1" ht="75" customHeight="1" x14ac:dyDescent="0.2">
      <c r="A183" s="154" t="s">
        <v>108</v>
      </c>
      <c r="B183" s="204"/>
      <c r="C183" s="203" t="str">
        <f t="shared" ref="C183:C191" si="1">"Электронный справочник на основе Справочника организаций "&amp;$C$2&amp;" (версия для ПК)"</f>
        <v>Электронный справочник на основе Справочника организаций "2ГИС.САМАРА" (версия для ПК)</v>
      </c>
      <c r="D183" s="297">
        <v>24720</v>
      </c>
      <c r="E183" s="157"/>
      <c r="F183" s="157"/>
      <c r="G183" s="157"/>
      <c r="H183" s="158"/>
    </row>
    <row r="184" spans="1:8" s="16" customFormat="1" ht="50.1" customHeight="1" x14ac:dyDescent="0.2">
      <c r="A184" s="160" t="s">
        <v>109</v>
      </c>
      <c r="B184" s="161"/>
      <c r="C184" s="203" t="str">
        <f t="shared" si="1"/>
        <v>Электронный справочник на основе Справочника организаций "2ГИС.САМАРА" (версия для ПК)</v>
      </c>
      <c r="D184" s="297">
        <v>60360</v>
      </c>
      <c r="E184" s="157"/>
      <c r="F184" s="157"/>
      <c r="G184" s="157"/>
      <c r="H184" s="158"/>
    </row>
    <row r="185" spans="1:8" s="16" customFormat="1" ht="50.1" customHeight="1" x14ac:dyDescent="0.2">
      <c r="A185" s="160" t="s">
        <v>110</v>
      </c>
      <c r="B185" s="161"/>
      <c r="C185" s="203" t="str">
        <f>"Интернет-площадка 2gis.ru на основе Cправочника организаций "&amp;$C$2&amp;""</f>
        <v>Интернет-площадка 2gis.ru на основе Cправочника организаций "2ГИС.САМАРА"</v>
      </c>
      <c r="D185" s="297">
        <v>45480</v>
      </c>
      <c r="E185" s="157"/>
      <c r="F185" s="157"/>
      <c r="G185" s="157"/>
      <c r="H185" s="158"/>
    </row>
    <row r="186" spans="1:8" s="16" customFormat="1" ht="50.1" customHeight="1" x14ac:dyDescent="0.2">
      <c r="A186" s="160" t="s">
        <v>111</v>
      </c>
      <c r="B186" s="161"/>
      <c r="C186" s="203" t="str">
        <f>"Интернет-площадка 2gis.ru на основе Cправочника организаций "&amp;$C$2&amp;""</f>
        <v>Интернет-площадка 2gis.ru на основе Cправочника организаций "2ГИС.САМАРА"</v>
      </c>
      <c r="D186" s="297">
        <v>54576</v>
      </c>
      <c r="E186" s="157"/>
      <c r="F186" s="157"/>
      <c r="G186" s="157"/>
      <c r="H186" s="158"/>
    </row>
    <row r="187" spans="1:8" s="16" customFormat="1" ht="50.1" customHeight="1" x14ac:dyDescent="0.2">
      <c r="A187" s="160" t="s">
        <v>112</v>
      </c>
      <c r="B187" s="161"/>
      <c r="C187" s="203" t="str">
        <f t="shared" si="1"/>
        <v>Электронный справочник на основе Справочника организаций "2ГИС.САМАРА" (версия для ПК)</v>
      </c>
      <c r="D187" s="297">
        <v>26400</v>
      </c>
      <c r="E187" s="157"/>
      <c r="F187" s="157"/>
      <c r="G187" s="157"/>
      <c r="H187" s="158"/>
    </row>
    <row r="188" spans="1:8" s="16" customFormat="1" ht="50.1" customHeight="1" x14ac:dyDescent="0.2">
      <c r="A188" s="160" t="s">
        <v>113</v>
      </c>
      <c r="B188" s="161"/>
      <c r="C188" s="203" t="str">
        <f t="shared" si="1"/>
        <v>Электронный справочник на основе Справочника организаций "2ГИС.САМАРА" (версия для ПК)</v>
      </c>
      <c r="D188" s="297">
        <v>45600</v>
      </c>
      <c r="E188" s="157"/>
      <c r="F188" s="157"/>
      <c r="G188" s="157"/>
      <c r="H188" s="158"/>
    </row>
    <row r="189" spans="1:8" s="16" customFormat="1" ht="50.1" customHeight="1" x14ac:dyDescent="0.2">
      <c r="A189" s="160" t="s">
        <v>114</v>
      </c>
      <c r="B189" s="161"/>
      <c r="C189" s="203" t="str">
        <f t="shared" si="1"/>
        <v>Электронный справочник на основе Справочника организаций "2ГИС.САМАРА" (версия для ПК)</v>
      </c>
      <c r="D189" s="297">
        <v>60360</v>
      </c>
      <c r="E189" s="157"/>
      <c r="F189" s="157"/>
      <c r="G189" s="157"/>
      <c r="H189" s="158"/>
    </row>
    <row r="190" spans="1:8" s="16" customFormat="1" ht="50.1" customHeight="1" x14ac:dyDescent="0.2">
      <c r="A190" s="160" t="s">
        <v>115</v>
      </c>
      <c r="B190" s="161"/>
      <c r="C190" s="203" t="s">
        <v>95</v>
      </c>
      <c r="D190" s="297">
        <v>1680</v>
      </c>
      <c r="E190" s="157"/>
      <c r="F190" s="157"/>
      <c r="G190" s="157"/>
      <c r="H190" s="158"/>
    </row>
    <row r="191" spans="1:8" s="16" customFormat="1" ht="50.1" customHeight="1" thickBot="1" x14ac:dyDescent="0.25">
      <c r="A191" s="154" t="s">
        <v>117</v>
      </c>
      <c r="B191" s="204"/>
      <c r="C191" s="203" t="str">
        <f t="shared" si="1"/>
        <v>Электронный справочник на основе Справочника организаций "2ГИС.САМАРА" (версия для ПК)</v>
      </c>
      <c r="D191" s="297">
        <v>27240</v>
      </c>
      <c r="E191" s="157"/>
      <c r="F191" s="157"/>
      <c r="G191" s="157"/>
      <c r="H191" s="158"/>
    </row>
    <row r="192" spans="1:8" s="28" customFormat="1" ht="50.1" customHeight="1" thickBot="1" x14ac:dyDescent="0.25">
      <c r="A192" s="24" t="s">
        <v>118</v>
      </c>
      <c r="B192" s="25"/>
      <c r="C192" s="26"/>
      <c r="D192" s="173"/>
      <c r="E192" s="173"/>
      <c r="F192" s="173"/>
      <c r="G192" s="173"/>
      <c r="H192" s="174"/>
    </row>
    <row r="193" spans="1:8" s="16" customFormat="1" ht="50.1" customHeight="1" x14ac:dyDescent="0.2">
      <c r="A193" s="160" t="s">
        <v>119</v>
      </c>
      <c r="B193" s="161"/>
      <c r="C193" s="206" t="str">
        <f>"Электронный справочник на основе Справочника организаций "&amp;$C$2&amp;" (мобильная версия)"</f>
        <v>Электронный справочник на основе Справочника организаций "2ГИС.САМАРА" (мобильная версия)</v>
      </c>
      <c r="D193" s="297">
        <v>10008</v>
      </c>
      <c r="E193" s="157"/>
      <c r="F193" s="157"/>
      <c r="G193" s="157"/>
      <c r="H193" s="158"/>
    </row>
    <row r="194" spans="1:8" s="16" customFormat="1" ht="50.1" customHeight="1" x14ac:dyDescent="0.2">
      <c r="A194" s="160" t="s">
        <v>120</v>
      </c>
      <c r="B194" s="161"/>
      <c r="C194" s="209"/>
      <c r="D194" s="297">
        <v>10008</v>
      </c>
      <c r="E194" s="157"/>
      <c r="F194" s="157"/>
      <c r="G194" s="157"/>
      <c r="H194" s="158"/>
    </row>
    <row r="195" spans="1:8" s="16" customFormat="1" ht="50.1" customHeight="1" x14ac:dyDescent="0.2">
      <c r="A195" s="207" t="s">
        <v>121</v>
      </c>
      <c r="B195" s="208"/>
      <c r="C195" s="209"/>
      <c r="D195" s="297">
        <v>3000</v>
      </c>
      <c r="E195" s="157"/>
      <c r="F195" s="157"/>
      <c r="G195" s="157"/>
      <c r="H195" s="157"/>
    </row>
    <row r="196" spans="1:8" s="16" customFormat="1" ht="50.1" customHeight="1" x14ac:dyDescent="0.2">
      <c r="A196" s="207" t="s">
        <v>122</v>
      </c>
      <c r="B196" s="208"/>
      <c r="C196" s="209"/>
      <c r="D196" s="297">
        <v>300</v>
      </c>
      <c r="E196" s="157"/>
      <c r="F196" s="157"/>
      <c r="G196" s="157"/>
      <c r="H196" s="157"/>
    </row>
    <row r="197" spans="1:8" s="16" customFormat="1" ht="50.1" customHeight="1" thickBot="1" x14ac:dyDescent="0.25">
      <c r="A197" s="207" t="s">
        <v>123</v>
      </c>
      <c r="B197" s="208"/>
      <c r="C197" s="210"/>
      <c r="D197" s="78">
        <v>1050</v>
      </c>
      <c r="E197" s="79"/>
      <c r="F197" s="79"/>
      <c r="G197" s="79"/>
      <c r="H197" s="79"/>
    </row>
    <row r="198" spans="1:8" s="16" customFormat="1" ht="50.1" customHeight="1" thickBot="1" x14ac:dyDescent="0.25">
      <c r="A198" s="24" t="s">
        <v>124</v>
      </c>
      <c r="B198" s="25"/>
      <c r="C198" s="26"/>
      <c r="D198" s="173"/>
      <c r="E198" s="173"/>
      <c r="F198" s="173"/>
      <c r="G198" s="173"/>
      <c r="H198" s="174"/>
    </row>
    <row r="199" spans="1:8" s="16" customFormat="1" ht="50.1" customHeight="1" x14ac:dyDescent="0.2">
      <c r="A199" s="154" t="s">
        <v>214</v>
      </c>
      <c r="B199" s="204"/>
      <c r="C199" s="549"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"2ГИС.САМАРА" (мобильная версия 2ГИС 4.0 и выше)</v>
      </c>
      <c r="D199" s="297">
        <v>10290</v>
      </c>
      <c r="E199" s="157"/>
      <c r="F199" s="157"/>
      <c r="G199" s="157"/>
      <c r="H199" s="158"/>
    </row>
    <row r="200" spans="1:8" s="16" customFormat="1" ht="64.5" customHeight="1" x14ac:dyDescent="0.2">
      <c r="A200" s="154" t="s">
        <v>126</v>
      </c>
      <c r="B200" s="204" t="s">
        <v>479</v>
      </c>
      <c r="C200" s="40" t="str">
        <f>"Электронный справочник на основе Справочника организаций "&amp;$C$2&amp;" (версия для ПК); Интернет-площадка 2gis.ru на основе Cправочника организаций "&amp;$C$2&amp;""</f>
        <v>Электронный справочник на основе Справочника организаций "2ГИС.САМАРА" (версия для ПК); Интернет-площадка 2gis.ru на основе Cправочника организаций "2ГИС.САМАРА"</v>
      </c>
      <c r="D200" s="297">
        <v>10290</v>
      </c>
      <c r="E200" s="157"/>
      <c r="F200" s="157"/>
      <c r="G200" s="157"/>
      <c r="H200" s="158"/>
    </row>
    <row r="201" spans="1:8" s="16" customFormat="1" ht="50.1" customHeight="1" x14ac:dyDescent="0.2">
      <c r="A201" s="154" t="s">
        <v>215</v>
      </c>
      <c r="B201" s="204"/>
      <c r="C201" s="549"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"2ГИС.САМАРА" (мобильная версия 2ГИС 4.0 и выше)</v>
      </c>
      <c r="D201" s="297">
        <v>29880</v>
      </c>
      <c r="E201" s="157"/>
      <c r="F201" s="157"/>
      <c r="G201" s="157"/>
      <c r="H201" s="158"/>
    </row>
    <row r="202" spans="1:8" s="16" customFormat="1" ht="50.1" customHeight="1" x14ac:dyDescent="0.2">
      <c r="A202" s="160" t="s">
        <v>199</v>
      </c>
      <c r="B202" s="161"/>
      <c r="C202" s="203" t="str">
        <f>"Электронный справочник на основе Справочника организаций "&amp;$C$2&amp;" (версия для ПК); Интернет-площадка 2gis.ru на основе Cправочника организаций "&amp;$C$2&amp;""</f>
        <v>Электронный справочник на основе Справочника организаций "2ГИС.САМАРА" (версия для ПК); Интернет-площадка 2gis.ru на основе Cправочника организаций "2ГИС.САМАРА"</v>
      </c>
      <c r="D202" s="297">
        <v>29880</v>
      </c>
      <c r="E202" s="157"/>
      <c r="F202" s="157"/>
      <c r="G202" s="157"/>
      <c r="H202" s="158"/>
    </row>
    <row r="203" spans="1:8" s="16" customFormat="1" ht="126" customHeight="1" x14ac:dyDescent="0.2">
      <c r="A203" s="160" t="s">
        <v>131</v>
      </c>
      <c r="B203" s="161"/>
      <c r="C203" s="301" t="str">
        <f>C199</f>
        <v>электронный справочник на основе Справочника организаций "2ГИС.САМАРА" (мобильная версия 2ГИС 4.0 и выше)</v>
      </c>
      <c r="D203" s="297">
        <v>10290</v>
      </c>
      <c r="E203" s="157"/>
      <c r="F203" s="157"/>
      <c r="G203" s="157"/>
      <c r="H203" s="158"/>
    </row>
    <row r="204" spans="1:8" s="16" customFormat="1" ht="126" customHeight="1" thickBot="1" x14ac:dyDescent="0.25">
      <c r="A204" s="160" t="s">
        <v>132</v>
      </c>
      <c r="B204" s="161"/>
      <c r="C204"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204" s="297">
        <v>7722</v>
      </c>
      <c r="E204" s="157"/>
      <c r="F204" s="157"/>
      <c r="G204" s="157"/>
      <c r="H204" s="158"/>
    </row>
    <row r="205" spans="1:8" s="16" customFormat="1" ht="50.1" customHeight="1" thickBot="1" x14ac:dyDescent="0.25">
      <c r="A205" s="290"/>
      <c r="B205" s="291"/>
      <c r="C205" s="130"/>
      <c r="D205" s="292"/>
      <c r="E205" s="292"/>
      <c r="F205" s="292"/>
      <c r="G205" s="292"/>
      <c r="H205" s="293"/>
    </row>
    <row r="206" spans="1:8" s="16" customFormat="1" ht="21" x14ac:dyDescent="0.2">
      <c r="A206" s="554"/>
      <c r="B206" s="555"/>
      <c r="C206" s="556"/>
      <c r="D206" s="217"/>
      <c r="E206" s="217"/>
      <c r="F206" s="217"/>
      <c r="G206" s="217"/>
      <c r="H206" s="219"/>
    </row>
    <row r="207" spans="1:8" s="16" customFormat="1" ht="21" x14ac:dyDescent="0.2">
      <c r="A207" s="220"/>
      <c r="B207" s="221" t="s">
        <v>133</v>
      </c>
      <c r="C207" s="222" t="s">
        <v>220</v>
      </c>
      <c r="D207" s="222"/>
      <c r="E207" s="223"/>
      <c r="F207" s="223"/>
      <c r="G207" s="223"/>
      <c r="H207" s="223"/>
    </row>
    <row r="208" spans="1:8" s="16" customFormat="1" ht="21" x14ac:dyDescent="0.2">
      <c r="A208" s="220"/>
      <c r="B208" s="223"/>
      <c r="C208" s="224" t="s">
        <v>221</v>
      </c>
      <c r="D208" s="224"/>
      <c r="E208" s="223"/>
      <c r="F208" s="223"/>
      <c r="G208" s="223"/>
      <c r="H208" s="223"/>
    </row>
    <row r="209" spans="1:8" s="28" customFormat="1" ht="23.25" x14ac:dyDescent="0.2">
      <c r="A209" s="220"/>
      <c r="B209" s="223"/>
      <c r="C209" s="222" t="s">
        <v>222</v>
      </c>
      <c r="D209" s="224"/>
      <c r="E209" s="223"/>
      <c r="F209" s="223"/>
      <c r="G209" s="223"/>
      <c r="H209" s="223"/>
    </row>
    <row r="210" spans="1:8" s="23" customFormat="1" ht="26.25" x14ac:dyDescent="0.2">
      <c r="A210" s="216"/>
      <c r="B210" s="217"/>
      <c r="C210" s="224"/>
      <c r="D210" s="224"/>
      <c r="E210" s="223"/>
      <c r="F210" s="223"/>
      <c r="G210" s="223"/>
      <c r="H210" s="217"/>
    </row>
    <row r="211" spans="1:8" s="16" customFormat="1" ht="26.25" x14ac:dyDescent="0.2">
      <c r="A211" s="227" t="str">
        <f>Абакан_юр!A174</f>
        <v>По соглашению сторон в качестве валюты платежа могут выступать украинские гривны, в этом случае курс следующий: 1 руб. = 0,4408 гривен</v>
      </c>
      <c r="B211" s="227"/>
      <c r="C211" s="227"/>
      <c r="D211" s="228"/>
      <c r="E211" s="228"/>
      <c r="F211" s="229"/>
      <c r="G211" s="230"/>
      <c r="H211" s="230"/>
    </row>
    <row r="212" spans="1:8" ht="26.25" x14ac:dyDescent="0.2">
      <c r="A212" s="227" t="str">
        <f>Абакан_юр!A175</f>
        <v>По соглашению сторон в качестве валюты платежа могут выступать дирхамы ОАЭ, в этом случае курс следующий: 1 руб. = 0,0420 дирхам</v>
      </c>
      <c r="B212" s="227"/>
      <c r="C212" s="227"/>
      <c r="D212" s="228"/>
      <c r="E212" s="228"/>
      <c r="F212" s="229"/>
      <c r="G212" s="232"/>
      <c r="H212" s="232"/>
    </row>
    <row r="213" spans="1:8" ht="12.6" customHeight="1" x14ac:dyDescent="0.2">
      <c r="A213" s="227" t="str">
        <f>Абакан_юр!A176</f>
        <v>По соглашению сторон в качестве валюты платежа могут выступать доллары США, в этом случае курс следующий: 1 руб. = 0,0114 доллара</v>
      </c>
      <c r="B213" s="227"/>
      <c r="C213" s="227"/>
      <c r="D213" s="228"/>
      <c r="E213" s="228"/>
      <c r="F213" s="229"/>
      <c r="G213" s="232"/>
      <c r="H213" s="232"/>
    </row>
    <row r="214" spans="1:8" s="223" customFormat="1" ht="24.95" customHeight="1" x14ac:dyDescent="0.2">
      <c r="A214" s="227" t="str">
        <f>Абакан_юр!A177</f>
        <v>По соглашению сторон в качестве валюты платежа могут выступать евро, в этом случае курс следующий: 1 руб. = 0,0105 евро</v>
      </c>
      <c r="B214" s="227"/>
      <c r="C214" s="227"/>
      <c r="D214" s="228"/>
      <c r="E214" s="229"/>
      <c r="F214" s="229"/>
      <c r="G214" s="232"/>
      <c r="H214" s="232"/>
    </row>
    <row r="215" spans="1:8" s="223" customFormat="1" ht="24.95" customHeight="1" x14ac:dyDescent="0.2">
      <c r="A215" s="227" t="str">
        <f>Абакан_юр!A178</f>
        <v>По соглашению сторон в качестве валюты платежа могут выступать чешские кроны, в этом случае курс следующий: 1 руб. = 0,2605 крона</v>
      </c>
      <c r="B215" s="227"/>
      <c r="C215" s="227"/>
      <c r="D215" s="228"/>
      <c r="E215" s="229"/>
      <c r="F215" s="229"/>
      <c r="G215" s="232"/>
      <c r="H215" s="232"/>
    </row>
    <row r="216" spans="1:8" s="223" customFormat="1" ht="24.95" customHeight="1" x14ac:dyDescent="0.2">
      <c r="A216" s="227" t="str">
        <f>Абакан_юр!A179</f>
        <v>По соглашению сторон в качестве валюты платежа могут выступать киргизские сомы, в этом случае курс следующий: 1 руб. = 1,0083 сом</v>
      </c>
      <c r="B216" s="227"/>
      <c r="C216" s="227"/>
      <c r="D216" s="228"/>
      <c r="E216" s="228"/>
      <c r="F216" s="229"/>
      <c r="G216" s="232"/>
      <c r="H216" s="232"/>
    </row>
    <row r="217" spans="1:8" s="217" customFormat="1" ht="12.6" customHeight="1" x14ac:dyDescent="0.2">
      <c r="A217" s="227" t="str">
        <f>Абакан_юр!A180</f>
        <v>По соглашению сторон в качестве валюты платежа могут выступать казахстанские тенге, в этом случае курс следующий: 1 руб. = 5,0473 тенге</v>
      </c>
      <c r="B217" s="227"/>
      <c r="C217" s="227"/>
      <c r="D217" s="228"/>
      <c r="E217" s="228"/>
      <c r="F217" s="229"/>
      <c r="G217" s="232"/>
      <c r="H217" s="232"/>
    </row>
    <row r="218" spans="1:8" s="231" customFormat="1" ht="24.95" customHeight="1" x14ac:dyDescent="0.2">
      <c r="A218" s="233"/>
      <c r="B218" s="233"/>
      <c r="C218" s="234"/>
      <c r="D218" s="235"/>
      <c r="E218" s="235"/>
      <c r="F218" s="236"/>
      <c r="G218" s="237"/>
      <c r="H218" s="237"/>
    </row>
    <row r="219" spans="1:8" s="231" customFormat="1" ht="24.95" customHeight="1" x14ac:dyDescent="0.2">
      <c r="A219" s="239" t="s">
        <v>144</v>
      </c>
      <c r="B219" s="239"/>
      <c r="C219" s="239"/>
      <c r="D219" s="239"/>
      <c r="E219" s="239"/>
      <c r="F219" s="239"/>
      <c r="G219" s="239"/>
      <c r="H219" s="239"/>
    </row>
    <row r="220" spans="1:8" s="231" customFormat="1" ht="24.95" customHeight="1" x14ac:dyDescent="0.2">
      <c r="A220" s="239" t="s">
        <v>480</v>
      </c>
      <c r="B220" s="239"/>
      <c r="C220" s="239"/>
      <c r="D220" s="239"/>
      <c r="E220" s="239"/>
      <c r="F220" s="239"/>
      <c r="G220" s="239"/>
      <c r="H220" s="239"/>
    </row>
    <row r="221" spans="1:8" s="231" customFormat="1" ht="24.95" customHeight="1" x14ac:dyDescent="0.2">
      <c r="A221" s="239" t="s">
        <v>145</v>
      </c>
      <c r="B221" s="239"/>
      <c r="C221" s="239"/>
      <c r="D221" s="239"/>
      <c r="E221" s="239"/>
      <c r="F221" s="239"/>
      <c r="G221" s="239"/>
      <c r="H221" s="239"/>
    </row>
    <row r="222" spans="1:8" s="231" customFormat="1" ht="24.95" customHeight="1" x14ac:dyDescent="0.2">
      <c r="A222" s="227" t="s">
        <v>482</v>
      </c>
      <c r="B222" s="227"/>
      <c r="C222" s="227"/>
      <c r="D222" s="227"/>
      <c r="E222" s="227"/>
      <c r="F222" s="227"/>
      <c r="G222" s="227"/>
      <c r="H222" s="227"/>
    </row>
    <row r="223" spans="1:8" s="231" customFormat="1" ht="24.95" customHeight="1" thickBot="1" x14ac:dyDescent="0.25">
      <c r="A223" s="240" t="s">
        <v>146</v>
      </c>
      <c r="B223" s="240"/>
      <c r="C223" s="240"/>
      <c r="D223" s="240"/>
      <c r="E223" s="240"/>
      <c r="F223" s="241"/>
      <c r="H223" s="242"/>
    </row>
    <row r="224" spans="1:8" s="231" customFormat="1" ht="24.95" customHeight="1" thickBot="1" x14ac:dyDescent="0.25">
      <c r="A224" s="243" t="s">
        <v>147</v>
      </c>
      <c r="B224" s="244"/>
      <c r="C224" s="244"/>
      <c r="D224" s="244"/>
      <c r="E224" s="245"/>
      <c r="F224" s="246"/>
      <c r="G224" s="217"/>
      <c r="H224" s="247"/>
    </row>
    <row r="225" spans="1:8" s="238" customFormat="1" ht="12" customHeight="1" thickBot="1" x14ac:dyDescent="0.25">
      <c r="A225" s="426" t="s">
        <v>148</v>
      </c>
      <c r="B225" s="427"/>
      <c r="C225" s="250" t="s">
        <v>149</v>
      </c>
      <c r="D225" s="440" t="s">
        <v>150</v>
      </c>
      <c r="E225" s="441"/>
      <c r="F225" s="252"/>
      <c r="G225" s="252"/>
      <c r="H225" s="252"/>
    </row>
    <row r="226" spans="1:8" ht="24.95" customHeight="1" x14ac:dyDescent="0.2">
      <c r="A226" s="253" t="s">
        <v>207</v>
      </c>
      <c r="B226" s="254"/>
      <c r="C226" s="256" t="s">
        <v>208</v>
      </c>
      <c r="D226" s="473">
        <v>2190</v>
      </c>
      <c r="E226" s="257"/>
      <c r="F226" s="252"/>
      <c r="G226" s="252"/>
      <c r="H226" s="252"/>
    </row>
    <row r="227" spans="1:8" ht="24.95" customHeight="1" x14ac:dyDescent="0.2">
      <c r="A227" s="258" t="s">
        <v>209</v>
      </c>
      <c r="B227" s="259"/>
      <c r="C227" s="261"/>
      <c r="D227" s="474">
        <v>1590</v>
      </c>
      <c r="E227" s="262"/>
      <c r="F227" s="252"/>
      <c r="G227" s="252"/>
      <c r="H227" s="252"/>
    </row>
    <row r="228" spans="1:8" ht="24.95" customHeight="1" x14ac:dyDescent="0.2">
      <c r="A228" s="258" t="s">
        <v>210</v>
      </c>
      <c r="B228" s="259"/>
      <c r="C228" s="261"/>
      <c r="D228" s="474">
        <v>1440</v>
      </c>
      <c r="E228" s="262"/>
      <c r="F228" s="252"/>
      <c r="G228" s="252"/>
      <c r="H228" s="252"/>
    </row>
    <row r="229" spans="1:8" s="217" customFormat="1" ht="38.25" customHeight="1" x14ac:dyDescent="0.2">
      <c r="A229" s="258" t="s">
        <v>211</v>
      </c>
      <c r="B229" s="259"/>
      <c r="C229" s="261"/>
      <c r="D229" s="474">
        <v>1290</v>
      </c>
      <c r="E229" s="262"/>
      <c r="F229" s="252"/>
      <c r="G229" s="252"/>
      <c r="H229" s="252"/>
    </row>
    <row r="230" spans="1:8" s="242" customFormat="1" ht="50.1" customHeight="1" x14ac:dyDescent="0.2">
      <c r="A230" s="258" t="s">
        <v>151</v>
      </c>
      <c r="B230" s="259"/>
      <c r="C230" s="260" t="s">
        <v>152</v>
      </c>
      <c r="D230" s="261" t="s">
        <v>153</v>
      </c>
      <c r="E230" s="262"/>
      <c r="F230" s="252"/>
      <c r="G230" s="252"/>
      <c r="H230" s="252"/>
    </row>
    <row r="231" spans="1:8" s="247" customFormat="1" ht="50.1" customHeight="1" x14ac:dyDescent="0.2">
      <c r="A231" s="482" t="s">
        <v>154</v>
      </c>
      <c r="B231" s="483"/>
      <c r="C231" s="484" t="s">
        <v>155</v>
      </c>
      <c r="D231" s="485" t="s">
        <v>156</v>
      </c>
      <c r="E231" s="486"/>
      <c r="F231" s="252"/>
      <c r="G231" s="252"/>
      <c r="H231" s="252"/>
    </row>
    <row r="232" spans="1:8" ht="88.5" customHeight="1" thickBot="1" x14ac:dyDescent="0.25">
      <c r="A232" s="321" t="s">
        <v>157</v>
      </c>
      <c r="B232" s="322"/>
      <c r="C232" s="323" t="s">
        <v>158</v>
      </c>
      <c r="D232" s="324" t="s">
        <v>156</v>
      </c>
      <c r="E232" s="325"/>
      <c r="F232" s="252"/>
      <c r="G232" s="252"/>
      <c r="H232" s="252"/>
    </row>
    <row r="233" spans="1:8" ht="50.1" customHeight="1" thickBot="1" x14ac:dyDescent="0.25">
      <c r="A233" s="321" t="s">
        <v>160</v>
      </c>
      <c r="B233" s="322"/>
      <c r="C233" s="611" t="s">
        <v>161</v>
      </c>
      <c r="D233" s="322" t="s">
        <v>156</v>
      </c>
      <c r="E233" s="612"/>
      <c r="F233" s="246"/>
      <c r="G233" s="246"/>
      <c r="H233" s="246"/>
    </row>
    <row r="234" spans="1:8" ht="50.1" customHeight="1" thickBot="1" x14ac:dyDescent="0.25">
      <c r="A234" s="321" t="s">
        <v>162</v>
      </c>
      <c r="B234" s="322"/>
      <c r="C234" s="323" t="s">
        <v>163</v>
      </c>
      <c r="D234" s="324" t="s">
        <v>156</v>
      </c>
      <c r="E234" s="325"/>
      <c r="F234" s="236"/>
      <c r="G234" s="237"/>
      <c r="H234" s="237"/>
    </row>
    <row r="235" spans="1:8" ht="50.1" customHeight="1" x14ac:dyDescent="0.2">
      <c r="A235" s="264" t="s">
        <v>164</v>
      </c>
      <c r="B235" s="264"/>
      <c r="C235" s="264"/>
      <c r="D235" s="264"/>
      <c r="E235" s="264"/>
      <c r="F235" s="264"/>
      <c r="G235" s="264"/>
      <c r="H235" s="264"/>
    </row>
    <row r="236" spans="1:8" ht="50.1" customHeight="1" x14ac:dyDescent="0.2">
      <c r="A236" s="264" t="s">
        <v>165</v>
      </c>
      <c r="B236" s="264"/>
      <c r="C236" s="264"/>
      <c r="D236" s="264"/>
      <c r="E236" s="264"/>
      <c r="F236" s="264"/>
      <c r="G236" s="264"/>
      <c r="H236" s="264"/>
    </row>
    <row r="237" spans="1:8" ht="99.95" customHeight="1" x14ac:dyDescent="0.2">
      <c r="A237" s="326" t="str">
        <f>Абакан_юр!A195</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37" s="326"/>
      <c r="C237" s="326"/>
      <c r="D237" s="326"/>
      <c r="E237" s="326"/>
      <c r="F237" s="326"/>
      <c r="G237" s="326"/>
      <c r="H237" s="326"/>
    </row>
    <row r="238" spans="1:8" ht="75" customHeight="1" x14ac:dyDescent="0.2">
      <c r="A238" s="239" t="s">
        <v>167</v>
      </c>
      <c r="B238" s="239"/>
      <c r="C238" s="239"/>
      <c r="D238" s="239"/>
      <c r="E238" s="239"/>
      <c r="F238" s="239"/>
      <c r="G238" s="239"/>
      <c r="H238" s="239"/>
    </row>
    <row r="239" spans="1:8" ht="134.25" customHeight="1" x14ac:dyDescent="0.2">
      <c r="A239" s="264" t="s">
        <v>168</v>
      </c>
      <c r="B239" s="264"/>
      <c r="C239" s="264"/>
      <c r="D239" s="264"/>
      <c r="E239" s="264"/>
      <c r="F239" s="264"/>
      <c r="G239" s="264"/>
      <c r="H239" s="264"/>
    </row>
    <row r="240" spans="1:8" s="217" customFormat="1" ht="125.25" customHeight="1" x14ac:dyDescent="0.2">
      <c r="A240" s="475" t="s">
        <v>287</v>
      </c>
      <c r="B240" s="475"/>
      <c r="C240" s="475"/>
      <c r="D240" s="475"/>
      <c r="E240" s="475"/>
      <c r="F240" s="475"/>
      <c r="G240" s="475"/>
      <c r="H240" s="475"/>
    </row>
    <row r="241" spans="1:8" ht="25.5" x14ac:dyDescent="0.35">
      <c r="A241" s="476" t="s">
        <v>288</v>
      </c>
      <c r="B241" s="477"/>
      <c r="C241" s="478" t="s">
        <v>289</v>
      </c>
    </row>
    <row r="242" spans="1:8" ht="25.5" x14ac:dyDescent="0.35">
      <c r="A242" s="479" t="s">
        <v>290</v>
      </c>
      <c r="B242" s="480"/>
      <c r="C242" s="481">
        <v>1</v>
      </c>
    </row>
    <row r="243" spans="1:8" ht="25.5" x14ac:dyDescent="0.35">
      <c r="A243" s="479">
        <v>2</v>
      </c>
      <c r="B243" s="480"/>
      <c r="C243" s="481">
        <v>1.1000000000000001</v>
      </c>
    </row>
    <row r="244" spans="1:8" ht="25.5" x14ac:dyDescent="0.35">
      <c r="A244" s="479">
        <v>3</v>
      </c>
      <c r="B244" s="480"/>
      <c r="C244" s="481">
        <v>1.2</v>
      </c>
    </row>
    <row r="245" spans="1:8" ht="25.5" x14ac:dyDescent="0.35">
      <c r="A245" s="479" t="s">
        <v>291</v>
      </c>
      <c r="B245" s="480"/>
      <c r="C245" s="481">
        <v>1.25</v>
      </c>
    </row>
    <row r="246" spans="1:8" ht="25.5" x14ac:dyDescent="0.35">
      <c r="A246" s="479" t="s">
        <v>292</v>
      </c>
      <c r="B246" s="480"/>
      <c r="C246" s="481">
        <v>1.3</v>
      </c>
    </row>
    <row r="247" spans="1:8" ht="25.5" x14ac:dyDescent="0.35">
      <c r="A247" s="479" t="s">
        <v>293</v>
      </c>
      <c r="B247" s="480"/>
      <c r="C247" s="481">
        <v>1.35</v>
      </c>
    </row>
    <row r="248" spans="1:8" ht="25.5" x14ac:dyDescent="0.35">
      <c r="A248" s="479" t="s">
        <v>294</v>
      </c>
      <c r="B248" s="480"/>
      <c r="C248" s="481">
        <v>1.4</v>
      </c>
    </row>
    <row r="249" spans="1:8" ht="25.5" x14ac:dyDescent="0.35">
      <c r="A249" s="479" t="s">
        <v>295</v>
      </c>
      <c r="B249" s="480"/>
      <c r="C249" s="481">
        <v>1.45</v>
      </c>
    </row>
    <row r="250" spans="1:8" ht="25.5" x14ac:dyDescent="0.35">
      <c r="A250" s="479" t="s">
        <v>296</v>
      </c>
      <c r="B250" s="480"/>
      <c r="C250" s="481">
        <v>1.5</v>
      </c>
    </row>
    <row r="251" spans="1:8" ht="25.5" x14ac:dyDescent="0.35">
      <c r="A251" s="479" t="s">
        <v>297</v>
      </c>
      <c r="B251" s="480"/>
      <c r="C251" s="481">
        <v>2</v>
      </c>
    </row>
    <row r="252" spans="1:8" ht="23.25" x14ac:dyDescent="0.2">
      <c r="A252" s="264" t="s">
        <v>298</v>
      </c>
      <c r="B252" s="264"/>
      <c r="C252" s="264"/>
      <c r="D252" s="264"/>
      <c r="E252" s="264"/>
      <c r="F252" s="264"/>
      <c r="G252" s="264"/>
      <c r="H252" s="264"/>
    </row>
    <row r="255" spans="1:8" s="266" customFormat="1" ht="114.75" customHeight="1" x14ac:dyDescent="0.2">
      <c r="A255" s="239" t="s">
        <v>483</v>
      </c>
      <c r="B255" s="239"/>
      <c r="C255" s="239"/>
      <c r="D255" s="239"/>
      <c r="E255" s="239"/>
      <c r="F255" s="239"/>
      <c r="G255" s="239"/>
      <c r="H255" s="239"/>
    </row>
    <row r="261" spans="1:8" s="266" customFormat="1" ht="114.75" customHeight="1" x14ac:dyDescent="0.2">
      <c r="A261" s="216"/>
      <c r="B261" s="217"/>
      <c r="C261" s="218"/>
      <c r="D261" s="217"/>
      <c r="E261" s="217"/>
      <c r="F261" s="217"/>
      <c r="G261" s="217"/>
      <c r="H261" s="219"/>
    </row>
  </sheetData>
  <sheetProtection selectLockedCells="1" selectUnlockedCells="1"/>
  <mergeCells count="414">
    <mergeCell ref="A249:B249"/>
    <mergeCell ref="A250:B250"/>
    <mergeCell ref="A251:B251"/>
    <mergeCell ref="A252:H252"/>
    <mergeCell ref="A255:E255"/>
    <mergeCell ref="F255:H255"/>
    <mergeCell ref="A243:B243"/>
    <mergeCell ref="A244:B244"/>
    <mergeCell ref="A245:B245"/>
    <mergeCell ref="A246:B246"/>
    <mergeCell ref="A247:B247"/>
    <mergeCell ref="A248:B248"/>
    <mergeCell ref="A237:H237"/>
    <mergeCell ref="A238:H238"/>
    <mergeCell ref="A239:H239"/>
    <mergeCell ref="A240:H240"/>
    <mergeCell ref="A241:B241"/>
    <mergeCell ref="A242:B242"/>
    <mergeCell ref="A233:B233"/>
    <mergeCell ref="D233:E233"/>
    <mergeCell ref="A234:B234"/>
    <mergeCell ref="D234:E234"/>
    <mergeCell ref="A235:H235"/>
    <mergeCell ref="A236:H236"/>
    <mergeCell ref="D229:E229"/>
    <mergeCell ref="A230:B230"/>
    <mergeCell ref="D230:E230"/>
    <mergeCell ref="A231:B231"/>
    <mergeCell ref="D231:E231"/>
    <mergeCell ref="A232:B232"/>
    <mergeCell ref="D232:E232"/>
    <mergeCell ref="A225:B225"/>
    <mergeCell ref="D225:E225"/>
    <mergeCell ref="A226:B226"/>
    <mergeCell ref="C226:C229"/>
    <mergeCell ref="D226:E226"/>
    <mergeCell ref="A227:B227"/>
    <mergeCell ref="D227:E227"/>
    <mergeCell ref="A228:B228"/>
    <mergeCell ref="D228:E228"/>
    <mergeCell ref="A229:B229"/>
    <mergeCell ref="A219:H219"/>
    <mergeCell ref="A220:H220"/>
    <mergeCell ref="A221:H221"/>
    <mergeCell ref="A222:H222"/>
    <mergeCell ref="A223:E223"/>
    <mergeCell ref="A224:E224"/>
    <mergeCell ref="A212:C212"/>
    <mergeCell ref="A213:C213"/>
    <mergeCell ref="A214:C214"/>
    <mergeCell ref="A215:C215"/>
    <mergeCell ref="A216:C216"/>
    <mergeCell ref="A217:C217"/>
    <mergeCell ref="C207:D207"/>
    <mergeCell ref="C208:D208"/>
    <mergeCell ref="C209:D209"/>
    <mergeCell ref="C210:D210"/>
    <mergeCell ref="A211:C211"/>
    <mergeCell ref="G211:H211"/>
    <mergeCell ref="A203:B203"/>
    <mergeCell ref="D203:H203"/>
    <mergeCell ref="A204:B204"/>
    <mergeCell ref="D204:H204"/>
    <mergeCell ref="A205:B205"/>
    <mergeCell ref="D205:H205"/>
    <mergeCell ref="A200:B200"/>
    <mergeCell ref="D200:H200"/>
    <mergeCell ref="A201:B201"/>
    <mergeCell ref="D201:H201"/>
    <mergeCell ref="A202:B202"/>
    <mergeCell ref="D202:H202"/>
    <mergeCell ref="D196:H196"/>
    <mergeCell ref="A197:B197"/>
    <mergeCell ref="D197:H197"/>
    <mergeCell ref="A198:B198"/>
    <mergeCell ref="D198:H198"/>
    <mergeCell ref="A199:B199"/>
    <mergeCell ref="D199:H199"/>
    <mergeCell ref="A192:B192"/>
    <mergeCell ref="D192:H192"/>
    <mergeCell ref="A193:B193"/>
    <mergeCell ref="C193:C197"/>
    <mergeCell ref="D193:H193"/>
    <mergeCell ref="A194:B194"/>
    <mergeCell ref="D194:H194"/>
    <mergeCell ref="A195:B195"/>
    <mergeCell ref="D195:H195"/>
    <mergeCell ref="A196:B196"/>
    <mergeCell ref="A189:B189"/>
    <mergeCell ref="D189:H189"/>
    <mergeCell ref="A190:B190"/>
    <mergeCell ref="D190:H190"/>
    <mergeCell ref="A191:B191"/>
    <mergeCell ref="D191:H191"/>
    <mergeCell ref="A186:B186"/>
    <mergeCell ref="D186:H186"/>
    <mergeCell ref="A187:B187"/>
    <mergeCell ref="D187:H187"/>
    <mergeCell ref="A188:B188"/>
    <mergeCell ref="D188:H188"/>
    <mergeCell ref="D182:H182"/>
    <mergeCell ref="A183:B183"/>
    <mergeCell ref="D183:H183"/>
    <mergeCell ref="A184:B184"/>
    <mergeCell ref="D184:H184"/>
    <mergeCell ref="A185:B185"/>
    <mergeCell ref="D185:H185"/>
    <mergeCell ref="A179:B179"/>
    <mergeCell ref="D179:H179"/>
    <mergeCell ref="A180:B180"/>
    <mergeCell ref="D180:H180"/>
    <mergeCell ref="A181:B181"/>
    <mergeCell ref="D181:H181"/>
    <mergeCell ref="A176:B176"/>
    <mergeCell ref="D176:H176"/>
    <mergeCell ref="A177:B177"/>
    <mergeCell ref="D177:H177"/>
    <mergeCell ref="A178:B178"/>
    <mergeCell ref="D178:H178"/>
    <mergeCell ref="A173:B173"/>
    <mergeCell ref="D173:H173"/>
    <mergeCell ref="A174:B174"/>
    <mergeCell ref="D174:H174"/>
    <mergeCell ref="A175:B175"/>
    <mergeCell ref="D175:H175"/>
    <mergeCell ref="A170:B170"/>
    <mergeCell ref="D170:H170"/>
    <mergeCell ref="A171:B171"/>
    <mergeCell ref="D171:H171"/>
    <mergeCell ref="A172:B172"/>
    <mergeCell ref="D172:H172"/>
    <mergeCell ref="A167:B167"/>
    <mergeCell ref="D167:H167"/>
    <mergeCell ref="A168:B168"/>
    <mergeCell ref="D168:H168"/>
    <mergeCell ref="A169:B169"/>
    <mergeCell ref="D169:H169"/>
    <mergeCell ref="A164:B164"/>
    <mergeCell ref="D164:H164"/>
    <mergeCell ref="A165:B165"/>
    <mergeCell ref="D165:H165"/>
    <mergeCell ref="A166:B166"/>
    <mergeCell ref="D166:H166"/>
    <mergeCell ref="A161:B161"/>
    <mergeCell ref="D161:H161"/>
    <mergeCell ref="A162:B162"/>
    <mergeCell ref="D162:H162"/>
    <mergeCell ref="A163:B163"/>
    <mergeCell ref="D163:H163"/>
    <mergeCell ref="A158:B158"/>
    <mergeCell ref="D158:H158"/>
    <mergeCell ref="A159:B159"/>
    <mergeCell ref="D159:H159"/>
    <mergeCell ref="A160:B160"/>
    <mergeCell ref="D160:H160"/>
    <mergeCell ref="A155:B155"/>
    <mergeCell ref="D155:H155"/>
    <mergeCell ref="A156:B156"/>
    <mergeCell ref="D156:H156"/>
    <mergeCell ref="A157:B157"/>
    <mergeCell ref="D157:H157"/>
    <mergeCell ref="A152:B152"/>
    <mergeCell ref="D152:H152"/>
    <mergeCell ref="A153:B153"/>
    <mergeCell ref="D153:H153"/>
    <mergeCell ref="A154:B154"/>
    <mergeCell ref="D154:H154"/>
    <mergeCell ref="A149:B149"/>
    <mergeCell ref="D149:H149"/>
    <mergeCell ref="A150:B150"/>
    <mergeCell ref="D150:H150"/>
    <mergeCell ref="A151:B151"/>
    <mergeCell ref="D151:H151"/>
    <mergeCell ref="A146:B146"/>
    <mergeCell ref="D146:H146"/>
    <mergeCell ref="A147:B147"/>
    <mergeCell ref="D147:H147"/>
    <mergeCell ref="A148:B148"/>
    <mergeCell ref="D148:H148"/>
    <mergeCell ref="D142:H142"/>
    <mergeCell ref="A143:B143"/>
    <mergeCell ref="D143:H143"/>
    <mergeCell ref="A144:B144"/>
    <mergeCell ref="D144:H144"/>
    <mergeCell ref="A145:B145"/>
    <mergeCell ref="D145:H145"/>
    <mergeCell ref="A138:B138"/>
    <mergeCell ref="D138:H138"/>
    <mergeCell ref="A139:B139"/>
    <mergeCell ref="D139:H139"/>
    <mergeCell ref="A140:B140"/>
    <mergeCell ref="C140:C157"/>
    <mergeCell ref="D140:H140"/>
    <mergeCell ref="A141:B141"/>
    <mergeCell ref="D141:H141"/>
    <mergeCell ref="A142:B142"/>
    <mergeCell ref="A135:B135"/>
    <mergeCell ref="D135:H135"/>
    <mergeCell ref="A136:B136"/>
    <mergeCell ref="D136:H136"/>
    <mergeCell ref="A137:B137"/>
    <mergeCell ref="D137:H137"/>
    <mergeCell ref="A132:B132"/>
    <mergeCell ref="D132:H132"/>
    <mergeCell ref="A133:B133"/>
    <mergeCell ref="D133:H133"/>
    <mergeCell ref="A134:B134"/>
    <mergeCell ref="D134:H134"/>
    <mergeCell ref="D127:H127"/>
    <mergeCell ref="A128:B128"/>
    <mergeCell ref="C128:C136"/>
    <mergeCell ref="D128:H128"/>
    <mergeCell ref="A129:B129"/>
    <mergeCell ref="D129:H129"/>
    <mergeCell ref="A130:B130"/>
    <mergeCell ref="D130:H130"/>
    <mergeCell ref="A131:B131"/>
    <mergeCell ref="D131:H131"/>
    <mergeCell ref="A124:B124"/>
    <mergeCell ref="D124:H124"/>
    <mergeCell ref="A125:B125"/>
    <mergeCell ref="D125:H125"/>
    <mergeCell ref="A126:C126"/>
    <mergeCell ref="D126:H126"/>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12:B112"/>
    <mergeCell ref="D112:H112"/>
    <mergeCell ref="A113:B113"/>
    <mergeCell ref="D113:H113"/>
    <mergeCell ref="A114:B114"/>
    <mergeCell ref="D114:H114"/>
    <mergeCell ref="D108:H108"/>
    <mergeCell ref="A109:B109"/>
    <mergeCell ref="D109:H109"/>
    <mergeCell ref="A110:B110"/>
    <mergeCell ref="D110:H110"/>
    <mergeCell ref="A111:B111"/>
    <mergeCell ref="D111:H111"/>
    <mergeCell ref="A104:C104"/>
    <mergeCell ref="D104:H104"/>
    <mergeCell ref="A105:B105"/>
    <mergeCell ref="C105:C125"/>
    <mergeCell ref="D105:H105"/>
    <mergeCell ref="A106:B106"/>
    <mergeCell ref="D106:H106"/>
    <mergeCell ref="A107:B107"/>
    <mergeCell ref="D107:H107"/>
    <mergeCell ref="A108:B108"/>
    <mergeCell ref="D99:H99"/>
    <mergeCell ref="A100:A102"/>
    <mergeCell ref="B100:B101"/>
    <mergeCell ref="C100:C101"/>
    <mergeCell ref="D100:H102"/>
    <mergeCell ref="D103:H103"/>
    <mergeCell ref="D93:H93"/>
    <mergeCell ref="A94:A98"/>
    <mergeCell ref="B94:B95"/>
    <mergeCell ref="C94:C95"/>
    <mergeCell ref="D94:D98"/>
    <mergeCell ref="E94:E98"/>
    <mergeCell ref="F94:F98"/>
    <mergeCell ref="G94:G98"/>
    <mergeCell ref="H94:H98"/>
    <mergeCell ref="D87:H87"/>
    <mergeCell ref="A89:A92"/>
    <mergeCell ref="B89:B90"/>
    <mergeCell ref="C89:C90"/>
    <mergeCell ref="D89:D92"/>
    <mergeCell ref="E89:E92"/>
    <mergeCell ref="F89:F92"/>
    <mergeCell ref="G89:G92"/>
    <mergeCell ref="H89:H92"/>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A72:B72"/>
    <mergeCell ref="D72:H72"/>
    <mergeCell ref="A73:B73"/>
    <mergeCell ref="D73:H73"/>
    <mergeCell ref="A74:B74"/>
    <mergeCell ref="D74:H74"/>
    <mergeCell ref="A69:B69"/>
    <mergeCell ref="D69:H69"/>
    <mergeCell ref="A70:B70"/>
    <mergeCell ref="D70:H70"/>
    <mergeCell ref="A71:B71"/>
    <mergeCell ref="D71:H71"/>
    <mergeCell ref="D64:H64"/>
    <mergeCell ref="A65:C65"/>
    <mergeCell ref="D65:H65"/>
    <mergeCell ref="A66:B66"/>
    <mergeCell ref="C66:C86"/>
    <mergeCell ref="D66:H66"/>
    <mergeCell ref="A67:B67"/>
    <mergeCell ref="D67:H67"/>
    <mergeCell ref="A68:B68"/>
    <mergeCell ref="D68:H68"/>
    <mergeCell ref="G55:G59"/>
    <mergeCell ref="H55:H59"/>
    <mergeCell ref="D60:H60"/>
    <mergeCell ref="A61:A63"/>
    <mergeCell ref="B61:B62"/>
    <mergeCell ref="C61:C62"/>
    <mergeCell ref="D61:H63"/>
    <mergeCell ref="F49:F53"/>
    <mergeCell ref="G49:G53"/>
    <mergeCell ref="H49:H53"/>
    <mergeCell ref="D54:H54"/>
    <mergeCell ref="A55:A59"/>
    <mergeCell ref="B55:B56"/>
    <mergeCell ref="C55:C56"/>
    <mergeCell ref="D55:D59"/>
    <mergeCell ref="E55:E59"/>
    <mergeCell ref="F55:F59"/>
    <mergeCell ref="A44:A47"/>
    <mergeCell ref="B44:B45"/>
    <mergeCell ref="C44:C45"/>
    <mergeCell ref="D44:H47"/>
    <mergeCell ref="D48:H48"/>
    <mergeCell ref="A49:A53"/>
    <mergeCell ref="B49:B50"/>
    <mergeCell ref="C49:C50"/>
    <mergeCell ref="D49:D53"/>
    <mergeCell ref="E49:E53"/>
    <mergeCell ref="G33:G37"/>
    <mergeCell ref="H33:H37"/>
    <mergeCell ref="A39:A42"/>
    <mergeCell ref="D39:H42"/>
    <mergeCell ref="C40:C41"/>
    <mergeCell ref="D43:H43"/>
    <mergeCell ref="F28:F31"/>
    <mergeCell ref="G28:G31"/>
    <mergeCell ref="H28:H31"/>
    <mergeCell ref="D32:H32"/>
    <mergeCell ref="A33:A37"/>
    <mergeCell ref="B33:B34"/>
    <mergeCell ref="C33:C34"/>
    <mergeCell ref="D33:D37"/>
    <mergeCell ref="E33:E37"/>
    <mergeCell ref="F33:F37"/>
    <mergeCell ref="A24:A26"/>
    <mergeCell ref="B24:B25"/>
    <mergeCell ref="C24:C25"/>
    <mergeCell ref="D24:H26"/>
    <mergeCell ref="D27:H27"/>
    <mergeCell ref="A28:A31"/>
    <mergeCell ref="B28:B29"/>
    <mergeCell ref="C28:C29"/>
    <mergeCell ref="D28:D31"/>
    <mergeCell ref="E28:E31"/>
    <mergeCell ref="G13:G17"/>
    <mergeCell ref="H13:H17"/>
    <mergeCell ref="A19:A22"/>
    <mergeCell ref="D19:H22"/>
    <mergeCell ref="C20:C21"/>
    <mergeCell ref="D23:H23"/>
    <mergeCell ref="F8:F11"/>
    <mergeCell ref="G8:G11"/>
    <mergeCell ref="H8:H11"/>
    <mergeCell ref="D12:H12"/>
    <mergeCell ref="A13:A17"/>
    <mergeCell ref="B13:B14"/>
    <mergeCell ref="C13:C14"/>
    <mergeCell ref="D13:D17"/>
    <mergeCell ref="E13:E17"/>
    <mergeCell ref="F13:F17"/>
    <mergeCell ref="D1:F1"/>
    <mergeCell ref="G2:H2"/>
    <mergeCell ref="D4:H4"/>
    <mergeCell ref="A5:B5"/>
    <mergeCell ref="D6:H6"/>
    <mergeCell ref="A8:A11"/>
    <mergeCell ref="B8:B9"/>
    <mergeCell ref="C8:C9"/>
    <mergeCell ref="D8:D11"/>
    <mergeCell ref="E8:E11"/>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343"/>
  <sheetViews>
    <sheetView view="pageBreakPreview" zoomScale="40" zoomScaleNormal="60" zoomScaleSheetLayoutView="40" workbookViewId="0">
      <pane ySplit="3" topLeftCell="A246" activePane="bottomLeft" state="frozen"/>
      <selection activeCell="A181" sqref="A181:B181"/>
      <selection pane="bottomLeft" activeCell="A181" sqref="A181:B181"/>
    </sheetView>
  </sheetViews>
  <sheetFormatPr defaultColWidth="9.140625" defaultRowHeight="12.75" outlineLevelRow="1" x14ac:dyDescent="0.2"/>
  <cols>
    <col min="1" max="1" width="45.7109375" style="216" customWidth="1"/>
    <col min="2" max="2" width="80.7109375" style="217" customWidth="1"/>
    <col min="3" max="3" width="120.7109375" style="218" customWidth="1"/>
    <col min="4" max="7" width="30.7109375" style="217" customWidth="1"/>
    <col min="8" max="8" width="30.7109375" style="219" customWidth="1"/>
    <col min="9" max="16384" width="9.140625" style="219"/>
  </cols>
  <sheetData>
    <row r="1" spans="1:8" s="4" customFormat="1" ht="50.1" customHeight="1" x14ac:dyDescent="0.2">
      <c r="A1" s="1"/>
      <c r="B1" s="2"/>
      <c r="C1" s="3" t="s">
        <v>0</v>
      </c>
      <c r="D1" s="541"/>
      <c r="E1" s="541"/>
      <c r="F1" s="541"/>
      <c r="G1" s="542"/>
      <c r="H1" s="542"/>
    </row>
    <row r="2" spans="1:8" s="10" customFormat="1" ht="50.1" customHeight="1" x14ac:dyDescent="0.2">
      <c r="A2" s="5" t="str">
        <f>Абакан_юр!A2</f>
        <v>Введен в действие с "01" июня 2024 г.</v>
      </c>
      <c r="B2" s="6" t="s">
        <v>2</v>
      </c>
      <c r="C2" s="7" t="s">
        <v>653</v>
      </c>
      <c r="D2" s="543"/>
      <c r="E2" s="543"/>
      <c r="F2" s="543"/>
      <c r="G2" s="544"/>
      <c r="H2" s="544"/>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9" t="s">
        <v>6</v>
      </c>
      <c r="C4" s="700" t="s">
        <v>7</v>
      </c>
      <c r="D4" s="331"/>
      <c r="E4" s="331"/>
      <c r="F4" s="331"/>
      <c r="G4" s="331"/>
      <c r="H4" s="332"/>
    </row>
    <row r="5" spans="1:8" s="28" customFormat="1" ht="24.75" customHeight="1" thickBot="1" x14ac:dyDescent="0.25">
      <c r="A5" s="24" t="s">
        <v>9</v>
      </c>
      <c r="B5" s="25"/>
      <c r="C5" s="26"/>
      <c r="D5" s="26"/>
      <c r="E5" s="26"/>
      <c r="F5" s="26"/>
      <c r="G5" s="26"/>
      <c r="H5" s="27"/>
    </row>
    <row r="6" spans="1:8" s="16" customFormat="1" ht="32.25" customHeight="1" thickBot="1" x14ac:dyDescent="0.25">
      <c r="A6" s="685"/>
      <c r="B6" s="686"/>
      <c r="C6" s="686"/>
      <c r="D6" s="291" t="s">
        <v>234</v>
      </c>
      <c r="E6" s="291"/>
      <c r="F6" s="291"/>
      <c r="G6" s="291"/>
      <c r="H6" s="463"/>
    </row>
    <row r="7" spans="1:8" s="16" customFormat="1" ht="30.75" customHeight="1" thickBot="1" x14ac:dyDescent="0.25">
      <c r="A7" s="335"/>
      <c r="B7" s="336"/>
      <c r="C7" s="513"/>
      <c r="D7" s="267" t="s">
        <v>171</v>
      </c>
      <c r="E7" s="268" t="s">
        <v>172</v>
      </c>
      <c r="F7" s="269" t="s">
        <v>173</v>
      </c>
      <c r="G7" s="268" t="s">
        <v>174</v>
      </c>
      <c r="H7" s="270" t="s">
        <v>175</v>
      </c>
    </row>
    <row r="8" spans="1:8" s="16" customFormat="1" ht="48" customHeight="1" x14ac:dyDescent="0.2">
      <c r="A8" s="53" t="s">
        <v>10</v>
      </c>
      <c r="B8" s="87" t="s">
        <v>27</v>
      </c>
      <c r="C8" s="8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"2ГИС.САНКТ-ПЕТЕРБУРГ" (версия для ПК); 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Интернет-площадки и Веб-приложения на основе Cправочника организаций "2ГИС.САНКТ-ПЕТЕРБУРГ", http://api.2gis.ru/</v>
      </c>
      <c r="D8" s="340">
        <f>F8*1.2</f>
        <v>14263.199999999999</v>
      </c>
      <c r="E8" s="341">
        <f>F8*1.1</f>
        <v>13074.6</v>
      </c>
      <c r="F8" s="341">
        <v>11886</v>
      </c>
      <c r="G8" s="341">
        <f>F8*0.75</f>
        <v>8914.5</v>
      </c>
      <c r="H8" s="342">
        <f>F8*0.5</f>
        <v>5943</v>
      </c>
    </row>
    <row r="9" spans="1:8" s="16" customFormat="1" ht="47.25" customHeight="1" x14ac:dyDescent="0.2">
      <c r="A9" s="55"/>
      <c r="B9" s="353"/>
      <c r="C9" s="354"/>
      <c r="D9" s="343"/>
      <c r="E9" s="344"/>
      <c r="F9" s="344"/>
      <c r="G9" s="344"/>
      <c r="H9" s="345"/>
    </row>
    <row r="10" spans="1:8" s="16" customFormat="1" ht="57.75" customHeight="1" x14ac:dyDescent="0.2">
      <c r="A10" s="55"/>
      <c r="B10" s="353"/>
      <c r="C10" s="354"/>
      <c r="D10" s="343"/>
      <c r="E10" s="344"/>
      <c r="F10" s="344"/>
      <c r="G10" s="344"/>
      <c r="H10" s="345"/>
    </row>
    <row r="11" spans="1:8" s="16" customFormat="1" ht="63" customHeight="1" x14ac:dyDescent="0.2">
      <c r="A11" s="55"/>
      <c r="B11" s="92"/>
      <c r="C11" s="93"/>
      <c r="D11" s="343"/>
      <c r="E11" s="344"/>
      <c r="F11" s="344"/>
      <c r="G11" s="344"/>
      <c r="H11" s="345"/>
    </row>
    <row r="12" spans="1:8" s="16" customFormat="1" ht="55.5" customHeight="1" x14ac:dyDescent="0.2">
      <c r="A12" s="55"/>
      <c r="B12" s="701" t="s">
        <v>12</v>
      </c>
      <c r="C12" s="70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Интернет-площадки и Веб-приложения на основе Cправочника организаций "2ГИС.САНКТ-ПЕТЕРБУРГ", http://api.2gis.ru/</v>
      </c>
      <c r="D12" s="343"/>
      <c r="E12" s="344"/>
      <c r="F12" s="344"/>
      <c r="G12" s="344"/>
      <c r="H12" s="345"/>
    </row>
    <row r="13" spans="1:8" s="16" customFormat="1" ht="57.75" customHeight="1" x14ac:dyDescent="0.2">
      <c r="A13" s="55"/>
      <c r="B13" s="701"/>
      <c r="C13" s="702"/>
      <c r="D13" s="343"/>
      <c r="E13" s="344"/>
      <c r="F13" s="344"/>
      <c r="G13" s="344"/>
      <c r="H13" s="345"/>
    </row>
    <row r="14" spans="1:8" s="16" customFormat="1" ht="59.25" customHeight="1" x14ac:dyDescent="0.2">
      <c r="A14" s="55"/>
      <c r="B14" s="703" t="s">
        <v>13</v>
      </c>
      <c r="C14" s="70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14" s="343"/>
      <c r="E14" s="344"/>
      <c r="F14" s="344"/>
      <c r="G14" s="344"/>
      <c r="H14" s="345"/>
    </row>
    <row r="15" spans="1:8" s="16" customFormat="1" ht="100.5" customHeight="1" thickBot="1" x14ac:dyDescent="0.25">
      <c r="A15" s="59"/>
      <c r="B15" s="705"/>
      <c r="C15" s="706"/>
      <c r="D15" s="346"/>
      <c r="E15" s="347"/>
      <c r="F15" s="347"/>
      <c r="G15" s="347"/>
      <c r="H15" s="348"/>
    </row>
    <row r="16" spans="1:8" s="16" customFormat="1" ht="24.95" customHeight="1" thickBot="1" x14ac:dyDescent="0.25">
      <c r="A16" s="112"/>
      <c r="B16" s="707"/>
      <c r="C16" s="83"/>
      <c r="D16" s="176" t="s">
        <v>234</v>
      </c>
      <c r="E16" s="176"/>
      <c r="F16" s="176"/>
      <c r="G16" s="176"/>
      <c r="H16" s="392"/>
    </row>
    <row r="17" spans="1:8" s="16" customFormat="1" ht="48" customHeight="1" x14ac:dyDescent="0.2">
      <c r="A17" s="65" t="s">
        <v>14</v>
      </c>
      <c r="B17" s="87" t="s">
        <v>27</v>
      </c>
      <c r="C17" s="8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"2ГИС.САНКТ-ПЕТЕРБУРГ" (версия для ПК); 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Интернет-площадки и Веб-приложения на основе Cправочника организаций "2ГИС.САНКТ-ПЕТЕРБУРГ", http://api.2gis.ru/</v>
      </c>
      <c r="D17" s="31">
        <f>F17*1.2</f>
        <v>16336.8</v>
      </c>
      <c r="E17" s="32">
        <f>F17*1.1</f>
        <v>14975.400000000001</v>
      </c>
      <c r="F17" s="32">
        <v>13614</v>
      </c>
      <c r="G17" s="32">
        <f>F17*0.75</f>
        <v>10210.5</v>
      </c>
      <c r="H17" s="33">
        <f>F17*0.5</f>
        <v>6807</v>
      </c>
    </row>
    <row r="18" spans="1:8" s="16" customFormat="1" ht="47.25" customHeight="1" x14ac:dyDescent="0.2">
      <c r="A18" s="71"/>
      <c r="B18" s="353"/>
      <c r="C18" s="354"/>
      <c r="D18" s="36"/>
      <c r="E18" s="37"/>
      <c r="F18" s="37"/>
      <c r="G18" s="37"/>
      <c r="H18" s="38"/>
    </row>
    <row r="19" spans="1:8" s="16" customFormat="1" ht="57.75" customHeight="1" x14ac:dyDescent="0.2">
      <c r="A19" s="71"/>
      <c r="B19" s="353"/>
      <c r="C19" s="354"/>
      <c r="D19" s="36"/>
      <c r="E19" s="37"/>
      <c r="F19" s="37"/>
      <c r="G19" s="37"/>
      <c r="H19" s="38"/>
    </row>
    <row r="20" spans="1:8" s="16" customFormat="1" ht="63" customHeight="1" x14ac:dyDescent="0.2">
      <c r="A20" s="71"/>
      <c r="B20" s="92"/>
      <c r="C20" s="93"/>
      <c r="D20" s="36"/>
      <c r="E20" s="37"/>
      <c r="F20" s="37"/>
      <c r="G20" s="37"/>
      <c r="H20" s="38"/>
    </row>
    <row r="21" spans="1:8" s="16" customFormat="1" ht="55.5" customHeight="1" x14ac:dyDescent="0.2">
      <c r="A21" s="71"/>
      <c r="B21" s="701" t="s">
        <v>12</v>
      </c>
      <c r="C21" s="70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Интернет-площадки и Веб-приложения на основе Cправочника организаций "2ГИС.САНКТ-ПЕТЕРБУРГ", http://api.2gis.ru/</v>
      </c>
      <c r="D21" s="36"/>
      <c r="E21" s="37"/>
      <c r="F21" s="37"/>
      <c r="G21" s="37"/>
      <c r="H21" s="38"/>
    </row>
    <row r="22" spans="1:8" s="16" customFormat="1" ht="57.75" customHeight="1" x14ac:dyDescent="0.2">
      <c r="A22" s="71"/>
      <c r="B22" s="701"/>
      <c r="C22" s="708"/>
      <c r="D22" s="36"/>
      <c r="E22" s="37"/>
      <c r="F22" s="37"/>
      <c r="G22" s="37"/>
      <c r="H22" s="38"/>
    </row>
    <row r="23" spans="1:8" s="16" customFormat="1" ht="87.75" customHeight="1" x14ac:dyDescent="0.2">
      <c r="A23" s="71"/>
      <c r="B23" s="709" t="s">
        <v>13</v>
      </c>
      <c r="C23" s="7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23" s="36"/>
      <c r="E23" s="37"/>
      <c r="F23" s="37"/>
      <c r="G23" s="37"/>
      <c r="H23" s="38"/>
    </row>
    <row r="24" spans="1:8" s="16" customFormat="1" ht="63" customHeight="1" x14ac:dyDescent="0.2">
      <c r="A24" s="71"/>
      <c r="B24" s="709"/>
      <c r="C24" s="708"/>
      <c r="D24" s="36"/>
      <c r="E24" s="37"/>
      <c r="F24" s="37"/>
      <c r="G24" s="37"/>
      <c r="H24" s="38"/>
    </row>
    <row r="25" spans="1:8" s="16" customFormat="1" ht="100.5" customHeight="1" thickBot="1" x14ac:dyDescent="0.25">
      <c r="A25" s="77"/>
      <c r="B25" s="107" t="s">
        <v>16</v>
      </c>
      <c r="C25" s="7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25" s="44"/>
      <c r="E25" s="45"/>
      <c r="F25" s="45"/>
      <c r="G25" s="45"/>
      <c r="H25" s="46"/>
    </row>
    <row r="26" spans="1:8" s="16" customFormat="1" ht="24.95" customHeight="1" thickBot="1" x14ac:dyDescent="0.25">
      <c r="A26" s="81"/>
      <c r="B26" s="464"/>
      <c r="C26" s="130"/>
      <c r="D26" s="738"/>
      <c r="E26" s="738"/>
      <c r="F26" s="738"/>
      <c r="G26" s="738"/>
      <c r="H26" s="739"/>
    </row>
    <row r="27" spans="1:8" s="16" customFormat="1" ht="112.5" customHeight="1" x14ac:dyDescent="0.2">
      <c r="A27" s="65" t="s">
        <v>17</v>
      </c>
      <c r="B27" s="66" t="s">
        <v>18</v>
      </c>
      <c r="C27" s="67"/>
      <c r="D27" s="68">
        <v>2490</v>
      </c>
      <c r="E27" s="69"/>
      <c r="F27" s="69"/>
      <c r="G27" s="69"/>
      <c r="H27" s="70"/>
    </row>
    <row r="28" spans="1:8" s="16" customFormat="1" ht="50.1" customHeight="1" x14ac:dyDescent="0.2">
      <c r="A28" s="71"/>
      <c r="B28" s="72" t="s">
        <v>19</v>
      </c>
      <c r="C28" s="73" t="str">
        <f>"Электронный справочник "&amp;$C$2&amp;" (версия для ПК)"</f>
        <v>Электронный справочник "2ГИС.САНКТ-ПЕТЕРБУРГ" (версия для ПК)</v>
      </c>
      <c r="D28" s="74"/>
      <c r="E28" s="75"/>
      <c r="F28" s="75"/>
      <c r="G28" s="75"/>
      <c r="H28" s="76"/>
    </row>
    <row r="29" spans="1:8" s="16" customFormat="1" ht="40.5" customHeight="1" x14ac:dyDescent="0.2">
      <c r="A29" s="71"/>
      <c r="B29" s="72" t="s">
        <v>20</v>
      </c>
      <c r="C29" s="35"/>
      <c r="D29" s="74"/>
      <c r="E29" s="75"/>
      <c r="F29" s="75"/>
      <c r="G29" s="75"/>
      <c r="H29" s="76"/>
    </row>
    <row r="30" spans="1:8" s="16" customFormat="1" ht="75" customHeight="1" thickBot="1" x14ac:dyDescent="0.25">
      <c r="A30" s="77"/>
      <c r="B30" s="72" t="s">
        <v>21</v>
      </c>
      <c r="C30"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"2ГИС.САНКТ-ПЕТЕРБУРГ"; Электронный справочник "2ГИС.САНКТ-ПЕТЕРБУРГ" (мобильная версия 2ГИС 4.0 и выше)</v>
      </c>
      <c r="D30" s="78"/>
      <c r="E30" s="79"/>
      <c r="F30" s="79"/>
      <c r="G30" s="79"/>
      <c r="H30" s="80"/>
    </row>
    <row r="31" spans="1:8" s="16" customFormat="1" ht="27" customHeight="1" thickBot="1" x14ac:dyDescent="0.25">
      <c r="A31" s="81"/>
      <c r="B31" s="82"/>
      <c r="C31" s="83"/>
      <c r="D31" s="291" t="s">
        <v>234</v>
      </c>
      <c r="E31" s="291"/>
      <c r="F31" s="291"/>
      <c r="G31" s="291"/>
      <c r="H31" s="463"/>
    </row>
    <row r="32" spans="1:8" s="16" customFormat="1" ht="50.1" customHeight="1" x14ac:dyDescent="0.2">
      <c r="A32" s="65" t="s">
        <v>22</v>
      </c>
      <c r="B32" s="87" t="s">
        <v>23</v>
      </c>
      <c r="C32"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Интернет-площадки и Веб-приложения на основе Cправочника организаций "2ГИС.САНКТ-ПЕТЕРБУРГ", http://api.2gis.ru/</v>
      </c>
      <c r="D32" s="90">
        <v>396</v>
      </c>
      <c r="E32" s="90"/>
      <c r="F32" s="90"/>
      <c r="G32" s="90"/>
      <c r="H32" s="91"/>
    </row>
    <row r="33" spans="1:8" s="16" customFormat="1" ht="94.5" customHeight="1" x14ac:dyDescent="0.2">
      <c r="A33" s="71"/>
      <c r="B33" s="92"/>
      <c r="C33" s="93"/>
      <c r="D33" s="95"/>
      <c r="E33" s="95"/>
      <c r="F33" s="95"/>
      <c r="G33" s="95"/>
      <c r="H33" s="96"/>
    </row>
    <row r="34" spans="1:8" s="16" customFormat="1" ht="163.5" customHeight="1" thickBot="1" x14ac:dyDescent="0.25">
      <c r="A34" s="77"/>
      <c r="B34" s="97" t="s">
        <v>13</v>
      </c>
      <c r="C34"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34" s="100"/>
      <c r="E34" s="100"/>
      <c r="F34" s="100"/>
      <c r="G34" s="100"/>
      <c r="H34" s="101"/>
    </row>
    <row r="35" spans="1:8" s="16" customFormat="1" ht="24.95" customHeight="1" thickBot="1" x14ac:dyDescent="0.25">
      <c r="A35" s="81"/>
      <c r="B35" s="48"/>
      <c r="C35" s="49"/>
      <c r="D35" s="291" t="s">
        <v>234</v>
      </c>
      <c r="E35" s="291"/>
      <c r="F35" s="291"/>
      <c r="G35" s="291"/>
      <c r="H35" s="463"/>
    </row>
    <row r="36" spans="1:8" s="16" customFormat="1" ht="50.1" customHeight="1" x14ac:dyDescent="0.2">
      <c r="A36" s="65" t="s">
        <v>626</v>
      </c>
      <c r="B36" s="30" t="s">
        <v>27</v>
      </c>
      <c r="C36" s="8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"2ГИС.САНКТ-ПЕТЕРБУРГ" (версия для ПК); 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v>
      </c>
      <c r="D36" s="37">
        <f>F36*1.2</f>
        <v>35668.799999999996</v>
      </c>
      <c r="E36" s="37">
        <f>F36*1.1</f>
        <v>32696.400000000001</v>
      </c>
      <c r="F36" s="37">
        <v>29724</v>
      </c>
      <c r="G36" s="37">
        <f>F36*0.75</f>
        <v>22293</v>
      </c>
      <c r="H36" s="37">
        <f>F36*0.5</f>
        <v>14862</v>
      </c>
    </row>
    <row r="37" spans="1:8" s="16" customFormat="1" ht="99.95" customHeight="1" x14ac:dyDescent="0.2">
      <c r="A37" s="71"/>
      <c r="B37" s="35"/>
      <c r="C37" s="92"/>
      <c r="D37" s="37"/>
      <c r="E37" s="37"/>
      <c r="F37" s="37"/>
      <c r="G37" s="37"/>
      <c r="H37" s="37"/>
    </row>
    <row r="38" spans="1:8" s="16" customFormat="1" ht="99.95" customHeight="1" x14ac:dyDescent="0.2">
      <c r="A38" s="71"/>
      <c r="B38" s="105" t="s">
        <v>12</v>
      </c>
      <c r="C38"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v>
      </c>
      <c r="D38" s="37"/>
      <c r="E38" s="37"/>
      <c r="F38" s="37"/>
      <c r="G38" s="37"/>
      <c r="H38" s="37"/>
    </row>
    <row r="39" spans="1:8" s="16" customFormat="1" ht="156.75" customHeight="1" thickBot="1" x14ac:dyDescent="0.25">
      <c r="A39" s="77"/>
      <c r="B39" s="107" t="s">
        <v>13</v>
      </c>
      <c r="C39"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39" s="37"/>
      <c r="E39" s="37"/>
      <c r="F39" s="37"/>
      <c r="G39" s="37"/>
      <c r="H39" s="37"/>
    </row>
    <row r="40" spans="1:8" s="16" customFormat="1" ht="24.95" customHeight="1" thickBot="1" x14ac:dyDescent="0.25">
      <c r="A40" s="81"/>
      <c r="B40" s="48"/>
      <c r="C40" s="49"/>
      <c r="D40" s="291" t="s">
        <v>234</v>
      </c>
      <c r="E40" s="291"/>
      <c r="F40" s="291"/>
      <c r="G40" s="291"/>
      <c r="H40" s="463"/>
    </row>
    <row r="41" spans="1:8" s="16" customFormat="1" ht="50.1" customHeight="1" x14ac:dyDescent="0.2">
      <c r="A41" s="65" t="s">
        <v>627</v>
      </c>
      <c r="B41" s="30" t="s">
        <v>27</v>
      </c>
      <c r="C41"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"2ГИС.САНКТ-ПЕТЕРБУРГ" (версия для ПК); 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v>
      </c>
      <c r="D41" s="37">
        <f>F41*1.2</f>
        <v>40852.799999999996</v>
      </c>
      <c r="E41" s="32">
        <f>F41*1.1</f>
        <v>37448.400000000001</v>
      </c>
      <c r="F41" s="32">
        <v>34044</v>
      </c>
      <c r="G41" s="32">
        <f>F41*0.75</f>
        <v>25533</v>
      </c>
      <c r="H41" s="33">
        <f>F41*0.5</f>
        <v>17022</v>
      </c>
    </row>
    <row r="42" spans="1:8" s="16" customFormat="1" ht="99.95" customHeight="1" x14ac:dyDescent="0.2">
      <c r="A42" s="71"/>
      <c r="B42" s="35"/>
      <c r="C42" s="35"/>
      <c r="D42" s="37"/>
      <c r="E42" s="37"/>
      <c r="F42" s="37"/>
      <c r="G42" s="37"/>
      <c r="H42" s="38"/>
    </row>
    <row r="43" spans="1:8" s="16" customFormat="1" ht="99.95" customHeight="1" x14ac:dyDescent="0.2">
      <c r="A43" s="71"/>
      <c r="B43" s="39" t="s">
        <v>12</v>
      </c>
      <c r="C43"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v>
      </c>
      <c r="D43" s="37"/>
      <c r="E43" s="37"/>
      <c r="F43" s="37"/>
      <c r="G43" s="37"/>
      <c r="H43" s="38"/>
    </row>
    <row r="44" spans="1:8" s="16" customFormat="1" ht="156.75" customHeight="1" x14ac:dyDescent="0.2">
      <c r="A44" s="71"/>
      <c r="B44" s="57" t="s">
        <v>13</v>
      </c>
      <c r="C44"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44" s="37"/>
      <c r="E44" s="37"/>
      <c r="F44" s="37"/>
      <c r="G44" s="37"/>
      <c r="H44" s="38"/>
    </row>
    <row r="45" spans="1:8" s="16" customFormat="1" ht="92.25" customHeight="1" thickBot="1" x14ac:dyDescent="0.25">
      <c r="A45" s="77"/>
      <c r="B45" s="42" t="s">
        <v>16</v>
      </c>
      <c r="C45"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45" s="37"/>
      <c r="E45" s="45"/>
      <c r="F45" s="45"/>
      <c r="G45" s="45"/>
      <c r="H45" s="46"/>
    </row>
    <row r="46" spans="1:8" s="16" customFormat="1" ht="24.95" customHeight="1" thickBot="1" x14ac:dyDescent="0.25">
      <c r="A46" s="112"/>
      <c r="B46" s="62"/>
      <c r="C46" s="49"/>
      <c r="D46" s="63"/>
      <c r="E46" s="63"/>
      <c r="F46" s="63"/>
      <c r="G46" s="63"/>
      <c r="H46" s="64"/>
    </row>
    <row r="47" spans="1:8" s="16" customFormat="1" ht="125.1" customHeight="1" x14ac:dyDescent="0.2">
      <c r="A47" s="65" t="s">
        <v>628</v>
      </c>
      <c r="B47" s="66" t="s">
        <v>29</v>
      </c>
      <c r="C47" s="67"/>
      <c r="D47" s="69">
        <v>6240</v>
      </c>
      <c r="E47" s="69"/>
      <c r="F47" s="69"/>
      <c r="G47" s="69"/>
      <c r="H47" s="70"/>
    </row>
    <row r="48" spans="1:8" s="16" customFormat="1" ht="50.1" customHeight="1" x14ac:dyDescent="0.2">
      <c r="A48" s="71"/>
      <c r="B48" s="72" t="s">
        <v>19</v>
      </c>
      <c r="C48" s="73" t="str">
        <f>"Электронный справочник "&amp;$C$2&amp;" (версия для ПК)"</f>
        <v>Электронный справочник "2ГИС.САНКТ-ПЕТЕРБУРГ" (версия для ПК)</v>
      </c>
      <c r="D48" s="75"/>
      <c r="E48" s="75"/>
      <c r="F48" s="75"/>
      <c r="G48" s="75"/>
      <c r="H48" s="76"/>
    </row>
    <row r="49" spans="1:8" s="16" customFormat="1" ht="50.1" customHeight="1" x14ac:dyDescent="0.2">
      <c r="A49" s="71"/>
      <c r="B49" s="72" t="s">
        <v>20</v>
      </c>
      <c r="C49" s="35"/>
      <c r="D49" s="75"/>
      <c r="E49" s="75"/>
      <c r="F49" s="75"/>
      <c r="G49" s="75"/>
      <c r="H49" s="76"/>
    </row>
    <row r="50" spans="1:8" s="16" customFormat="1" ht="75" customHeight="1" thickBot="1" x14ac:dyDescent="0.25">
      <c r="A50" s="77"/>
      <c r="B50" s="72" t="s">
        <v>21</v>
      </c>
      <c r="C50"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"2ГИС.САНКТ-ПЕТЕРБУРГ"; Электронный справочник "2ГИС.САНКТ-ПЕТЕРБУРГ" (мобильная версия 2ГИС 4.0 и выше)</v>
      </c>
      <c r="D50" s="79"/>
      <c r="E50" s="79"/>
      <c r="F50" s="79"/>
      <c r="G50" s="79"/>
      <c r="H50" s="80"/>
    </row>
    <row r="51" spans="1:8" s="16" customFormat="1" ht="24.95" customHeight="1" thickBot="1" x14ac:dyDescent="0.25">
      <c r="A51" s="81"/>
      <c r="B51" s="82"/>
      <c r="C51" s="83"/>
      <c r="D51" s="291" t="s">
        <v>234</v>
      </c>
      <c r="E51" s="291"/>
      <c r="F51" s="291"/>
      <c r="G51" s="291"/>
      <c r="H51" s="463"/>
    </row>
    <row r="52" spans="1:8" s="16" customFormat="1" ht="50.1" customHeight="1" x14ac:dyDescent="0.2">
      <c r="A52" s="65" t="s">
        <v>629</v>
      </c>
      <c r="B52" s="87" t="s">
        <v>23</v>
      </c>
      <c r="C52"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v>
      </c>
      <c r="D52" s="90">
        <v>996</v>
      </c>
      <c r="E52" s="90"/>
      <c r="F52" s="90"/>
      <c r="G52" s="90"/>
      <c r="H52" s="91"/>
    </row>
    <row r="53" spans="1:8" s="16" customFormat="1" ht="69.75" customHeight="1" x14ac:dyDescent="0.2">
      <c r="A53" s="71"/>
      <c r="B53" s="92"/>
      <c r="C53" s="93"/>
      <c r="D53" s="95"/>
      <c r="E53" s="95"/>
      <c r="F53" s="95"/>
      <c r="G53" s="95"/>
      <c r="H53" s="96"/>
    </row>
    <row r="54" spans="1:8" s="16" customFormat="1" ht="155.25" customHeight="1" x14ac:dyDescent="0.2">
      <c r="A54" s="71"/>
      <c r="B54" s="105" t="s">
        <v>13</v>
      </c>
      <c r="C54"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54" s="95"/>
      <c r="E54" s="95"/>
      <c r="F54" s="95"/>
      <c r="G54" s="95"/>
      <c r="H54" s="96"/>
    </row>
    <row r="55" spans="1:8" s="16" customFormat="1" ht="168.75" customHeight="1" thickBot="1" x14ac:dyDescent="0.25">
      <c r="A55" s="77"/>
      <c r="B55" s="107" t="s">
        <v>13</v>
      </c>
      <c r="C5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55" s="100"/>
      <c r="E55" s="100"/>
      <c r="F55" s="100"/>
      <c r="G55" s="100"/>
      <c r="H55" s="101"/>
    </row>
    <row r="56" spans="1:8" s="16" customFormat="1" ht="24.95" customHeight="1" thickBot="1" x14ac:dyDescent="0.25">
      <c r="A56" s="81"/>
      <c r="B56" s="82"/>
      <c r="C56" s="83"/>
      <c r="D56" s="113"/>
      <c r="E56" s="114"/>
      <c r="F56" s="114"/>
      <c r="G56" s="114"/>
      <c r="H56" s="115"/>
    </row>
    <row r="57" spans="1:8" s="16" customFormat="1" ht="48" customHeight="1" x14ac:dyDescent="0.2">
      <c r="A57" s="29" t="s">
        <v>31</v>
      </c>
      <c r="B57" s="30" t="s">
        <v>27</v>
      </c>
      <c r="C5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"2ГИС.САНКТ-ПЕТЕРБУРГ" (версия для ПК); 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Интернет-площадки и Веб-приложения на основе Cправочника организаций "2ГИС.САНКТ-ПЕТЕРБУРГ", http://api.2gis.ru/</v>
      </c>
      <c r="D57" s="31">
        <f>F57*1.2</f>
        <v>17121.599999999999</v>
      </c>
      <c r="E57" s="32">
        <f>F57*1.1</f>
        <v>15694.800000000001</v>
      </c>
      <c r="F57" s="32">
        <v>14268</v>
      </c>
      <c r="G57" s="32">
        <f>F57*0.75</f>
        <v>10701</v>
      </c>
      <c r="H57" s="33">
        <f>F57*0.5</f>
        <v>7134</v>
      </c>
    </row>
    <row r="58" spans="1:8" s="16" customFormat="1" ht="132" customHeight="1" x14ac:dyDescent="0.2">
      <c r="A58" s="34"/>
      <c r="B58" s="35"/>
      <c r="C58" s="35"/>
      <c r="D58" s="36"/>
      <c r="E58" s="37"/>
      <c r="F58" s="37"/>
      <c r="G58" s="37"/>
      <c r="H58" s="38"/>
    </row>
    <row r="59" spans="1:8" s="16" customFormat="1" ht="127.5" customHeight="1" x14ac:dyDescent="0.2">
      <c r="A59" s="34"/>
      <c r="B59" s="39" t="s">
        <v>12</v>
      </c>
      <c r="C5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"2ГИС.САНКТ-ПЕТЕРБУРГ" (версия для ПК); 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Интернет-площадки и Веб-приложения на основе Cправочника организаций "2ГИС.САНКТ-ПЕТЕРБУРГ", http://api.2gis.ru/</v>
      </c>
      <c r="D59" s="36"/>
      <c r="E59" s="37"/>
      <c r="F59" s="37"/>
      <c r="G59" s="37"/>
      <c r="H59" s="38"/>
    </row>
    <row r="60" spans="1:8" s="16" customFormat="1" ht="127.5" customHeight="1" thickBot="1" x14ac:dyDescent="0.25">
      <c r="A60" s="119"/>
      <c r="B60" s="120" t="s">
        <v>33</v>
      </c>
      <c r="C60"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60" s="121"/>
      <c r="E60" s="122"/>
      <c r="F60" s="122"/>
      <c r="G60" s="122"/>
      <c r="H60" s="123"/>
    </row>
    <row r="61" spans="1:8" s="16" customFormat="1" ht="166.5" customHeight="1" thickBot="1" x14ac:dyDescent="0.25">
      <c r="A61" s="41"/>
      <c r="B61" s="42" t="s">
        <v>13</v>
      </c>
      <c r="C6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61" s="44"/>
      <c r="E61" s="45"/>
      <c r="F61" s="45"/>
      <c r="G61" s="45"/>
      <c r="H61" s="46"/>
    </row>
    <row r="62" spans="1:8" s="16" customFormat="1" ht="24.95" customHeight="1" thickBot="1" x14ac:dyDescent="0.25">
      <c r="A62" s="47"/>
      <c r="B62" s="48"/>
      <c r="C62" s="49"/>
      <c r="D62" s="50"/>
      <c r="E62" s="51"/>
      <c r="F62" s="51"/>
      <c r="G62" s="51"/>
      <c r="H62" s="52"/>
    </row>
    <row r="63" spans="1:8" s="16" customFormat="1" ht="48" customHeight="1" x14ac:dyDescent="0.2">
      <c r="A63" s="53" t="s">
        <v>35</v>
      </c>
      <c r="B63" s="30" t="s">
        <v>27</v>
      </c>
      <c r="C6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"2ГИС.САНКТ-ПЕТЕРБУРГ" (версия для ПК); 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Интернет-площадки и Веб-приложения на основе Cправочника организаций "2ГИС.САНКТ-ПЕТЕРБУРГ", http://api.2gis.ru/</v>
      </c>
      <c r="D63" s="54">
        <f>F63*1.2</f>
        <v>19605.599999999999</v>
      </c>
      <c r="E63" s="32">
        <f>F63*1.1</f>
        <v>17971.800000000003</v>
      </c>
      <c r="F63" s="32">
        <v>16338</v>
      </c>
      <c r="G63" s="32">
        <f>F63*0.75</f>
        <v>12253.5</v>
      </c>
      <c r="H63" s="33">
        <f>F63*0.5</f>
        <v>8169</v>
      </c>
    </row>
    <row r="64" spans="1:8" s="16" customFormat="1" ht="132" customHeight="1" x14ac:dyDescent="0.2">
      <c r="A64" s="55"/>
      <c r="B64" s="35"/>
      <c r="C64" s="35"/>
      <c r="D64" s="56"/>
      <c r="E64" s="37"/>
      <c r="F64" s="37"/>
      <c r="G64" s="37"/>
      <c r="H64" s="38"/>
    </row>
    <row r="65" spans="1:8" s="16" customFormat="1" ht="138.94999999999999" customHeight="1" x14ac:dyDescent="0.2">
      <c r="A65" s="55"/>
      <c r="B65" s="39" t="s">
        <v>12</v>
      </c>
      <c r="C65"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"2ГИС.САНКТ-ПЕТЕРБУРГ" (версия для ПК); 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Интернет-площадки и Веб-приложения на основе Cправочника организаций "2ГИС.САНКТ-ПЕТЕРБУРГ", http://api.2gis.ru/</v>
      </c>
      <c r="D65" s="56"/>
      <c r="E65" s="37"/>
      <c r="F65" s="37"/>
      <c r="G65" s="37"/>
      <c r="H65" s="38"/>
    </row>
    <row r="66" spans="1:8" s="16" customFormat="1" ht="166.5" customHeight="1" x14ac:dyDescent="0.2">
      <c r="A66" s="55"/>
      <c r="B66" s="57" t="s">
        <v>13</v>
      </c>
      <c r="C66"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66" s="56"/>
      <c r="E66" s="37"/>
      <c r="F66" s="37"/>
      <c r="G66" s="37"/>
      <c r="H66" s="38"/>
    </row>
    <row r="67" spans="1:8" s="16" customFormat="1" ht="92.25" customHeight="1" thickBot="1" x14ac:dyDescent="0.25">
      <c r="A67" s="59"/>
      <c r="B67" s="42" t="s">
        <v>36</v>
      </c>
      <c r="C67"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67" s="61"/>
      <c r="E67" s="45"/>
      <c r="F67" s="45"/>
      <c r="G67" s="45"/>
      <c r="H67" s="46"/>
    </row>
    <row r="68" spans="1:8" s="16" customFormat="1" ht="24.95" customHeight="1" thickBot="1" x14ac:dyDescent="0.25">
      <c r="A68" s="81"/>
      <c r="B68" s="82"/>
      <c r="C68" s="83"/>
      <c r="D68" s="84"/>
      <c r="E68" s="85"/>
      <c r="F68" s="85"/>
      <c r="G68" s="85"/>
      <c r="H68" s="86"/>
    </row>
    <row r="69" spans="1:8" s="16" customFormat="1" ht="50.1" customHeight="1" x14ac:dyDescent="0.2">
      <c r="A69" s="65" t="s">
        <v>37</v>
      </c>
      <c r="B69" s="87" t="s">
        <v>23</v>
      </c>
      <c r="C69"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Интернет-площадки и Веб-приложения на основе Cправочника организаций "2ГИС.САНКТ-ПЕТЕРБУРГ", http://api.2gis.ru/</v>
      </c>
      <c r="D69" s="271">
        <v>396</v>
      </c>
      <c r="E69" s="272"/>
      <c r="F69" s="272"/>
      <c r="G69" s="272"/>
      <c r="H69" s="273"/>
    </row>
    <row r="70" spans="1:8" s="16" customFormat="1" ht="94.5" customHeight="1" x14ac:dyDescent="0.2">
      <c r="A70" s="71"/>
      <c r="B70" s="92"/>
      <c r="C70" s="93"/>
      <c r="D70" s="94"/>
      <c r="E70" s="95"/>
      <c r="F70" s="95"/>
      <c r="G70" s="95"/>
      <c r="H70" s="274"/>
    </row>
    <row r="71" spans="1:8" s="16" customFormat="1" ht="163.5" customHeight="1" thickBot="1" x14ac:dyDescent="0.25">
      <c r="A71" s="77"/>
      <c r="B71" s="97" t="s">
        <v>13</v>
      </c>
      <c r="C71"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71" s="275"/>
      <c r="E71" s="276"/>
      <c r="F71" s="276"/>
      <c r="G71" s="276"/>
      <c r="H71" s="277"/>
    </row>
    <row r="72" spans="1:8" s="16" customFormat="1" ht="58.5" customHeight="1" thickBot="1" x14ac:dyDescent="0.25">
      <c r="A72" s="349"/>
      <c r="B72" s="350"/>
      <c r="C72" s="350"/>
      <c r="D72" s="291" t="s">
        <v>234</v>
      </c>
      <c r="E72" s="291"/>
      <c r="F72" s="291"/>
      <c r="G72" s="291"/>
      <c r="H72" s="463"/>
    </row>
    <row r="73" spans="1:8" s="16" customFormat="1" ht="50.1" customHeight="1" thickBot="1" x14ac:dyDescent="0.25">
      <c r="A73" s="136" t="s">
        <v>38</v>
      </c>
      <c r="B73" s="137"/>
      <c r="C73" s="137"/>
      <c r="D73" s="138" t="str">
        <f>"от "&amp;MIN(D74:D100)&amp;" до "&amp;MAX(D76:D100)</f>
        <v>от 2706 до 140712</v>
      </c>
      <c r="E73" s="139"/>
      <c r="F73" s="139"/>
      <c r="G73" s="139"/>
      <c r="H73" s="140"/>
    </row>
    <row r="74" spans="1:8" s="16" customFormat="1" ht="37.5" customHeight="1" outlineLevel="1" x14ac:dyDescent="0.2">
      <c r="A74" s="141" t="s">
        <v>39</v>
      </c>
      <c r="B74" s="369"/>
      <c r="C74" s="30" t="str">
        <f>"Электронный справочник на основе Справочника организаций "&amp;$C$2&amp;" (версия для ПК)"</f>
        <v>Электронный справочник на основе Справочника организаций "2ГИС.САНКТ-ПЕТЕРБУРГ" (версия для ПК)</v>
      </c>
      <c r="D74" s="144">
        <v>2706</v>
      </c>
      <c r="E74" s="145"/>
      <c r="F74" s="145"/>
      <c r="G74" s="145"/>
      <c r="H74" s="146"/>
    </row>
    <row r="75" spans="1:8" s="16" customFormat="1" ht="37.5" customHeight="1" outlineLevel="1" x14ac:dyDescent="0.2">
      <c r="A75" s="147" t="s">
        <v>40</v>
      </c>
      <c r="B75" s="371"/>
      <c r="C75" s="355"/>
      <c r="D75" s="36">
        <v>5412</v>
      </c>
      <c r="E75" s="37"/>
      <c r="F75" s="37"/>
      <c r="G75" s="37"/>
      <c r="H75" s="38"/>
    </row>
    <row r="76" spans="1:8" s="16" customFormat="1" ht="37.5" customHeight="1" outlineLevel="1" x14ac:dyDescent="0.2">
      <c r="A76" s="147" t="s">
        <v>41</v>
      </c>
      <c r="B76" s="371"/>
      <c r="C76" s="355"/>
      <c r="D76" s="36">
        <v>10824</v>
      </c>
      <c r="E76" s="37"/>
      <c r="F76" s="37"/>
      <c r="G76" s="37"/>
      <c r="H76" s="38"/>
    </row>
    <row r="77" spans="1:8" s="16" customFormat="1" ht="37.5" customHeight="1" outlineLevel="1" x14ac:dyDescent="0.2">
      <c r="A77" s="147" t="s">
        <v>42</v>
      </c>
      <c r="B77" s="371"/>
      <c r="C77" s="355"/>
      <c r="D77" s="36">
        <v>16236</v>
      </c>
      <c r="E77" s="37"/>
      <c r="F77" s="37"/>
      <c r="G77" s="37"/>
      <c r="H77" s="38"/>
    </row>
    <row r="78" spans="1:8" s="16" customFormat="1" ht="37.5" customHeight="1" outlineLevel="1" x14ac:dyDescent="0.2">
      <c r="A78" s="147" t="s">
        <v>43</v>
      </c>
      <c r="B78" s="371"/>
      <c r="C78" s="355"/>
      <c r="D78" s="36">
        <v>21648</v>
      </c>
      <c r="E78" s="37"/>
      <c r="F78" s="37"/>
      <c r="G78" s="37"/>
      <c r="H78" s="38"/>
    </row>
    <row r="79" spans="1:8" s="16" customFormat="1" ht="37.5" customHeight="1" outlineLevel="1" x14ac:dyDescent="0.2">
      <c r="A79" s="147" t="s">
        <v>44</v>
      </c>
      <c r="B79" s="371"/>
      <c r="C79" s="355"/>
      <c r="D79" s="36">
        <v>27060</v>
      </c>
      <c r="E79" s="37"/>
      <c r="F79" s="37"/>
      <c r="G79" s="37"/>
      <c r="H79" s="38"/>
    </row>
    <row r="80" spans="1:8" s="16" customFormat="1" ht="37.5" customHeight="1" outlineLevel="1" x14ac:dyDescent="0.2">
      <c r="A80" s="147" t="s">
        <v>45</v>
      </c>
      <c r="B80" s="371"/>
      <c r="C80" s="355"/>
      <c r="D80" s="36">
        <v>32472</v>
      </c>
      <c r="E80" s="37"/>
      <c r="F80" s="37"/>
      <c r="G80" s="37"/>
      <c r="H80" s="38"/>
    </row>
    <row r="81" spans="1:8" s="16" customFormat="1" ht="37.5" customHeight="1" outlineLevel="1" x14ac:dyDescent="0.2">
      <c r="A81" s="147" t="s">
        <v>46</v>
      </c>
      <c r="B81" s="371"/>
      <c r="C81" s="355"/>
      <c r="D81" s="36">
        <v>37884</v>
      </c>
      <c r="E81" s="37"/>
      <c r="F81" s="37"/>
      <c r="G81" s="37"/>
      <c r="H81" s="38"/>
    </row>
    <row r="82" spans="1:8" s="16" customFormat="1" ht="37.5" customHeight="1" outlineLevel="1" x14ac:dyDescent="0.2">
      <c r="A82" s="147" t="s">
        <v>47</v>
      </c>
      <c r="B82" s="371"/>
      <c r="C82" s="355"/>
      <c r="D82" s="36">
        <v>43296</v>
      </c>
      <c r="E82" s="37"/>
      <c r="F82" s="37"/>
      <c r="G82" s="37"/>
      <c r="H82" s="38"/>
    </row>
    <row r="83" spans="1:8" s="16" customFormat="1" ht="37.5" customHeight="1" outlineLevel="1" x14ac:dyDescent="0.2">
      <c r="A83" s="147" t="s">
        <v>48</v>
      </c>
      <c r="B83" s="371"/>
      <c r="C83" s="355"/>
      <c r="D83" s="36">
        <v>48708</v>
      </c>
      <c r="E83" s="37"/>
      <c r="F83" s="37"/>
      <c r="G83" s="37"/>
      <c r="H83" s="38"/>
    </row>
    <row r="84" spans="1:8" s="16" customFormat="1" ht="37.5" customHeight="1" outlineLevel="1" x14ac:dyDescent="0.2">
      <c r="A84" s="147" t="s">
        <v>49</v>
      </c>
      <c r="B84" s="371"/>
      <c r="C84" s="355"/>
      <c r="D84" s="36">
        <v>54120</v>
      </c>
      <c r="E84" s="37"/>
      <c r="F84" s="37"/>
      <c r="G84" s="37"/>
      <c r="H84" s="38"/>
    </row>
    <row r="85" spans="1:8" s="16" customFormat="1" ht="37.5" customHeight="1" outlineLevel="1" x14ac:dyDescent="0.2">
      <c r="A85" s="147" t="s">
        <v>50</v>
      </c>
      <c r="B85" s="371"/>
      <c r="C85" s="355"/>
      <c r="D85" s="36">
        <v>59532</v>
      </c>
      <c r="E85" s="37"/>
      <c r="F85" s="37"/>
      <c r="G85" s="37"/>
      <c r="H85" s="38"/>
    </row>
    <row r="86" spans="1:8" s="16" customFormat="1" ht="37.5" customHeight="1" outlineLevel="1" x14ac:dyDescent="0.2">
      <c r="A86" s="147" t="s">
        <v>51</v>
      </c>
      <c r="B86" s="371"/>
      <c r="C86" s="355"/>
      <c r="D86" s="36">
        <v>64944</v>
      </c>
      <c r="E86" s="37"/>
      <c r="F86" s="37"/>
      <c r="G86" s="37"/>
      <c r="H86" s="38"/>
    </row>
    <row r="87" spans="1:8" s="16" customFormat="1" ht="37.5" customHeight="1" outlineLevel="1" x14ac:dyDescent="0.2">
      <c r="A87" s="147" t="s">
        <v>52</v>
      </c>
      <c r="B87" s="371"/>
      <c r="C87" s="355"/>
      <c r="D87" s="36">
        <v>70356</v>
      </c>
      <c r="E87" s="37"/>
      <c r="F87" s="37"/>
      <c r="G87" s="37"/>
      <c r="H87" s="38"/>
    </row>
    <row r="88" spans="1:8" s="16" customFormat="1" ht="37.5" customHeight="1" outlineLevel="1" x14ac:dyDescent="0.2">
      <c r="A88" s="147" t="s">
        <v>53</v>
      </c>
      <c r="B88" s="371"/>
      <c r="C88" s="355"/>
      <c r="D88" s="36">
        <v>75768</v>
      </c>
      <c r="E88" s="37"/>
      <c r="F88" s="37"/>
      <c r="G88" s="37"/>
      <c r="H88" s="38"/>
    </row>
    <row r="89" spans="1:8" s="16" customFormat="1" ht="37.5" customHeight="1" outlineLevel="1" x14ac:dyDescent="0.2">
      <c r="A89" s="147" t="s">
        <v>54</v>
      </c>
      <c r="B89" s="371"/>
      <c r="C89" s="355"/>
      <c r="D89" s="36">
        <v>81180</v>
      </c>
      <c r="E89" s="37"/>
      <c r="F89" s="37"/>
      <c r="G89" s="37"/>
      <c r="H89" s="38"/>
    </row>
    <row r="90" spans="1:8" s="16" customFormat="1" ht="37.5" customHeight="1" outlineLevel="1" x14ac:dyDescent="0.2">
      <c r="A90" s="147" t="s">
        <v>55</v>
      </c>
      <c r="B90" s="371"/>
      <c r="C90" s="355"/>
      <c r="D90" s="36">
        <v>86592</v>
      </c>
      <c r="E90" s="37"/>
      <c r="F90" s="37"/>
      <c r="G90" s="37"/>
      <c r="H90" s="38"/>
    </row>
    <row r="91" spans="1:8" s="16" customFormat="1" ht="37.5" customHeight="1" outlineLevel="1" x14ac:dyDescent="0.2">
      <c r="A91" s="147" t="s">
        <v>56</v>
      </c>
      <c r="B91" s="371"/>
      <c r="C91" s="355"/>
      <c r="D91" s="36">
        <v>92004</v>
      </c>
      <c r="E91" s="37"/>
      <c r="F91" s="37"/>
      <c r="G91" s="37"/>
      <c r="H91" s="38"/>
    </row>
    <row r="92" spans="1:8" s="16" customFormat="1" ht="37.5" customHeight="1" outlineLevel="1" x14ac:dyDescent="0.2">
      <c r="A92" s="147" t="s">
        <v>57</v>
      </c>
      <c r="B92" s="371"/>
      <c r="C92" s="355"/>
      <c r="D92" s="36">
        <v>97416</v>
      </c>
      <c r="E92" s="37"/>
      <c r="F92" s="37"/>
      <c r="G92" s="37"/>
      <c r="H92" s="38"/>
    </row>
    <row r="93" spans="1:8" s="16" customFormat="1" ht="37.5" customHeight="1" outlineLevel="1" x14ac:dyDescent="0.2">
      <c r="A93" s="147" t="s">
        <v>58</v>
      </c>
      <c r="B93" s="371"/>
      <c r="C93" s="355"/>
      <c r="D93" s="36">
        <v>102828</v>
      </c>
      <c r="E93" s="37"/>
      <c r="F93" s="37"/>
      <c r="G93" s="37"/>
      <c r="H93" s="38"/>
    </row>
    <row r="94" spans="1:8" s="16" customFormat="1" ht="37.5" customHeight="1" outlineLevel="1" x14ac:dyDescent="0.2">
      <c r="A94" s="147" t="s">
        <v>181</v>
      </c>
      <c r="B94" s="371"/>
      <c r="C94" s="355"/>
      <c r="D94" s="36">
        <v>108240</v>
      </c>
      <c r="E94" s="37"/>
      <c r="F94" s="37"/>
      <c r="G94" s="37"/>
      <c r="H94" s="38"/>
    </row>
    <row r="95" spans="1:8" s="16" customFormat="1" ht="37.5" customHeight="1" outlineLevel="1" x14ac:dyDescent="0.2">
      <c r="A95" s="147" t="s">
        <v>182</v>
      </c>
      <c r="B95" s="371"/>
      <c r="C95" s="355"/>
      <c r="D95" s="36">
        <v>113652</v>
      </c>
      <c r="E95" s="37"/>
      <c r="F95" s="37"/>
      <c r="G95" s="37"/>
      <c r="H95" s="38"/>
    </row>
    <row r="96" spans="1:8" s="16" customFormat="1" ht="37.5" customHeight="1" outlineLevel="1" x14ac:dyDescent="0.2">
      <c r="A96" s="147" t="s">
        <v>183</v>
      </c>
      <c r="B96" s="371"/>
      <c r="C96" s="355"/>
      <c r="D96" s="36">
        <v>119064</v>
      </c>
      <c r="E96" s="37"/>
      <c r="F96" s="37"/>
      <c r="G96" s="37"/>
      <c r="H96" s="38"/>
    </row>
    <row r="97" spans="1:8" s="16" customFormat="1" ht="37.5" customHeight="1" outlineLevel="1" x14ac:dyDescent="0.2">
      <c r="A97" s="147" t="s">
        <v>184</v>
      </c>
      <c r="B97" s="371"/>
      <c r="C97" s="355"/>
      <c r="D97" s="36">
        <v>124476</v>
      </c>
      <c r="E97" s="37"/>
      <c r="F97" s="37"/>
      <c r="G97" s="37"/>
      <c r="H97" s="38"/>
    </row>
    <row r="98" spans="1:8" s="16" customFormat="1" ht="37.5" customHeight="1" outlineLevel="1" x14ac:dyDescent="0.2">
      <c r="A98" s="147" t="s">
        <v>185</v>
      </c>
      <c r="B98" s="371"/>
      <c r="C98" s="355"/>
      <c r="D98" s="36">
        <v>129888</v>
      </c>
      <c r="E98" s="37"/>
      <c r="F98" s="37"/>
      <c r="G98" s="37"/>
      <c r="H98" s="38"/>
    </row>
    <row r="99" spans="1:8" s="16" customFormat="1" ht="37.5" customHeight="1" outlineLevel="1" x14ac:dyDescent="0.2">
      <c r="A99" s="147" t="s">
        <v>186</v>
      </c>
      <c r="B99" s="371"/>
      <c r="C99" s="355"/>
      <c r="D99" s="36">
        <v>135300</v>
      </c>
      <c r="E99" s="37"/>
      <c r="F99" s="37"/>
      <c r="G99" s="37"/>
      <c r="H99" s="38"/>
    </row>
    <row r="100" spans="1:8" s="16" customFormat="1" ht="37.5" customHeight="1" outlineLevel="1" x14ac:dyDescent="0.2">
      <c r="A100" s="147" t="s">
        <v>187</v>
      </c>
      <c r="B100" s="371"/>
      <c r="C100" s="355"/>
      <c r="D100" s="36">
        <v>140712</v>
      </c>
      <c r="E100" s="37"/>
      <c r="F100" s="37"/>
      <c r="G100" s="37"/>
      <c r="H100" s="38"/>
    </row>
    <row r="101" spans="1:8" s="16" customFormat="1" ht="37.5" customHeight="1" outlineLevel="1" x14ac:dyDescent="0.2">
      <c r="A101" s="147" t="s">
        <v>188</v>
      </c>
      <c r="B101" s="371"/>
      <c r="C101" s="355"/>
      <c r="D101" s="36">
        <v>146124</v>
      </c>
      <c r="E101" s="37"/>
      <c r="F101" s="37"/>
      <c r="G101" s="37"/>
      <c r="H101" s="38"/>
    </row>
    <row r="102" spans="1:8" s="16" customFormat="1" ht="37.5" customHeight="1" outlineLevel="1" x14ac:dyDescent="0.2">
      <c r="A102" s="147" t="s">
        <v>189</v>
      </c>
      <c r="B102" s="371"/>
      <c r="C102" s="355"/>
      <c r="D102" s="36">
        <v>151536</v>
      </c>
      <c r="E102" s="37"/>
      <c r="F102" s="37"/>
      <c r="G102" s="37"/>
      <c r="H102" s="38"/>
    </row>
    <row r="103" spans="1:8" s="16" customFormat="1" ht="37.5" customHeight="1" outlineLevel="1" x14ac:dyDescent="0.2">
      <c r="A103" s="147" t="s">
        <v>190</v>
      </c>
      <c r="B103" s="371"/>
      <c r="C103" s="355"/>
      <c r="D103" s="36">
        <v>156948</v>
      </c>
      <c r="E103" s="37"/>
      <c r="F103" s="37"/>
      <c r="G103" s="37"/>
      <c r="H103" s="38"/>
    </row>
    <row r="104" spans="1:8" s="16" customFormat="1" ht="37.5" customHeight="1" outlineLevel="1" x14ac:dyDescent="0.2">
      <c r="A104" s="147" t="s">
        <v>192</v>
      </c>
      <c r="B104" s="371"/>
      <c r="C104" s="355"/>
      <c r="D104" s="36">
        <v>162360</v>
      </c>
      <c r="E104" s="37"/>
      <c r="F104" s="37"/>
      <c r="G104" s="37"/>
      <c r="H104" s="38"/>
    </row>
    <row r="105" spans="1:8" s="16" customFormat="1" ht="37.5" customHeight="1" outlineLevel="1" x14ac:dyDescent="0.2">
      <c r="A105" s="147" t="s">
        <v>193</v>
      </c>
      <c r="B105" s="371"/>
      <c r="C105" s="355"/>
      <c r="D105" s="36">
        <v>167772</v>
      </c>
      <c r="E105" s="37"/>
      <c r="F105" s="37"/>
      <c r="G105" s="37"/>
      <c r="H105" s="38"/>
    </row>
    <row r="106" spans="1:8" s="16" customFormat="1" ht="37.5" customHeight="1" outlineLevel="1" x14ac:dyDescent="0.2">
      <c r="A106" s="147" t="s">
        <v>194</v>
      </c>
      <c r="B106" s="371"/>
      <c r="C106" s="355"/>
      <c r="D106" s="36">
        <v>173184</v>
      </c>
      <c r="E106" s="37"/>
      <c r="F106" s="37"/>
      <c r="G106" s="37"/>
      <c r="H106" s="38"/>
    </row>
    <row r="107" spans="1:8" s="16" customFormat="1" ht="37.5" customHeight="1" outlineLevel="1" x14ac:dyDescent="0.2">
      <c r="A107" s="147" t="s">
        <v>195</v>
      </c>
      <c r="B107" s="371"/>
      <c r="C107" s="355"/>
      <c r="D107" s="36">
        <v>178596</v>
      </c>
      <c r="E107" s="37"/>
      <c r="F107" s="37"/>
      <c r="G107" s="37"/>
      <c r="H107" s="38"/>
    </row>
    <row r="108" spans="1:8" s="16" customFormat="1" ht="37.5" customHeight="1" outlineLevel="1" x14ac:dyDescent="0.2">
      <c r="A108" s="147" t="s">
        <v>235</v>
      </c>
      <c r="B108" s="148"/>
      <c r="C108" s="355"/>
      <c r="D108" s="36">
        <v>184008</v>
      </c>
      <c r="E108" s="37"/>
      <c r="F108" s="37"/>
      <c r="G108" s="37"/>
      <c r="H108" s="38"/>
    </row>
    <row r="109" spans="1:8" s="16" customFormat="1" ht="37.5" customHeight="1" outlineLevel="1" x14ac:dyDescent="0.2">
      <c r="A109" s="147" t="s">
        <v>236</v>
      </c>
      <c r="B109" s="148"/>
      <c r="C109" s="355"/>
      <c r="D109" s="36">
        <v>189420</v>
      </c>
      <c r="E109" s="37"/>
      <c r="F109" s="37"/>
      <c r="G109" s="37"/>
      <c r="H109" s="38"/>
    </row>
    <row r="110" spans="1:8" s="16" customFormat="1" ht="37.5" customHeight="1" outlineLevel="1" x14ac:dyDescent="0.2">
      <c r="A110" s="147" t="s">
        <v>237</v>
      </c>
      <c r="B110" s="148"/>
      <c r="C110" s="355"/>
      <c r="D110" s="36">
        <v>194832</v>
      </c>
      <c r="E110" s="37"/>
      <c r="F110" s="37"/>
      <c r="G110" s="37"/>
      <c r="H110" s="38"/>
    </row>
    <row r="111" spans="1:8" s="16" customFormat="1" ht="37.5" customHeight="1" outlineLevel="1" x14ac:dyDescent="0.2">
      <c r="A111" s="147" t="s">
        <v>238</v>
      </c>
      <c r="B111" s="148"/>
      <c r="C111" s="355"/>
      <c r="D111" s="36">
        <v>200244</v>
      </c>
      <c r="E111" s="37"/>
      <c r="F111" s="37"/>
      <c r="G111" s="37"/>
      <c r="H111" s="38"/>
    </row>
    <row r="112" spans="1:8" s="16" customFormat="1" ht="37.5" customHeight="1" outlineLevel="1" x14ac:dyDescent="0.2">
      <c r="A112" s="147" t="s">
        <v>239</v>
      </c>
      <c r="B112" s="148"/>
      <c r="C112" s="355"/>
      <c r="D112" s="36">
        <v>205656</v>
      </c>
      <c r="E112" s="37"/>
      <c r="F112" s="37"/>
      <c r="G112" s="37"/>
      <c r="H112" s="38"/>
    </row>
    <row r="113" spans="1:8" s="16" customFormat="1" ht="37.5" customHeight="1" outlineLevel="1" x14ac:dyDescent="0.2">
      <c r="A113" s="147" t="s">
        <v>359</v>
      </c>
      <c r="B113" s="148"/>
      <c r="C113" s="355"/>
      <c r="D113" s="36">
        <v>211068</v>
      </c>
      <c r="E113" s="37"/>
      <c r="F113" s="37"/>
      <c r="G113" s="37"/>
      <c r="H113" s="38"/>
    </row>
    <row r="114" spans="1:8" s="16" customFormat="1" ht="37.5" customHeight="1" outlineLevel="1" x14ac:dyDescent="0.2">
      <c r="A114" s="147" t="s">
        <v>360</v>
      </c>
      <c r="B114" s="148"/>
      <c r="C114" s="355"/>
      <c r="D114" s="36">
        <v>216480</v>
      </c>
      <c r="E114" s="37"/>
      <c r="F114" s="37"/>
      <c r="G114" s="37"/>
      <c r="H114" s="38"/>
    </row>
    <row r="115" spans="1:8" s="16" customFormat="1" ht="37.5" customHeight="1" outlineLevel="1" x14ac:dyDescent="0.2">
      <c r="A115" s="147" t="s">
        <v>361</v>
      </c>
      <c r="B115" s="148"/>
      <c r="C115" s="355"/>
      <c r="D115" s="36">
        <v>221892</v>
      </c>
      <c r="E115" s="37"/>
      <c r="F115" s="37"/>
      <c r="G115" s="37"/>
      <c r="H115" s="38"/>
    </row>
    <row r="116" spans="1:8" s="16" customFormat="1" ht="37.5" customHeight="1" outlineLevel="1" x14ac:dyDescent="0.2">
      <c r="A116" s="147" t="s">
        <v>362</v>
      </c>
      <c r="B116" s="148"/>
      <c r="C116" s="355"/>
      <c r="D116" s="36">
        <v>227304</v>
      </c>
      <c r="E116" s="37"/>
      <c r="F116" s="37"/>
      <c r="G116" s="37"/>
      <c r="H116" s="38"/>
    </row>
    <row r="117" spans="1:8" s="16" customFormat="1" ht="37.5" customHeight="1" outlineLevel="1" x14ac:dyDescent="0.2">
      <c r="A117" s="147" t="s">
        <v>363</v>
      </c>
      <c r="B117" s="148"/>
      <c r="C117" s="355"/>
      <c r="D117" s="36">
        <v>232716</v>
      </c>
      <c r="E117" s="37"/>
      <c r="F117" s="37"/>
      <c r="G117" s="37"/>
      <c r="H117" s="38"/>
    </row>
    <row r="118" spans="1:8" s="16" customFormat="1" ht="37.5" customHeight="1" outlineLevel="1" x14ac:dyDescent="0.2">
      <c r="A118" s="147" t="s">
        <v>364</v>
      </c>
      <c r="B118" s="148"/>
      <c r="C118" s="355"/>
      <c r="D118" s="36">
        <v>238128</v>
      </c>
      <c r="E118" s="37"/>
      <c r="F118" s="37"/>
      <c r="G118" s="37"/>
      <c r="H118" s="38"/>
    </row>
    <row r="119" spans="1:8" s="16" customFormat="1" ht="37.5" customHeight="1" outlineLevel="1" x14ac:dyDescent="0.2">
      <c r="A119" s="147" t="s">
        <v>365</v>
      </c>
      <c r="B119" s="148"/>
      <c r="C119" s="355"/>
      <c r="D119" s="36">
        <v>243540</v>
      </c>
      <c r="E119" s="37"/>
      <c r="F119" s="37"/>
      <c r="G119" s="37"/>
      <c r="H119" s="38"/>
    </row>
    <row r="120" spans="1:8" s="16" customFormat="1" ht="37.5" customHeight="1" outlineLevel="1" x14ac:dyDescent="0.2">
      <c r="A120" s="147" t="s">
        <v>366</v>
      </c>
      <c r="B120" s="148"/>
      <c r="C120" s="355"/>
      <c r="D120" s="36">
        <v>248952</v>
      </c>
      <c r="E120" s="37"/>
      <c r="F120" s="37"/>
      <c r="G120" s="37"/>
      <c r="H120" s="38"/>
    </row>
    <row r="121" spans="1:8" s="16" customFormat="1" ht="37.5" customHeight="1" outlineLevel="1" x14ac:dyDescent="0.2">
      <c r="A121" s="147" t="s">
        <v>367</v>
      </c>
      <c r="B121" s="148"/>
      <c r="C121" s="355"/>
      <c r="D121" s="36">
        <v>254364</v>
      </c>
      <c r="E121" s="37"/>
      <c r="F121" s="37"/>
      <c r="G121" s="37"/>
      <c r="H121" s="38"/>
    </row>
    <row r="122" spans="1:8" s="16" customFormat="1" ht="37.5" customHeight="1" outlineLevel="1" x14ac:dyDescent="0.2">
      <c r="A122" s="147" t="s">
        <v>368</v>
      </c>
      <c r="B122" s="148"/>
      <c r="C122" s="355"/>
      <c r="D122" s="36">
        <v>259776</v>
      </c>
      <c r="E122" s="37"/>
      <c r="F122" s="37"/>
      <c r="G122" s="37"/>
      <c r="H122" s="38"/>
    </row>
    <row r="123" spans="1:8" s="16" customFormat="1" ht="37.5" customHeight="1" outlineLevel="1" x14ac:dyDescent="0.2">
      <c r="A123" s="147" t="s">
        <v>369</v>
      </c>
      <c r="B123" s="148"/>
      <c r="C123" s="355"/>
      <c r="D123" s="36">
        <v>265188</v>
      </c>
      <c r="E123" s="37"/>
      <c r="F123" s="37"/>
      <c r="G123" s="37"/>
      <c r="H123" s="38"/>
    </row>
    <row r="124" spans="1:8" s="16" customFormat="1" ht="37.5" customHeight="1" outlineLevel="1" x14ac:dyDescent="0.2">
      <c r="A124" s="147" t="s">
        <v>370</v>
      </c>
      <c r="B124" s="148"/>
      <c r="C124" s="355"/>
      <c r="D124" s="36">
        <v>270600</v>
      </c>
      <c r="E124" s="37"/>
      <c r="F124" s="37"/>
      <c r="G124" s="37"/>
      <c r="H124" s="38"/>
    </row>
    <row r="125" spans="1:8" s="16" customFormat="1" ht="37.5" customHeight="1" outlineLevel="1" x14ac:dyDescent="0.2">
      <c r="A125" s="147" t="s">
        <v>371</v>
      </c>
      <c r="B125" s="148"/>
      <c r="C125" s="355"/>
      <c r="D125" s="36">
        <v>276012</v>
      </c>
      <c r="E125" s="37"/>
      <c r="F125" s="37"/>
      <c r="G125" s="37"/>
      <c r="H125" s="38"/>
    </row>
    <row r="126" spans="1:8" s="16" customFormat="1" ht="37.5" customHeight="1" outlineLevel="1" x14ac:dyDescent="0.2">
      <c r="A126" s="147" t="s">
        <v>372</v>
      </c>
      <c r="B126" s="148"/>
      <c r="C126" s="355"/>
      <c r="D126" s="36">
        <v>281424</v>
      </c>
      <c r="E126" s="37"/>
      <c r="F126" s="37"/>
      <c r="G126" s="37"/>
      <c r="H126" s="38"/>
    </row>
    <row r="127" spans="1:8" s="16" customFormat="1" ht="37.5" customHeight="1" outlineLevel="1" x14ac:dyDescent="0.2">
      <c r="A127" s="147" t="s">
        <v>373</v>
      </c>
      <c r="B127" s="148"/>
      <c r="C127" s="355"/>
      <c r="D127" s="36">
        <v>286836</v>
      </c>
      <c r="E127" s="37"/>
      <c r="F127" s="37"/>
      <c r="G127" s="37"/>
      <c r="H127" s="38"/>
    </row>
    <row r="128" spans="1:8" s="16" customFormat="1" ht="37.5" customHeight="1" outlineLevel="1" x14ac:dyDescent="0.2">
      <c r="A128" s="147" t="s">
        <v>374</v>
      </c>
      <c r="B128" s="148"/>
      <c r="C128" s="355"/>
      <c r="D128" s="36">
        <v>292248</v>
      </c>
      <c r="E128" s="37"/>
      <c r="F128" s="37"/>
      <c r="G128" s="37"/>
      <c r="H128" s="38"/>
    </row>
    <row r="129" spans="1:8" s="16" customFormat="1" ht="37.5" customHeight="1" outlineLevel="1" x14ac:dyDescent="0.2">
      <c r="A129" s="147" t="s">
        <v>375</v>
      </c>
      <c r="B129" s="148"/>
      <c r="C129" s="355"/>
      <c r="D129" s="36">
        <v>297660</v>
      </c>
      <c r="E129" s="37"/>
      <c r="F129" s="37"/>
      <c r="G129" s="37"/>
      <c r="H129" s="38"/>
    </row>
    <row r="130" spans="1:8" s="16" customFormat="1" ht="37.5" customHeight="1" outlineLevel="1" x14ac:dyDescent="0.2">
      <c r="A130" s="147" t="s">
        <v>376</v>
      </c>
      <c r="B130" s="148"/>
      <c r="C130" s="355"/>
      <c r="D130" s="36">
        <v>303072</v>
      </c>
      <c r="E130" s="37"/>
      <c r="F130" s="37"/>
      <c r="G130" s="37"/>
      <c r="H130" s="38"/>
    </row>
    <row r="131" spans="1:8" s="16" customFormat="1" ht="37.5" customHeight="1" outlineLevel="1" x14ac:dyDescent="0.2">
      <c r="A131" s="147" t="s">
        <v>377</v>
      </c>
      <c r="B131" s="148"/>
      <c r="C131" s="355"/>
      <c r="D131" s="36">
        <v>308484</v>
      </c>
      <c r="E131" s="37"/>
      <c r="F131" s="37"/>
      <c r="G131" s="37"/>
      <c r="H131" s="38"/>
    </row>
    <row r="132" spans="1:8" s="16" customFormat="1" ht="37.5" customHeight="1" outlineLevel="1" x14ac:dyDescent="0.2">
      <c r="A132" s="147" t="s">
        <v>378</v>
      </c>
      <c r="B132" s="148"/>
      <c r="C132" s="355"/>
      <c r="D132" s="36">
        <v>313896</v>
      </c>
      <c r="E132" s="37"/>
      <c r="F132" s="37"/>
      <c r="G132" s="37"/>
      <c r="H132" s="38"/>
    </row>
    <row r="133" spans="1:8" s="16" customFormat="1" ht="37.5" customHeight="1" outlineLevel="1" x14ac:dyDescent="0.2">
      <c r="A133" s="147" t="s">
        <v>379</v>
      </c>
      <c r="B133" s="148"/>
      <c r="C133" s="355"/>
      <c r="D133" s="36">
        <v>319308</v>
      </c>
      <c r="E133" s="37"/>
      <c r="F133" s="37"/>
      <c r="G133" s="37"/>
      <c r="H133" s="38"/>
    </row>
    <row r="134" spans="1:8" s="16" customFormat="1" ht="37.5" customHeight="1" outlineLevel="1" x14ac:dyDescent="0.2">
      <c r="A134" s="147" t="s">
        <v>380</v>
      </c>
      <c r="B134" s="148"/>
      <c r="C134" s="355"/>
      <c r="D134" s="36">
        <v>324720</v>
      </c>
      <c r="E134" s="37"/>
      <c r="F134" s="37"/>
      <c r="G134" s="37"/>
      <c r="H134" s="38"/>
    </row>
    <row r="135" spans="1:8" s="16" customFormat="1" ht="37.5" customHeight="1" outlineLevel="1" x14ac:dyDescent="0.2">
      <c r="A135" s="147" t="s">
        <v>381</v>
      </c>
      <c r="B135" s="148"/>
      <c r="C135" s="355"/>
      <c r="D135" s="36">
        <v>330132</v>
      </c>
      <c r="E135" s="37"/>
      <c r="F135" s="37"/>
      <c r="G135" s="37"/>
      <c r="H135" s="38"/>
    </row>
    <row r="136" spans="1:8" s="16" customFormat="1" ht="37.5" customHeight="1" outlineLevel="1" x14ac:dyDescent="0.2">
      <c r="A136" s="147" t="s">
        <v>382</v>
      </c>
      <c r="B136" s="148"/>
      <c r="C136" s="355"/>
      <c r="D136" s="36">
        <v>335544</v>
      </c>
      <c r="E136" s="37"/>
      <c r="F136" s="37"/>
      <c r="G136" s="37"/>
      <c r="H136" s="38"/>
    </row>
    <row r="137" spans="1:8" s="16" customFormat="1" ht="37.5" customHeight="1" outlineLevel="1" x14ac:dyDescent="0.2">
      <c r="A137" s="147" t="s">
        <v>383</v>
      </c>
      <c r="B137" s="148"/>
      <c r="C137" s="355"/>
      <c r="D137" s="36">
        <v>340956</v>
      </c>
      <c r="E137" s="37"/>
      <c r="F137" s="37"/>
      <c r="G137" s="37"/>
      <c r="H137" s="38"/>
    </row>
    <row r="138" spans="1:8" s="16" customFormat="1" ht="37.5" customHeight="1" outlineLevel="1" x14ac:dyDescent="0.2">
      <c r="A138" s="147" t="s">
        <v>384</v>
      </c>
      <c r="B138" s="148"/>
      <c r="C138" s="355"/>
      <c r="D138" s="36">
        <v>346368</v>
      </c>
      <c r="E138" s="37"/>
      <c r="F138" s="37"/>
      <c r="G138" s="37"/>
      <c r="H138" s="38"/>
    </row>
    <row r="139" spans="1:8" s="16" customFormat="1" ht="37.5" customHeight="1" outlineLevel="1" x14ac:dyDescent="0.2">
      <c r="A139" s="147" t="s">
        <v>385</v>
      </c>
      <c r="B139" s="148"/>
      <c r="C139" s="355"/>
      <c r="D139" s="36">
        <v>351780</v>
      </c>
      <c r="E139" s="37"/>
      <c r="F139" s="37"/>
      <c r="G139" s="37"/>
      <c r="H139" s="38"/>
    </row>
    <row r="140" spans="1:8" s="16" customFormat="1" ht="37.5" customHeight="1" outlineLevel="1" x14ac:dyDescent="0.2">
      <c r="A140" s="147" t="s">
        <v>386</v>
      </c>
      <c r="B140" s="148"/>
      <c r="C140" s="355"/>
      <c r="D140" s="36">
        <v>357192</v>
      </c>
      <c r="E140" s="37"/>
      <c r="F140" s="37"/>
      <c r="G140" s="37"/>
      <c r="H140" s="38"/>
    </row>
    <row r="141" spans="1:8" s="16" customFormat="1" ht="37.5" customHeight="1" outlineLevel="1" x14ac:dyDescent="0.2">
      <c r="A141" s="147" t="s">
        <v>387</v>
      </c>
      <c r="B141" s="148"/>
      <c r="C141" s="355"/>
      <c r="D141" s="36">
        <v>362604</v>
      </c>
      <c r="E141" s="37"/>
      <c r="F141" s="37"/>
      <c r="G141" s="37"/>
      <c r="H141" s="38"/>
    </row>
    <row r="142" spans="1:8" s="16" customFormat="1" ht="37.5" customHeight="1" outlineLevel="1" thickBot="1" x14ac:dyDescent="0.25">
      <c r="A142" s="147" t="s">
        <v>388</v>
      </c>
      <c r="B142" s="148"/>
      <c r="C142" s="372"/>
      <c r="D142" s="36">
        <v>368016</v>
      </c>
      <c r="E142" s="37"/>
      <c r="F142" s="37"/>
      <c r="G142" s="37"/>
      <c r="H142" s="38"/>
    </row>
    <row r="143" spans="1:8" s="16" customFormat="1" ht="24.95" customHeight="1" thickBot="1" x14ac:dyDescent="0.25">
      <c r="A143" s="81"/>
      <c r="B143" s="464"/>
      <c r="C143" s="130"/>
      <c r="D143" s="350" t="s">
        <v>240</v>
      </c>
      <c r="E143" s="350"/>
      <c r="F143" s="350"/>
      <c r="G143" s="350"/>
      <c r="H143" s="351"/>
    </row>
    <row r="144" spans="1:8" s="16" customFormat="1" ht="24.95" customHeight="1" thickBot="1" x14ac:dyDescent="0.25">
      <c r="A144" s="465"/>
      <c r="B144" s="124"/>
      <c r="C144" s="125"/>
      <c r="D144" s="466" t="s">
        <v>171</v>
      </c>
      <c r="E144" s="467" t="s">
        <v>172</v>
      </c>
      <c r="F144" s="468" t="s">
        <v>173</v>
      </c>
      <c r="G144" s="467" t="s">
        <v>174</v>
      </c>
      <c r="H144" s="469" t="s">
        <v>175</v>
      </c>
    </row>
    <row r="145" spans="1:8" s="16" customFormat="1" ht="48" customHeight="1" x14ac:dyDescent="0.2">
      <c r="A145" s="53" t="s">
        <v>241</v>
      </c>
      <c r="B145" s="30" t="s">
        <v>27</v>
      </c>
      <c r="C14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"2ГИС.САНКТ-ПЕТЕРБУРГ" (версия для ПК); 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Интернет-площадки и Веб-приложения на основе Cправочника организаций "2ГИС.САНКТ-ПЕТЕРБУРГ", http://api.2gis.ru/</v>
      </c>
      <c r="D145" s="340">
        <f>F145*1.2</f>
        <v>14263.199999999999</v>
      </c>
      <c r="E145" s="341">
        <f>F145*1.1</f>
        <v>13074.6</v>
      </c>
      <c r="F145" s="341">
        <v>11886</v>
      </c>
      <c r="G145" s="341">
        <f>F145*0.75</f>
        <v>8914.5</v>
      </c>
      <c r="H145" s="342">
        <f>F145*0.5</f>
        <v>5943</v>
      </c>
    </row>
    <row r="146" spans="1:8" s="16" customFormat="1" ht="132" customHeight="1" x14ac:dyDescent="0.2">
      <c r="A146" s="55"/>
      <c r="B146" s="35"/>
      <c r="C146" s="35"/>
      <c r="D146" s="343"/>
      <c r="E146" s="344"/>
      <c r="F146" s="344"/>
      <c r="G146" s="344"/>
      <c r="H146" s="345"/>
    </row>
    <row r="147" spans="1:8" s="16" customFormat="1" ht="97.5" customHeight="1" x14ac:dyDescent="0.2">
      <c r="A147" s="55"/>
      <c r="B147" s="39" t="s">
        <v>12</v>
      </c>
      <c r="C147"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Интернет-площадки и Веб-приложения на основе Cправочника организаций "2ГИС.САНКТ-ПЕТЕРБУРГ", http://api.2gis.ru/</v>
      </c>
      <c r="D147" s="343"/>
      <c r="E147" s="344"/>
      <c r="F147" s="344"/>
      <c r="G147" s="344"/>
      <c r="H147" s="345"/>
    </row>
    <row r="148" spans="1:8" s="16" customFormat="1" ht="166.5" customHeight="1" thickBot="1" x14ac:dyDescent="0.25">
      <c r="A148" s="59"/>
      <c r="B148" s="42" t="s">
        <v>13</v>
      </c>
      <c r="C148"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148" s="346"/>
      <c r="E148" s="347"/>
      <c r="F148" s="347"/>
      <c r="G148" s="347"/>
      <c r="H148" s="348"/>
    </row>
    <row r="149" spans="1:8" s="16" customFormat="1" ht="24.95" customHeight="1" thickBot="1" x14ac:dyDescent="0.25">
      <c r="A149" s="47"/>
      <c r="B149" s="48"/>
      <c r="C149" s="49"/>
      <c r="D149" s="291"/>
      <c r="E149" s="291"/>
      <c r="F149" s="291"/>
      <c r="G149" s="291"/>
      <c r="H149" s="463"/>
    </row>
    <row r="150" spans="1:8" s="16" customFormat="1" ht="48" customHeight="1" x14ac:dyDescent="0.2">
      <c r="A150" s="53" t="s">
        <v>242</v>
      </c>
      <c r="B150" s="30" t="s">
        <v>27</v>
      </c>
      <c r="C150"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"2ГИС.САНКТ-ПЕТЕРБУРГ" (версия для ПК); 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Интернет-площадки и Веб-приложения на основе Cправочника организаций "2ГИС.САНКТ-ПЕТЕРБУРГ", http://api.2gis.ru/</v>
      </c>
      <c r="D150" s="54">
        <f>F150*1.2</f>
        <v>16336.8</v>
      </c>
      <c r="E150" s="32">
        <f>F150*1.1</f>
        <v>14975.400000000001</v>
      </c>
      <c r="F150" s="32">
        <v>13614</v>
      </c>
      <c r="G150" s="32">
        <f>F150*0.75</f>
        <v>10210.5</v>
      </c>
      <c r="H150" s="33">
        <f>F150*0.5</f>
        <v>6807</v>
      </c>
    </row>
    <row r="151" spans="1:8" s="16" customFormat="1" ht="132" customHeight="1" x14ac:dyDescent="0.2">
      <c r="A151" s="55"/>
      <c r="B151" s="35"/>
      <c r="C151" s="35"/>
      <c r="D151" s="56"/>
      <c r="E151" s="37"/>
      <c r="F151" s="37"/>
      <c r="G151" s="37"/>
      <c r="H151" s="38"/>
    </row>
    <row r="152" spans="1:8" s="16" customFormat="1" ht="97.5" customHeight="1" x14ac:dyDescent="0.2">
      <c r="A152" s="55"/>
      <c r="B152" s="39" t="s">
        <v>12</v>
      </c>
      <c r="C152"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Интернет-площадки и Веб-приложения на основе Cправочника организаций "2ГИС.САНКТ-ПЕТЕРБУРГ", http://api.2gis.ru/</v>
      </c>
      <c r="D152" s="56"/>
      <c r="E152" s="37"/>
      <c r="F152" s="37"/>
      <c r="G152" s="37"/>
      <c r="H152" s="38"/>
    </row>
    <row r="153" spans="1:8" s="16" customFormat="1" ht="166.5" customHeight="1" x14ac:dyDescent="0.2">
      <c r="A153" s="55"/>
      <c r="B153" s="57" t="s">
        <v>13</v>
      </c>
      <c r="C153"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153" s="56"/>
      <c r="E153" s="37"/>
      <c r="F153" s="37"/>
      <c r="G153" s="37"/>
      <c r="H153" s="38"/>
    </row>
    <row r="154" spans="1:8" s="16" customFormat="1" ht="92.25" customHeight="1" thickBot="1" x14ac:dyDescent="0.25">
      <c r="A154" s="59"/>
      <c r="B154" s="42" t="s">
        <v>16</v>
      </c>
      <c r="C154"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154" s="61"/>
      <c r="E154" s="45"/>
      <c r="F154" s="45"/>
      <c r="G154" s="45"/>
      <c r="H154" s="46"/>
    </row>
    <row r="155" spans="1:8" s="16" customFormat="1" ht="24.95" customHeight="1" thickBot="1" x14ac:dyDescent="0.25">
      <c r="A155" s="81"/>
      <c r="B155" s="82"/>
      <c r="C155" s="83"/>
      <c r="D155" s="291"/>
      <c r="E155" s="291"/>
      <c r="F155" s="291"/>
      <c r="G155" s="291"/>
      <c r="H155" s="463"/>
    </row>
    <row r="156" spans="1:8" s="16" customFormat="1" ht="50.1" customHeight="1" x14ac:dyDescent="0.2">
      <c r="A156" s="65" t="s">
        <v>243</v>
      </c>
      <c r="B156" s="87" t="s">
        <v>23</v>
      </c>
      <c r="C156"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Интернет-площадки и Веб-приложения на основе Cправочника организаций "2ГИС.САНКТ-ПЕТЕРБУРГ", http://api.2gis.ru/</v>
      </c>
      <c r="D156" s="271">
        <v>396</v>
      </c>
      <c r="E156" s="272"/>
      <c r="F156" s="272"/>
      <c r="G156" s="272"/>
      <c r="H156" s="273"/>
    </row>
    <row r="157" spans="1:8" s="16" customFormat="1" ht="94.5" customHeight="1" x14ac:dyDescent="0.2">
      <c r="A157" s="71"/>
      <c r="B157" s="92"/>
      <c r="C157" s="93"/>
      <c r="D157" s="94"/>
      <c r="E157" s="95"/>
      <c r="F157" s="95"/>
      <c r="G157" s="95"/>
      <c r="H157" s="274"/>
    </row>
    <row r="158" spans="1:8" s="16" customFormat="1" ht="163.5" customHeight="1" thickBot="1" x14ac:dyDescent="0.25">
      <c r="A158" s="77"/>
      <c r="B158" s="97" t="s">
        <v>13</v>
      </c>
      <c r="C158"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158" s="275"/>
      <c r="E158" s="276"/>
      <c r="F158" s="276"/>
      <c r="G158" s="276"/>
      <c r="H158" s="277"/>
    </row>
    <row r="159" spans="1:8" s="16" customFormat="1" ht="24.95" customHeight="1" thickBot="1" x14ac:dyDescent="0.25">
      <c r="A159" s="81"/>
      <c r="B159" s="129"/>
      <c r="C159" s="130"/>
      <c r="D159" s="350" t="s">
        <v>240</v>
      </c>
      <c r="E159" s="350"/>
      <c r="F159" s="350"/>
      <c r="G159" s="350"/>
      <c r="H159" s="351"/>
    </row>
    <row r="160" spans="1:8" s="16" customFormat="1" ht="50.1" customHeight="1" thickBot="1" x14ac:dyDescent="0.25">
      <c r="A160" s="136" t="s">
        <v>38</v>
      </c>
      <c r="B160" s="137"/>
      <c r="C160" s="137"/>
      <c r="D160" s="740" t="str">
        <f>"от "&amp;MIN(D161:D179)&amp;" до "&amp;MAX(D161:D179)</f>
        <v>от 2706 до 97416</v>
      </c>
      <c r="E160" s="741"/>
      <c r="F160" s="741"/>
      <c r="G160" s="741"/>
      <c r="H160" s="742"/>
    </row>
    <row r="161" spans="1:8" s="16" customFormat="1" ht="37.5" customHeight="1" outlineLevel="1" x14ac:dyDescent="0.2">
      <c r="A161" s="141" t="s">
        <v>244</v>
      </c>
      <c r="B161" s="369"/>
      <c r="C161" s="30" t="str">
        <f>"Электронный справочник на основе Справочника организаций "&amp;$C$2&amp;" (версия для ПК)"</f>
        <v>Электронный справочник на основе Справочника организаций "2ГИС.САНКТ-ПЕТЕРБУРГ" (версия для ПК)</v>
      </c>
      <c r="D161" s="54">
        <v>2706</v>
      </c>
      <c r="E161" s="32"/>
      <c r="F161" s="32"/>
      <c r="G161" s="32"/>
      <c r="H161" s="33"/>
    </row>
    <row r="162" spans="1:8" s="16" customFormat="1" ht="37.5" customHeight="1" outlineLevel="1" x14ac:dyDescent="0.2">
      <c r="A162" s="558" t="s">
        <v>245</v>
      </c>
      <c r="B162" s="568"/>
      <c r="C162" s="355"/>
      <c r="D162" s="56">
        <v>5412</v>
      </c>
      <c r="E162" s="37"/>
      <c r="F162" s="37"/>
      <c r="G162" s="37"/>
      <c r="H162" s="38"/>
    </row>
    <row r="163" spans="1:8" s="16" customFormat="1" ht="37.5" customHeight="1" outlineLevel="1" x14ac:dyDescent="0.2">
      <c r="A163" s="558" t="s">
        <v>246</v>
      </c>
      <c r="B163" s="568"/>
      <c r="C163" s="355"/>
      <c r="D163" s="56">
        <v>10824</v>
      </c>
      <c r="E163" s="37"/>
      <c r="F163" s="37"/>
      <c r="G163" s="37"/>
      <c r="H163" s="38"/>
    </row>
    <row r="164" spans="1:8" s="16" customFormat="1" ht="37.5" customHeight="1" outlineLevel="1" x14ac:dyDescent="0.2">
      <c r="A164" s="558" t="s">
        <v>247</v>
      </c>
      <c r="B164" s="568"/>
      <c r="C164" s="355"/>
      <c r="D164" s="56">
        <v>16236</v>
      </c>
      <c r="E164" s="37"/>
      <c r="F164" s="37"/>
      <c r="G164" s="37"/>
      <c r="H164" s="38"/>
    </row>
    <row r="165" spans="1:8" s="16" customFormat="1" ht="37.5" customHeight="1" outlineLevel="1" x14ac:dyDescent="0.2">
      <c r="A165" s="558" t="s">
        <v>248</v>
      </c>
      <c r="B165" s="568"/>
      <c r="C165" s="355"/>
      <c r="D165" s="56">
        <v>21648</v>
      </c>
      <c r="E165" s="37"/>
      <c r="F165" s="37"/>
      <c r="G165" s="37"/>
      <c r="H165" s="38"/>
    </row>
    <row r="166" spans="1:8" s="16" customFormat="1" ht="37.5" customHeight="1" outlineLevel="1" x14ac:dyDescent="0.2">
      <c r="A166" s="558" t="s">
        <v>249</v>
      </c>
      <c r="B166" s="568"/>
      <c r="C166" s="355"/>
      <c r="D166" s="56">
        <v>27060</v>
      </c>
      <c r="E166" s="37"/>
      <c r="F166" s="37"/>
      <c r="G166" s="37"/>
      <c r="H166" s="38"/>
    </row>
    <row r="167" spans="1:8" s="16" customFormat="1" ht="37.5" customHeight="1" outlineLevel="1" x14ac:dyDescent="0.2">
      <c r="A167" s="558" t="s">
        <v>250</v>
      </c>
      <c r="B167" s="568"/>
      <c r="C167" s="355"/>
      <c r="D167" s="56">
        <v>32472</v>
      </c>
      <c r="E167" s="37"/>
      <c r="F167" s="37"/>
      <c r="G167" s="37"/>
      <c r="H167" s="38"/>
    </row>
    <row r="168" spans="1:8" s="16" customFormat="1" ht="37.5" customHeight="1" outlineLevel="1" x14ac:dyDescent="0.2">
      <c r="A168" s="558" t="s">
        <v>251</v>
      </c>
      <c r="B168" s="568"/>
      <c r="C168" s="355"/>
      <c r="D168" s="56">
        <v>37884</v>
      </c>
      <c r="E168" s="37"/>
      <c r="F168" s="37"/>
      <c r="G168" s="37"/>
      <c r="H168" s="38"/>
    </row>
    <row r="169" spans="1:8" s="16" customFormat="1" ht="37.5" customHeight="1" outlineLevel="1" x14ac:dyDescent="0.2">
      <c r="A169" s="558" t="s">
        <v>252</v>
      </c>
      <c r="B169" s="568"/>
      <c r="C169" s="355"/>
      <c r="D169" s="56">
        <v>43296</v>
      </c>
      <c r="E169" s="37"/>
      <c r="F169" s="37"/>
      <c r="G169" s="37"/>
      <c r="H169" s="38"/>
    </row>
    <row r="170" spans="1:8" s="16" customFormat="1" ht="37.5" customHeight="1" outlineLevel="1" x14ac:dyDescent="0.2">
      <c r="A170" s="558" t="s">
        <v>253</v>
      </c>
      <c r="B170" s="568"/>
      <c r="C170" s="355"/>
      <c r="D170" s="56">
        <v>48708</v>
      </c>
      <c r="E170" s="37"/>
      <c r="F170" s="37"/>
      <c r="G170" s="37"/>
      <c r="H170" s="38"/>
    </row>
    <row r="171" spans="1:8" s="16" customFormat="1" ht="37.5" customHeight="1" outlineLevel="1" x14ac:dyDescent="0.2">
      <c r="A171" s="558" t="s">
        <v>254</v>
      </c>
      <c r="B171" s="568"/>
      <c r="C171" s="355"/>
      <c r="D171" s="56">
        <v>54120</v>
      </c>
      <c r="E171" s="37"/>
      <c r="F171" s="37"/>
      <c r="G171" s="37"/>
      <c r="H171" s="38"/>
    </row>
    <row r="172" spans="1:8" s="16" customFormat="1" ht="37.5" customHeight="1" outlineLevel="1" x14ac:dyDescent="0.2">
      <c r="A172" s="558" t="s">
        <v>255</v>
      </c>
      <c r="B172" s="568"/>
      <c r="C172" s="355"/>
      <c r="D172" s="56">
        <v>59532</v>
      </c>
      <c r="E172" s="37"/>
      <c r="F172" s="37"/>
      <c r="G172" s="37"/>
      <c r="H172" s="38"/>
    </row>
    <row r="173" spans="1:8" s="16" customFormat="1" ht="37.5" customHeight="1" outlineLevel="1" x14ac:dyDescent="0.2">
      <c r="A173" s="558" t="s">
        <v>256</v>
      </c>
      <c r="B173" s="568"/>
      <c r="C173" s="355"/>
      <c r="D173" s="56">
        <v>64944</v>
      </c>
      <c r="E173" s="37"/>
      <c r="F173" s="37"/>
      <c r="G173" s="37"/>
      <c r="H173" s="38"/>
    </row>
    <row r="174" spans="1:8" s="16" customFormat="1" ht="37.5" customHeight="1" outlineLevel="1" x14ac:dyDescent="0.2">
      <c r="A174" s="558" t="s">
        <v>257</v>
      </c>
      <c r="B174" s="568"/>
      <c r="C174" s="355"/>
      <c r="D174" s="56">
        <v>70356</v>
      </c>
      <c r="E174" s="37"/>
      <c r="F174" s="37"/>
      <c r="G174" s="37"/>
      <c r="H174" s="38"/>
    </row>
    <row r="175" spans="1:8" s="16" customFormat="1" ht="37.5" customHeight="1" outlineLevel="1" x14ac:dyDescent="0.2">
      <c r="A175" s="558" t="s">
        <v>258</v>
      </c>
      <c r="B175" s="568"/>
      <c r="C175" s="355"/>
      <c r="D175" s="56">
        <v>75768</v>
      </c>
      <c r="E175" s="37"/>
      <c r="F175" s="37"/>
      <c r="G175" s="37"/>
      <c r="H175" s="38"/>
    </row>
    <row r="176" spans="1:8" s="16" customFormat="1" ht="37.5" customHeight="1" outlineLevel="1" x14ac:dyDescent="0.2">
      <c r="A176" s="558" t="s">
        <v>259</v>
      </c>
      <c r="B176" s="568"/>
      <c r="C176" s="355"/>
      <c r="D176" s="56">
        <v>81180</v>
      </c>
      <c r="E176" s="37"/>
      <c r="F176" s="37"/>
      <c r="G176" s="37"/>
      <c r="H176" s="38"/>
    </row>
    <row r="177" spans="1:8" s="16" customFormat="1" ht="37.5" customHeight="1" outlineLevel="1" x14ac:dyDescent="0.2">
      <c r="A177" s="558" t="s">
        <v>260</v>
      </c>
      <c r="B177" s="568"/>
      <c r="C177" s="355"/>
      <c r="D177" s="56">
        <v>86592</v>
      </c>
      <c r="E177" s="37"/>
      <c r="F177" s="37"/>
      <c r="G177" s="37"/>
      <c r="H177" s="38"/>
    </row>
    <row r="178" spans="1:8" s="16" customFormat="1" ht="37.5" customHeight="1" outlineLevel="1" x14ac:dyDescent="0.2">
      <c r="A178" s="558" t="s">
        <v>261</v>
      </c>
      <c r="B178" s="568"/>
      <c r="C178" s="355"/>
      <c r="D178" s="56">
        <v>92004</v>
      </c>
      <c r="E178" s="37"/>
      <c r="F178" s="37"/>
      <c r="G178" s="37"/>
      <c r="H178" s="38"/>
    </row>
    <row r="179" spans="1:8" s="16" customFormat="1" ht="37.5" customHeight="1" outlineLevel="1" x14ac:dyDescent="0.2">
      <c r="A179" s="558" t="s">
        <v>262</v>
      </c>
      <c r="B179" s="568"/>
      <c r="C179" s="355"/>
      <c r="D179" s="56">
        <v>97416</v>
      </c>
      <c r="E179" s="37"/>
      <c r="F179" s="37"/>
      <c r="G179" s="37"/>
      <c r="H179" s="38"/>
    </row>
    <row r="180" spans="1:8" s="16" customFormat="1" ht="37.5" customHeight="1" outlineLevel="1" x14ac:dyDescent="0.2">
      <c r="A180" s="147" t="s">
        <v>263</v>
      </c>
      <c r="B180" s="371"/>
      <c r="C180" s="355"/>
      <c r="D180" s="56">
        <v>102828</v>
      </c>
      <c r="E180" s="37"/>
      <c r="F180" s="37"/>
      <c r="G180" s="37"/>
      <c r="H180" s="38"/>
    </row>
    <row r="181" spans="1:8" s="16" customFormat="1" ht="37.5" customHeight="1" outlineLevel="1" x14ac:dyDescent="0.2">
      <c r="A181" s="147" t="s">
        <v>264</v>
      </c>
      <c r="B181" s="371"/>
      <c r="C181" s="355"/>
      <c r="D181" s="56">
        <v>108240</v>
      </c>
      <c r="E181" s="37"/>
      <c r="F181" s="37"/>
      <c r="G181" s="37"/>
      <c r="H181" s="38"/>
    </row>
    <row r="182" spans="1:8" s="16" customFormat="1" ht="37.5" customHeight="1" outlineLevel="1" x14ac:dyDescent="0.2">
      <c r="A182" s="147" t="s">
        <v>265</v>
      </c>
      <c r="B182" s="371"/>
      <c r="C182" s="355"/>
      <c r="D182" s="56">
        <v>113652</v>
      </c>
      <c r="E182" s="37"/>
      <c r="F182" s="37"/>
      <c r="G182" s="37"/>
      <c r="H182" s="38"/>
    </row>
    <row r="183" spans="1:8" s="16" customFormat="1" ht="37.5" customHeight="1" outlineLevel="1" x14ac:dyDescent="0.2">
      <c r="A183" s="147" t="s">
        <v>266</v>
      </c>
      <c r="B183" s="371"/>
      <c r="C183" s="355"/>
      <c r="D183" s="56">
        <v>119064</v>
      </c>
      <c r="E183" s="37"/>
      <c r="F183" s="37"/>
      <c r="G183" s="37"/>
      <c r="H183" s="38"/>
    </row>
    <row r="184" spans="1:8" s="16" customFormat="1" ht="37.5" customHeight="1" outlineLevel="1" x14ac:dyDescent="0.2">
      <c r="A184" s="147" t="s">
        <v>267</v>
      </c>
      <c r="B184" s="371"/>
      <c r="C184" s="355"/>
      <c r="D184" s="56">
        <v>124476</v>
      </c>
      <c r="E184" s="37"/>
      <c r="F184" s="37"/>
      <c r="G184" s="37"/>
      <c r="H184" s="38"/>
    </row>
    <row r="185" spans="1:8" s="16" customFormat="1" ht="37.5" customHeight="1" outlineLevel="1" x14ac:dyDescent="0.2">
      <c r="A185" s="147" t="s">
        <v>268</v>
      </c>
      <c r="B185" s="371"/>
      <c r="C185" s="355"/>
      <c r="D185" s="56">
        <v>129888</v>
      </c>
      <c r="E185" s="37"/>
      <c r="F185" s="37"/>
      <c r="G185" s="37"/>
      <c r="H185" s="38"/>
    </row>
    <row r="186" spans="1:8" s="16" customFormat="1" ht="37.5" customHeight="1" outlineLevel="1" x14ac:dyDescent="0.2">
      <c r="A186" s="147" t="s">
        <v>269</v>
      </c>
      <c r="B186" s="371"/>
      <c r="C186" s="355"/>
      <c r="D186" s="56">
        <v>135300</v>
      </c>
      <c r="E186" s="37"/>
      <c r="F186" s="37"/>
      <c r="G186" s="37"/>
      <c r="H186" s="38"/>
    </row>
    <row r="187" spans="1:8" s="16" customFormat="1" ht="37.5" customHeight="1" outlineLevel="1" x14ac:dyDescent="0.2">
      <c r="A187" s="147" t="s">
        <v>270</v>
      </c>
      <c r="B187" s="371"/>
      <c r="C187" s="355"/>
      <c r="D187" s="56">
        <v>140712</v>
      </c>
      <c r="E187" s="37"/>
      <c r="F187" s="37"/>
      <c r="G187" s="37"/>
      <c r="H187" s="38"/>
    </row>
    <row r="188" spans="1:8" s="16" customFormat="1" ht="37.5" customHeight="1" outlineLevel="1" x14ac:dyDescent="0.2">
      <c r="A188" s="147" t="s">
        <v>271</v>
      </c>
      <c r="B188" s="371"/>
      <c r="C188" s="355"/>
      <c r="D188" s="56">
        <v>146124</v>
      </c>
      <c r="E188" s="37"/>
      <c r="F188" s="37"/>
      <c r="G188" s="37"/>
      <c r="H188" s="38"/>
    </row>
    <row r="189" spans="1:8" s="16" customFormat="1" ht="37.5" customHeight="1" outlineLevel="1" x14ac:dyDescent="0.2">
      <c r="A189" s="147" t="s">
        <v>272</v>
      </c>
      <c r="B189" s="371"/>
      <c r="C189" s="355"/>
      <c r="D189" s="56">
        <v>151536</v>
      </c>
      <c r="E189" s="37"/>
      <c r="F189" s="37"/>
      <c r="G189" s="37"/>
      <c r="H189" s="38"/>
    </row>
    <row r="190" spans="1:8" s="16" customFormat="1" ht="37.5" customHeight="1" outlineLevel="1" x14ac:dyDescent="0.2">
      <c r="A190" s="147" t="s">
        <v>273</v>
      </c>
      <c r="B190" s="371"/>
      <c r="C190" s="355"/>
      <c r="D190" s="56">
        <v>156948</v>
      </c>
      <c r="E190" s="37"/>
      <c r="F190" s="37"/>
      <c r="G190" s="37"/>
      <c r="H190" s="38"/>
    </row>
    <row r="191" spans="1:8" s="16" customFormat="1" ht="37.5" customHeight="1" outlineLevel="1" x14ac:dyDescent="0.2">
      <c r="A191" s="147" t="s">
        <v>274</v>
      </c>
      <c r="B191" s="371"/>
      <c r="C191" s="355"/>
      <c r="D191" s="56">
        <v>162360</v>
      </c>
      <c r="E191" s="37"/>
      <c r="F191" s="37"/>
      <c r="G191" s="37"/>
      <c r="H191" s="38"/>
    </row>
    <row r="192" spans="1:8" s="16" customFormat="1" ht="37.5" customHeight="1" outlineLevel="1" x14ac:dyDescent="0.2">
      <c r="A192" s="147" t="s">
        <v>275</v>
      </c>
      <c r="B192" s="371"/>
      <c r="C192" s="355"/>
      <c r="D192" s="56">
        <v>167772</v>
      </c>
      <c r="E192" s="37"/>
      <c r="F192" s="37"/>
      <c r="G192" s="37"/>
      <c r="H192" s="38"/>
    </row>
    <row r="193" spans="1:8" s="16" customFormat="1" ht="37.5" customHeight="1" outlineLevel="1" x14ac:dyDescent="0.2">
      <c r="A193" s="147" t="s">
        <v>276</v>
      </c>
      <c r="B193" s="371"/>
      <c r="C193" s="355"/>
      <c r="D193" s="56">
        <v>173184</v>
      </c>
      <c r="E193" s="37"/>
      <c r="F193" s="37"/>
      <c r="G193" s="37"/>
      <c r="H193" s="38"/>
    </row>
    <row r="194" spans="1:8" s="16" customFormat="1" ht="37.5" customHeight="1" outlineLevel="1" x14ac:dyDescent="0.2">
      <c r="A194" s="147" t="s">
        <v>277</v>
      </c>
      <c r="B194" s="371"/>
      <c r="C194" s="355"/>
      <c r="D194" s="56">
        <v>178596</v>
      </c>
      <c r="E194" s="37"/>
      <c r="F194" s="37"/>
      <c r="G194" s="37"/>
      <c r="H194" s="38"/>
    </row>
    <row r="195" spans="1:8" s="16" customFormat="1" ht="37.5" customHeight="1" outlineLevel="1" thickBot="1" x14ac:dyDescent="0.25">
      <c r="A195" s="147" t="s">
        <v>278</v>
      </c>
      <c r="B195" s="371"/>
      <c r="C195" s="372"/>
      <c r="D195" s="56">
        <v>184008</v>
      </c>
      <c r="E195" s="37"/>
      <c r="F195" s="37"/>
      <c r="G195" s="37"/>
      <c r="H195" s="38"/>
    </row>
    <row r="196" spans="1:8" s="16" customFormat="1" ht="50.1" customHeight="1" thickBot="1" x14ac:dyDescent="0.25">
      <c r="A196" s="136" t="s">
        <v>59</v>
      </c>
      <c r="B196" s="137"/>
      <c r="C196" s="137"/>
      <c r="D196" s="740" t="str">
        <f>"от "&amp;MIN(D197:D206)&amp;" до "&amp;MAX(D197:D206)</f>
        <v>от 390 до 20490</v>
      </c>
      <c r="E196" s="741"/>
      <c r="F196" s="741"/>
      <c r="G196" s="741"/>
      <c r="H196" s="742"/>
    </row>
    <row r="197" spans="1:8" s="16" customFormat="1" ht="159.75" customHeight="1" x14ac:dyDescent="0.2">
      <c r="A197" s="514" t="s">
        <v>342</v>
      </c>
      <c r="B197" s="150" t="s">
        <v>197</v>
      </c>
      <c r="C197" s="7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197" s="31">
        <v>1500</v>
      </c>
      <c r="E197" s="32"/>
      <c r="F197" s="32"/>
      <c r="G197" s="32"/>
      <c r="H197" s="33"/>
    </row>
    <row r="198" spans="1:8" s="16" customFormat="1" ht="37.5" customHeight="1" x14ac:dyDescent="0.2">
      <c r="A198" s="160" t="s">
        <v>61</v>
      </c>
      <c r="B198" s="161"/>
      <c r="C198" s="379" t="str">
        <f>"Электронный справочник на основе Справочника организаций "&amp;$C$2&amp;" (версия для ПК)"</f>
        <v>Электронный справочник на основе Справочника организаций "2ГИС.САНКТ-ПЕТЕРБУРГ" (версия для ПК)</v>
      </c>
      <c r="D198" s="36">
        <v>1290</v>
      </c>
      <c r="E198" s="37"/>
      <c r="F198" s="37"/>
      <c r="G198" s="37"/>
      <c r="H198" s="38"/>
    </row>
    <row r="199" spans="1:8" s="16" customFormat="1" ht="37.5" customHeight="1" x14ac:dyDescent="0.2">
      <c r="A199" s="160" t="s">
        <v>62</v>
      </c>
      <c r="B199" s="161"/>
      <c r="C199" s="380"/>
      <c r="D199" s="36">
        <v>20490</v>
      </c>
      <c r="E199" s="37"/>
      <c r="F199" s="37"/>
      <c r="G199" s="37"/>
      <c r="H199" s="38"/>
    </row>
    <row r="200" spans="1:8" s="16" customFormat="1" ht="37.5" customHeight="1" x14ac:dyDescent="0.2">
      <c r="A200" s="160" t="s">
        <v>63</v>
      </c>
      <c r="B200" s="161"/>
      <c r="C200" s="380"/>
      <c r="D200" s="36">
        <v>4590</v>
      </c>
      <c r="E200" s="37"/>
      <c r="F200" s="37"/>
      <c r="G200" s="37"/>
      <c r="H200" s="38"/>
    </row>
    <row r="201" spans="1:8" s="16" customFormat="1" ht="37.5" customHeight="1" x14ac:dyDescent="0.2">
      <c r="A201" s="160" t="s">
        <v>64</v>
      </c>
      <c r="B201" s="161"/>
      <c r="C201" s="380"/>
      <c r="D201" s="36">
        <v>12390</v>
      </c>
      <c r="E201" s="37"/>
      <c r="F201" s="37"/>
      <c r="G201" s="37"/>
      <c r="H201" s="38"/>
    </row>
    <row r="202" spans="1:8" s="16" customFormat="1" ht="37.5" customHeight="1" x14ac:dyDescent="0.2">
      <c r="A202" s="160" t="s">
        <v>65</v>
      </c>
      <c r="B202" s="161"/>
      <c r="C202" s="380"/>
      <c r="D202" s="36">
        <v>390</v>
      </c>
      <c r="E202" s="37"/>
      <c r="F202" s="37"/>
      <c r="G202" s="37"/>
      <c r="H202" s="38"/>
    </row>
    <row r="203" spans="1:8" s="16" customFormat="1" ht="37.5" customHeight="1" x14ac:dyDescent="0.2">
      <c r="A203" s="160" t="s">
        <v>66</v>
      </c>
      <c r="B203" s="161"/>
      <c r="C203" s="380"/>
      <c r="D203" s="36">
        <v>390</v>
      </c>
      <c r="E203" s="37"/>
      <c r="F203" s="37"/>
      <c r="G203" s="37"/>
      <c r="H203" s="38"/>
    </row>
    <row r="204" spans="1:8" s="16" customFormat="1" ht="37.5" customHeight="1" x14ac:dyDescent="0.2">
      <c r="A204" s="160" t="s">
        <v>67</v>
      </c>
      <c r="B204" s="161"/>
      <c r="C204" s="380"/>
      <c r="D204" s="36">
        <v>780</v>
      </c>
      <c r="E204" s="37"/>
      <c r="F204" s="37"/>
      <c r="G204" s="37"/>
      <c r="H204" s="38"/>
    </row>
    <row r="205" spans="1:8" s="16" customFormat="1" ht="37.5" customHeight="1" x14ac:dyDescent="0.2">
      <c r="A205" s="160" t="s">
        <v>68</v>
      </c>
      <c r="B205" s="161"/>
      <c r="C205" s="380"/>
      <c r="D205" s="36">
        <v>1170</v>
      </c>
      <c r="E205" s="37"/>
      <c r="F205" s="37"/>
      <c r="G205" s="37"/>
      <c r="H205" s="38"/>
    </row>
    <row r="206" spans="1:8" s="16" customFormat="1" ht="37.5" customHeight="1" thickBot="1" x14ac:dyDescent="0.25">
      <c r="A206" s="207" t="s">
        <v>69</v>
      </c>
      <c r="B206" s="208"/>
      <c r="C206" s="388"/>
      <c r="D206" s="44">
        <v>10290</v>
      </c>
      <c r="E206" s="45"/>
      <c r="F206" s="45"/>
      <c r="G206" s="45"/>
      <c r="H206" s="46"/>
    </row>
    <row r="207" spans="1:8" s="16" customFormat="1" ht="117.75" customHeight="1" thickBot="1" x14ac:dyDescent="0.25">
      <c r="A207" s="287" t="s">
        <v>71</v>
      </c>
      <c r="B207" s="288"/>
      <c r="C207" s="28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"2ГИС.САНКТ-ПЕТЕРБУРГ" (версия для ПК); 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Интернет-площадки и Веб-приложения на основе Cправочника организаций "2ГИС.САНКТ-ПЕТЕРБУРГ", http://api.2gis.ru/</v>
      </c>
      <c r="D207" s="45">
        <v>30</v>
      </c>
      <c r="E207" s="45"/>
      <c r="F207" s="45"/>
      <c r="G207" s="45"/>
      <c r="H207" s="46"/>
    </row>
    <row r="208" spans="1:8" s="28" customFormat="1" ht="50.1" customHeight="1" thickBot="1" x14ac:dyDescent="0.25">
      <c r="A208" s="24" t="s">
        <v>72</v>
      </c>
      <c r="B208" s="25"/>
      <c r="C208" s="26"/>
      <c r="D208" s="458" t="str">
        <f>"от "&amp;MIN(D99,D210:D263)&amp;" до "&amp;MAX(D99,D209:D263)</f>
        <v>от 540 до 229920</v>
      </c>
      <c r="E208" s="458"/>
      <c r="F208" s="458"/>
      <c r="G208" s="458"/>
      <c r="H208" s="459"/>
    </row>
    <row r="209" spans="1:8" s="16" customFormat="1" ht="24.95" customHeight="1" thickBot="1" x14ac:dyDescent="0.25">
      <c r="A209" s="290"/>
      <c r="B209" s="291"/>
      <c r="C209" s="130"/>
      <c r="D209" s="177"/>
      <c r="E209" s="177"/>
      <c r="F209" s="177"/>
      <c r="G209" s="177"/>
      <c r="H209" s="178"/>
    </row>
    <row r="210" spans="1:8" s="16" customFormat="1" ht="72" customHeight="1" thickBot="1" x14ac:dyDescent="0.25">
      <c r="A210" s="179" t="s">
        <v>73</v>
      </c>
      <c r="B210" s="180"/>
      <c r="C210"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"2ГИС.САНКТ-ПЕТЕРБУРГ" (версия для ПК); Интернет-площадка 2gis.kz на основе Cправочника организаций "2ГИС.САНКТ-ПЕТЕРБУРГ"; Электронный справочник на основе Справочника организаций "2ГИС.САНКТ-ПЕТЕРБУРГ" (мобильная версия); Интернет-площадки и Веб-приложения на основе Cправочника организаций "2ГИС.САНКТ-ПЕТЕРБУРГ", http://api.2gis.kz/</v>
      </c>
      <c r="D210" s="182">
        <v>13860</v>
      </c>
      <c r="E210" s="182"/>
      <c r="F210" s="182"/>
      <c r="G210" s="182"/>
      <c r="H210" s="183"/>
    </row>
    <row r="211" spans="1:8" s="16" customFormat="1" ht="72" customHeight="1" thickBot="1" x14ac:dyDescent="0.25">
      <c r="A211" s="184" t="s">
        <v>74</v>
      </c>
      <c r="B211" s="185"/>
      <c r="C211" s="186"/>
      <c r="D211" s="187" t="s">
        <v>75</v>
      </c>
      <c r="E211" s="188"/>
      <c r="F211" s="188"/>
      <c r="G211" s="188"/>
      <c r="H211" s="189"/>
    </row>
    <row r="212" spans="1:8" s="16" customFormat="1" ht="72" customHeight="1" x14ac:dyDescent="0.2">
      <c r="A212" s="190" t="s">
        <v>76</v>
      </c>
      <c r="B212" s="191"/>
      <c r="C212" s="186"/>
      <c r="D212" s="157">
        <f>D210/4</f>
        <v>3465</v>
      </c>
      <c r="E212" s="157"/>
      <c r="F212" s="157"/>
      <c r="G212" s="157"/>
      <c r="H212" s="158"/>
    </row>
    <row r="213" spans="1:8" s="16" customFormat="1" ht="72" customHeight="1" x14ac:dyDescent="0.2">
      <c r="A213" s="190" t="s">
        <v>77</v>
      </c>
      <c r="B213" s="191"/>
      <c r="C213" s="186"/>
      <c r="D213" s="157">
        <f>D210/5</f>
        <v>2772</v>
      </c>
      <c r="E213" s="157"/>
      <c r="F213" s="157"/>
      <c r="G213" s="157"/>
      <c r="H213" s="158"/>
    </row>
    <row r="214" spans="1:8" s="16" customFormat="1" ht="72" customHeight="1" x14ac:dyDescent="0.2">
      <c r="A214" s="190" t="s">
        <v>78</v>
      </c>
      <c r="B214" s="191"/>
      <c r="C214" s="186"/>
      <c r="D214" s="157">
        <f>D210/6</f>
        <v>2310</v>
      </c>
      <c r="E214" s="157"/>
      <c r="F214" s="157"/>
      <c r="G214" s="157"/>
      <c r="H214" s="158"/>
    </row>
    <row r="215" spans="1:8" s="16" customFormat="1" ht="72" customHeight="1" x14ac:dyDescent="0.2">
      <c r="A215" s="190" t="s">
        <v>79</v>
      </c>
      <c r="B215" s="191"/>
      <c r="C215" s="186"/>
      <c r="D215" s="157">
        <f>D210/7</f>
        <v>1980</v>
      </c>
      <c r="E215" s="157"/>
      <c r="F215" s="157"/>
      <c r="G215" s="157"/>
      <c r="H215" s="158"/>
    </row>
    <row r="216" spans="1:8" s="16" customFormat="1" ht="72" customHeight="1" x14ac:dyDescent="0.2">
      <c r="A216" s="190" t="s">
        <v>80</v>
      </c>
      <c r="B216" s="191"/>
      <c r="C216" s="186"/>
      <c r="D216" s="157">
        <f>D210/8</f>
        <v>1732.5</v>
      </c>
      <c r="E216" s="157"/>
      <c r="F216" s="157"/>
      <c r="G216" s="157"/>
      <c r="H216" s="158"/>
    </row>
    <row r="217" spans="1:8" s="16" customFormat="1" ht="72" customHeight="1" x14ac:dyDescent="0.2">
      <c r="A217" s="190" t="s">
        <v>81</v>
      </c>
      <c r="B217" s="191"/>
      <c r="C217" s="186"/>
      <c r="D217" s="157">
        <f>D210/9</f>
        <v>1540</v>
      </c>
      <c r="E217" s="157"/>
      <c r="F217" s="157"/>
      <c r="G217" s="157"/>
      <c r="H217" s="158"/>
    </row>
    <row r="218" spans="1:8" s="16" customFormat="1" ht="72" customHeight="1" x14ac:dyDescent="0.2">
      <c r="A218" s="190" t="s">
        <v>82</v>
      </c>
      <c r="B218" s="191"/>
      <c r="C218" s="186"/>
      <c r="D218" s="157">
        <f>D210/10</f>
        <v>1386</v>
      </c>
      <c r="E218" s="157"/>
      <c r="F218" s="157"/>
      <c r="G218" s="157"/>
      <c r="H218" s="158"/>
    </row>
    <row r="219" spans="1:8" s="16" customFormat="1" ht="72" customHeight="1" thickBot="1" x14ac:dyDescent="0.25">
      <c r="A219" s="179" t="s">
        <v>83</v>
      </c>
      <c r="B219" s="180"/>
      <c r="C219" s="186"/>
      <c r="D219" s="182">
        <v>20784</v>
      </c>
      <c r="E219" s="182"/>
      <c r="F219" s="182"/>
      <c r="G219" s="182"/>
      <c r="H219" s="183"/>
    </row>
    <row r="220" spans="1:8" s="16" customFormat="1" ht="72" customHeight="1" thickBot="1" x14ac:dyDescent="0.25">
      <c r="A220" s="184" t="s">
        <v>74</v>
      </c>
      <c r="B220" s="185"/>
      <c r="C220" s="186"/>
      <c r="D220" s="187" t="s">
        <v>75</v>
      </c>
      <c r="E220" s="188"/>
      <c r="F220" s="188"/>
      <c r="G220" s="188"/>
      <c r="H220" s="189"/>
    </row>
    <row r="221" spans="1:8" s="16" customFormat="1" ht="72" customHeight="1" x14ac:dyDescent="0.2">
      <c r="A221" s="190" t="s">
        <v>76</v>
      </c>
      <c r="B221" s="191"/>
      <c r="C221" s="186"/>
      <c r="D221" s="157">
        <v>5196</v>
      </c>
      <c r="E221" s="157"/>
      <c r="F221" s="157"/>
      <c r="G221" s="157"/>
      <c r="H221" s="158"/>
    </row>
    <row r="222" spans="1:8" s="16" customFormat="1" ht="72" customHeight="1" x14ac:dyDescent="0.2">
      <c r="A222" s="190" t="s">
        <v>77</v>
      </c>
      <c r="B222" s="191"/>
      <c r="C222" s="186"/>
      <c r="D222" s="157">
        <v>4156.8</v>
      </c>
      <c r="E222" s="157"/>
      <c r="F222" s="157"/>
      <c r="G222" s="157"/>
      <c r="H222" s="158"/>
    </row>
    <row r="223" spans="1:8" s="16" customFormat="1" ht="72" customHeight="1" x14ac:dyDescent="0.2">
      <c r="A223" s="190" t="s">
        <v>78</v>
      </c>
      <c r="B223" s="191"/>
      <c r="C223" s="186"/>
      <c r="D223" s="157">
        <v>3463.9999999999995</v>
      </c>
      <c r="E223" s="157"/>
      <c r="F223" s="157"/>
      <c r="G223" s="157"/>
      <c r="H223" s="158"/>
    </row>
    <row r="224" spans="1:8" s="16" customFormat="1" ht="72" customHeight="1" x14ac:dyDescent="0.2">
      <c r="A224" s="190" t="s">
        <v>79</v>
      </c>
      <c r="B224" s="191"/>
      <c r="C224" s="186"/>
      <c r="D224" s="157">
        <v>2969.1428571428569</v>
      </c>
      <c r="E224" s="157"/>
      <c r="F224" s="157"/>
      <c r="G224" s="157"/>
      <c r="H224" s="158"/>
    </row>
    <row r="225" spans="1:8" s="16" customFormat="1" ht="72" customHeight="1" x14ac:dyDescent="0.2">
      <c r="A225" s="190" t="s">
        <v>80</v>
      </c>
      <c r="B225" s="191"/>
      <c r="C225" s="186"/>
      <c r="D225" s="157">
        <v>2598</v>
      </c>
      <c r="E225" s="157"/>
      <c r="F225" s="157"/>
      <c r="G225" s="157"/>
      <c r="H225" s="158"/>
    </row>
    <row r="226" spans="1:8" s="16" customFormat="1" ht="72" customHeight="1" x14ac:dyDescent="0.2">
      <c r="A226" s="190" t="s">
        <v>81</v>
      </c>
      <c r="B226" s="191"/>
      <c r="C226" s="186"/>
      <c r="D226" s="157">
        <v>2309.333333333333</v>
      </c>
      <c r="E226" s="157"/>
      <c r="F226" s="157"/>
      <c r="G226" s="157"/>
      <c r="H226" s="158"/>
    </row>
    <row r="227" spans="1:8" s="16" customFormat="1" ht="72" customHeight="1" thickBot="1" x14ac:dyDescent="0.25">
      <c r="A227" s="190" t="s">
        <v>82</v>
      </c>
      <c r="B227" s="191"/>
      <c r="C227" s="194"/>
      <c r="D227" s="157">
        <v>2078.4</v>
      </c>
      <c r="E227" s="157"/>
      <c r="F227" s="157"/>
      <c r="G227" s="157"/>
      <c r="H227" s="158"/>
    </row>
    <row r="228" spans="1:8" s="16" customFormat="1" ht="62.45" customHeight="1" thickBot="1" x14ac:dyDescent="0.25">
      <c r="A228" s="195" t="s">
        <v>84</v>
      </c>
      <c r="B228" s="196"/>
      <c r="C228"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228" s="44">
        <v>25002</v>
      </c>
      <c r="E228" s="45"/>
      <c r="F228" s="45"/>
      <c r="G228" s="45"/>
      <c r="H228" s="46"/>
    </row>
    <row r="229" spans="1:8" s="16" customFormat="1" ht="24.95" customHeight="1" thickBot="1" x14ac:dyDescent="0.25">
      <c r="A229" s="290"/>
      <c r="B229" s="291"/>
      <c r="C229" s="125"/>
      <c r="D229" s="199"/>
      <c r="E229" s="199"/>
      <c r="F229" s="199"/>
      <c r="G229" s="199"/>
      <c r="H229" s="200"/>
    </row>
    <row r="230" spans="1:8" s="16" customFormat="1" ht="50.1" customHeight="1" x14ac:dyDescent="0.2">
      <c r="A230" s="160" t="s">
        <v>85</v>
      </c>
      <c r="B230" s="161"/>
      <c r="C230" s="201" t="str">
        <f>"Интернет-площадка 2gis.ru на основе Cправочника организаций "&amp;$C$2&amp;""</f>
        <v>Интернет-площадка 2gis.ru на основе Cправочника организаций "2ГИС.САНКТ-ПЕТЕРБУРГ"</v>
      </c>
      <c r="D230" s="31">
        <v>14190</v>
      </c>
      <c r="E230" s="32"/>
      <c r="F230" s="32"/>
      <c r="G230" s="32"/>
      <c r="H230" s="33"/>
    </row>
    <row r="231" spans="1:8" s="16" customFormat="1" ht="50.1" customHeight="1" x14ac:dyDescent="0.2">
      <c r="A231" s="160" t="s">
        <v>654</v>
      </c>
      <c r="B231" s="161"/>
      <c r="C231" s="202" t="s">
        <v>95</v>
      </c>
      <c r="D231" s="36">
        <v>139290</v>
      </c>
      <c r="E231" s="37"/>
      <c r="F231" s="37"/>
      <c r="G231" s="37"/>
      <c r="H231" s="38"/>
    </row>
    <row r="232" spans="1:8" s="16" customFormat="1" ht="50.1" customHeight="1" x14ac:dyDescent="0.2">
      <c r="A232" s="160" t="s">
        <v>86</v>
      </c>
      <c r="B232" s="161"/>
      <c r="C232" s="202" t="str">
        <f>"Электронный справочник на основе Справочника организаций "&amp;$C$2&amp;" (версия для ПК)"</f>
        <v>Электронный справочник на основе Справочника организаций "2ГИС.САНКТ-ПЕТЕРБУРГ" (версия для ПК)</v>
      </c>
      <c r="D232" s="36">
        <v>10290</v>
      </c>
      <c r="E232" s="37"/>
      <c r="F232" s="37"/>
      <c r="G232" s="37"/>
      <c r="H232" s="38"/>
    </row>
    <row r="233" spans="1:8" s="16" customFormat="1" ht="50.1" customHeight="1" x14ac:dyDescent="0.2">
      <c r="A233" s="160" t="s">
        <v>87</v>
      </c>
      <c r="B233" s="161"/>
      <c r="C233" s="202" t="str">
        <f>"Электронный справочник на основе Справочника организаций "&amp;$C$2&amp;" (версия для ПК)"</f>
        <v>Электронный справочник на основе Справочника организаций "2ГИС.САНКТ-ПЕТЕРБУРГ" (версия для ПК)</v>
      </c>
      <c r="D233" s="36">
        <v>35490</v>
      </c>
      <c r="E233" s="37"/>
      <c r="F233" s="37"/>
      <c r="G233" s="37"/>
      <c r="H233" s="38"/>
    </row>
    <row r="234" spans="1:8" s="16" customFormat="1" ht="50.1" customHeight="1" x14ac:dyDescent="0.2">
      <c r="A234" s="160" t="s">
        <v>88</v>
      </c>
      <c r="B234" s="161"/>
      <c r="C234" s="202" t="str">
        <f>"Интернет-площадка 2gis.ru на основе Cправочника организаций "&amp;$C$2&amp;""</f>
        <v>Интернет-площадка 2gis.ru на основе Cправочника организаций "2ГИС.САНКТ-ПЕТЕРБУРГ"</v>
      </c>
      <c r="D234" s="36">
        <v>17790</v>
      </c>
      <c r="E234" s="37"/>
      <c r="F234" s="37"/>
      <c r="G234" s="37"/>
      <c r="H234" s="38"/>
    </row>
    <row r="235" spans="1:8" s="16" customFormat="1" ht="50.1" customHeight="1" x14ac:dyDescent="0.2">
      <c r="A235" s="160" t="s">
        <v>89</v>
      </c>
      <c r="B235" s="161"/>
      <c r="C235" s="202" t="str">
        <f>"Интернет-площадка 2gis.ru на основе Cправочника организаций "&amp;$C$2&amp;""</f>
        <v>Интернет-площадка 2gis.ru на основе Cправочника организаций "2ГИС.САНКТ-ПЕТЕРБУРГ"</v>
      </c>
      <c r="D235" s="36">
        <v>21348</v>
      </c>
      <c r="E235" s="37"/>
      <c r="F235" s="37"/>
      <c r="G235" s="37"/>
      <c r="H235" s="38"/>
    </row>
    <row r="236" spans="1:8" s="16" customFormat="1" ht="50.1" customHeight="1" x14ac:dyDescent="0.2">
      <c r="A236" s="160" t="s">
        <v>90</v>
      </c>
      <c r="B236" s="161"/>
      <c r="C236" s="202" t="str">
        <f>"Электронный справочник на основе Справочника организаций "&amp;$C$2&amp;" (версия для ПК)"</f>
        <v>Электронный справочник на основе Справочника организаций "2ГИС.САНКТ-ПЕТЕРБУРГ" (версия для ПК)</v>
      </c>
      <c r="D236" s="36">
        <v>7290</v>
      </c>
      <c r="E236" s="37"/>
      <c r="F236" s="37"/>
      <c r="G236" s="37"/>
      <c r="H236" s="38"/>
    </row>
    <row r="237" spans="1:8" s="16" customFormat="1" ht="50.1" customHeight="1" x14ac:dyDescent="0.2">
      <c r="A237" s="160" t="s">
        <v>91</v>
      </c>
      <c r="B237" s="161"/>
      <c r="C237" s="202" t="str">
        <f>"Электронный справочник на основе Справочника организаций "&amp;$C$2&amp;" (версия для ПК)"</f>
        <v>Электронный справочник на основе Справочника организаций "2ГИС.САНКТ-ПЕТЕРБУРГ" (версия для ПК)</v>
      </c>
      <c r="D237" s="36">
        <v>14790</v>
      </c>
      <c r="E237" s="37"/>
      <c r="F237" s="37"/>
      <c r="G237" s="37"/>
      <c r="H237" s="38"/>
    </row>
    <row r="238" spans="1:8" s="16" customFormat="1" ht="50.1" customHeight="1" x14ac:dyDescent="0.2">
      <c r="A238" s="160" t="s">
        <v>92</v>
      </c>
      <c r="B238" s="161"/>
      <c r="C238" s="202" t="str">
        <f>"Электронный справочник на основе Справочника организаций "&amp;$C$2&amp;" (версия для ПК)"</f>
        <v>Электронный справочник на основе Справочника организаций "2ГИС.САНКТ-ПЕТЕРБУРГ" (версия для ПК)</v>
      </c>
      <c r="D238" s="36">
        <v>42690</v>
      </c>
      <c r="E238" s="37"/>
      <c r="F238" s="37"/>
      <c r="G238" s="37"/>
      <c r="H238" s="38"/>
    </row>
    <row r="239" spans="1:8" s="16" customFormat="1" ht="50.1" customHeight="1" x14ac:dyDescent="0.2">
      <c r="A239" s="160" t="s">
        <v>93</v>
      </c>
      <c r="B239" s="161"/>
      <c r="C239" s="202" t="str">
        <f>C279</f>
        <v>электронный справочник на основе Справочника организаций "2ГИС.САНКТ-ПЕТЕРБУРГ" (мобильная версия 2ГИС 4.0 и выше)</v>
      </c>
      <c r="D239" s="36">
        <v>34680</v>
      </c>
      <c r="E239" s="37"/>
      <c r="F239" s="37"/>
      <c r="G239" s="37"/>
      <c r="H239" s="38"/>
    </row>
    <row r="240" spans="1:8" s="16" customFormat="1" ht="50.1" customHeight="1" x14ac:dyDescent="0.2">
      <c r="A240" s="160" t="s">
        <v>94</v>
      </c>
      <c r="B240" s="161"/>
      <c r="C240" s="202" t="s">
        <v>95</v>
      </c>
      <c r="D240" s="36">
        <v>540</v>
      </c>
      <c r="E240" s="37"/>
      <c r="F240" s="37"/>
      <c r="G240" s="37"/>
      <c r="H240" s="38"/>
    </row>
    <row r="241" spans="1:8" s="16" customFormat="1" ht="70.5" customHeight="1" x14ac:dyDescent="0.2">
      <c r="A241" s="160" t="s">
        <v>96</v>
      </c>
      <c r="B241" s="161"/>
      <c r="C241"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"2ГИС.САНКТ-ПЕТЕРБУРГ" (мобильная версия 2ГИС 4.0 и выше); Интернет-площадка 2gis.ru на основе Cправочника организаций "2ГИС.САНКТ-ПЕТЕРБУРГ"</v>
      </c>
      <c r="D241" s="36">
        <v>13290</v>
      </c>
      <c r="E241" s="37"/>
      <c r="F241" s="37"/>
      <c r="G241" s="37"/>
      <c r="H241" s="38"/>
    </row>
    <row r="242" spans="1:8" s="16" customFormat="1" ht="70.5" customHeight="1" x14ac:dyDescent="0.2">
      <c r="A242" s="160" t="s">
        <v>97</v>
      </c>
      <c r="B242" s="161"/>
      <c r="C242" s="202" t="str">
        <f t="shared" ref="C242:C244"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"2ГИС.САНКТ-ПЕТЕРБУРГ" (мобильная версия 2ГИС 4.0 и выше); Интернет-площадка 2gis.ru на основе Cправочника организаций "2ГИС.САНКТ-ПЕТЕРБУРГ"</v>
      </c>
      <c r="D242" s="36">
        <v>10632</v>
      </c>
      <c r="E242" s="37"/>
      <c r="F242" s="37"/>
      <c r="G242" s="37"/>
      <c r="H242" s="38"/>
    </row>
    <row r="243" spans="1:8" s="16" customFormat="1" ht="70.5" customHeight="1" x14ac:dyDescent="0.2">
      <c r="A243" s="160" t="s">
        <v>98</v>
      </c>
      <c r="B243" s="161"/>
      <c r="C243" s="202" t="str">
        <f t="shared" si="0"/>
        <v>электронный справочник на основе Справочника организаций "2ГИС.САНКТ-ПЕТЕРБУРГ" (мобильная версия 2ГИС 4.0 и выше); Интернет-площадка 2gis.ru на основе Cправочника организаций "2ГИС.САНКТ-ПЕТЕРБУРГ"</v>
      </c>
      <c r="D243" s="36">
        <v>11190</v>
      </c>
      <c r="E243" s="37"/>
      <c r="F243" s="37"/>
      <c r="G243" s="37"/>
      <c r="H243" s="38"/>
    </row>
    <row r="244" spans="1:8" s="16" customFormat="1" ht="70.5" customHeight="1" x14ac:dyDescent="0.2">
      <c r="A244" s="160" t="s">
        <v>99</v>
      </c>
      <c r="B244" s="161"/>
      <c r="C244" s="202" t="str">
        <f t="shared" si="0"/>
        <v>электронный справочник на основе Справочника организаций "2ГИС.САНКТ-ПЕТЕРБУРГ" (мобильная версия 2ГИС 4.0 и выше); Интернет-площадка 2gis.ru на основе Cправочника организаций "2ГИС.САНКТ-ПЕТЕРБУРГ"</v>
      </c>
      <c r="D244" s="36">
        <v>5316</v>
      </c>
      <c r="E244" s="37"/>
      <c r="F244" s="37"/>
      <c r="G244" s="37"/>
      <c r="H244" s="38"/>
    </row>
    <row r="245" spans="1:8" s="16" customFormat="1" ht="50.1" customHeight="1" thickBot="1" x14ac:dyDescent="0.25">
      <c r="A245" s="160" t="s">
        <v>102</v>
      </c>
      <c r="B245" s="161"/>
      <c r="C245" s="202" t="str">
        <f>"Электронный справочник на основе Справочника организаций "&amp;$C$2&amp;" (версия для ПК)"</f>
        <v>Электронный справочник на основе Справочника организаций "2ГИС.САНКТ-ПЕТЕРБУРГ" (версия для ПК)</v>
      </c>
      <c r="D245" s="36">
        <v>31890</v>
      </c>
      <c r="E245" s="37"/>
      <c r="F245" s="37"/>
      <c r="G245" s="37"/>
      <c r="H245" s="38"/>
    </row>
    <row r="246" spans="1:8" s="16" customFormat="1" ht="102" customHeight="1" thickBot="1" x14ac:dyDescent="0.25">
      <c r="A246" s="160" t="s">
        <v>16</v>
      </c>
      <c r="B246" s="161"/>
      <c r="C246" s="7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246" s="36">
        <v>1500</v>
      </c>
      <c r="E246" s="37"/>
      <c r="F246" s="37"/>
      <c r="G246" s="37"/>
      <c r="H246" s="38"/>
    </row>
    <row r="247" spans="1:8" s="16" customFormat="1" ht="102" customHeight="1" thickBot="1" x14ac:dyDescent="0.25">
      <c r="A247" s="160" t="s">
        <v>103</v>
      </c>
      <c r="B247" s="161"/>
      <c r="C247" s="7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247" s="36">
        <v>200010</v>
      </c>
      <c r="E247" s="37"/>
      <c r="F247" s="37"/>
      <c r="G247" s="37"/>
      <c r="H247" s="38"/>
    </row>
    <row r="248" spans="1:8" s="16" customFormat="1" ht="126" customHeight="1" x14ac:dyDescent="0.2">
      <c r="A248" s="160" t="s">
        <v>104</v>
      </c>
      <c r="B248" s="161"/>
      <c r="C248" s="51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"2ГИС.САНКТ-ПЕТЕРБУРГ" (версия для ПК); 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Интернет-площадки и Веб-приложения на основе Cправочника организаций "2ГИС.САНКТ-ПЕТЕРБУРГ", http://api.2gis.ru/</v>
      </c>
      <c r="D248" s="144">
        <v>20025</v>
      </c>
      <c r="E248" s="145"/>
      <c r="F248" s="145"/>
      <c r="G248" s="145"/>
      <c r="H248" s="146"/>
    </row>
    <row r="249" spans="1:8" s="16" customFormat="1" ht="96" customHeight="1" x14ac:dyDescent="0.2">
      <c r="A249" s="154" t="s">
        <v>105</v>
      </c>
      <c r="B249" s="204"/>
      <c r="C249" s="41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Интернет-площадки и Веб-приложения на основе Cправочника организаций "2ГИС.САНКТ-ПЕТЕРБУРГ", http://api.2gis.ru/</v>
      </c>
      <c r="D249" s="36">
        <v>10005</v>
      </c>
      <c r="E249" s="37"/>
      <c r="F249" s="37"/>
      <c r="G249" s="37"/>
      <c r="H249" s="38"/>
    </row>
    <row r="250" spans="1:8" s="16" customFormat="1" ht="96" customHeight="1" thickBot="1" x14ac:dyDescent="0.25">
      <c r="A250" s="154" t="s">
        <v>106</v>
      </c>
      <c r="B250" s="204"/>
      <c r="C250"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"2ГИС.САНКТ-ПЕТЕРБУРГ" (мобильная версия 2ГИС 4.0 и выше)</v>
      </c>
      <c r="D250" s="36">
        <v>20004</v>
      </c>
      <c r="E250" s="37"/>
      <c r="F250" s="37"/>
      <c r="G250" s="37"/>
      <c r="H250" s="38"/>
    </row>
    <row r="251" spans="1:8" s="16" customFormat="1" ht="93" customHeight="1" thickBot="1" x14ac:dyDescent="0.25">
      <c r="A251" s="160" t="s">
        <v>100</v>
      </c>
      <c r="B251" s="161" t="s">
        <v>100</v>
      </c>
      <c r="C251" s="68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"2ГИС.САНКТ-ПЕТЕРБУРГ" (мобильная версия 2ГИС 4.0 и выше)</v>
      </c>
      <c r="D251" s="36">
        <v>20004</v>
      </c>
      <c r="E251" s="37"/>
      <c r="F251" s="37"/>
      <c r="G251" s="37"/>
      <c r="H251" s="38"/>
    </row>
    <row r="252" spans="1:8" s="16" customFormat="1" ht="93" customHeight="1" x14ac:dyDescent="0.2">
      <c r="A252" s="160" t="s">
        <v>101</v>
      </c>
      <c r="B252" s="161" t="s">
        <v>101</v>
      </c>
      <c r="C252" s="680"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"2ГИС.САНКТ-ПЕТЕРБУРГ" (мобильная версия 2ГИС 4.0 и выше)</v>
      </c>
      <c r="D252" s="36">
        <v>15000</v>
      </c>
      <c r="E252" s="37"/>
      <c r="F252" s="37"/>
      <c r="G252" s="37"/>
      <c r="H252" s="38"/>
    </row>
    <row r="253" spans="1:8" s="16" customFormat="1" ht="50.1" customHeight="1" x14ac:dyDescent="0.2">
      <c r="A253" s="160" t="s">
        <v>107</v>
      </c>
      <c r="B253" s="161"/>
      <c r="C253" s="202" t="str">
        <f>"Интернет-площадка 2gis.ru на основе Cправочника организаций "&amp;$C$2&amp;""</f>
        <v>Интернет-площадка 2gis.ru на основе Cправочника организаций "2ГИС.САНКТ-ПЕТЕРБУРГ"</v>
      </c>
      <c r="D253" s="36">
        <v>35520</v>
      </c>
      <c r="E253" s="37"/>
      <c r="F253" s="37"/>
      <c r="G253" s="37"/>
      <c r="H253" s="38"/>
    </row>
    <row r="254" spans="1:8" s="16" customFormat="1" ht="50.1" customHeight="1" x14ac:dyDescent="0.2">
      <c r="A254" s="160" t="s">
        <v>655</v>
      </c>
      <c r="B254" s="161"/>
      <c r="C254" s="202" t="s">
        <v>95</v>
      </c>
      <c r="D254" s="36">
        <v>229920</v>
      </c>
      <c r="E254" s="37"/>
      <c r="F254" s="37"/>
      <c r="G254" s="37"/>
      <c r="H254" s="38"/>
    </row>
    <row r="255" spans="1:8" s="16" customFormat="1" ht="50.1" customHeight="1" x14ac:dyDescent="0.2">
      <c r="A255" s="154" t="s">
        <v>108</v>
      </c>
      <c r="B255" s="204"/>
      <c r="C255" s="202" t="str">
        <f t="shared" ref="C255:C263" si="1">"Электронный справочник на основе Справочника организаций "&amp;$C$2&amp;" (версия для ПК)"</f>
        <v>Электронный справочник на основе Справочника организаций "2ГИС.САНКТ-ПЕТЕРБУРГ" (версия для ПК)</v>
      </c>
      <c r="D255" s="36">
        <v>25800</v>
      </c>
      <c r="E255" s="37"/>
      <c r="F255" s="37"/>
      <c r="G255" s="37"/>
      <c r="H255" s="38"/>
    </row>
    <row r="256" spans="1:8" s="16" customFormat="1" ht="50.1" customHeight="1" x14ac:dyDescent="0.2">
      <c r="A256" s="160" t="s">
        <v>109</v>
      </c>
      <c r="B256" s="161"/>
      <c r="C256" s="202" t="str">
        <f t="shared" si="1"/>
        <v>Электронный справочник на основе Справочника организаций "2ГИС.САНКТ-ПЕТЕРБУРГ" (версия для ПК)</v>
      </c>
      <c r="D256" s="36">
        <v>88800</v>
      </c>
      <c r="E256" s="37"/>
      <c r="F256" s="37"/>
      <c r="G256" s="37"/>
      <c r="H256" s="38"/>
    </row>
    <row r="257" spans="1:8" s="16" customFormat="1" ht="50.1" customHeight="1" x14ac:dyDescent="0.2">
      <c r="A257" s="160" t="s">
        <v>110</v>
      </c>
      <c r="B257" s="161"/>
      <c r="C257" s="202" t="str">
        <f>"Интернет-площадка 2gis.ru на основе Cправочника организаций "&amp;$C$2&amp;""</f>
        <v>Интернет-площадка 2gis.ru на основе Cправочника организаций "2ГИС.САНКТ-ПЕТЕРБУРГ"</v>
      </c>
      <c r="D257" s="36">
        <v>44520</v>
      </c>
      <c r="E257" s="37"/>
      <c r="F257" s="37"/>
      <c r="G257" s="37"/>
      <c r="H257" s="38"/>
    </row>
    <row r="258" spans="1:8" s="16" customFormat="1" ht="50.1" customHeight="1" x14ac:dyDescent="0.2">
      <c r="A258" s="160" t="s">
        <v>111</v>
      </c>
      <c r="B258" s="161"/>
      <c r="C258" s="202" t="str">
        <f>"Интернет-площадка 2gis.ru на основе Cправочника организаций "&amp;$C$2&amp;""</f>
        <v>Интернет-площадка 2gis.ru на основе Cправочника организаций "2ГИС.САНКТ-ПЕТЕРБУРГ"</v>
      </c>
      <c r="D258" s="36">
        <v>53424</v>
      </c>
      <c r="E258" s="37"/>
      <c r="F258" s="37"/>
      <c r="G258" s="37"/>
      <c r="H258" s="38"/>
    </row>
    <row r="259" spans="1:8" s="16" customFormat="1" ht="50.1" customHeight="1" x14ac:dyDescent="0.2">
      <c r="A259" s="160" t="s">
        <v>112</v>
      </c>
      <c r="B259" s="161"/>
      <c r="C259" s="202" t="str">
        <f t="shared" si="1"/>
        <v>Электронный справочник на основе Справочника организаций "2ГИС.САНКТ-ПЕТЕРБУРГ" (версия для ПК)</v>
      </c>
      <c r="D259" s="36">
        <v>18240</v>
      </c>
      <c r="E259" s="37"/>
      <c r="F259" s="37"/>
      <c r="G259" s="37"/>
      <c r="H259" s="38"/>
    </row>
    <row r="260" spans="1:8" s="16" customFormat="1" ht="50.1" customHeight="1" x14ac:dyDescent="0.2">
      <c r="A260" s="160" t="s">
        <v>113</v>
      </c>
      <c r="B260" s="161"/>
      <c r="C260" s="202" t="str">
        <f t="shared" si="1"/>
        <v>Электронный справочник на основе Справочника организаций "2ГИС.САНКТ-ПЕТЕРБУРГ" (версия для ПК)</v>
      </c>
      <c r="D260" s="36">
        <v>37080</v>
      </c>
      <c r="E260" s="37"/>
      <c r="F260" s="37"/>
      <c r="G260" s="37"/>
      <c r="H260" s="38"/>
    </row>
    <row r="261" spans="1:8" s="16" customFormat="1" ht="50.1" customHeight="1" x14ac:dyDescent="0.2">
      <c r="A261" s="160" t="s">
        <v>114</v>
      </c>
      <c r="B261" s="161"/>
      <c r="C261" s="202" t="str">
        <f t="shared" si="1"/>
        <v>Электронный справочник на основе Справочника организаций "2ГИС.САНКТ-ПЕТЕРБУРГ" (версия для ПК)</v>
      </c>
      <c r="D261" s="36">
        <v>106800</v>
      </c>
      <c r="E261" s="37"/>
      <c r="F261" s="37"/>
      <c r="G261" s="37"/>
      <c r="H261" s="38"/>
    </row>
    <row r="262" spans="1:8" s="16" customFormat="1" ht="50.1" customHeight="1" x14ac:dyDescent="0.2">
      <c r="A262" s="160" t="s">
        <v>343</v>
      </c>
      <c r="B262" s="161"/>
      <c r="C262" s="202" t="s">
        <v>95</v>
      </c>
      <c r="D262" s="36">
        <v>1440</v>
      </c>
      <c r="E262" s="37"/>
      <c r="F262" s="37"/>
      <c r="G262" s="37"/>
      <c r="H262" s="38"/>
    </row>
    <row r="263" spans="1:8" s="16" customFormat="1" ht="50.1" customHeight="1" thickBot="1" x14ac:dyDescent="0.25">
      <c r="A263" s="160" t="s">
        <v>117</v>
      </c>
      <c r="B263" s="161"/>
      <c r="C263" s="202" t="str">
        <f t="shared" si="1"/>
        <v>Электронный справочник на основе Справочника организаций "2ГИС.САНКТ-ПЕТЕРБУРГ" (версия для ПК)</v>
      </c>
      <c r="D263" s="44">
        <v>79800</v>
      </c>
      <c r="E263" s="45"/>
      <c r="F263" s="45"/>
      <c r="G263" s="45"/>
      <c r="H263" s="46"/>
    </row>
    <row r="264" spans="1:8" s="16" customFormat="1" ht="21.75" thickBot="1" x14ac:dyDescent="0.25">
      <c r="A264" s="290"/>
      <c r="B264" s="291"/>
      <c r="C264" s="130"/>
      <c r="D264" s="292"/>
      <c r="E264" s="292"/>
      <c r="F264" s="292"/>
      <c r="G264" s="292"/>
      <c r="H264" s="293"/>
    </row>
    <row r="265" spans="1:8" s="16" customFormat="1" ht="50.1" customHeight="1" thickBot="1" x14ac:dyDescent="0.25">
      <c r="A265" s="328" t="s">
        <v>5</v>
      </c>
      <c r="B265" s="745" t="s">
        <v>6</v>
      </c>
      <c r="C265" s="700" t="s">
        <v>7</v>
      </c>
      <c r="D265" s="746"/>
      <c r="E265" s="21"/>
      <c r="F265" s="21"/>
      <c r="G265" s="21"/>
      <c r="H265" s="22"/>
    </row>
    <row r="266" spans="1:8" s="16" customFormat="1" ht="50.1" customHeight="1" x14ac:dyDescent="0.2">
      <c r="A266" s="747" t="s">
        <v>656</v>
      </c>
      <c r="B266" s="748" t="s">
        <v>88</v>
      </c>
      <c r="C266" s="749" t="s">
        <v>657</v>
      </c>
      <c r="D266" s="31" t="e">
        <v>#REF!</v>
      </c>
      <c r="E266" s="32"/>
      <c r="F266" s="32"/>
      <c r="G266" s="32"/>
      <c r="H266" s="33"/>
    </row>
    <row r="267" spans="1:8" s="16" customFormat="1" ht="50.1" customHeight="1" x14ac:dyDescent="0.2">
      <c r="A267" s="750" t="s">
        <v>658</v>
      </c>
      <c r="B267" s="751"/>
      <c r="C267" s="749" t="s">
        <v>657</v>
      </c>
      <c r="D267" s="36" t="e">
        <v>#REF!</v>
      </c>
      <c r="E267" s="37"/>
      <c r="F267" s="37"/>
      <c r="G267" s="37"/>
      <c r="H267" s="38"/>
    </row>
    <row r="268" spans="1:8" s="16" customFormat="1" ht="50.1" customHeight="1" x14ac:dyDescent="0.2">
      <c r="A268" s="750" t="s">
        <v>659</v>
      </c>
      <c r="B268" s="751"/>
      <c r="C268" s="749" t="s">
        <v>657</v>
      </c>
      <c r="D268" s="36" t="e">
        <v>#REF!</v>
      </c>
      <c r="E268" s="37"/>
      <c r="F268" s="37"/>
      <c r="G268" s="37"/>
      <c r="H268" s="38"/>
    </row>
    <row r="269" spans="1:8" s="16" customFormat="1" ht="75" customHeight="1" x14ac:dyDescent="0.2">
      <c r="A269" s="750" t="s">
        <v>660</v>
      </c>
      <c r="B269" s="751"/>
      <c r="C269" s="749" t="s">
        <v>657</v>
      </c>
      <c r="D269" s="36" t="e">
        <v>#REF!</v>
      </c>
      <c r="E269" s="37"/>
      <c r="F269" s="37"/>
      <c r="G269" s="37"/>
      <c r="H269" s="38"/>
    </row>
    <row r="270" spans="1:8" s="16" customFormat="1" ht="75" customHeight="1" x14ac:dyDescent="0.2">
      <c r="A270" s="750" t="s">
        <v>661</v>
      </c>
      <c r="B270" s="751"/>
      <c r="C270" s="749" t="s">
        <v>657</v>
      </c>
      <c r="D270" s="36" t="e">
        <v>#REF!</v>
      </c>
      <c r="E270" s="37"/>
      <c r="F270" s="37"/>
      <c r="G270" s="37"/>
      <c r="H270" s="38"/>
    </row>
    <row r="271" spans="1:8" s="16" customFormat="1" ht="75" customHeight="1" thickBot="1" x14ac:dyDescent="0.25">
      <c r="A271" s="752" t="s">
        <v>662</v>
      </c>
      <c r="B271" s="753"/>
      <c r="C271" s="749" t="s">
        <v>657</v>
      </c>
      <c r="D271" s="36" t="e">
        <v>#REF!</v>
      </c>
      <c r="E271" s="37"/>
      <c r="F271" s="37"/>
      <c r="G271" s="37"/>
      <c r="H271" s="38"/>
    </row>
    <row r="272" spans="1:8" s="28" customFormat="1" ht="50.1" customHeight="1" thickBot="1" x14ac:dyDescent="0.25">
      <c r="A272" s="24" t="s">
        <v>118</v>
      </c>
      <c r="B272" s="25"/>
      <c r="C272" s="26"/>
      <c r="D272" s="173"/>
      <c r="E272" s="173"/>
      <c r="F272" s="173"/>
      <c r="G272" s="173"/>
      <c r="H272" s="174"/>
    </row>
    <row r="273" spans="1:8" s="16" customFormat="1" ht="50.1" customHeight="1" x14ac:dyDescent="0.2">
      <c r="A273" s="160" t="s">
        <v>119</v>
      </c>
      <c r="B273" s="161"/>
      <c r="C273" s="206" t="str">
        <f>"Электронный справочник на основе Справочника организаций "&amp;$C$2&amp;" (мобильная версия)"</f>
        <v>Электронный справочник на основе Справочника организаций "2ГИС.САНКТ-ПЕТЕРБУРГ" (мобильная версия)</v>
      </c>
      <c r="D273" s="56">
        <v>15000</v>
      </c>
      <c r="E273" s="37"/>
      <c r="F273" s="37"/>
      <c r="G273" s="37"/>
      <c r="H273" s="38"/>
    </row>
    <row r="274" spans="1:8" s="16" customFormat="1" ht="50.1" customHeight="1" x14ac:dyDescent="0.2">
      <c r="A274" s="160" t="s">
        <v>120</v>
      </c>
      <c r="B274" s="161"/>
      <c r="C274" s="209"/>
      <c r="D274" s="56">
        <v>15000</v>
      </c>
      <c r="E274" s="37"/>
      <c r="F274" s="37"/>
      <c r="G274" s="37"/>
      <c r="H274" s="38"/>
    </row>
    <row r="275" spans="1:8" s="16" customFormat="1" ht="50.1" customHeight="1" x14ac:dyDescent="0.2">
      <c r="A275" s="207" t="s">
        <v>121</v>
      </c>
      <c r="B275" s="208"/>
      <c r="C275" s="209"/>
      <c r="D275" s="297">
        <v>3000</v>
      </c>
      <c r="E275" s="157"/>
      <c r="F275" s="157"/>
      <c r="G275" s="157"/>
      <c r="H275" s="157"/>
    </row>
    <row r="276" spans="1:8" s="16" customFormat="1" ht="50.1" customHeight="1" x14ac:dyDescent="0.2">
      <c r="A276" s="207" t="s">
        <v>122</v>
      </c>
      <c r="B276" s="208"/>
      <c r="C276" s="209"/>
      <c r="D276" s="297">
        <v>300</v>
      </c>
      <c r="E276" s="157"/>
      <c r="F276" s="157"/>
      <c r="G276" s="157"/>
      <c r="H276" s="157"/>
    </row>
    <row r="277" spans="1:8" s="16" customFormat="1" ht="50.1" customHeight="1" thickBot="1" x14ac:dyDescent="0.25">
      <c r="A277" s="207" t="s">
        <v>123</v>
      </c>
      <c r="B277" s="208"/>
      <c r="C277" s="210"/>
      <c r="D277" s="78">
        <v>1050</v>
      </c>
      <c r="E277" s="79"/>
      <c r="F277" s="79"/>
      <c r="G277" s="79"/>
      <c r="H277" s="79"/>
    </row>
    <row r="278" spans="1:8" s="16" customFormat="1" ht="50.1" customHeight="1" thickBot="1" x14ac:dyDescent="0.25">
      <c r="A278" s="24" t="s">
        <v>124</v>
      </c>
      <c r="B278" s="25"/>
      <c r="C278" s="26"/>
      <c r="D278" s="458"/>
      <c r="E278" s="458"/>
      <c r="F278" s="458"/>
      <c r="G278" s="458"/>
      <c r="H278" s="459"/>
    </row>
    <row r="279" spans="1:8" s="16" customFormat="1" ht="50.1" customHeight="1" x14ac:dyDescent="0.2">
      <c r="A279" s="154" t="s">
        <v>214</v>
      </c>
      <c r="B279" s="204"/>
      <c r="C279"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"2ГИС.САНКТ-ПЕТЕРБУРГ" (мобильная версия 2ГИС 4.0 и выше)</v>
      </c>
      <c r="D279" s="56">
        <v>10890</v>
      </c>
      <c r="E279" s="37"/>
      <c r="F279" s="37"/>
      <c r="G279" s="37"/>
      <c r="H279" s="38"/>
    </row>
    <row r="280" spans="1:8" s="16" customFormat="1" ht="50.1" customHeight="1" x14ac:dyDescent="0.2">
      <c r="A280" s="160" t="s">
        <v>126</v>
      </c>
      <c r="B280" s="161"/>
      <c r="C280" s="203" t="str">
        <f>"Интернет-площадка 2gis.ru на основе Cправочника организаций "&amp;$C$2&amp;""</f>
        <v>Интернет-площадка 2gis.ru на основе Cправочника организаций "2ГИС.САНКТ-ПЕТЕРБУРГ"</v>
      </c>
      <c r="D280" s="56">
        <v>10890</v>
      </c>
      <c r="E280" s="37"/>
      <c r="F280" s="37"/>
      <c r="G280" s="37"/>
      <c r="H280" s="38"/>
    </row>
    <row r="281" spans="1:8" s="16" customFormat="1" ht="50.1" customHeight="1" x14ac:dyDescent="0.2">
      <c r="A281" s="160" t="s">
        <v>127</v>
      </c>
      <c r="B281" s="161"/>
      <c r="C281" s="203" t="str">
        <f>"Электронный справочник на основе Справочника организаций "&amp;$C$2&amp;" (версия для ПК)"</f>
        <v>Электронный справочник на основе Справочника организаций "2ГИС.САНКТ-ПЕТЕРБУРГ" (версия для ПК)</v>
      </c>
      <c r="D281" s="56">
        <v>9990</v>
      </c>
      <c r="E281" s="37"/>
      <c r="F281" s="37"/>
      <c r="G281" s="37"/>
      <c r="H281" s="38"/>
    </row>
    <row r="282" spans="1:8" s="16" customFormat="1" ht="50.1" customHeight="1" x14ac:dyDescent="0.2">
      <c r="A282" s="154" t="s">
        <v>215</v>
      </c>
      <c r="B282" s="204"/>
      <c r="C282"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"2ГИС.САНКТ-ПЕТЕРБУРГ" (мобильная версия 2ГИС 4.0 и выше)</v>
      </c>
      <c r="D282" s="56">
        <v>27240</v>
      </c>
      <c r="E282" s="37"/>
      <c r="F282" s="37"/>
      <c r="G282" s="37"/>
      <c r="H282" s="38"/>
    </row>
    <row r="283" spans="1:8" s="16" customFormat="1" ht="50.1" customHeight="1" x14ac:dyDescent="0.2">
      <c r="A283" s="160" t="s">
        <v>199</v>
      </c>
      <c r="B283" s="161"/>
      <c r="C283" s="203" t="str">
        <f>"Интернет-площадка 2gis.ru на основе Cправочника организаций "&amp;$C$2&amp;""</f>
        <v>Интернет-площадка 2gis.ru на основе Cправочника организаций "2ГИС.САНКТ-ПЕТЕРБУРГ"</v>
      </c>
      <c r="D283" s="157">
        <v>27240</v>
      </c>
      <c r="E283" s="157"/>
      <c r="F283" s="157"/>
      <c r="G283" s="157"/>
      <c r="H283" s="158"/>
    </row>
    <row r="284" spans="1:8" s="16" customFormat="1" ht="50.1" customHeight="1" x14ac:dyDescent="0.2">
      <c r="A284" s="160" t="s">
        <v>130</v>
      </c>
      <c r="B284" s="161"/>
      <c r="C284" s="203" t="str">
        <f>"Электронный справочник на основе Справочника организаций "&amp;$C$2&amp;" (версия для ПК)"</f>
        <v>Электронный справочник на основе Справочника организаций "2ГИС.САНКТ-ПЕТЕРБУРГ" (версия для ПК)</v>
      </c>
      <c r="D284" s="56">
        <v>25080</v>
      </c>
      <c r="E284" s="37"/>
      <c r="F284" s="37"/>
      <c r="G284" s="37"/>
      <c r="H284" s="38"/>
    </row>
    <row r="285" spans="1:8" s="16" customFormat="1" ht="126" customHeight="1" x14ac:dyDescent="0.2">
      <c r="A285" s="160" t="s">
        <v>131</v>
      </c>
      <c r="B285" s="161"/>
      <c r="C285" s="301" t="str">
        <f>C280</f>
        <v>Интернет-площадка 2gis.ru на основе Cправочника организаций "2ГИС.САНКТ-ПЕТЕРБУРГ"</v>
      </c>
      <c r="D285" s="56">
        <v>10890</v>
      </c>
      <c r="E285" s="37"/>
      <c r="F285" s="37"/>
      <c r="G285" s="37"/>
      <c r="H285" s="38"/>
    </row>
    <row r="286" spans="1:8" s="16" customFormat="1" ht="126" customHeight="1" thickBot="1" x14ac:dyDescent="0.25">
      <c r="A286" s="160" t="s">
        <v>132</v>
      </c>
      <c r="B286" s="161"/>
      <c r="C286"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286" s="56">
        <v>8166</v>
      </c>
      <c r="E286" s="37"/>
      <c r="F286" s="37"/>
      <c r="G286" s="37"/>
      <c r="H286" s="38"/>
    </row>
    <row r="287" spans="1:8" s="28" customFormat="1" ht="50.1" customHeight="1" thickBot="1" x14ac:dyDescent="0.25">
      <c r="A287" s="290"/>
      <c r="B287" s="291"/>
      <c r="C287" s="125"/>
      <c r="D287" s="292"/>
      <c r="E287" s="292"/>
      <c r="F287" s="292"/>
      <c r="G287" s="292"/>
      <c r="H287" s="293"/>
    </row>
    <row r="288" spans="1:8" s="23" customFormat="1" ht="26.25" x14ac:dyDescent="0.2">
      <c r="A288" s="216"/>
      <c r="B288" s="217"/>
      <c r="C288" s="218"/>
      <c r="D288" s="217"/>
      <c r="E288" s="217"/>
      <c r="F288" s="217"/>
      <c r="G288" s="217"/>
      <c r="H288" s="219"/>
    </row>
    <row r="289" spans="1:8" s="16" customFormat="1" ht="21" x14ac:dyDescent="0.2">
      <c r="A289" s="220"/>
      <c r="B289" s="221" t="s">
        <v>133</v>
      </c>
      <c r="C289" s="222" t="s">
        <v>220</v>
      </c>
      <c r="D289" s="222"/>
      <c r="E289" s="223"/>
      <c r="F289" s="223"/>
      <c r="G289" s="223"/>
      <c r="H289" s="223"/>
    </row>
    <row r="290" spans="1:8" s="16" customFormat="1" ht="21" x14ac:dyDescent="0.2">
      <c r="A290" s="220"/>
      <c r="B290" s="223"/>
      <c r="C290" s="224" t="s">
        <v>221</v>
      </c>
      <c r="D290" s="224"/>
      <c r="E290" s="223"/>
      <c r="F290" s="223"/>
      <c r="G290" s="223"/>
      <c r="H290" s="223"/>
    </row>
    <row r="291" spans="1:8" s="16" customFormat="1" ht="21" x14ac:dyDescent="0.2">
      <c r="A291" s="220"/>
      <c r="B291" s="223"/>
      <c r="C291" s="222" t="s">
        <v>222</v>
      </c>
      <c r="D291" s="224"/>
      <c r="E291" s="223"/>
      <c r="F291" s="223"/>
      <c r="G291" s="223"/>
      <c r="H291" s="223"/>
    </row>
    <row r="292" spans="1:8" s="16" customFormat="1" ht="21" x14ac:dyDescent="0.2">
      <c r="A292" s="216"/>
      <c r="B292" s="217"/>
      <c r="C292" s="224"/>
      <c r="D292" s="224"/>
      <c r="E292" s="223"/>
      <c r="F292" s="223"/>
      <c r="G292" s="223"/>
      <c r="H292" s="217"/>
    </row>
    <row r="293" spans="1:8" s="16" customFormat="1" ht="26.25" x14ac:dyDescent="0.2">
      <c r="A293" s="227" t="str">
        <f>Абакан_юр!A174</f>
        <v>По соглашению сторон в качестве валюты платежа могут выступать украинские гривны, в этом случае курс следующий: 1 руб. = 0,4408 гривен</v>
      </c>
      <c r="B293" s="227"/>
      <c r="C293" s="227"/>
      <c r="D293" s="228"/>
      <c r="E293" s="228"/>
      <c r="F293" s="229"/>
      <c r="G293" s="230"/>
      <c r="H293" s="230"/>
    </row>
    <row r="294" spans="1:8" s="16" customFormat="1" ht="26.25" x14ac:dyDescent="0.2">
      <c r="A294" s="227" t="str">
        <f>Абакан_юр!A175</f>
        <v>По соглашению сторон в качестве валюты платежа могут выступать дирхамы ОАЭ, в этом случае курс следующий: 1 руб. = 0,0420 дирхам</v>
      </c>
      <c r="B294" s="227"/>
      <c r="C294" s="227"/>
      <c r="D294" s="228"/>
      <c r="E294" s="228"/>
      <c r="F294" s="229"/>
      <c r="G294" s="232"/>
      <c r="H294" s="232"/>
    </row>
    <row r="295" spans="1:8" ht="12.6" customHeight="1" x14ac:dyDescent="0.2">
      <c r="A295" s="227" t="str">
        <f>Абакан_юр!A176</f>
        <v>По соглашению сторон в качестве валюты платежа могут выступать доллары США, в этом случае курс следующий: 1 руб. = 0,0114 доллара</v>
      </c>
      <c r="B295" s="227"/>
      <c r="C295" s="227"/>
      <c r="D295" s="228"/>
      <c r="E295" s="228"/>
      <c r="F295" s="229"/>
      <c r="G295" s="232"/>
      <c r="H295" s="232"/>
    </row>
    <row r="296" spans="1:8" s="223" customFormat="1" ht="24.95" customHeight="1" x14ac:dyDescent="0.2">
      <c r="A296" s="227" t="str">
        <f>Абакан_юр!A177</f>
        <v>По соглашению сторон в качестве валюты платежа могут выступать евро, в этом случае курс следующий: 1 руб. = 0,0105 евро</v>
      </c>
      <c r="B296" s="227"/>
      <c r="C296" s="227"/>
      <c r="D296" s="228"/>
      <c r="E296" s="229"/>
      <c r="F296" s="229"/>
      <c r="G296" s="232"/>
      <c r="H296" s="232"/>
    </row>
    <row r="297" spans="1:8" s="223" customFormat="1" ht="24.95" customHeight="1" x14ac:dyDescent="0.2">
      <c r="A297" s="227" t="str">
        <f>Абакан_юр!A178</f>
        <v>По соглашению сторон в качестве валюты платежа могут выступать чешские кроны, в этом случае курс следующий: 1 руб. = 0,2605 крона</v>
      </c>
      <c r="B297" s="227"/>
      <c r="C297" s="227"/>
      <c r="D297" s="228"/>
      <c r="E297" s="229"/>
      <c r="F297" s="229"/>
      <c r="G297" s="232"/>
      <c r="H297" s="232"/>
    </row>
    <row r="298" spans="1:8" s="223" customFormat="1" ht="24.95" customHeight="1" x14ac:dyDescent="0.2">
      <c r="A298" s="227" t="str">
        <f>Абакан_юр!A179</f>
        <v>По соглашению сторон в качестве валюты платежа могут выступать киргизские сомы, в этом случае курс следующий: 1 руб. = 1,0083 сом</v>
      </c>
      <c r="B298" s="227"/>
      <c r="C298" s="227"/>
      <c r="D298" s="228"/>
      <c r="E298" s="228"/>
      <c r="F298" s="229"/>
      <c r="G298" s="232"/>
      <c r="H298" s="232"/>
    </row>
    <row r="299" spans="1:8" s="217" customFormat="1" ht="12.6" customHeight="1" x14ac:dyDescent="0.2">
      <c r="A299" s="227" t="str">
        <f>Абакан_юр!A180</f>
        <v>По соглашению сторон в качестве валюты платежа могут выступать казахстанские тенге, в этом случае курс следующий: 1 руб. = 5,0473 тенге</v>
      </c>
      <c r="B299" s="227"/>
      <c r="C299" s="227"/>
      <c r="D299" s="228"/>
      <c r="E299" s="228"/>
      <c r="F299" s="229"/>
      <c r="G299" s="232"/>
      <c r="H299" s="232"/>
    </row>
    <row r="300" spans="1:8" s="231" customFormat="1" ht="24.95" customHeight="1" x14ac:dyDescent="0.2">
      <c r="A300" s="233"/>
      <c r="B300" s="233"/>
      <c r="C300" s="234"/>
      <c r="D300" s="235"/>
      <c r="E300" s="235"/>
      <c r="F300" s="236"/>
      <c r="G300" s="237"/>
      <c r="H300" s="237"/>
    </row>
    <row r="301" spans="1:8" s="231" customFormat="1" ht="24.95" customHeight="1" x14ac:dyDescent="0.2">
      <c r="A301" s="239" t="s">
        <v>144</v>
      </c>
      <c r="B301" s="239"/>
      <c r="C301" s="239"/>
      <c r="D301" s="239"/>
      <c r="E301" s="239"/>
      <c r="F301" s="239"/>
      <c r="G301" s="239"/>
      <c r="H301" s="239"/>
    </row>
    <row r="302" spans="1:8" s="231" customFormat="1" ht="24.95" customHeight="1" x14ac:dyDescent="0.2">
      <c r="A302" s="239" t="s">
        <v>145</v>
      </c>
      <c r="B302" s="239"/>
      <c r="C302" s="239"/>
      <c r="D302" s="239"/>
      <c r="E302" s="239"/>
      <c r="F302" s="239"/>
      <c r="G302" s="239"/>
      <c r="H302" s="239"/>
    </row>
    <row r="303" spans="1:8" s="231" customFormat="1" ht="24.95" customHeight="1" x14ac:dyDescent="0.2">
      <c r="A303" s="227" t="s">
        <v>482</v>
      </c>
      <c r="B303" s="227"/>
      <c r="C303" s="227"/>
      <c r="D303" s="227"/>
      <c r="E303" s="227"/>
      <c r="F303" s="227"/>
      <c r="G303" s="227"/>
      <c r="H303" s="227"/>
    </row>
    <row r="304" spans="1:8" s="231" customFormat="1" ht="24.95" customHeight="1" thickBot="1" x14ac:dyDescent="0.25">
      <c r="A304" s="240" t="s">
        <v>146</v>
      </c>
      <c r="B304" s="240"/>
      <c r="C304" s="240"/>
      <c r="D304" s="240"/>
      <c r="E304" s="240"/>
      <c r="F304" s="241"/>
      <c r="H304" s="242"/>
    </row>
    <row r="305" spans="1:8" s="231" customFormat="1" ht="24.95" customHeight="1" thickBot="1" x14ac:dyDescent="0.25">
      <c r="A305" s="243" t="s">
        <v>147</v>
      </c>
      <c r="B305" s="244"/>
      <c r="C305" s="244"/>
      <c r="D305" s="244"/>
      <c r="E305" s="245"/>
      <c r="F305" s="246"/>
      <c r="G305" s="217"/>
      <c r="H305" s="247"/>
    </row>
    <row r="306" spans="1:8" s="231" customFormat="1" ht="24.95" customHeight="1" thickBot="1" x14ac:dyDescent="0.25">
      <c r="A306" s="426" t="s">
        <v>148</v>
      </c>
      <c r="B306" s="427"/>
      <c r="C306" s="250" t="s">
        <v>149</v>
      </c>
      <c r="D306" s="440" t="s">
        <v>150</v>
      </c>
      <c r="E306" s="716"/>
      <c r="F306" s="441"/>
      <c r="G306" s="252"/>
      <c r="H306" s="252"/>
    </row>
    <row r="307" spans="1:8" s="238" customFormat="1" ht="12" customHeight="1" x14ac:dyDescent="0.2">
      <c r="A307" s="253" t="s">
        <v>207</v>
      </c>
      <c r="B307" s="254"/>
      <c r="C307" s="256" t="s">
        <v>208</v>
      </c>
      <c r="D307" s="717">
        <v>1500</v>
      </c>
      <c r="E307" s="718"/>
      <c r="F307" s="719"/>
      <c r="G307" s="252"/>
      <c r="H307" s="252"/>
    </row>
    <row r="308" spans="1:8" ht="24.95" customHeight="1" x14ac:dyDescent="0.2">
      <c r="A308" s="258" t="s">
        <v>209</v>
      </c>
      <c r="B308" s="259"/>
      <c r="C308" s="261"/>
      <c r="D308" s="720">
        <v>1380</v>
      </c>
      <c r="E308" s="721"/>
      <c r="F308" s="722"/>
      <c r="G308" s="252"/>
      <c r="H308" s="252"/>
    </row>
    <row r="309" spans="1:8" ht="24.95" customHeight="1" x14ac:dyDescent="0.2">
      <c r="A309" s="258" t="s">
        <v>210</v>
      </c>
      <c r="B309" s="259"/>
      <c r="C309" s="261"/>
      <c r="D309" s="720">
        <v>1290</v>
      </c>
      <c r="E309" s="721"/>
      <c r="F309" s="722"/>
      <c r="G309" s="252"/>
      <c r="H309" s="252"/>
    </row>
    <row r="310" spans="1:8" s="217" customFormat="1" ht="38.25" customHeight="1" x14ac:dyDescent="0.2">
      <c r="A310" s="258" t="s">
        <v>211</v>
      </c>
      <c r="B310" s="259"/>
      <c r="C310" s="261"/>
      <c r="D310" s="720">
        <v>1170</v>
      </c>
      <c r="E310" s="721"/>
      <c r="F310" s="722"/>
      <c r="G310" s="252"/>
      <c r="H310" s="252"/>
    </row>
    <row r="311" spans="1:8" s="242" customFormat="1" ht="50.1" customHeight="1" x14ac:dyDescent="0.2">
      <c r="A311" s="258" t="s">
        <v>151</v>
      </c>
      <c r="B311" s="259"/>
      <c r="C311" s="260" t="s">
        <v>152</v>
      </c>
      <c r="D311" s="489" t="s">
        <v>153</v>
      </c>
      <c r="E311" s="723"/>
      <c r="F311" s="490"/>
      <c r="G311" s="252"/>
      <c r="H311" s="252"/>
    </row>
    <row r="312" spans="1:8" s="247" customFormat="1" ht="50.1" customHeight="1" x14ac:dyDescent="0.2">
      <c r="A312" s="258" t="s">
        <v>154</v>
      </c>
      <c r="B312" s="259"/>
      <c r="C312" s="260" t="s">
        <v>155</v>
      </c>
      <c r="D312" s="489" t="s">
        <v>156</v>
      </c>
      <c r="E312" s="723"/>
      <c r="F312" s="490"/>
      <c r="G312" s="252"/>
      <c r="H312" s="252"/>
    </row>
    <row r="313" spans="1:8" ht="102" customHeight="1" thickBot="1" x14ac:dyDescent="0.25">
      <c r="A313" s="321" t="s">
        <v>157</v>
      </c>
      <c r="B313" s="322"/>
      <c r="C313" s="323" t="s">
        <v>158</v>
      </c>
      <c r="D313" s="444" t="s">
        <v>156</v>
      </c>
      <c r="E313" s="724"/>
      <c r="F313" s="445"/>
      <c r="G313" s="252"/>
      <c r="H313" s="252"/>
    </row>
    <row r="314" spans="1:8" ht="50.1" customHeight="1" thickBot="1" x14ac:dyDescent="0.25">
      <c r="A314" s="321" t="s">
        <v>160</v>
      </c>
      <c r="B314" s="322"/>
      <c r="C314" s="611" t="s">
        <v>161</v>
      </c>
      <c r="D314" s="725" t="s">
        <v>156</v>
      </c>
      <c r="E314" s="726"/>
      <c r="F314" s="727"/>
      <c r="G314" s="246"/>
      <c r="H314" s="246"/>
    </row>
    <row r="315" spans="1:8" ht="50.1" customHeight="1" thickBot="1" x14ac:dyDescent="0.25">
      <c r="A315" s="321" t="s">
        <v>162</v>
      </c>
      <c r="B315" s="322"/>
      <c r="C315" s="323" t="s">
        <v>163</v>
      </c>
      <c r="D315" s="725" t="s">
        <v>156</v>
      </c>
      <c r="E315" s="726"/>
      <c r="F315" s="727"/>
      <c r="G315" s="237"/>
      <c r="H315" s="237"/>
    </row>
    <row r="316" spans="1:8" ht="50.1" customHeight="1" x14ac:dyDescent="0.2">
      <c r="A316" s="264" t="s">
        <v>164</v>
      </c>
      <c r="B316" s="264"/>
      <c r="C316" s="264"/>
      <c r="D316" s="264"/>
      <c r="E316" s="264"/>
      <c r="F316" s="264"/>
      <c r="G316" s="264"/>
      <c r="H316" s="264"/>
    </row>
    <row r="317" spans="1:8" ht="50.1" customHeight="1" x14ac:dyDescent="0.2">
      <c r="A317" s="264" t="s">
        <v>165</v>
      </c>
      <c r="B317" s="264"/>
      <c r="C317" s="264"/>
      <c r="D317" s="264"/>
      <c r="E317" s="264"/>
      <c r="F317" s="264"/>
      <c r="G317" s="264"/>
      <c r="H317" s="264"/>
    </row>
    <row r="318" spans="1:8" ht="99.95" customHeight="1" x14ac:dyDescent="0.2">
      <c r="A318" s="326" t="str">
        <f>Абакан_юр!A195</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318" s="326"/>
      <c r="C318" s="326"/>
      <c r="D318" s="326"/>
      <c r="E318" s="326"/>
      <c r="F318" s="326"/>
      <c r="G318" s="326"/>
      <c r="H318" s="326"/>
    </row>
    <row r="319" spans="1:8" ht="75" customHeight="1" x14ac:dyDescent="0.2">
      <c r="A319" s="239" t="s">
        <v>167</v>
      </c>
      <c r="B319" s="239"/>
      <c r="C319" s="239"/>
      <c r="D319" s="239"/>
      <c r="E319" s="239"/>
      <c r="F319" s="239"/>
      <c r="G319" s="239"/>
      <c r="H319" s="239"/>
    </row>
    <row r="320" spans="1:8" ht="122.25" customHeight="1" x14ac:dyDescent="0.2">
      <c r="A320" s="264" t="s">
        <v>168</v>
      </c>
      <c r="B320" s="264"/>
      <c r="C320" s="264"/>
      <c r="D320" s="264"/>
      <c r="E320" s="264"/>
      <c r="F320" s="264"/>
      <c r="G320" s="264"/>
      <c r="H320" s="264"/>
    </row>
    <row r="321" spans="1:8" s="217" customFormat="1" ht="102.75" customHeight="1" x14ac:dyDescent="0.2">
      <c r="A321" s="216"/>
      <c r="C321" s="218"/>
      <c r="H321" s="219"/>
    </row>
    <row r="322" spans="1:8" s="217" customFormat="1" ht="125.25" customHeight="1" x14ac:dyDescent="0.2">
      <c r="A322" s="475" t="s">
        <v>287</v>
      </c>
      <c r="B322" s="475"/>
      <c r="C322" s="475"/>
      <c r="D322" s="475"/>
      <c r="E322" s="475"/>
      <c r="F322" s="475"/>
      <c r="G322" s="475"/>
      <c r="H322" s="475"/>
    </row>
    <row r="323" spans="1:8" ht="25.5" x14ac:dyDescent="0.35">
      <c r="A323" s="476" t="s">
        <v>288</v>
      </c>
      <c r="B323" s="477"/>
      <c r="C323" s="478" t="s">
        <v>289</v>
      </c>
    </row>
    <row r="324" spans="1:8" ht="25.5" x14ac:dyDescent="0.35">
      <c r="A324" s="479" t="s">
        <v>290</v>
      </c>
      <c r="B324" s="480"/>
      <c r="C324" s="481">
        <v>1</v>
      </c>
    </row>
    <row r="325" spans="1:8" ht="25.5" x14ac:dyDescent="0.35">
      <c r="A325" s="479">
        <v>2</v>
      </c>
      <c r="B325" s="480"/>
      <c r="C325" s="481">
        <v>1.1000000000000001</v>
      </c>
    </row>
    <row r="326" spans="1:8" ht="25.5" x14ac:dyDescent="0.35">
      <c r="A326" s="479">
        <v>3</v>
      </c>
      <c r="B326" s="480"/>
      <c r="C326" s="481">
        <v>1.2</v>
      </c>
    </row>
    <row r="327" spans="1:8" ht="25.5" x14ac:dyDescent="0.35">
      <c r="A327" s="479" t="s">
        <v>291</v>
      </c>
      <c r="B327" s="480"/>
      <c r="C327" s="481">
        <v>1.25</v>
      </c>
    </row>
    <row r="328" spans="1:8" ht="25.5" x14ac:dyDescent="0.35">
      <c r="A328" s="479" t="s">
        <v>292</v>
      </c>
      <c r="B328" s="480"/>
      <c r="C328" s="481">
        <v>1.3</v>
      </c>
    </row>
    <row r="329" spans="1:8" ht="25.5" x14ac:dyDescent="0.35">
      <c r="A329" s="479" t="s">
        <v>293</v>
      </c>
      <c r="B329" s="480"/>
      <c r="C329" s="481">
        <v>1.35</v>
      </c>
    </row>
    <row r="330" spans="1:8" ht="25.5" x14ac:dyDescent="0.35">
      <c r="A330" s="479" t="s">
        <v>294</v>
      </c>
      <c r="B330" s="480"/>
      <c r="C330" s="481">
        <v>1.4</v>
      </c>
    </row>
    <row r="331" spans="1:8" ht="25.5" x14ac:dyDescent="0.35">
      <c r="A331" s="479" t="s">
        <v>295</v>
      </c>
      <c r="B331" s="480"/>
      <c r="C331" s="481">
        <v>1.45</v>
      </c>
    </row>
    <row r="332" spans="1:8" ht="25.5" x14ac:dyDescent="0.35">
      <c r="A332" s="479" t="s">
        <v>296</v>
      </c>
      <c r="B332" s="480"/>
      <c r="C332" s="481">
        <v>1.5</v>
      </c>
    </row>
    <row r="333" spans="1:8" ht="25.5" x14ac:dyDescent="0.35">
      <c r="A333" s="479" t="s">
        <v>297</v>
      </c>
      <c r="B333" s="480"/>
      <c r="C333" s="481">
        <v>2</v>
      </c>
    </row>
    <row r="334" spans="1:8" ht="23.25" x14ac:dyDescent="0.2">
      <c r="A334" s="264" t="s">
        <v>298</v>
      </c>
      <c r="B334" s="264"/>
      <c r="C334" s="264"/>
      <c r="D334" s="264"/>
      <c r="E334" s="264"/>
      <c r="F334" s="264"/>
      <c r="G334" s="264"/>
      <c r="H334" s="264"/>
    </row>
    <row r="337" spans="1:8" s="266" customFormat="1" ht="114.75" customHeight="1" x14ac:dyDescent="0.2">
      <c r="A337" s="239" t="s">
        <v>483</v>
      </c>
      <c r="B337" s="239"/>
      <c r="C337" s="239"/>
      <c r="D337" s="239"/>
      <c r="E337" s="239"/>
      <c r="F337" s="239"/>
      <c r="G337" s="239"/>
      <c r="H337" s="239"/>
    </row>
    <row r="343" spans="1:8" s="266" customFormat="1" ht="114.75" customHeight="1" x14ac:dyDescent="0.2">
      <c r="A343" s="216"/>
      <c r="B343" s="217"/>
      <c r="C343" s="218"/>
      <c r="D343" s="217"/>
      <c r="E343" s="217"/>
      <c r="F343" s="217"/>
      <c r="G343" s="217"/>
      <c r="H343" s="219"/>
    </row>
  </sheetData>
  <sheetProtection selectLockedCells="1" selectUnlockedCells="1"/>
  <mergeCells count="566">
    <mergeCell ref="A331:B331"/>
    <mergeCell ref="A332:B332"/>
    <mergeCell ref="A333:B333"/>
    <mergeCell ref="A334:H334"/>
    <mergeCell ref="A337:E337"/>
    <mergeCell ref="F337:H337"/>
    <mergeCell ref="A325:B325"/>
    <mergeCell ref="A326:B326"/>
    <mergeCell ref="A327:B327"/>
    <mergeCell ref="A328:B328"/>
    <mergeCell ref="A329:B329"/>
    <mergeCell ref="A330:B330"/>
    <mergeCell ref="A318:H318"/>
    <mergeCell ref="A319:H319"/>
    <mergeCell ref="A320:H320"/>
    <mergeCell ref="A322:H322"/>
    <mergeCell ref="A323:B323"/>
    <mergeCell ref="A324:B324"/>
    <mergeCell ref="A314:B314"/>
    <mergeCell ref="D314:F314"/>
    <mergeCell ref="A315:B315"/>
    <mergeCell ref="D315:F315"/>
    <mergeCell ref="A316:H316"/>
    <mergeCell ref="A317:H317"/>
    <mergeCell ref="A311:B311"/>
    <mergeCell ref="D311:F311"/>
    <mergeCell ref="A312:B312"/>
    <mergeCell ref="D312:F312"/>
    <mergeCell ref="A313:B313"/>
    <mergeCell ref="D313:F313"/>
    <mergeCell ref="A307:B307"/>
    <mergeCell ref="C307:C310"/>
    <mergeCell ref="D307:F307"/>
    <mergeCell ref="A308:B308"/>
    <mergeCell ref="D308:F308"/>
    <mergeCell ref="A309:B309"/>
    <mergeCell ref="D309:F309"/>
    <mergeCell ref="A310:B310"/>
    <mergeCell ref="D310:F310"/>
    <mergeCell ref="A301:H301"/>
    <mergeCell ref="A302:H302"/>
    <mergeCell ref="A303:H303"/>
    <mergeCell ref="A304:E304"/>
    <mergeCell ref="A305:E305"/>
    <mergeCell ref="A306:B306"/>
    <mergeCell ref="D306:F306"/>
    <mergeCell ref="A294:C294"/>
    <mergeCell ref="A295:C295"/>
    <mergeCell ref="A296:C296"/>
    <mergeCell ref="A297:C297"/>
    <mergeCell ref="A298:C298"/>
    <mergeCell ref="A299:C299"/>
    <mergeCell ref="C289:D289"/>
    <mergeCell ref="C290:D290"/>
    <mergeCell ref="C291:D291"/>
    <mergeCell ref="C292:D292"/>
    <mergeCell ref="A293:C293"/>
    <mergeCell ref="G293:H293"/>
    <mergeCell ref="A285:B285"/>
    <mergeCell ref="D285:H285"/>
    <mergeCell ref="A286:B286"/>
    <mergeCell ref="D286:H286"/>
    <mergeCell ref="A287:B287"/>
    <mergeCell ref="D287:H287"/>
    <mergeCell ref="A282:B282"/>
    <mergeCell ref="D282:H282"/>
    <mergeCell ref="A283:B283"/>
    <mergeCell ref="D283:H283"/>
    <mergeCell ref="A284:B284"/>
    <mergeCell ref="D284:H284"/>
    <mergeCell ref="A279:B279"/>
    <mergeCell ref="D279:H279"/>
    <mergeCell ref="A280:B280"/>
    <mergeCell ref="D280:H280"/>
    <mergeCell ref="A281:B281"/>
    <mergeCell ref="D281:H281"/>
    <mergeCell ref="A276:B276"/>
    <mergeCell ref="D276:H276"/>
    <mergeCell ref="A277:B277"/>
    <mergeCell ref="D277:H277"/>
    <mergeCell ref="A278:B278"/>
    <mergeCell ref="D278:H278"/>
    <mergeCell ref="D271:H271"/>
    <mergeCell ref="A272:B272"/>
    <mergeCell ref="D272:H272"/>
    <mergeCell ref="A273:B273"/>
    <mergeCell ref="C273:C277"/>
    <mergeCell ref="D273:H273"/>
    <mergeCell ref="A274:B274"/>
    <mergeCell ref="D274:H274"/>
    <mergeCell ref="A275:B275"/>
    <mergeCell ref="D275:H275"/>
    <mergeCell ref="A264:B264"/>
    <mergeCell ref="D264:H264"/>
    <mergeCell ref="D265:H265"/>
    <mergeCell ref="B266:B271"/>
    <mergeCell ref="C266:C271"/>
    <mergeCell ref="D266:H266"/>
    <mergeCell ref="D267:H267"/>
    <mergeCell ref="D268:H268"/>
    <mergeCell ref="D269:H269"/>
    <mergeCell ref="D270:H270"/>
    <mergeCell ref="A261:B261"/>
    <mergeCell ref="D261:H261"/>
    <mergeCell ref="A262:B262"/>
    <mergeCell ref="D262:H262"/>
    <mergeCell ref="A263:B263"/>
    <mergeCell ref="D263:H263"/>
    <mergeCell ref="A258:B258"/>
    <mergeCell ref="D258:H258"/>
    <mergeCell ref="A259:B259"/>
    <mergeCell ref="D259:H259"/>
    <mergeCell ref="A260:B260"/>
    <mergeCell ref="D260:H260"/>
    <mergeCell ref="A255:B255"/>
    <mergeCell ref="D255:H255"/>
    <mergeCell ref="A256:B256"/>
    <mergeCell ref="D256:H256"/>
    <mergeCell ref="A257:B257"/>
    <mergeCell ref="D257:H257"/>
    <mergeCell ref="A252:B252"/>
    <mergeCell ref="D252:H252"/>
    <mergeCell ref="A253:B253"/>
    <mergeCell ref="D253:H253"/>
    <mergeCell ref="A254:B254"/>
    <mergeCell ref="D254:H254"/>
    <mergeCell ref="A249:B249"/>
    <mergeCell ref="D249:H249"/>
    <mergeCell ref="A250:B250"/>
    <mergeCell ref="D250:H250"/>
    <mergeCell ref="A251:B251"/>
    <mergeCell ref="D251:H251"/>
    <mergeCell ref="A246:B246"/>
    <mergeCell ref="D246:H246"/>
    <mergeCell ref="A247:B247"/>
    <mergeCell ref="D247:H247"/>
    <mergeCell ref="A248:B248"/>
    <mergeCell ref="D248:H248"/>
    <mergeCell ref="A243:B243"/>
    <mergeCell ref="D243:H243"/>
    <mergeCell ref="A244:B244"/>
    <mergeCell ref="D244:H244"/>
    <mergeCell ref="A245:B245"/>
    <mergeCell ref="D245:H245"/>
    <mergeCell ref="A240:B240"/>
    <mergeCell ref="D240:H240"/>
    <mergeCell ref="A241:B241"/>
    <mergeCell ref="D241:H241"/>
    <mergeCell ref="A242:B242"/>
    <mergeCell ref="D242:H242"/>
    <mergeCell ref="A237:B237"/>
    <mergeCell ref="D237:H237"/>
    <mergeCell ref="A238:B238"/>
    <mergeCell ref="D238:H238"/>
    <mergeCell ref="A239:B239"/>
    <mergeCell ref="D239:H239"/>
    <mergeCell ref="A234:B234"/>
    <mergeCell ref="D234:H234"/>
    <mergeCell ref="A235:B235"/>
    <mergeCell ref="D235:H235"/>
    <mergeCell ref="A236:B236"/>
    <mergeCell ref="D236:H236"/>
    <mergeCell ref="A231:B231"/>
    <mergeCell ref="D231:H231"/>
    <mergeCell ref="A232:B232"/>
    <mergeCell ref="D232:H232"/>
    <mergeCell ref="A233:B233"/>
    <mergeCell ref="D233:H233"/>
    <mergeCell ref="A228:B228"/>
    <mergeCell ref="D228:H228"/>
    <mergeCell ref="A229:B229"/>
    <mergeCell ref="D229:H229"/>
    <mergeCell ref="A230:B230"/>
    <mergeCell ref="D230:H230"/>
    <mergeCell ref="A225:B225"/>
    <mergeCell ref="D225:H225"/>
    <mergeCell ref="A226:B226"/>
    <mergeCell ref="D226:H226"/>
    <mergeCell ref="A227:B227"/>
    <mergeCell ref="D227:H227"/>
    <mergeCell ref="A222:B222"/>
    <mergeCell ref="D222:H222"/>
    <mergeCell ref="A223:B223"/>
    <mergeCell ref="D223:H223"/>
    <mergeCell ref="A224:B224"/>
    <mergeCell ref="D224:H224"/>
    <mergeCell ref="A219:B219"/>
    <mergeCell ref="D219:H219"/>
    <mergeCell ref="A220:B220"/>
    <mergeCell ref="D220:H220"/>
    <mergeCell ref="A221:B221"/>
    <mergeCell ref="D221:H221"/>
    <mergeCell ref="A216:B216"/>
    <mergeCell ref="D216:H216"/>
    <mergeCell ref="A217:B217"/>
    <mergeCell ref="D217:H217"/>
    <mergeCell ref="A218:B218"/>
    <mergeCell ref="D218:H218"/>
    <mergeCell ref="D212:H212"/>
    <mergeCell ref="A213:B213"/>
    <mergeCell ref="D213:H213"/>
    <mergeCell ref="A214:B214"/>
    <mergeCell ref="D214:H214"/>
    <mergeCell ref="A215:B215"/>
    <mergeCell ref="D215:H215"/>
    <mergeCell ref="A208:B208"/>
    <mergeCell ref="D208:H208"/>
    <mergeCell ref="A209:B209"/>
    <mergeCell ref="D209:H209"/>
    <mergeCell ref="A210:B210"/>
    <mergeCell ref="C210:C227"/>
    <mergeCell ref="D210:H210"/>
    <mergeCell ref="A211:B211"/>
    <mergeCell ref="D211:H211"/>
    <mergeCell ref="A212:B212"/>
    <mergeCell ref="A205:B205"/>
    <mergeCell ref="D205:H205"/>
    <mergeCell ref="A206:B206"/>
    <mergeCell ref="D206:H206"/>
    <mergeCell ref="A207:B207"/>
    <mergeCell ref="D207:H207"/>
    <mergeCell ref="A202:B202"/>
    <mergeCell ref="D202:H202"/>
    <mergeCell ref="A203:B203"/>
    <mergeCell ref="D203:H203"/>
    <mergeCell ref="A204:B204"/>
    <mergeCell ref="D204:H204"/>
    <mergeCell ref="D197:H197"/>
    <mergeCell ref="A198:B198"/>
    <mergeCell ref="C198:C206"/>
    <mergeCell ref="D198:H198"/>
    <mergeCell ref="A199:B199"/>
    <mergeCell ref="D199:H199"/>
    <mergeCell ref="A200:B200"/>
    <mergeCell ref="D200:H200"/>
    <mergeCell ref="A201:B201"/>
    <mergeCell ref="D201:H201"/>
    <mergeCell ref="A194:B194"/>
    <mergeCell ref="D194:H194"/>
    <mergeCell ref="A195:B195"/>
    <mergeCell ref="D195:H195"/>
    <mergeCell ref="A196:C196"/>
    <mergeCell ref="D196:H196"/>
    <mergeCell ref="A191:B191"/>
    <mergeCell ref="D191:H191"/>
    <mergeCell ref="A192:B192"/>
    <mergeCell ref="D192:H192"/>
    <mergeCell ref="A193:B193"/>
    <mergeCell ref="D193:H193"/>
    <mergeCell ref="A188:B188"/>
    <mergeCell ref="D188:H188"/>
    <mergeCell ref="A189:B189"/>
    <mergeCell ref="D189:H189"/>
    <mergeCell ref="A190:B190"/>
    <mergeCell ref="D190:H190"/>
    <mergeCell ref="A185:B185"/>
    <mergeCell ref="D185:H185"/>
    <mergeCell ref="A186:B186"/>
    <mergeCell ref="D186:H186"/>
    <mergeCell ref="A187:B187"/>
    <mergeCell ref="D187:H187"/>
    <mergeCell ref="A182:B182"/>
    <mergeCell ref="D182:H182"/>
    <mergeCell ref="A183:B183"/>
    <mergeCell ref="D183:H183"/>
    <mergeCell ref="A184:B184"/>
    <mergeCell ref="D184:H184"/>
    <mergeCell ref="A179:B179"/>
    <mergeCell ref="D179:H179"/>
    <mergeCell ref="A180:B180"/>
    <mergeCell ref="D180:H180"/>
    <mergeCell ref="A181:B181"/>
    <mergeCell ref="D181:H181"/>
    <mergeCell ref="A176:B176"/>
    <mergeCell ref="D176:H176"/>
    <mergeCell ref="A177:B177"/>
    <mergeCell ref="D177:H177"/>
    <mergeCell ref="A178:B178"/>
    <mergeCell ref="D178:H178"/>
    <mergeCell ref="A173:B173"/>
    <mergeCell ref="D173:H173"/>
    <mergeCell ref="A174:B174"/>
    <mergeCell ref="D174:H174"/>
    <mergeCell ref="A175:B175"/>
    <mergeCell ref="D175:H175"/>
    <mergeCell ref="A170:B170"/>
    <mergeCell ref="D170:H170"/>
    <mergeCell ref="A171:B171"/>
    <mergeCell ref="D171:H171"/>
    <mergeCell ref="A172:B172"/>
    <mergeCell ref="D172:H172"/>
    <mergeCell ref="A167:B167"/>
    <mergeCell ref="D167:H167"/>
    <mergeCell ref="A168:B168"/>
    <mergeCell ref="D168:H168"/>
    <mergeCell ref="A169:B169"/>
    <mergeCell ref="D169:H169"/>
    <mergeCell ref="A164:B164"/>
    <mergeCell ref="D164:H164"/>
    <mergeCell ref="A165:B165"/>
    <mergeCell ref="D165:H165"/>
    <mergeCell ref="A166:B166"/>
    <mergeCell ref="D166:H166"/>
    <mergeCell ref="D159:H159"/>
    <mergeCell ref="A160:C160"/>
    <mergeCell ref="D160:H160"/>
    <mergeCell ref="A161:B161"/>
    <mergeCell ref="C161:C195"/>
    <mergeCell ref="D161:H161"/>
    <mergeCell ref="A162:B162"/>
    <mergeCell ref="D162:H162"/>
    <mergeCell ref="A163:B163"/>
    <mergeCell ref="D163:H163"/>
    <mergeCell ref="G150:G154"/>
    <mergeCell ref="H150:H154"/>
    <mergeCell ref="D155:H155"/>
    <mergeCell ref="A156:A158"/>
    <mergeCell ref="B156:B157"/>
    <mergeCell ref="C156:C157"/>
    <mergeCell ref="D156:H158"/>
    <mergeCell ref="F145:F148"/>
    <mergeCell ref="G145:G148"/>
    <mergeCell ref="H145:H148"/>
    <mergeCell ref="D149:H149"/>
    <mergeCell ref="A150:A154"/>
    <mergeCell ref="B150:B151"/>
    <mergeCell ref="C150:C151"/>
    <mergeCell ref="D150:D154"/>
    <mergeCell ref="E150:E154"/>
    <mergeCell ref="F150:F154"/>
    <mergeCell ref="A141:B141"/>
    <mergeCell ref="D141:H141"/>
    <mergeCell ref="A142:B142"/>
    <mergeCell ref="D142:H142"/>
    <mergeCell ref="D143:H143"/>
    <mergeCell ref="A145:A148"/>
    <mergeCell ref="B145:B146"/>
    <mergeCell ref="C145:C146"/>
    <mergeCell ref="D145:D148"/>
    <mergeCell ref="E145:E148"/>
    <mergeCell ref="A138:B138"/>
    <mergeCell ref="D138:H138"/>
    <mergeCell ref="A139:B139"/>
    <mergeCell ref="D139:H139"/>
    <mergeCell ref="A140:B140"/>
    <mergeCell ref="D140:H140"/>
    <mergeCell ref="A135:B135"/>
    <mergeCell ref="D135:H135"/>
    <mergeCell ref="A136:B136"/>
    <mergeCell ref="D136:H136"/>
    <mergeCell ref="A137:B137"/>
    <mergeCell ref="D137:H137"/>
    <mergeCell ref="A132:B132"/>
    <mergeCell ref="D132:H132"/>
    <mergeCell ref="A133:B133"/>
    <mergeCell ref="D133:H133"/>
    <mergeCell ref="A134:B134"/>
    <mergeCell ref="D134:H134"/>
    <mergeCell ref="A129:B129"/>
    <mergeCell ref="D129:H129"/>
    <mergeCell ref="A130:B130"/>
    <mergeCell ref="D130:H130"/>
    <mergeCell ref="A131:B131"/>
    <mergeCell ref="D131:H131"/>
    <mergeCell ref="A126:B126"/>
    <mergeCell ref="D126:H126"/>
    <mergeCell ref="A127:B127"/>
    <mergeCell ref="D127:H127"/>
    <mergeCell ref="A128:B128"/>
    <mergeCell ref="D128:H128"/>
    <mergeCell ref="A123:B123"/>
    <mergeCell ref="D123:H123"/>
    <mergeCell ref="A124:B124"/>
    <mergeCell ref="D124:H124"/>
    <mergeCell ref="A125:B125"/>
    <mergeCell ref="D125:H125"/>
    <mergeCell ref="A120:B120"/>
    <mergeCell ref="D120:H120"/>
    <mergeCell ref="A121:B121"/>
    <mergeCell ref="D121:H121"/>
    <mergeCell ref="A122:B122"/>
    <mergeCell ref="D122:H122"/>
    <mergeCell ref="A117:B117"/>
    <mergeCell ref="D117:H117"/>
    <mergeCell ref="A118:B118"/>
    <mergeCell ref="D118:H118"/>
    <mergeCell ref="A119:B119"/>
    <mergeCell ref="D119:H119"/>
    <mergeCell ref="A114:B114"/>
    <mergeCell ref="D114:H114"/>
    <mergeCell ref="A115:B115"/>
    <mergeCell ref="D115:H115"/>
    <mergeCell ref="A116:B116"/>
    <mergeCell ref="D116:H116"/>
    <mergeCell ref="A111:B111"/>
    <mergeCell ref="D111:H111"/>
    <mergeCell ref="A112:B112"/>
    <mergeCell ref="D112:H112"/>
    <mergeCell ref="A113:B113"/>
    <mergeCell ref="D113:H113"/>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02:B102"/>
    <mergeCell ref="D102:H102"/>
    <mergeCell ref="A103:B103"/>
    <mergeCell ref="D103:H103"/>
    <mergeCell ref="A104:B104"/>
    <mergeCell ref="D104:H104"/>
    <mergeCell ref="A99:B99"/>
    <mergeCell ref="D99:H99"/>
    <mergeCell ref="A100:B100"/>
    <mergeCell ref="D100:H100"/>
    <mergeCell ref="A101:B101"/>
    <mergeCell ref="D101:H101"/>
    <mergeCell ref="A96:B96"/>
    <mergeCell ref="D96:H96"/>
    <mergeCell ref="A97:B97"/>
    <mergeCell ref="D97:H97"/>
    <mergeCell ref="A98:B98"/>
    <mergeCell ref="D98:H98"/>
    <mergeCell ref="A93:B93"/>
    <mergeCell ref="D93:H93"/>
    <mergeCell ref="A94:B94"/>
    <mergeCell ref="D94:H94"/>
    <mergeCell ref="A95:B95"/>
    <mergeCell ref="D95:H95"/>
    <mergeCell ref="A90:B90"/>
    <mergeCell ref="D90:H90"/>
    <mergeCell ref="A91:B91"/>
    <mergeCell ref="D91:H91"/>
    <mergeCell ref="A92:B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D77:H77"/>
    <mergeCell ref="A78:B78"/>
    <mergeCell ref="D78:H78"/>
    <mergeCell ref="A79:B79"/>
    <mergeCell ref="D79:H79"/>
    <mergeCell ref="A80:B80"/>
    <mergeCell ref="D80:H80"/>
    <mergeCell ref="A73:C73"/>
    <mergeCell ref="D73:H73"/>
    <mergeCell ref="A74:B74"/>
    <mergeCell ref="C74:C142"/>
    <mergeCell ref="D74:H74"/>
    <mergeCell ref="A75:B75"/>
    <mergeCell ref="D75:H75"/>
    <mergeCell ref="A76:B76"/>
    <mergeCell ref="D76:H76"/>
    <mergeCell ref="A77:B77"/>
    <mergeCell ref="D68:H68"/>
    <mergeCell ref="A69:A71"/>
    <mergeCell ref="B69:B70"/>
    <mergeCell ref="C69:C70"/>
    <mergeCell ref="D69:H71"/>
    <mergeCell ref="A72:C72"/>
    <mergeCell ref="D72:H72"/>
    <mergeCell ref="D62:H62"/>
    <mergeCell ref="A63:A67"/>
    <mergeCell ref="B63:B64"/>
    <mergeCell ref="C63:C64"/>
    <mergeCell ref="D63:D67"/>
    <mergeCell ref="E63:E67"/>
    <mergeCell ref="F63:F67"/>
    <mergeCell ref="G63:G67"/>
    <mergeCell ref="H63:H67"/>
    <mergeCell ref="D56:H56"/>
    <mergeCell ref="A57:A61"/>
    <mergeCell ref="B57:B58"/>
    <mergeCell ref="C57:C58"/>
    <mergeCell ref="D57:D61"/>
    <mergeCell ref="E57:E61"/>
    <mergeCell ref="F57:F61"/>
    <mergeCell ref="G57:G61"/>
    <mergeCell ref="H57:H61"/>
    <mergeCell ref="H41:H45"/>
    <mergeCell ref="A47:A50"/>
    <mergeCell ref="D47:H50"/>
    <mergeCell ref="C48:C49"/>
    <mergeCell ref="D51:H51"/>
    <mergeCell ref="A52:A55"/>
    <mergeCell ref="B52:B53"/>
    <mergeCell ref="C52:C53"/>
    <mergeCell ref="D52:H55"/>
    <mergeCell ref="G36:G39"/>
    <mergeCell ref="H36:H39"/>
    <mergeCell ref="D40:H40"/>
    <mergeCell ref="A41:A45"/>
    <mergeCell ref="B41:B42"/>
    <mergeCell ref="C41:C42"/>
    <mergeCell ref="D41:D45"/>
    <mergeCell ref="E41:E45"/>
    <mergeCell ref="F41:F45"/>
    <mergeCell ref="G41:G45"/>
    <mergeCell ref="A36:A39"/>
    <mergeCell ref="B36:B37"/>
    <mergeCell ref="C36:C37"/>
    <mergeCell ref="D36:D39"/>
    <mergeCell ref="E36:E39"/>
    <mergeCell ref="F36:F39"/>
    <mergeCell ref="D31:H31"/>
    <mergeCell ref="A32:A34"/>
    <mergeCell ref="B32:B33"/>
    <mergeCell ref="C32:C33"/>
    <mergeCell ref="D32:H34"/>
    <mergeCell ref="D35:H35"/>
    <mergeCell ref="C21:C22"/>
    <mergeCell ref="B23:B24"/>
    <mergeCell ref="C23:C24"/>
    <mergeCell ref="A27:A30"/>
    <mergeCell ref="D27:H30"/>
    <mergeCell ref="C28:C29"/>
    <mergeCell ref="D16:H16"/>
    <mergeCell ref="A17:A25"/>
    <mergeCell ref="B17:B20"/>
    <mergeCell ref="C17:C20"/>
    <mergeCell ref="D17:D25"/>
    <mergeCell ref="E17:E25"/>
    <mergeCell ref="F17:F25"/>
    <mergeCell ref="G17:G25"/>
    <mergeCell ref="H17:H25"/>
    <mergeCell ref="B21:B22"/>
    <mergeCell ref="F8:F15"/>
    <mergeCell ref="G8:G15"/>
    <mergeCell ref="H8:H15"/>
    <mergeCell ref="B12:B13"/>
    <mergeCell ref="C12:C13"/>
    <mergeCell ref="B14:B15"/>
    <mergeCell ref="C14:C15"/>
    <mergeCell ref="D1:F1"/>
    <mergeCell ref="G2:H2"/>
    <mergeCell ref="D4:H4"/>
    <mergeCell ref="A5:B5"/>
    <mergeCell ref="D6:H6"/>
    <mergeCell ref="A8:A15"/>
    <mergeCell ref="B8:B11"/>
    <mergeCell ref="C8:C11"/>
    <mergeCell ref="D8:D15"/>
    <mergeCell ref="E8:E15"/>
  </mergeCells>
  <hyperlinks>
    <hyperlink ref="C292" r:id="rId1" display="E-mail: "/>
  </hyperlinks>
  <pageMargins left="0.59055118110236227" right="0.59055118110236227" top="0.19685039370078741" bottom="0.19685039370078741" header="0" footer="0"/>
  <pageSetup paperSize="9" scale="23" firstPageNumber="0" fitToHeight="50" orientation="portrait" horizontalDpi="300" verticalDpi="300" r:id="rId2"/>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02"/>
  <sheetViews>
    <sheetView view="pageBreakPreview" zoomScale="40" zoomScaleNormal="60" zoomScaleSheetLayoutView="40" workbookViewId="0">
      <pane ySplit="4" topLeftCell="A47" activePane="bottomLeft" state="frozen"/>
      <selection activeCell="A181" sqref="A181:B181"/>
      <selection pane="bottomLeft" activeCell="A181" sqref="A181:B181"/>
    </sheetView>
  </sheetViews>
  <sheetFormatPr defaultColWidth="9.140625" defaultRowHeight="12.75" outlineLevelRow="1" x14ac:dyDescent="0.2"/>
  <cols>
    <col min="1" max="1" width="45.7109375" style="216" customWidth="1"/>
    <col min="2" max="2" width="80.7109375" style="217" customWidth="1"/>
    <col min="3" max="3" width="120.7109375" style="218" customWidth="1"/>
    <col min="4" max="7" width="30.7109375" style="217" customWidth="1"/>
    <col min="8" max="8" width="30.7109375" style="219" customWidth="1"/>
    <col min="9" max="16384" width="9.140625" style="219"/>
  </cols>
  <sheetData>
    <row r="1" spans="1:8" s="4" customFormat="1" ht="50.1" customHeight="1" x14ac:dyDescent="0.2">
      <c r="A1" s="1"/>
      <c r="B1" s="2"/>
      <c r="C1" s="3" t="s">
        <v>0</v>
      </c>
      <c r="D1" s="541"/>
      <c r="E1" s="541"/>
      <c r="F1" s="541"/>
      <c r="G1" s="542"/>
      <c r="H1" s="542"/>
    </row>
    <row r="2" spans="1:8" s="10" customFormat="1" ht="50.1" customHeight="1" x14ac:dyDescent="0.2">
      <c r="A2" s="5" t="str">
        <f>Абакан_юр!A2</f>
        <v>Введен в действие с "01" июня 2024 г.</v>
      </c>
      <c r="B2" s="6" t="s">
        <v>2</v>
      </c>
      <c r="C2" s="7" t="s">
        <v>663</v>
      </c>
      <c r="D2" s="543"/>
      <c r="E2" s="543"/>
      <c r="F2" s="543"/>
      <c r="G2" s="544"/>
      <c r="H2" s="544"/>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s="16" customFormat="1" ht="24.95" customHeight="1" thickBot="1" x14ac:dyDescent="0.25">
      <c r="A6" s="81"/>
      <c r="B6" s="129"/>
      <c r="C6" s="130"/>
      <c r="D6" s="267" t="s">
        <v>171</v>
      </c>
      <c r="E6" s="268" t="s">
        <v>172</v>
      </c>
      <c r="F6" s="269" t="s">
        <v>173</v>
      </c>
      <c r="G6" s="268" t="s">
        <v>174</v>
      </c>
      <c r="H6" s="270" t="s">
        <v>175</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"2ГИС.САРАНСК" (версия для ПК); 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Интернет-площадки и Веб-приложения на основе Cправочника организаций "2ГИС.САРАНСК", http://api.2gis.ru/</v>
      </c>
      <c r="D7" s="31">
        <f>F7*1.2</f>
        <v>5112</v>
      </c>
      <c r="E7" s="32">
        <f>F7*1.1</f>
        <v>4686</v>
      </c>
      <c r="F7" s="32">
        <v>4260</v>
      </c>
      <c r="G7" s="32">
        <f>F7*0.75</f>
        <v>3195</v>
      </c>
      <c r="H7" s="33">
        <f>F7*0.5</f>
        <v>2130</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"2ГИС.САРАНСК" (версия для ПК); 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Интернет-площадки и Веб-приложения на основе Cправочника организаций "2ГИС.САРАНСК",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"2ГИС.САРАНСК" (версия для ПК); 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Интернет-площадки и Веб-приложения на основе Cправочника организаций "2ГИС.САРАНСК", http://api.2gis.ru/</v>
      </c>
      <c r="D12" s="54">
        <f>F12*1.2</f>
        <v>5940</v>
      </c>
      <c r="E12" s="32">
        <f>F12*1.1</f>
        <v>5445</v>
      </c>
      <c r="F12" s="32">
        <v>4950</v>
      </c>
      <c r="G12" s="32">
        <f>F12*0.75</f>
        <v>3712.5</v>
      </c>
      <c r="H12" s="33">
        <f>F12*0.5</f>
        <v>2475</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"2ГИС.САРАНСК" (версия для ПК); 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Интернет-площадки и Веб-приложения на основе Cправочника организаций "2ГИС.САРАНСК",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1212</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"2ГИС.САРАНСК"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"2ГИС.САРАНСК"; Электронный справочник "2ГИС.САРАНСК"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Интернет-площадки и Веб-приложения на основе Cправочника организаций "2ГИС.САРАНСК", http://api.2gis.ru/</v>
      </c>
      <c r="D23" s="271">
        <v>120</v>
      </c>
      <c r="E23" s="272"/>
      <c r="F23" s="272"/>
      <c r="G23" s="272"/>
      <c r="H23" s="273"/>
    </row>
    <row r="24" spans="1:8" s="16" customFormat="1" ht="94.5" customHeight="1" x14ac:dyDescent="0.2">
      <c r="A24" s="71"/>
      <c r="B24" s="92"/>
      <c r="C24" s="93"/>
      <c r="D24" s="94"/>
      <c r="E24" s="95"/>
      <c r="F24" s="95"/>
      <c r="G24" s="95"/>
      <c r="H24" s="274"/>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25" s="275"/>
      <c r="E25" s="276"/>
      <c r="F25" s="276"/>
      <c r="G25" s="276"/>
      <c r="H25" s="277"/>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"2ГИС.САРАНСК" (версия для ПК); 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v>
      </c>
      <c r="D27" s="31">
        <f>F27*1.2</f>
        <v>7156.8</v>
      </c>
      <c r="E27" s="32">
        <f>F27*1.1</f>
        <v>6560.4000000000005</v>
      </c>
      <c r="F27" s="32">
        <v>5964</v>
      </c>
      <c r="G27" s="32">
        <f>F27*0.75</f>
        <v>4473</v>
      </c>
      <c r="H27" s="33">
        <f>F27*0.5</f>
        <v>2982</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"2ГИС.САРАНСК" (версия для ПК); 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v>
      </c>
      <c r="D32" s="54">
        <f>F32*1.2</f>
        <v>8323.1999999999989</v>
      </c>
      <c r="E32" s="32">
        <f>F32*1.1</f>
        <v>7629.6</v>
      </c>
      <c r="F32" s="32">
        <v>6936</v>
      </c>
      <c r="G32" s="32">
        <f>F32*0.75</f>
        <v>5202</v>
      </c>
      <c r="H32" s="33">
        <f>F32*0.5</f>
        <v>3468</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1800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"2ГИС.САРАНСК"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"2ГИС.САРАНСК"; Электронный справочник "2ГИС.САРАНСК"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v>
      </c>
      <c r="D43" s="68">
        <v>168</v>
      </c>
      <c r="E43" s="69"/>
      <c r="F43" s="69"/>
      <c r="G43" s="69"/>
      <c r="H43" s="70"/>
    </row>
    <row r="44" spans="1:8" s="16" customFormat="1" ht="69.75" customHeight="1" x14ac:dyDescent="0.2">
      <c r="A44" s="71"/>
      <c r="B44" s="92"/>
      <c r="C44" s="93"/>
      <c r="D44" s="74"/>
      <c r="E44" s="75"/>
      <c r="F44" s="75"/>
      <c r="G44" s="75"/>
      <c r="H44" s="7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45" s="74"/>
      <c r="E45" s="75"/>
      <c r="F45" s="75"/>
      <c r="G45" s="75"/>
      <c r="H45" s="7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46" s="78"/>
      <c r="E46" s="79"/>
      <c r="F46" s="79"/>
      <c r="G46" s="79"/>
      <c r="H46" s="80"/>
    </row>
    <row r="47" spans="1:8" s="16" customFormat="1" ht="24.95" customHeight="1" thickBot="1" x14ac:dyDescent="0.25">
      <c r="A47" s="81"/>
      <c r="B47" s="82"/>
      <c r="C47" s="83"/>
      <c r="D47" s="113"/>
      <c r="E47" s="114"/>
      <c r="F47" s="114"/>
      <c r="G47" s="114"/>
      <c r="H47" s="115"/>
    </row>
    <row r="48" spans="1:8" s="16" customFormat="1" ht="48" customHeight="1" x14ac:dyDescent="0.2">
      <c r="A48" s="29" t="s">
        <v>31</v>
      </c>
      <c r="B48" s="30" t="s">
        <v>27</v>
      </c>
      <c r="C4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"2ГИС.САРАНСК" (версия для ПК); 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Интернет-площадки и Веб-приложения на основе Cправочника организаций "2ГИС.САРАНСК", http://api.2gis.ru/</v>
      </c>
      <c r="D48" s="31">
        <f>F48*1.2</f>
        <v>6134.4</v>
      </c>
      <c r="E48" s="32">
        <f>F48*1.1</f>
        <v>5623.2000000000007</v>
      </c>
      <c r="F48" s="32">
        <v>5112</v>
      </c>
      <c r="G48" s="32">
        <f>F48*0.75</f>
        <v>3834</v>
      </c>
      <c r="H48" s="33">
        <f>F48*0.5</f>
        <v>2556</v>
      </c>
    </row>
    <row r="49" spans="1:8" s="16" customFormat="1" ht="132" customHeight="1" x14ac:dyDescent="0.2">
      <c r="A49" s="34"/>
      <c r="B49" s="35"/>
      <c r="C49" s="35"/>
      <c r="D49" s="36"/>
      <c r="E49" s="37"/>
      <c r="F49" s="37"/>
      <c r="G49" s="37"/>
      <c r="H49" s="38"/>
    </row>
    <row r="50" spans="1:8" s="16" customFormat="1" ht="127.5" customHeight="1" x14ac:dyDescent="0.2">
      <c r="A50" s="34"/>
      <c r="B50" s="39" t="s">
        <v>12</v>
      </c>
      <c r="C5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"2ГИС.САРАНСК" (версия для ПК); 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Интернет-площадки и Веб-приложения на основе Cправочника организаций "2ГИС.САРАНСК", http://api.2gis.ru/</v>
      </c>
      <c r="D50" s="36"/>
      <c r="E50" s="37"/>
      <c r="F50" s="37"/>
      <c r="G50" s="37"/>
      <c r="H50" s="38"/>
    </row>
    <row r="51" spans="1:8" s="16" customFormat="1" ht="127.5" customHeight="1" thickBot="1" x14ac:dyDescent="0.25">
      <c r="A51" s="119"/>
      <c r="B51" s="120" t="s">
        <v>33</v>
      </c>
      <c r="C51"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51" s="121"/>
      <c r="E51" s="122"/>
      <c r="F51" s="122"/>
      <c r="G51" s="122"/>
      <c r="H51" s="123"/>
    </row>
    <row r="52" spans="1:8" s="16" customFormat="1" ht="166.5" customHeight="1" thickBot="1" x14ac:dyDescent="0.25">
      <c r="A52" s="41"/>
      <c r="B52" s="42" t="s">
        <v>13</v>
      </c>
      <c r="C52"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52" s="44"/>
      <c r="E52" s="45"/>
      <c r="F52" s="45"/>
      <c r="G52" s="45"/>
      <c r="H52" s="46"/>
    </row>
    <row r="53" spans="1:8" s="16" customFormat="1" ht="24.95" customHeight="1" thickBot="1" x14ac:dyDescent="0.25">
      <c r="A53" s="47"/>
      <c r="B53" s="48"/>
      <c r="C53" s="49"/>
      <c r="D53" s="50"/>
      <c r="E53" s="51"/>
      <c r="F53" s="51"/>
      <c r="G53" s="51"/>
      <c r="H53" s="52"/>
    </row>
    <row r="54" spans="1:8" s="16" customFormat="1" ht="48" customHeight="1" x14ac:dyDescent="0.2">
      <c r="A54" s="53" t="s">
        <v>35</v>
      </c>
      <c r="B54" s="30" t="s">
        <v>27</v>
      </c>
      <c r="C54"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"2ГИС.САРАНСК" (версия для ПК); 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Интернет-площадки и Веб-приложения на основе Cправочника организаций "2ГИС.САРАНСК", http://api.2gis.ru/</v>
      </c>
      <c r="D54" s="54">
        <f>F54*1.2</f>
        <v>7128</v>
      </c>
      <c r="E54" s="32">
        <f>F54*1.1</f>
        <v>6534.0000000000009</v>
      </c>
      <c r="F54" s="32">
        <v>5940</v>
      </c>
      <c r="G54" s="32">
        <f>F54*0.75</f>
        <v>4455</v>
      </c>
      <c r="H54" s="33">
        <f>F54*0.5</f>
        <v>2970</v>
      </c>
    </row>
    <row r="55" spans="1:8" s="16" customFormat="1" ht="132" customHeight="1" x14ac:dyDescent="0.2">
      <c r="A55" s="55"/>
      <c r="B55" s="35"/>
      <c r="C55" s="35"/>
      <c r="D55" s="56"/>
      <c r="E55" s="37"/>
      <c r="F55" s="37"/>
      <c r="G55" s="37"/>
      <c r="H55" s="38"/>
    </row>
    <row r="56" spans="1:8" s="16" customFormat="1" ht="138.94999999999999" customHeight="1" x14ac:dyDescent="0.2">
      <c r="A56" s="55"/>
      <c r="B56" s="39" t="s">
        <v>12</v>
      </c>
      <c r="C56"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"2ГИС.САРАНСК" (версия для ПК); 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Интернет-площадки и Веб-приложения на основе Cправочника организаций "2ГИС.САРАНСК", http://api.2gis.ru/</v>
      </c>
      <c r="D56" s="56"/>
      <c r="E56" s="37"/>
      <c r="F56" s="37"/>
      <c r="G56" s="37"/>
      <c r="H56" s="38"/>
    </row>
    <row r="57" spans="1:8" s="16" customFormat="1" ht="166.5" customHeight="1" x14ac:dyDescent="0.2">
      <c r="A57" s="55"/>
      <c r="B57" s="57" t="s">
        <v>13</v>
      </c>
      <c r="C57"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57" s="56"/>
      <c r="E57" s="37"/>
      <c r="F57" s="37"/>
      <c r="G57" s="37"/>
      <c r="H57" s="38"/>
    </row>
    <row r="58" spans="1:8" s="16" customFormat="1" ht="92.25" customHeight="1" thickBot="1" x14ac:dyDescent="0.25">
      <c r="A58" s="59"/>
      <c r="B58" s="42" t="s">
        <v>36</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58" s="61"/>
      <c r="E58" s="45"/>
      <c r="F58" s="45"/>
      <c r="G58" s="45"/>
      <c r="H58" s="46"/>
    </row>
    <row r="59" spans="1:8" s="16" customFormat="1" ht="24.95" customHeight="1" thickBot="1" x14ac:dyDescent="0.25">
      <c r="A59" s="81"/>
      <c r="B59" s="82"/>
      <c r="C59" s="83"/>
      <c r="D59" s="84"/>
      <c r="E59" s="85"/>
      <c r="F59" s="85"/>
      <c r="G59" s="85"/>
      <c r="H59" s="86"/>
    </row>
    <row r="60" spans="1:8" s="16" customFormat="1" ht="50.1" customHeight="1" x14ac:dyDescent="0.2">
      <c r="A60" s="65" t="s">
        <v>37</v>
      </c>
      <c r="B60" s="87" t="s">
        <v>23</v>
      </c>
      <c r="C60"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Интернет-площадки и Веб-приложения на основе Cправочника организаций "2ГИС.САРАНСК", http://api.2gis.ru/</v>
      </c>
      <c r="D60" s="271">
        <v>120</v>
      </c>
      <c r="E60" s="272"/>
      <c r="F60" s="272"/>
      <c r="G60" s="272"/>
      <c r="H60" s="273"/>
    </row>
    <row r="61" spans="1:8" s="16" customFormat="1" ht="94.5" customHeight="1" x14ac:dyDescent="0.2">
      <c r="A61" s="71"/>
      <c r="B61" s="92"/>
      <c r="C61" s="93"/>
      <c r="D61" s="94"/>
      <c r="E61" s="95"/>
      <c r="F61" s="95"/>
      <c r="G61" s="95"/>
      <c r="H61" s="274"/>
    </row>
    <row r="62" spans="1:8" s="16" customFormat="1" ht="163.5" customHeight="1" thickBot="1" x14ac:dyDescent="0.25">
      <c r="A62" s="77"/>
      <c r="B62" s="97" t="s">
        <v>13</v>
      </c>
      <c r="C62"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62" s="275"/>
      <c r="E62" s="276"/>
      <c r="F62" s="276"/>
      <c r="G62" s="276"/>
      <c r="H62" s="277"/>
    </row>
    <row r="63" spans="1:8" s="16" customFormat="1" ht="24.95" customHeight="1" thickBot="1" x14ac:dyDescent="0.25">
      <c r="A63" s="81"/>
      <c r="B63" s="129"/>
      <c r="C63" s="130"/>
      <c r="D63" s="113"/>
      <c r="E63" s="114"/>
      <c r="F63" s="114"/>
      <c r="G63" s="114"/>
      <c r="H63" s="115"/>
    </row>
    <row r="64" spans="1:8" s="16" customFormat="1" ht="37.5" customHeight="1" outlineLevel="1" x14ac:dyDescent="0.2">
      <c r="A64" s="141" t="s">
        <v>39</v>
      </c>
      <c r="B64" s="369"/>
      <c r="C64" s="30" t="str">
        <f>"Электронный справочник на основе Справочника организаций"&amp;$C$2&amp;" (версия для ПК)"</f>
        <v>Электронный справочник на основе Справочника организаций"2ГИС.САРАНСК" (версия для ПК)</v>
      </c>
      <c r="D64" s="36">
        <v>498</v>
      </c>
      <c r="E64" s="37"/>
      <c r="F64" s="37"/>
      <c r="G64" s="37"/>
      <c r="H64" s="38"/>
    </row>
    <row r="65" spans="1:8" s="16" customFormat="1" ht="37.5" customHeight="1" outlineLevel="1" x14ac:dyDescent="0.2">
      <c r="A65" s="147" t="s">
        <v>40</v>
      </c>
      <c r="B65" s="371"/>
      <c r="C65" s="355"/>
      <c r="D65" s="36">
        <v>996</v>
      </c>
      <c r="E65" s="37"/>
      <c r="F65" s="37"/>
      <c r="G65" s="37"/>
      <c r="H65" s="38"/>
    </row>
    <row r="66" spans="1:8" s="16" customFormat="1" ht="37.5" customHeight="1" outlineLevel="1" x14ac:dyDescent="0.2">
      <c r="A66" s="147" t="s">
        <v>41</v>
      </c>
      <c r="B66" s="371"/>
      <c r="C66" s="355"/>
      <c r="D66" s="36">
        <v>1494</v>
      </c>
      <c r="E66" s="37"/>
      <c r="F66" s="37"/>
      <c r="G66" s="37"/>
      <c r="H66" s="38"/>
    </row>
    <row r="67" spans="1:8" s="16" customFormat="1" ht="37.5" customHeight="1" outlineLevel="1" x14ac:dyDescent="0.2">
      <c r="A67" s="147" t="s">
        <v>42</v>
      </c>
      <c r="B67" s="371"/>
      <c r="C67" s="355"/>
      <c r="D67" s="36">
        <v>1992</v>
      </c>
      <c r="E67" s="37"/>
      <c r="F67" s="37"/>
      <c r="G67" s="37"/>
      <c r="H67" s="38"/>
    </row>
    <row r="68" spans="1:8" s="16" customFormat="1" ht="37.5" customHeight="1" outlineLevel="1" x14ac:dyDescent="0.2">
      <c r="A68" s="147" t="s">
        <v>43</v>
      </c>
      <c r="B68" s="371"/>
      <c r="C68" s="355"/>
      <c r="D68" s="36">
        <v>2490</v>
      </c>
      <c r="E68" s="37"/>
      <c r="F68" s="37"/>
      <c r="G68" s="37"/>
      <c r="H68" s="38"/>
    </row>
    <row r="69" spans="1:8" s="16" customFormat="1" ht="37.5" customHeight="1" outlineLevel="1" x14ac:dyDescent="0.2">
      <c r="A69" s="147" t="s">
        <v>44</v>
      </c>
      <c r="B69" s="371"/>
      <c r="C69" s="355"/>
      <c r="D69" s="36">
        <v>2988</v>
      </c>
      <c r="E69" s="37"/>
      <c r="F69" s="37"/>
      <c r="G69" s="37"/>
      <c r="H69" s="38"/>
    </row>
    <row r="70" spans="1:8" s="16" customFormat="1" ht="37.5" customHeight="1" outlineLevel="1" x14ac:dyDescent="0.2">
      <c r="A70" s="147" t="s">
        <v>45</v>
      </c>
      <c r="B70" s="371"/>
      <c r="C70" s="355"/>
      <c r="D70" s="36">
        <v>3486</v>
      </c>
      <c r="E70" s="37"/>
      <c r="F70" s="37"/>
      <c r="G70" s="37"/>
      <c r="H70" s="38"/>
    </row>
    <row r="71" spans="1:8" s="16" customFormat="1" ht="37.5" customHeight="1" outlineLevel="1" x14ac:dyDescent="0.2">
      <c r="A71" s="147" t="s">
        <v>46</v>
      </c>
      <c r="B71" s="371"/>
      <c r="C71" s="355"/>
      <c r="D71" s="36">
        <v>3984</v>
      </c>
      <c r="E71" s="37"/>
      <c r="F71" s="37"/>
      <c r="G71" s="37"/>
      <c r="H71" s="38"/>
    </row>
    <row r="72" spans="1:8" s="16" customFormat="1" ht="37.5" customHeight="1" outlineLevel="1" x14ac:dyDescent="0.2">
      <c r="A72" s="147" t="s">
        <v>47</v>
      </c>
      <c r="B72" s="371"/>
      <c r="C72" s="355"/>
      <c r="D72" s="36">
        <v>4482</v>
      </c>
      <c r="E72" s="37"/>
      <c r="F72" s="37"/>
      <c r="G72" s="37"/>
      <c r="H72" s="38"/>
    </row>
    <row r="73" spans="1:8" s="16" customFormat="1" ht="37.5" customHeight="1" outlineLevel="1" x14ac:dyDescent="0.2">
      <c r="A73" s="147" t="s">
        <v>48</v>
      </c>
      <c r="B73" s="371"/>
      <c r="C73" s="355"/>
      <c r="D73" s="36">
        <v>4980</v>
      </c>
      <c r="E73" s="37"/>
      <c r="F73" s="37"/>
      <c r="G73" s="37"/>
      <c r="H73" s="38"/>
    </row>
    <row r="74" spans="1:8" s="16" customFormat="1" ht="37.5" customHeight="1" outlineLevel="1" x14ac:dyDescent="0.2">
      <c r="A74" s="147" t="s">
        <v>49</v>
      </c>
      <c r="B74" s="371"/>
      <c r="C74" s="355"/>
      <c r="D74" s="36">
        <v>5478</v>
      </c>
      <c r="E74" s="37"/>
      <c r="F74" s="37"/>
      <c r="G74" s="37"/>
      <c r="H74" s="38"/>
    </row>
    <row r="75" spans="1:8" s="16" customFormat="1" ht="37.5" customHeight="1" outlineLevel="1" x14ac:dyDescent="0.2">
      <c r="A75" s="147" t="s">
        <v>50</v>
      </c>
      <c r="B75" s="371"/>
      <c r="C75" s="355"/>
      <c r="D75" s="36">
        <v>5976</v>
      </c>
      <c r="E75" s="37"/>
      <c r="F75" s="37"/>
      <c r="G75" s="37"/>
      <c r="H75" s="38"/>
    </row>
    <row r="76" spans="1:8" s="16" customFormat="1" ht="37.5" customHeight="1" outlineLevel="1" x14ac:dyDescent="0.2">
      <c r="A76" s="147" t="s">
        <v>51</v>
      </c>
      <c r="B76" s="371"/>
      <c r="C76" s="355"/>
      <c r="D76" s="36">
        <v>6474</v>
      </c>
      <c r="E76" s="37"/>
      <c r="F76" s="37"/>
      <c r="G76" s="37"/>
      <c r="H76" s="38"/>
    </row>
    <row r="77" spans="1:8" s="16" customFormat="1" ht="37.5" customHeight="1" outlineLevel="1" x14ac:dyDescent="0.2">
      <c r="A77" s="147" t="s">
        <v>52</v>
      </c>
      <c r="B77" s="371"/>
      <c r="C77" s="355"/>
      <c r="D77" s="36">
        <v>6972</v>
      </c>
      <c r="E77" s="37"/>
      <c r="F77" s="37"/>
      <c r="G77" s="37"/>
      <c r="H77" s="38"/>
    </row>
    <row r="78" spans="1:8" s="16" customFormat="1" ht="37.5" customHeight="1" outlineLevel="1" x14ac:dyDescent="0.2">
      <c r="A78" s="147" t="s">
        <v>53</v>
      </c>
      <c r="B78" s="371"/>
      <c r="C78" s="355"/>
      <c r="D78" s="36">
        <v>7470</v>
      </c>
      <c r="E78" s="37"/>
      <c r="F78" s="37"/>
      <c r="G78" s="37"/>
      <c r="H78" s="38"/>
    </row>
    <row r="79" spans="1:8" s="16" customFormat="1" ht="37.5" customHeight="1" outlineLevel="1" x14ac:dyDescent="0.2">
      <c r="A79" s="147" t="s">
        <v>54</v>
      </c>
      <c r="B79" s="371"/>
      <c r="C79" s="355"/>
      <c r="D79" s="36">
        <v>7968</v>
      </c>
      <c r="E79" s="37"/>
      <c r="F79" s="37"/>
      <c r="G79" s="37"/>
      <c r="H79" s="38"/>
    </row>
    <row r="80" spans="1:8" s="16" customFormat="1" ht="37.5" customHeight="1" outlineLevel="1" x14ac:dyDescent="0.2">
      <c r="A80" s="147" t="s">
        <v>55</v>
      </c>
      <c r="B80" s="371"/>
      <c r="C80" s="355"/>
      <c r="D80" s="36">
        <v>8466</v>
      </c>
      <c r="E80" s="37"/>
      <c r="F80" s="37"/>
      <c r="G80" s="37"/>
      <c r="H80" s="38"/>
    </row>
    <row r="81" spans="1:8" s="16" customFormat="1" ht="37.5" customHeight="1" outlineLevel="1" x14ac:dyDescent="0.2">
      <c r="A81" s="147" t="s">
        <v>56</v>
      </c>
      <c r="B81" s="371"/>
      <c r="C81" s="355"/>
      <c r="D81" s="36">
        <v>8964</v>
      </c>
      <c r="E81" s="37"/>
      <c r="F81" s="37"/>
      <c r="G81" s="37"/>
      <c r="H81" s="38"/>
    </row>
    <row r="82" spans="1:8" s="16" customFormat="1" ht="37.5" customHeight="1" outlineLevel="1" x14ac:dyDescent="0.2">
      <c r="A82" s="147" t="s">
        <v>57</v>
      </c>
      <c r="B82" s="371"/>
      <c r="C82" s="355"/>
      <c r="D82" s="36">
        <v>9462</v>
      </c>
      <c r="E82" s="37"/>
      <c r="F82" s="37"/>
      <c r="G82" s="37"/>
      <c r="H82" s="38"/>
    </row>
    <row r="83" spans="1:8" s="16" customFormat="1" ht="37.5" customHeight="1" outlineLevel="1" thickBot="1" x14ac:dyDescent="0.25">
      <c r="A83" s="147" t="s">
        <v>58</v>
      </c>
      <c r="B83" s="371"/>
      <c r="C83" s="372"/>
      <c r="D83" s="36">
        <v>9960</v>
      </c>
      <c r="E83" s="37"/>
      <c r="F83" s="37"/>
      <c r="G83" s="37"/>
      <c r="H83" s="38"/>
    </row>
    <row r="84" spans="1:8" s="16" customFormat="1" ht="50.1" customHeight="1" thickBot="1" x14ac:dyDescent="0.25">
      <c r="A84" s="136" t="s">
        <v>59</v>
      </c>
      <c r="B84" s="137"/>
      <c r="C84" s="137"/>
      <c r="D84" s="138" t="str">
        <f>"от "&amp;MIN(D85:D94)&amp;" до "&amp;MAX(D85:D94)</f>
        <v>от 186 до 3990</v>
      </c>
      <c r="E84" s="139"/>
      <c r="F84" s="139"/>
      <c r="G84" s="139"/>
      <c r="H84" s="140"/>
    </row>
    <row r="85" spans="1:8" s="16" customFormat="1" ht="150" customHeight="1" x14ac:dyDescent="0.2">
      <c r="A85" s="149" t="s">
        <v>60</v>
      </c>
      <c r="B85" s="150" t="s">
        <v>13</v>
      </c>
      <c r="C85" s="151" t="str">
        <f t="shared" ref="C85"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85" s="144">
        <v>690</v>
      </c>
      <c r="E85" s="145"/>
      <c r="F85" s="145"/>
      <c r="G85" s="145"/>
      <c r="H85" s="146"/>
    </row>
    <row r="86" spans="1:8" s="16" customFormat="1" ht="37.5" customHeight="1" x14ac:dyDescent="0.2">
      <c r="A86" s="160" t="s">
        <v>61</v>
      </c>
      <c r="B86" s="161"/>
      <c r="C86" s="156" t="str">
        <f>"Электронный справочник на основе Справочника организаций "&amp;$C$2&amp;" (версия для ПК)"</f>
        <v>Электронный справочник на основе Справочника организаций "2ГИС.САРАНСК" (версия для ПК)</v>
      </c>
      <c r="D86" s="56">
        <v>372</v>
      </c>
      <c r="E86" s="37"/>
      <c r="F86" s="37"/>
      <c r="G86" s="37"/>
      <c r="H86" s="38"/>
    </row>
    <row r="87" spans="1:8" s="16" customFormat="1" ht="37.5" customHeight="1" x14ac:dyDescent="0.2">
      <c r="A87" s="160" t="s">
        <v>62</v>
      </c>
      <c r="B87" s="161"/>
      <c r="C87" s="159"/>
      <c r="D87" s="56">
        <v>3990</v>
      </c>
      <c r="E87" s="37"/>
      <c r="F87" s="37"/>
      <c r="G87" s="37"/>
      <c r="H87" s="38"/>
    </row>
    <row r="88" spans="1:8" s="16" customFormat="1" ht="37.5" customHeight="1" x14ac:dyDescent="0.2">
      <c r="A88" s="160" t="s">
        <v>63</v>
      </c>
      <c r="B88" s="285"/>
      <c r="C88" s="159"/>
      <c r="D88" s="56">
        <v>840</v>
      </c>
      <c r="E88" s="37"/>
      <c r="F88" s="37"/>
      <c r="G88" s="37"/>
      <c r="H88" s="38"/>
    </row>
    <row r="89" spans="1:8" s="16" customFormat="1" ht="37.5" customHeight="1" x14ac:dyDescent="0.2">
      <c r="A89" s="160" t="s">
        <v>64</v>
      </c>
      <c r="B89" s="161"/>
      <c r="C89" s="159"/>
      <c r="D89" s="56">
        <v>2400</v>
      </c>
      <c r="E89" s="37"/>
      <c r="F89" s="37"/>
      <c r="G89" s="37"/>
      <c r="H89" s="38"/>
    </row>
    <row r="90" spans="1:8" s="16" customFormat="1" ht="37.5" customHeight="1" x14ac:dyDescent="0.2">
      <c r="A90" s="160" t="s">
        <v>65</v>
      </c>
      <c r="B90" s="285"/>
      <c r="C90" s="159"/>
      <c r="D90" s="36">
        <v>186</v>
      </c>
      <c r="E90" s="37"/>
      <c r="F90" s="37"/>
      <c r="G90" s="37"/>
      <c r="H90" s="38"/>
    </row>
    <row r="91" spans="1:8" s="16" customFormat="1" ht="37.5" customHeight="1" x14ac:dyDescent="0.2">
      <c r="A91" s="160" t="s">
        <v>66</v>
      </c>
      <c r="B91" s="285"/>
      <c r="C91" s="159"/>
      <c r="D91" s="36">
        <v>186</v>
      </c>
      <c r="E91" s="37"/>
      <c r="F91" s="37"/>
      <c r="G91" s="37"/>
      <c r="H91" s="38"/>
    </row>
    <row r="92" spans="1:8" s="16" customFormat="1" ht="37.5" customHeight="1" x14ac:dyDescent="0.2">
      <c r="A92" s="160" t="s">
        <v>67</v>
      </c>
      <c r="B92" s="285"/>
      <c r="C92" s="159"/>
      <c r="D92" s="36">
        <v>372</v>
      </c>
      <c r="E92" s="37"/>
      <c r="F92" s="37"/>
      <c r="G92" s="37"/>
      <c r="H92" s="38"/>
    </row>
    <row r="93" spans="1:8" s="16" customFormat="1" ht="37.5" customHeight="1" x14ac:dyDescent="0.2">
      <c r="A93" s="160" t="s">
        <v>68</v>
      </c>
      <c r="B93" s="285"/>
      <c r="C93" s="159"/>
      <c r="D93" s="36">
        <v>558</v>
      </c>
      <c r="E93" s="37"/>
      <c r="F93" s="37"/>
      <c r="G93" s="37"/>
      <c r="H93" s="38"/>
    </row>
    <row r="94" spans="1:8" s="16" customFormat="1" ht="37.5" customHeight="1" thickBot="1" x14ac:dyDescent="0.25">
      <c r="A94" s="207" t="s">
        <v>69</v>
      </c>
      <c r="B94" s="286"/>
      <c r="C94" s="164"/>
      <c r="D94" s="36">
        <v>2910</v>
      </c>
      <c r="E94" s="37"/>
      <c r="F94" s="37"/>
      <c r="G94" s="37"/>
      <c r="H94" s="38"/>
    </row>
    <row r="95" spans="1:8" s="16" customFormat="1" ht="117.75" customHeight="1" thickBot="1" x14ac:dyDescent="0.25">
      <c r="A95" s="287" t="s">
        <v>71</v>
      </c>
      <c r="B95" s="288"/>
      <c r="C95" s="28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"2ГИС.САРАНСК" (версия для ПК); 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Интернет-площадки и Веб-приложения на основе Cправочника организаций "2ГИС.САРАНСК", http://api.2gis.ru/</v>
      </c>
      <c r="D95" s="45">
        <v>30</v>
      </c>
      <c r="E95" s="45"/>
      <c r="F95" s="45"/>
      <c r="G95" s="45"/>
      <c r="H95" s="46"/>
    </row>
    <row r="96" spans="1:8" s="28" customFormat="1" ht="49.5" customHeight="1" thickBot="1" x14ac:dyDescent="0.25">
      <c r="A96" s="24" t="s">
        <v>72</v>
      </c>
      <c r="B96" s="25"/>
      <c r="C96" s="26"/>
      <c r="D96" s="173" t="str">
        <f>"от "&amp;MIN(D98,D118:H119,F158,D120:H134)&amp;" до "&amp;MAX(D98,D118:H119,F158,D120:H134)</f>
        <v>от 540 до 6177,6</v>
      </c>
      <c r="E96" s="173"/>
      <c r="F96" s="173"/>
      <c r="G96" s="173"/>
      <c r="H96" s="174"/>
    </row>
    <row r="97" spans="1:8" s="16" customFormat="1" ht="24.95" customHeight="1" thickBot="1" x14ac:dyDescent="0.25">
      <c r="A97" s="290"/>
      <c r="B97" s="291"/>
      <c r="C97" s="130"/>
      <c r="D97" s="292"/>
      <c r="E97" s="292"/>
      <c r="F97" s="292"/>
      <c r="G97" s="292"/>
      <c r="H97" s="293"/>
    </row>
    <row r="98" spans="1:8" s="16" customFormat="1" ht="66" customHeight="1" thickBot="1" x14ac:dyDescent="0.25">
      <c r="A98" s="179" t="s">
        <v>73</v>
      </c>
      <c r="B98" s="180"/>
      <c r="C98"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"2ГИС.САРАНСК" (версия для ПК); Интернет-площадка 2gis.kz на основе Cправочника организаций "2ГИС.САРАНСК"; Электронный справочник на основе Справочника организаций "2ГИС.САРАНСК" (мобильная версия); Интернет-площадки и Веб-приложения на основе Cправочника организаций "2ГИС.САРАНСК", http://api.2gis.kz/</v>
      </c>
      <c r="D98" s="182">
        <v>2232</v>
      </c>
      <c r="E98" s="182"/>
      <c r="F98" s="182"/>
      <c r="G98" s="182"/>
      <c r="H98" s="183"/>
    </row>
    <row r="99" spans="1:8" s="16" customFormat="1" ht="66" customHeight="1" thickBot="1" x14ac:dyDescent="0.25">
      <c r="A99" s="184" t="s">
        <v>74</v>
      </c>
      <c r="B99" s="185"/>
      <c r="C99" s="186"/>
      <c r="D99" s="187" t="s">
        <v>75</v>
      </c>
      <c r="E99" s="188"/>
      <c r="F99" s="188"/>
      <c r="G99" s="188"/>
      <c r="H99" s="189"/>
    </row>
    <row r="100" spans="1:8" s="16" customFormat="1" ht="66" customHeight="1" x14ac:dyDescent="0.2">
      <c r="A100" s="190" t="s">
        <v>76</v>
      </c>
      <c r="B100" s="191"/>
      <c r="C100" s="186"/>
      <c r="D100" s="157">
        <f>D98/4</f>
        <v>558</v>
      </c>
      <c r="E100" s="157"/>
      <c r="F100" s="157"/>
      <c r="G100" s="157"/>
      <c r="H100" s="158"/>
    </row>
    <row r="101" spans="1:8" s="16" customFormat="1" ht="66" customHeight="1" x14ac:dyDescent="0.2">
      <c r="A101" s="190" t="s">
        <v>77</v>
      </c>
      <c r="B101" s="191"/>
      <c r="C101" s="186"/>
      <c r="D101" s="157">
        <f>D98/5</f>
        <v>446.4</v>
      </c>
      <c r="E101" s="157"/>
      <c r="F101" s="157"/>
      <c r="G101" s="157"/>
      <c r="H101" s="158"/>
    </row>
    <row r="102" spans="1:8" s="16" customFormat="1" ht="66" customHeight="1" x14ac:dyDescent="0.2">
      <c r="A102" s="190" t="s">
        <v>78</v>
      </c>
      <c r="B102" s="191"/>
      <c r="C102" s="186"/>
      <c r="D102" s="157">
        <f>D98/6</f>
        <v>372</v>
      </c>
      <c r="E102" s="157"/>
      <c r="F102" s="157"/>
      <c r="G102" s="157"/>
      <c r="H102" s="158"/>
    </row>
    <row r="103" spans="1:8" s="16" customFormat="1" ht="66" customHeight="1" x14ac:dyDescent="0.2">
      <c r="A103" s="190" t="s">
        <v>79</v>
      </c>
      <c r="B103" s="191"/>
      <c r="C103" s="186"/>
      <c r="D103" s="157">
        <f>D98/7</f>
        <v>318.85714285714283</v>
      </c>
      <c r="E103" s="157"/>
      <c r="F103" s="157"/>
      <c r="G103" s="157"/>
      <c r="H103" s="158"/>
    </row>
    <row r="104" spans="1:8" s="16" customFormat="1" ht="66" customHeight="1" x14ac:dyDescent="0.2">
      <c r="A104" s="190" t="s">
        <v>80</v>
      </c>
      <c r="B104" s="191"/>
      <c r="C104" s="186"/>
      <c r="D104" s="157">
        <f>D98/8</f>
        <v>279</v>
      </c>
      <c r="E104" s="157"/>
      <c r="F104" s="157"/>
      <c r="G104" s="157"/>
      <c r="H104" s="158"/>
    </row>
    <row r="105" spans="1:8" s="16" customFormat="1" ht="66" customHeight="1" x14ac:dyDescent="0.2">
      <c r="A105" s="190" t="s">
        <v>81</v>
      </c>
      <c r="B105" s="191"/>
      <c r="C105" s="186"/>
      <c r="D105" s="157">
        <f>D98/9</f>
        <v>248</v>
      </c>
      <c r="E105" s="157"/>
      <c r="F105" s="157"/>
      <c r="G105" s="157"/>
      <c r="H105" s="158"/>
    </row>
    <row r="106" spans="1:8" s="16" customFormat="1" ht="66" customHeight="1" x14ac:dyDescent="0.2">
      <c r="A106" s="190" t="s">
        <v>82</v>
      </c>
      <c r="B106" s="191"/>
      <c r="C106" s="186"/>
      <c r="D106" s="157">
        <f>D98/10</f>
        <v>223.2</v>
      </c>
      <c r="E106" s="157"/>
      <c r="F106" s="157"/>
      <c r="G106" s="157"/>
      <c r="H106" s="158"/>
    </row>
    <row r="107" spans="1:8" s="16" customFormat="1" ht="66" customHeight="1" thickBot="1" x14ac:dyDescent="0.25">
      <c r="A107" s="179" t="s">
        <v>83</v>
      </c>
      <c r="B107" s="180"/>
      <c r="C107" s="186"/>
      <c r="D107" s="182">
        <v>3336</v>
      </c>
      <c r="E107" s="182"/>
      <c r="F107" s="182"/>
      <c r="G107" s="182"/>
      <c r="H107" s="183"/>
    </row>
    <row r="108" spans="1:8" s="16" customFormat="1" ht="66" customHeight="1" thickBot="1" x14ac:dyDescent="0.25">
      <c r="A108" s="184" t="s">
        <v>74</v>
      </c>
      <c r="B108" s="185"/>
      <c r="C108" s="186"/>
      <c r="D108" s="187" t="s">
        <v>75</v>
      </c>
      <c r="E108" s="188"/>
      <c r="F108" s="188"/>
      <c r="G108" s="188"/>
      <c r="H108" s="189"/>
    </row>
    <row r="109" spans="1:8" s="16" customFormat="1" ht="66" customHeight="1" x14ac:dyDescent="0.2">
      <c r="A109" s="190" t="s">
        <v>76</v>
      </c>
      <c r="B109" s="191"/>
      <c r="C109" s="186"/>
      <c r="D109" s="157">
        <v>834</v>
      </c>
      <c r="E109" s="157"/>
      <c r="F109" s="157"/>
      <c r="G109" s="157"/>
      <c r="H109" s="158"/>
    </row>
    <row r="110" spans="1:8" s="16" customFormat="1" ht="66" customHeight="1" x14ac:dyDescent="0.2">
      <c r="A110" s="190" t="s">
        <v>77</v>
      </c>
      <c r="B110" s="191"/>
      <c r="C110" s="186"/>
      <c r="D110" s="157">
        <v>667.19999999999993</v>
      </c>
      <c r="E110" s="157"/>
      <c r="F110" s="157"/>
      <c r="G110" s="157"/>
      <c r="H110" s="158"/>
    </row>
    <row r="111" spans="1:8" s="16" customFormat="1" ht="66" customHeight="1" x14ac:dyDescent="0.2">
      <c r="A111" s="190" t="s">
        <v>78</v>
      </c>
      <c r="B111" s="191"/>
      <c r="C111" s="186"/>
      <c r="D111" s="157">
        <v>556</v>
      </c>
      <c r="E111" s="157"/>
      <c r="F111" s="157"/>
      <c r="G111" s="157"/>
      <c r="H111" s="158"/>
    </row>
    <row r="112" spans="1:8" s="16" customFormat="1" ht="66" customHeight="1" x14ac:dyDescent="0.2">
      <c r="A112" s="190" t="s">
        <v>79</v>
      </c>
      <c r="B112" s="191"/>
      <c r="C112" s="186"/>
      <c r="D112" s="157">
        <v>476.57142857142856</v>
      </c>
      <c r="E112" s="157"/>
      <c r="F112" s="157"/>
      <c r="G112" s="157"/>
      <c r="H112" s="158"/>
    </row>
    <row r="113" spans="1:8" s="16" customFormat="1" ht="66" customHeight="1" x14ac:dyDescent="0.2">
      <c r="A113" s="190" t="s">
        <v>80</v>
      </c>
      <c r="B113" s="191"/>
      <c r="C113" s="186"/>
      <c r="D113" s="157">
        <v>417</v>
      </c>
      <c r="E113" s="157"/>
      <c r="F113" s="157"/>
      <c r="G113" s="157"/>
      <c r="H113" s="158"/>
    </row>
    <row r="114" spans="1:8" s="16" customFormat="1" ht="66" customHeight="1" x14ac:dyDescent="0.2">
      <c r="A114" s="190" t="s">
        <v>81</v>
      </c>
      <c r="B114" s="191"/>
      <c r="C114" s="186"/>
      <c r="D114" s="157">
        <v>370.66666666666669</v>
      </c>
      <c r="E114" s="157"/>
      <c r="F114" s="157"/>
      <c r="G114" s="157"/>
      <c r="H114" s="158"/>
    </row>
    <row r="115" spans="1:8" s="16" customFormat="1" ht="66" customHeight="1" thickBot="1" x14ac:dyDescent="0.25">
      <c r="A115" s="190" t="s">
        <v>82</v>
      </c>
      <c r="B115" s="191"/>
      <c r="C115" s="194"/>
      <c r="D115" s="157">
        <v>333.59999999999997</v>
      </c>
      <c r="E115" s="157"/>
      <c r="F115" s="157"/>
      <c r="G115" s="157"/>
      <c r="H115" s="158"/>
    </row>
    <row r="116" spans="1:8" s="16" customFormat="1" ht="62.45" customHeight="1" thickBot="1" x14ac:dyDescent="0.25">
      <c r="A116" s="195" t="s">
        <v>84</v>
      </c>
      <c r="B116" s="196"/>
      <c r="C116"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116" s="44">
        <v>5004</v>
      </c>
      <c r="E116" s="45"/>
      <c r="F116" s="45"/>
      <c r="G116" s="45"/>
      <c r="H116" s="46"/>
    </row>
    <row r="117" spans="1:8" s="16" customFormat="1" ht="24.75" customHeight="1" thickBot="1" x14ac:dyDescent="0.25">
      <c r="A117" s="290"/>
      <c r="B117" s="291"/>
      <c r="C117" s="125"/>
      <c r="D117" s="292"/>
      <c r="E117" s="292"/>
      <c r="F117" s="292"/>
      <c r="G117" s="292"/>
      <c r="H117" s="293"/>
    </row>
    <row r="118" spans="1:8" s="16" customFormat="1" ht="50.1" customHeight="1" x14ac:dyDescent="0.2">
      <c r="A118" s="160" t="s">
        <v>85</v>
      </c>
      <c r="B118" s="161"/>
      <c r="C118" s="298" t="str">
        <f>"Интернет-площадка 2gis.ru на основе Cправочника организаций "&amp;$C$2&amp;""</f>
        <v>Интернет-площадка 2gis.ru на основе Cправочника организаций "2ГИС.САРАНСК"</v>
      </c>
      <c r="D118" s="56">
        <v>1680</v>
      </c>
      <c r="E118" s="37"/>
      <c r="F118" s="37"/>
      <c r="G118" s="37"/>
      <c r="H118" s="38"/>
    </row>
    <row r="119" spans="1:8" s="16" customFormat="1" ht="50.1" customHeight="1" x14ac:dyDescent="0.2">
      <c r="A119" s="160" t="s">
        <v>86</v>
      </c>
      <c r="B119" s="161"/>
      <c r="C119"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"2ГИС.САРАНСК" (мобильная версия 2ГИС 4.0 и выше)</v>
      </c>
      <c r="D119" s="56">
        <v>2220</v>
      </c>
      <c r="E119" s="37"/>
      <c r="F119" s="37"/>
      <c r="G119" s="37"/>
      <c r="H119" s="38"/>
    </row>
    <row r="120" spans="1:8" s="16" customFormat="1" ht="50.1" customHeight="1" x14ac:dyDescent="0.2">
      <c r="A120" s="160" t="s">
        <v>87</v>
      </c>
      <c r="B120" s="161"/>
      <c r="C120" s="203" t="str">
        <f t="shared" ref="C120:C134" si="1">"Электронный справочник на основе Справочника организаций "&amp;$C$2&amp;" (версия для ПК)"</f>
        <v>Электронный справочник на основе Справочника организаций "2ГИС.САРАНСК" (версия для ПК)</v>
      </c>
      <c r="D120" s="56">
        <v>5298</v>
      </c>
      <c r="E120" s="37"/>
      <c r="F120" s="37"/>
      <c r="G120" s="37"/>
      <c r="H120" s="38"/>
    </row>
    <row r="121" spans="1:8" s="16" customFormat="1" ht="50.1" customHeight="1" x14ac:dyDescent="0.2">
      <c r="A121" s="160" t="s">
        <v>88</v>
      </c>
      <c r="B121" s="161"/>
      <c r="C121" s="203" t="str">
        <f>"Интернет-площадка 2gis.ru на основе Cправочника организаций "&amp;$C$2&amp;""</f>
        <v>Интернет-площадка 2gis.ru на основе Cправочника организаций "2ГИС.САРАНСК"</v>
      </c>
      <c r="D121" s="56">
        <v>5148</v>
      </c>
      <c r="E121" s="37"/>
      <c r="F121" s="37"/>
      <c r="G121" s="37"/>
      <c r="H121" s="38"/>
    </row>
    <row r="122" spans="1:8" s="16" customFormat="1" ht="50.1" customHeight="1" x14ac:dyDescent="0.2">
      <c r="A122" s="160" t="s">
        <v>89</v>
      </c>
      <c r="B122" s="161"/>
      <c r="C122" s="203" t="str">
        <f>"Интернет-площадка 2gis.ru на основе Cправочника организаций "&amp;$C$2&amp;""</f>
        <v>Интернет-площадка 2gis.ru на основе Cправочника организаций "2ГИС.САРАНСК"</v>
      </c>
      <c r="D122" s="56">
        <v>6177.5999999999995</v>
      </c>
      <c r="E122" s="37"/>
      <c r="F122" s="37"/>
      <c r="G122" s="37"/>
      <c r="H122" s="38"/>
    </row>
    <row r="123" spans="1:8" s="16" customFormat="1" ht="50.1" customHeight="1" x14ac:dyDescent="0.2">
      <c r="A123" s="160" t="s">
        <v>90</v>
      </c>
      <c r="B123" s="161"/>
      <c r="C123" s="203" t="str">
        <f t="shared" si="1"/>
        <v>Электронный справочник на основе Справочника организаций "2ГИС.САРАНСК" (версия для ПК)</v>
      </c>
      <c r="D123" s="56">
        <v>3570</v>
      </c>
      <c r="E123" s="37"/>
      <c r="F123" s="37"/>
      <c r="G123" s="37"/>
      <c r="H123" s="38"/>
    </row>
    <row r="124" spans="1:8" s="16" customFormat="1" ht="50.1" customHeight="1" x14ac:dyDescent="0.2">
      <c r="A124" s="160" t="s">
        <v>91</v>
      </c>
      <c r="B124" s="161"/>
      <c r="C124" s="203" t="str">
        <f t="shared" si="1"/>
        <v>Электронный справочник на основе Справочника организаций "2ГИС.САРАНСК" (версия для ПК)</v>
      </c>
      <c r="D124" s="56">
        <v>3570</v>
      </c>
      <c r="E124" s="37"/>
      <c r="F124" s="37"/>
      <c r="G124" s="37"/>
      <c r="H124" s="38"/>
    </row>
    <row r="125" spans="1:8" s="16" customFormat="1" ht="50.1" customHeight="1" x14ac:dyDescent="0.2">
      <c r="A125" s="160" t="s">
        <v>92</v>
      </c>
      <c r="B125" s="161"/>
      <c r="C125" s="203" t="str">
        <f t="shared" si="1"/>
        <v>Электронный справочник на основе Справочника организаций "2ГИС.САРАНСК" (версия для ПК)</v>
      </c>
      <c r="D125" s="56">
        <v>2880</v>
      </c>
      <c r="E125" s="37"/>
      <c r="F125" s="37"/>
      <c r="G125" s="37"/>
      <c r="H125" s="38"/>
    </row>
    <row r="126" spans="1:8" s="16" customFormat="1" ht="50.1" customHeight="1" x14ac:dyDescent="0.2">
      <c r="A126" s="160" t="s">
        <v>93</v>
      </c>
      <c r="B126" s="161"/>
      <c r="C126" s="203" t="str">
        <f>C158</f>
        <v>электронный справочник на основе Справочника организаций "2ГИС.САРАНСК" (мобильная версия 2ГИС 4.0 и выше)</v>
      </c>
      <c r="D126" s="56">
        <v>1002</v>
      </c>
      <c r="E126" s="37"/>
      <c r="F126" s="37"/>
      <c r="G126" s="37"/>
      <c r="H126" s="38"/>
    </row>
    <row r="127" spans="1:8" s="16" customFormat="1" ht="50.1" customHeight="1" x14ac:dyDescent="0.2">
      <c r="A127" s="160" t="s">
        <v>94</v>
      </c>
      <c r="B127" s="161"/>
      <c r="C127" s="203" t="s">
        <v>95</v>
      </c>
      <c r="D127" s="56">
        <v>540</v>
      </c>
      <c r="E127" s="37"/>
      <c r="F127" s="37"/>
      <c r="G127" s="37"/>
      <c r="H127" s="38"/>
    </row>
    <row r="128" spans="1:8" s="16" customFormat="1" ht="83.25" customHeight="1" x14ac:dyDescent="0.2">
      <c r="A128" s="160" t="s">
        <v>96</v>
      </c>
      <c r="B128" s="161"/>
      <c r="C128"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"2ГИС.САРАНСК" (мобильная версия 2ГИС 4.0 и выше); Интернет-площадка 2gis.ru на основе Cправочника организаций "2ГИС.САРАНСК"</v>
      </c>
      <c r="D128" s="56">
        <v>1344</v>
      </c>
      <c r="E128" s="37"/>
      <c r="F128" s="37"/>
      <c r="G128" s="37"/>
      <c r="H128" s="38"/>
    </row>
    <row r="129" spans="1:8" s="16" customFormat="1" ht="83.25" customHeight="1" x14ac:dyDescent="0.2">
      <c r="A129" s="160" t="s">
        <v>97</v>
      </c>
      <c r="B129" s="161"/>
      <c r="C129" s="203" t="str">
        <f t="shared" ref="C129:C131" si="2">"электронный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"2ГИС.САРАНСК" (мобильная версия 2ГИС 4.0 и выше); Интернет-площадка 2gis.ru на основе Cправочника организаций "2ГИС.САРАНСК"</v>
      </c>
      <c r="D129" s="56">
        <v>1074</v>
      </c>
      <c r="E129" s="37"/>
      <c r="F129" s="37"/>
      <c r="G129" s="37"/>
      <c r="H129" s="38"/>
    </row>
    <row r="130" spans="1:8" s="16" customFormat="1" ht="83.25" customHeight="1" x14ac:dyDescent="0.2">
      <c r="A130" s="160" t="s">
        <v>98</v>
      </c>
      <c r="B130" s="161"/>
      <c r="C130" s="203" t="str">
        <f t="shared" si="2"/>
        <v>электронный справочник на основе Справочника организаций "2ГИС.САРАНСК" (мобильная версия 2ГИС 4.0 и выше); Интернет-площадка 2gis.ru на основе Cправочника организаций "2ГИС.САРАНСК"</v>
      </c>
      <c r="D130" s="56">
        <v>1098</v>
      </c>
      <c r="E130" s="37"/>
      <c r="F130" s="37"/>
      <c r="G130" s="37"/>
      <c r="H130" s="38"/>
    </row>
    <row r="131" spans="1:8" s="16" customFormat="1" ht="83.25" customHeight="1" x14ac:dyDescent="0.2">
      <c r="A131" s="160" t="s">
        <v>99</v>
      </c>
      <c r="B131" s="161"/>
      <c r="C131" s="203" t="str">
        <f t="shared" si="2"/>
        <v>электронный справочник на основе Справочника организаций "2ГИС.САРАНСК" (мобильная версия 2ГИС 4.0 и выше); Интернет-площадка 2gis.ru на основе Cправочника организаций "2ГИС.САРАНСК"</v>
      </c>
      <c r="D131" s="56">
        <v>540</v>
      </c>
      <c r="E131" s="37"/>
      <c r="F131" s="37"/>
      <c r="G131" s="37"/>
      <c r="H131" s="38"/>
    </row>
    <row r="132" spans="1:8" s="16" customFormat="1" ht="83.25" customHeight="1" x14ac:dyDescent="0.2">
      <c r="A132" s="160" t="s">
        <v>100</v>
      </c>
      <c r="B132" s="161" t="s">
        <v>100</v>
      </c>
      <c r="C132"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"2ГИС.САРАНСК" (мобильная версия 2ГИС 4.0 и выше); Интернет-площадка 2gis.ru на основе Cправочника организаций "2ГИС.САРАНСК"</v>
      </c>
      <c r="D132" s="56">
        <v>5916</v>
      </c>
      <c r="E132" s="37"/>
      <c r="F132" s="37"/>
      <c r="G132" s="37"/>
      <c r="H132" s="38"/>
    </row>
    <row r="133" spans="1:8" s="16" customFormat="1" ht="83.25" customHeight="1" x14ac:dyDescent="0.2">
      <c r="A133" s="160" t="s">
        <v>101</v>
      </c>
      <c r="B133" s="161" t="s">
        <v>101</v>
      </c>
      <c r="C133"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"2ГИС.САРАНСК" (мобильная версия 2ГИС 4.0 и выше); Интернет-площадка 2gis.ru на основе Cправочника организаций "2ГИС.САРАНСК"</v>
      </c>
      <c r="D133" s="56">
        <v>2004</v>
      </c>
      <c r="E133" s="37"/>
      <c r="F133" s="37"/>
      <c r="G133" s="37"/>
      <c r="H133" s="38"/>
    </row>
    <row r="134" spans="1:8" s="16" customFormat="1" ht="50.1" customHeight="1" thickBot="1" x14ac:dyDescent="0.25">
      <c r="A134" s="160" t="s">
        <v>102</v>
      </c>
      <c r="B134" s="161"/>
      <c r="C134" s="203" t="str">
        <f t="shared" si="1"/>
        <v>Электронный справочник на основе Справочника организаций "2ГИС.САРАНСК" (версия для ПК)</v>
      </c>
      <c r="D134" s="56">
        <v>2334</v>
      </c>
      <c r="E134" s="37"/>
      <c r="F134" s="37"/>
      <c r="G134" s="37"/>
      <c r="H134" s="38"/>
    </row>
    <row r="135" spans="1:8" s="16" customFormat="1" ht="102" customHeight="1" thickBot="1" x14ac:dyDescent="0.25">
      <c r="A135" s="160" t="s">
        <v>16</v>
      </c>
      <c r="B135" s="161"/>
      <c r="C135"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135" s="56">
        <v>690</v>
      </c>
      <c r="E135" s="37"/>
      <c r="F135" s="37"/>
      <c r="G135" s="37"/>
      <c r="H135" s="38"/>
    </row>
    <row r="136" spans="1:8" s="16" customFormat="1" ht="102" customHeight="1" thickBot="1" x14ac:dyDescent="0.25">
      <c r="A136" s="160" t="s">
        <v>103</v>
      </c>
      <c r="B136" s="161"/>
      <c r="C136"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136" s="56">
        <v>100002</v>
      </c>
      <c r="E136" s="37"/>
      <c r="F136" s="37"/>
      <c r="G136" s="37"/>
      <c r="H136" s="38"/>
    </row>
    <row r="137" spans="1:8" s="16" customFormat="1" ht="126" customHeight="1" x14ac:dyDescent="0.2">
      <c r="A137" s="160" t="s">
        <v>104</v>
      </c>
      <c r="B137" s="161"/>
      <c r="C137" s="30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"2ГИС.САРАНСК" (версия для ПК); 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Интернет-площадки и Веб-приложения на основе Cправочника организаций "2ГИС.САРАНСК", http://api.2gis.ru/</v>
      </c>
      <c r="D137" s="56">
        <v>2715</v>
      </c>
      <c r="E137" s="37"/>
      <c r="F137" s="37"/>
      <c r="G137" s="37"/>
      <c r="H137" s="38"/>
    </row>
    <row r="138" spans="1:8" s="16" customFormat="1" ht="96" customHeight="1" x14ac:dyDescent="0.2">
      <c r="A138" s="154" t="s">
        <v>105</v>
      </c>
      <c r="B138" s="204"/>
      <c r="C138"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Интернет-площадки и Веб-приложения на основе Cправочника организаций "2ГИС.САРАНСК", http://api.2gis.ru/</v>
      </c>
      <c r="D138" s="56">
        <v>3000</v>
      </c>
      <c r="E138" s="37"/>
      <c r="F138" s="37"/>
      <c r="G138" s="37"/>
      <c r="H138" s="38"/>
    </row>
    <row r="139" spans="1:8" s="16" customFormat="1" ht="96" customHeight="1" x14ac:dyDescent="0.2">
      <c r="A139" s="154" t="s">
        <v>106</v>
      </c>
      <c r="B139" s="204"/>
      <c r="C139"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"2ГИС.САРАНСК" (мобильная версия 2ГИС 4.0 и выше)</v>
      </c>
      <c r="D139" s="56">
        <v>2004</v>
      </c>
      <c r="E139" s="37"/>
      <c r="F139" s="37"/>
      <c r="G139" s="37"/>
      <c r="H139" s="38"/>
    </row>
    <row r="140" spans="1:8" s="16" customFormat="1" ht="50.1" customHeight="1" x14ac:dyDescent="0.2">
      <c r="A140" s="160" t="s">
        <v>107</v>
      </c>
      <c r="B140" s="161"/>
      <c r="C140" s="203" t="str">
        <f>"Интернет-площадка 2gis.ru на основе Cправочника организаций "&amp;$C$2&amp;""</f>
        <v>Интернет-площадка 2gis.ru на основе Cправочника организаций "2ГИС.САРАНСК"</v>
      </c>
      <c r="D140" s="56">
        <v>2400</v>
      </c>
      <c r="E140" s="37"/>
      <c r="F140" s="37"/>
      <c r="G140" s="37"/>
      <c r="H140" s="38"/>
    </row>
    <row r="141" spans="1:8" s="16" customFormat="1" ht="50.1" customHeight="1" x14ac:dyDescent="0.2">
      <c r="A141" s="154" t="s">
        <v>108</v>
      </c>
      <c r="B141" s="204"/>
      <c r="C141" s="203" t="str">
        <f t="shared" ref="C141:C150" si="3">"Электронный справочник на основе Справочника организаций "&amp;$C$2&amp;" (версия для ПК)"</f>
        <v>Электронный справочник на основе Справочника организаций "2ГИС.САРАНСК" (версия для ПК)</v>
      </c>
      <c r="D141" s="56">
        <v>3120</v>
      </c>
      <c r="E141" s="37"/>
      <c r="F141" s="37"/>
      <c r="G141" s="37"/>
      <c r="H141" s="38"/>
    </row>
    <row r="142" spans="1:8" s="16" customFormat="1" ht="50.1" customHeight="1" x14ac:dyDescent="0.2">
      <c r="A142" s="160" t="s">
        <v>109</v>
      </c>
      <c r="B142" s="161"/>
      <c r="C142" s="203" t="str">
        <f t="shared" si="3"/>
        <v>Электронный справочник на основе Справочника организаций "2ГИС.САРАНСК" (версия для ПК)</v>
      </c>
      <c r="D142" s="56">
        <v>7440</v>
      </c>
      <c r="E142" s="37"/>
      <c r="F142" s="37"/>
      <c r="G142" s="37"/>
      <c r="H142" s="38"/>
    </row>
    <row r="143" spans="1:8" s="16" customFormat="1" ht="50.1" customHeight="1" x14ac:dyDescent="0.2">
      <c r="A143" s="160" t="s">
        <v>110</v>
      </c>
      <c r="B143" s="161"/>
      <c r="C143" s="203" t="str">
        <f>"Интернет-площадка 2gis.ru на основе Cправочника организаций "&amp;$C$2&amp;""</f>
        <v>Интернет-площадка 2gis.ru на основе Cправочника организаций "2ГИС.САРАНСК"</v>
      </c>
      <c r="D143" s="56">
        <v>7320</v>
      </c>
      <c r="E143" s="37"/>
      <c r="F143" s="37"/>
      <c r="G143" s="37"/>
      <c r="H143" s="38"/>
    </row>
    <row r="144" spans="1:8" s="16" customFormat="1" ht="50.1" customHeight="1" x14ac:dyDescent="0.2">
      <c r="A144" s="160" t="s">
        <v>111</v>
      </c>
      <c r="B144" s="161"/>
      <c r="C144" s="203" t="str">
        <f>"Интернет-площадка 2gis.ru на основе Cправочника организаций "&amp;$C$2&amp;""</f>
        <v>Интернет-площадка 2gis.ru на основе Cправочника организаций "2ГИС.САРАНСК"</v>
      </c>
      <c r="D144" s="56">
        <v>8784</v>
      </c>
      <c r="E144" s="37"/>
      <c r="F144" s="37"/>
      <c r="G144" s="37"/>
      <c r="H144" s="38"/>
    </row>
    <row r="145" spans="1:8" s="16" customFormat="1" ht="50.1" customHeight="1" x14ac:dyDescent="0.2">
      <c r="A145" s="160" t="s">
        <v>112</v>
      </c>
      <c r="B145" s="161"/>
      <c r="C145" s="203" t="str">
        <f t="shared" si="3"/>
        <v>Электронный справочник на основе Справочника организаций "2ГИС.САРАНСК" (версия для ПК)</v>
      </c>
      <c r="D145" s="56">
        <v>5040</v>
      </c>
      <c r="E145" s="37"/>
      <c r="F145" s="37"/>
      <c r="G145" s="37"/>
      <c r="H145" s="38"/>
    </row>
    <row r="146" spans="1:8" s="16" customFormat="1" ht="50.1" customHeight="1" x14ac:dyDescent="0.2">
      <c r="A146" s="160" t="s">
        <v>113</v>
      </c>
      <c r="B146" s="161"/>
      <c r="C146" s="203" t="str">
        <f t="shared" si="3"/>
        <v>Электронный справочник на основе Справочника организаций "2ГИС.САРАНСК" (версия для ПК)</v>
      </c>
      <c r="D146" s="56">
        <v>5040</v>
      </c>
      <c r="E146" s="37"/>
      <c r="F146" s="37"/>
      <c r="G146" s="37"/>
      <c r="H146" s="38"/>
    </row>
    <row r="147" spans="1:8" s="16" customFormat="1" ht="50.1" customHeight="1" x14ac:dyDescent="0.2">
      <c r="A147" s="160" t="s">
        <v>114</v>
      </c>
      <c r="B147" s="161"/>
      <c r="C147" s="203" t="str">
        <f t="shared" si="3"/>
        <v>Электронный справочник на основе Справочника организаций "2ГИС.САРАНСК" (версия для ПК)</v>
      </c>
      <c r="D147" s="56">
        <v>4080</v>
      </c>
      <c r="E147" s="37"/>
      <c r="F147" s="37"/>
      <c r="G147" s="37"/>
      <c r="H147" s="38"/>
    </row>
    <row r="148" spans="1:8" s="16" customFormat="1" ht="50.1" customHeight="1" x14ac:dyDescent="0.2">
      <c r="A148" s="160" t="s">
        <v>115</v>
      </c>
      <c r="B148" s="161"/>
      <c r="C148" s="203" t="s">
        <v>95</v>
      </c>
      <c r="D148" s="56">
        <v>840</v>
      </c>
      <c r="E148" s="37"/>
      <c r="F148" s="37"/>
      <c r="G148" s="37"/>
      <c r="H148" s="38"/>
    </row>
    <row r="149" spans="1:8" s="16" customFormat="1" ht="77.25" customHeight="1" x14ac:dyDescent="0.2">
      <c r="A149" s="160" t="s">
        <v>116</v>
      </c>
      <c r="B149" s="161"/>
      <c r="C149"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"2ГИС.САРАНСК" (мобильная версия 2ГИС 4.0 и выше); Интернет-площадка 2gis.ru на основе Cправочника организаций "2ГИС.САРАНСК"</v>
      </c>
      <c r="D149" s="56">
        <v>8400</v>
      </c>
      <c r="E149" s="37"/>
      <c r="F149" s="37"/>
      <c r="G149" s="37"/>
      <c r="H149" s="38"/>
    </row>
    <row r="150" spans="1:8" s="16" customFormat="1" ht="50.1" customHeight="1" thickBot="1" x14ac:dyDescent="0.25">
      <c r="A150" s="160" t="s">
        <v>117</v>
      </c>
      <c r="B150" s="161"/>
      <c r="C150" s="203" t="str">
        <f t="shared" si="3"/>
        <v>Электронный справочник на основе Справочника организаций "2ГИС.САРАНСК" (версия для ПК)</v>
      </c>
      <c r="D150" s="56">
        <v>3360</v>
      </c>
      <c r="E150" s="37"/>
      <c r="F150" s="37"/>
      <c r="G150" s="37"/>
      <c r="H150" s="38"/>
    </row>
    <row r="151" spans="1:8" s="28" customFormat="1" ht="50.1" customHeight="1" thickBot="1" x14ac:dyDescent="0.25">
      <c r="A151" s="24" t="s">
        <v>118</v>
      </c>
      <c r="B151" s="25"/>
      <c r="C151" s="26"/>
      <c r="D151" s="173"/>
      <c r="E151" s="173"/>
      <c r="F151" s="173"/>
      <c r="G151" s="173"/>
      <c r="H151" s="174"/>
    </row>
    <row r="152" spans="1:8" s="16" customFormat="1" ht="50.1" customHeight="1" x14ac:dyDescent="0.2">
      <c r="A152" s="160" t="s">
        <v>119</v>
      </c>
      <c r="B152" s="161"/>
      <c r="C152" s="206" t="str">
        <f>"Электронный справочник на основе Справочника организаций "&amp;$C$2&amp;" (мобильная версия)"</f>
        <v>Электронный справочник на основе Справочника организаций "2ГИС.САРАНСК" (мобильная версия)</v>
      </c>
      <c r="D152" s="56">
        <v>2004</v>
      </c>
      <c r="E152" s="37"/>
      <c r="F152" s="37"/>
      <c r="G152" s="37"/>
      <c r="H152" s="38"/>
    </row>
    <row r="153" spans="1:8" s="16" customFormat="1" ht="50.1" customHeight="1" x14ac:dyDescent="0.2">
      <c r="A153" s="160" t="s">
        <v>120</v>
      </c>
      <c r="B153" s="161"/>
      <c r="C153" s="209"/>
      <c r="D153" s="56">
        <v>2004</v>
      </c>
      <c r="E153" s="37"/>
      <c r="F153" s="37"/>
      <c r="G153" s="37"/>
      <c r="H153" s="38"/>
    </row>
    <row r="154" spans="1:8" s="16" customFormat="1" ht="50.1" customHeight="1" x14ac:dyDescent="0.2">
      <c r="A154" s="207" t="s">
        <v>121</v>
      </c>
      <c r="B154" s="208"/>
      <c r="C154" s="209"/>
      <c r="D154" s="297">
        <v>1500</v>
      </c>
      <c r="E154" s="157"/>
      <c r="F154" s="157"/>
      <c r="G154" s="157"/>
      <c r="H154" s="157"/>
    </row>
    <row r="155" spans="1:8" s="16" customFormat="1" ht="50.1" customHeight="1" x14ac:dyDescent="0.2">
      <c r="A155" s="207" t="s">
        <v>122</v>
      </c>
      <c r="B155" s="208"/>
      <c r="C155" s="209"/>
      <c r="D155" s="297">
        <v>150</v>
      </c>
      <c r="E155" s="157"/>
      <c r="F155" s="157"/>
      <c r="G155" s="157"/>
      <c r="H155" s="157"/>
    </row>
    <row r="156" spans="1:8" s="16" customFormat="1" ht="50.1" customHeight="1" thickBot="1" x14ac:dyDescent="0.25">
      <c r="A156" s="207" t="s">
        <v>123</v>
      </c>
      <c r="B156" s="208"/>
      <c r="C156" s="210"/>
      <c r="D156" s="78">
        <v>510</v>
      </c>
      <c r="E156" s="79"/>
      <c r="F156" s="79"/>
      <c r="G156" s="79"/>
      <c r="H156" s="79"/>
    </row>
    <row r="157" spans="1:8" s="16" customFormat="1" ht="50.1" customHeight="1" thickBot="1" x14ac:dyDescent="0.25">
      <c r="A157" s="24" t="s">
        <v>124</v>
      </c>
      <c r="B157" s="25"/>
      <c r="C157" s="26"/>
      <c r="D157" s="173"/>
      <c r="E157" s="173"/>
      <c r="F157" s="173"/>
      <c r="G157" s="173"/>
      <c r="H157" s="174"/>
    </row>
    <row r="158" spans="1:8" s="16" customFormat="1" ht="50.1" customHeight="1" x14ac:dyDescent="0.2">
      <c r="A158" s="160" t="s">
        <v>125</v>
      </c>
      <c r="B158" s="161"/>
      <c r="C158"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"2ГИС.САРАНСК" (мобильная версия 2ГИС 4.0 и выше)</v>
      </c>
      <c r="D158" s="212">
        <f>F158*1.2</f>
        <v>2556</v>
      </c>
      <c r="E158" s="213">
        <f>F158*1.1</f>
        <v>2343</v>
      </c>
      <c r="F158" s="213">
        <v>2130</v>
      </c>
      <c r="G158" s="213">
        <f>F158*0.75</f>
        <v>1597.5</v>
      </c>
      <c r="H158" s="214">
        <f>F158*0.5</f>
        <v>1065</v>
      </c>
    </row>
    <row r="159" spans="1:8" s="16" customFormat="1" ht="50.1" customHeight="1" x14ac:dyDescent="0.2">
      <c r="A159" s="160" t="s">
        <v>126</v>
      </c>
      <c r="B159" s="161"/>
      <c r="C159" s="203" t="str">
        <f>"Интернет-площадка 2gis.ru на основе Cправочника организаций "&amp;$C$2&amp;""</f>
        <v>Интернет-площадка 2gis.ru на основе Cправочника организаций "2ГИС.САРАНСК"</v>
      </c>
      <c r="D159" s="56">
        <v>1860</v>
      </c>
      <c r="E159" s="37"/>
      <c r="F159" s="37"/>
      <c r="G159" s="37"/>
      <c r="H159" s="38"/>
    </row>
    <row r="160" spans="1:8" s="16" customFormat="1" ht="50.1" customHeight="1" x14ac:dyDescent="0.2">
      <c r="A160" s="160" t="s">
        <v>127</v>
      </c>
      <c r="B160" s="161"/>
      <c r="C160" s="203" t="str">
        <f>"Электронный справочник на основе Справочника организаций "&amp;$C$2&amp;" (версия для ПК)"</f>
        <v>Электронный справочник на основе Справочника организаций "2ГИС.САРАНСК" (версия для ПК)</v>
      </c>
      <c r="D160" s="56">
        <v>1068</v>
      </c>
      <c r="E160" s="37"/>
      <c r="F160" s="37"/>
      <c r="G160" s="37"/>
      <c r="H160" s="38"/>
    </row>
    <row r="161" spans="1:8" s="16" customFormat="1" ht="50.1" customHeight="1" x14ac:dyDescent="0.2">
      <c r="A161" s="154" t="s">
        <v>198</v>
      </c>
      <c r="B161" s="204"/>
      <c r="C161"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"2ГИС.САРАНСК" (мобильная версия 2ГИС 4.0 и выше)</v>
      </c>
      <c r="D161" s="212">
        <f>F161*1.2</f>
        <v>3600</v>
      </c>
      <c r="E161" s="213">
        <f>F161*1.1</f>
        <v>3300.0000000000005</v>
      </c>
      <c r="F161" s="213">
        <v>3000</v>
      </c>
      <c r="G161" s="213">
        <f>F161*0.75</f>
        <v>2250</v>
      </c>
      <c r="H161" s="214">
        <f>F161*0.5</f>
        <v>1500</v>
      </c>
    </row>
    <row r="162" spans="1:8" s="16" customFormat="1" ht="50.1" customHeight="1" x14ac:dyDescent="0.2">
      <c r="A162" s="160" t="s">
        <v>199</v>
      </c>
      <c r="B162" s="161"/>
      <c r="C162" s="203" t="str">
        <f>"Интернет-площадка 2gis.ru на основе Cправочника организаций "&amp;$C$2&amp;""</f>
        <v>Интернет-площадка 2gis.ru на основе Cправочника организаций "2ГИС.САРАНСК"</v>
      </c>
      <c r="D162" s="36">
        <v>2640</v>
      </c>
      <c r="E162" s="37"/>
      <c r="F162" s="37"/>
      <c r="G162" s="37"/>
      <c r="H162" s="38"/>
    </row>
    <row r="163" spans="1:8" s="16" customFormat="1" ht="50.1" customHeight="1" x14ac:dyDescent="0.2">
      <c r="A163" s="160" t="s">
        <v>130</v>
      </c>
      <c r="B163" s="161"/>
      <c r="C163" s="203" t="str">
        <f>"Электронный справочник на основе Справочника организаций "&amp;$C$2&amp;" (версия для ПК)"</f>
        <v>Электронный справочник на основе Справочника организаций "2ГИС.САРАНСК" (версия для ПК)</v>
      </c>
      <c r="D163" s="36">
        <v>1560</v>
      </c>
      <c r="E163" s="37"/>
      <c r="F163" s="37"/>
      <c r="G163" s="37"/>
      <c r="H163" s="38"/>
    </row>
    <row r="164" spans="1:8" s="16" customFormat="1" ht="126" customHeight="1" thickBot="1" x14ac:dyDescent="0.25">
      <c r="A164" s="160" t="s">
        <v>131</v>
      </c>
      <c r="B164" s="161"/>
      <c r="C164" s="301" t="str">
        <f>C159</f>
        <v>Интернет-площадка 2gis.ru на основе Cправочника организаций "2ГИС.САРАНСК"</v>
      </c>
      <c r="D164" s="56">
        <v>1860</v>
      </c>
      <c r="E164" s="37"/>
      <c r="F164" s="37"/>
      <c r="G164" s="37"/>
      <c r="H164" s="38"/>
    </row>
    <row r="165" spans="1:8" s="28" customFormat="1" ht="50.1" customHeight="1" thickBot="1" x14ac:dyDescent="0.25">
      <c r="A165" s="24" t="s">
        <v>200</v>
      </c>
      <c r="B165" s="25"/>
      <c r="C165" s="26"/>
      <c r="D165" s="173"/>
      <c r="E165" s="173"/>
      <c r="F165" s="173"/>
      <c r="G165" s="173"/>
      <c r="H165" s="174"/>
    </row>
    <row r="166" spans="1:8" s="23" customFormat="1" ht="30" customHeight="1" thickBot="1" x14ac:dyDescent="0.25">
      <c r="A166" s="302"/>
      <c r="B166" s="303"/>
      <c r="C166" s="460"/>
      <c r="D166" s="303"/>
      <c r="E166" s="303"/>
      <c r="F166" s="303"/>
      <c r="G166" s="303"/>
      <c r="H166" s="304"/>
    </row>
    <row r="167" spans="1:8" s="16" customFormat="1" ht="185.25" customHeight="1" x14ac:dyDescent="0.2">
      <c r="A167" s="160" t="s">
        <v>201</v>
      </c>
      <c r="B167" s="161"/>
      <c r="C167"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"2ГИС.САРАНСК" (версия для ПК); 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167" s="31">
        <v>5400</v>
      </c>
      <c r="E167" s="32"/>
      <c r="F167" s="32"/>
      <c r="G167" s="32"/>
      <c r="H167" s="33"/>
    </row>
    <row r="168" spans="1:8" s="16" customFormat="1" ht="83.25" customHeight="1" thickBot="1" x14ac:dyDescent="0.25">
      <c r="A168" s="160" t="s">
        <v>202</v>
      </c>
      <c r="B168" s="161"/>
      <c r="C168" s="209"/>
      <c r="D168" s="36">
        <v>5400</v>
      </c>
      <c r="E168" s="37"/>
      <c r="F168" s="37"/>
      <c r="G168" s="37"/>
      <c r="H168" s="38"/>
    </row>
    <row r="169" spans="1:8" s="16" customFormat="1" ht="21.75" thickBot="1" x14ac:dyDescent="0.25">
      <c r="A169" s="290"/>
      <c r="B169" s="291"/>
      <c r="C169" s="125"/>
      <c r="D169" s="292"/>
      <c r="E169" s="292"/>
      <c r="F169" s="292"/>
      <c r="G169" s="292"/>
      <c r="H169" s="293"/>
    </row>
    <row r="170" spans="1:8" ht="12.6" customHeight="1" x14ac:dyDescent="0.2">
      <c r="E170" s="223"/>
      <c r="F170" s="223"/>
    </row>
    <row r="171" spans="1:8" s="223" customFormat="1" ht="24.95" customHeight="1" x14ac:dyDescent="0.2">
      <c r="A171" s="220"/>
      <c r="B171" s="221" t="s">
        <v>133</v>
      </c>
      <c r="C171" s="754" t="s">
        <v>664</v>
      </c>
      <c r="D171" s="754"/>
    </row>
    <row r="172" spans="1:8" s="223" customFormat="1" ht="24.95" customHeight="1" x14ac:dyDescent="0.2">
      <c r="A172" s="220"/>
      <c r="C172" s="224" t="s">
        <v>665</v>
      </c>
      <c r="D172" s="224"/>
    </row>
    <row r="173" spans="1:8" s="223" customFormat="1" ht="24.95" customHeight="1" x14ac:dyDescent="0.2">
      <c r="A173" s="220"/>
      <c r="C173" s="222" t="s">
        <v>666</v>
      </c>
      <c r="D173" s="224"/>
    </row>
    <row r="174" spans="1:8" s="217" customFormat="1" ht="12.6" customHeight="1" x14ac:dyDescent="0.2">
      <c r="A174" s="216"/>
      <c r="C174" s="224"/>
      <c r="D174" s="224"/>
      <c r="E174" s="223"/>
      <c r="F174" s="223"/>
      <c r="G174" s="223"/>
    </row>
    <row r="175" spans="1:8" s="231" customFormat="1" ht="24.95" customHeight="1" x14ac:dyDescent="0.2">
      <c r="A175" s="227" t="str">
        <f>Абакан_юр!A174</f>
        <v>По соглашению сторон в качестве валюты платежа могут выступать украинские гривны, в этом случае курс следующий: 1 руб. = 0,4408 гривен</v>
      </c>
      <c r="B175" s="227"/>
      <c r="C175" s="227"/>
      <c r="D175" s="228"/>
      <c r="E175" s="228"/>
      <c r="F175" s="229"/>
      <c r="G175" s="230"/>
      <c r="H175" s="230"/>
    </row>
    <row r="176" spans="1:8" s="231" customFormat="1" ht="24.95" customHeight="1" x14ac:dyDescent="0.2">
      <c r="A176" s="227" t="str">
        <f>Абакан_юр!A175</f>
        <v>По соглашению сторон в качестве валюты платежа могут выступать дирхамы ОАЭ, в этом случае курс следующий: 1 руб. = 0,0420 дирхам</v>
      </c>
      <c r="B176" s="227"/>
      <c r="C176" s="227"/>
      <c r="D176" s="228"/>
      <c r="E176" s="228"/>
      <c r="F176" s="229"/>
      <c r="G176" s="232"/>
      <c r="H176" s="232"/>
    </row>
    <row r="177" spans="1:8" s="231" customFormat="1" ht="24.95" customHeight="1" x14ac:dyDescent="0.2">
      <c r="A177" s="227" t="str">
        <f>Абакан_юр!A176</f>
        <v>По соглашению сторон в качестве валюты платежа могут выступать доллары США, в этом случае курс следующий: 1 руб. = 0,0114 доллара</v>
      </c>
      <c r="B177" s="227"/>
      <c r="C177" s="227"/>
      <c r="D177" s="228"/>
      <c r="E177" s="228"/>
      <c r="F177" s="229"/>
      <c r="G177" s="232"/>
      <c r="H177" s="232"/>
    </row>
    <row r="178" spans="1:8" s="231" customFormat="1" ht="24.95" customHeight="1" x14ac:dyDescent="0.2">
      <c r="A178" s="227" t="str">
        <f>Абакан_юр!A177</f>
        <v>По соглашению сторон в качестве валюты платежа могут выступать евро, в этом случае курс следующий: 1 руб. = 0,0105 евро</v>
      </c>
      <c r="B178" s="227"/>
      <c r="C178" s="227"/>
      <c r="D178" s="228"/>
      <c r="E178" s="229"/>
      <c r="F178" s="229"/>
      <c r="G178" s="232"/>
      <c r="H178" s="232"/>
    </row>
    <row r="179" spans="1:8" s="231" customFormat="1" ht="24.95" customHeight="1" x14ac:dyDescent="0.2">
      <c r="A179" s="227" t="str">
        <f>Абакан_юр!A178</f>
        <v>По соглашению сторон в качестве валюты платежа могут выступать чешские кроны, в этом случае курс следующий: 1 руб. = 0,2605 крона</v>
      </c>
      <c r="B179" s="227"/>
      <c r="C179" s="227"/>
      <c r="D179" s="228"/>
      <c r="E179" s="229"/>
      <c r="F179" s="229"/>
      <c r="G179" s="232"/>
      <c r="H179" s="232"/>
    </row>
    <row r="180" spans="1:8" s="231" customFormat="1" ht="24.95" customHeight="1" x14ac:dyDescent="0.2">
      <c r="A180" s="227" t="str">
        <f>Абакан_юр!A179</f>
        <v>По соглашению сторон в качестве валюты платежа могут выступать киргизские сомы, в этом случае курс следующий: 1 руб. = 1,0083 сом</v>
      </c>
      <c r="B180" s="227"/>
      <c r="C180" s="227"/>
      <c r="D180" s="228"/>
      <c r="E180" s="228"/>
      <c r="F180" s="229"/>
      <c r="G180" s="232"/>
      <c r="H180" s="232"/>
    </row>
    <row r="181" spans="1:8" s="231" customFormat="1" ht="24.95" customHeight="1" x14ac:dyDescent="0.2">
      <c r="A181" s="227" t="str">
        <f>Абакан_юр!A180</f>
        <v>По соглашению сторон в качестве валюты платежа могут выступать казахстанские тенге, в этом случае курс следующий: 1 руб. = 5,0473 тенге</v>
      </c>
      <c r="B181" s="227"/>
      <c r="C181" s="227"/>
      <c r="D181" s="228"/>
      <c r="E181" s="228"/>
      <c r="F181" s="229"/>
      <c r="G181" s="232"/>
      <c r="H181" s="232"/>
    </row>
    <row r="182" spans="1:8" s="238" customFormat="1" ht="12" customHeight="1" x14ac:dyDescent="0.2">
      <c r="A182" s="233"/>
      <c r="B182" s="233"/>
      <c r="C182" s="234"/>
      <c r="D182" s="235"/>
      <c r="E182" s="235"/>
      <c r="F182" s="236"/>
      <c r="G182" s="237"/>
      <c r="H182" s="237"/>
    </row>
    <row r="183" spans="1:8" ht="24.95" customHeight="1" x14ac:dyDescent="0.2">
      <c r="A183" s="239" t="s">
        <v>144</v>
      </c>
      <c r="B183" s="239"/>
      <c r="C183" s="239"/>
      <c r="D183" s="239"/>
      <c r="E183" s="239"/>
      <c r="F183" s="239"/>
      <c r="G183" s="239"/>
      <c r="H183" s="239"/>
    </row>
    <row r="184" spans="1:8" ht="24.95" customHeight="1" x14ac:dyDescent="0.2">
      <c r="A184" s="239" t="s">
        <v>145</v>
      </c>
      <c r="B184" s="239"/>
      <c r="C184" s="239"/>
      <c r="D184" s="239"/>
      <c r="E184" s="239"/>
      <c r="F184" s="239"/>
      <c r="G184" s="239"/>
      <c r="H184" s="239"/>
    </row>
    <row r="185" spans="1:8" s="238" customFormat="1" ht="12.6" customHeight="1" x14ac:dyDescent="0.2">
      <c r="A185" s="233"/>
      <c r="B185" s="233"/>
      <c r="C185" s="234"/>
      <c r="D185" s="235"/>
      <c r="E185" s="235"/>
      <c r="F185" s="236"/>
      <c r="G185" s="237"/>
      <c r="H185" s="237"/>
    </row>
    <row r="186" spans="1:8" s="242" customFormat="1" ht="50.1" customHeight="1" thickBot="1" x14ac:dyDescent="0.25">
      <c r="A186" s="240" t="s">
        <v>146</v>
      </c>
      <c r="B186" s="240"/>
      <c r="C186" s="240"/>
      <c r="D186" s="240"/>
      <c r="E186" s="240"/>
      <c r="F186" s="241"/>
      <c r="G186" s="231"/>
    </row>
    <row r="187" spans="1:8" s="247" customFormat="1" ht="50.1" customHeight="1" thickBot="1" x14ac:dyDescent="0.25">
      <c r="A187" s="311" t="s">
        <v>147</v>
      </c>
      <c r="B187" s="312"/>
      <c r="C187" s="312"/>
      <c r="D187" s="312"/>
      <c r="E187" s="313"/>
      <c r="F187" s="246"/>
      <c r="G187" s="217"/>
    </row>
    <row r="188" spans="1:8" ht="106.5" customHeight="1" thickBot="1" x14ac:dyDescent="0.25">
      <c r="A188" s="426" t="s">
        <v>148</v>
      </c>
      <c r="B188" s="427"/>
      <c r="C188" s="250" t="s">
        <v>149</v>
      </c>
      <c r="D188" s="440" t="s">
        <v>150</v>
      </c>
      <c r="E188" s="441"/>
      <c r="F188" s="252"/>
      <c r="G188" s="252"/>
      <c r="H188" s="252"/>
    </row>
    <row r="189" spans="1:8" ht="99.95" customHeight="1" x14ac:dyDescent="0.2">
      <c r="A189" s="258" t="s">
        <v>151</v>
      </c>
      <c r="B189" s="259"/>
      <c r="C189" s="260" t="s">
        <v>152</v>
      </c>
      <c r="D189" s="261" t="s">
        <v>153</v>
      </c>
      <c r="E189" s="262"/>
      <c r="F189" s="252"/>
      <c r="G189" s="252"/>
      <c r="H189" s="252"/>
    </row>
    <row r="190" spans="1:8" ht="75" customHeight="1" x14ac:dyDescent="0.2">
      <c r="A190" s="258" t="s">
        <v>154</v>
      </c>
      <c r="B190" s="259"/>
      <c r="C190" s="260" t="s">
        <v>155</v>
      </c>
      <c r="D190" s="261" t="s">
        <v>156</v>
      </c>
      <c r="E190" s="262"/>
      <c r="F190" s="252"/>
      <c r="G190" s="252"/>
      <c r="H190" s="252"/>
    </row>
    <row r="191" spans="1:8" ht="114.75" customHeight="1" thickBot="1" x14ac:dyDescent="0.25">
      <c r="A191" s="321" t="s">
        <v>157</v>
      </c>
      <c r="B191" s="322"/>
      <c r="C191" s="323" t="s">
        <v>158</v>
      </c>
      <c r="D191" s="324" t="s">
        <v>156</v>
      </c>
      <c r="E191" s="325"/>
      <c r="F191" s="252"/>
      <c r="G191" s="252"/>
      <c r="H191" s="252"/>
    </row>
    <row r="192" spans="1:8" s="217" customFormat="1" ht="102.75" customHeight="1" thickBot="1" x14ac:dyDescent="0.25">
      <c r="A192" s="321" t="s">
        <v>160</v>
      </c>
      <c r="B192" s="322"/>
      <c r="C192" s="611" t="s">
        <v>161</v>
      </c>
      <c r="D192" s="322" t="s">
        <v>156</v>
      </c>
      <c r="E192" s="612"/>
      <c r="F192" s="246"/>
      <c r="G192" s="246"/>
      <c r="H192" s="246"/>
    </row>
    <row r="193" spans="1:8" s="238" customFormat="1" ht="222.75" customHeight="1" thickBot="1" x14ac:dyDescent="0.25">
      <c r="A193" s="321" t="s">
        <v>162</v>
      </c>
      <c r="B193" s="322"/>
      <c r="C193" s="323" t="s">
        <v>163</v>
      </c>
      <c r="D193" s="324" t="s">
        <v>156</v>
      </c>
      <c r="E193" s="325"/>
      <c r="F193" s="236"/>
      <c r="G193" s="237"/>
      <c r="H193" s="237"/>
    </row>
    <row r="194" spans="1:8" s="540" customFormat="1" ht="75" customHeight="1" x14ac:dyDescent="0.2">
      <c r="A194" s="538" t="s">
        <v>667</v>
      </c>
      <c r="B194" s="538"/>
      <c r="C194" s="538"/>
      <c r="D194" s="538"/>
      <c r="E194" s="538"/>
      <c r="F194" s="538"/>
      <c r="G194" s="538"/>
      <c r="H194" s="538"/>
    </row>
    <row r="195" spans="1:8" s="540" customFormat="1" ht="24.75" customHeight="1" x14ac:dyDescent="0.2">
      <c r="A195" s="539" t="s">
        <v>668</v>
      </c>
      <c r="B195" s="539"/>
      <c r="C195" s="539"/>
      <c r="D195" s="539"/>
      <c r="E195" s="539"/>
      <c r="F195" s="539"/>
      <c r="G195" s="539"/>
      <c r="H195" s="539"/>
    </row>
    <row r="196" spans="1:8" s="238" customFormat="1" ht="12" customHeight="1" x14ac:dyDescent="0.2">
      <c r="A196" s="233"/>
      <c r="B196" s="233"/>
      <c r="C196" s="234"/>
      <c r="D196" s="235"/>
      <c r="E196" s="235"/>
      <c r="F196" s="236"/>
      <c r="G196" s="237"/>
      <c r="H196" s="237"/>
    </row>
    <row r="197" spans="1:8" ht="44.25" customHeight="1" x14ac:dyDescent="0.2">
      <c r="A197" s="264" t="s">
        <v>164</v>
      </c>
      <c r="B197" s="264"/>
      <c r="C197" s="264"/>
      <c r="D197" s="264"/>
      <c r="E197" s="264"/>
      <c r="F197" s="264"/>
      <c r="G197" s="264"/>
      <c r="H197" s="264"/>
    </row>
    <row r="198" spans="1:8" ht="39.75" customHeight="1" x14ac:dyDescent="0.2">
      <c r="A198" s="264" t="s">
        <v>165</v>
      </c>
      <c r="B198" s="264"/>
      <c r="C198" s="264"/>
      <c r="D198" s="264"/>
      <c r="E198" s="264"/>
      <c r="F198" s="264"/>
      <c r="G198" s="264"/>
      <c r="H198" s="264"/>
    </row>
    <row r="199" spans="1:8" ht="183" customHeight="1" x14ac:dyDescent="0.2">
      <c r="A199" s="326" t="str">
        <f>Абакан_юр!A195</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9" s="326"/>
      <c r="C199" s="326"/>
      <c r="D199" s="326"/>
      <c r="E199" s="326"/>
      <c r="F199" s="326"/>
      <c r="G199" s="326"/>
      <c r="H199" s="326"/>
    </row>
    <row r="200" spans="1:8" s="16" customFormat="1" ht="67.5" customHeight="1" x14ac:dyDescent="0.2">
      <c r="A200" s="239" t="s">
        <v>167</v>
      </c>
      <c r="B200" s="239"/>
      <c r="C200" s="239"/>
      <c r="D200" s="239"/>
      <c r="E200" s="239"/>
      <c r="F200" s="239"/>
      <c r="G200" s="239"/>
      <c r="H200" s="239"/>
    </row>
    <row r="201" spans="1:8" ht="23.25" x14ac:dyDescent="0.2">
      <c r="A201" s="264" t="s">
        <v>168</v>
      </c>
      <c r="B201" s="264"/>
      <c r="C201" s="264"/>
      <c r="D201" s="264"/>
      <c r="E201" s="264"/>
      <c r="F201" s="264"/>
      <c r="G201" s="264"/>
      <c r="H201" s="264"/>
    </row>
    <row r="202" spans="1:8" s="266" customFormat="1" ht="114.75" customHeight="1" x14ac:dyDescent="0.2">
      <c r="A202" s="239" t="s">
        <v>169</v>
      </c>
      <c r="B202" s="239"/>
      <c r="C202" s="239"/>
      <c r="D202" s="239"/>
      <c r="E202" s="239"/>
      <c r="F202" s="239"/>
      <c r="G202" s="239"/>
      <c r="H202" s="239"/>
    </row>
  </sheetData>
  <sheetProtection selectLockedCells="1" selectUnlockedCells="1"/>
  <mergeCells count="330">
    <mergeCell ref="A201:H201"/>
    <mergeCell ref="A202:E202"/>
    <mergeCell ref="F202:H202"/>
    <mergeCell ref="A194:H194"/>
    <mergeCell ref="A195:H195"/>
    <mergeCell ref="A197:H197"/>
    <mergeCell ref="A198:H198"/>
    <mergeCell ref="A199:H199"/>
    <mergeCell ref="A200:H200"/>
    <mergeCell ref="A191:B191"/>
    <mergeCell ref="D191:E191"/>
    <mergeCell ref="A192:B192"/>
    <mergeCell ref="D192:E192"/>
    <mergeCell ref="A193:B193"/>
    <mergeCell ref="D193:E193"/>
    <mergeCell ref="A188:B188"/>
    <mergeCell ref="D188:E188"/>
    <mergeCell ref="A189:B189"/>
    <mergeCell ref="D189:E189"/>
    <mergeCell ref="A190:B190"/>
    <mergeCell ref="D190:E190"/>
    <mergeCell ref="A180:C180"/>
    <mergeCell ref="A181:C181"/>
    <mergeCell ref="A183:H183"/>
    <mergeCell ref="A184:H184"/>
    <mergeCell ref="A186:E186"/>
    <mergeCell ref="A187:E187"/>
    <mergeCell ref="A175:C175"/>
    <mergeCell ref="G175:H175"/>
    <mergeCell ref="A176:C176"/>
    <mergeCell ref="A177:C177"/>
    <mergeCell ref="A178:C178"/>
    <mergeCell ref="A179:C179"/>
    <mergeCell ref="A169:B169"/>
    <mergeCell ref="D169:H169"/>
    <mergeCell ref="C171:D171"/>
    <mergeCell ref="C172:D172"/>
    <mergeCell ref="C173:D173"/>
    <mergeCell ref="C174:D174"/>
    <mergeCell ref="A166:C166"/>
    <mergeCell ref="D166:H166"/>
    <mergeCell ref="A167:B167"/>
    <mergeCell ref="C167:C168"/>
    <mergeCell ref="D167:H167"/>
    <mergeCell ref="A168:B168"/>
    <mergeCell ref="D168:H168"/>
    <mergeCell ref="A163:B163"/>
    <mergeCell ref="D163:H163"/>
    <mergeCell ref="A164:B164"/>
    <mergeCell ref="D164:H164"/>
    <mergeCell ref="A165:B165"/>
    <mergeCell ref="D165:H165"/>
    <mergeCell ref="A159:B159"/>
    <mergeCell ref="D159:H159"/>
    <mergeCell ref="A160:B160"/>
    <mergeCell ref="D160:H160"/>
    <mergeCell ref="A161:B161"/>
    <mergeCell ref="A162:B162"/>
    <mergeCell ref="D162:H162"/>
    <mergeCell ref="D155:H155"/>
    <mergeCell ref="A156:B156"/>
    <mergeCell ref="D156:H156"/>
    <mergeCell ref="A157:B157"/>
    <mergeCell ref="D157:H157"/>
    <mergeCell ref="A158:B158"/>
    <mergeCell ref="A151:B151"/>
    <mergeCell ref="D151:H151"/>
    <mergeCell ref="A152:B152"/>
    <mergeCell ref="C152:C156"/>
    <mergeCell ref="D152:H152"/>
    <mergeCell ref="A153:B153"/>
    <mergeCell ref="D153:H153"/>
    <mergeCell ref="A154:B154"/>
    <mergeCell ref="D154:H154"/>
    <mergeCell ref="A155:B155"/>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06:B106"/>
    <mergeCell ref="D106:H106"/>
    <mergeCell ref="A107:B107"/>
    <mergeCell ref="D107:H107"/>
    <mergeCell ref="A108:B108"/>
    <mergeCell ref="D108:H108"/>
    <mergeCell ref="D102:H102"/>
    <mergeCell ref="A103:B103"/>
    <mergeCell ref="D103:H103"/>
    <mergeCell ref="A104:B104"/>
    <mergeCell ref="D104:H104"/>
    <mergeCell ref="A105:B105"/>
    <mergeCell ref="D105:H105"/>
    <mergeCell ref="A98:B98"/>
    <mergeCell ref="C98:C115"/>
    <mergeCell ref="D98:H98"/>
    <mergeCell ref="A99:B99"/>
    <mergeCell ref="D99:H99"/>
    <mergeCell ref="A100:B100"/>
    <mergeCell ref="D100:H100"/>
    <mergeCell ref="A101:B101"/>
    <mergeCell ref="D101:H101"/>
    <mergeCell ref="A102:B102"/>
    <mergeCell ref="A95:B95"/>
    <mergeCell ref="D95:H95"/>
    <mergeCell ref="A96:B96"/>
    <mergeCell ref="D96:H96"/>
    <mergeCell ref="A97:B97"/>
    <mergeCell ref="D97:H97"/>
    <mergeCell ref="A92:B92"/>
    <mergeCell ref="D92:H92"/>
    <mergeCell ref="A93:B93"/>
    <mergeCell ref="D93:H93"/>
    <mergeCell ref="A94:B94"/>
    <mergeCell ref="D94:H94"/>
    <mergeCell ref="A89:B89"/>
    <mergeCell ref="D89:H89"/>
    <mergeCell ref="A90:B90"/>
    <mergeCell ref="D90:H90"/>
    <mergeCell ref="A91:B91"/>
    <mergeCell ref="D91:H91"/>
    <mergeCell ref="A84:C84"/>
    <mergeCell ref="D84:H84"/>
    <mergeCell ref="D85:H85"/>
    <mergeCell ref="A86:B86"/>
    <mergeCell ref="C86:C94"/>
    <mergeCell ref="D86:H86"/>
    <mergeCell ref="A87:B87"/>
    <mergeCell ref="D87:H87"/>
    <mergeCell ref="A88:B88"/>
    <mergeCell ref="D88:H88"/>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A72:B72"/>
    <mergeCell ref="D72:H72"/>
    <mergeCell ref="A73:B73"/>
    <mergeCell ref="D73:H73"/>
    <mergeCell ref="A74:B74"/>
    <mergeCell ref="D74:H74"/>
    <mergeCell ref="D68:H68"/>
    <mergeCell ref="A69:B69"/>
    <mergeCell ref="D69:H69"/>
    <mergeCell ref="A70:B70"/>
    <mergeCell ref="D70:H70"/>
    <mergeCell ref="A71:B71"/>
    <mergeCell ref="D71:H71"/>
    <mergeCell ref="A64:B64"/>
    <mergeCell ref="C64:C83"/>
    <mergeCell ref="D64:H64"/>
    <mergeCell ref="A65:B65"/>
    <mergeCell ref="D65:H65"/>
    <mergeCell ref="A66:B66"/>
    <mergeCell ref="D66:H66"/>
    <mergeCell ref="A67:B67"/>
    <mergeCell ref="D67:H67"/>
    <mergeCell ref="A68:B68"/>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47:H47"/>
    <mergeCell ref="A48:A52"/>
    <mergeCell ref="B48:B49"/>
    <mergeCell ref="C48:C49"/>
    <mergeCell ref="D48:D52"/>
    <mergeCell ref="E48:E52"/>
    <mergeCell ref="F48:F52"/>
    <mergeCell ref="G48:G52"/>
    <mergeCell ref="H48:H52"/>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H12:H16"/>
    <mergeCell ref="A18:A21"/>
    <mergeCell ref="D18:H21"/>
    <mergeCell ref="C19:C20"/>
    <mergeCell ref="D22:H22"/>
    <mergeCell ref="A23:A25"/>
    <mergeCell ref="B23:B24"/>
    <mergeCell ref="C23:C24"/>
    <mergeCell ref="D23:H25"/>
    <mergeCell ref="G7:G10"/>
    <mergeCell ref="H7:H10"/>
    <mergeCell ref="D11:H11"/>
    <mergeCell ref="A12:A16"/>
    <mergeCell ref="B12:B13"/>
    <mergeCell ref="C12:C13"/>
    <mergeCell ref="D12:D16"/>
    <mergeCell ref="E12:E16"/>
    <mergeCell ref="F12:F16"/>
    <mergeCell ref="G12:G16"/>
    <mergeCell ref="D1:F1"/>
    <mergeCell ref="G2:H2"/>
    <mergeCell ref="D4:H4"/>
    <mergeCell ref="A5:B5"/>
    <mergeCell ref="A7:A10"/>
    <mergeCell ref="B7:B8"/>
    <mergeCell ref="C7:C8"/>
    <mergeCell ref="D7:D10"/>
    <mergeCell ref="E7:E10"/>
    <mergeCell ref="F7:F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27"/>
  <sheetViews>
    <sheetView view="pageBreakPreview" zoomScale="40" zoomScaleNormal="60" zoomScaleSheetLayoutView="40" workbookViewId="0">
      <pane ySplit="4" topLeftCell="A53" activePane="bottomLeft" state="frozen"/>
      <selection activeCell="A181" sqref="A181:B181"/>
      <selection pane="bottomLeft" activeCell="A181" sqref="A181:B181"/>
    </sheetView>
  </sheetViews>
  <sheetFormatPr defaultColWidth="9.140625" defaultRowHeight="12.75" outlineLevelRow="1" x14ac:dyDescent="0.2"/>
  <cols>
    <col min="1" max="1" width="45.7109375" style="216" customWidth="1"/>
    <col min="2" max="2" width="80.7109375" style="217" customWidth="1"/>
    <col min="3" max="3" width="120.7109375" style="218" customWidth="1"/>
    <col min="4" max="7" width="30.7109375" style="217" customWidth="1"/>
    <col min="8" max="8" width="30.7109375" style="219" customWidth="1"/>
    <col min="9" max="16384" width="9.140625" style="219"/>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июня 2024 г.</v>
      </c>
      <c r="B2" s="6" t="s">
        <v>2</v>
      </c>
      <c r="C2" s="7" t="s">
        <v>669</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s="16" customFormat="1" ht="24.95" customHeight="1" thickBot="1" x14ac:dyDescent="0.25">
      <c r="A6" s="81"/>
      <c r="B6" s="129"/>
      <c r="C6" s="130"/>
      <c r="D6" s="267" t="s">
        <v>171</v>
      </c>
      <c r="E6" s="268" t="s">
        <v>172</v>
      </c>
      <c r="F6" s="269" t="s">
        <v>173</v>
      </c>
      <c r="G6" s="268" t="s">
        <v>174</v>
      </c>
      <c r="H6" s="270" t="s">
        <v>175</v>
      </c>
    </row>
    <row r="7" spans="1:8" ht="12.75"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"2ГИС.САРАТОВ" (версия для ПК); 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Интернет-площадки и Веб-приложения на основе Cправочника организаций "2ГИС.САРАТОВ", http://api.2gis.ru/</v>
      </c>
      <c r="D7" s="279">
        <f>F7*1.2</f>
        <v>10800</v>
      </c>
      <c r="E7" s="279">
        <f>F7*1.1</f>
        <v>9900</v>
      </c>
      <c r="F7" s="279">
        <v>9000</v>
      </c>
      <c r="G7" s="279">
        <f>F7*0.75</f>
        <v>6750</v>
      </c>
      <c r="H7" s="279">
        <f>F7*0.5</f>
        <v>4500</v>
      </c>
    </row>
    <row r="8" spans="1:8" ht="12.75" customHeight="1" x14ac:dyDescent="0.2">
      <c r="A8" s="34"/>
      <c r="B8" s="35"/>
      <c r="C8" s="35"/>
      <c r="D8" s="280"/>
      <c r="E8" s="280"/>
      <c r="F8" s="280"/>
      <c r="G8" s="280"/>
      <c r="H8" s="280"/>
    </row>
    <row r="9" spans="1:8" ht="105"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"2ГИС.САРАТОВ" (версия для ПК); 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Интернет-площадки и Веб-приложения на основе Cправочника организаций "2ГИС.САРАТОВ", http://api.2gis.ru/</v>
      </c>
      <c r="D9" s="280"/>
      <c r="E9" s="280"/>
      <c r="F9" s="280"/>
      <c r="G9" s="280"/>
      <c r="H9" s="280"/>
    </row>
    <row r="10" spans="1:8" ht="152.25"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2ГИС 4.0 и выше)</v>
      </c>
      <c r="D10" s="280"/>
      <c r="E10" s="280"/>
      <c r="F10" s="280"/>
      <c r="G10" s="280"/>
      <c r="H10" s="280"/>
    </row>
    <row r="11" spans="1:8" ht="21.75" thickBot="1" x14ac:dyDescent="0.25">
      <c r="A11" s="47"/>
      <c r="B11" s="48"/>
      <c r="C11" s="49"/>
      <c r="D11" s="113"/>
      <c r="E11" s="114"/>
      <c r="F11" s="114"/>
      <c r="G11" s="114"/>
      <c r="H11" s="115"/>
    </row>
    <row r="12" spans="1:8" ht="12.75"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"2ГИС.САРАТОВ" (версия для ПК); 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Интернет-площадки и Веб-приложения на основе Cправочника организаций "2ГИС.САРАТОВ", http://api.2gis.ru/</v>
      </c>
      <c r="D12" s="279">
        <f>F12*1.2</f>
        <v>11556</v>
      </c>
      <c r="E12" s="279">
        <f>F12*1.1</f>
        <v>10593</v>
      </c>
      <c r="F12" s="279">
        <v>9630</v>
      </c>
      <c r="G12" s="279">
        <f>F12*0.75</f>
        <v>7222.5</v>
      </c>
      <c r="H12" s="279">
        <f>F12*0.5</f>
        <v>4815</v>
      </c>
    </row>
    <row r="13" spans="1:8" ht="147" customHeight="1" x14ac:dyDescent="0.2">
      <c r="A13" s="55"/>
      <c r="B13" s="35"/>
      <c r="C13" s="35"/>
      <c r="D13" s="280"/>
      <c r="E13" s="280"/>
      <c r="F13" s="280"/>
      <c r="G13" s="280"/>
      <c r="H13" s="280"/>
    </row>
    <row r="14" spans="1:8" ht="10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"2ГИС.САРАТОВ" (версия для ПК); 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Интернет-площадки и Веб-приложения на основе Cправочника организаций "2ГИС.САРАТОВ", http://api.2gis.ru/</v>
      </c>
      <c r="D14" s="280"/>
      <c r="E14" s="280"/>
      <c r="F14" s="280"/>
      <c r="G14" s="280"/>
      <c r="H14" s="280"/>
    </row>
    <row r="15" spans="1:8" ht="151.5"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2ГИС 4.0 и выше)</v>
      </c>
      <c r="D15" s="280"/>
      <c r="E15" s="280"/>
      <c r="F15" s="280"/>
      <c r="G15" s="280"/>
      <c r="H15" s="280"/>
    </row>
    <row r="16" spans="1:8" ht="84.7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2ГИС 4.0 и выше)</v>
      </c>
      <c r="D16" s="359"/>
      <c r="E16" s="359"/>
      <c r="F16" s="359"/>
      <c r="G16" s="359"/>
      <c r="H16" s="359"/>
    </row>
    <row r="17" spans="1:8" ht="21.75" thickBot="1" x14ac:dyDescent="0.25">
      <c r="A17" s="47"/>
      <c r="B17" s="62"/>
      <c r="C17" s="49"/>
      <c r="D17" s="113"/>
      <c r="E17" s="114"/>
      <c r="F17" s="114"/>
      <c r="G17" s="114"/>
      <c r="H17" s="115"/>
    </row>
    <row r="18" spans="1:8" ht="105" x14ac:dyDescent="0.2">
      <c r="A18" s="65" t="s">
        <v>17</v>
      </c>
      <c r="B18" s="66" t="s">
        <v>18</v>
      </c>
      <c r="C18" s="67"/>
      <c r="D18" s="89">
        <v>1620</v>
      </c>
      <c r="E18" s="90"/>
      <c r="F18" s="90"/>
      <c r="G18" s="90"/>
      <c r="H18" s="91"/>
    </row>
    <row r="19" spans="1:8" ht="21" x14ac:dyDescent="0.2">
      <c r="A19" s="71"/>
      <c r="B19" s="72" t="s">
        <v>19</v>
      </c>
      <c r="C19" s="73" t="str">
        <f>"Электронный справочник "&amp;$C$2&amp;" (версия для ПК)"</f>
        <v>Электронный справочник "2ГИС.САРАТОВ" (версия для ПК)</v>
      </c>
      <c r="D19" s="94"/>
      <c r="E19" s="95"/>
      <c r="F19" s="95"/>
      <c r="G19" s="95"/>
      <c r="H19" s="96"/>
    </row>
    <row r="20" spans="1:8" ht="21" x14ac:dyDescent="0.2">
      <c r="A20" s="71"/>
      <c r="B20" s="72" t="s">
        <v>20</v>
      </c>
      <c r="C20" s="35"/>
      <c r="D20" s="94"/>
      <c r="E20" s="95"/>
      <c r="F20" s="95"/>
      <c r="G20" s="95"/>
      <c r="H20" s="96"/>
    </row>
    <row r="21" spans="1:8" ht="63.75"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"2ГИС.САРАТОВ"; Электронный справочник "2ГИС.САРАТОВ" (мобильная версия 2ГИС 4.0 и выше)</v>
      </c>
      <c r="D21" s="99"/>
      <c r="E21" s="100"/>
      <c r="F21" s="100"/>
      <c r="G21" s="100"/>
      <c r="H21" s="101"/>
    </row>
    <row r="22" spans="1:8" ht="21.75" thickBot="1" x14ac:dyDescent="0.25">
      <c r="A22" s="81"/>
      <c r="B22" s="82"/>
      <c r="C22" s="83"/>
      <c r="D22" s="673"/>
      <c r="E22" s="673"/>
      <c r="F22" s="673"/>
      <c r="G22" s="673"/>
      <c r="H22" s="755"/>
    </row>
    <row r="23" spans="1:8" ht="12.75"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Интернет-площадки и Веб-приложения на основе Cправочника организаций "2ГИС.САРАТОВ", http://api.2gis.ru/</v>
      </c>
      <c r="D23" s="68">
        <v>360</v>
      </c>
      <c r="E23" s="69"/>
      <c r="F23" s="69"/>
      <c r="G23" s="69"/>
      <c r="H23" s="70"/>
    </row>
    <row r="24" spans="1:8" ht="105" customHeight="1" x14ac:dyDescent="0.2">
      <c r="A24" s="71"/>
      <c r="B24" s="92"/>
      <c r="C24" s="93"/>
      <c r="D24" s="74"/>
      <c r="E24" s="75"/>
      <c r="F24" s="75"/>
      <c r="G24" s="75"/>
      <c r="H24" s="76"/>
    </row>
    <row r="25" spans="1:8" ht="152.25"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2ГИС 4.0 и выше)</v>
      </c>
      <c r="D25" s="78"/>
      <c r="E25" s="79"/>
      <c r="F25" s="79"/>
      <c r="G25" s="79"/>
      <c r="H25" s="80"/>
    </row>
    <row r="26" spans="1:8" ht="21.75" thickBot="1" x14ac:dyDescent="0.25">
      <c r="A26" s="81"/>
      <c r="B26" s="48"/>
      <c r="C26" s="49"/>
      <c r="D26" s="113"/>
      <c r="E26" s="114"/>
      <c r="F26" s="114"/>
      <c r="G26" s="114"/>
      <c r="H26" s="115"/>
    </row>
    <row r="27" spans="1:8" ht="12.75"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"2ГИС.САРАТОВ" (версия для ПК); 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v>
      </c>
      <c r="D27" s="279">
        <f>F27*1.2</f>
        <v>15120</v>
      </c>
      <c r="E27" s="279">
        <f>F27*1.1</f>
        <v>13860.000000000002</v>
      </c>
      <c r="F27" s="279">
        <v>12600</v>
      </c>
      <c r="G27" s="279">
        <f>F27*0.75</f>
        <v>9450</v>
      </c>
      <c r="H27" s="279">
        <f>F27*0.5</f>
        <v>6300</v>
      </c>
    </row>
    <row r="28" spans="1:8" ht="105" customHeight="1" x14ac:dyDescent="0.2">
      <c r="A28" s="71"/>
      <c r="B28" s="35"/>
      <c r="C28" s="35"/>
      <c r="D28" s="280"/>
      <c r="E28" s="280"/>
      <c r="F28" s="280"/>
      <c r="G28" s="280"/>
      <c r="H28" s="280"/>
    </row>
    <row r="29" spans="1:8" ht="63"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v>
      </c>
      <c r="D29" s="280"/>
      <c r="E29" s="280"/>
      <c r="F29" s="280"/>
      <c r="G29" s="280"/>
      <c r="H29" s="280"/>
    </row>
    <row r="30" spans="1:8" ht="152.25"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2ГИС 4.0 и выше)</v>
      </c>
      <c r="D30" s="280"/>
      <c r="E30" s="280"/>
      <c r="F30" s="280"/>
      <c r="G30" s="280"/>
      <c r="H30" s="280"/>
    </row>
    <row r="31" spans="1:8" ht="21.75" thickBot="1" x14ac:dyDescent="0.25">
      <c r="A31" s="81"/>
      <c r="B31" s="48"/>
      <c r="C31" s="49"/>
      <c r="D31" s="113"/>
      <c r="E31" s="114"/>
      <c r="F31" s="114"/>
      <c r="G31" s="114"/>
      <c r="H31" s="115"/>
    </row>
    <row r="32" spans="1:8" ht="42"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"2ГИС.САРАТОВ" (версия для ПК); 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v>
      </c>
      <c r="D32" s="279">
        <f>F32*1.2</f>
        <v>16185.599999999999</v>
      </c>
      <c r="E32" s="279">
        <f>F32*1.1</f>
        <v>14836.800000000001</v>
      </c>
      <c r="F32" s="279">
        <v>13488</v>
      </c>
      <c r="G32" s="279">
        <f>F32*0.75</f>
        <v>10116</v>
      </c>
      <c r="H32" s="279">
        <f>F32*0.5</f>
        <v>6744</v>
      </c>
    </row>
    <row r="33" spans="1:8" ht="105.75" customHeight="1" x14ac:dyDescent="0.2">
      <c r="A33" s="71"/>
      <c r="B33" s="35"/>
      <c r="C33" s="35"/>
      <c r="D33" s="280"/>
      <c r="E33" s="280"/>
      <c r="F33" s="280"/>
      <c r="G33" s="280"/>
      <c r="H33" s="280"/>
    </row>
    <row r="34" spans="1:8" ht="63"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v>
      </c>
      <c r="D34" s="280"/>
      <c r="E34" s="280"/>
      <c r="F34" s="280"/>
      <c r="G34" s="280"/>
      <c r="H34" s="280"/>
    </row>
    <row r="35" spans="1:8" ht="151.5"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2ГИС 4.0 и выше)</v>
      </c>
      <c r="D35" s="280"/>
      <c r="E35" s="280"/>
      <c r="F35" s="280"/>
      <c r="G35" s="280"/>
      <c r="H35" s="280"/>
    </row>
    <row r="36" spans="1:8" ht="84.7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2ГИС 4.0 и выше)</v>
      </c>
      <c r="D36" s="280"/>
      <c r="E36" s="280"/>
      <c r="F36" s="280"/>
      <c r="G36" s="280"/>
      <c r="H36" s="280"/>
    </row>
    <row r="37" spans="1:8" ht="21.75" thickBot="1" x14ac:dyDescent="0.25">
      <c r="A37" s="112"/>
      <c r="B37" s="62"/>
      <c r="C37" s="49"/>
      <c r="D37" s="130"/>
      <c r="E37" s="130"/>
      <c r="F37" s="130"/>
      <c r="G37" s="130"/>
      <c r="H37" s="509"/>
    </row>
    <row r="38" spans="1:8" ht="105" x14ac:dyDescent="0.2">
      <c r="A38" s="65" t="s">
        <v>28</v>
      </c>
      <c r="B38" s="66" t="s">
        <v>29</v>
      </c>
      <c r="C38" s="67"/>
      <c r="D38" s="89">
        <v>2280</v>
      </c>
      <c r="E38" s="90"/>
      <c r="F38" s="90"/>
      <c r="G38" s="90"/>
      <c r="H38" s="91"/>
    </row>
    <row r="39" spans="1:8" ht="21" x14ac:dyDescent="0.2">
      <c r="A39" s="71"/>
      <c r="B39" s="72" t="s">
        <v>19</v>
      </c>
      <c r="C39" s="73" t="str">
        <f>"Электронный справочник "&amp;$C$2&amp;" (версия для ПК)"</f>
        <v>Электронный справочник "2ГИС.САРАТОВ" (версия для ПК)</v>
      </c>
      <c r="D39" s="94"/>
      <c r="E39" s="95"/>
      <c r="F39" s="95"/>
      <c r="G39" s="95"/>
      <c r="H39" s="96"/>
    </row>
    <row r="40" spans="1:8" ht="21" x14ac:dyDescent="0.2">
      <c r="A40" s="71"/>
      <c r="B40" s="72" t="s">
        <v>20</v>
      </c>
      <c r="C40" s="35"/>
      <c r="D40" s="94"/>
      <c r="E40" s="95"/>
      <c r="F40" s="95"/>
      <c r="G40" s="95"/>
      <c r="H40" s="96"/>
    </row>
    <row r="41" spans="1:8" ht="63.75"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"2ГИС.САРАТОВ"; Электронный справочник "2ГИС.САРАТОВ" (мобильная версия 2ГИС 4.0 и выше)</v>
      </c>
      <c r="D41" s="99"/>
      <c r="E41" s="100"/>
      <c r="F41" s="100"/>
      <c r="G41" s="100"/>
      <c r="H41" s="101"/>
    </row>
    <row r="42" spans="1:8" ht="21.75" thickBot="1" x14ac:dyDescent="0.25">
      <c r="A42" s="81"/>
      <c r="B42" s="82"/>
      <c r="C42" s="83"/>
      <c r="D42" s="130"/>
      <c r="E42" s="130"/>
      <c r="F42" s="130"/>
      <c r="G42" s="130"/>
      <c r="H42" s="130"/>
    </row>
    <row r="43" spans="1:8" ht="42"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v>
      </c>
      <c r="D43" s="89">
        <v>504</v>
      </c>
      <c r="E43" s="90"/>
      <c r="F43" s="90"/>
      <c r="G43" s="90"/>
      <c r="H43" s="91"/>
    </row>
    <row r="44" spans="1:8" ht="12.75" customHeight="1" x14ac:dyDescent="0.2">
      <c r="A44" s="71"/>
      <c r="B44" s="92"/>
      <c r="C44" s="93"/>
      <c r="D44" s="94"/>
      <c r="E44" s="95"/>
      <c r="F44" s="95"/>
      <c r="G44" s="95"/>
      <c r="H44" s="96"/>
    </row>
    <row r="45" spans="1:8" ht="151.5"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2ГИС 4.0 и выше)</v>
      </c>
      <c r="D45" s="94"/>
      <c r="E45" s="95"/>
      <c r="F45" s="95"/>
      <c r="G45" s="95"/>
      <c r="H45" s="96"/>
    </row>
    <row r="46" spans="1:8" ht="152.25"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2ГИС 4.0 и выше)</v>
      </c>
      <c r="D46" s="99"/>
      <c r="E46" s="100"/>
      <c r="F46" s="100"/>
      <c r="G46" s="100"/>
      <c r="H46" s="101"/>
    </row>
    <row r="47" spans="1:8" s="16" customFormat="1" ht="24.95" customHeight="1" thickBot="1" x14ac:dyDescent="0.25">
      <c r="A47" s="81"/>
      <c r="B47" s="129"/>
      <c r="C47" s="130"/>
      <c r="D47" s="113"/>
      <c r="E47" s="114"/>
      <c r="F47" s="114"/>
      <c r="G47" s="114"/>
      <c r="H47" s="115"/>
    </row>
    <row r="48" spans="1:8" s="16" customFormat="1" ht="50.1" customHeight="1" thickBot="1" x14ac:dyDescent="0.25">
      <c r="A48" s="278" t="s">
        <v>176</v>
      </c>
      <c r="B48" s="66" t="s">
        <v>177</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"2ГИС.САРАТОВ" (версия для ПК)</v>
      </c>
      <c r="D48" s="279">
        <f>F48*1.2</f>
        <v>5400</v>
      </c>
      <c r="E48" s="279">
        <f>F48*1.1</f>
        <v>4950</v>
      </c>
      <c r="F48" s="279">
        <v>4500</v>
      </c>
      <c r="G48" s="279">
        <f>F48*0.75</f>
        <v>3375</v>
      </c>
      <c r="H48" s="279">
        <f>F48*0.5</f>
        <v>2250</v>
      </c>
    </row>
    <row r="49" spans="1:8" s="16" customFormat="1" ht="99.95" customHeight="1" thickBot="1" x14ac:dyDescent="0.25">
      <c r="A49" s="278"/>
      <c r="B49" s="72" t="s">
        <v>178</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"2ГИС.САРАТОВ" (версия для ПК); 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v>
      </c>
      <c r="D49" s="280"/>
      <c r="E49" s="280"/>
      <c r="F49" s="280"/>
      <c r="G49" s="280"/>
      <c r="H49" s="280"/>
    </row>
    <row r="50" spans="1:8" s="16" customFormat="1" ht="99.95" customHeight="1" thickBot="1" x14ac:dyDescent="0.25">
      <c r="A50" s="278"/>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v>
      </c>
      <c r="D50" s="280"/>
      <c r="E50" s="280"/>
      <c r="F50" s="280"/>
      <c r="G50" s="280"/>
      <c r="H50" s="280"/>
    </row>
    <row r="51" spans="1:8" s="16" customFormat="1" ht="24.95" customHeight="1" thickBot="1" x14ac:dyDescent="0.25">
      <c r="A51" s="81"/>
      <c r="B51" s="129"/>
      <c r="C51" s="130"/>
      <c r="D51" s="113"/>
      <c r="E51" s="114"/>
      <c r="F51" s="114"/>
      <c r="G51" s="114"/>
      <c r="H51" s="115"/>
    </row>
    <row r="52" spans="1:8" s="16" customFormat="1" ht="50.1" customHeight="1" x14ac:dyDescent="0.2">
      <c r="A52" s="281" t="s">
        <v>179</v>
      </c>
      <c r="B52" s="66" t="s">
        <v>180</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"2ГИС.САРАТОВ" (версия для ПК)</v>
      </c>
      <c r="D52" s="89">
        <v>330</v>
      </c>
      <c r="E52" s="90"/>
      <c r="F52" s="90"/>
      <c r="G52" s="90"/>
      <c r="H52" s="91"/>
    </row>
    <row r="53" spans="1:8" s="16" customFormat="1" ht="99.95" customHeight="1"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v>
      </c>
      <c r="D53" s="99"/>
      <c r="E53" s="100"/>
      <c r="F53" s="100"/>
      <c r="G53" s="100"/>
      <c r="H53" s="101"/>
    </row>
    <row r="54" spans="1:8" s="16" customFormat="1" ht="24.95" customHeight="1" thickBot="1" x14ac:dyDescent="0.25">
      <c r="A54" s="81"/>
      <c r="B54" s="82"/>
      <c r="C54" s="83"/>
      <c r="D54" s="113"/>
      <c r="E54" s="114"/>
      <c r="F54" s="114"/>
      <c r="G54" s="114"/>
      <c r="H54" s="115"/>
    </row>
    <row r="55" spans="1:8" s="16" customFormat="1" ht="48" customHeight="1" x14ac:dyDescent="0.2">
      <c r="A55" s="29" t="s">
        <v>31</v>
      </c>
      <c r="B55" s="30" t="s">
        <v>27</v>
      </c>
      <c r="C5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"2ГИС.САРАТОВ" (версия для ПК); 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Интернет-площадки и Веб-приложения на основе Cправочника организаций "2ГИС.САРАТОВ", http://api.2gis.ru/</v>
      </c>
      <c r="D55" s="31">
        <f>F55*1.2</f>
        <v>11793.6</v>
      </c>
      <c r="E55" s="32">
        <f>F55*1.1</f>
        <v>10810.800000000001</v>
      </c>
      <c r="F55" s="32">
        <v>9828</v>
      </c>
      <c r="G55" s="32">
        <f>F55*0.75</f>
        <v>7371</v>
      </c>
      <c r="H55" s="33">
        <f>F55*0.5</f>
        <v>4914</v>
      </c>
    </row>
    <row r="56" spans="1:8" s="16" customFormat="1" ht="132" customHeight="1" x14ac:dyDescent="0.2">
      <c r="A56" s="34"/>
      <c r="B56" s="35"/>
      <c r="C56" s="35"/>
      <c r="D56" s="36"/>
      <c r="E56" s="37"/>
      <c r="F56" s="37"/>
      <c r="G56" s="37"/>
      <c r="H56" s="38"/>
    </row>
    <row r="57" spans="1:8" s="16" customFormat="1" ht="127.5" customHeight="1" x14ac:dyDescent="0.2">
      <c r="A57" s="34"/>
      <c r="B57" s="39" t="s">
        <v>12</v>
      </c>
      <c r="C5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"2ГИС.САРАТОВ" (версия для ПК); 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Интернет-площадки и Веб-приложения на основе Cправочника организаций "2ГИС.САРАТОВ", http://api.2gis.ru/</v>
      </c>
      <c r="D57" s="36"/>
      <c r="E57" s="37"/>
      <c r="F57" s="37"/>
      <c r="G57" s="37"/>
      <c r="H57" s="38"/>
    </row>
    <row r="58" spans="1:8" s="16" customFormat="1" ht="127.5" customHeight="1" thickBot="1" x14ac:dyDescent="0.25">
      <c r="A58" s="119"/>
      <c r="B58" s="120" t="s">
        <v>33</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2ГИС 4.0 и выше)</v>
      </c>
      <c r="D58" s="121"/>
      <c r="E58" s="122"/>
      <c r="F58" s="122"/>
      <c r="G58" s="122"/>
      <c r="H58" s="123"/>
    </row>
    <row r="59" spans="1:8" s="16" customFormat="1" ht="166.5" customHeight="1" thickBot="1" x14ac:dyDescent="0.25">
      <c r="A59" s="41"/>
      <c r="B59" s="42" t="s">
        <v>13</v>
      </c>
      <c r="C5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2ГИС 4.0 и выше)</v>
      </c>
      <c r="D59" s="44"/>
      <c r="E59" s="45"/>
      <c r="F59" s="45"/>
      <c r="G59" s="45"/>
      <c r="H59" s="46"/>
    </row>
    <row r="60" spans="1:8" s="16" customFormat="1" ht="24.95" customHeight="1" thickBot="1" x14ac:dyDescent="0.25">
      <c r="A60" s="47"/>
      <c r="B60" s="48"/>
      <c r="C60" s="49"/>
      <c r="D60" s="50"/>
      <c r="E60" s="51"/>
      <c r="F60" s="51"/>
      <c r="G60" s="51"/>
      <c r="H60" s="52"/>
    </row>
    <row r="61" spans="1:8" s="16" customFormat="1" ht="48" customHeight="1" x14ac:dyDescent="0.2">
      <c r="A61" s="53" t="s">
        <v>35</v>
      </c>
      <c r="B61" s="30" t="s">
        <v>27</v>
      </c>
      <c r="C61"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"2ГИС.САРАТОВ" (версия для ПК); 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Интернет-площадки и Веб-приложения на основе Cправочника организаций "2ГИС.САРАТОВ", http://api.2gis.ru/</v>
      </c>
      <c r="D61" s="54">
        <f>F61*1.2</f>
        <v>12614.4</v>
      </c>
      <c r="E61" s="32">
        <f>F61*1.1</f>
        <v>11563.2</v>
      </c>
      <c r="F61" s="32">
        <v>10512</v>
      </c>
      <c r="G61" s="32">
        <f>F61*0.75</f>
        <v>7884</v>
      </c>
      <c r="H61" s="33">
        <f>F61*0.5</f>
        <v>5256</v>
      </c>
    </row>
    <row r="62" spans="1:8" s="16" customFormat="1" ht="132" customHeight="1" x14ac:dyDescent="0.2">
      <c r="A62" s="55"/>
      <c r="B62" s="35"/>
      <c r="C62" s="35"/>
      <c r="D62" s="56"/>
      <c r="E62" s="37"/>
      <c r="F62" s="37"/>
      <c r="G62" s="37"/>
      <c r="H62" s="38"/>
    </row>
    <row r="63" spans="1:8" s="16" customFormat="1" ht="138.94999999999999" customHeight="1" x14ac:dyDescent="0.2">
      <c r="A63" s="55"/>
      <c r="B63" s="39" t="s">
        <v>12</v>
      </c>
      <c r="C63"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"2ГИС.САРАТОВ" (версия для ПК); 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Интернет-площадки и Веб-приложения на основе Cправочника организаций "2ГИС.САРАТОВ", http://api.2gis.ru/</v>
      </c>
      <c r="D63" s="56"/>
      <c r="E63" s="37"/>
      <c r="F63" s="37"/>
      <c r="G63" s="37"/>
      <c r="H63" s="38"/>
    </row>
    <row r="64" spans="1:8" s="16" customFormat="1" ht="166.5" customHeight="1" x14ac:dyDescent="0.2">
      <c r="A64" s="55"/>
      <c r="B64" s="57" t="s">
        <v>13</v>
      </c>
      <c r="C64"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2ГИС 4.0 и выше)</v>
      </c>
      <c r="D64" s="56"/>
      <c r="E64" s="37"/>
      <c r="F64" s="37"/>
      <c r="G64" s="37"/>
      <c r="H64" s="38"/>
    </row>
    <row r="65" spans="1:8" s="16" customFormat="1" ht="92.25" customHeight="1" thickBot="1" x14ac:dyDescent="0.25">
      <c r="A65" s="59"/>
      <c r="B65" s="42" t="s">
        <v>36</v>
      </c>
      <c r="C65"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2ГИС 4.0 и выше)</v>
      </c>
      <c r="D65" s="61"/>
      <c r="E65" s="45"/>
      <c r="F65" s="45"/>
      <c r="G65" s="45"/>
      <c r="H65" s="46"/>
    </row>
    <row r="66" spans="1:8" s="16" customFormat="1" ht="24.95" customHeight="1" thickBot="1" x14ac:dyDescent="0.25">
      <c r="A66" s="81"/>
      <c r="B66" s="82"/>
      <c r="C66" s="83"/>
      <c r="D66" s="84"/>
      <c r="E66" s="85"/>
      <c r="F66" s="85"/>
      <c r="G66" s="85"/>
      <c r="H66" s="86"/>
    </row>
    <row r="67" spans="1:8" s="16" customFormat="1" ht="50.1" customHeight="1" x14ac:dyDescent="0.2">
      <c r="A67" s="65" t="s">
        <v>37</v>
      </c>
      <c r="B67" s="87" t="s">
        <v>23</v>
      </c>
      <c r="C67"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Интернет-площадки и Веб-приложения на основе Cправочника организаций "2ГИС.САРАТОВ", http://api.2gis.ru/</v>
      </c>
      <c r="D67" s="271">
        <v>360</v>
      </c>
      <c r="E67" s="272"/>
      <c r="F67" s="272"/>
      <c r="G67" s="272"/>
      <c r="H67" s="273"/>
    </row>
    <row r="68" spans="1:8" s="16" customFormat="1" ht="94.5" customHeight="1" x14ac:dyDescent="0.2">
      <c r="A68" s="71"/>
      <c r="B68" s="92"/>
      <c r="C68" s="93"/>
      <c r="D68" s="94"/>
      <c r="E68" s="95"/>
      <c r="F68" s="95"/>
      <c r="G68" s="95"/>
      <c r="H68" s="274"/>
    </row>
    <row r="69" spans="1:8" s="16" customFormat="1" ht="163.5" customHeight="1" thickBot="1" x14ac:dyDescent="0.25">
      <c r="A69" s="77"/>
      <c r="B69" s="97" t="s">
        <v>13</v>
      </c>
      <c r="C69"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2ГИС 4.0 и выше)</v>
      </c>
      <c r="D69" s="275"/>
      <c r="E69" s="276"/>
      <c r="F69" s="276"/>
      <c r="G69" s="276"/>
      <c r="H69" s="277"/>
    </row>
    <row r="70" spans="1:8" s="16" customFormat="1" ht="24.95" customHeight="1" thickBot="1" x14ac:dyDescent="0.25">
      <c r="A70" s="81"/>
      <c r="B70" s="129"/>
      <c r="C70" s="130"/>
      <c r="D70" s="113"/>
      <c r="E70" s="114"/>
      <c r="F70" s="114"/>
      <c r="G70" s="114"/>
      <c r="H70" s="115"/>
    </row>
    <row r="71" spans="1:8" s="16" customFormat="1" ht="50.1" customHeight="1" thickBot="1" x14ac:dyDescent="0.25">
      <c r="A71" s="136" t="s">
        <v>670</v>
      </c>
      <c r="B71" s="137"/>
      <c r="C71" s="137"/>
      <c r="D71" s="138" t="str">
        <f>"от "&amp;MIN(D72:D91)&amp;" до "&amp;MAX(D72:D91)</f>
        <v>от 1830 до 36600</v>
      </c>
      <c r="E71" s="139"/>
      <c r="F71" s="139"/>
      <c r="G71" s="139"/>
      <c r="H71" s="140"/>
    </row>
    <row r="72" spans="1:8" s="16" customFormat="1" ht="37.5" customHeight="1" outlineLevel="1" x14ac:dyDescent="0.2">
      <c r="A72" s="141" t="s">
        <v>39</v>
      </c>
      <c r="B72" s="369"/>
      <c r="C72" s="30" t="str">
        <f>"Электронный справочник на основе Справочника организаций"&amp;$C$2&amp;" (версия для ПК)"</f>
        <v>Электронный справочник на основе Справочника организаций"2ГИС.САРАТОВ" (версия для ПК)</v>
      </c>
      <c r="D72" s="370">
        <v>1830</v>
      </c>
      <c r="E72" s="145"/>
      <c r="F72" s="145"/>
      <c r="G72" s="145"/>
      <c r="H72" s="146"/>
    </row>
    <row r="73" spans="1:8" s="16" customFormat="1" ht="37.5" customHeight="1" outlineLevel="1" x14ac:dyDescent="0.2">
      <c r="A73" s="147" t="s">
        <v>40</v>
      </c>
      <c r="B73" s="371"/>
      <c r="C73" s="355"/>
      <c r="D73" s="56">
        <v>3660</v>
      </c>
      <c r="E73" s="37"/>
      <c r="F73" s="37"/>
      <c r="G73" s="37"/>
      <c r="H73" s="38"/>
    </row>
    <row r="74" spans="1:8" s="16" customFormat="1" ht="37.5" customHeight="1" outlineLevel="1" x14ac:dyDescent="0.2">
      <c r="A74" s="147" t="s">
        <v>41</v>
      </c>
      <c r="B74" s="371"/>
      <c r="C74" s="355"/>
      <c r="D74" s="56">
        <v>5490</v>
      </c>
      <c r="E74" s="37"/>
      <c r="F74" s="37"/>
      <c r="G74" s="37"/>
      <c r="H74" s="38"/>
    </row>
    <row r="75" spans="1:8" s="16" customFormat="1" ht="37.5" customHeight="1" outlineLevel="1" x14ac:dyDescent="0.2">
      <c r="A75" s="147" t="s">
        <v>42</v>
      </c>
      <c r="B75" s="371"/>
      <c r="C75" s="355"/>
      <c r="D75" s="56">
        <v>7320</v>
      </c>
      <c r="E75" s="37"/>
      <c r="F75" s="37"/>
      <c r="G75" s="37"/>
      <c r="H75" s="38"/>
    </row>
    <row r="76" spans="1:8" s="16" customFormat="1" ht="37.5" customHeight="1" outlineLevel="1" x14ac:dyDescent="0.2">
      <c r="A76" s="147" t="s">
        <v>43</v>
      </c>
      <c r="B76" s="371"/>
      <c r="C76" s="355"/>
      <c r="D76" s="56">
        <v>9150</v>
      </c>
      <c r="E76" s="37"/>
      <c r="F76" s="37"/>
      <c r="G76" s="37"/>
      <c r="H76" s="38"/>
    </row>
    <row r="77" spans="1:8" s="16" customFormat="1" ht="37.5" customHeight="1" outlineLevel="1" x14ac:dyDescent="0.2">
      <c r="A77" s="147" t="s">
        <v>44</v>
      </c>
      <c r="B77" s="371"/>
      <c r="C77" s="355"/>
      <c r="D77" s="56">
        <v>10980</v>
      </c>
      <c r="E77" s="37"/>
      <c r="F77" s="37"/>
      <c r="G77" s="37"/>
      <c r="H77" s="38"/>
    </row>
    <row r="78" spans="1:8" s="16" customFormat="1" ht="37.5" customHeight="1" outlineLevel="1" x14ac:dyDescent="0.2">
      <c r="A78" s="147" t="s">
        <v>45</v>
      </c>
      <c r="B78" s="371"/>
      <c r="C78" s="355"/>
      <c r="D78" s="56">
        <v>12810</v>
      </c>
      <c r="E78" s="37"/>
      <c r="F78" s="37"/>
      <c r="G78" s="37"/>
      <c r="H78" s="38"/>
    </row>
    <row r="79" spans="1:8" s="16" customFormat="1" ht="37.5" customHeight="1" outlineLevel="1" x14ac:dyDescent="0.2">
      <c r="A79" s="147" t="s">
        <v>46</v>
      </c>
      <c r="B79" s="371"/>
      <c r="C79" s="355"/>
      <c r="D79" s="56">
        <v>14640</v>
      </c>
      <c r="E79" s="37"/>
      <c r="F79" s="37"/>
      <c r="G79" s="37"/>
      <c r="H79" s="38"/>
    </row>
    <row r="80" spans="1:8" s="16" customFormat="1" ht="37.5" customHeight="1" outlineLevel="1" x14ac:dyDescent="0.2">
      <c r="A80" s="147" t="s">
        <v>47</v>
      </c>
      <c r="B80" s="371"/>
      <c r="C80" s="355"/>
      <c r="D80" s="56">
        <v>16470</v>
      </c>
      <c r="E80" s="37"/>
      <c r="F80" s="37"/>
      <c r="G80" s="37"/>
      <c r="H80" s="38"/>
    </row>
    <row r="81" spans="1:8" s="16" customFormat="1" ht="37.5" customHeight="1" outlineLevel="1" x14ac:dyDescent="0.2">
      <c r="A81" s="147" t="s">
        <v>48</v>
      </c>
      <c r="B81" s="371"/>
      <c r="C81" s="355"/>
      <c r="D81" s="56">
        <v>18300</v>
      </c>
      <c r="E81" s="37"/>
      <c r="F81" s="37"/>
      <c r="G81" s="37"/>
      <c r="H81" s="38"/>
    </row>
    <row r="82" spans="1:8" s="16" customFormat="1" ht="37.5" customHeight="1" outlineLevel="1" x14ac:dyDescent="0.2">
      <c r="A82" s="147" t="s">
        <v>49</v>
      </c>
      <c r="B82" s="371"/>
      <c r="C82" s="355"/>
      <c r="D82" s="56">
        <v>20130</v>
      </c>
      <c r="E82" s="37"/>
      <c r="F82" s="37"/>
      <c r="G82" s="37"/>
      <c r="H82" s="38"/>
    </row>
    <row r="83" spans="1:8" s="16" customFormat="1" ht="37.5" customHeight="1" outlineLevel="1" x14ac:dyDescent="0.2">
      <c r="A83" s="147" t="s">
        <v>50</v>
      </c>
      <c r="B83" s="371"/>
      <c r="C83" s="355"/>
      <c r="D83" s="56">
        <v>21960</v>
      </c>
      <c r="E83" s="37"/>
      <c r="F83" s="37"/>
      <c r="G83" s="37"/>
      <c r="H83" s="38"/>
    </row>
    <row r="84" spans="1:8" s="16" customFormat="1" ht="37.5" customHeight="1" outlineLevel="1" x14ac:dyDescent="0.2">
      <c r="A84" s="147" t="s">
        <v>51</v>
      </c>
      <c r="B84" s="371"/>
      <c r="C84" s="355"/>
      <c r="D84" s="56">
        <v>23790</v>
      </c>
      <c r="E84" s="37"/>
      <c r="F84" s="37"/>
      <c r="G84" s="37"/>
      <c r="H84" s="38"/>
    </row>
    <row r="85" spans="1:8" s="16" customFormat="1" ht="37.5" customHeight="1" outlineLevel="1" x14ac:dyDescent="0.2">
      <c r="A85" s="147" t="s">
        <v>52</v>
      </c>
      <c r="B85" s="371"/>
      <c r="C85" s="355"/>
      <c r="D85" s="56">
        <v>25620</v>
      </c>
      <c r="E85" s="37"/>
      <c r="F85" s="37"/>
      <c r="G85" s="37"/>
      <c r="H85" s="38"/>
    </row>
    <row r="86" spans="1:8" s="16" customFormat="1" ht="37.5" customHeight="1" outlineLevel="1" x14ac:dyDescent="0.2">
      <c r="A86" s="147" t="s">
        <v>53</v>
      </c>
      <c r="B86" s="371"/>
      <c r="C86" s="355"/>
      <c r="D86" s="56">
        <v>27450</v>
      </c>
      <c r="E86" s="37"/>
      <c r="F86" s="37"/>
      <c r="G86" s="37"/>
      <c r="H86" s="38"/>
    </row>
    <row r="87" spans="1:8" s="16" customFormat="1" ht="37.5" customHeight="1" outlineLevel="1" x14ac:dyDescent="0.2">
      <c r="A87" s="147" t="s">
        <v>54</v>
      </c>
      <c r="B87" s="371"/>
      <c r="C87" s="355"/>
      <c r="D87" s="56">
        <v>29280</v>
      </c>
      <c r="E87" s="37"/>
      <c r="F87" s="37"/>
      <c r="G87" s="37"/>
      <c r="H87" s="38"/>
    </row>
    <row r="88" spans="1:8" s="16" customFormat="1" ht="37.5" customHeight="1" outlineLevel="1" x14ac:dyDescent="0.2">
      <c r="A88" s="147" t="s">
        <v>55</v>
      </c>
      <c r="B88" s="371"/>
      <c r="C88" s="355"/>
      <c r="D88" s="56">
        <v>31110</v>
      </c>
      <c r="E88" s="37"/>
      <c r="F88" s="37"/>
      <c r="G88" s="37"/>
      <c r="H88" s="38"/>
    </row>
    <row r="89" spans="1:8" s="16" customFormat="1" ht="37.5" customHeight="1" outlineLevel="1" x14ac:dyDescent="0.2">
      <c r="A89" s="147" t="s">
        <v>56</v>
      </c>
      <c r="B89" s="371"/>
      <c r="C89" s="355"/>
      <c r="D89" s="56">
        <v>32940</v>
      </c>
      <c r="E89" s="37"/>
      <c r="F89" s="37"/>
      <c r="G89" s="37"/>
      <c r="H89" s="38"/>
    </row>
    <row r="90" spans="1:8" s="16" customFormat="1" ht="37.5" customHeight="1" outlineLevel="1" x14ac:dyDescent="0.2">
      <c r="A90" s="147" t="s">
        <v>57</v>
      </c>
      <c r="B90" s="371"/>
      <c r="C90" s="355"/>
      <c r="D90" s="56">
        <v>34770</v>
      </c>
      <c r="E90" s="37"/>
      <c r="F90" s="37"/>
      <c r="G90" s="37"/>
      <c r="H90" s="38"/>
    </row>
    <row r="91" spans="1:8" s="16" customFormat="1" ht="37.5" customHeight="1" outlineLevel="1" x14ac:dyDescent="0.2">
      <c r="A91" s="147" t="s">
        <v>58</v>
      </c>
      <c r="B91" s="371"/>
      <c r="C91" s="355"/>
      <c r="D91" s="56">
        <v>36600</v>
      </c>
      <c r="E91" s="37"/>
      <c r="F91" s="37"/>
      <c r="G91" s="37"/>
      <c r="H91" s="38"/>
    </row>
    <row r="92" spans="1:8" s="16" customFormat="1" ht="37.5" customHeight="1" outlineLevel="1" x14ac:dyDescent="0.2">
      <c r="A92" s="147" t="s">
        <v>181</v>
      </c>
      <c r="B92" s="148"/>
      <c r="C92" s="355"/>
      <c r="D92" s="56">
        <v>38430</v>
      </c>
      <c r="E92" s="37"/>
      <c r="F92" s="37"/>
      <c r="G92" s="37"/>
      <c r="H92" s="38"/>
    </row>
    <row r="93" spans="1:8" s="16" customFormat="1" ht="37.5" customHeight="1" outlineLevel="1" x14ac:dyDescent="0.2">
      <c r="A93" s="147" t="s">
        <v>182</v>
      </c>
      <c r="B93" s="148"/>
      <c r="C93" s="355"/>
      <c r="D93" s="56">
        <v>40260</v>
      </c>
      <c r="E93" s="37"/>
      <c r="F93" s="37"/>
      <c r="G93" s="37"/>
      <c r="H93" s="38"/>
    </row>
    <row r="94" spans="1:8" s="16" customFormat="1" ht="37.5" customHeight="1" outlineLevel="1" x14ac:dyDescent="0.2">
      <c r="A94" s="147" t="s">
        <v>183</v>
      </c>
      <c r="B94" s="148"/>
      <c r="C94" s="355"/>
      <c r="D94" s="56">
        <v>42090</v>
      </c>
      <c r="E94" s="37"/>
      <c r="F94" s="37"/>
      <c r="G94" s="37"/>
      <c r="H94" s="38"/>
    </row>
    <row r="95" spans="1:8" s="16" customFormat="1" ht="37.5" customHeight="1" outlineLevel="1" x14ac:dyDescent="0.2">
      <c r="A95" s="147" t="s">
        <v>184</v>
      </c>
      <c r="B95" s="148"/>
      <c r="C95" s="355"/>
      <c r="D95" s="56">
        <v>43920</v>
      </c>
      <c r="E95" s="37"/>
      <c r="F95" s="37"/>
      <c r="G95" s="37"/>
      <c r="H95" s="38"/>
    </row>
    <row r="96" spans="1:8" s="16" customFormat="1" ht="37.5" customHeight="1" outlineLevel="1" x14ac:dyDescent="0.2">
      <c r="A96" s="147" t="s">
        <v>185</v>
      </c>
      <c r="B96" s="148"/>
      <c r="C96" s="355"/>
      <c r="D96" s="56">
        <v>45750</v>
      </c>
      <c r="E96" s="37"/>
      <c r="F96" s="37"/>
      <c r="G96" s="37"/>
      <c r="H96" s="38"/>
    </row>
    <row r="97" spans="1:8" s="16" customFormat="1" ht="37.5" customHeight="1" outlineLevel="1" x14ac:dyDescent="0.2">
      <c r="A97" s="147" t="s">
        <v>186</v>
      </c>
      <c r="B97" s="148"/>
      <c r="C97" s="355"/>
      <c r="D97" s="56">
        <v>47580</v>
      </c>
      <c r="E97" s="37"/>
      <c r="F97" s="37"/>
      <c r="G97" s="37"/>
      <c r="H97" s="38"/>
    </row>
    <row r="98" spans="1:8" s="16" customFormat="1" ht="37.5" customHeight="1" outlineLevel="1" x14ac:dyDescent="0.2">
      <c r="A98" s="147" t="s">
        <v>187</v>
      </c>
      <c r="B98" s="148"/>
      <c r="C98" s="355"/>
      <c r="D98" s="56">
        <v>49410</v>
      </c>
      <c r="E98" s="37"/>
      <c r="F98" s="37"/>
      <c r="G98" s="37"/>
      <c r="H98" s="38"/>
    </row>
    <row r="99" spans="1:8" s="16" customFormat="1" ht="37.5" customHeight="1" outlineLevel="1" x14ac:dyDescent="0.2">
      <c r="A99" s="147" t="s">
        <v>188</v>
      </c>
      <c r="B99" s="148"/>
      <c r="C99" s="355"/>
      <c r="D99" s="56">
        <v>51240</v>
      </c>
      <c r="E99" s="37"/>
      <c r="F99" s="37"/>
      <c r="G99" s="37"/>
      <c r="H99" s="38"/>
    </row>
    <row r="100" spans="1:8" s="16" customFormat="1" ht="37.5" customHeight="1" outlineLevel="1" x14ac:dyDescent="0.2">
      <c r="A100" s="147" t="s">
        <v>189</v>
      </c>
      <c r="B100" s="148"/>
      <c r="C100" s="355"/>
      <c r="D100" s="56">
        <v>53070</v>
      </c>
      <c r="E100" s="37"/>
      <c r="F100" s="37"/>
      <c r="G100" s="37"/>
      <c r="H100" s="38"/>
    </row>
    <row r="101" spans="1:8" s="16" customFormat="1" ht="37.5" customHeight="1" outlineLevel="1" x14ac:dyDescent="0.2">
      <c r="A101" s="147" t="s">
        <v>190</v>
      </c>
      <c r="B101" s="148"/>
      <c r="C101" s="355"/>
      <c r="D101" s="56">
        <v>54900</v>
      </c>
      <c r="E101" s="37"/>
      <c r="F101" s="37"/>
      <c r="G101" s="37"/>
      <c r="H101" s="38"/>
    </row>
    <row r="102" spans="1:8" s="16" customFormat="1" ht="37.5" customHeight="1" outlineLevel="1" x14ac:dyDescent="0.2">
      <c r="A102" s="147" t="s">
        <v>191</v>
      </c>
      <c r="B102" s="148"/>
      <c r="C102" s="355"/>
      <c r="D102" s="56">
        <v>56730</v>
      </c>
      <c r="E102" s="37"/>
      <c r="F102" s="37"/>
      <c r="G102" s="37"/>
      <c r="H102" s="38"/>
    </row>
    <row r="103" spans="1:8" s="16" customFormat="1" ht="37.5" customHeight="1" outlineLevel="1" x14ac:dyDescent="0.2">
      <c r="A103" s="147" t="s">
        <v>192</v>
      </c>
      <c r="B103" s="148"/>
      <c r="C103" s="355"/>
      <c r="D103" s="56">
        <v>58560</v>
      </c>
      <c r="E103" s="37"/>
      <c r="F103" s="37"/>
      <c r="G103" s="37"/>
      <c r="H103" s="38"/>
    </row>
    <row r="104" spans="1:8" s="16" customFormat="1" ht="37.5" customHeight="1" outlineLevel="1" x14ac:dyDescent="0.2">
      <c r="A104" s="147" t="s">
        <v>193</v>
      </c>
      <c r="B104" s="148"/>
      <c r="C104" s="355"/>
      <c r="D104" s="56">
        <v>60390</v>
      </c>
      <c r="E104" s="37"/>
      <c r="F104" s="37"/>
      <c r="G104" s="37"/>
      <c r="H104" s="38"/>
    </row>
    <row r="105" spans="1:8" s="16" customFormat="1" ht="37.5" customHeight="1" outlineLevel="1" x14ac:dyDescent="0.2">
      <c r="A105" s="147" t="s">
        <v>194</v>
      </c>
      <c r="B105" s="148"/>
      <c r="C105" s="355"/>
      <c r="D105" s="56">
        <v>62220</v>
      </c>
      <c r="E105" s="37"/>
      <c r="F105" s="37"/>
      <c r="G105" s="37"/>
      <c r="H105" s="38"/>
    </row>
    <row r="106" spans="1:8" s="16" customFormat="1" ht="37.5" customHeight="1" outlineLevel="1" x14ac:dyDescent="0.2">
      <c r="A106" s="147" t="s">
        <v>195</v>
      </c>
      <c r="B106" s="148"/>
      <c r="C106" s="355"/>
      <c r="D106" s="56">
        <v>64050</v>
      </c>
      <c r="E106" s="37"/>
      <c r="F106" s="37"/>
      <c r="G106" s="37"/>
      <c r="H106" s="38"/>
    </row>
    <row r="107" spans="1:8" s="16" customFormat="1" ht="37.5" customHeight="1" outlineLevel="1" x14ac:dyDescent="0.2">
      <c r="A107" s="147" t="s">
        <v>235</v>
      </c>
      <c r="B107" s="148"/>
      <c r="C107" s="355"/>
      <c r="D107" s="56">
        <v>65880</v>
      </c>
      <c r="E107" s="37"/>
      <c r="F107" s="37"/>
      <c r="G107" s="37"/>
      <c r="H107" s="38"/>
    </row>
    <row r="108" spans="1:8" s="16" customFormat="1" ht="37.5" customHeight="1" outlineLevel="1" x14ac:dyDescent="0.2">
      <c r="A108" s="147" t="s">
        <v>236</v>
      </c>
      <c r="B108" s="148"/>
      <c r="C108" s="355"/>
      <c r="D108" s="56">
        <v>67710</v>
      </c>
      <c r="E108" s="37"/>
      <c r="F108" s="37"/>
      <c r="G108" s="37"/>
      <c r="H108" s="38"/>
    </row>
    <row r="109" spans="1:8" s="16" customFormat="1" ht="37.5" customHeight="1" outlineLevel="1" x14ac:dyDescent="0.2">
      <c r="A109" s="147" t="s">
        <v>237</v>
      </c>
      <c r="B109" s="148"/>
      <c r="C109" s="355"/>
      <c r="D109" s="56">
        <v>69540</v>
      </c>
      <c r="E109" s="37"/>
      <c r="F109" s="37"/>
      <c r="G109" s="37"/>
      <c r="H109" s="38"/>
    </row>
    <row r="110" spans="1:8" s="16" customFormat="1" ht="37.5" customHeight="1" outlineLevel="1" x14ac:dyDescent="0.2">
      <c r="A110" s="147" t="s">
        <v>238</v>
      </c>
      <c r="B110" s="148"/>
      <c r="C110" s="355"/>
      <c r="D110" s="56">
        <v>71370</v>
      </c>
      <c r="E110" s="37"/>
      <c r="F110" s="37"/>
      <c r="G110" s="37"/>
      <c r="H110" s="38"/>
    </row>
    <row r="111" spans="1:8" s="16" customFormat="1" ht="37.5" customHeight="1" outlineLevel="1" thickBot="1" x14ac:dyDescent="0.25">
      <c r="A111" s="147" t="s">
        <v>239</v>
      </c>
      <c r="B111" s="148"/>
      <c r="C111" s="355"/>
      <c r="D111" s="56">
        <v>73200</v>
      </c>
      <c r="E111" s="37"/>
      <c r="F111" s="37"/>
      <c r="G111" s="37"/>
      <c r="H111" s="38"/>
    </row>
    <row r="112" spans="1:8" s="16" customFormat="1" ht="50.1" customHeight="1" thickBot="1" x14ac:dyDescent="0.25">
      <c r="A112" s="136" t="s">
        <v>59</v>
      </c>
      <c r="B112" s="137"/>
      <c r="C112" s="137"/>
      <c r="D112" s="138" t="str">
        <f>"от "&amp;MIN(D113:D122)&amp;" до "&amp;MAX(D113:D122)</f>
        <v>от 75 до 6150</v>
      </c>
      <c r="E112" s="139"/>
      <c r="F112" s="139"/>
      <c r="G112" s="139"/>
      <c r="H112" s="140"/>
    </row>
    <row r="113" spans="1:8" s="16" customFormat="1" ht="159.75" customHeight="1" x14ac:dyDescent="0.2">
      <c r="A113" s="149" t="s">
        <v>60</v>
      </c>
      <c r="B113" s="150" t="s">
        <v>13</v>
      </c>
      <c r="C113" s="300"/>
      <c r="D113" s="144">
        <v>1320</v>
      </c>
      <c r="E113" s="145"/>
      <c r="F113" s="145"/>
      <c r="G113" s="145"/>
      <c r="H113" s="146"/>
    </row>
    <row r="114" spans="1:8" s="16" customFormat="1" ht="37.5" customHeight="1" x14ac:dyDescent="0.2">
      <c r="A114" s="160" t="s">
        <v>61</v>
      </c>
      <c r="B114" s="285"/>
      <c r="C114" s="156" t="str">
        <f>"Электронный справочник на основе Справочника организаций"&amp;$C$2&amp;" (версия для ПК)"</f>
        <v>Электронный справочник на основе Справочника организаций"2ГИС.САРАТОВ" (версия для ПК)</v>
      </c>
      <c r="D114" s="36">
        <v>75</v>
      </c>
      <c r="E114" s="37"/>
      <c r="F114" s="37"/>
      <c r="G114" s="37"/>
      <c r="H114" s="38"/>
    </row>
    <row r="115" spans="1:8" s="16" customFormat="1" ht="37.5" customHeight="1" x14ac:dyDescent="0.2">
      <c r="A115" s="160" t="s">
        <v>62</v>
      </c>
      <c r="B115" s="285"/>
      <c r="C115" s="159"/>
      <c r="D115" s="36">
        <v>4650</v>
      </c>
      <c r="E115" s="37"/>
      <c r="F115" s="37"/>
      <c r="G115" s="37"/>
      <c r="H115" s="38"/>
    </row>
    <row r="116" spans="1:8" s="16" customFormat="1" ht="37.5" customHeight="1" x14ac:dyDescent="0.2">
      <c r="A116" s="160" t="s">
        <v>63</v>
      </c>
      <c r="B116" s="285"/>
      <c r="C116" s="159"/>
      <c r="D116" s="36">
        <v>960</v>
      </c>
      <c r="E116" s="37"/>
      <c r="F116" s="37"/>
      <c r="G116" s="37"/>
      <c r="H116" s="38"/>
    </row>
    <row r="117" spans="1:8" s="16" customFormat="1" ht="37.5" customHeight="1" x14ac:dyDescent="0.2">
      <c r="A117" s="160" t="s">
        <v>64</v>
      </c>
      <c r="B117" s="161"/>
      <c r="C117" s="159"/>
      <c r="D117" s="36">
        <v>3990</v>
      </c>
      <c r="E117" s="37"/>
      <c r="F117" s="37"/>
      <c r="G117" s="37"/>
      <c r="H117" s="38"/>
    </row>
    <row r="118" spans="1:8" s="16" customFormat="1" ht="37.5" customHeight="1" x14ac:dyDescent="0.2">
      <c r="A118" s="160" t="s">
        <v>65</v>
      </c>
      <c r="B118" s="285"/>
      <c r="C118" s="159"/>
      <c r="D118" s="36">
        <v>300</v>
      </c>
      <c r="E118" s="37"/>
      <c r="F118" s="37"/>
      <c r="G118" s="37"/>
      <c r="H118" s="38"/>
    </row>
    <row r="119" spans="1:8" s="16" customFormat="1" ht="37.5" customHeight="1" x14ac:dyDescent="0.2">
      <c r="A119" s="160" t="s">
        <v>66</v>
      </c>
      <c r="B119" s="285"/>
      <c r="C119" s="159"/>
      <c r="D119" s="36">
        <v>300</v>
      </c>
      <c r="E119" s="37"/>
      <c r="F119" s="37"/>
      <c r="G119" s="37"/>
      <c r="H119" s="38"/>
    </row>
    <row r="120" spans="1:8" s="16" customFormat="1" ht="37.5" customHeight="1" x14ac:dyDescent="0.2">
      <c r="A120" s="160" t="s">
        <v>67</v>
      </c>
      <c r="B120" s="285"/>
      <c r="C120" s="159"/>
      <c r="D120" s="36">
        <v>600</v>
      </c>
      <c r="E120" s="37"/>
      <c r="F120" s="37"/>
      <c r="G120" s="37"/>
      <c r="H120" s="38"/>
    </row>
    <row r="121" spans="1:8" s="16" customFormat="1" ht="37.5" customHeight="1" x14ac:dyDescent="0.2">
      <c r="A121" s="160" t="s">
        <v>68</v>
      </c>
      <c r="B121" s="285"/>
      <c r="C121" s="159"/>
      <c r="D121" s="36">
        <v>870</v>
      </c>
      <c r="E121" s="37"/>
      <c r="F121" s="37"/>
      <c r="G121" s="37"/>
      <c r="H121" s="38"/>
    </row>
    <row r="122" spans="1:8" s="16" customFormat="1" ht="37.5" customHeight="1" thickBot="1" x14ac:dyDescent="0.25">
      <c r="A122" s="207" t="s">
        <v>69</v>
      </c>
      <c r="B122" s="286"/>
      <c r="C122" s="164"/>
      <c r="D122" s="36">
        <v>6150</v>
      </c>
      <c r="E122" s="37"/>
      <c r="F122" s="37"/>
      <c r="G122" s="37"/>
      <c r="H122" s="38"/>
    </row>
    <row r="123" spans="1:8" s="16" customFormat="1" ht="117.75" customHeight="1" thickBot="1" x14ac:dyDescent="0.25">
      <c r="A123" s="287" t="s">
        <v>71</v>
      </c>
      <c r="B123" s="288"/>
      <c r="C123" s="28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"2ГИС.САРАТОВ" (версия для ПК); 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Интернет-площадки и Веб-приложения на основе Cправочника организаций "2ГИС.САРАТОВ", http://api.2gis.ru/</v>
      </c>
      <c r="D123" s="45">
        <f>30*1.2</f>
        <v>36</v>
      </c>
      <c r="E123" s="45"/>
      <c r="F123" s="45"/>
      <c r="G123" s="45"/>
      <c r="H123" s="46"/>
    </row>
    <row r="124" spans="1:8" s="28" customFormat="1" ht="49.5" customHeight="1" thickBot="1" x14ac:dyDescent="0.25">
      <c r="A124" s="24" t="s">
        <v>72</v>
      </c>
      <c r="B124" s="25"/>
      <c r="C124" s="26"/>
      <c r="D124" s="173" t="str">
        <f>"от "&amp;MIN(D126,D146:H147,F186,D148:H162)&amp;" до "&amp;MAX(D126,D146:H147,F186,D148:H162)</f>
        <v>от 690 до 21900</v>
      </c>
      <c r="E124" s="173"/>
      <c r="F124" s="173"/>
      <c r="G124" s="173"/>
      <c r="H124" s="174"/>
    </row>
    <row r="125" spans="1:8" s="16" customFormat="1" ht="24.95" customHeight="1" thickBot="1" x14ac:dyDescent="0.25">
      <c r="A125" s="290"/>
      <c r="B125" s="291"/>
      <c r="C125" s="130"/>
      <c r="D125" s="292"/>
      <c r="E125" s="292"/>
      <c r="F125" s="292"/>
      <c r="G125" s="292"/>
      <c r="H125" s="293"/>
    </row>
    <row r="126" spans="1:8" s="16" customFormat="1" ht="54.75" customHeight="1" thickBot="1" x14ac:dyDescent="0.25">
      <c r="A126" s="179" t="s">
        <v>73</v>
      </c>
      <c r="B126" s="180"/>
      <c r="C126"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"2ГИС.САРАТОВ" (версия для ПК); Интернет-площадка 2gis.kz на основе Cправочника организаций "2ГИС.САРАТОВ"; Электронный справочник на основе Справочника организаций "2ГИС.САРАТОВ" (мобильная версия); Интернет-площадки и Веб-приложения на основе Cправочника организаций "2ГИС.САРАТОВ", http://api.2gis.kz/</v>
      </c>
      <c r="D126" s="182">
        <v>7200</v>
      </c>
      <c r="E126" s="182"/>
      <c r="F126" s="182"/>
      <c r="G126" s="182"/>
      <c r="H126" s="183"/>
    </row>
    <row r="127" spans="1:8" s="16" customFormat="1" ht="54.75" customHeight="1" thickBot="1" x14ac:dyDescent="0.25">
      <c r="A127" s="184" t="s">
        <v>74</v>
      </c>
      <c r="B127" s="185"/>
      <c r="C127" s="186"/>
      <c r="D127" s="187" t="s">
        <v>75</v>
      </c>
      <c r="E127" s="188"/>
      <c r="F127" s="188"/>
      <c r="G127" s="188"/>
      <c r="H127" s="189"/>
    </row>
    <row r="128" spans="1:8" s="16" customFormat="1" ht="54.75" customHeight="1" x14ac:dyDescent="0.2">
      <c r="A128" s="190" t="s">
        <v>76</v>
      </c>
      <c r="B128" s="191"/>
      <c r="C128" s="186"/>
      <c r="D128" s="157">
        <f>D126/4</f>
        <v>1800</v>
      </c>
      <c r="E128" s="157"/>
      <c r="F128" s="157"/>
      <c r="G128" s="157"/>
      <c r="H128" s="158"/>
    </row>
    <row r="129" spans="1:8" s="16" customFormat="1" ht="54.75" customHeight="1" x14ac:dyDescent="0.2">
      <c r="A129" s="190" t="s">
        <v>77</v>
      </c>
      <c r="B129" s="191"/>
      <c r="C129" s="186"/>
      <c r="D129" s="157">
        <f>D126/5</f>
        <v>1440</v>
      </c>
      <c r="E129" s="157"/>
      <c r="F129" s="157"/>
      <c r="G129" s="157"/>
      <c r="H129" s="158"/>
    </row>
    <row r="130" spans="1:8" s="16" customFormat="1" ht="54.75" customHeight="1" x14ac:dyDescent="0.2">
      <c r="A130" s="190" t="s">
        <v>78</v>
      </c>
      <c r="B130" s="191"/>
      <c r="C130" s="186"/>
      <c r="D130" s="157">
        <f>D126/6</f>
        <v>1200</v>
      </c>
      <c r="E130" s="157"/>
      <c r="F130" s="157"/>
      <c r="G130" s="157"/>
      <c r="H130" s="158"/>
    </row>
    <row r="131" spans="1:8" s="16" customFormat="1" ht="54.75" customHeight="1" x14ac:dyDescent="0.2">
      <c r="A131" s="190" t="s">
        <v>79</v>
      </c>
      <c r="B131" s="191"/>
      <c r="C131" s="186"/>
      <c r="D131" s="157">
        <f>D126/7</f>
        <v>1028.5714285714287</v>
      </c>
      <c r="E131" s="157"/>
      <c r="F131" s="157"/>
      <c r="G131" s="157"/>
      <c r="H131" s="158"/>
    </row>
    <row r="132" spans="1:8" s="16" customFormat="1" ht="54.75" customHeight="1" x14ac:dyDescent="0.2">
      <c r="A132" s="190" t="s">
        <v>80</v>
      </c>
      <c r="B132" s="191"/>
      <c r="C132" s="186"/>
      <c r="D132" s="157">
        <f>D126/8</f>
        <v>900</v>
      </c>
      <c r="E132" s="157"/>
      <c r="F132" s="157"/>
      <c r="G132" s="157"/>
      <c r="H132" s="158"/>
    </row>
    <row r="133" spans="1:8" s="16" customFormat="1" ht="54.75" customHeight="1" x14ac:dyDescent="0.2">
      <c r="A133" s="190" t="s">
        <v>81</v>
      </c>
      <c r="B133" s="191"/>
      <c r="C133" s="186"/>
      <c r="D133" s="157">
        <f>D126/9</f>
        <v>800</v>
      </c>
      <c r="E133" s="157"/>
      <c r="F133" s="157"/>
      <c r="G133" s="157"/>
      <c r="H133" s="158"/>
    </row>
    <row r="134" spans="1:8" s="16" customFormat="1" ht="54.75" customHeight="1" x14ac:dyDescent="0.2">
      <c r="A134" s="190" t="s">
        <v>82</v>
      </c>
      <c r="B134" s="191"/>
      <c r="C134" s="186"/>
      <c r="D134" s="157">
        <f>D126/10</f>
        <v>720</v>
      </c>
      <c r="E134" s="157"/>
      <c r="F134" s="157"/>
      <c r="G134" s="157"/>
      <c r="H134" s="158"/>
    </row>
    <row r="135" spans="1:8" s="16" customFormat="1" ht="54.75" customHeight="1" thickBot="1" x14ac:dyDescent="0.25">
      <c r="A135" s="179" t="s">
        <v>83</v>
      </c>
      <c r="B135" s="180"/>
      <c r="C135" s="186"/>
      <c r="D135" s="182">
        <v>9720</v>
      </c>
      <c r="E135" s="182"/>
      <c r="F135" s="182"/>
      <c r="G135" s="182"/>
      <c r="H135" s="183"/>
    </row>
    <row r="136" spans="1:8" s="16" customFormat="1" ht="54.75" customHeight="1" thickBot="1" x14ac:dyDescent="0.25">
      <c r="A136" s="184" t="s">
        <v>74</v>
      </c>
      <c r="B136" s="185"/>
      <c r="C136" s="186"/>
      <c r="D136" s="187" t="s">
        <v>75</v>
      </c>
      <c r="E136" s="188"/>
      <c r="F136" s="188"/>
      <c r="G136" s="188"/>
      <c r="H136" s="189"/>
    </row>
    <row r="137" spans="1:8" s="16" customFormat="1" ht="54.75" customHeight="1" x14ac:dyDescent="0.2">
      <c r="A137" s="190" t="s">
        <v>76</v>
      </c>
      <c r="B137" s="191"/>
      <c r="C137" s="186"/>
      <c r="D137" s="157">
        <v>2430</v>
      </c>
      <c r="E137" s="157"/>
      <c r="F137" s="157"/>
      <c r="G137" s="157"/>
      <c r="H137" s="158"/>
    </row>
    <row r="138" spans="1:8" s="16" customFormat="1" ht="54.75" customHeight="1" x14ac:dyDescent="0.2">
      <c r="A138" s="190" t="s">
        <v>77</v>
      </c>
      <c r="B138" s="191"/>
      <c r="C138" s="186"/>
      <c r="D138" s="157">
        <v>1944</v>
      </c>
      <c r="E138" s="157"/>
      <c r="F138" s="157"/>
      <c r="G138" s="157"/>
      <c r="H138" s="158"/>
    </row>
    <row r="139" spans="1:8" s="16" customFormat="1" ht="54.75" customHeight="1" x14ac:dyDescent="0.2">
      <c r="A139" s="190" t="s">
        <v>78</v>
      </c>
      <c r="B139" s="191"/>
      <c r="C139" s="186"/>
      <c r="D139" s="157">
        <v>1620</v>
      </c>
      <c r="E139" s="157"/>
      <c r="F139" s="157"/>
      <c r="G139" s="157"/>
      <c r="H139" s="158"/>
    </row>
    <row r="140" spans="1:8" s="16" customFormat="1" ht="54.75" customHeight="1" x14ac:dyDescent="0.2">
      <c r="A140" s="190" t="s">
        <v>79</v>
      </c>
      <c r="B140" s="191"/>
      <c r="C140" s="186"/>
      <c r="D140" s="157">
        <v>1388.5714285714284</v>
      </c>
      <c r="E140" s="157"/>
      <c r="F140" s="157"/>
      <c r="G140" s="157"/>
      <c r="H140" s="158"/>
    </row>
    <row r="141" spans="1:8" s="16" customFormat="1" ht="54.75" customHeight="1" x14ac:dyDescent="0.2">
      <c r="A141" s="190" t="s">
        <v>80</v>
      </c>
      <c r="B141" s="191"/>
      <c r="C141" s="186"/>
      <c r="D141" s="157">
        <v>1215</v>
      </c>
      <c r="E141" s="157"/>
      <c r="F141" s="157"/>
      <c r="G141" s="157"/>
      <c r="H141" s="158"/>
    </row>
    <row r="142" spans="1:8" s="16" customFormat="1" ht="54.75" customHeight="1" x14ac:dyDescent="0.2">
      <c r="A142" s="190" t="s">
        <v>81</v>
      </c>
      <c r="B142" s="191"/>
      <c r="C142" s="186"/>
      <c r="D142" s="157">
        <v>1080</v>
      </c>
      <c r="E142" s="157"/>
      <c r="F142" s="157"/>
      <c r="G142" s="157"/>
      <c r="H142" s="158"/>
    </row>
    <row r="143" spans="1:8" s="16" customFormat="1" ht="54.75" customHeight="1" thickBot="1" x14ac:dyDescent="0.25">
      <c r="A143" s="190" t="s">
        <v>82</v>
      </c>
      <c r="B143" s="191"/>
      <c r="C143" s="194"/>
      <c r="D143" s="157">
        <v>972</v>
      </c>
      <c r="E143" s="157"/>
      <c r="F143" s="157"/>
      <c r="G143" s="157"/>
      <c r="H143" s="158"/>
    </row>
    <row r="144" spans="1:8" s="16" customFormat="1" ht="62.45" customHeight="1" thickBot="1" x14ac:dyDescent="0.25">
      <c r="A144" s="195" t="s">
        <v>84</v>
      </c>
      <c r="B144" s="196"/>
      <c r="C144"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2ГИС 4.0 и выше)</v>
      </c>
      <c r="D144" s="44">
        <v>14550</v>
      </c>
      <c r="E144" s="45"/>
      <c r="F144" s="45"/>
      <c r="G144" s="45"/>
      <c r="H144" s="46"/>
    </row>
    <row r="145" spans="1:8" s="16" customFormat="1" ht="24.95" customHeight="1" thickBot="1" x14ac:dyDescent="0.25">
      <c r="A145" s="290"/>
      <c r="B145" s="291"/>
      <c r="C145" s="125"/>
      <c r="D145" s="292"/>
      <c r="E145" s="292"/>
      <c r="F145" s="292"/>
      <c r="G145" s="292"/>
      <c r="H145" s="293"/>
    </row>
    <row r="146" spans="1:8" s="16" customFormat="1" ht="50.1" customHeight="1" x14ac:dyDescent="0.2">
      <c r="A146" s="160" t="s">
        <v>85</v>
      </c>
      <c r="B146" s="161"/>
      <c r="C146" s="298" t="str">
        <f>"Интернет-площадка 2gis.ru на основе Cправочника организаций "&amp;$C$2&amp;""</f>
        <v>Интернет-площадка 2gis.ru на основе Cправочника организаций "2ГИС.САРАТОВ"</v>
      </c>
      <c r="D146" s="56">
        <v>7800</v>
      </c>
      <c r="E146" s="37"/>
      <c r="F146" s="37"/>
      <c r="G146" s="37"/>
      <c r="H146" s="38"/>
    </row>
    <row r="147" spans="1:8" s="16" customFormat="1" ht="50.1" customHeight="1" x14ac:dyDescent="0.2">
      <c r="A147" s="160" t="s">
        <v>86</v>
      </c>
      <c r="B147" s="161"/>
      <c r="C147" s="203" t="str">
        <f>"Электронный справочник на основе Справочника организаций"&amp;$C$2&amp;" (версия для ПК)"</f>
        <v>Электронный справочник на основе Справочника организаций"2ГИС.САРАТОВ" (версия для ПК)</v>
      </c>
      <c r="D147" s="56">
        <v>7800</v>
      </c>
      <c r="E147" s="37"/>
      <c r="F147" s="37"/>
      <c r="G147" s="37"/>
      <c r="H147" s="38"/>
    </row>
    <row r="148" spans="1:8" s="16" customFormat="1" ht="50.1" customHeight="1" x14ac:dyDescent="0.2">
      <c r="A148" s="160" t="s">
        <v>87</v>
      </c>
      <c r="B148" s="161"/>
      <c r="C148" s="203" t="str">
        <f>"Электронный справочник на основе Справочника организаций"&amp;$C$2&amp;" (версия для ПК)"</f>
        <v>Электронный справочник на основе Справочника организаций"2ГИС.САРАТОВ" (версия для ПК)</v>
      </c>
      <c r="D148" s="56">
        <v>13500</v>
      </c>
      <c r="E148" s="37"/>
      <c r="F148" s="37"/>
      <c r="G148" s="37"/>
      <c r="H148" s="38"/>
    </row>
    <row r="149" spans="1:8" s="16" customFormat="1" ht="50.1" customHeight="1" x14ac:dyDescent="0.2">
      <c r="A149" s="160" t="s">
        <v>88</v>
      </c>
      <c r="B149" s="161"/>
      <c r="C149" s="203" t="str">
        <f>"Интернет-площадка 2gis.ru на основе Cправочника организаций "&amp;$C$2&amp;""</f>
        <v>Интернет-площадка 2gis.ru на основе Cправочника организаций "2ГИС.САРАТОВ"</v>
      </c>
      <c r="D149" s="56">
        <v>7800</v>
      </c>
      <c r="E149" s="37"/>
      <c r="F149" s="37"/>
      <c r="G149" s="37"/>
      <c r="H149" s="38"/>
    </row>
    <row r="150" spans="1:8" s="16" customFormat="1" ht="50.1" customHeight="1" x14ac:dyDescent="0.2">
      <c r="A150" s="160" t="s">
        <v>89</v>
      </c>
      <c r="B150" s="161"/>
      <c r="C150" s="203" t="str">
        <f>"Интернет-площадка 2gis.ru на основе Cправочника организаций "&amp;$C$2&amp;""</f>
        <v>Интернет-площадка 2gis.ru на основе Cправочника организаций "2ГИС.САРАТОВ"</v>
      </c>
      <c r="D150" s="56">
        <v>9360</v>
      </c>
      <c r="E150" s="37"/>
      <c r="F150" s="37"/>
      <c r="G150" s="37"/>
      <c r="H150" s="38"/>
    </row>
    <row r="151" spans="1:8" s="16" customFormat="1" ht="50.1" customHeight="1" x14ac:dyDescent="0.2">
      <c r="A151" s="160" t="s">
        <v>90</v>
      </c>
      <c r="B151" s="161"/>
      <c r="C151" s="203" t="str">
        <f>"Электронный справочник на основе Справочника организаций"&amp;$C$2&amp;" (версия для ПК)"</f>
        <v>Электронный справочник на основе Справочника организаций"2ГИС.САРАТОВ" (версия для ПК)</v>
      </c>
      <c r="D151" s="56">
        <v>5100</v>
      </c>
      <c r="E151" s="37"/>
      <c r="F151" s="37"/>
      <c r="G151" s="37"/>
      <c r="H151" s="38"/>
    </row>
    <row r="152" spans="1:8" s="16" customFormat="1" ht="50.1" customHeight="1" x14ac:dyDescent="0.2">
      <c r="A152" s="160" t="s">
        <v>91</v>
      </c>
      <c r="B152" s="161"/>
      <c r="C152" s="203" t="str">
        <f>"Электронный справочник на основе Справочника организаций"&amp;$C$2&amp;" (версия для ПК)"</f>
        <v>Электронный справочник на основе Справочника организаций"2ГИС.САРАТОВ" (версия для ПК)</v>
      </c>
      <c r="D152" s="56">
        <v>5100</v>
      </c>
      <c r="E152" s="37"/>
      <c r="F152" s="37"/>
      <c r="G152" s="37"/>
      <c r="H152" s="38"/>
    </row>
    <row r="153" spans="1:8" s="16" customFormat="1" ht="50.1" customHeight="1" x14ac:dyDescent="0.2">
      <c r="A153" s="160" t="s">
        <v>92</v>
      </c>
      <c r="B153" s="161"/>
      <c r="C153" s="203" t="str">
        <f>"Электронный справочник на основе Справочника организаций"&amp;$C$2&amp;" (версия для ПК)"</f>
        <v>Электронный справочник на основе Справочника организаций"2ГИС.САРАТОВ" (версия для ПК)</v>
      </c>
      <c r="D153" s="56">
        <v>15000</v>
      </c>
      <c r="E153" s="37"/>
      <c r="F153" s="37"/>
      <c r="G153" s="37"/>
      <c r="H153" s="38"/>
    </row>
    <row r="154" spans="1:8" s="16" customFormat="1" ht="50.1" customHeight="1" x14ac:dyDescent="0.2">
      <c r="A154" s="160" t="s">
        <v>93</v>
      </c>
      <c r="B154" s="161"/>
      <c r="C154" s="203" t="str">
        <f>C186</f>
        <v>электронный справочник на основе Справочника организаций "2ГИС.САРАТОВ" (мобильная версия 2ГИС 4.0 и выше)</v>
      </c>
      <c r="D154" s="56">
        <v>18600</v>
      </c>
      <c r="E154" s="37"/>
      <c r="F154" s="37"/>
      <c r="G154" s="37"/>
      <c r="H154" s="38"/>
    </row>
    <row r="155" spans="1:8" s="16" customFormat="1" ht="50.1" customHeight="1" x14ac:dyDescent="0.2">
      <c r="A155" s="160" t="s">
        <v>94</v>
      </c>
      <c r="B155" s="161"/>
      <c r="C155" s="203" t="s">
        <v>95</v>
      </c>
      <c r="D155" s="56">
        <v>690</v>
      </c>
      <c r="E155" s="37"/>
      <c r="F155" s="37"/>
      <c r="G155" s="37"/>
      <c r="H155" s="38"/>
    </row>
    <row r="156" spans="1:8" s="16" customFormat="1" ht="66.75" customHeight="1" x14ac:dyDescent="0.2">
      <c r="A156" s="160" t="s">
        <v>96</v>
      </c>
      <c r="B156" s="161"/>
      <c r="C156"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"2ГИС.САРАТОВ" (мобильная версия 2ГИС 4.0 и выше); Интернет-площадка 2gis.ru на основе Cправочника организаций "2ГИС.САРАТОВ"</v>
      </c>
      <c r="D156" s="56">
        <v>3600</v>
      </c>
      <c r="E156" s="37"/>
      <c r="F156" s="37"/>
      <c r="G156" s="37"/>
      <c r="H156" s="38"/>
    </row>
    <row r="157" spans="1:8" s="16" customFormat="1" ht="66.75" customHeight="1" x14ac:dyDescent="0.2">
      <c r="A157" s="160" t="s">
        <v>97</v>
      </c>
      <c r="B157" s="161"/>
      <c r="C157" s="203" t="str">
        <f t="shared" ref="C157:C15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"2ГИС.САРАТОВ" (мобильная версия 2ГИС 4.0 и выше); Интернет-площадка 2gis.ru на основе Cправочника организаций "2ГИС.САРАТОВ"</v>
      </c>
      <c r="D157" s="56">
        <v>2400</v>
      </c>
      <c r="E157" s="37"/>
      <c r="F157" s="37"/>
      <c r="G157" s="37"/>
      <c r="H157" s="38"/>
    </row>
    <row r="158" spans="1:8" s="16" customFormat="1" ht="66.75" customHeight="1" x14ac:dyDescent="0.2">
      <c r="A158" s="160" t="s">
        <v>98</v>
      </c>
      <c r="B158" s="161"/>
      <c r="C158" s="203" t="str">
        <f t="shared" si="0"/>
        <v>электронный справочник на основе Справочника организаций "2ГИС.САРАТОВ" (мобильная версия 2ГИС 4.0 и выше); Интернет-площадка 2gis.ru на основе Cправочника организаций "2ГИС.САРАТОВ"</v>
      </c>
      <c r="D158" s="56">
        <v>3000</v>
      </c>
      <c r="E158" s="37"/>
      <c r="F158" s="37"/>
      <c r="G158" s="37"/>
      <c r="H158" s="38"/>
    </row>
    <row r="159" spans="1:8" s="16" customFormat="1" ht="66.75" customHeight="1" x14ac:dyDescent="0.2">
      <c r="A159" s="160" t="s">
        <v>99</v>
      </c>
      <c r="B159" s="161"/>
      <c r="C159" s="203" t="str">
        <f t="shared" si="0"/>
        <v>электронный справочник на основе Справочника организаций "2ГИС.САРАТОВ" (мобильная версия 2ГИС 4.0 и выше); Интернет-площадка 2gis.ru на основе Cправочника организаций "2ГИС.САРАТОВ"</v>
      </c>
      <c r="D159" s="56">
        <v>1200</v>
      </c>
      <c r="E159" s="37"/>
      <c r="F159" s="37"/>
      <c r="G159" s="37"/>
      <c r="H159" s="38"/>
    </row>
    <row r="160" spans="1:8" s="16" customFormat="1" ht="75" customHeight="1" x14ac:dyDescent="0.2">
      <c r="A160" s="160" t="s">
        <v>100</v>
      </c>
      <c r="B160" s="161" t="s">
        <v>100</v>
      </c>
      <c r="C160"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"2ГИС.САРАТОВ" (мобильная версия 2ГИС 4.0 и выше); Интернет-площадка 2gis.ru на основе Cправочника организаций "2ГИС.САРАТОВ"</v>
      </c>
      <c r="D160" s="56">
        <v>21900</v>
      </c>
      <c r="E160" s="37"/>
      <c r="F160" s="37"/>
      <c r="G160" s="37"/>
      <c r="H160" s="38"/>
    </row>
    <row r="161" spans="1:8" s="16" customFormat="1" ht="75" customHeight="1" x14ac:dyDescent="0.2">
      <c r="A161" s="160" t="s">
        <v>101</v>
      </c>
      <c r="B161" s="161" t="s">
        <v>101</v>
      </c>
      <c r="C161"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"2ГИС.САРАТОВ" (мобильная версия 2ГИС 4.0 и выше); Интернет-площадка 2gis.ru на основе Cправочника организаций "2ГИС.САРАТОВ"</v>
      </c>
      <c r="D161" s="56">
        <v>4800</v>
      </c>
      <c r="E161" s="37"/>
      <c r="F161" s="37"/>
      <c r="G161" s="37"/>
      <c r="H161" s="38"/>
    </row>
    <row r="162" spans="1:8" s="16" customFormat="1" ht="50.1" customHeight="1" thickBot="1" x14ac:dyDescent="0.25">
      <c r="A162" s="160" t="s">
        <v>102</v>
      </c>
      <c r="B162" s="161"/>
      <c r="C162" s="203" t="str">
        <f>"Электронный справочник на основе Справочника организаций"&amp;$C$2&amp;" (версия для ПК)"</f>
        <v>Электронный справочник на основе Справочника организаций"2ГИС.САРАТОВ" (версия для ПК)</v>
      </c>
      <c r="D162" s="56">
        <v>9900</v>
      </c>
      <c r="E162" s="37"/>
      <c r="F162" s="37"/>
      <c r="G162" s="37"/>
      <c r="H162" s="38"/>
    </row>
    <row r="163" spans="1:8" s="16" customFormat="1" ht="102" customHeight="1" thickBot="1" x14ac:dyDescent="0.25">
      <c r="A163" s="160" t="s">
        <v>16</v>
      </c>
      <c r="B163" s="161"/>
      <c r="C163"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2ГИС 4.0 и выше)</v>
      </c>
      <c r="D163" s="56">
        <v>1590</v>
      </c>
      <c r="E163" s="37"/>
      <c r="F163" s="37"/>
      <c r="G163" s="37"/>
      <c r="H163" s="38"/>
    </row>
    <row r="164" spans="1:8" s="16" customFormat="1" ht="102" customHeight="1" thickBot="1" x14ac:dyDescent="0.25">
      <c r="A164" s="160" t="s">
        <v>103</v>
      </c>
      <c r="B164" s="161"/>
      <c r="C164"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2ГИС 4.0 и выше)</v>
      </c>
      <c r="D164" s="56">
        <v>100002</v>
      </c>
      <c r="E164" s="37"/>
      <c r="F164" s="37"/>
      <c r="G164" s="37"/>
      <c r="H164" s="38"/>
    </row>
    <row r="165" spans="1:8" s="16" customFormat="1" ht="126" customHeight="1" x14ac:dyDescent="0.2">
      <c r="A165" s="154" t="s">
        <v>104</v>
      </c>
      <c r="B165" s="204"/>
      <c r="C165" s="30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"2ГИС.САРАТОВ" (версия для ПК); 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Интернет-площадки и Веб-приложения на основе Cправочника организаций "2ГИС.САРАТОВ", http://api.2gis.ru/</v>
      </c>
      <c r="D165" s="56">
        <v>7980</v>
      </c>
      <c r="E165" s="37"/>
      <c r="F165" s="37"/>
      <c r="G165" s="37"/>
      <c r="H165" s="38"/>
    </row>
    <row r="166" spans="1:8" s="16" customFormat="1" ht="96" customHeight="1" x14ac:dyDescent="0.2">
      <c r="A166" s="154" t="s">
        <v>105</v>
      </c>
      <c r="B166" s="204"/>
      <c r="C166"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Интернет-площадки и Веб-приложения на основе Cправочника организаций "2ГИС.САРАТОВ", http://api.2gis.ru/</v>
      </c>
      <c r="D166" s="56">
        <v>7980</v>
      </c>
      <c r="E166" s="37"/>
      <c r="F166" s="37"/>
      <c r="G166" s="37"/>
      <c r="H166" s="38"/>
    </row>
    <row r="167" spans="1:8" s="16" customFormat="1" ht="96" customHeight="1" x14ac:dyDescent="0.2">
      <c r="A167" s="154" t="s">
        <v>106</v>
      </c>
      <c r="B167" s="204"/>
      <c r="C167"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"2ГИС.САРАТОВ" (мобильная версия 2ГИС 4.0 и выше)</v>
      </c>
      <c r="D167" s="56">
        <v>6690</v>
      </c>
      <c r="E167" s="37"/>
      <c r="F167" s="37"/>
      <c r="G167" s="37"/>
      <c r="H167" s="38"/>
    </row>
    <row r="168" spans="1:8" s="16" customFormat="1" ht="50.1" customHeight="1" x14ac:dyDescent="0.2">
      <c r="A168" s="160" t="s">
        <v>107</v>
      </c>
      <c r="B168" s="161"/>
      <c r="C168" s="203" t="str">
        <f>"Интернет-площадка 2gis.ru на основе Cправочника организаций "&amp;$C$2&amp;""</f>
        <v>Интернет-площадка 2gis.ru на основе Cправочника организаций "2ГИС.САРАТОВ"</v>
      </c>
      <c r="D168" s="56">
        <v>10920</v>
      </c>
      <c r="E168" s="37"/>
      <c r="F168" s="37"/>
      <c r="G168" s="37"/>
      <c r="H168" s="38"/>
    </row>
    <row r="169" spans="1:8" s="16" customFormat="1" ht="50.1" customHeight="1" x14ac:dyDescent="0.2">
      <c r="A169" s="154" t="s">
        <v>108</v>
      </c>
      <c r="B169" s="204"/>
      <c r="C169" s="203" t="str">
        <f>"Электронный справочник на основе Справочника организаций"&amp;$C$2&amp;" (версия для ПК)"</f>
        <v>Электронный справочник на основе Справочника организаций"2ГИС.САРАТОВ" (версия для ПК)</v>
      </c>
      <c r="D169" s="56">
        <v>10920</v>
      </c>
      <c r="E169" s="37"/>
      <c r="F169" s="37"/>
      <c r="G169" s="37"/>
      <c r="H169" s="38"/>
    </row>
    <row r="170" spans="1:8" s="16" customFormat="1" ht="50.1" customHeight="1" x14ac:dyDescent="0.2">
      <c r="A170" s="160" t="s">
        <v>109</v>
      </c>
      <c r="B170" s="161"/>
      <c r="C170" s="203" t="str">
        <f>"Электронный справочник на основе Справочника организаций"&amp;$C$2&amp;" (версия для ПК)"</f>
        <v>Электронный справочник на основе Справочника организаций"2ГИС.САРАТОВ" (версия для ПК)</v>
      </c>
      <c r="D170" s="56">
        <v>18960</v>
      </c>
      <c r="E170" s="37"/>
      <c r="F170" s="37"/>
      <c r="G170" s="37"/>
      <c r="H170" s="38"/>
    </row>
    <row r="171" spans="1:8" s="16" customFormat="1" ht="50.1" customHeight="1" x14ac:dyDescent="0.2">
      <c r="A171" s="160" t="s">
        <v>110</v>
      </c>
      <c r="B171" s="161"/>
      <c r="C171" s="203" t="str">
        <f>"Интернет-площадка 2gis.ru на основе Cправочника организаций "&amp;$C$2&amp;""</f>
        <v>Интернет-площадка 2gis.ru на основе Cправочника организаций "2ГИС.САРАТОВ"</v>
      </c>
      <c r="D171" s="56">
        <v>10920</v>
      </c>
      <c r="E171" s="37"/>
      <c r="F171" s="37"/>
      <c r="G171" s="37"/>
      <c r="H171" s="38"/>
    </row>
    <row r="172" spans="1:8" s="16" customFormat="1" ht="50.1" customHeight="1" x14ac:dyDescent="0.2">
      <c r="A172" s="160" t="s">
        <v>111</v>
      </c>
      <c r="B172" s="161"/>
      <c r="C172" s="203" t="str">
        <f>"Интернет-площадка 2gis.ru на основе Cправочника организаций "&amp;$C$2&amp;""</f>
        <v>Интернет-площадка 2gis.ru на основе Cправочника организаций "2ГИС.САРАТОВ"</v>
      </c>
      <c r="D172" s="56">
        <v>13104</v>
      </c>
      <c r="E172" s="37"/>
      <c r="F172" s="37"/>
      <c r="G172" s="37"/>
      <c r="H172" s="38"/>
    </row>
    <row r="173" spans="1:8" s="16" customFormat="1" ht="50.1" customHeight="1" x14ac:dyDescent="0.2">
      <c r="A173" s="160" t="s">
        <v>112</v>
      </c>
      <c r="B173" s="161"/>
      <c r="C173" s="203" t="str">
        <f>"Электронный справочник на основе Справочника организаций"&amp;$C$2&amp;" (версия для ПК)"</f>
        <v>Электронный справочник на основе Справочника организаций"2ГИС.САРАТОВ" (версия для ПК)</v>
      </c>
      <c r="D173" s="56">
        <v>7200</v>
      </c>
      <c r="E173" s="37"/>
      <c r="F173" s="37"/>
      <c r="G173" s="37"/>
      <c r="H173" s="38"/>
    </row>
    <row r="174" spans="1:8" s="16" customFormat="1" ht="50.1" customHeight="1" x14ac:dyDescent="0.2">
      <c r="A174" s="160" t="s">
        <v>113</v>
      </c>
      <c r="B174" s="161"/>
      <c r="C174" s="203" t="str">
        <f>"Электронный справочник на основе Справочника организаций"&amp;$C$2&amp;" (версия для ПК)"</f>
        <v>Электронный справочник на основе Справочника организаций"2ГИС.САРАТОВ" (версия для ПК)</v>
      </c>
      <c r="D174" s="56">
        <v>7200</v>
      </c>
      <c r="E174" s="37"/>
      <c r="F174" s="37"/>
      <c r="G174" s="37"/>
      <c r="H174" s="38"/>
    </row>
    <row r="175" spans="1:8" s="16" customFormat="1" ht="50.1" customHeight="1" x14ac:dyDescent="0.2">
      <c r="A175" s="160" t="s">
        <v>114</v>
      </c>
      <c r="B175" s="161"/>
      <c r="C175" s="203" t="str">
        <f>"Электронный справочник на основе Справочника организаций"&amp;$C$2&amp;" (версия для ПК)"</f>
        <v>Электронный справочник на основе Справочника организаций"2ГИС.САРАТОВ" (версия для ПК)</v>
      </c>
      <c r="D175" s="56">
        <v>21000</v>
      </c>
      <c r="E175" s="37"/>
      <c r="F175" s="37"/>
      <c r="G175" s="37"/>
      <c r="H175" s="38"/>
    </row>
    <row r="176" spans="1:8" s="16" customFormat="1" ht="50.1" customHeight="1" x14ac:dyDescent="0.2">
      <c r="A176" s="160" t="s">
        <v>115</v>
      </c>
      <c r="B176" s="161"/>
      <c r="C176" s="203" t="s">
        <v>95</v>
      </c>
      <c r="D176" s="56">
        <v>1080</v>
      </c>
      <c r="E176" s="37"/>
      <c r="F176" s="37"/>
      <c r="G176" s="37"/>
      <c r="H176" s="38"/>
    </row>
    <row r="177" spans="1:8" s="16" customFormat="1" ht="75" customHeight="1" x14ac:dyDescent="0.2">
      <c r="A177" s="160" t="s">
        <v>116</v>
      </c>
      <c r="B177" s="161"/>
      <c r="C177"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"2ГИС.САРАТОВ" (мобильная версия 2ГИС 4.0 и выше); Интернет-площадка 2gis.ru на основе Cправочника организаций "2ГИС.САРАТОВ"</v>
      </c>
      <c r="D177" s="56">
        <v>30720</v>
      </c>
      <c r="E177" s="37"/>
      <c r="F177" s="37"/>
      <c r="G177" s="37"/>
      <c r="H177" s="38"/>
    </row>
    <row r="178" spans="1:8" s="16" customFormat="1" ht="50.1" customHeight="1" thickBot="1" x14ac:dyDescent="0.25">
      <c r="A178" s="160" t="s">
        <v>117</v>
      </c>
      <c r="B178" s="161"/>
      <c r="C178" s="203" t="str">
        <f>"Электронный справочник на основе Справочника организаций"&amp;$C$2&amp;" (версия для ПК)"</f>
        <v>Электронный справочник на основе Справочника организаций"2ГИС.САРАТОВ" (версия для ПК)</v>
      </c>
      <c r="D178" s="56">
        <v>13920</v>
      </c>
      <c r="E178" s="37"/>
      <c r="F178" s="37"/>
      <c r="G178" s="37"/>
      <c r="H178" s="38"/>
    </row>
    <row r="179" spans="1:8" s="28" customFormat="1" ht="50.1" customHeight="1" thickBot="1" x14ac:dyDescent="0.25">
      <c r="A179" s="24" t="s">
        <v>118</v>
      </c>
      <c r="B179" s="25"/>
      <c r="C179" s="26"/>
      <c r="D179" s="173"/>
      <c r="E179" s="173"/>
      <c r="F179" s="173"/>
      <c r="G179" s="173"/>
      <c r="H179" s="174"/>
    </row>
    <row r="180" spans="1:8" s="16" customFormat="1" ht="50.1" customHeight="1" x14ac:dyDescent="0.2">
      <c r="A180" s="160" t="s">
        <v>119</v>
      </c>
      <c r="B180" s="161"/>
      <c r="C180" s="206" t="str">
        <f>"Электронный справочник на основе Справочника организаций "&amp;$C$2&amp;" (мобильная версия)"</f>
        <v>Электронный справочник на основе Справочника организаций "2ГИС.САРАТОВ" (мобильная версия)</v>
      </c>
      <c r="D180" s="36">
        <v>6690</v>
      </c>
      <c r="E180" s="37"/>
      <c r="F180" s="37"/>
      <c r="G180" s="37"/>
      <c r="H180" s="38"/>
    </row>
    <row r="181" spans="1:8" s="16" customFormat="1" ht="50.1" customHeight="1" x14ac:dyDescent="0.2">
      <c r="A181" s="160" t="s">
        <v>120</v>
      </c>
      <c r="B181" s="161"/>
      <c r="C181" s="209"/>
      <c r="D181" s="36">
        <v>7980</v>
      </c>
      <c r="E181" s="37"/>
      <c r="F181" s="37"/>
      <c r="G181" s="37"/>
      <c r="H181" s="38"/>
    </row>
    <row r="182" spans="1:8" s="16" customFormat="1" ht="50.1" customHeight="1" x14ac:dyDescent="0.2">
      <c r="A182" s="207" t="s">
        <v>121</v>
      </c>
      <c r="B182" s="208"/>
      <c r="C182" s="209"/>
      <c r="D182" s="297">
        <v>3900</v>
      </c>
      <c r="E182" s="157"/>
      <c r="F182" s="157"/>
      <c r="G182" s="157"/>
      <c r="H182" s="157"/>
    </row>
    <row r="183" spans="1:8" s="16" customFormat="1" ht="50.1" customHeight="1" x14ac:dyDescent="0.2">
      <c r="A183" s="207" t="s">
        <v>122</v>
      </c>
      <c r="B183" s="208"/>
      <c r="C183" s="209"/>
      <c r="D183" s="297">
        <v>390</v>
      </c>
      <c r="E183" s="157"/>
      <c r="F183" s="157"/>
      <c r="G183" s="157"/>
      <c r="H183" s="157"/>
    </row>
    <row r="184" spans="1:8" s="16" customFormat="1" ht="50.1" customHeight="1" thickBot="1" x14ac:dyDescent="0.25">
      <c r="A184" s="207" t="s">
        <v>123</v>
      </c>
      <c r="B184" s="208"/>
      <c r="C184" s="210"/>
      <c r="D184" s="78">
        <v>1380</v>
      </c>
      <c r="E184" s="79"/>
      <c r="F184" s="79"/>
      <c r="G184" s="79"/>
      <c r="H184" s="79"/>
    </row>
    <row r="185" spans="1:8" s="16" customFormat="1" ht="50.1" customHeight="1" thickBot="1" x14ac:dyDescent="0.25">
      <c r="A185" s="24" t="s">
        <v>124</v>
      </c>
      <c r="B185" s="25"/>
      <c r="C185" s="26"/>
      <c r="D185" s="173"/>
      <c r="E185" s="173"/>
      <c r="F185" s="173"/>
      <c r="G185" s="173"/>
      <c r="H185" s="174"/>
    </row>
    <row r="186" spans="1:8" s="16" customFormat="1" ht="50.1" customHeight="1" x14ac:dyDescent="0.2">
      <c r="A186" s="160" t="s">
        <v>125</v>
      </c>
      <c r="B186" s="161"/>
      <c r="C186"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"2ГИС.САРАТОВ" (мобильная версия 2ГИС 4.0 и выше)</v>
      </c>
      <c r="D186" s="212">
        <f>F186*1.2</f>
        <v>4068</v>
      </c>
      <c r="E186" s="213">
        <f>F186*1.1</f>
        <v>3729.0000000000005</v>
      </c>
      <c r="F186" s="213">
        <v>3390</v>
      </c>
      <c r="G186" s="213">
        <f>F186*0.75</f>
        <v>2542.5</v>
      </c>
      <c r="H186" s="214">
        <f>F186*0.5</f>
        <v>1695</v>
      </c>
    </row>
    <row r="187" spans="1:8" s="16" customFormat="1" ht="50.1" customHeight="1" x14ac:dyDescent="0.2">
      <c r="A187" s="160" t="s">
        <v>126</v>
      </c>
      <c r="B187" s="161"/>
      <c r="C187" s="203" t="str">
        <f>"Интернет-площадка 2gis.ru на основе Cправочника организаций "&amp;$C$2&amp;""</f>
        <v>Интернет-площадка 2gis.ru на основе Cправочника организаций "2ГИС.САРАТОВ"</v>
      </c>
      <c r="D187" s="36">
        <v>3390</v>
      </c>
      <c r="E187" s="37"/>
      <c r="F187" s="37"/>
      <c r="G187" s="37"/>
      <c r="H187" s="38"/>
    </row>
    <row r="188" spans="1:8" s="16" customFormat="1" ht="50.1" customHeight="1" x14ac:dyDescent="0.2">
      <c r="A188" s="160" t="s">
        <v>127</v>
      </c>
      <c r="B188" s="161"/>
      <c r="C188" s="203" t="str">
        <f>"Электронный справочник на основе Справочника организаций"&amp;$C$2&amp;" (версия для ПК)"</f>
        <v>Электронный справочник на основе Справочника организаций"2ГИС.САРАТОВ" (версия для ПК)</v>
      </c>
      <c r="D188" s="56">
        <v>3390</v>
      </c>
      <c r="E188" s="37"/>
      <c r="F188" s="37"/>
      <c r="G188" s="37"/>
      <c r="H188" s="38"/>
    </row>
    <row r="189" spans="1:8" s="16" customFormat="1" ht="50.1" customHeight="1" x14ac:dyDescent="0.2">
      <c r="A189" s="154" t="s">
        <v>198</v>
      </c>
      <c r="B189" s="204"/>
      <c r="C189"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"2ГИС.САРАТОВ" (мобильная версия 2ГИС 4.0 и выше)</v>
      </c>
      <c r="D189" s="212">
        <f>F189*1.2</f>
        <v>5760</v>
      </c>
      <c r="E189" s="213">
        <f>F189*1.1</f>
        <v>5280</v>
      </c>
      <c r="F189" s="213">
        <v>4800</v>
      </c>
      <c r="G189" s="213">
        <f>F189*0.75</f>
        <v>3600</v>
      </c>
      <c r="H189" s="214">
        <f>F189*0.5</f>
        <v>2400</v>
      </c>
    </row>
    <row r="190" spans="1:8" s="16" customFormat="1" ht="50.1" customHeight="1" x14ac:dyDescent="0.2">
      <c r="A190" s="160" t="s">
        <v>199</v>
      </c>
      <c r="B190" s="161"/>
      <c r="C190" s="203" t="str">
        <f>"Интернет-площадка 2gis.ru на основе Cправочника организаций "&amp;$C$2&amp;""</f>
        <v>Интернет-площадка 2gis.ru на основе Cправочника организаций "2ГИС.САРАТОВ"</v>
      </c>
      <c r="D190" s="36">
        <v>4800</v>
      </c>
      <c r="E190" s="37"/>
      <c r="F190" s="37"/>
      <c r="G190" s="37"/>
      <c r="H190" s="38"/>
    </row>
    <row r="191" spans="1:8" s="16" customFormat="1" ht="50.1" customHeight="1" x14ac:dyDescent="0.2">
      <c r="A191" s="160" t="s">
        <v>130</v>
      </c>
      <c r="B191" s="161"/>
      <c r="C191" s="203" t="str">
        <f>"Электронный справочник на основе Справочника организаций"&amp;$C$2&amp;" (версия для ПК)"</f>
        <v>Электронный справочник на основе Справочника организаций"2ГИС.САРАТОВ" (версия для ПК)</v>
      </c>
      <c r="D191" s="36">
        <v>4800</v>
      </c>
      <c r="E191" s="37"/>
      <c r="F191" s="37"/>
      <c r="G191" s="37"/>
      <c r="H191" s="38"/>
    </row>
    <row r="192" spans="1:8" s="16" customFormat="1" ht="126" customHeight="1" thickBot="1" x14ac:dyDescent="0.25">
      <c r="A192" s="160" t="s">
        <v>131</v>
      </c>
      <c r="B192" s="161"/>
      <c r="C192" s="215" t="str">
        <f>C187</f>
        <v>Интернет-площадка 2gis.ru на основе Cправочника организаций "2ГИС.САРАТОВ"</v>
      </c>
      <c r="D192" s="212">
        <f>F192*1.2</f>
        <v>9576</v>
      </c>
      <c r="E192" s="213">
        <f>F192*1.1</f>
        <v>8778</v>
      </c>
      <c r="F192" s="213">
        <v>7980</v>
      </c>
      <c r="G192" s="213">
        <f>F192*0.75</f>
        <v>5985</v>
      </c>
      <c r="H192" s="214">
        <f>F192*0.5</f>
        <v>3990</v>
      </c>
    </row>
    <row r="193" spans="1:8" s="28" customFormat="1" ht="50.1" customHeight="1" thickBot="1" x14ac:dyDescent="0.25">
      <c r="A193" s="24" t="s">
        <v>200</v>
      </c>
      <c r="B193" s="25"/>
      <c r="C193" s="26"/>
      <c r="D193" s="173"/>
      <c r="E193" s="173"/>
      <c r="F193" s="173"/>
      <c r="G193" s="173"/>
      <c r="H193" s="174"/>
    </row>
    <row r="194" spans="1:8" s="23" customFormat="1" ht="30" customHeight="1" thickBot="1" x14ac:dyDescent="0.25">
      <c r="A194" s="302"/>
      <c r="B194" s="303"/>
      <c r="C194" s="460"/>
      <c r="D194" s="303"/>
      <c r="E194" s="303"/>
      <c r="F194" s="303"/>
      <c r="G194" s="303"/>
      <c r="H194" s="304"/>
    </row>
    <row r="195" spans="1:8" s="16" customFormat="1" ht="185.25" customHeight="1" x14ac:dyDescent="0.2">
      <c r="A195" s="160" t="s">
        <v>201</v>
      </c>
      <c r="B195" s="161"/>
      <c r="C195"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"2ГИС.САРАТОВ" (версия для ПК); 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2ГИС 4.0 и выше)</v>
      </c>
      <c r="D195" s="31">
        <v>8400</v>
      </c>
      <c r="E195" s="32"/>
      <c r="F195" s="32"/>
      <c r="G195" s="32"/>
      <c r="H195" s="33"/>
    </row>
    <row r="196" spans="1:8" s="16" customFormat="1" ht="83.25" customHeight="1" thickBot="1" x14ac:dyDescent="0.25">
      <c r="A196" s="160" t="s">
        <v>202</v>
      </c>
      <c r="B196" s="161"/>
      <c r="C196" s="209"/>
      <c r="D196" s="36">
        <v>8400</v>
      </c>
      <c r="E196" s="37"/>
      <c r="F196" s="37"/>
      <c r="G196" s="37"/>
      <c r="H196" s="38"/>
    </row>
    <row r="197" spans="1:8" s="16" customFormat="1" ht="21.75" thickBot="1" x14ac:dyDescent="0.25">
      <c r="A197" s="290"/>
      <c r="B197" s="291"/>
      <c r="C197" s="125"/>
      <c r="D197" s="292"/>
      <c r="E197" s="292"/>
      <c r="F197" s="292"/>
      <c r="G197" s="292"/>
      <c r="H197" s="293"/>
    </row>
    <row r="198" spans="1:8" ht="12.6" customHeight="1" x14ac:dyDescent="0.2"/>
    <row r="199" spans="1:8" s="223" customFormat="1" ht="24.95" customHeight="1" x14ac:dyDescent="0.2">
      <c r="A199" s="220"/>
      <c r="B199" s="221" t="s">
        <v>133</v>
      </c>
      <c r="C199" s="222" t="s">
        <v>337</v>
      </c>
      <c r="D199" s="222"/>
    </row>
    <row r="200" spans="1:8" s="223" customFormat="1" ht="24.95" customHeight="1" x14ac:dyDescent="0.2">
      <c r="A200" s="220"/>
      <c r="C200" s="224" t="s">
        <v>338</v>
      </c>
      <c r="D200" s="224"/>
    </row>
    <row r="201" spans="1:8" s="223" customFormat="1" ht="24.95" customHeight="1" x14ac:dyDescent="0.2">
      <c r="A201" s="220"/>
      <c r="C201" s="224" t="s">
        <v>339</v>
      </c>
      <c r="D201" s="224"/>
    </row>
    <row r="202" spans="1:8" s="217" customFormat="1" ht="12" customHeight="1" x14ac:dyDescent="0.2">
      <c r="A202" s="216"/>
      <c r="C202" s="224"/>
      <c r="D202" s="224"/>
      <c r="E202" s="223"/>
      <c r="F202" s="223"/>
      <c r="G202" s="223"/>
    </row>
    <row r="203" spans="1:8" s="231" customFormat="1" ht="24.95" customHeight="1" x14ac:dyDescent="0.2">
      <c r="A203" s="227" t="str">
        <f>Абакан_юр!A174</f>
        <v>По соглашению сторон в качестве валюты платежа могут выступать украинские гривны, в этом случае курс следующий: 1 руб. = 0,4408 гривен</v>
      </c>
      <c r="B203" s="227"/>
      <c r="C203" s="227"/>
      <c r="D203" s="228"/>
      <c r="E203" s="228"/>
      <c r="F203" s="229"/>
      <c r="G203" s="230"/>
      <c r="H203" s="230"/>
    </row>
    <row r="204" spans="1:8" s="231" customFormat="1" ht="24.95" customHeight="1" x14ac:dyDescent="0.2">
      <c r="A204" s="227" t="str">
        <f>Абакан_юр!A175</f>
        <v>По соглашению сторон в качестве валюты платежа могут выступать дирхамы ОАЭ, в этом случае курс следующий: 1 руб. = 0,0420 дирхам</v>
      </c>
      <c r="B204" s="227"/>
      <c r="C204" s="227"/>
      <c r="D204" s="228"/>
      <c r="E204" s="228"/>
      <c r="F204" s="229"/>
      <c r="G204" s="232"/>
      <c r="H204" s="232"/>
    </row>
    <row r="205" spans="1:8" s="231" customFormat="1" ht="24.95" customHeight="1" x14ac:dyDescent="0.2">
      <c r="A205" s="227" t="str">
        <f>Абакан_юр!A176</f>
        <v>По соглашению сторон в качестве валюты платежа могут выступать доллары США, в этом случае курс следующий: 1 руб. = 0,0114 доллара</v>
      </c>
      <c r="B205" s="227"/>
      <c r="C205" s="227"/>
      <c r="D205" s="228"/>
      <c r="E205" s="228"/>
      <c r="F205" s="229"/>
      <c r="G205" s="232"/>
      <c r="H205" s="232"/>
    </row>
    <row r="206" spans="1:8" s="231" customFormat="1" ht="24.95" customHeight="1" x14ac:dyDescent="0.2">
      <c r="A206" s="227" t="str">
        <f>Абакан_юр!A177</f>
        <v>По соглашению сторон в качестве валюты платежа могут выступать евро, в этом случае курс следующий: 1 руб. = 0,0105 евро</v>
      </c>
      <c r="B206" s="227"/>
      <c r="C206" s="227"/>
      <c r="D206" s="228"/>
      <c r="E206" s="229"/>
      <c r="F206" s="229"/>
      <c r="G206" s="232"/>
      <c r="H206" s="232"/>
    </row>
    <row r="207" spans="1:8" s="231" customFormat="1" ht="24.95" customHeight="1" x14ac:dyDescent="0.2">
      <c r="A207" s="227" t="str">
        <f>Абакан_юр!A178</f>
        <v>По соглашению сторон в качестве валюты платежа могут выступать чешские кроны, в этом случае курс следующий: 1 руб. = 0,2605 крона</v>
      </c>
      <c r="B207" s="227"/>
      <c r="C207" s="227"/>
      <c r="D207" s="228"/>
      <c r="E207" s="229"/>
      <c r="F207" s="229"/>
      <c r="G207" s="232"/>
      <c r="H207" s="232"/>
    </row>
    <row r="208" spans="1:8" s="231" customFormat="1" ht="24.95" customHeight="1" x14ac:dyDescent="0.2">
      <c r="A208" s="227" t="str">
        <f>Абакан_юр!A179</f>
        <v>По соглашению сторон в качестве валюты платежа могут выступать киргизские сомы, в этом случае курс следующий: 1 руб. = 1,0083 сом</v>
      </c>
      <c r="B208" s="227"/>
      <c r="C208" s="227"/>
      <c r="D208" s="228"/>
      <c r="E208" s="228"/>
      <c r="F208" s="229"/>
      <c r="G208" s="232"/>
      <c r="H208" s="232"/>
    </row>
    <row r="209" spans="1:8" s="231" customFormat="1" ht="24.95" customHeight="1" x14ac:dyDescent="0.2">
      <c r="A209" s="227" t="str">
        <f>Абакан_юр!A180</f>
        <v>По соглашению сторон в качестве валюты платежа могут выступать казахстанские тенге, в этом случае курс следующий: 1 руб. = 5,0473 тенге</v>
      </c>
      <c r="B209" s="227"/>
      <c r="C209" s="227"/>
      <c r="D209" s="228"/>
      <c r="E209" s="228"/>
      <c r="F209" s="229"/>
      <c r="G209" s="232"/>
      <c r="H209" s="232"/>
    </row>
    <row r="210" spans="1:8" s="238" customFormat="1" ht="12" customHeight="1" x14ac:dyDescent="0.2">
      <c r="A210" s="233"/>
      <c r="B210" s="233"/>
      <c r="C210" s="234"/>
      <c r="D210" s="235"/>
      <c r="E210" s="235"/>
      <c r="F210" s="236"/>
      <c r="G210" s="237"/>
      <c r="H210" s="237"/>
    </row>
    <row r="211" spans="1:8" ht="24.95" customHeight="1" x14ac:dyDescent="0.2">
      <c r="A211" s="239" t="s">
        <v>144</v>
      </c>
      <c r="B211" s="239"/>
      <c r="C211" s="239"/>
      <c r="D211" s="239"/>
      <c r="E211" s="239"/>
      <c r="F211" s="239"/>
      <c r="G211" s="239"/>
      <c r="H211" s="239"/>
    </row>
    <row r="212" spans="1:8" ht="24.95" customHeight="1" x14ac:dyDescent="0.2">
      <c r="A212" s="239" t="s">
        <v>145</v>
      </c>
      <c r="B212" s="239"/>
      <c r="C212" s="239"/>
      <c r="D212" s="239"/>
      <c r="E212" s="239"/>
      <c r="F212" s="239"/>
      <c r="G212" s="239"/>
      <c r="H212" s="239"/>
    </row>
    <row r="213" spans="1:8" s="238" customFormat="1" ht="12.6" customHeight="1" x14ac:dyDescent="0.2">
      <c r="A213" s="233"/>
      <c r="B213" s="233"/>
      <c r="C213" s="234"/>
      <c r="D213" s="235"/>
      <c r="E213" s="235"/>
      <c r="F213" s="236"/>
      <c r="G213" s="237"/>
      <c r="H213" s="237"/>
    </row>
    <row r="214" spans="1:8" s="242" customFormat="1" ht="50.1" customHeight="1" thickBot="1" x14ac:dyDescent="0.25">
      <c r="A214" s="240" t="s">
        <v>146</v>
      </c>
      <c r="B214" s="240"/>
      <c r="C214" s="240"/>
      <c r="D214" s="240"/>
      <c r="E214" s="240"/>
      <c r="F214" s="241"/>
      <c r="G214" s="231"/>
    </row>
    <row r="215" spans="1:8" s="247" customFormat="1" ht="50.1" customHeight="1" thickBot="1" x14ac:dyDescent="0.25">
      <c r="A215" s="311" t="s">
        <v>147</v>
      </c>
      <c r="B215" s="312"/>
      <c r="C215" s="312"/>
      <c r="D215" s="312"/>
      <c r="E215" s="313"/>
      <c r="F215" s="246"/>
      <c r="G215" s="217"/>
    </row>
    <row r="216" spans="1:8" ht="99" customHeight="1" thickBot="1" x14ac:dyDescent="0.25">
      <c r="A216" s="426" t="s">
        <v>148</v>
      </c>
      <c r="B216" s="427"/>
      <c r="C216" s="250" t="s">
        <v>149</v>
      </c>
      <c r="D216" s="440" t="s">
        <v>150</v>
      </c>
      <c r="E216" s="441"/>
      <c r="F216" s="252"/>
      <c r="G216" s="252"/>
      <c r="H216" s="252"/>
    </row>
    <row r="217" spans="1:8" ht="99.95" customHeight="1" x14ac:dyDescent="0.2">
      <c r="A217" s="258" t="s">
        <v>151</v>
      </c>
      <c r="B217" s="259"/>
      <c r="C217" s="260" t="s">
        <v>152</v>
      </c>
      <c r="D217" s="261" t="s">
        <v>153</v>
      </c>
      <c r="E217" s="262"/>
      <c r="F217" s="252"/>
      <c r="G217" s="252"/>
      <c r="H217" s="252"/>
    </row>
    <row r="218" spans="1:8" ht="75" customHeight="1" x14ac:dyDescent="0.2">
      <c r="A218" s="258" t="s">
        <v>154</v>
      </c>
      <c r="B218" s="259"/>
      <c r="C218" s="260" t="s">
        <v>155</v>
      </c>
      <c r="D218" s="261" t="s">
        <v>156</v>
      </c>
      <c r="E218" s="262"/>
      <c r="F218" s="252"/>
      <c r="G218" s="252"/>
      <c r="H218" s="252"/>
    </row>
    <row r="219" spans="1:8" ht="134.25" customHeight="1" thickBot="1" x14ac:dyDescent="0.25">
      <c r="A219" s="321" t="s">
        <v>157</v>
      </c>
      <c r="B219" s="322"/>
      <c r="C219" s="323" t="s">
        <v>158</v>
      </c>
      <c r="D219" s="324" t="s">
        <v>156</v>
      </c>
      <c r="E219" s="325"/>
      <c r="F219" s="252"/>
      <c r="G219" s="252"/>
      <c r="H219" s="252"/>
    </row>
    <row r="220" spans="1:8" s="217" customFormat="1" ht="102.75" customHeight="1" thickBot="1" x14ac:dyDescent="0.25">
      <c r="A220" s="321" t="s">
        <v>160</v>
      </c>
      <c r="B220" s="322"/>
      <c r="C220" s="611" t="s">
        <v>161</v>
      </c>
      <c r="D220" s="322" t="s">
        <v>156</v>
      </c>
      <c r="E220" s="612"/>
      <c r="F220" s="246"/>
      <c r="G220" s="246"/>
      <c r="H220" s="246"/>
    </row>
    <row r="221" spans="1:8" s="238" customFormat="1" ht="222.75" customHeight="1" thickBot="1" x14ac:dyDescent="0.25">
      <c r="A221" s="321" t="s">
        <v>162</v>
      </c>
      <c r="B221" s="322"/>
      <c r="C221" s="323" t="s">
        <v>163</v>
      </c>
      <c r="D221" s="324" t="s">
        <v>156</v>
      </c>
      <c r="E221" s="325"/>
      <c r="F221" s="236"/>
      <c r="G221" s="237"/>
      <c r="H221" s="237"/>
    </row>
    <row r="222" spans="1:8" ht="45" customHeight="1" x14ac:dyDescent="0.2">
      <c r="A222" s="264" t="s">
        <v>164</v>
      </c>
      <c r="B222" s="264"/>
      <c r="C222" s="264"/>
      <c r="D222" s="264"/>
      <c r="E222" s="264"/>
      <c r="F222" s="264"/>
      <c r="G222" s="264"/>
      <c r="H222" s="264"/>
    </row>
    <row r="223" spans="1:8" ht="45" customHeight="1" x14ac:dyDescent="0.2">
      <c r="A223" s="264" t="s">
        <v>165</v>
      </c>
      <c r="B223" s="264"/>
      <c r="C223" s="264"/>
      <c r="D223" s="264"/>
      <c r="E223" s="264"/>
      <c r="F223" s="264"/>
      <c r="G223" s="264"/>
      <c r="H223" s="264"/>
    </row>
    <row r="224" spans="1:8" ht="179.25" customHeight="1" x14ac:dyDescent="0.2">
      <c r="A224" s="326" t="str">
        <f>Абакан_юр!A195</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24" s="326"/>
      <c r="C224" s="326"/>
      <c r="D224" s="326"/>
      <c r="E224" s="326"/>
      <c r="F224" s="326"/>
      <c r="G224" s="326"/>
      <c r="H224" s="326"/>
    </row>
    <row r="225" spans="1:8" s="16" customFormat="1" ht="67.5" customHeight="1" x14ac:dyDescent="0.2">
      <c r="A225" s="239" t="s">
        <v>167</v>
      </c>
      <c r="B225" s="239"/>
      <c r="C225" s="239"/>
      <c r="D225" s="239"/>
      <c r="E225" s="239"/>
      <c r="F225" s="239"/>
      <c r="G225" s="239"/>
      <c r="H225" s="239"/>
    </row>
    <row r="226" spans="1:8" ht="23.25" x14ac:dyDescent="0.2">
      <c r="A226" s="264" t="s">
        <v>168</v>
      </c>
      <c r="B226" s="264"/>
      <c r="C226" s="264"/>
      <c r="D226" s="264"/>
      <c r="E226" s="264"/>
      <c r="F226" s="264"/>
      <c r="G226" s="264"/>
      <c r="H226" s="264"/>
    </row>
    <row r="227" spans="1:8" s="266" customFormat="1" ht="114.75" customHeight="1" x14ac:dyDescent="0.2">
      <c r="A227" s="239" t="s">
        <v>169</v>
      </c>
      <c r="B227" s="239"/>
      <c r="C227" s="239"/>
      <c r="D227" s="239"/>
      <c r="E227" s="239"/>
      <c r="F227" s="239"/>
      <c r="G227" s="239"/>
      <c r="H227" s="239"/>
    </row>
  </sheetData>
  <sheetProtection selectLockedCells="1" selectUnlockedCells="1"/>
  <mergeCells count="376">
    <mergeCell ref="A222:H222"/>
    <mergeCell ref="A223:H223"/>
    <mergeCell ref="A224:H224"/>
    <mergeCell ref="A225:H225"/>
    <mergeCell ref="A226:H226"/>
    <mergeCell ref="A227:E227"/>
    <mergeCell ref="F227:H227"/>
    <mergeCell ref="A219:B219"/>
    <mergeCell ref="D219:E219"/>
    <mergeCell ref="A220:B220"/>
    <mergeCell ref="D220:E220"/>
    <mergeCell ref="A221:B221"/>
    <mergeCell ref="D221:E221"/>
    <mergeCell ref="A216:B216"/>
    <mergeCell ref="D216:E216"/>
    <mergeCell ref="A217:B217"/>
    <mergeCell ref="D217:E217"/>
    <mergeCell ref="A218:B218"/>
    <mergeCell ref="D218:E218"/>
    <mergeCell ref="A208:C208"/>
    <mergeCell ref="A209:C209"/>
    <mergeCell ref="A211:H211"/>
    <mergeCell ref="A212:H212"/>
    <mergeCell ref="A214:E214"/>
    <mergeCell ref="A215:E215"/>
    <mergeCell ref="A203:C203"/>
    <mergeCell ref="G203:H203"/>
    <mergeCell ref="A204:C204"/>
    <mergeCell ref="A205:C205"/>
    <mergeCell ref="A206:C206"/>
    <mergeCell ref="A207:C207"/>
    <mergeCell ref="A197:B197"/>
    <mergeCell ref="D197:H197"/>
    <mergeCell ref="C199:D199"/>
    <mergeCell ref="C200:D200"/>
    <mergeCell ref="C201:D201"/>
    <mergeCell ref="C202:D202"/>
    <mergeCell ref="A194:C194"/>
    <mergeCell ref="D194:H194"/>
    <mergeCell ref="A195:B195"/>
    <mergeCell ref="C195:C196"/>
    <mergeCell ref="D195:H195"/>
    <mergeCell ref="A196:B196"/>
    <mergeCell ref="D196:H196"/>
    <mergeCell ref="A190:B190"/>
    <mergeCell ref="D190:H190"/>
    <mergeCell ref="A191:B191"/>
    <mergeCell ref="D191:H191"/>
    <mergeCell ref="A192:B192"/>
    <mergeCell ref="A193:B193"/>
    <mergeCell ref="D193:H193"/>
    <mergeCell ref="A186:B186"/>
    <mergeCell ref="A187:B187"/>
    <mergeCell ref="D187:H187"/>
    <mergeCell ref="A188:B188"/>
    <mergeCell ref="D188:H188"/>
    <mergeCell ref="A189:B189"/>
    <mergeCell ref="D182:H182"/>
    <mergeCell ref="A183:B183"/>
    <mergeCell ref="D183:H183"/>
    <mergeCell ref="A184:B184"/>
    <mergeCell ref="D184:H184"/>
    <mergeCell ref="A185:B185"/>
    <mergeCell ref="D185:H185"/>
    <mergeCell ref="A178:B178"/>
    <mergeCell ref="D178:H178"/>
    <mergeCell ref="A179:B179"/>
    <mergeCell ref="D179:H179"/>
    <mergeCell ref="A180:B180"/>
    <mergeCell ref="C180:C184"/>
    <mergeCell ref="D180:H180"/>
    <mergeCell ref="A181:B181"/>
    <mergeCell ref="D181:H181"/>
    <mergeCell ref="A182:B182"/>
    <mergeCell ref="A175:B175"/>
    <mergeCell ref="D175:H175"/>
    <mergeCell ref="A176:B176"/>
    <mergeCell ref="D176:H176"/>
    <mergeCell ref="A177:B177"/>
    <mergeCell ref="D177:H177"/>
    <mergeCell ref="A172:B172"/>
    <mergeCell ref="D172:H172"/>
    <mergeCell ref="A173:B173"/>
    <mergeCell ref="D173:H173"/>
    <mergeCell ref="A174:B174"/>
    <mergeCell ref="D174:H174"/>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D129:H129"/>
    <mergeCell ref="A130:B130"/>
    <mergeCell ref="D130:H130"/>
    <mergeCell ref="A131:B131"/>
    <mergeCell ref="D131:H131"/>
    <mergeCell ref="A132:B132"/>
    <mergeCell ref="D132:H132"/>
    <mergeCell ref="A125:B125"/>
    <mergeCell ref="D125:H125"/>
    <mergeCell ref="A126:B126"/>
    <mergeCell ref="C126:C143"/>
    <mergeCell ref="D126:H126"/>
    <mergeCell ref="A127:B127"/>
    <mergeCell ref="D127:H127"/>
    <mergeCell ref="A128:B128"/>
    <mergeCell ref="D128:H128"/>
    <mergeCell ref="A129:B129"/>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16:B116"/>
    <mergeCell ref="D116:H116"/>
    <mergeCell ref="A117:B117"/>
    <mergeCell ref="D117:H117"/>
    <mergeCell ref="A118:B118"/>
    <mergeCell ref="D118:H118"/>
    <mergeCell ref="A111:B111"/>
    <mergeCell ref="D111:H111"/>
    <mergeCell ref="A112:C112"/>
    <mergeCell ref="D112:H112"/>
    <mergeCell ref="D113:H113"/>
    <mergeCell ref="A114:B114"/>
    <mergeCell ref="C114:C122"/>
    <mergeCell ref="D114:H114"/>
    <mergeCell ref="A115:B115"/>
    <mergeCell ref="D115:H115"/>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02:B102"/>
    <mergeCell ref="D102:H102"/>
    <mergeCell ref="A103:B103"/>
    <mergeCell ref="D103:H103"/>
    <mergeCell ref="A104:B104"/>
    <mergeCell ref="D104:H104"/>
    <mergeCell ref="A99:B99"/>
    <mergeCell ref="D99:H99"/>
    <mergeCell ref="A100:B100"/>
    <mergeCell ref="D100:H100"/>
    <mergeCell ref="A101:B101"/>
    <mergeCell ref="D101:H101"/>
    <mergeCell ref="A96:B96"/>
    <mergeCell ref="D96:H96"/>
    <mergeCell ref="A97:B97"/>
    <mergeCell ref="D97:H97"/>
    <mergeCell ref="A98:B98"/>
    <mergeCell ref="D98:H98"/>
    <mergeCell ref="A93:B93"/>
    <mergeCell ref="D93:H93"/>
    <mergeCell ref="A94:B94"/>
    <mergeCell ref="D94:H94"/>
    <mergeCell ref="A95:B95"/>
    <mergeCell ref="D95:H95"/>
    <mergeCell ref="A90:B90"/>
    <mergeCell ref="D90:H90"/>
    <mergeCell ref="A91:B91"/>
    <mergeCell ref="D91:H91"/>
    <mergeCell ref="A92:B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D70:H70"/>
    <mergeCell ref="A71:C71"/>
    <mergeCell ref="D71:H71"/>
    <mergeCell ref="A72:B72"/>
    <mergeCell ref="C72:C111"/>
    <mergeCell ref="D72:H72"/>
    <mergeCell ref="A73:B73"/>
    <mergeCell ref="D73:H73"/>
    <mergeCell ref="A74:B74"/>
    <mergeCell ref="D74:H74"/>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51:H51"/>
    <mergeCell ref="A52:A53"/>
    <mergeCell ref="D52:H53"/>
    <mergeCell ref="D54:H54"/>
    <mergeCell ref="A55:A59"/>
    <mergeCell ref="B55:B56"/>
    <mergeCell ref="C55:C56"/>
    <mergeCell ref="D55:D59"/>
    <mergeCell ref="E55:E59"/>
    <mergeCell ref="F55:F59"/>
    <mergeCell ref="D47:H47"/>
    <mergeCell ref="A48:A50"/>
    <mergeCell ref="D48:D50"/>
    <mergeCell ref="E48:E50"/>
    <mergeCell ref="F48:F50"/>
    <mergeCell ref="G48:G50"/>
    <mergeCell ref="H48:H50"/>
    <mergeCell ref="A38:A41"/>
    <mergeCell ref="D38:H41"/>
    <mergeCell ref="C39:C40"/>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D17:H17"/>
    <mergeCell ref="A18:A21"/>
    <mergeCell ref="D18:H21"/>
    <mergeCell ref="C19:C20"/>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00"/>
  <sheetViews>
    <sheetView view="pageBreakPreview" zoomScale="40" zoomScaleNormal="60" zoomScaleSheetLayoutView="40" workbookViewId="0">
      <pane ySplit="4" topLeftCell="A47" activePane="bottomLeft" state="frozen"/>
      <selection activeCell="A181" sqref="A181:B181"/>
      <selection pane="bottomLeft" activeCell="A181" sqref="A181:B181"/>
    </sheetView>
  </sheetViews>
  <sheetFormatPr defaultColWidth="9.140625" defaultRowHeight="12.75" x14ac:dyDescent="0.2"/>
  <cols>
    <col min="1" max="1" width="45.7109375" style="216" customWidth="1"/>
    <col min="2" max="2" width="80.7109375" style="217" customWidth="1"/>
    <col min="3" max="3" width="120.7109375" style="218" customWidth="1"/>
    <col min="4" max="7" width="30.7109375" style="217" customWidth="1"/>
    <col min="8" max="8" width="30.7109375" style="219" customWidth="1"/>
    <col min="9" max="16384" width="9.140625" style="219"/>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июня 2024 г.</v>
      </c>
      <c r="B2" s="6" t="s">
        <v>2</v>
      </c>
      <c r="C2" s="7" t="s">
        <v>671</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24" thickBot="1" x14ac:dyDescent="0.25">
      <c r="A6" s="436"/>
      <c r="B6" s="437"/>
      <c r="C6" s="438"/>
      <c r="D6" s="337" t="s">
        <v>171</v>
      </c>
      <c r="E6" s="268" t="s">
        <v>172</v>
      </c>
      <c r="F6" s="337" t="s">
        <v>173</v>
      </c>
      <c r="G6" s="268" t="s">
        <v>174</v>
      </c>
      <c r="H6" s="338" t="s">
        <v>175</v>
      </c>
    </row>
    <row r="7" spans="1:8" ht="12.75"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"2ГИС.СМОЛЕНСК" (версия для ПК); 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Интернет-площадки и Веб-приложения на основе Cправочника организаций "2ГИС.СМОЛЕНСК", http://api.2gis.ru/</v>
      </c>
      <c r="D7" s="279">
        <f>F7*1.2</f>
        <v>7480.7999999999993</v>
      </c>
      <c r="E7" s="279">
        <f>F7*1.1</f>
        <v>6857.4000000000005</v>
      </c>
      <c r="F7" s="279">
        <v>6234</v>
      </c>
      <c r="G7" s="279">
        <f>F7*0.75</f>
        <v>4675.5</v>
      </c>
      <c r="H7" s="279">
        <f>F7*0.5</f>
        <v>3117</v>
      </c>
    </row>
    <row r="8" spans="1:8" ht="99" customHeight="1" x14ac:dyDescent="0.2">
      <c r="A8" s="34"/>
      <c r="B8" s="35"/>
      <c r="C8" s="35"/>
      <c r="D8" s="280"/>
      <c r="E8" s="280"/>
      <c r="F8" s="280"/>
      <c r="G8" s="280"/>
      <c r="H8" s="280"/>
    </row>
    <row r="9" spans="1:8" ht="105"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"2ГИС.СМОЛЕНСК" (версия для ПК); 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Интернет-площадки и Веб-приложения на основе Cправочника организаций "2ГИС.СМОЛЕНСК", http://api.2gis.ru/</v>
      </c>
      <c r="D9" s="280"/>
      <c r="E9" s="280"/>
      <c r="F9" s="280"/>
      <c r="G9" s="280"/>
      <c r="H9" s="280"/>
    </row>
    <row r="10" spans="1:8" ht="152.25"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10" s="280"/>
      <c r="E10" s="280"/>
      <c r="F10" s="280"/>
      <c r="G10" s="280"/>
      <c r="H10" s="280"/>
    </row>
    <row r="11" spans="1:8" ht="21.75" thickBot="1" x14ac:dyDescent="0.25">
      <c r="A11" s="47"/>
      <c r="B11" s="48"/>
      <c r="C11" s="49"/>
      <c r="D11" s="113"/>
      <c r="E11" s="114"/>
      <c r="F11" s="114"/>
      <c r="G11" s="114"/>
      <c r="H11" s="115"/>
    </row>
    <row r="12" spans="1:8" ht="12.75"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"2ГИС.СМОЛЕНСК" (версия для ПК); 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Интернет-площадки и Веб-приложения на основе Cправочника организаций "2ГИС.СМОЛЕНСК", http://api.2gis.ru/</v>
      </c>
      <c r="D12" s="279">
        <f>F12*1.2</f>
        <v>8395.1999999999989</v>
      </c>
      <c r="E12" s="279">
        <f>F12*1.1</f>
        <v>7695.6</v>
      </c>
      <c r="F12" s="279">
        <v>6996</v>
      </c>
      <c r="G12" s="279">
        <f>F12*0.75</f>
        <v>5247</v>
      </c>
      <c r="H12" s="279">
        <f>F12*0.5</f>
        <v>3498</v>
      </c>
    </row>
    <row r="13" spans="1:8" ht="147" customHeight="1" x14ac:dyDescent="0.2">
      <c r="A13" s="55"/>
      <c r="B13" s="35"/>
      <c r="C13" s="35"/>
      <c r="D13" s="280"/>
      <c r="E13" s="280"/>
      <c r="F13" s="280"/>
      <c r="G13" s="280"/>
      <c r="H13" s="280"/>
    </row>
    <row r="14" spans="1:8" ht="10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"2ГИС.СМОЛЕНСК" (версия для ПК); 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Интернет-площадки и Веб-приложения на основе Cправочника организаций "2ГИС.СМОЛЕНСК", http://api.2gis.ru/</v>
      </c>
      <c r="D14" s="280"/>
      <c r="E14" s="280"/>
      <c r="F14" s="280"/>
      <c r="G14" s="280"/>
      <c r="H14" s="280"/>
    </row>
    <row r="15" spans="1:8" ht="151.5"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15" s="280"/>
      <c r="E15" s="280"/>
      <c r="F15" s="280"/>
      <c r="G15" s="280"/>
      <c r="H15" s="280"/>
    </row>
    <row r="16" spans="1:8" ht="84.7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16" s="359"/>
      <c r="E16" s="359"/>
      <c r="F16" s="359"/>
      <c r="G16" s="359"/>
      <c r="H16" s="359"/>
    </row>
    <row r="17" spans="1:8" ht="21.75" thickBot="1" x14ac:dyDescent="0.25">
      <c r="A17" s="47"/>
      <c r="B17" s="62"/>
      <c r="C17" s="49"/>
      <c r="D17" s="113"/>
      <c r="E17" s="114"/>
      <c r="F17" s="114"/>
      <c r="G17" s="114"/>
      <c r="H17" s="115"/>
    </row>
    <row r="18" spans="1:8" ht="105" x14ac:dyDescent="0.2">
      <c r="A18" s="65" t="s">
        <v>17</v>
      </c>
      <c r="B18" s="66" t="s">
        <v>18</v>
      </c>
      <c r="C18" s="67"/>
      <c r="D18" s="89">
        <v>144</v>
      </c>
      <c r="E18" s="90"/>
      <c r="F18" s="90"/>
      <c r="G18" s="90"/>
      <c r="H18" s="91"/>
    </row>
    <row r="19" spans="1:8" ht="21" x14ac:dyDescent="0.2">
      <c r="A19" s="71"/>
      <c r="B19" s="72" t="s">
        <v>19</v>
      </c>
      <c r="C19" s="73" t="str">
        <f>"Электронный справочник "&amp;$C$2&amp;" (версия для ПК)"</f>
        <v>Электронный справочник "2ГИС.СМОЛЕНСК" (версия для ПК)</v>
      </c>
      <c r="D19" s="94"/>
      <c r="E19" s="95"/>
      <c r="F19" s="95"/>
      <c r="G19" s="95"/>
      <c r="H19" s="96"/>
    </row>
    <row r="20" spans="1:8" ht="21" x14ac:dyDescent="0.2">
      <c r="A20" s="71"/>
      <c r="B20" s="72" t="s">
        <v>20</v>
      </c>
      <c r="C20" s="35"/>
      <c r="D20" s="94"/>
      <c r="E20" s="95"/>
      <c r="F20" s="95"/>
      <c r="G20" s="95"/>
      <c r="H20" s="96"/>
    </row>
    <row r="21" spans="1:8" ht="63.75"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"2ГИС.СМОЛЕНСК"; Электронный справочник "2ГИС.СМОЛЕНСК" (мобильная версия 2ГИС 4.0 и выше)</v>
      </c>
      <c r="D21" s="99"/>
      <c r="E21" s="100"/>
      <c r="F21" s="100"/>
      <c r="G21" s="100"/>
      <c r="H21" s="101"/>
    </row>
    <row r="22" spans="1:8" ht="21.75" thickBot="1" x14ac:dyDescent="0.25">
      <c r="A22" s="81"/>
      <c r="B22" s="82"/>
      <c r="C22" s="83"/>
      <c r="D22" s="673"/>
      <c r="E22" s="673"/>
      <c r="F22" s="673"/>
      <c r="G22" s="673"/>
      <c r="H22" s="755"/>
    </row>
    <row r="23" spans="1:8" ht="12.75"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Интернет-площадки и Веб-приложения на основе Cправочника организаций "2ГИС.СМОЛЕНСК", http://api.2gis.ru/</v>
      </c>
      <c r="D23" s="68">
        <v>234</v>
      </c>
      <c r="E23" s="69"/>
      <c r="F23" s="69"/>
      <c r="G23" s="69"/>
      <c r="H23" s="70"/>
    </row>
    <row r="24" spans="1:8" ht="105" customHeight="1" x14ac:dyDescent="0.2">
      <c r="A24" s="71"/>
      <c r="B24" s="92"/>
      <c r="C24" s="93"/>
      <c r="D24" s="74"/>
      <c r="E24" s="75"/>
      <c r="F24" s="75"/>
      <c r="G24" s="75"/>
      <c r="H24" s="76"/>
    </row>
    <row r="25" spans="1:8" ht="152.25"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25" s="78"/>
      <c r="E25" s="79"/>
      <c r="F25" s="79"/>
      <c r="G25" s="79"/>
      <c r="H25" s="80"/>
    </row>
    <row r="26" spans="1:8" ht="21.75" thickBot="1" x14ac:dyDescent="0.25">
      <c r="A26" s="81"/>
      <c r="B26" s="48"/>
      <c r="C26" s="49"/>
      <c r="D26" s="113"/>
      <c r="E26" s="114"/>
      <c r="F26" s="114"/>
      <c r="G26" s="114"/>
      <c r="H26" s="115"/>
    </row>
    <row r="27" spans="1:8" ht="12.75"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"2ГИС.СМОЛЕНСК" (версия для ПК); 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v>
      </c>
      <c r="D27" s="279">
        <f>F27*1.2</f>
        <v>10483.199999999999</v>
      </c>
      <c r="E27" s="279">
        <f>F27*1.1</f>
        <v>9609.6</v>
      </c>
      <c r="F27" s="279">
        <v>8736</v>
      </c>
      <c r="G27" s="279">
        <f>F27*0.75</f>
        <v>6552</v>
      </c>
      <c r="H27" s="279">
        <f>F27*0.5</f>
        <v>4368</v>
      </c>
    </row>
    <row r="28" spans="1:8" ht="105" customHeight="1" x14ac:dyDescent="0.2">
      <c r="A28" s="71"/>
      <c r="B28" s="35"/>
      <c r="C28" s="35"/>
      <c r="D28" s="280"/>
      <c r="E28" s="280"/>
      <c r="F28" s="280"/>
      <c r="G28" s="280"/>
      <c r="H28" s="280"/>
    </row>
    <row r="29" spans="1:8" ht="63"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v>
      </c>
      <c r="D29" s="280"/>
      <c r="E29" s="280"/>
      <c r="F29" s="280"/>
      <c r="G29" s="280"/>
      <c r="H29" s="280"/>
    </row>
    <row r="30" spans="1:8" ht="152.25"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30" s="280"/>
      <c r="E30" s="280"/>
      <c r="F30" s="280"/>
      <c r="G30" s="280"/>
      <c r="H30" s="280"/>
    </row>
    <row r="31" spans="1:8" ht="21.75" thickBot="1" x14ac:dyDescent="0.25">
      <c r="A31" s="81"/>
      <c r="B31" s="48"/>
      <c r="C31" s="49"/>
      <c r="D31" s="113"/>
      <c r="E31" s="114"/>
      <c r="F31" s="114"/>
      <c r="G31" s="114"/>
      <c r="H31" s="115"/>
    </row>
    <row r="32" spans="1:8" ht="42"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"2ГИС.СМОЛЕНСК" (версия для ПК); 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v>
      </c>
      <c r="D32" s="279">
        <f>F32*1.2</f>
        <v>11764.8</v>
      </c>
      <c r="E32" s="279">
        <f>F32*1.1</f>
        <v>10784.400000000001</v>
      </c>
      <c r="F32" s="279">
        <v>9804</v>
      </c>
      <c r="G32" s="279">
        <f>F32*0.75</f>
        <v>7353</v>
      </c>
      <c r="H32" s="279">
        <f>F32*0.5</f>
        <v>4902</v>
      </c>
    </row>
    <row r="33" spans="1:8" ht="105.75" customHeight="1" x14ac:dyDescent="0.2">
      <c r="A33" s="71"/>
      <c r="B33" s="35"/>
      <c r="C33" s="35"/>
      <c r="D33" s="280"/>
      <c r="E33" s="280"/>
      <c r="F33" s="280"/>
      <c r="G33" s="280"/>
      <c r="H33" s="280"/>
    </row>
    <row r="34" spans="1:8" ht="63"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v>
      </c>
      <c r="D34" s="280"/>
      <c r="E34" s="280"/>
      <c r="F34" s="280"/>
      <c r="G34" s="280"/>
      <c r="H34" s="280"/>
    </row>
    <row r="35" spans="1:8" ht="151.5"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35" s="280"/>
      <c r="E35" s="280"/>
      <c r="F35" s="280"/>
      <c r="G35" s="280"/>
      <c r="H35" s="280"/>
    </row>
    <row r="36" spans="1:8" ht="84.7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36" s="280"/>
      <c r="E36" s="280"/>
      <c r="F36" s="280"/>
      <c r="G36" s="280"/>
      <c r="H36" s="280"/>
    </row>
    <row r="37" spans="1:8" ht="21.75" thickBot="1" x14ac:dyDescent="0.25">
      <c r="A37" s="112"/>
      <c r="B37" s="62"/>
      <c r="C37" s="49"/>
      <c r="D37" s="130"/>
      <c r="E37" s="130"/>
      <c r="F37" s="130"/>
      <c r="G37" s="130"/>
      <c r="H37" s="509"/>
    </row>
    <row r="38" spans="1:8" ht="105" x14ac:dyDescent="0.2">
      <c r="A38" s="65" t="s">
        <v>28</v>
      </c>
      <c r="B38" s="66" t="s">
        <v>29</v>
      </c>
      <c r="C38" s="67"/>
      <c r="D38" s="89">
        <v>240</v>
      </c>
      <c r="E38" s="90"/>
      <c r="F38" s="90"/>
      <c r="G38" s="90"/>
      <c r="H38" s="91"/>
    </row>
    <row r="39" spans="1:8" ht="21" x14ac:dyDescent="0.2">
      <c r="A39" s="71"/>
      <c r="B39" s="72" t="s">
        <v>19</v>
      </c>
      <c r="C39" s="73" t="str">
        <f>"Электронный справочник "&amp;$C$2&amp;" (версия для ПК)"</f>
        <v>Электронный справочник "2ГИС.СМОЛЕНСК" (версия для ПК)</v>
      </c>
      <c r="D39" s="94"/>
      <c r="E39" s="95"/>
      <c r="F39" s="95"/>
      <c r="G39" s="95"/>
      <c r="H39" s="96"/>
    </row>
    <row r="40" spans="1:8" ht="21" x14ac:dyDescent="0.2">
      <c r="A40" s="71"/>
      <c r="B40" s="72" t="s">
        <v>20</v>
      </c>
      <c r="C40" s="35"/>
      <c r="D40" s="94"/>
      <c r="E40" s="95"/>
      <c r="F40" s="95"/>
      <c r="G40" s="95"/>
      <c r="H40" s="96"/>
    </row>
    <row r="41" spans="1:8" ht="63.75"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"2ГИС.СМОЛЕНСК"; Электронный справочник "2ГИС.СМОЛЕНСК" (мобильная версия 2ГИС 4.0 и выше)</v>
      </c>
      <c r="D41" s="99"/>
      <c r="E41" s="100"/>
      <c r="F41" s="100"/>
      <c r="G41" s="100"/>
      <c r="H41" s="101"/>
    </row>
    <row r="42" spans="1:8" ht="21.75" thickBot="1" x14ac:dyDescent="0.25">
      <c r="A42" s="81"/>
      <c r="B42" s="82"/>
      <c r="C42" s="83"/>
      <c r="D42" s="130"/>
      <c r="E42" s="130"/>
      <c r="F42" s="130"/>
      <c r="G42" s="130"/>
      <c r="H42" s="130"/>
    </row>
    <row r="43" spans="1:8" ht="42"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v>
      </c>
      <c r="D43" s="89">
        <v>336</v>
      </c>
      <c r="E43" s="90"/>
      <c r="F43" s="90"/>
      <c r="G43" s="90"/>
      <c r="H43" s="91"/>
    </row>
    <row r="44" spans="1:8" ht="12.75" customHeight="1" x14ac:dyDescent="0.2">
      <c r="A44" s="71"/>
      <c r="B44" s="92"/>
      <c r="C44" s="93"/>
      <c r="D44" s="94"/>
      <c r="E44" s="95"/>
      <c r="F44" s="95"/>
      <c r="G44" s="95"/>
      <c r="H44" s="96"/>
    </row>
    <row r="45" spans="1:8" ht="151.5"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45" s="94"/>
      <c r="E45" s="95"/>
      <c r="F45" s="95"/>
      <c r="G45" s="95"/>
      <c r="H45" s="96"/>
    </row>
    <row r="46" spans="1:8" ht="152.25"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46" s="99"/>
      <c r="E46" s="100"/>
      <c r="F46" s="100"/>
      <c r="G46" s="100"/>
      <c r="H46" s="101"/>
    </row>
    <row r="47" spans="1:8" s="16" customFormat="1" ht="24.95" customHeight="1" thickBot="1" x14ac:dyDescent="0.25">
      <c r="A47" s="81"/>
      <c r="B47" s="82"/>
      <c r="C47" s="83"/>
      <c r="D47" s="113"/>
      <c r="E47" s="114"/>
      <c r="F47" s="114"/>
      <c r="G47" s="114"/>
      <c r="H47" s="115"/>
    </row>
    <row r="48" spans="1:8" s="16" customFormat="1" ht="48" customHeight="1" x14ac:dyDescent="0.2">
      <c r="A48" s="29" t="s">
        <v>31</v>
      </c>
      <c r="B48" s="30" t="s">
        <v>27</v>
      </c>
      <c r="C4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"2ГИС.СМОЛЕНСК" (версия для ПК); 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Интернет-площадки и Веб-приложения на основе Cправочника организаций "2ГИС.СМОЛЕНСК", http://api.2gis.ru/</v>
      </c>
      <c r="D48" s="31">
        <f>F48*1.2</f>
        <v>8978.4</v>
      </c>
      <c r="E48" s="32">
        <f>F48*1.1</f>
        <v>8230.2000000000007</v>
      </c>
      <c r="F48" s="32">
        <v>7482</v>
      </c>
      <c r="G48" s="32">
        <f>F48*0.75</f>
        <v>5611.5</v>
      </c>
      <c r="H48" s="33">
        <f>F48*0.5</f>
        <v>3741</v>
      </c>
    </row>
    <row r="49" spans="1:8" s="16" customFormat="1" ht="132" customHeight="1" x14ac:dyDescent="0.2">
      <c r="A49" s="34"/>
      <c r="B49" s="35"/>
      <c r="C49" s="35"/>
      <c r="D49" s="36"/>
      <c r="E49" s="37"/>
      <c r="F49" s="37"/>
      <c r="G49" s="37"/>
      <c r="H49" s="38"/>
    </row>
    <row r="50" spans="1:8" s="16" customFormat="1" ht="127.5" customHeight="1" x14ac:dyDescent="0.2">
      <c r="A50" s="34"/>
      <c r="B50" s="39" t="s">
        <v>12</v>
      </c>
      <c r="C5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"2ГИС.СМОЛЕНСК" (версия для ПК); 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Интернет-площадки и Веб-приложения на основе Cправочника организаций "2ГИС.СМОЛЕНСК", http://api.2gis.ru/</v>
      </c>
      <c r="D50" s="36"/>
      <c r="E50" s="37"/>
      <c r="F50" s="37"/>
      <c r="G50" s="37"/>
      <c r="H50" s="38"/>
    </row>
    <row r="51" spans="1:8" s="16" customFormat="1" ht="127.5" customHeight="1" thickBot="1" x14ac:dyDescent="0.25">
      <c r="A51" s="119"/>
      <c r="B51" s="120" t="s">
        <v>33</v>
      </c>
      <c r="C51"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51" s="121"/>
      <c r="E51" s="122"/>
      <c r="F51" s="122"/>
      <c r="G51" s="122"/>
      <c r="H51" s="123"/>
    </row>
    <row r="52" spans="1:8" s="16" customFormat="1" ht="166.5" customHeight="1" thickBot="1" x14ac:dyDescent="0.25">
      <c r="A52" s="41"/>
      <c r="B52" s="42" t="s">
        <v>13</v>
      </c>
      <c r="C52"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52" s="44"/>
      <c r="E52" s="45"/>
      <c r="F52" s="45"/>
      <c r="G52" s="45"/>
      <c r="H52" s="46"/>
    </row>
    <row r="53" spans="1:8" s="16" customFormat="1" ht="24.95" customHeight="1" thickBot="1" x14ac:dyDescent="0.25">
      <c r="A53" s="47"/>
      <c r="B53" s="48"/>
      <c r="C53" s="49"/>
      <c r="D53" s="50"/>
      <c r="E53" s="51"/>
      <c r="F53" s="51"/>
      <c r="G53" s="51"/>
      <c r="H53" s="52"/>
    </row>
    <row r="54" spans="1:8" s="16" customFormat="1" ht="48" customHeight="1" x14ac:dyDescent="0.2">
      <c r="A54" s="53" t="s">
        <v>35</v>
      </c>
      <c r="B54" s="30" t="s">
        <v>27</v>
      </c>
      <c r="C54"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"2ГИС.СМОЛЕНСК" (версия для ПК); 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Интернет-площадки и Веб-приложения на основе Cправочника организаций "2ГИС.СМОЛЕНСК", http://api.2gis.ru/</v>
      </c>
      <c r="D54" s="54">
        <f>F54*1.2</f>
        <v>10080</v>
      </c>
      <c r="E54" s="32">
        <f>F54*1.1</f>
        <v>9240</v>
      </c>
      <c r="F54" s="32">
        <v>8400</v>
      </c>
      <c r="G54" s="32">
        <f>F54*0.75</f>
        <v>6300</v>
      </c>
      <c r="H54" s="33">
        <f>F54*0.5</f>
        <v>4200</v>
      </c>
    </row>
    <row r="55" spans="1:8" s="16" customFormat="1" ht="132" customHeight="1" x14ac:dyDescent="0.2">
      <c r="A55" s="55"/>
      <c r="B55" s="35"/>
      <c r="C55" s="35"/>
      <c r="D55" s="56"/>
      <c r="E55" s="37"/>
      <c r="F55" s="37"/>
      <c r="G55" s="37"/>
      <c r="H55" s="38"/>
    </row>
    <row r="56" spans="1:8" s="16" customFormat="1" ht="138.94999999999999" customHeight="1" x14ac:dyDescent="0.2">
      <c r="A56" s="55"/>
      <c r="B56" s="39" t="s">
        <v>12</v>
      </c>
      <c r="C56"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"2ГИС.СМОЛЕНСК" (версия для ПК); 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Интернет-площадки и Веб-приложения на основе Cправочника организаций "2ГИС.СМОЛЕНСК", http://api.2gis.ru/</v>
      </c>
      <c r="D56" s="56"/>
      <c r="E56" s="37"/>
      <c r="F56" s="37"/>
      <c r="G56" s="37"/>
      <c r="H56" s="38"/>
    </row>
    <row r="57" spans="1:8" s="16" customFormat="1" ht="166.5" customHeight="1" x14ac:dyDescent="0.2">
      <c r="A57" s="55"/>
      <c r="B57" s="57" t="s">
        <v>13</v>
      </c>
      <c r="C57"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57" s="56"/>
      <c r="E57" s="37"/>
      <c r="F57" s="37"/>
      <c r="G57" s="37"/>
      <c r="H57" s="38"/>
    </row>
    <row r="58" spans="1:8" s="16" customFormat="1" ht="92.25" customHeight="1" thickBot="1" x14ac:dyDescent="0.25">
      <c r="A58" s="59"/>
      <c r="B58" s="42" t="s">
        <v>36</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58" s="61"/>
      <c r="E58" s="45"/>
      <c r="F58" s="45"/>
      <c r="G58" s="45"/>
      <c r="H58" s="46"/>
    </row>
    <row r="59" spans="1:8" s="16" customFormat="1" ht="24.95" customHeight="1" thickBot="1" x14ac:dyDescent="0.25">
      <c r="A59" s="81"/>
      <c r="B59" s="82"/>
      <c r="C59" s="83"/>
      <c r="D59" s="84"/>
      <c r="E59" s="85"/>
      <c r="F59" s="85"/>
      <c r="G59" s="85"/>
      <c r="H59" s="86"/>
    </row>
    <row r="60" spans="1:8" s="16" customFormat="1" ht="50.1" customHeight="1" x14ac:dyDescent="0.2">
      <c r="A60" s="65" t="s">
        <v>37</v>
      </c>
      <c r="B60" s="87" t="s">
        <v>23</v>
      </c>
      <c r="C60"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Интернет-площадки и Веб-приложения на основе Cправочника организаций "2ГИС.СМОЛЕНСК", http://api.2gis.ru/</v>
      </c>
      <c r="D60" s="271">
        <v>234</v>
      </c>
      <c r="E60" s="272"/>
      <c r="F60" s="272"/>
      <c r="G60" s="272"/>
      <c r="H60" s="273"/>
    </row>
    <row r="61" spans="1:8" s="16" customFormat="1" ht="94.5" customHeight="1" x14ac:dyDescent="0.2">
      <c r="A61" s="71"/>
      <c r="B61" s="92"/>
      <c r="C61" s="93"/>
      <c r="D61" s="94"/>
      <c r="E61" s="95"/>
      <c r="F61" s="95"/>
      <c r="G61" s="95"/>
      <c r="H61" s="274"/>
    </row>
    <row r="62" spans="1:8" s="16" customFormat="1" ht="163.5" customHeight="1" thickBot="1" x14ac:dyDescent="0.25">
      <c r="A62" s="77"/>
      <c r="B62" s="97" t="s">
        <v>13</v>
      </c>
      <c r="C62"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62" s="275"/>
      <c r="E62" s="276"/>
      <c r="F62" s="276"/>
      <c r="G62" s="276"/>
      <c r="H62" s="277"/>
    </row>
    <row r="63" spans="1:8" ht="21.75" thickBot="1" x14ac:dyDescent="0.25">
      <c r="A63" s="81"/>
      <c r="B63" s="129"/>
      <c r="C63" s="130"/>
      <c r="D63" s="113"/>
      <c r="E63" s="114"/>
      <c r="F63" s="114"/>
      <c r="G63" s="114"/>
      <c r="H63" s="115"/>
    </row>
    <row r="64" spans="1:8" ht="50.1" customHeight="1" thickBot="1" x14ac:dyDescent="0.25">
      <c r="A64" s="136" t="s">
        <v>38</v>
      </c>
      <c r="B64" s="137"/>
      <c r="C64" s="137"/>
      <c r="D64" s="138" t="str">
        <f>"от "&amp;MIN(D65:D84)&amp;" до "&amp;MAX(D65:D84)</f>
        <v>от 300 до 6000</v>
      </c>
      <c r="E64" s="139"/>
      <c r="F64" s="139"/>
      <c r="G64" s="139"/>
      <c r="H64" s="140"/>
    </row>
    <row r="65" spans="1:8" ht="37.5" customHeight="1" x14ac:dyDescent="0.2">
      <c r="A65" s="141" t="s">
        <v>39</v>
      </c>
      <c r="B65" s="142"/>
      <c r="C65" s="143" t="str">
        <f>"Электронный справочник на основе Справочника организаций "&amp;$C$2&amp;" (версия для ПК)"</f>
        <v>Электронный справочник на основе Справочника организаций "2ГИС.СМОЛЕНСК" (версия для ПК)</v>
      </c>
      <c r="D65" s="144">
        <v>300</v>
      </c>
      <c r="E65" s="145"/>
      <c r="F65" s="145"/>
      <c r="G65" s="145"/>
      <c r="H65" s="146"/>
    </row>
    <row r="66" spans="1:8" ht="37.5" customHeight="1" x14ac:dyDescent="0.2">
      <c r="A66" s="147" t="s">
        <v>40</v>
      </c>
      <c r="B66" s="148"/>
      <c r="C66" s="143"/>
      <c r="D66" s="36">
        <v>600</v>
      </c>
      <c r="E66" s="37"/>
      <c r="F66" s="37"/>
      <c r="G66" s="37"/>
      <c r="H66" s="38"/>
    </row>
    <row r="67" spans="1:8" ht="37.5" customHeight="1" x14ac:dyDescent="0.2">
      <c r="A67" s="147" t="s">
        <v>41</v>
      </c>
      <c r="B67" s="148"/>
      <c r="C67" s="143"/>
      <c r="D67" s="36">
        <v>900</v>
      </c>
      <c r="E67" s="37"/>
      <c r="F67" s="37"/>
      <c r="G67" s="37"/>
      <c r="H67" s="38"/>
    </row>
    <row r="68" spans="1:8" ht="37.5" customHeight="1" x14ac:dyDescent="0.2">
      <c r="A68" s="147" t="s">
        <v>42</v>
      </c>
      <c r="B68" s="148"/>
      <c r="C68" s="143"/>
      <c r="D68" s="36">
        <v>1200</v>
      </c>
      <c r="E68" s="37"/>
      <c r="F68" s="37"/>
      <c r="G68" s="37"/>
      <c r="H68" s="38"/>
    </row>
    <row r="69" spans="1:8" ht="37.5" customHeight="1" x14ac:dyDescent="0.2">
      <c r="A69" s="147" t="s">
        <v>43</v>
      </c>
      <c r="B69" s="148"/>
      <c r="C69" s="143"/>
      <c r="D69" s="36">
        <v>1500</v>
      </c>
      <c r="E69" s="37"/>
      <c r="F69" s="37"/>
      <c r="G69" s="37"/>
      <c r="H69" s="38"/>
    </row>
    <row r="70" spans="1:8" ht="37.5" customHeight="1" x14ac:dyDescent="0.2">
      <c r="A70" s="147" t="s">
        <v>44</v>
      </c>
      <c r="B70" s="148"/>
      <c r="C70" s="143"/>
      <c r="D70" s="36">
        <v>1800</v>
      </c>
      <c r="E70" s="37"/>
      <c r="F70" s="37"/>
      <c r="G70" s="37"/>
      <c r="H70" s="38"/>
    </row>
    <row r="71" spans="1:8" ht="37.5" customHeight="1" x14ac:dyDescent="0.2">
      <c r="A71" s="147" t="s">
        <v>45</v>
      </c>
      <c r="B71" s="148"/>
      <c r="C71" s="143"/>
      <c r="D71" s="36">
        <v>2100</v>
      </c>
      <c r="E71" s="37"/>
      <c r="F71" s="37"/>
      <c r="G71" s="37"/>
      <c r="H71" s="38"/>
    </row>
    <row r="72" spans="1:8" ht="37.5" customHeight="1" x14ac:dyDescent="0.2">
      <c r="A72" s="147" t="s">
        <v>46</v>
      </c>
      <c r="B72" s="148"/>
      <c r="C72" s="143"/>
      <c r="D72" s="36">
        <v>2400</v>
      </c>
      <c r="E72" s="37"/>
      <c r="F72" s="37"/>
      <c r="G72" s="37"/>
      <c r="H72" s="38"/>
    </row>
    <row r="73" spans="1:8" ht="37.5" customHeight="1" x14ac:dyDescent="0.2">
      <c r="A73" s="147" t="s">
        <v>47</v>
      </c>
      <c r="B73" s="148"/>
      <c r="C73" s="143"/>
      <c r="D73" s="36">
        <v>2700</v>
      </c>
      <c r="E73" s="37"/>
      <c r="F73" s="37"/>
      <c r="G73" s="37"/>
      <c r="H73" s="38"/>
    </row>
    <row r="74" spans="1:8" ht="37.5" customHeight="1" x14ac:dyDescent="0.2">
      <c r="A74" s="147" t="s">
        <v>48</v>
      </c>
      <c r="B74" s="148"/>
      <c r="C74" s="143"/>
      <c r="D74" s="36">
        <v>3000</v>
      </c>
      <c r="E74" s="37"/>
      <c r="F74" s="37"/>
      <c r="G74" s="37"/>
      <c r="H74" s="38"/>
    </row>
    <row r="75" spans="1:8" ht="37.5" customHeight="1" x14ac:dyDescent="0.2">
      <c r="A75" s="147" t="s">
        <v>49</v>
      </c>
      <c r="B75" s="148"/>
      <c r="C75" s="143"/>
      <c r="D75" s="36">
        <v>3300</v>
      </c>
      <c r="E75" s="37"/>
      <c r="F75" s="37"/>
      <c r="G75" s="37"/>
      <c r="H75" s="38"/>
    </row>
    <row r="76" spans="1:8" ht="37.5" customHeight="1" x14ac:dyDescent="0.2">
      <c r="A76" s="147" t="s">
        <v>50</v>
      </c>
      <c r="B76" s="148"/>
      <c r="C76" s="143"/>
      <c r="D76" s="36">
        <v>3600</v>
      </c>
      <c r="E76" s="37"/>
      <c r="F76" s="37"/>
      <c r="G76" s="37"/>
      <c r="H76" s="38"/>
    </row>
    <row r="77" spans="1:8" ht="37.5" customHeight="1" x14ac:dyDescent="0.2">
      <c r="A77" s="147" t="s">
        <v>51</v>
      </c>
      <c r="B77" s="148"/>
      <c r="C77" s="143"/>
      <c r="D77" s="36">
        <v>3900</v>
      </c>
      <c r="E77" s="37"/>
      <c r="F77" s="37"/>
      <c r="G77" s="37"/>
      <c r="H77" s="38"/>
    </row>
    <row r="78" spans="1:8" ht="37.5" customHeight="1" x14ac:dyDescent="0.2">
      <c r="A78" s="147" t="s">
        <v>52</v>
      </c>
      <c r="B78" s="148"/>
      <c r="C78" s="143"/>
      <c r="D78" s="36">
        <v>4200</v>
      </c>
      <c r="E78" s="37"/>
      <c r="F78" s="37"/>
      <c r="G78" s="37"/>
      <c r="H78" s="38"/>
    </row>
    <row r="79" spans="1:8" ht="37.5" customHeight="1" x14ac:dyDescent="0.2">
      <c r="A79" s="147" t="s">
        <v>53</v>
      </c>
      <c r="B79" s="148"/>
      <c r="C79" s="143"/>
      <c r="D79" s="36">
        <v>4500</v>
      </c>
      <c r="E79" s="37"/>
      <c r="F79" s="37"/>
      <c r="G79" s="37"/>
      <c r="H79" s="38"/>
    </row>
    <row r="80" spans="1:8" ht="37.5" customHeight="1" x14ac:dyDescent="0.2">
      <c r="A80" s="147" t="s">
        <v>54</v>
      </c>
      <c r="B80" s="148"/>
      <c r="C80" s="143"/>
      <c r="D80" s="36">
        <v>4800</v>
      </c>
      <c r="E80" s="37"/>
      <c r="F80" s="37"/>
      <c r="G80" s="37"/>
      <c r="H80" s="38"/>
    </row>
    <row r="81" spans="1:8" ht="37.5" customHeight="1" x14ac:dyDescent="0.2">
      <c r="A81" s="147" t="s">
        <v>55</v>
      </c>
      <c r="B81" s="148"/>
      <c r="C81" s="143"/>
      <c r="D81" s="36">
        <v>5100</v>
      </c>
      <c r="E81" s="37"/>
      <c r="F81" s="37"/>
      <c r="G81" s="37"/>
      <c r="H81" s="38"/>
    </row>
    <row r="82" spans="1:8" ht="37.5" customHeight="1" x14ac:dyDescent="0.2">
      <c r="A82" s="147" t="s">
        <v>56</v>
      </c>
      <c r="B82" s="148"/>
      <c r="C82" s="143"/>
      <c r="D82" s="36">
        <v>5400</v>
      </c>
      <c r="E82" s="37"/>
      <c r="F82" s="37"/>
      <c r="G82" s="37"/>
      <c r="H82" s="38"/>
    </row>
    <row r="83" spans="1:8" ht="37.5" customHeight="1" x14ac:dyDescent="0.2">
      <c r="A83" s="147" t="s">
        <v>57</v>
      </c>
      <c r="B83" s="148"/>
      <c r="C83" s="143"/>
      <c r="D83" s="36">
        <v>5700</v>
      </c>
      <c r="E83" s="37"/>
      <c r="F83" s="37"/>
      <c r="G83" s="37"/>
      <c r="H83" s="38"/>
    </row>
    <row r="84" spans="1:8" ht="37.5" customHeight="1" thickBot="1" x14ac:dyDescent="0.25">
      <c r="A84" s="147" t="s">
        <v>58</v>
      </c>
      <c r="B84" s="148"/>
      <c r="C84" s="143"/>
      <c r="D84" s="36">
        <v>6000</v>
      </c>
      <c r="E84" s="37"/>
      <c r="F84" s="37"/>
      <c r="G84" s="37"/>
      <c r="H84" s="38"/>
    </row>
    <row r="85" spans="1:8" ht="50.1" customHeight="1" thickBot="1" x14ac:dyDescent="0.25">
      <c r="A85" s="136" t="s">
        <v>59</v>
      </c>
      <c r="B85" s="137"/>
      <c r="C85" s="137"/>
      <c r="D85" s="138" t="str">
        <f>"от "&amp;MIN(D86:D95)&amp;" до "&amp;MAX(D86:D95)</f>
        <v>от 246 до 6618</v>
      </c>
      <c r="E85" s="139"/>
      <c r="F85" s="139"/>
      <c r="G85" s="139"/>
      <c r="H85" s="140"/>
    </row>
    <row r="86" spans="1:8" ht="151.5" x14ac:dyDescent="0.2">
      <c r="A86" s="514" t="s">
        <v>196</v>
      </c>
      <c r="B86" s="150" t="s">
        <v>197</v>
      </c>
      <c r="C86" s="28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86" s="152">
        <v>762</v>
      </c>
      <c r="E86" s="152"/>
      <c r="F86" s="152"/>
      <c r="G86" s="152"/>
      <c r="H86" s="153"/>
    </row>
    <row r="87" spans="1:8" ht="37.5" customHeight="1" x14ac:dyDescent="0.2">
      <c r="A87" s="154" t="s">
        <v>61</v>
      </c>
      <c r="B87" s="155"/>
      <c r="C87" s="156" t="str">
        <f>"Электронный справочник на основе Справочника организаций "&amp;$C$2&amp;" (версия для ПК)"</f>
        <v>Электронный справочник на основе Справочника организаций "2ГИС.СМОЛЕНСК" (версия для ПК)</v>
      </c>
      <c r="D87" s="157">
        <v>432</v>
      </c>
      <c r="E87" s="157"/>
      <c r="F87" s="157"/>
      <c r="G87" s="157"/>
      <c r="H87" s="158"/>
    </row>
    <row r="88" spans="1:8" ht="37.5" customHeight="1" x14ac:dyDescent="0.2">
      <c r="A88" s="154" t="s">
        <v>62</v>
      </c>
      <c r="B88" s="155"/>
      <c r="C88" s="159"/>
      <c r="D88" s="157">
        <v>6618</v>
      </c>
      <c r="E88" s="157"/>
      <c r="F88" s="157"/>
      <c r="G88" s="157"/>
      <c r="H88" s="158"/>
    </row>
    <row r="89" spans="1:8" ht="37.5" customHeight="1" x14ac:dyDescent="0.2">
      <c r="A89" s="154" t="s">
        <v>63</v>
      </c>
      <c r="B89" s="155"/>
      <c r="C89" s="159"/>
      <c r="D89" s="157">
        <v>1350</v>
      </c>
      <c r="E89" s="157"/>
      <c r="F89" s="157"/>
      <c r="G89" s="157"/>
      <c r="H89" s="158"/>
    </row>
    <row r="90" spans="1:8" ht="37.5" customHeight="1" x14ac:dyDescent="0.2">
      <c r="A90" s="160" t="s">
        <v>64</v>
      </c>
      <c r="B90" s="161"/>
      <c r="C90" s="159"/>
      <c r="D90" s="157">
        <v>4134</v>
      </c>
      <c r="E90" s="157"/>
      <c r="F90" s="157"/>
      <c r="G90" s="157"/>
      <c r="H90" s="158"/>
    </row>
    <row r="91" spans="1:8" ht="37.5" customHeight="1" x14ac:dyDescent="0.2">
      <c r="A91" s="154" t="s">
        <v>65</v>
      </c>
      <c r="B91" s="155"/>
      <c r="C91" s="159"/>
      <c r="D91" s="157">
        <v>246</v>
      </c>
      <c r="E91" s="157"/>
      <c r="F91" s="157"/>
      <c r="G91" s="157"/>
      <c r="H91" s="158"/>
    </row>
    <row r="92" spans="1:8" ht="37.5" customHeight="1" x14ac:dyDescent="0.2">
      <c r="A92" s="154" t="s">
        <v>66</v>
      </c>
      <c r="B92" s="155"/>
      <c r="C92" s="159"/>
      <c r="D92" s="157">
        <v>246</v>
      </c>
      <c r="E92" s="157"/>
      <c r="F92" s="157"/>
      <c r="G92" s="157"/>
      <c r="H92" s="158"/>
    </row>
    <row r="93" spans="1:8" ht="37.5" customHeight="1" x14ac:dyDescent="0.2">
      <c r="A93" s="154" t="s">
        <v>67</v>
      </c>
      <c r="B93" s="155"/>
      <c r="C93" s="159"/>
      <c r="D93" s="157">
        <v>492</v>
      </c>
      <c r="E93" s="157"/>
      <c r="F93" s="157"/>
      <c r="G93" s="157"/>
      <c r="H93" s="158"/>
    </row>
    <row r="94" spans="1:8" ht="37.5" customHeight="1" x14ac:dyDescent="0.2">
      <c r="A94" s="154" t="s">
        <v>68</v>
      </c>
      <c r="B94" s="155"/>
      <c r="C94" s="159"/>
      <c r="D94" s="157">
        <v>738</v>
      </c>
      <c r="E94" s="157"/>
      <c r="F94" s="157"/>
      <c r="G94" s="157"/>
      <c r="H94" s="158"/>
    </row>
    <row r="95" spans="1:8" ht="37.5" customHeight="1" thickBot="1" x14ac:dyDescent="0.25">
      <c r="A95" s="162" t="s">
        <v>69</v>
      </c>
      <c r="B95" s="163"/>
      <c r="C95" s="164"/>
      <c r="D95" s="165">
        <v>4152</v>
      </c>
      <c r="E95" s="165"/>
      <c r="F95" s="165"/>
      <c r="G95" s="165"/>
      <c r="H95" s="166"/>
    </row>
    <row r="96" spans="1:8" s="16" customFormat="1" ht="117.75" customHeight="1" thickBot="1" x14ac:dyDescent="0.25">
      <c r="A96" s="287" t="s">
        <v>71</v>
      </c>
      <c r="B96" s="288"/>
      <c r="C96" s="28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"2ГИС.СМОЛЕНСК" (версия для ПК); 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Интернет-площадки и Веб-приложения на основе Cправочника организаций "2ГИС.СМОЛЕНСК", http://api.2gis.ru/</v>
      </c>
      <c r="D96" s="45">
        <v>30</v>
      </c>
      <c r="E96" s="45"/>
      <c r="F96" s="45"/>
      <c r="G96" s="45"/>
      <c r="H96" s="46"/>
    </row>
    <row r="97" spans="1:8" ht="50.1" customHeight="1" thickBot="1" x14ac:dyDescent="0.25">
      <c r="A97" s="24" t="s">
        <v>72</v>
      </c>
      <c r="B97" s="25"/>
      <c r="C97" s="26"/>
      <c r="D97" s="173" t="str">
        <f>"от "&amp;MIN(D99,D119:H159,D121:H135)&amp;" до "&amp;MAX(D99,D119:H159,D121:H135)</f>
        <v>от 150 до 100002</v>
      </c>
      <c r="E97" s="173"/>
      <c r="F97" s="173"/>
      <c r="G97" s="173"/>
      <c r="H97" s="174"/>
    </row>
    <row r="98" spans="1:8" ht="21.75" thickBot="1" x14ac:dyDescent="0.25">
      <c r="A98" s="175"/>
      <c r="B98" s="176"/>
      <c r="C98" s="130"/>
      <c r="D98" s="177"/>
      <c r="E98" s="177"/>
      <c r="F98" s="177"/>
      <c r="G98" s="177"/>
      <c r="H98" s="178"/>
    </row>
    <row r="99" spans="1:8" ht="64.5" customHeight="1" thickBot="1" x14ac:dyDescent="0.25">
      <c r="A99" s="179" t="s">
        <v>73</v>
      </c>
      <c r="B99" s="180"/>
      <c r="C99"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"2ГИС.СМОЛЕНСК" (версия для ПК); Интернет-площадка 2gis.kz на основе Cправочника организаций "2ГИС.СМОЛЕНСК"; Электронный справочник на основе Справочника организаций "2ГИС.СМОЛЕНСК" (мобильная версия); Интернет-площадки и Веб-приложения на основе Cправочника организаций "2ГИС.СМОЛЕНСК", http://api.2gis.kz/</v>
      </c>
      <c r="D99" s="182">
        <v>3060</v>
      </c>
      <c r="E99" s="182"/>
      <c r="F99" s="182"/>
      <c r="G99" s="182"/>
      <c r="H99" s="183"/>
    </row>
    <row r="100" spans="1:8" ht="64.5" customHeight="1" thickBot="1" x14ac:dyDescent="0.25">
      <c r="A100" s="184" t="s">
        <v>74</v>
      </c>
      <c r="B100" s="185"/>
      <c r="C100" s="186"/>
      <c r="D100" s="187" t="s">
        <v>75</v>
      </c>
      <c r="E100" s="188"/>
      <c r="F100" s="188"/>
      <c r="G100" s="188"/>
      <c r="H100" s="189"/>
    </row>
    <row r="101" spans="1:8" ht="64.5" customHeight="1" x14ac:dyDescent="0.2">
      <c r="A101" s="190" t="s">
        <v>76</v>
      </c>
      <c r="B101" s="191"/>
      <c r="C101" s="186"/>
      <c r="D101" s="157">
        <f>D99/4</f>
        <v>765</v>
      </c>
      <c r="E101" s="157"/>
      <c r="F101" s="157"/>
      <c r="G101" s="157"/>
      <c r="H101" s="158"/>
    </row>
    <row r="102" spans="1:8" ht="64.5" customHeight="1" x14ac:dyDescent="0.2">
      <c r="A102" s="190" t="s">
        <v>77</v>
      </c>
      <c r="B102" s="191"/>
      <c r="C102" s="186"/>
      <c r="D102" s="157">
        <f>D99/5</f>
        <v>612</v>
      </c>
      <c r="E102" s="157"/>
      <c r="F102" s="157"/>
      <c r="G102" s="157"/>
      <c r="H102" s="158"/>
    </row>
    <row r="103" spans="1:8" ht="64.5" customHeight="1" x14ac:dyDescent="0.2">
      <c r="A103" s="190" t="s">
        <v>78</v>
      </c>
      <c r="B103" s="191"/>
      <c r="C103" s="186"/>
      <c r="D103" s="157">
        <f>D99/6</f>
        <v>510</v>
      </c>
      <c r="E103" s="157"/>
      <c r="F103" s="157"/>
      <c r="G103" s="157"/>
      <c r="H103" s="158"/>
    </row>
    <row r="104" spans="1:8" ht="64.5" customHeight="1" x14ac:dyDescent="0.2">
      <c r="A104" s="190" t="s">
        <v>79</v>
      </c>
      <c r="B104" s="191"/>
      <c r="C104" s="186"/>
      <c r="D104" s="157">
        <f>D99/7</f>
        <v>437.14285714285717</v>
      </c>
      <c r="E104" s="157"/>
      <c r="F104" s="157"/>
      <c r="G104" s="157"/>
      <c r="H104" s="158"/>
    </row>
    <row r="105" spans="1:8" ht="64.5" customHeight="1" x14ac:dyDescent="0.2">
      <c r="A105" s="190" t="s">
        <v>80</v>
      </c>
      <c r="B105" s="191"/>
      <c r="C105" s="186"/>
      <c r="D105" s="157">
        <f>D99/8</f>
        <v>382.5</v>
      </c>
      <c r="E105" s="157"/>
      <c r="F105" s="157"/>
      <c r="G105" s="157"/>
      <c r="H105" s="158"/>
    </row>
    <row r="106" spans="1:8" ht="64.5" customHeight="1" x14ac:dyDescent="0.2">
      <c r="A106" s="190" t="s">
        <v>81</v>
      </c>
      <c r="B106" s="191"/>
      <c r="C106" s="186"/>
      <c r="D106" s="157">
        <f>D99/9</f>
        <v>340</v>
      </c>
      <c r="E106" s="157"/>
      <c r="F106" s="157"/>
      <c r="G106" s="157"/>
      <c r="H106" s="158"/>
    </row>
    <row r="107" spans="1:8" ht="64.5" customHeight="1" x14ac:dyDescent="0.2">
      <c r="A107" s="190" t="s">
        <v>82</v>
      </c>
      <c r="B107" s="191"/>
      <c r="C107" s="186"/>
      <c r="D107" s="157">
        <f>D99/10</f>
        <v>306</v>
      </c>
      <c r="E107" s="157"/>
      <c r="F107" s="157"/>
      <c r="G107" s="157"/>
      <c r="H107" s="158"/>
    </row>
    <row r="108" spans="1:8" ht="64.5" customHeight="1" thickBot="1" x14ac:dyDescent="0.25">
      <c r="A108" s="179" t="s">
        <v>83</v>
      </c>
      <c r="B108" s="180"/>
      <c r="C108" s="186"/>
      <c r="D108" s="182">
        <v>4584</v>
      </c>
      <c r="E108" s="182"/>
      <c r="F108" s="182"/>
      <c r="G108" s="182"/>
      <c r="H108" s="183"/>
    </row>
    <row r="109" spans="1:8" ht="64.5" customHeight="1" thickBot="1" x14ac:dyDescent="0.25">
      <c r="A109" s="184" t="s">
        <v>74</v>
      </c>
      <c r="B109" s="185"/>
      <c r="C109" s="186"/>
      <c r="D109" s="187" t="s">
        <v>75</v>
      </c>
      <c r="E109" s="188"/>
      <c r="F109" s="188"/>
      <c r="G109" s="188"/>
      <c r="H109" s="189"/>
    </row>
    <row r="110" spans="1:8" ht="64.5" customHeight="1" x14ac:dyDescent="0.2">
      <c r="A110" s="190" t="s">
        <v>76</v>
      </c>
      <c r="B110" s="191"/>
      <c r="C110" s="186"/>
      <c r="D110" s="157">
        <v>1146</v>
      </c>
      <c r="E110" s="157"/>
      <c r="F110" s="157"/>
      <c r="G110" s="157"/>
      <c r="H110" s="158"/>
    </row>
    <row r="111" spans="1:8" ht="64.5" customHeight="1" x14ac:dyDescent="0.2">
      <c r="A111" s="190" t="s">
        <v>77</v>
      </c>
      <c r="B111" s="191"/>
      <c r="C111" s="186"/>
      <c r="D111" s="157">
        <v>916.8</v>
      </c>
      <c r="E111" s="157"/>
      <c r="F111" s="157"/>
      <c r="G111" s="157"/>
      <c r="H111" s="158"/>
    </row>
    <row r="112" spans="1:8" ht="64.5" customHeight="1" x14ac:dyDescent="0.2">
      <c r="A112" s="190" t="s">
        <v>78</v>
      </c>
      <c r="B112" s="191"/>
      <c r="C112" s="186"/>
      <c r="D112" s="157">
        <v>763.99999999999989</v>
      </c>
      <c r="E112" s="157"/>
      <c r="F112" s="157"/>
      <c r="G112" s="157"/>
      <c r="H112" s="158"/>
    </row>
    <row r="113" spans="1:8" ht="64.5" customHeight="1" x14ac:dyDescent="0.2">
      <c r="A113" s="190" t="s">
        <v>79</v>
      </c>
      <c r="B113" s="191"/>
      <c r="C113" s="186"/>
      <c r="D113" s="157">
        <v>654.85714285714278</v>
      </c>
      <c r="E113" s="157"/>
      <c r="F113" s="157"/>
      <c r="G113" s="157"/>
      <c r="H113" s="158"/>
    </row>
    <row r="114" spans="1:8" ht="64.5" customHeight="1" x14ac:dyDescent="0.2">
      <c r="A114" s="190" t="s">
        <v>80</v>
      </c>
      <c r="B114" s="191"/>
      <c r="C114" s="186"/>
      <c r="D114" s="157">
        <v>573</v>
      </c>
      <c r="E114" s="157"/>
      <c r="F114" s="157"/>
      <c r="G114" s="157"/>
      <c r="H114" s="158"/>
    </row>
    <row r="115" spans="1:8" ht="64.5" customHeight="1" x14ac:dyDescent="0.2">
      <c r="A115" s="190" t="s">
        <v>81</v>
      </c>
      <c r="B115" s="191"/>
      <c r="C115" s="186"/>
      <c r="D115" s="157">
        <v>509.33333333333331</v>
      </c>
      <c r="E115" s="157"/>
      <c r="F115" s="157"/>
      <c r="G115" s="157"/>
      <c r="H115" s="158"/>
    </row>
    <row r="116" spans="1:8" ht="64.5" customHeight="1" thickBot="1" x14ac:dyDescent="0.25">
      <c r="A116" s="190" t="s">
        <v>82</v>
      </c>
      <c r="B116" s="191"/>
      <c r="C116" s="194"/>
      <c r="D116" s="157">
        <v>458.4</v>
      </c>
      <c r="E116" s="157"/>
      <c r="F116" s="157"/>
      <c r="G116" s="157"/>
      <c r="H116" s="158"/>
    </row>
    <row r="117" spans="1:8" s="16" customFormat="1" ht="62.45" customHeight="1" thickBot="1" x14ac:dyDescent="0.25">
      <c r="A117" s="195" t="s">
        <v>84</v>
      </c>
      <c r="B117" s="196"/>
      <c r="C117"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117" s="44">
        <v>5004</v>
      </c>
      <c r="E117" s="45"/>
      <c r="F117" s="45"/>
      <c r="G117" s="45"/>
      <c r="H117" s="46"/>
    </row>
    <row r="118" spans="1:8" ht="21.75" thickBot="1" x14ac:dyDescent="0.25">
      <c r="A118" s="197"/>
      <c r="B118" s="198"/>
      <c r="C118" s="125"/>
      <c r="D118" s="199"/>
      <c r="E118" s="199"/>
      <c r="F118" s="199"/>
      <c r="G118" s="199"/>
      <c r="H118" s="200"/>
    </row>
    <row r="119" spans="1:8" ht="50.1" customHeight="1" x14ac:dyDescent="0.2">
      <c r="A119" s="160" t="s">
        <v>85</v>
      </c>
      <c r="B119" s="161"/>
      <c r="C119" s="201" t="str">
        <f>"Интернет-площадка 2gis.ru на основе Cправочника организаций "&amp;$C$2&amp;""</f>
        <v>Интернет-площадка 2gis.ru на основе Cправочника организаций "2ГИС.СМОЛЕНСК"</v>
      </c>
      <c r="D119" s="31">
        <v>3150</v>
      </c>
      <c r="E119" s="32"/>
      <c r="F119" s="32"/>
      <c r="G119" s="32"/>
      <c r="H119" s="33"/>
    </row>
    <row r="120" spans="1:8" ht="50.1" customHeight="1" x14ac:dyDescent="0.2">
      <c r="A120" s="160" t="s">
        <v>86</v>
      </c>
      <c r="B120" s="161"/>
      <c r="C120" s="202" t="str">
        <f>"Электронный справочник на основе Справочника организаций "&amp;$C$2&amp;" (версия для ПК)"</f>
        <v>Электронный справочник на основе Справочника организаций "2ГИС.СМОЛЕНСК" (версия для ПК)</v>
      </c>
      <c r="D120" s="36">
        <v>3966</v>
      </c>
      <c r="E120" s="37"/>
      <c r="F120" s="37"/>
      <c r="G120" s="37"/>
      <c r="H120" s="38"/>
    </row>
    <row r="121" spans="1:8" ht="50.1" customHeight="1" x14ac:dyDescent="0.2">
      <c r="A121" s="160" t="s">
        <v>87</v>
      </c>
      <c r="B121" s="161"/>
      <c r="C121" s="202" t="str">
        <f>"Электронный справочник на основе Справочника организаций "&amp;$C$2&amp;" (версия для ПК)"</f>
        <v>Электронный справочник на основе Справочника организаций "2ГИС.СМОЛЕНСК" (версия для ПК)</v>
      </c>
      <c r="D121" s="36">
        <v>14496</v>
      </c>
      <c r="E121" s="37"/>
      <c r="F121" s="37"/>
      <c r="G121" s="37"/>
      <c r="H121" s="38"/>
    </row>
    <row r="122" spans="1:8" ht="50.1" customHeight="1" x14ac:dyDescent="0.2">
      <c r="A122" s="160" t="s">
        <v>88</v>
      </c>
      <c r="B122" s="161"/>
      <c r="C122" s="202" t="str">
        <f>"Интернет-площадка 2gis.ru на основе Cправочника организаций "&amp;$C$2&amp;""</f>
        <v>Интернет-площадка 2gis.ru на основе Cправочника организаций "2ГИС.СМОЛЕНСК"</v>
      </c>
      <c r="D122" s="36">
        <v>7350</v>
      </c>
      <c r="E122" s="37"/>
      <c r="F122" s="37"/>
      <c r="G122" s="37"/>
      <c r="H122" s="38"/>
    </row>
    <row r="123" spans="1:8" ht="50.1" customHeight="1" x14ac:dyDescent="0.2">
      <c r="A123" s="160" t="s">
        <v>89</v>
      </c>
      <c r="B123" s="161"/>
      <c r="C123" s="202" t="str">
        <f>"Интернет-площадка 2gis.ru на основе Cправочника организаций "&amp;$C$2&amp;""</f>
        <v>Интернет-площадка 2gis.ru на основе Cправочника организаций "2ГИС.СМОЛЕНСК"</v>
      </c>
      <c r="D123" s="36">
        <v>8820</v>
      </c>
      <c r="E123" s="37"/>
      <c r="F123" s="37"/>
      <c r="G123" s="37"/>
      <c r="H123" s="38"/>
    </row>
    <row r="124" spans="1:8" ht="50.1" customHeight="1" x14ac:dyDescent="0.2">
      <c r="A124" s="160" t="s">
        <v>90</v>
      </c>
      <c r="B124" s="161"/>
      <c r="C124" s="202" t="str">
        <f>"Электронный справочник на основе Справочника организаций "&amp;$C$2&amp;" (версия для ПК)"</f>
        <v>Электронный справочник на основе Справочника организаций "2ГИС.СМОЛЕНСК" (версия для ПК)</v>
      </c>
      <c r="D124" s="36">
        <v>5700</v>
      </c>
      <c r="E124" s="37"/>
      <c r="F124" s="37"/>
      <c r="G124" s="37"/>
      <c r="H124" s="38"/>
    </row>
    <row r="125" spans="1:8" ht="50.1" customHeight="1" x14ac:dyDescent="0.2">
      <c r="A125" s="160" t="s">
        <v>91</v>
      </c>
      <c r="B125" s="161"/>
      <c r="C125" s="202" t="str">
        <f>"Электронный справочник на основе Справочника организаций "&amp;$C$2&amp;" (версия для ПК)"</f>
        <v>Электронный справочник на основе Справочника организаций "2ГИС.СМОЛЕНСК" (версия для ПК)</v>
      </c>
      <c r="D125" s="36">
        <v>7374</v>
      </c>
      <c r="E125" s="37"/>
      <c r="F125" s="37"/>
      <c r="G125" s="37"/>
      <c r="H125" s="38"/>
    </row>
    <row r="126" spans="1:8" ht="50.1" customHeight="1" x14ac:dyDescent="0.2">
      <c r="A126" s="160" t="s">
        <v>92</v>
      </c>
      <c r="B126" s="161"/>
      <c r="C126" s="202" t="str">
        <f>"Электронный справочник на основе Справочника организаций "&amp;$C$2&amp;" (версия для ПК)"</f>
        <v>Электронный справочник на основе Справочника организаций "2ГИС.СМОЛЕНСК" (версия для ПК)</v>
      </c>
      <c r="D126" s="36">
        <v>17406</v>
      </c>
      <c r="E126" s="37"/>
      <c r="F126" s="37"/>
      <c r="G126" s="37"/>
      <c r="H126" s="38"/>
    </row>
    <row r="127" spans="1:8" ht="50.1" customHeight="1" x14ac:dyDescent="0.2">
      <c r="A127" s="160" t="s">
        <v>93</v>
      </c>
      <c r="B127" s="161"/>
      <c r="C127" s="203" t="str">
        <f>C159</f>
        <v>электронный справочник на основе Справочника организаций "2ГИС.СМОЛЕНСК" (мобильная версия 2ГИС 4.0 и выше)</v>
      </c>
      <c r="D127" s="36">
        <v>6750</v>
      </c>
      <c r="E127" s="37"/>
      <c r="F127" s="37"/>
      <c r="G127" s="37"/>
      <c r="H127" s="38"/>
    </row>
    <row r="128" spans="1:8" ht="50.1" customHeight="1" x14ac:dyDescent="0.2">
      <c r="A128" s="160" t="s">
        <v>94</v>
      </c>
      <c r="B128" s="161"/>
      <c r="C128" s="202" t="s">
        <v>95</v>
      </c>
      <c r="D128" s="36">
        <v>600</v>
      </c>
      <c r="E128" s="37"/>
      <c r="F128" s="37"/>
      <c r="G128" s="37"/>
      <c r="H128" s="38"/>
    </row>
    <row r="129" spans="1:8" ht="68.25" customHeight="1" x14ac:dyDescent="0.2">
      <c r="A129" s="160" t="s">
        <v>96</v>
      </c>
      <c r="B129" s="161"/>
      <c r="C129"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"2ГИС.СМОЛЕНСК" (мобильная версия 2ГИС 4.0 и выше); Интернет-площадка 2gis.ru на основе Cправочника организаций "2ГИС.СМОЛЕНСК"</v>
      </c>
      <c r="D129" s="36">
        <v>4200</v>
      </c>
      <c r="E129" s="37"/>
      <c r="F129" s="37"/>
      <c r="G129" s="37"/>
      <c r="H129" s="38"/>
    </row>
    <row r="130" spans="1:8" ht="68.25" customHeight="1" x14ac:dyDescent="0.2">
      <c r="A130" s="160" t="s">
        <v>97</v>
      </c>
      <c r="B130" s="161"/>
      <c r="C130" s="202" t="str">
        <f t="shared" ref="C130:C132"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"2ГИС.СМОЛЕНСК" (мобильная версия 2ГИС 4.0 и выше); Интернет-площадка 2gis.ru на основе Cправочника организаций "2ГИС.СМОЛЕНСК"</v>
      </c>
      <c r="D130" s="36">
        <v>3360</v>
      </c>
      <c r="E130" s="37"/>
      <c r="F130" s="37"/>
      <c r="G130" s="37"/>
      <c r="H130" s="38"/>
    </row>
    <row r="131" spans="1:8" ht="68.25" customHeight="1" x14ac:dyDescent="0.2">
      <c r="A131" s="160" t="s">
        <v>98</v>
      </c>
      <c r="B131" s="161"/>
      <c r="C131" s="202" t="str">
        <f t="shared" si="0"/>
        <v>электронный справочник на основе Справочника организаций "2ГИС.СМОЛЕНСК" (мобильная версия 2ГИС 4.0 и выше); Интернет-площадка 2gis.ru на основе Cправочника организаций "2ГИС.СМОЛЕНСК"</v>
      </c>
      <c r="D131" s="36">
        <v>3570</v>
      </c>
      <c r="E131" s="37"/>
      <c r="F131" s="37"/>
      <c r="G131" s="37"/>
      <c r="H131" s="38"/>
    </row>
    <row r="132" spans="1:8" ht="68.25" customHeight="1" x14ac:dyDescent="0.2">
      <c r="A132" s="160" t="s">
        <v>99</v>
      </c>
      <c r="B132" s="161"/>
      <c r="C132" s="202" t="str">
        <f t="shared" si="0"/>
        <v>электронный справочник на основе Справочника организаций "2ГИС.СМОЛЕНСК" (мобильная версия 2ГИС 4.0 и выше); Интернет-площадка 2gis.ru на основе Cправочника организаций "2ГИС.СМОЛЕНСК"</v>
      </c>
      <c r="D132" s="36">
        <v>1680</v>
      </c>
      <c r="E132" s="37"/>
      <c r="F132" s="37"/>
      <c r="G132" s="37"/>
      <c r="H132" s="38"/>
    </row>
    <row r="133" spans="1:8" ht="68.25" customHeight="1" x14ac:dyDescent="0.2">
      <c r="A133" s="160" t="s">
        <v>100</v>
      </c>
      <c r="B133" s="161" t="s">
        <v>100</v>
      </c>
      <c r="C133"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"2ГИС.СМОЛЕНСК" (мобильная версия 2ГИС 4.0 и выше); Интернет-площадка 2gis.ru на основе Cправочника организаций "2ГИС.СМОЛЕНСК"</v>
      </c>
      <c r="D133" s="36">
        <v>11538</v>
      </c>
      <c r="E133" s="37"/>
      <c r="F133" s="37"/>
      <c r="G133" s="37"/>
      <c r="H133" s="38"/>
    </row>
    <row r="134" spans="1:8" ht="68.25" customHeight="1" x14ac:dyDescent="0.2">
      <c r="A134" s="160" t="s">
        <v>101</v>
      </c>
      <c r="B134" s="161" t="s">
        <v>101</v>
      </c>
      <c r="C134"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"2ГИС.СМОЛЕНСК" (мобильная версия 2ГИС 4.0 и выше); Интернет-площадка 2gis.ru на основе Cправочника организаций "2ГИС.СМОЛЕНСК"</v>
      </c>
      <c r="D134" s="36">
        <v>2004</v>
      </c>
      <c r="E134" s="37"/>
      <c r="F134" s="37"/>
      <c r="G134" s="37"/>
      <c r="H134" s="38"/>
    </row>
    <row r="135" spans="1:8" ht="50.1" customHeight="1" thickBot="1" x14ac:dyDescent="0.25">
      <c r="A135" s="160" t="s">
        <v>102</v>
      </c>
      <c r="B135" s="161"/>
      <c r="C135" s="202" t="str">
        <f>"Электронный справочник на основе Справочника организаций "&amp;$C$2&amp;" (версия для ПК)"</f>
        <v>Электронный справочник на основе Справочника организаций "2ГИС.СМОЛЕНСК" (версия для ПК)</v>
      </c>
      <c r="D135" s="36">
        <v>3162</v>
      </c>
      <c r="E135" s="37"/>
      <c r="F135" s="37"/>
      <c r="G135" s="37"/>
      <c r="H135" s="38"/>
    </row>
    <row r="136" spans="1:8" s="16" customFormat="1" ht="102" customHeight="1" thickBot="1" x14ac:dyDescent="0.25">
      <c r="A136" s="160" t="s">
        <v>16</v>
      </c>
      <c r="B136" s="161"/>
      <c r="C136"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136" s="36">
        <v>762</v>
      </c>
      <c r="E136" s="37"/>
      <c r="F136" s="37"/>
      <c r="G136" s="37"/>
      <c r="H136" s="38"/>
    </row>
    <row r="137" spans="1:8" s="16" customFormat="1" ht="102" customHeight="1" thickBot="1" x14ac:dyDescent="0.25">
      <c r="A137" s="160" t="s">
        <v>103</v>
      </c>
      <c r="B137" s="161"/>
      <c r="C137"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137" s="36">
        <v>100002</v>
      </c>
      <c r="E137" s="37"/>
      <c r="F137" s="37"/>
      <c r="G137" s="37"/>
      <c r="H137" s="38"/>
    </row>
    <row r="138" spans="1:8" s="16" customFormat="1" ht="126" customHeight="1" x14ac:dyDescent="0.2">
      <c r="A138" s="160" t="s">
        <v>104</v>
      </c>
      <c r="B138" s="161"/>
      <c r="C138" s="30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"2ГИС.СМОЛЕНСК" (версия для ПК); 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Интернет-площадки и Веб-приложения на основе Cправочника организаций "2ГИС.СМОЛЕНСК", http://api.2gis.ru/</v>
      </c>
      <c r="D138" s="36">
        <v>1500</v>
      </c>
      <c r="E138" s="37"/>
      <c r="F138" s="37"/>
      <c r="G138" s="37"/>
      <c r="H138" s="38"/>
    </row>
    <row r="139" spans="1:8" s="16" customFormat="1" ht="96" customHeight="1" x14ac:dyDescent="0.2">
      <c r="A139" s="154" t="s">
        <v>105</v>
      </c>
      <c r="B139" s="204"/>
      <c r="C13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Интернет-площадки и Веб-приложения на основе Cправочника организаций "2ГИС.СМОЛЕНСК", http://api.2gis.ru/</v>
      </c>
      <c r="D139" s="36">
        <v>3000</v>
      </c>
      <c r="E139" s="37"/>
      <c r="F139" s="37"/>
      <c r="G139" s="37"/>
      <c r="H139" s="38"/>
    </row>
    <row r="140" spans="1:8" s="16" customFormat="1" ht="96" customHeight="1" x14ac:dyDescent="0.2">
      <c r="A140" s="154" t="s">
        <v>106</v>
      </c>
      <c r="B140" s="204"/>
      <c r="C140"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"2ГИС.СМОЛЕНСК" (мобильная версия 2ГИС 4.0 и выше)</v>
      </c>
      <c r="D140" s="36">
        <v>3000</v>
      </c>
      <c r="E140" s="37"/>
      <c r="F140" s="37"/>
      <c r="G140" s="37"/>
      <c r="H140" s="38"/>
    </row>
    <row r="141" spans="1:8" ht="50.1" customHeight="1" x14ac:dyDescent="0.2">
      <c r="A141" s="160" t="s">
        <v>107</v>
      </c>
      <c r="B141" s="161"/>
      <c r="C141" s="202" t="str">
        <f>"Интернет-площадка 2gis.ru на основе Cправочника организаций "&amp;$C$2&amp;""</f>
        <v>Интернет-площадка 2gis.ru на основе Cправочника организаций "2ГИС.СМОЛЕНСК"</v>
      </c>
      <c r="D141" s="36">
        <v>4440</v>
      </c>
      <c r="E141" s="37"/>
      <c r="F141" s="37"/>
      <c r="G141" s="37"/>
      <c r="H141" s="38"/>
    </row>
    <row r="142" spans="1:8" ht="50.1" customHeight="1" x14ac:dyDescent="0.2">
      <c r="A142" s="160" t="s">
        <v>108</v>
      </c>
      <c r="B142" s="161"/>
      <c r="C142" s="202" t="str">
        <f t="shared" ref="C142:C151" si="1">"Электронный справочник на основе Справочника организаций "&amp;$C$2&amp;" (версия для ПК)"</f>
        <v>Электронный справочник на основе Справочника организаций "2ГИС.СМОЛЕНСК" (версия для ПК)</v>
      </c>
      <c r="D142" s="36">
        <v>5640</v>
      </c>
      <c r="E142" s="37"/>
      <c r="F142" s="37"/>
      <c r="G142" s="37"/>
      <c r="H142" s="38"/>
    </row>
    <row r="143" spans="1:8" ht="50.1" customHeight="1" x14ac:dyDescent="0.2">
      <c r="A143" s="160" t="s">
        <v>109</v>
      </c>
      <c r="B143" s="161"/>
      <c r="C143" s="202" t="str">
        <f t="shared" si="1"/>
        <v>Электронный справочник на основе Справочника организаций "2ГИС.СМОЛЕНСК" (версия для ПК)</v>
      </c>
      <c r="D143" s="36">
        <v>20400</v>
      </c>
      <c r="E143" s="37"/>
      <c r="F143" s="37"/>
      <c r="G143" s="37"/>
      <c r="H143" s="38"/>
    </row>
    <row r="144" spans="1:8" ht="50.1" customHeight="1" x14ac:dyDescent="0.2">
      <c r="A144" s="160" t="s">
        <v>110</v>
      </c>
      <c r="B144" s="161"/>
      <c r="C144" s="202" t="str">
        <f>"Интернет-площадка 2gis.ru на основе Cправочника организаций "&amp;$C$2&amp;""</f>
        <v>Интернет-площадка 2gis.ru на основе Cправочника организаций "2ГИС.СМОЛЕНСК"</v>
      </c>
      <c r="D144" s="36">
        <v>10320</v>
      </c>
      <c r="E144" s="37"/>
      <c r="F144" s="37"/>
      <c r="G144" s="37"/>
      <c r="H144" s="38"/>
    </row>
    <row r="145" spans="1:8" ht="50.1" customHeight="1" x14ac:dyDescent="0.2">
      <c r="A145" s="160" t="s">
        <v>111</v>
      </c>
      <c r="B145" s="161"/>
      <c r="C145" s="202" t="str">
        <f>"Интернет-площадка 2gis.ru на основе Cправочника организаций "&amp;$C$2&amp;""</f>
        <v>Интернет-площадка 2gis.ru на основе Cправочника организаций "2ГИС.СМОЛЕНСК"</v>
      </c>
      <c r="D145" s="36">
        <v>12384</v>
      </c>
      <c r="E145" s="37"/>
      <c r="F145" s="37"/>
      <c r="G145" s="37"/>
      <c r="H145" s="38"/>
    </row>
    <row r="146" spans="1:8" ht="50.1" customHeight="1" x14ac:dyDescent="0.2">
      <c r="A146" s="160" t="s">
        <v>112</v>
      </c>
      <c r="B146" s="161"/>
      <c r="C146" s="202" t="str">
        <f t="shared" si="1"/>
        <v>Электронный справочник на основе Справочника организаций "2ГИС.СМОЛЕНСК" (версия для ПК)</v>
      </c>
      <c r="D146" s="36">
        <v>8040</v>
      </c>
      <c r="E146" s="37"/>
      <c r="F146" s="37"/>
      <c r="G146" s="37"/>
      <c r="H146" s="38"/>
    </row>
    <row r="147" spans="1:8" ht="50.1" customHeight="1" x14ac:dyDescent="0.2">
      <c r="A147" s="160" t="s">
        <v>113</v>
      </c>
      <c r="B147" s="161"/>
      <c r="C147" s="202" t="str">
        <f t="shared" si="1"/>
        <v>Электронный справочник на основе Справочника организаций "2ГИС.СМОЛЕНСК" (версия для ПК)</v>
      </c>
      <c r="D147" s="36">
        <v>10440</v>
      </c>
      <c r="E147" s="37"/>
      <c r="F147" s="37"/>
      <c r="G147" s="37"/>
      <c r="H147" s="38"/>
    </row>
    <row r="148" spans="1:8" ht="50.1" customHeight="1" x14ac:dyDescent="0.2">
      <c r="A148" s="160" t="s">
        <v>114</v>
      </c>
      <c r="B148" s="161"/>
      <c r="C148" s="202" t="str">
        <f t="shared" si="1"/>
        <v>Электронный справочник на основе Справочника организаций "2ГИС.СМОЛЕНСК" (версия для ПК)</v>
      </c>
      <c r="D148" s="36">
        <v>24480</v>
      </c>
      <c r="E148" s="37"/>
      <c r="F148" s="37"/>
      <c r="G148" s="37"/>
      <c r="H148" s="38"/>
    </row>
    <row r="149" spans="1:8" ht="50.1" customHeight="1" x14ac:dyDescent="0.2">
      <c r="A149" s="160" t="s">
        <v>115</v>
      </c>
      <c r="B149" s="161"/>
      <c r="C149" s="202" t="s">
        <v>95</v>
      </c>
      <c r="D149" s="36">
        <v>840</v>
      </c>
      <c r="E149" s="37"/>
      <c r="F149" s="37"/>
      <c r="G149" s="37"/>
      <c r="H149" s="38"/>
    </row>
    <row r="150" spans="1:8" ht="63.75" customHeight="1" x14ac:dyDescent="0.2">
      <c r="A150" s="160" t="s">
        <v>116</v>
      </c>
      <c r="B150" s="161"/>
      <c r="C150"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"2ГИС.СМОЛЕНСК" (мобильная версия 2ГИС 4.0 и выше); Интернет-площадка 2gis.ru на основе Cправочника организаций "2ГИС.СМОЛЕНСК"</v>
      </c>
      <c r="D150" s="36">
        <v>16200</v>
      </c>
      <c r="E150" s="37"/>
      <c r="F150" s="37"/>
      <c r="G150" s="37"/>
      <c r="H150" s="38"/>
    </row>
    <row r="151" spans="1:8" ht="50.1" customHeight="1" thickBot="1" x14ac:dyDescent="0.25">
      <c r="A151" s="160" t="s">
        <v>117</v>
      </c>
      <c r="B151" s="161"/>
      <c r="C151" s="202" t="str">
        <f t="shared" si="1"/>
        <v>Электронный справочник на основе Справочника организаций "2ГИС.СМОЛЕНСК" (версия для ПК)</v>
      </c>
      <c r="D151" s="44">
        <v>4440</v>
      </c>
      <c r="E151" s="45"/>
      <c r="F151" s="45"/>
      <c r="G151" s="45"/>
      <c r="H151" s="46"/>
    </row>
    <row r="152" spans="1:8" s="28" customFormat="1" ht="50.1" customHeight="1" thickBot="1" x14ac:dyDescent="0.25">
      <c r="A152" s="24" t="s">
        <v>118</v>
      </c>
      <c r="B152" s="25"/>
      <c r="C152" s="26"/>
      <c r="D152" s="173"/>
      <c r="E152" s="173"/>
      <c r="F152" s="173"/>
      <c r="G152" s="173"/>
      <c r="H152" s="174"/>
    </row>
    <row r="153" spans="1:8" s="16" customFormat="1" ht="50.1" customHeight="1" x14ac:dyDescent="0.2">
      <c r="A153" s="160" t="s">
        <v>119</v>
      </c>
      <c r="B153" s="161"/>
      <c r="C153" s="206" t="str">
        <f>"Электронный справочник на основе Справочника организаций "&amp;$C$2&amp;" (мобильная версия)"</f>
        <v>Электронный справочник на основе Справочника организаций "2ГИС.СМОЛЕНСК" (мобильная версия)</v>
      </c>
      <c r="D153" s="36">
        <v>2004</v>
      </c>
      <c r="E153" s="37"/>
      <c r="F153" s="37"/>
      <c r="G153" s="37"/>
      <c r="H153" s="38"/>
    </row>
    <row r="154" spans="1:8" s="16" customFormat="1" ht="50.1" customHeight="1" x14ac:dyDescent="0.2">
      <c r="A154" s="160" t="s">
        <v>120</v>
      </c>
      <c r="B154" s="161"/>
      <c r="C154" s="209"/>
      <c r="D154" s="36">
        <v>2004</v>
      </c>
      <c r="E154" s="37"/>
      <c r="F154" s="37"/>
      <c r="G154" s="37"/>
      <c r="H154" s="38"/>
    </row>
    <row r="155" spans="1:8" s="16" customFormat="1" ht="50.1" customHeight="1" x14ac:dyDescent="0.2">
      <c r="A155" s="207" t="s">
        <v>121</v>
      </c>
      <c r="B155" s="208"/>
      <c r="C155" s="209"/>
      <c r="D155" s="297">
        <v>1500</v>
      </c>
      <c r="E155" s="157"/>
      <c r="F155" s="157"/>
      <c r="G155" s="157"/>
      <c r="H155" s="157"/>
    </row>
    <row r="156" spans="1:8" s="16" customFormat="1" ht="50.1" customHeight="1" x14ac:dyDescent="0.2">
      <c r="A156" s="207" t="s">
        <v>122</v>
      </c>
      <c r="B156" s="208"/>
      <c r="C156" s="209"/>
      <c r="D156" s="297">
        <v>150</v>
      </c>
      <c r="E156" s="157"/>
      <c r="F156" s="157"/>
      <c r="G156" s="157"/>
      <c r="H156" s="157"/>
    </row>
    <row r="157" spans="1:8" s="16" customFormat="1" ht="50.1" customHeight="1" thickBot="1" x14ac:dyDescent="0.25">
      <c r="A157" s="207" t="s">
        <v>123</v>
      </c>
      <c r="B157" s="208"/>
      <c r="C157" s="210"/>
      <c r="D157" s="78">
        <v>510</v>
      </c>
      <c r="E157" s="79"/>
      <c r="F157" s="79"/>
      <c r="G157" s="79"/>
      <c r="H157" s="79"/>
    </row>
    <row r="158" spans="1:8" s="16" customFormat="1" ht="50.1" customHeight="1" thickBot="1" x14ac:dyDescent="0.25">
      <c r="A158" s="24" t="s">
        <v>124</v>
      </c>
      <c r="B158" s="25"/>
      <c r="C158" s="26"/>
      <c r="D158" s="173"/>
      <c r="E158" s="173"/>
      <c r="F158" s="173"/>
      <c r="G158" s="173"/>
      <c r="H158" s="174"/>
    </row>
    <row r="159" spans="1:8" ht="50.1" customHeight="1" x14ac:dyDescent="0.2">
      <c r="A159" s="160" t="s">
        <v>125</v>
      </c>
      <c r="B159" s="161"/>
      <c r="C159"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"2ГИС.СМОЛЕНСК" (мобильная версия 2ГИС 4.0 и выше)</v>
      </c>
      <c r="D159" s="212">
        <f>F159*1.2</f>
        <v>3549.6</v>
      </c>
      <c r="E159" s="213">
        <f>F159*1.1</f>
        <v>3253.8</v>
      </c>
      <c r="F159" s="213">
        <v>2958</v>
      </c>
      <c r="G159" s="213">
        <f>F159*0.75</f>
        <v>2218.5</v>
      </c>
      <c r="H159" s="214">
        <f>F159*0.5</f>
        <v>1479</v>
      </c>
    </row>
    <row r="160" spans="1:8" ht="50.1" customHeight="1" x14ac:dyDescent="0.2">
      <c r="A160" s="160" t="s">
        <v>126</v>
      </c>
      <c r="B160" s="161"/>
      <c r="C160" s="202" t="str">
        <f>"Интернет-площадка 2gis.ru на основе Cправочника организаций "&amp;$C$2&amp;""</f>
        <v>Интернет-площадка 2gis.ru на основе Cправочника организаций "2ГИС.СМОЛЕНСК"</v>
      </c>
      <c r="D160" s="36">
        <v>2958</v>
      </c>
      <c r="E160" s="37"/>
      <c r="F160" s="37"/>
      <c r="G160" s="37"/>
      <c r="H160" s="38"/>
    </row>
    <row r="161" spans="1:8" ht="50.1" customHeight="1" x14ac:dyDescent="0.2">
      <c r="A161" s="160" t="s">
        <v>127</v>
      </c>
      <c r="B161" s="161"/>
      <c r="C161" s="202" t="str">
        <f>"Электронный справочник на основе Справочника организаций "&amp;$C$2&amp;" (версия для ПК)"</f>
        <v>Электронный справочник на основе Справочника организаций "2ГИС.СМОЛЕНСК" (версия для ПК)</v>
      </c>
      <c r="D161" s="36">
        <v>4530</v>
      </c>
      <c r="E161" s="37"/>
      <c r="F161" s="37"/>
      <c r="G161" s="37"/>
      <c r="H161" s="38"/>
    </row>
    <row r="162" spans="1:8" ht="50.1" customHeight="1" x14ac:dyDescent="0.2">
      <c r="A162" s="160" t="s">
        <v>128</v>
      </c>
      <c r="B162" s="161"/>
      <c r="C162"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"2ГИС.СМОЛЕНСК" (мобильная версия 2ГИС 4.0 и выше)</v>
      </c>
      <c r="D162" s="212">
        <f>F162*1.2</f>
        <v>5040</v>
      </c>
      <c r="E162" s="213">
        <f>F162*1.1</f>
        <v>4620</v>
      </c>
      <c r="F162" s="213">
        <v>4200</v>
      </c>
      <c r="G162" s="213">
        <f>F162*0.75</f>
        <v>3150</v>
      </c>
      <c r="H162" s="214">
        <f>F162*0.5</f>
        <v>2100</v>
      </c>
    </row>
    <row r="163" spans="1:8" ht="50.1" customHeight="1" x14ac:dyDescent="0.2">
      <c r="A163" s="160" t="s">
        <v>199</v>
      </c>
      <c r="B163" s="161"/>
      <c r="C163" s="202" t="str">
        <f>"Интернет-площадка 2gis.ru на основе Cправочника организаций "&amp;$C$2&amp;""</f>
        <v>Интернет-площадка 2gis.ru на основе Cправочника организаций "2ГИС.СМОЛЕНСК"</v>
      </c>
      <c r="D163" s="36">
        <v>4200</v>
      </c>
      <c r="E163" s="37"/>
      <c r="F163" s="37"/>
      <c r="G163" s="37"/>
      <c r="H163" s="38"/>
    </row>
    <row r="164" spans="1:8" ht="50.1" customHeight="1" x14ac:dyDescent="0.2">
      <c r="A164" s="160" t="s">
        <v>130</v>
      </c>
      <c r="B164" s="161"/>
      <c r="C164" s="202" t="str">
        <f>"Электронный справочник на основе Справочника организаций "&amp;$C$2&amp;" (версия для ПК)"</f>
        <v>Электронный справочник на основе Справочника организаций "2ГИС.СМОЛЕНСК" (версия для ПК)</v>
      </c>
      <c r="D164" s="36">
        <v>6360</v>
      </c>
      <c r="E164" s="37"/>
      <c r="F164" s="37"/>
      <c r="G164" s="37"/>
      <c r="H164" s="38"/>
    </row>
    <row r="165" spans="1:8" s="16" customFormat="1" ht="126" customHeight="1" thickBot="1" x14ac:dyDescent="0.25">
      <c r="A165" s="160" t="s">
        <v>131</v>
      </c>
      <c r="B165" s="161"/>
      <c r="C165" s="301" t="str">
        <f>C160</f>
        <v>Интернет-площадка 2gis.ru на основе Cправочника организаций "2ГИС.СМОЛЕНСК"</v>
      </c>
      <c r="D165" s="36">
        <v>2958</v>
      </c>
      <c r="E165" s="37"/>
      <c r="F165" s="37"/>
      <c r="G165" s="37"/>
      <c r="H165" s="38"/>
    </row>
    <row r="166" spans="1:8" ht="50.1" customHeight="1" thickBot="1" x14ac:dyDescent="0.25">
      <c r="A166" s="24" t="s">
        <v>200</v>
      </c>
      <c r="B166" s="25"/>
      <c r="C166" s="26"/>
      <c r="D166" s="173"/>
      <c r="E166" s="173"/>
      <c r="F166" s="173"/>
      <c r="G166" s="173"/>
      <c r="H166" s="174"/>
    </row>
    <row r="167" spans="1:8" s="23" customFormat="1" ht="30" customHeight="1" thickBot="1" x14ac:dyDescent="0.25">
      <c r="A167" s="302"/>
      <c r="B167" s="303"/>
      <c r="C167" s="460"/>
      <c r="D167" s="303"/>
      <c r="E167" s="303"/>
      <c r="F167" s="303"/>
      <c r="G167" s="303"/>
      <c r="H167" s="304"/>
    </row>
    <row r="168" spans="1:8" s="16" customFormat="1" ht="185.25" customHeight="1" x14ac:dyDescent="0.2">
      <c r="A168" s="160" t="s">
        <v>201</v>
      </c>
      <c r="B168" s="161"/>
      <c r="C168"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"2ГИС.СМОЛЕНСК" (версия для ПК); 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168" s="31">
        <v>5730</v>
      </c>
      <c r="E168" s="32"/>
      <c r="F168" s="32"/>
      <c r="G168" s="32"/>
      <c r="H168" s="33"/>
    </row>
    <row r="169" spans="1:8" s="16" customFormat="1" ht="83.25" customHeight="1" thickBot="1" x14ac:dyDescent="0.25">
      <c r="A169" s="160" t="s">
        <v>202</v>
      </c>
      <c r="B169" s="161"/>
      <c r="C169" s="209"/>
      <c r="D169" s="36">
        <v>5730</v>
      </c>
      <c r="E169" s="37"/>
      <c r="F169" s="37"/>
      <c r="G169" s="37"/>
      <c r="H169" s="38"/>
    </row>
    <row r="170" spans="1:8" ht="21.75" thickBot="1" x14ac:dyDescent="0.25">
      <c r="A170" s="290"/>
      <c r="B170" s="291"/>
      <c r="C170" s="125"/>
      <c r="D170" s="292"/>
      <c r="E170" s="292"/>
      <c r="F170" s="292"/>
      <c r="G170" s="292"/>
      <c r="H170" s="293"/>
    </row>
    <row r="172" spans="1:8" ht="21" x14ac:dyDescent="0.2">
      <c r="A172" s="220"/>
      <c r="B172" s="221" t="s">
        <v>133</v>
      </c>
      <c r="C172" s="222" t="s">
        <v>672</v>
      </c>
      <c r="D172" s="222"/>
      <c r="E172" s="223"/>
      <c r="F172" s="223"/>
      <c r="G172" s="223"/>
      <c r="H172" s="223"/>
    </row>
    <row r="173" spans="1:8" ht="21" x14ac:dyDescent="0.2">
      <c r="A173" s="220"/>
      <c r="B173" s="223"/>
      <c r="C173" s="224" t="s">
        <v>673</v>
      </c>
      <c r="D173" s="224"/>
      <c r="E173" s="223"/>
      <c r="F173" s="223"/>
      <c r="G173" s="223"/>
      <c r="H173" s="223"/>
    </row>
    <row r="174" spans="1:8" ht="21" x14ac:dyDescent="0.2">
      <c r="A174" s="220"/>
      <c r="B174" s="223"/>
      <c r="C174" s="222" t="s">
        <v>674</v>
      </c>
      <c r="D174" s="224"/>
      <c r="E174" s="223"/>
      <c r="F174" s="223"/>
      <c r="G174" s="223"/>
      <c r="H174" s="223"/>
    </row>
    <row r="175" spans="1:8" ht="21" x14ac:dyDescent="0.2">
      <c r="C175" s="224"/>
      <c r="D175" s="224"/>
      <c r="E175" s="223"/>
      <c r="F175" s="223"/>
      <c r="G175" s="223"/>
      <c r="H175" s="217"/>
    </row>
    <row r="176" spans="1:8" ht="26.25" customHeight="1" x14ac:dyDescent="0.2">
      <c r="A176" s="227" t="str">
        <f>Абакан_юр!A174</f>
        <v>По соглашению сторон в качестве валюты платежа могут выступать украинские гривны, в этом случае курс следующий: 1 руб. = 0,4408 гривен</v>
      </c>
      <c r="B176" s="227"/>
      <c r="C176" s="227"/>
      <c r="D176" s="228"/>
      <c r="E176" s="228"/>
      <c r="F176" s="229"/>
      <c r="G176" s="230"/>
      <c r="H176" s="230"/>
    </row>
    <row r="177" spans="1:8" ht="26.25" customHeight="1" x14ac:dyDescent="0.2">
      <c r="A177" s="227" t="str">
        <f>Абакан_юр!A175</f>
        <v>По соглашению сторон в качестве валюты платежа могут выступать дирхамы ОАЭ, в этом случае курс следующий: 1 руб. = 0,0420 дирхам</v>
      </c>
      <c r="B177" s="227"/>
      <c r="C177" s="227"/>
      <c r="D177" s="228"/>
      <c r="E177" s="228"/>
      <c r="F177" s="229"/>
      <c r="G177" s="232"/>
      <c r="H177" s="232"/>
    </row>
    <row r="178" spans="1:8" ht="26.25" customHeight="1" x14ac:dyDescent="0.2">
      <c r="A178" s="227" t="str">
        <f>Абакан_юр!A176</f>
        <v>По соглашению сторон в качестве валюты платежа могут выступать доллары США, в этом случае курс следующий: 1 руб. = 0,0114 доллара</v>
      </c>
      <c r="B178" s="227"/>
      <c r="C178" s="227"/>
      <c r="D178" s="228"/>
      <c r="E178" s="228"/>
      <c r="F178" s="229"/>
      <c r="G178" s="232"/>
      <c r="H178" s="232"/>
    </row>
    <row r="179" spans="1:8" ht="26.25" customHeight="1" x14ac:dyDescent="0.2">
      <c r="A179" s="227" t="str">
        <f>Абакан_юр!A177</f>
        <v>По соглашению сторон в качестве валюты платежа могут выступать евро, в этом случае курс следующий: 1 руб. = 0,0105 евро</v>
      </c>
      <c r="B179" s="227"/>
      <c r="C179" s="227"/>
      <c r="D179" s="228"/>
      <c r="E179" s="229"/>
      <c r="F179" s="229"/>
      <c r="G179" s="232"/>
      <c r="H179" s="232"/>
    </row>
    <row r="180" spans="1:8" ht="26.25" customHeight="1" x14ac:dyDescent="0.2">
      <c r="A180" s="227" t="str">
        <f>Абакан_юр!A178</f>
        <v>По соглашению сторон в качестве валюты платежа могут выступать чешские кроны, в этом случае курс следующий: 1 руб. = 0,2605 крона</v>
      </c>
      <c r="B180" s="227"/>
      <c r="C180" s="227"/>
      <c r="D180" s="228"/>
      <c r="E180" s="229"/>
      <c r="F180" s="229"/>
      <c r="G180" s="232"/>
      <c r="H180" s="232"/>
    </row>
    <row r="181" spans="1:8" ht="26.25" customHeight="1" x14ac:dyDescent="0.2">
      <c r="A181" s="227" t="str">
        <f>Абакан_юр!A179</f>
        <v>По соглашению сторон в качестве валюты платежа могут выступать киргизские сомы, в этом случае курс следующий: 1 руб. = 1,0083 сом</v>
      </c>
      <c r="B181" s="227"/>
      <c r="C181" s="227"/>
      <c r="D181" s="228"/>
      <c r="E181" s="228"/>
      <c r="F181" s="229"/>
      <c r="G181" s="232"/>
      <c r="H181" s="232"/>
    </row>
    <row r="182" spans="1:8" ht="26.25" customHeight="1" x14ac:dyDescent="0.2">
      <c r="A182" s="227" t="str">
        <f>Абакан_юр!A180</f>
        <v>По соглашению сторон в качестве валюты платежа могут выступать казахстанские тенге, в этом случае курс следующий: 1 руб. = 5,0473 тенге</v>
      </c>
      <c r="B182" s="227"/>
      <c r="C182" s="227"/>
      <c r="D182" s="228"/>
      <c r="E182" s="228"/>
      <c r="F182" s="229"/>
      <c r="G182" s="232"/>
      <c r="H182" s="232"/>
    </row>
    <row r="183" spans="1:8" ht="26.25" x14ac:dyDescent="0.2">
      <c r="A183" s="233"/>
      <c r="B183" s="233"/>
      <c r="C183" s="234"/>
      <c r="D183" s="235"/>
      <c r="E183" s="235"/>
      <c r="F183" s="236"/>
      <c r="G183" s="237"/>
      <c r="H183" s="237"/>
    </row>
    <row r="184" spans="1:8" ht="21" x14ac:dyDescent="0.2">
      <c r="A184" s="239" t="s">
        <v>144</v>
      </c>
      <c r="B184" s="239"/>
      <c r="C184" s="239"/>
      <c r="D184" s="239"/>
      <c r="E184" s="239"/>
      <c r="F184" s="239"/>
      <c r="G184" s="239"/>
      <c r="H184" s="239"/>
    </row>
    <row r="185" spans="1:8" ht="21" x14ac:dyDescent="0.2">
      <c r="A185" s="239" t="s">
        <v>145</v>
      </c>
      <c r="B185" s="239"/>
      <c r="C185" s="239"/>
      <c r="D185" s="239"/>
      <c r="E185" s="239"/>
      <c r="F185" s="239"/>
      <c r="G185" s="239"/>
      <c r="H185" s="239"/>
    </row>
    <row r="186" spans="1:8" ht="26.25" x14ac:dyDescent="0.2">
      <c r="A186" s="233"/>
      <c r="B186" s="233"/>
      <c r="C186" s="234"/>
      <c r="D186" s="235"/>
      <c r="E186" s="235"/>
      <c r="F186" s="236"/>
      <c r="G186" s="237"/>
      <c r="H186" s="237"/>
    </row>
    <row r="187" spans="1:8" ht="50.1" customHeight="1" thickBot="1" x14ac:dyDescent="0.25">
      <c r="A187" s="240" t="s">
        <v>146</v>
      </c>
      <c r="B187" s="240"/>
      <c r="C187" s="240"/>
      <c r="D187" s="240"/>
      <c r="E187" s="240"/>
      <c r="F187" s="241"/>
      <c r="G187" s="231"/>
      <c r="H187" s="242"/>
    </row>
    <row r="188" spans="1:8" ht="50.1" customHeight="1" thickBot="1" x14ac:dyDescent="0.25">
      <c r="A188" s="243" t="s">
        <v>147</v>
      </c>
      <c r="B188" s="244"/>
      <c r="C188" s="244"/>
      <c r="D188" s="244"/>
      <c r="E188" s="245"/>
      <c r="F188" s="246"/>
      <c r="H188" s="247"/>
    </row>
    <row r="189" spans="1:8" ht="87" customHeight="1" thickBot="1" x14ac:dyDescent="0.25">
      <c r="A189" s="426" t="s">
        <v>148</v>
      </c>
      <c r="B189" s="427"/>
      <c r="C189" s="250" t="s">
        <v>149</v>
      </c>
      <c r="D189" s="440" t="s">
        <v>150</v>
      </c>
      <c r="E189" s="441"/>
      <c r="F189" s="252"/>
      <c r="G189" s="252"/>
      <c r="H189" s="252"/>
    </row>
    <row r="190" spans="1:8" ht="105" customHeight="1" x14ac:dyDescent="0.2">
      <c r="A190" s="253" t="s">
        <v>151</v>
      </c>
      <c r="B190" s="254"/>
      <c r="C190" s="255" t="s">
        <v>152</v>
      </c>
      <c r="D190" s="256" t="s">
        <v>153</v>
      </c>
      <c r="E190" s="257"/>
      <c r="F190" s="252"/>
      <c r="G190" s="252"/>
      <c r="H190" s="252"/>
    </row>
    <row r="191" spans="1:8" ht="108.75" customHeight="1" x14ac:dyDescent="0.2">
      <c r="A191" s="258" t="s">
        <v>154</v>
      </c>
      <c r="B191" s="259"/>
      <c r="C191" s="260" t="s">
        <v>155</v>
      </c>
      <c r="D191" s="261" t="s">
        <v>156</v>
      </c>
      <c r="E191" s="262"/>
      <c r="F191" s="252"/>
      <c r="G191" s="252"/>
      <c r="H191" s="252"/>
    </row>
    <row r="192" spans="1:8" ht="123" customHeight="1" x14ac:dyDescent="0.2">
      <c r="A192" s="258" t="s">
        <v>157</v>
      </c>
      <c r="B192" s="259"/>
      <c r="C192" s="260" t="s">
        <v>158</v>
      </c>
      <c r="D192" s="261" t="s">
        <v>156</v>
      </c>
      <c r="E192" s="262"/>
      <c r="F192" s="252"/>
      <c r="G192" s="252"/>
      <c r="H192" s="252"/>
    </row>
    <row r="193" spans="1:8" s="217" customFormat="1" ht="102.75" customHeight="1" thickBot="1" x14ac:dyDescent="0.25">
      <c r="A193" s="321" t="s">
        <v>160</v>
      </c>
      <c r="B193" s="322"/>
      <c r="C193" s="611" t="s">
        <v>161</v>
      </c>
      <c r="D193" s="322" t="s">
        <v>156</v>
      </c>
      <c r="E193" s="612"/>
      <c r="F193" s="246"/>
      <c r="G193" s="246"/>
      <c r="H193" s="246"/>
    </row>
    <row r="194" spans="1:8" s="238" customFormat="1" ht="222.75" customHeight="1" thickBot="1" x14ac:dyDescent="0.25">
      <c r="A194" s="321" t="s">
        <v>162</v>
      </c>
      <c r="B194" s="322"/>
      <c r="C194" s="323" t="s">
        <v>163</v>
      </c>
      <c r="D194" s="324" t="s">
        <v>156</v>
      </c>
      <c r="E194" s="325"/>
      <c r="F194" s="236"/>
      <c r="G194" s="237"/>
      <c r="H194" s="237"/>
    </row>
    <row r="195" spans="1:8" ht="23.25" x14ac:dyDescent="0.2">
      <c r="A195" s="264" t="s">
        <v>164</v>
      </c>
      <c r="B195" s="264"/>
      <c r="C195" s="264"/>
      <c r="D195" s="264"/>
      <c r="E195" s="264"/>
      <c r="F195" s="264"/>
      <c r="G195" s="264"/>
      <c r="H195" s="264"/>
    </row>
    <row r="196" spans="1:8" ht="23.25" x14ac:dyDescent="0.2">
      <c r="A196" s="264" t="s">
        <v>165</v>
      </c>
      <c r="B196" s="264"/>
      <c r="C196" s="264"/>
      <c r="D196" s="264"/>
      <c r="E196" s="264"/>
      <c r="F196" s="264"/>
      <c r="G196" s="264"/>
      <c r="H196" s="264"/>
    </row>
    <row r="197" spans="1:8" ht="183.75" customHeight="1" x14ac:dyDescent="0.2">
      <c r="A197" s="239" t="str">
        <f>Абакан_юр!A195</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7" s="239"/>
      <c r="C197" s="239"/>
      <c r="D197" s="239"/>
      <c r="E197" s="239"/>
      <c r="F197" s="239"/>
      <c r="G197" s="239"/>
      <c r="H197" s="239"/>
    </row>
    <row r="198" spans="1:8" ht="73.5" customHeight="1" x14ac:dyDescent="0.2">
      <c r="A198" s="239" t="s">
        <v>167</v>
      </c>
      <c r="B198" s="239"/>
      <c r="C198" s="239"/>
      <c r="D198" s="239"/>
      <c r="E198" s="239"/>
      <c r="F198" s="239"/>
      <c r="G198" s="239"/>
      <c r="H198" s="239"/>
    </row>
    <row r="199" spans="1:8" ht="23.25" x14ac:dyDescent="0.2">
      <c r="A199" s="264" t="s">
        <v>168</v>
      </c>
      <c r="B199" s="264"/>
      <c r="C199" s="264"/>
      <c r="D199" s="264"/>
      <c r="E199" s="264"/>
      <c r="F199" s="264"/>
      <c r="G199" s="264"/>
      <c r="H199" s="264"/>
    </row>
    <row r="200" spans="1:8" s="266" customFormat="1" ht="114.75" customHeight="1" x14ac:dyDescent="0.2">
      <c r="A200" s="239" t="s">
        <v>169</v>
      </c>
      <c r="B200" s="239"/>
      <c r="C200" s="239"/>
      <c r="D200" s="239"/>
      <c r="E200" s="239"/>
      <c r="F200" s="239"/>
      <c r="G200" s="239"/>
      <c r="H200" s="239"/>
    </row>
  </sheetData>
  <sheetProtection selectLockedCells="1" selectUnlockedCells="1"/>
  <mergeCells count="327">
    <mergeCell ref="A195:H195"/>
    <mergeCell ref="A196:H196"/>
    <mergeCell ref="A197:H197"/>
    <mergeCell ref="A198:H198"/>
    <mergeCell ref="A199:H199"/>
    <mergeCell ref="A200:E200"/>
    <mergeCell ref="F200:H200"/>
    <mergeCell ref="A192:B192"/>
    <mergeCell ref="D192:E192"/>
    <mergeCell ref="A193:B193"/>
    <mergeCell ref="D193:E193"/>
    <mergeCell ref="A194:B194"/>
    <mergeCell ref="D194:E194"/>
    <mergeCell ref="A189:B189"/>
    <mergeCell ref="D189:E189"/>
    <mergeCell ref="A190:B190"/>
    <mergeCell ref="D190:E190"/>
    <mergeCell ref="A191:B191"/>
    <mergeCell ref="D191:E191"/>
    <mergeCell ref="A181:C181"/>
    <mergeCell ref="A182:C182"/>
    <mergeCell ref="A184:H184"/>
    <mergeCell ref="A185:H185"/>
    <mergeCell ref="A187:E187"/>
    <mergeCell ref="A188:E188"/>
    <mergeCell ref="A176:C176"/>
    <mergeCell ref="G176:H176"/>
    <mergeCell ref="A177:C177"/>
    <mergeCell ref="A178:C178"/>
    <mergeCell ref="A179:C179"/>
    <mergeCell ref="A180:C180"/>
    <mergeCell ref="A170:B170"/>
    <mergeCell ref="D170:H170"/>
    <mergeCell ref="C172:D172"/>
    <mergeCell ref="C173:D173"/>
    <mergeCell ref="C174:D174"/>
    <mergeCell ref="C175:D175"/>
    <mergeCell ref="A166:B166"/>
    <mergeCell ref="D166:H166"/>
    <mergeCell ref="A167:C167"/>
    <mergeCell ref="D167:H167"/>
    <mergeCell ref="A168:B168"/>
    <mergeCell ref="C168:C169"/>
    <mergeCell ref="D168:H168"/>
    <mergeCell ref="A169:B169"/>
    <mergeCell ref="D169:H169"/>
    <mergeCell ref="A163:B163"/>
    <mergeCell ref="D163:H163"/>
    <mergeCell ref="A164:B164"/>
    <mergeCell ref="D164:H164"/>
    <mergeCell ref="A165:B165"/>
    <mergeCell ref="D165:H165"/>
    <mergeCell ref="A159:B159"/>
    <mergeCell ref="A160:B160"/>
    <mergeCell ref="D160:H160"/>
    <mergeCell ref="A161:B161"/>
    <mergeCell ref="D161:H161"/>
    <mergeCell ref="A162:B162"/>
    <mergeCell ref="D155:H155"/>
    <mergeCell ref="A156:B156"/>
    <mergeCell ref="D156:H156"/>
    <mergeCell ref="A157:B157"/>
    <mergeCell ref="D157:H157"/>
    <mergeCell ref="A158:B158"/>
    <mergeCell ref="D158:H158"/>
    <mergeCell ref="A151:B151"/>
    <mergeCell ref="D151:H151"/>
    <mergeCell ref="A152:B152"/>
    <mergeCell ref="D152:H152"/>
    <mergeCell ref="A153:B153"/>
    <mergeCell ref="C153:C157"/>
    <mergeCell ref="D153:H153"/>
    <mergeCell ref="A154:B154"/>
    <mergeCell ref="D154:H154"/>
    <mergeCell ref="A155:B155"/>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06:B106"/>
    <mergeCell ref="D106:H106"/>
    <mergeCell ref="A107:B107"/>
    <mergeCell ref="D107:H107"/>
    <mergeCell ref="A108:B108"/>
    <mergeCell ref="D108:H108"/>
    <mergeCell ref="D102:H102"/>
    <mergeCell ref="A103:B103"/>
    <mergeCell ref="D103:H103"/>
    <mergeCell ref="A104:B104"/>
    <mergeCell ref="D104:H104"/>
    <mergeCell ref="A105:B105"/>
    <mergeCell ref="D105:H105"/>
    <mergeCell ref="A98:B98"/>
    <mergeCell ref="D98:H98"/>
    <mergeCell ref="A99:B99"/>
    <mergeCell ref="C99:C116"/>
    <mergeCell ref="D99:H99"/>
    <mergeCell ref="A100:B100"/>
    <mergeCell ref="D100:H100"/>
    <mergeCell ref="A101:B101"/>
    <mergeCell ref="D101:H101"/>
    <mergeCell ref="A102:B102"/>
    <mergeCell ref="A95:B95"/>
    <mergeCell ref="D95:H95"/>
    <mergeCell ref="A96:B96"/>
    <mergeCell ref="D96:H96"/>
    <mergeCell ref="A97:B97"/>
    <mergeCell ref="D97:H97"/>
    <mergeCell ref="A92:B92"/>
    <mergeCell ref="D92:H92"/>
    <mergeCell ref="A93:B93"/>
    <mergeCell ref="D93:H93"/>
    <mergeCell ref="A94:B94"/>
    <mergeCell ref="D94:H94"/>
    <mergeCell ref="A89:B89"/>
    <mergeCell ref="D89:H89"/>
    <mergeCell ref="A90:B90"/>
    <mergeCell ref="D90:H90"/>
    <mergeCell ref="A91:B91"/>
    <mergeCell ref="D91:H91"/>
    <mergeCell ref="A84:B84"/>
    <mergeCell ref="D84:H84"/>
    <mergeCell ref="A85:C85"/>
    <mergeCell ref="D85:H85"/>
    <mergeCell ref="D86:H86"/>
    <mergeCell ref="A87:B87"/>
    <mergeCell ref="C87:C95"/>
    <mergeCell ref="D87:H87"/>
    <mergeCell ref="A88:B88"/>
    <mergeCell ref="D88:H88"/>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A72:B72"/>
    <mergeCell ref="D72:H72"/>
    <mergeCell ref="A73:B73"/>
    <mergeCell ref="D73:H73"/>
    <mergeCell ref="A74:B74"/>
    <mergeCell ref="D74:H74"/>
    <mergeCell ref="D68:H68"/>
    <mergeCell ref="A69:B69"/>
    <mergeCell ref="D69:H69"/>
    <mergeCell ref="A70:B70"/>
    <mergeCell ref="D70:H70"/>
    <mergeCell ref="A71:B71"/>
    <mergeCell ref="D71:H71"/>
    <mergeCell ref="A64:C64"/>
    <mergeCell ref="D64:H64"/>
    <mergeCell ref="A65:B65"/>
    <mergeCell ref="C65:C84"/>
    <mergeCell ref="D65:H65"/>
    <mergeCell ref="A66:B66"/>
    <mergeCell ref="D66:H66"/>
    <mergeCell ref="A67:B67"/>
    <mergeCell ref="D67:H67"/>
    <mergeCell ref="A68:B68"/>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47:H47"/>
    <mergeCell ref="A48:A52"/>
    <mergeCell ref="B48:B49"/>
    <mergeCell ref="C48:C49"/>
    <mergeCell ref="D48:D52"/>
    <mergeCell ref="E48:E52"/>
    <mergeCell ref="F48:F52"/>
    <mergeCell ref="G48:G52"/>
    <mergeCell ref="H48:H52"/>
    <mergeCell ref="A38:A41"/>
    <mergeCell ref="D38:H41"/>
    <mergeCell ref="C39:C40"/>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D17:H17"/>
    <mergeCell ref="A18:A21"/>
    <mergeCell ref="D18:H21"/>
    <mergeCell ref="C19:C20"/>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236"/>
  <sheetViews>
    <sheetView view="pageBreakPreview" zoomScale="40" zoomScaleNormal="60" zoomScaleSheetLayoutView="40" workbookViewId="0">
      <pane ySplit="4" topLeftCell="A181" activePane="bottomLeft" state="frozen"/>
      <selection activeCell="A181" sqref="A181:B181"/>
      <selection pane="bottomLeft" activeCell="A181" sqref="A181:B181"/>
    </sheetView>
  </sheetViews>
  <sheetFormatPr defaultColWidth="9.140625" defaultRowHeight="12.75" outlineLevelRow="1" x14ac:dyDescent="0.2"/>
  <cols>
    <col min="1" max="1" width="45.7109375" style="216" customWidth="1"/>
    <col min="2" max="2" width="80.7109375" style="217" customWidth="1"/>
    <col min="3" max="3" width="120.7109375" style="218" customWidth="1"/>
    <col min="4" max="7" width="30.7109375" style="217" customWidth="1"/>
    <col min="8" max="8" width="30.7109375" style="219" customWidth="1"/>
    <col min="9" max="16384" width="9.140625" style="219"/>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июня 2024 г.</v>
      </c>
      <c r="B2" s="6" t="s">
        <v>2</v>
      </c>
      <c r="C2" s="7" t="s">
        <v>675</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s="16" customFormat="1" ht="24.95" customHeight="1" thickBot="1" x14ac:dyDescent="0.25">
      <c r="A6" s="81"/>
      <c r="B6" s="129"/>
      <c r="C6" s="130"/>
      <c r="D6" s="267" t="s">
        <v>171</v>
      </c>
      <c r="E6" s="268" t="s">
        <v>172</v>
      </c>
      <c r="F6" s="269" t="s">
        <v>173</v>
      </c>
      <c r="G6" s="268" t="s">
        <v>174</v>
      </c>
      <c r="H6" s="270" t="s">
        <v>175</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"2ГИС.СОЧИ" (версия для ПК); Интернет-площадка 2gis.ru на основе Cправочника организаций "2ГИС.СОЧИ"; Электронный справочник на основе Справочника организаций "2ГИС.СОЧИ" (мобильная версия); Интернет-площадки и Веб-приложения на основе Cправочника организаций "2ГИС.СОЧИ", http://api.2gis.ru/</v>
      </c>
      <c r="D7" s="31">
        <f>F7*1.2</f>
        <v>7257.5999999999995</v>
      </c>
      <c r="E7" s="32">
        <f>F7*1.1</f>
        <v>6652.8</v>
      </c>
      <c r="F7" s="32">
        <v>6048</v>
      </c>
      <c r="G7" s="32">
        <f>F7*0.75</f>
        <v>4536</v>
      </c>
      <c r="H7" s="33">
        <f>F7*0.5</f>
        <v>3024</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"2ГИС.СОЧИ" (версия для ПК); Интернет-площадка 2gis.ru на основе Cправочника организаций "2ГИС.СОЧИ"; Электронный справочник на основе Справочника организаций "2ГИС.СОЧИ" (мобильная версия); Интернет-площадки и Веб-приложения на основе Cправочника организаций "2ГИС.СОЧИ",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"2ГИС.СОЧИ" (версия для ПК); Интернет-площадка 2gis.ru на основе Cправочника организаций "2ГИС.СОЧИ"; Электронный справочник на основе Справочника организаций "2ГИС.СОЧИ" (мобильная версия); Интернет-площадки и Веб-приложения на основе Cправочника организаций "2ГИС.СОЧИ", http://api.2gis.ru/</v>
      </c>
      <c r="D12" s="54">
        <f>F12*1.2</f>
        <v>10656</v>
      </c>
      <c r="E12" s="32">
        <f>F12*1.1</f>
        <v>9768</v>
      </c>
      <c r="F12" s="32">
        <v>8880</v>
      </c>
      <c r="G12" s="32">
        <f>F12*0.75</f>
        <v>6660</v>
      </c>
      <c r="H12" s="33">
        <f>F12*0.5</f>
        <v>4440</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"2ГИС.СОЧИ" (версия для ПК); Интернет-площадка 2gis.ru на основе Cправочника организаций "2ГИС.СОЧИ"; Электронный справочник на основе Справочника организаций "2ГИС.СОЧИ" (мобильная версия); Интернет-площадки и Веб-приложения на основе Cправочника организаций "2ГИС.СОЧИ",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1320</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"2ГИС.СОЧИ"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"2ГИС.СОЧИ"; Электронный справочник "2ГИС.СОЧИ"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"2ГИС.СОЧИ"; Электронный справочник на основе Справочника организаций "2ГИС.СОЧИ" (мобильная версия); Интернет-площадки и Веб-приложения на основе Cправочника организаций "2ГИС.СОЧИ", http://api.2gis.ru/</v>
      </c>
      <c r="D23" s="271">
        <v>360</v>
      </c>
      <c r="E23" s="272"/>
      <c r="F23" s="272"/>
      <c r="G23" s="272"/>
      <c r="H23" s="273"/>
    </row>
    <row r="24" spans="1:8" s="16" customFormat="1" ht="94.5" customHeight="1" x14ac:dyDescent="0.2">
      <c r="A24" s="71"/>
      <c r="B24" s="92"/>
      <c r="C24" s="93"/>
      <c r="D24" s="94"/>
      <c r="E24" s="95"/>
      <c r="F24" s="95"/>
      <c r="G24" s="95"/>
      <c r="H24" s="274"/>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25" s="275"/>
      <c r="E25" s="276"/>
      <c r="F25" s="276"/>
      <c r="G25" s="276"/>
      <c r="H25" s="277"/>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"2ГИС.СОЧИ" (версия для ПК); Интернет-площадка 2gis.ru на основе Cправочника организаций "2ГИС.СОЧИ"; Электронный справочник на основе Справочника организаций "2ГИС.СОЧИ" (мобильная версия)</v>
      </c>
      <c r="D27" s="31">
        <f>F27*1.2</f>
        <v>13075.199999999999</v>
      </c>
      <c r="E27" s="32">
        <f>F27*1.1</f>
        <v>11985.6</v>
      </c>
      <c r="F27" s="32">
        <v>10896</v>
      </c>
      <c r="G27" s="32">
        <f>F27*0.75</f>
        <v>8172</v>
      </c>
      <c r="H27" s="33">
        <f>F27*0.5</f>
        <v>5448</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"2ГИС.СОЧИ"; Электронный справочник на основе Справочника организаций "2ГИС.СОЧИ"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"2ГИС.СОЧИ" (версия для ПК); Интернет-площадка 2gis.ru на основе Cправочника организаций "2ГИС.СОЧИ"; Электронный справочник на основе Справочника организаций "2ГИС.СОЧИ" (мобильная версия)</v>
      </c>
      <c r="D32" s="54">
        <f>F32*1.2</f>
        <v>19180.8</v>
      </c>
      <c r="E32" s="32">
        <f>F32*1.1</f>
        <v>17582.400000000001</v>
      </c>
      <c r="F32" s="32">
        <v>15984</v>
      </c>
      <c r="G32" s="32">
        <f>F32*0.75</f>
        <v>11988</v>
      </c>
      <c r="H32" s="33">
        <f>F32*0.5</f>
        <v>7992</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"2ГИС.СОЧИ"; Электронный справочник на основе Справочника организаций "2ГИС.СОЧИ"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2400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"2ГИС.СОЧИ"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"2ГИС.СОЧИ"; Электронный справочник "2ГИС.СОЧИ"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"2ГИС.СОЧИ"; Электронный справочник на основе Справочника организаций "2ГИС.СОЧИ" (мобильная версия)</v>
      </c>
      <c r="D43" s="90">
        <v>648</v>
      </c>
      <c r="E43" s="90"/>
      <c r="F43" s="90"/>
      <c r="G43" s="90"/>
      <c r="H43" s="91"/>
    </row>
    <row r="44" spans="1:8" s="16" customFormat="1" ht="69.75" customHeight="1" x14ac:dyDescent="0.2">
      <c r="A44" s="71"/>
      <c r="B44" s="92"/>
      <c r="C44" s="93"/>
      <c r="D44" s="95"/>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45" s="95"/>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46" s="100"/>
      <c r="E46" s="100"/>
      <c r="F46" s="100"/>
      <c r="G46" s="100"/>
      <c r="H46" s="101"/>
    </row>
    <row r="47" spans="1:8" s="16" customFormat="1" ht="24.95" customHeight="1" thickBot="1" x14ac:dyDescent="0.25">
      <c r="A47" s="81"/>
      <c r="B47" s="129"/>
      <c r="C47" s="130"/>
      <c r="D47" s="113"/>
      <c r="E47" s="114"/>
      <c r="F47" s="114"/>
      <c r="G47" s="114"/>
      <c r="H47" s="115"/>
    </row>
    <row r="48" spans="1:8" s="16" customFormat="1" ht="50.1" customHeight="1" thickBot="1" x14ac:dyDescent="0.25">
      <c r="A48" s="278" t="s">
        <v>176</v>
      </c>
      <c r="B48" s="66" t="s">
        <v>177</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"2ГИС.СОЧИ" (версия для ПК)</v>
      </c>
      <c r="D48" s="279">
        <f>F48*1.2</f>
        <v>4320</v>
      </c>
      <c r="E48" s="279">
        <f>F48*1.1</f>
        <v>3960.0000000000005</v>
      </c>
      <c r="F48" s="279">
        <v>3600</v>
      </c>
      <c r="G48" s="279">
        <f>F48*0.75</f>
        <v>2700</v>
      </c>
      <c r="H48" s="279">
        <f>F48*0.5</f>
        <v>1800</v>
      </c>
    </row>
    <row r="49" spans="1:8" s="16" customFormat="1" ht="99.95" customHeight="1" thickBot="1" x14ac:dyDescent="0.25">
      <c r="A49" s="278"/>
      <c r="B49" s="72" t="s">
        <v>178</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"2ГИС.СОЧИ" (версия для ПК); Интернет-площадка 2gis.ru на основе Cправочника организаций "2ГИС.СОЧИ"; Электронный справочник на основе Справочника организаций "2ГИС.СОЧИ" (мобильная версия)</v>
      </c>
      <c r="D49" s="280"/>
      <c r="E49" s="280"/>
      <c r="F49" s="280"/>
      <c r="G49" s="280"/>
      <c r="H49" s="280"/>
    </row>
    <row r="50" spans="1:8" s="16" customFormat="1" ht="99.95" customHeight="1" thickBot="1" x14ac:dyDescent="0.25">
      <c r="A50" s="278"/>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"2ГИС.СОЧИ"; Электронный справочник на основе Справочника организаций "2ГИС.СОЧИ" (мобильная версия)</v>
      </c>
      <c r="D50" s="280"/>
      <c r="E50" s="280"/>
      <c r="F50" s="280"/>
      <c r="G50" s="280"/>
      <c r="H50" s="280"/>
    </row>
    <row r="51" spans="1:8" s="16" customFormat="1" ht="24.95" customHeight="1" thickBot="1" x14ac:dyDescent="0.25">
      <c r="A51" s="81"/>
      <c r="B51" s="129"/>
      <c r="C51" s="130"/>
      <c r="D51" s="113"/>
      <c r="E51" s="114"/>
      <c r="F51" s="114"/>
      <c r="G51" s="114"/>
      <c r="H51" s="115"/>
    </row>
    <row r="52" spans="1:8" s="16" customFormat="1" ht="50.1" customHeight="1" x14ac:dyDescent="0.2">
      <c r="A52" s="281" t="s">
        <v>179</v>
      </c>
      <c r="B52" s="66" t="s">
        <v>180</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"2ГИС.СОЧИ" (версия для ПК)</v>
      </c>
      <c r="D52" s="89">
        <v>180</v>
      </c>
      <c r="E52" s="90"/>
      <c r="F52" s="90"/>
      <c r="G52" s="90"/>
      <c r="H52" s="91"/>
    </row>
    <row r="53" spans="1:8" s="16" customFormat="1" ht="99.95" customHeight="1"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"2ГИС.СОЧИ"; Электронный справочник на основе Справочника организаций "2ГИС.СОЧИ" (мобильная версия)</v>
      </c>
      <c r="D53" s="99"/>
      <c r="E53" s="100"/>
      <c r="F53" s="100"/>
      <c r="G53" s="100"/>
      <c r="H53" s="101"/>
    </row>
    <row r="54" spans="1:8" s="16" customFormat="1" ht="24.95" customHeight="1" thickBot="1" x14ac:dyDescent="0.25">
      <c r="A54" s="81"/>
      <c r="B54" s="82"/>
      <c r="C54" s="83"/>
      <c r="D54" s="113"/>
      <c r="E54" s="114"/>
      <c r="F54" s="114"/>
      <c r="G54" s="114"/>
      <c r="H54" s="115"/>
    </row>
    <row r="55" spans="1:8" s="16" customFormat="1" ht="48" customHeight="1" x14ac:dyDescent="0.2">
      <c r="A55" s="29" t="s">
        <v>31</v>
      </c>
      <c r="B55" s="30" t="s">
        <v>27</v>
      </c>
      <c r="C5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"2ГИС.СОЧИ" (версия для ПК); Интернет-площадка 2gis.ru на основе Cправочника организаций "2ГИС.СОЧИ"; Электронный справочник на основе Справочника организаций "2ГИС.СОЧИ" (мобильная версия); Интернет-площадки и Веб-приложения на основе Cправочника организаций "2ГИС.СОЧИ", http://api.2gis.ru/</v>
      </c>
      <c r="D55" s="31">
        <f>F55*1.2</f>
        <v>8712</v>
      </c>
      <c r="E55" s="32">
        <f>F55*1.1</f>
        <v>7986.0000000000009</v>
      </c>
      <c r="F55" s="32">
        <v>7260</v>
      </c>
      <c r="G55" s="32">
        <f>F55*0.75</f>
        <v>5445</v>
      </c>
      <c r="H55" s="33">
        <f>F55*0.5</f>
        <v>3630</v>
      </c>
    </row>
    <row r="56" spans="1:8" s="16" customFormat="1" ht="132" customHeight="1" x14ac:dyDescent="0.2">
      <c r="A56" s="34"/>
      <c r="B56" s="35"/>
      <c r="C56" s="35"/>
      <c r="D56" s="36"/>
      <c r="E56" s="37"/>
      <c r="F56" s="37"/>
      <c r="G56" s="37"/>
      <c r="H56" s="38"/>
    </row>
    <row r="57" spans="1:8" s="16" customFormat="1" ht="127.5" customHeight="1" x14ac:dyDescent="0.2">
      <c r="A57" s="34"/>
      <c r="B57" s="39" t="s">
        <v>12</v>
      </c>
      <c r="C5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"2ГИС.СОЧИ" (версия для ПК); Интернет-площадка 2gis.ru на основе Cправочника организаций "2ГИС.СОЧИ"; Электронный справочник на основе Справочника организаций "2ГИС.СОЧИ" (мобильная версия); Интернет-площадки и Веб-приложения на основе Cправочника организаций "2ГИС.СОЧИ", http://api.2gis.ru/</v>
      </c>
      <c r="D57" s="36"/>
      <c r="E57" s="37"/>
      <c r="F57" s="37"/>
      <c r="G57" s="37"/>
      <c r="H57" s="38"/>
    </row>
    <row r="58" spans="1:8" s="16" customFormat="1" ht="127.5" customHeight="1" thickBot="1" x14ac:dyDescent="0.25">
      <c r="A58" s="119"/>
      <c r="B58" s="120" t="s">
        <v>33</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58" s="121"/>
      <c r="E58" s="122"/>
      <c r="F58" s="122"/>
      <c r="G58" s="122"/>
      <c r="H58" s="123"/>
    </row>
    <row r="59" spans="1:8" s="16" customFormat="1" ht="166.5" customHeight="1" thickBot="1" x14ac:dyDescent="0.25">
      <c r="A59" s="41"/>
      <c r="B59" s="42" t="s">
        <v>13</v>
      </c>
      <c r="C5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59" s="44"/>
      <c r="E59" s="45"/>
      <c r="F59" s="45"/>
      <c r="G59" s="45"/>
      <c r="H59" s="46"/>
    </row>
    <row r="60" spans="1:8" s="16" customFormat="1" ht="24.95" customHeight="1" thickBot="1" x14ac:dyDescent="0.25">
      <c r="A60" s="47"/>
      <c r="B60" s="48"/>
      <c r="C60" s="49"/>
      <c r="D60" s="50"/>
      <c r="E60" s="51"/>
      <c r="F60" s="51"/>
      <c r="G60" s="51"/>
      <c r="H60" s="52"/>
    </row>
    <row r="61" spans="1:8" s="16" customFormat="1" ht="48" customHeight="1" x14ac:dyDescent="0.2">
      <c r="A61" s="53" t="s">
        <v>35</v>
      </c>
      <c r="B61" s="30" t="s">
        <v>27</v>
      </c>
      <c r="C61"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"2ГИС.СОЧИ" (версия для ПК); Интернет-площадка 2gis.ru на основе Cправочника организаций "2ГИС.СОЧИ"; Электронный справочник на основе Справочника организаций "2ГИС.СОЧИ" (мобильная версия); Интернет-площадки и Веб-приложения на основе Cправочника организаций "2ГИС.СОЧИ", http://api.2gis.ru/</v>
      </c>
      <c r="D61" s="54">
        <f>F61*1.2</f>
        <v>10166.4</v>
      </c>
      <c r="E61" s="32">
        <f>F61*1.1</f>
        <v>9319.2000000000007</v>
      </c>
      <c r="F61" s="32">
        <v>8472</v>
      </c>
      <c r="G61" s="32">
        <f>F61*0.75</f>
        <v>6354</v>
      </c>
      <c r="H61" s="33">
        <f>F61*0.5</f>
        <v>4236</v>
      </c>
    </row>
    <row r="62" spans="1:8" s="16" customFormat="1" ht="132" customHeight="1" x14ac:dyDescent="0.2">
      <c r="A62" s="55"/>
      <c r="B62" s="35"/>
      <c r="C62" s="35"/>
      <c r="D62" s="56"/>
      <c r="E62" s="37"/>
      <c r="F62" s="37"/>
      <c r="G62" s="37"/>
      <c r="H62" s="38"/>
    </row>
    <row r="63" spans="1:8" s="16" customFormat="1" ht="138.94999999999999" customHeight="1" x14ac:dyDescent="0.2">
      <c r="A63" s="55"/>
      <c r="B63" s="39" t="s">
        <v>12</v>
      </c>
      <c r="C63"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"2ГИС.СОЧИ" (версия для ПК); Интернет-площадка 2gis.ru на основе Cправочника организаций "2ГИС.СОЧИ"; Электронный справочник на основе Справочника организаций "2ГИС.СОЧИ" (мобильная версия); Интернет-площадки и Веб-приложения на основе Cправочника организаций "2ГИС.СОЧИ", http://api.2gis.ru/</v>
      </c>
      <c r="D63" s="56"/>
      <c r="E63" s="37"/>
      <c r="F63" s="37"/>
      <c r="G63" s="37"/>
      <c r="H63" s="38"/>
    </row>
    <row r="64" spans="1:8" s="16" customFormat="1" ht="166.5" customHeight="1" x14ac:dyDescent="0.2">
      <c r="A64" s="55"/>
      <c r="B64" s="57" t="s">
        <v>13</v>
      </c>
      <c r="C64"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64" s="56"/>
      <c r="E64" s="37"/>
      <c r="F64" s="37"/>
      <c r="G64" s="37"/>
      <c r="H64" s="38"/>
    </row>
    <row r="65" spans="1:8" s="16" customFormat="1" ht="92.25" customHeight="1" thickBot="1" x14ac:dyDescent="0.25">
      <c r="A65" s="59"/>
      <c r="B65" s="42" t="s">
        <v>36</v>
      </c>
      <c r="C65"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65" s="61"/>
      <c r="E65" s="45"/>
      <c r="F65" s="45"/>
      <c r="G65" s="45"/>
      <c r="H65" s="46"/>
    </row>
    <row r="66" spans="1:8" s="16" customFormat="1" ht="24.95" customHeight="1" thickBot="1" x14ac:dyDescent="0.25">
      <c r="A66" s="81"/>
      <c r="B66" s="82"/>
      <c r="C66" s="83"/>
      <c r="D66" s="84"/>
      <c r="E66" s="85"/>
      <c r="F66" s="85"/>
      <c r="G66" s="85"/>
      <c r="H66" s="86"/>
    </row>
    <row r="67" spans="1:8" s="16" customFormat="1" ht="50.1" customHeight="1" x14ac:dyDescent="0.2">
      <c r="A67" s="65" t="s">
        <v>37</v>
      </c>
      <c r="B67" s="87" t="s">
        <v>23</v>
      </c>
      <c r="C67"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"2ГИС.СОЧИ"; Электронный справочник на основе Справочника организаций "2ГИС.СОЧИ" (мобильная версия); Интернет-площадки и Веб-приложения на основе Cправочника организаций "2ГИС.СОЧИ", http://api.2gis.ru/</v>
      </c>
      <c r="D67" s="271">
        <v>180</v>
      </c>
      <c r="E67" s="272"/>
      <c r="F67" s="272"/>
      <c r="G67" s="272"/>
      <c r="H67" s="273"/>
    </row>
    <row r="68" spans="1:8" s="16" customFormat="1" ht="94.5" customHeight="1" x14ac:dyDescent="0.2">
      <c r="A68" s="71"/>
      <c r="B68" s="92"/>
      <c r="C68" s="93"/>
      <c r="D68" s="94"/>
      <c r="E68" s="95"/>
      <c r="F68" s="95"/>
      <c r="G68" s="95"/>
      <c r="H68" s="274"/>
    </row>
    <row r="69" spans="1:8" s="16" customFormat="1" ht="163.5" customHeight="1" thickBot="1" x14ac:dyDescent="0.25">
      <c r="A69" s="77"/>
      <c r="B69" s="97" t="s">
        <v>13</v>
      </c>
      <c r="C69"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69" s="275"/>
      <c r="E69" s="276"/>
      <c r="F69" s="276"/>
      <c r="G69" s="276"/>
      <c r="H69" s="277"/>
    </row>
    <row r="70" spans="1:8" s="16" customFormat="1" ht="24.95" customHeight="1" thickBot="1" x14ac:dyDescent="0.25">
      <c r="A70" s="81"/>
      <c r="B70" s="129"/>
      <c r="C70" s="130"/>
      <c r="D70" s="113"/>
      <c r="E70" s="114"/>
      <c r="F70" s="114"/>
      <c r="G70" s="114"/>
      <c r="H70" s="115"/>
    </row>
    <row r="71" spans="1:8" s="16" customFormat="1" ht="50.1" customHeight="1" thickBot="1" x14ac:dyDescent="0.25">
      <c r="A71" s="136" t="s">
        <v>38</v>
      </c>
      <c r="B71" s="137"/>
      <c r="C71" s="137"/>
      <c r="D71" s="138" t="str">
        <f>"от "&amp;MIN(D72:D106)&amp;" до "&amp;MAX(D72:D106)</f>
        <v>от 1200 до 42000</v>
      </c>
      <c r="E71" s="139"/>
      <c r="F71" s="139"/>
      <c r="G71" s="139"/>
      <c r="H71" s="140"/>
    </row>
    <row r="72" spans="1:8" s="16" customFormat="1" ht="37.5" customHeight="1" outlineLevel="1" x14ac:dyDescent="0.2">
      <c r="A72" s="141" t="s">
        <v>39</v>
      </c>
      <c r="B72" s="142"/>
      <c r="C72" s="282" t="str">
        <f>"Электронный справочник на основе Справочника организаций"&amp;$C$2&amp;" (версия для ПК)"</f>
        <v>Электронный справочник на основе Справочника организаций"2ГИС.СОЧИ" (версия для ПК)</v>
      </c>
      <c r="D72" s="144">
        <v>1200</v>
      </c>
      <c r="E72" s="145"/>
      <c r="F72" s="145"/>
      <c r="G72" s="145"/>
      <c r="H72" s="146"/>
    </row>
    <row r="73" spans="1:8" s="16" customFormat="1" ht="37.5" customHeight="1" outlineLevel="1" x14ac:dyDescent="0.2">
      <c r="A73" s="147" t="s">
        <v>40</v>
      </c>
      <c r="B73" s="148"/>
      <c r="C73" s="143"/>
      <c r="D73" s="36">
        <v>2400</v>
      </c>
      <c r="E73" s="37"/>
      <c r="F73" s="37"/>
      <c r="G73" s="37"/>
      <c r="H73" s="38"/>
    </row>
    <row r="74" spans="1:8" s="16" customFormat="1" ht="37.5" customHeight="1" outlineLevel="1" x14ac:dyDescent="0.2">
      <c r="A74" s="147" t="s">
        <v>41</v>
      </c>
      <c r="B74" s="148"/>
      <c r="C74" s="143"/>
      <c r="D74" s="36">
        <v>3600</v>
      </c>
      <c r="E74" s="37"/>
      <c r="F74" s="37"/>
      <c r="G74" s="37"/>
      <c r="H74" s="38"/>
    </row>
    <row r="75" spans="1:8" s="16" customFormat="1" ht="37.5" customHeight="1" outlineLevel="1" x14ac:dyDescent="0.2">
      <c r="A75" s="147" t="s">
        <v>42</v>
      </c>
      <c r="B75" s="148"/>
      <c r="C75" s="143"/>
      <c r="D75" s="36">
        <v>4800</v>
      </c>
      <c r="E75" s="37"/>
      <c r="F75" s="37"/>
      <c r="G75" s="37"/>
      <c r="H75" s="38"/>
    </row>
    <row r="76" spans="1:8" s="16" customFormat="1" ht="37.5" customHeight="1" outlineLevel="1" x14ac:dyDescent="0.2">
      <c r="A76" s="147" t="s">
        <v>43</v>
      </c>
      <c r="B76" s="148"/>
      <c r="C76" s="143"/>
      <c r="D76" s="36">
        <v>6000</v>
      </c>
      <c r="E76" s="37"/>
      <c r="F76" s="37"/>
      <c r="G76" s="37"/>
      <c r="H76" s="38"/>
    </row>
    <row r="77" spans="1:8" s="16" customFormat="1" ht="37.5" customHeight="1" outlineLevel="1" x14ac:dyDescent="0.2">
      <c r="A77" s="147" t="s">
        <v>44</v>
      </c>
      <c r="B77" s="148"/>
      <c r="C77" s="143"/>
      <c r="D77" s="36">
        <v>7200</v>
      </c>
      <c r="E77" s="37"/>
      <c r="F77" s="37"/>
      <c r="G77" s="37"/>
      <c r="H77" s="38"/>
    </row>
    <row r="78" spans="1:8" s="16" customFormat="1" ht="37.5" customHeight="1" outlineLevel="1" x14ac:dyDescent="0.2">
      <c r="A78" s="147" t="s">
        <v>45</v>
      </c>
      <c r="B78" s="148"/>
      <c r="C78" s="143"/>
      <c r="D78" s="36">
        <v>8400</v>
      </c>
      <c r="E78" s="37"/>
      <c r="F78" s="37"/>
      <c r="G78" s="37"/>
      <c r="H78" s="38"/>
    </row>
    <row r="79" spans="1:8" s="16" customFormat="1" ht="37.5" customHeight="1" outlineLevel="1" x14ac:dyDescent="0.2">
      <c r="A79" s="147" t="s">
        <v>46</v>
      </c>
      <c r="B79" s="148"/>
      <c r="C79" s="143"/>
      <c r="D79" s="36">
        <v>9600</v>
      </c>
      <c r="E79" s="37"/>
      <c r="F79" s="37"/>
      <c r="G79" s="37"/>
      <c r="H79" s="38"/>
    </row>
    <row r="80" spans="1:8" s="16" customFormat="1" ht="37.5" customHeight="1" outlineLevel="1" x14ac:dyDescent="0.2">
      <c r="A80" s="147" t="s">
        <v>47</v>
      </c>
      <c r="B80" s="148"/>
      <c r="C80" s="143"/>
      <c r="D80" s="36">
        <v>10800</v>
      </c>
      <c r="E80" s="37"/>
      <c r="F80" s="37"/>
      <c r="G80" s="37"/>
      <c r="H80" s="38"/>
    </row>
    <row r="81" spans="1:8" s="16" customFormat="1" ht="37.5" customHeight="1" outlineLevel="1" x14ac:dyDescent="0.2">
      <c r="A81" s="147" t="s">
        <v>48</v>
      </c>
      <c r="B81" s="148"/>
      <c r="C81" s="143"/>
      <c r="D81" s="36">
        <v>12000</v>
      </c>
      <c r="E81" s="37"/>
      <c r="F81" s="37"/>
      <c r="G81" s="37"/>
      <c r="H81" s="38"/>
    </row>
    <row r="82" spans="1:8" s="16" customFormat="1" ht="37.5" customHeight="1" outlineLevel="1" x14ac:dyDescent="0.2">
      <c r="A82" s="147" t="s">
        <v>49</v>
      </c>
      <c r="B82" s="148"/>
      <c r="C82" s="143"/>
      <c r="D82" s="36">
        <v>13200</v>
      </c>
      <c r="E82" s="37"/>
      <c r="F82" s="37"/>
      <c r="G82" s="37"/>
      <c r="H82" s="38"/>
    </row>
    <row r="83" spans="1:8" s="16" customFormat="1" ht="37.5" customHeight="1" outlineLevel="1" x14ac:dyDescent="0.2">
      <c r="A83" s="147" t="s">
        <v>50</v>
      </c>
      <c r="B83" s="148"/>
      <c r="C83" s="143"/>
      <c r="D83" s="36">
        <v>14400</v>
      </c>
      <c r="E83" s="37"/>
      <c r="F83" s="37"/>
      <c r="G83" s="37"/>
      <c r="H83" s="38"/>
    </row>
    <row r="84" spans="1:8" s="16" customFormat="1" ht="37.5" customHeight="1" outlineLevel="1" x14ac:dyDescent="0.2">
      <c r="A84" s="147" t="s">
        <v>51</v>
      </c>
      <c r="B84" s="148"/>
      <c r="C84" s="143"/>
      <c r="D84" s="36">
        <v>15600</v>
      </c>
      <c r="E84" s="37"/>
      <c r="F84" s="37"/>
      <c r="G84" s="37"/>
      <c r="H84" s="38"/>
    </row>
    <row r="85" spans="1:8" s="16" customFormat="1" ht="37.5" customHeight="1" outlineLevel="1" x14ac:dyDescent="0.2">
      <c r="A85" s="147" t="s">
        <v>52</v>
      </c>
      <c r="B85" s="148"/>
      <c r="C85" s="143"/>
      <c r="D85" s="36">
        <v>16800</v>
      </c>
      <c r="E85" s="37"/>
      <c r="F85" s="37"/>
      <c r="G85" s="37"/>
      <c r="H85" s="38"/>
    </row>
    <row r="86" spans="1:8" s="16" customFormat="1" ht="37.5" customHeight="1" outlineLevel="1" x14ac:dyDescent="0.2">
      <c r="A86" s="147" t="s">
        <v>53</v>
      </c>
      <c r="B86" s="148"/>
      <c r="C86" s="143"/>
      <c r="D86" s="36">
        <v>18000</v>
      </c>
      <c r="E86" s="37"/>
      <c r="F86" s="37"/>
      <c r="G86" s="37"/>
      <c r="H86" s="38"/>
    </row>
    <row r="87" spans="1:8" s="16" customFormat="1" ht="37.5" customHeight="1" outlineLevel="1" x14ac:dyDescent="0.2">
      <c r="A87" s="147" t="s">
        <v>54</v>
      </c>
      <c r="B87" s="148"/>
      <c r="C87" s="143"/>
      <c r="D87" s="36">
        <v>19200</v>
      </c>
      <c r="E87" s="37"/>
      <c r="F87" s="37"/>
      <c r="G87" s="37"/>
      <c r="H87" s="38"/>
    </row>
    <row r="88" spans="1:8" s="16" customFormat="1" ht="37.5" customHeight="1" outlineLevel="1" x14ac:dyDescent="0.2">
      <c r="A88" s="147" t="s">
        <v>55</v>
      </c>
      <c r="B88" s="148"/>
      <c r="C88" s="143"/>
      <c r="D88" s="36">
        <v>20400</v>
      </c>
      <c r="E88" s="37"/>
      <c r="F88" s="37"/>
      <c r="G88" s="37"/>
      <c r="H88" s="38"/>
    </row>
    <row r="89" spans="1:8" s="16" customFormat="1" ht="37.5" customHeight="1" outlineLevel="1" x14ac:dyDescent="0.2">
      <c r="A89" s="147" t="s">
        <v>56</v>
      </c>
      <c r="B89" s="148"/>
      <c r="C89" s="143"/>
      <c r="D89" s="36">
        <v>21600</v>
      </c>
      <c r="E89" s="37"/>
      <c r="F89" s="37"/>
      <c r="G89" s="37"/>
      <c r="H89" s="38"/>
    </row>
    <row r="90" spans="1:8" s="16" customFormat="1" ht="37.5" customHeight="1" outlineLevel="1" x14ac:dyDescent="0.2">
      <c r="A90" s="147" t="s">
        <v>57</v>
      </c>
      <c r="B90" s="148"/>
      <c r="C90" s="143"/>
      <c r="D90" s="36">
        <v>22800</v>
      </c>
      <c r="E90" s="37"/>
      <c r="F90" s="37"/>
      <c r="G90" s="37"/>
      <c r="H90" s="38"/>
    </row>
    <row r="91" spans="1:8" s="16" customFormat="1" ht="37.5" customHeight="1" outlineLevel="1" x14ac:dyDescent="0.2">
      <c r="A91" s="147" t="s">
        <v>58</v>
      </c>
      <c r="B91" s="148"/>
      <c r="C91" s="143"/>
      <c r="D91" s="36">
        <v>24000</v>
      </c>
      <c r="E91" s="37"/>
      <c r="F91" s="37"/>
      <c r="G91" s="37"/>
      <c r="H91" s="38"/>
    </row>
    <row r="92" spans="1:8" s="16" customFormat="1" ht="37.5" customHeight="1" outlineLevel="1" x14ac:dyDescent="0.2">
      <c r="A92" s="147" t="s">
        <v>181</v>
      </c>
      <c r="B92" s="148"/>
      <c r="C92" s="143"/>
      <c r="D92" s="36">
        <v>25200</v>
      </c>
      <c r="E92" s="37"/>
      <c r="F92" s="37"/>
      <c r="G92" s="37"/>
      <c r="H92" s="38"/>
    </row>
    <row r="93" spans="1:8" s="16" customFormat="1" ht="37.5" customHeight="1" outlineLevel="1" x14ac:dyDescent="0.2">
      <c r="A93" s="147" t="s">
        <v>182</v>
      </c>
      <c r="B93" s="148"/>
      <c r="C93" s="143"/>
      <c r="D93" s="36">
        <v>26400</v>
      </c>
      <c r="E93" s="37"/>
      <c r="F93" s="37"/>
      <c r="G93" s="37"/>
      <c r="H93" s="38"/>
    </row>
    <row r="94" spans="1:8" s="16" customFormat="1" ht="37.5" customHeight="1" outlineLevel="1" x14ac:dyDescent="0.2">
      <c r="A94" s="147" t="s">
        <v>183</v>
      </c>
      <c r="B94" s="148"/>
      <c r="C94" s="143"/>
      <c r="D94" s="36">
        <v>27600</v>
      </c>
      <c r="E94" s="37"/>
      <c r="F94" s="37"/>
      <c r="G94" s="37"/>
      <c r="H94" s="38"/>
    </row>
    <row r="95" spans="1:8" s="16" customFormat="1" ht="37.5" customHeight="1" outlineLevel="1" x14ac:dyDescent="0.2">
      <c r="A95" s="147" t="s">
        <v>184</v>
      </c>
      <c r="B95" s="148"/>
      <c r="C95" s="143"/>
      <c r="D95" s="36">
        <v>28800</v>
      </c>
      <c r="E95" s="37"/>
      <c r="F95" s="37"/>
      <c r="G95" s="37"/>
      <c r="H95" s="38"/>
    </row>
    <row r="96" spans="1:8" s="16" customFormat="1" ht="37.5" customHeight="1" outlineLevel="1" x14ac:dyDescent="0.2">
      <c r="A96" s="147" t="s">
        <v>185</v>
      </c>
      <c r="B96" s="148"/>
      <c r="C96" s="143"/>
      <c r="D96" s="36">
        <v>30000</v>
      </c>
      <c r="E96" s="37"/>
      <c r="F96" s="37"/>
      <c r="G96" s="37"/>
      <c r="H96" s="38"/>
    </row>
    <row r="97" spans="1:8" s="16" customFormat="1" ht="37.5" customHeight="1" outlineLevel="1" x14ac:dyDescent="0.2">
      <c r="A97" s="147" t="s">
        <v>186</v>
      </c>
      <c r="B97" s="148"/>
      <c r="C97" s="143"/>
      <c r="D97" s="36">
        <v>31200</v>
      </c>
      <c r="E97" s="37"/>
      <c r="F97" s="37"/>
      <c r="G97" s="37"/>
      <c r="H97" s="38"/>
    </row>
    <row r="98" spans="1:8" s="16" customFormat="1" ht="37.5" customHeight="1" outlineLevel="1" x14ac:dyDescent="0.2">
      <c r="A98" s="147" t="s">
        <v>187</v>
      </c>
      <c r="B98" s="148"/>
      <c r="C98" s="143"/>
      <c r="D98" s="36">
        <v>32400</v>
      </c>
      <c r="E98" s="37"/>
      <c r="F98" s="37"/>
      <c r="G98" s="37"/>
      <c r="H98" s="38"/>
    </row>
    <row r="99" spans="1:8" s="16" customFormat="1" ht="37.5" customHeight="1" outlineLevel="1" x14ac:dyDescent="0.2">
      <c r="A99" s="147" t="s">
        <v>188</v>
      </c>
      <c r="B99" s="148"/>
      <c r="C99" s="143"/>
      <c r="D99" s="36">
        <v>33600</v>
      </c>
      <c r="E99" s="37"/>
      <c r="F99" s="37"/>
      <c r="G99" s="37"/>
      <c r="H99" s="38"/>
    </row>
    <row r="100" spans="1:8" s="16" customFormat="1" ht="37.5" customHeight="1" outlineLevel="1" x14ac:dyDescent="0.2">
      <c r="A100" s="147" t="s">
        <v>189</v>
      </c>
      <c r="B100" s="148"/>
      <c r="C100" s="143"/>
      <c r="D100" s="36">
        <v>34800</v>
      </c>
      <c r="E100" s="37"/>
      <c r="F100" s="37"/>
      <c r="G100" s="37"/>
      <c r="H100" s="38"/>
    </row>
    <row r="101" spans="1:8" s="16" customFormat="1" ht="37.5" customHeight="1" outlineLevel="1" x14ac:dyDescent="0.2">
      <c r="A101" s="147" t="s">
        <v>190</v>
      </c>
      <c r="B101" s="148"/>
      <c r="C101" s="143"/>
      <c r="D101" s="36">
        <v>36000</v>
      </c>
      <c r="E101" s="37"/>
      <c r="F101" s="37"/>
      <c r="G101" s="37"/>
      <c r="H101" s="38"/>
    </row>
    <row r="102" spans="1:8" s="16" customFormat="1" ht="37.5" customHeight="1" outlineLevel="1" x14ac:dyDescent="0.2">
      <c r="A102" s="147" t="s">
        <v>191</v>
      </c>
      <c r="B102" s="148"/>
      <c r="C102" s="143"/>
      <c r="D102" s="36">
        <v>37200</v>
      </c>
      <c r="E102" s="37"/>
      <c r="F102" s="37"/>
      <c r="G102" s="37"/>
      <c r="H102" s="38"/>
    </row>
    <row r="103" spans="1:8" s="16" customFormat="1" ht="37.5" customHeight="1" outlineLevel="1" x14ac:dyDescent="0.2">
      <c r="A103" s="147" t="s">
        <v>192</v>
      </c>
      <c r="B103" s="148"/>
      <c r="C103" s="143"/>
      <c r="D103" s="36">
        <v>38400</v>
      </c>
      <c r="E103" s="37"/>
      <c r="F103" s="37"/>
      <c r="G103" s="37"/>
      <c r="H103" s="38"/>
    </row>
    <row r="104" spans="1:8" s="16" customFormat="1" ht="37.5" customHeight="1" outlineLevel="1" x14ac:dyDescent="0.2">
      <c r="A104" s="147" t="s">
        <v>193</v>
      </c>
      <c r="B104" s="148"/>
      <c r="C104" s="143"/>
      <c r="D104" s="36">
        <v>39600</v>
      </c>
      <c r="E104" s="37"/>
      <c r="F104" s="37"/>
      <c r="G104" s="37"/>
      <c r="H104" s="38"/>
    </row>
    <row r="105" spans="1:8" s="16" customFormat="1" ht="37.5" customHeight="1" outlineLevel="1" x14ac:dyDescent="0.2">
      <c r="A105" s="147" t="s">
        <v>194</v>
      </c>
      <c r="B105" s="148"/>
      <c r="C105" s="143"/>
      <c r="D105" s="36">
        <v>40800</v>
      </c>
      <c r="E105" s="37"/>
      <c r="F105" s="37"/>
      <c r="G105" s="37"/>
      <c r="H105" s="38"/>
    </row>
    <row r="106" spans="1:8" s="16" customFormat="1" ht="37.5" customHeight="1" outlineLevel="1" thickBot="1" x14ac:dyDescent="0.25">
      <c r="A106" s="147" t="s">
        <v>195</v>
      </c>
      <c r="B106" s="148"/>
      <c r="C106" s="143"/>
      <c r="D106" s="36">
        <v>42000</v>
      </c>
      <c r="E106" s="37"/>
      <c r="F106" s="37"/>
      <c r="G106" s="37"/>
      <c r="H106" s="38"/>
    </row>
    <row r="107" spans="1:8" s="16" customFormat="1" ht="50.1" customHeight="1" thickBot="1" x14ac:dyDescent="0.25">
      <c r="A107" s="136" t="s">
        <v>59</v>
      </c>
      <c r="B107" s="137"/>
      <c r="C107" s="137"/>
      <c r="D107" s="138" t="str">
        <f>"от "&amp;MIN(D108:D117)&amp;" до "&amp;MAX(D108:D117)</f>
        <v>от 300 до 7920</v>
      </c>
      <c r="E107" s="139"/>
      <c r="F107" s="139"/>
      <c r="G107" s="139"/>
      <c r="H107" s="140"/>
    </row>
    <row r="108" spans="1:8" s="16" customFormat="1" ht="157.5" customHeight="1" x14ac:dyDescent="0.2">
      <c r="A108" s="283" t="s">
        <v>196</v>
      </c>
      <c r="B108" s="150" t="s">
        <v>197</v>
      </c>
      <c r="C108" s="28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108" s="144">
        <v>1008</v>
      </c>
      <c r="E108" s="145"/>
      <c r="F108" s="145"/>
      <c r="G108" s="145"/>
      <c r="H108" s="146"/>
    </row>
    <row r="109" spans="1:8" s="16" customFormat="1" ht="37.5" customHeight="1" x14ac:dyDescent="0.2">
      <c r="A109" s="160" t="s">
        <v>61</v>
      </c>
      <c r="B109" s="161"/>
      <c r="C109" s="156" t="str">
        <f>"Электронный справочник на основе Справочника организаций"&amp;$C$2&amp;" (версия для ПК)"</f>
        <v>Электронный справочник на основе Справочника организаций"2ГИС.СОЧИ" (версия для ПК)</v>
      </c>
      <c r="D109" s="36">
        <v>360</v>
      </c>
      <c r="E109" s="37"/>
      <c r="F109" s="37"/>
      <c r="G109" s="37"/>
      <c r="H109" s="38"/>
    </row>
    <row r="110" spans="1:8" s="16" customFormat="1" ht="37.5" customHeight="1" x14ac:dyDescent="0.2">
      <c r="A110" s="160" t="s">
        <v>62</v>
      </c>
      <c r="B110" s="161"/>
      <c r="C110" s="159"/>
      <c r="D110" s="36">
        <v>7920</v>
      </c>
      <c r="E110" s="37"/>
      <c r="F110" s="37"/>
      <c r="G110" s="37"/>
      <c r="H110" s="38"/>
    </row>
    <row r="111" spans="1:8" s="16" customFormat="1" ht="37.5" customHeight="1" x14ac:dyDescent="0.2">
      <c r="A111" s="160" t="s">
        <v>63</v>
      </c>
      <c r="B111" s="161"/>
      <c r="C111" s="159"/>
      <c r="D111" s="36">
        <v>1560</v>
      </c>
      <c r="E111" s="37"/>
      <c r="F111" s="37"/>
      <c r="G111" s="37"/>
      <c r="H111" s="38"/>
    </row>
    <row r="112" spans="1:8" s="16" customFormat="1" ht="37.5" customHeight="1" x14ac:dyDescent="0.2">
      <c r="A112" s="160" t="s">
        <v>64</v>
      </c>
      <c r="B112" s="161"/>
      <c r="C112" s="159"/>
      <c r="D112" s="36">
        <v>5280</v>
      </c>
      <c r="E112" s="37"/>
      <c r="F112" s="37"/>
      <c r="G112" s="37"/>
      <c r="H112" s="38"/>
    </row>
    <row r="113" spans="1:8" s="16" customFormat="1" ht="37.5" customHeight="1" x14ac:dyDescent="0.2">
      <c r="A113" s="160" t="s">
        <v>65</v>
      </c>
      <c r="B113" s="285"/>
      <c r="C113" s="159"/>
      <c r="D113" s="36">
        <v>300</v>
      </c>
      <c r="E113" s="37"/>
      <c r="F113" s="37"/>
      <c r="G113" s="37"/>
      <c r="H113" s="38"/>
    </row>
    <row r="114" spans="1:8" s="16" customFormat="1" ht="37.5" customHeight="1" x14ac:dyDescent="0.2">
      <c r="A114" s="160" t="s">
        <v>66</v>
      </c>
      <c r="B114" s="285"/>
      <c r="C114" s="159"/>
      <c r="D114" s="36">
        <v>300</v>
      </c>
      <c r="E114" s="37"/>
      <c r="F114" s="37"/>
      <c r="G114" s="37"/>
      <c r="H114" s="38"/>
    </row>
    <row r="115" spans="1:8" s="16" customFormat="1" ht="37.5" customHeight="1" x14ac:dyDescent="0.2">
      <c r="A115" s="160" t="s">
        <v>67</v>
      </c>
      <c r="B115" s="285"/>
      <c r="C115" s="159"/>
      <c r="D115" s="36">
        <v>600</v>
      </c>
      <c r="E115" s="37"/>
      <c r="F115" s="37"/>
      <c r="G115" s="37"/>
      <c r="H115" s="38"/>
    </row>
    <row r="116" spans="1:8" s="16" customFormat="1" ht="37.5" customHeight="1" x14ac:dyDescent="0.2">
      <c r="A116" s="160" t="s">
        <v>68</v>
      </c>
      <c r="B116" s="285"/>
      <c r="C116" s="159"/>
      <c r="D116" s="36">
        <v>900</v>
      </c>
      <c r="E116" s="37"/>
      <c r="F116" s="37"/>
      <c r="G116" s="37"/>
      <c r="H116" s="38"/>
    </row>
    <row r="117" spans="1:8" s="16" customFormat="1" ht="37.5" customHeight="1" thickBot="1" x14ac:dyDescent="0.25">
      <c r="A117" s="207" t="s">
        <v>69</v>
      </c>
      <c r="B117" s="286"/>
      <c r="C117" s="164"/>
      <c r="D117" s="36">
        <v>4440</v>
      </c>
      <c r="E117" s="37"/>
      <c r="F117" s="37"/>
      <c r="G117" s="37"/>
      <c r="H117" s="38"/>
    </row>
    <row r="118" spans="1:8" s="16" customFormat="1" ht="117.75" customHeight="1" thickBot="1" x14ac:dyDescent="0.25">
      <c r="A118" s="287" t="s">
        <v>71</v>
      </c>
      <c r="B118" s="288"/>
      <c r="C118" s="28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"2ГИС.СОЧИ" (версия для ПК); Интернет-площадка 2gis.ru на основе Cправочника организаций "2ГИС.СОЧИ"; Электронный справочник на основе Справочника организаций "2ГИС.СОЧИ" (мобильная версия); Интернет-площадки и Веб-приложения на основе Cправочника организаций "2ГИС.СОЧИ", http://api.2gis.ru/</v>
      </c>
      <c r="D118" s="45">
        <v>30</v>
      </c>
      <c r="E118" s="45"/>
      <c r="F118" s="45"/>
      <c r="G118" s="45"/>
      <c r="H118" s="46"/>
    </row>
    <row r="119" spans="1:8" s="28" customFormat="1" ht="50.1" customHeight="1" thickBot="1" x14ac:dyDescent="0.25">
      <c r="A119" s="24" t="s">
        <v>72</v>
      </c>
      <c r="B119" s="25"/>
      <c r="C119" s="26"/>
      <c r="D119" s="173" t="str">
        <f>"от "&amp;MIN(D121,D141:H142,F181,D143:H157)&amp;" до "&amp;MAX(D121,D141:H142,F181,D143:H157)</f>
        <v>от 540 до 25800</v>
      </c>
      <c r="E119" s="173"/>
      <c r="F119" s="173"/>
      <c r="G119" s="173"/>
      <c r="H119" s="174"/>
    </row>
    <row r="120" spans="1:8" s="16" customFormat="1" ht="24.95" customHeight="1" thickBot="1" x14ac:dyDescent="0.25">
      <c r="A120" s="290"/>
      <c r="B120" s="291"/>
      <c r="C120" s="130"/>
      <c r="D120" s="292"/>
      <c r="E120" s="292"/>
      <c r="F120" s="292"/>
      <c r="G120" s="292"/>
      <c r="H120" s="293"/>
    </row>
    <row r="121" spans="1:8" s="16" customFormat="1" ht="57" customHeight="1" thickBot="1" x14ac:dyDescent="0.25">
      <c r="A121" s="179" t="s">
        <v>73</v>
      </c>
      <c r="B121" s="180"/>
      <c r="C121"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"2ГИС.СОЧИ" (версия для ПК); Интернет-площадка 2gis.kz на основе Cправочника организаций "2ГИС.СОЧИ"; Электронный справочник на основе Справочника организаций "2ГИС.СОЧИ" (мобильная версия); Интернет-площадки и Веб-приложения на основе Cправочника организаций "2ГИС.СОЧИ", http://api.2gis.kz/</v>
      </c>
      <c r="D121" s="182">
        <v>4200</v>
      </c>
      <c r="E121" s="182"/>
      <c r="F121" s="182"/>
      <c r="G121" s="182"/>
      <c r="H121" s="183"/>
    </row>
    <row r="122" spans="1:8" s="16" customFormat="1" ht="57" customHeight="1" thickBot="1" x14ac:dyDescent="0.25">
      <c r="A122" s="184" t="s">
        <v>74</v>
      </c>
      <c r="B122" s="185"/>
      <c r="C122" s="186"/>
      <c r="D122" s="187" t="s">
        <v>75</v>
      </c>
      <c r="E122" s="188"/>
      <c r="F122" s="188"/>
      <c r="G122" s="188"/>
      <c r="H122" s="189"/>
    </row>
    <row r="123" spans="1:8" s="16" customFormat="1" ht="57" customHeight="1" x14ac:dyDescent="0.2">
      <c r="A123" s="190" t="s">
        <v>76</v>
      </c>
      <c r="B123" s="191"/>
      <c r="C123" s="186"/>
      <c r="D123" s="157">
        <f>D121/4</f>
        <v>1050</v>
      </c>
      <c r="E123" s="157"/>
      <c r="F123" s="157"/>
      <c r="G123" s="157"/>
      <c r="H123" s="158"/>
    </row>
    <row r="124" spans="1:8" s="16" customFormat="1" ht="57" customHeight="1" x14ac:dyDescent="0.2">
      <c r="A124" s="190" t="s">
        <v>77</v>
      </c>
      <c r="B124" s="191"/>
      <c r="C124" s="186"/>
      <c r="D124" s="157">
        <f>D121/5</f>
        <v>840</v>
      </c>
      <c r="E124" s="157"/>
      <c r="F124" s="157"/>
      <c r="G124" s="157"/>
      <c r="H124" s="158"/>
    </row>
    <row r="125" spans="1:8" s="16" customFormat="1" ht="57" customHeight="1" x14ac:dyDescent="0.2">
      <c r="A125" s="190" t="s">
        <v>78</v>
      </c>
      <c r="B125" s="191"/>
      <c r="C125" s="186"/>
      <c r="D125" s="157">
        <f>D121/6</f>
        <v>700</v>
      </c>
      <c r="E125" s="157"/>
      <c r="F125" s="157"/>
      <c r="G125" s="157"/>
      <c r="H125" s="158"/>
    </row>
    <row r="126" spans="1:8" s="16" customFormat="1" ht="57" customHeight="1" x14ac:dyDescent="0.2">
      <c r="A126" s="190" t="s">
        <v>79</v>
      </c>
      <c r="B126" s="191"/>
      <c r="C126" s="186"/>
      <c r="D126" s="157">
        <f>D121/7</f>
        <v>600</v>
      </c>
      <c r="E126" s="157"/>
      <c r="F126" s="157"/>
      <c r="G126" s="157"/>
      <c r="H126" s="158"/>
    </row>
    <row r="127" spans="1:8" s="16" customFormat="1" ht="57" customHeight="1" x14ac:dyDescent="0.2">
      <c r="A127" s="190" t="s">
        <v>80</v>
      </c>
      <c r="B127" s="191"/>
      <c r="C127" s="186"/>
      <c r="D127" s="157">
        <f>D121/8</f>
        <v>525</v>
      </c>
      <c r="E127" s="157"/>
      <c r="F127" s="157"/>
      <c r="G127" s="157"/>
      <c r="H127" s="158"/>
    </row>
    <row r="128" spans="1:8" s="16" customFormat="1" ht="57" customHeight="1" x14ac:dyDescent="0.2">
      <c r="A128" s="190" t="s">
        <v>81</v>
      </c>
      <c r="B128" s="191"/>
      <c r="C128" s="186"/>
      <c r="D128" s="157">
        <f>D121/9</f>
        <v>466.66666666666669</v>
      </c>
      <c r="E128" s="157"/>
      <c r="F128" s="157"/>
      <c r="G128" s="157"/>
      <c r="H128" s="158"/>
    </row>
    <row r="129" spans="1:8" s="16" customFormat="1" ht="57" customHeight="1" x14ac:dyDescent="0.2">
      <c r="A129" s="190" t="s">
        <v>82</v>
      </c>
      <c r="B129" s="191"/>
      <c r="C129" s="186"/>
      <c r="D129" s="157">
        <f>D121/10</f>
        <v>420</v>
      </c>
      <c r="E129" s="157"/>
      <c r="F129" s="157"/>
      <c r="G129" s="157"/>
      <c r="H129" s="158"/>
    </row>
    <row r="130" spans="1:8" s="16" customFormat="1" ht="57" customHeight="1" thickBot="1" x14ac:dyDescent="0.25">
      <c r="A130" s="179" t="s">
        <v>83</v>
      </c>
      <c r="B130" s="180"/>
      <c r="C130" s="186"/>
      <c r="D130" s="182">
        <v>8400</v>
      </c>
      <c r="E130" s="182"/>
      <c r="F130" s="182"/>
      <c r="G130" s="182"/>
      <c r="H130" s="183"/>
    </row>
    <row r="131" spans="1:8" s="16" customFormat="1" ht="57" customHeight="1" thickBot="1" x14ac:dyDescent="0.25">
      <c r="A131" s="184" t="s">
        <v>74</v>
      </c>
      <c r="B131" s="185"/>
      <c r="C131" s="186"/>
      <c r="D131" s="187" t="s">
        <v>75</v>
      </c>
      <c r="E131" s="188"/>
      <c r="F131" s="188"/>
      <c r="G131" s="188"/>
      <c r="H131" s="189"/>
    </row>
    <row r="132" spans="1:8" s="16" customFormat="1" ht="57" customHeight="1" x14ac:dyDescent="0.2">
      <c r="A132" s="190" t="s">
        <v>76</v>
      </c>
      <c r="B132" s="191"/>
      <c r="C132" s="186"/>
      <c r="D132" s="294">
        <v>2100</v>
      </c>
      <c r="E132" s="295"/>
      <c r="F132" s="295"/>
      <c r="G132" s="295"/>
      <c r="H132" s="296"/>
    </row>
    <row r="133" spans="1:8" s="16" customFormat="1" ht="57" customHeight="1" x14ac:dyDescent="0.2">
      <c r="A133" s="190" t="s">
        <v>77</v>
      </c>
      <c r="B133" s="191"/>
      <c r="C133" s="186"/>
      <c r="D133" s="297">
        <v>1680</v>
      </c>
      <c r="E133" s="157"/>
      <c r="F133" s="157"/>
      <c r="G133" s="157"/>
      <c r="H133" s="158"/>
    </row>
    <row r="134" spans="1:8" s="16" customFormat="1" ht="57" customHeight="1" x14ac:dyDescent="0.2">
      <c r="A134" s="190" t="s">
        <v>78</v>
      </c>
      <c r="B134" s="191"/>
      <c r="C134" s="186"/>
      <c r="D134" s="297">
        <v>1400</v>
      </c>
      <c r="E134" s="157"/>
      <c r="F134" s="157"/>
      <c r="G134" s="157"/>
      <c r="H134" s="158"/>
    </row>
    <row r="135" spans="1:8" s="16" customFormat="1" ht="57" customHeight="1" x14ac:dyDescent="0.2">
      <c r="A135" s="190" t="s">
        <v>79</v>
      </c>
      <c r="B135" s="191"/>
      <c r="C135" s="186"/>
      <c r="D135" s="297">
        <v>1200</v>
      </c>
      <c r="E135" s="157"/>
      <c r="F135" s="157"/>
      <c r="G135" s="157"/>
      <c r="H135" s="158"/>
    </row>
    <row r="136" spans="1:8" s="16" customFormat="1" ht="57" customHeight="1" x14ac:dyDescent="0.2">
      <c r="A136" s="190" t="s">
        <v>80</v>
      </c>
      <c r="B136" s="191"/>
      <c r="C136" s="186"/>
      <c r="D136" s="297">
        <v>1050</v>
      </c>
      <c r="E136" s="157"/>
      <c r="F136" s="157"/>
      <c r="G136" s="157"/>
      <c r="H136" s="158"/>
    </row>
    <row r="137" spans="1:8" s="16" customFormat="1" ht="57" customHeight="1" x14ac:dyDescent="0.2">
      <c r="A137" s="190" t="s">
        <v>81</v>
      </c>
      <c r="B137" s="191"/>
      <c r="C137" s="186"/>
      <c r="D137" s="157">
        <v>933.33333333333337</v>
      </c>
      <c r="E137" s="157"/>
      <c r="F137" s="157"/>
      <c r="G137" s="157"/>
      <c r="H137" s="158"/>
    </row>
    <row r="138" spans="1:8" s="16" customFormat="1" ht="57" customHeight="1" thickBot="1" x14ac:dyDescent="0.25">
      <c r="A138" s="190" t="s">
        <v>82</v>
      </c>
      <c r="B138" s="191"/>
      <c r="C138" s="194"/>
      <c r="D138" s="157">
        <v>840</v>
      </c>
      <c r="E138" s="157"/>
      <c r="F138" s="157"/>
      <c r="G138" s="157"/>
      <c r="H138" s="158"/>
    </row>
    <row r="139" spans="1:8" s="16" customFormat="1" ht="62.45" customHeight="1" thickBot="1" x14ac:dyDescent="0.25">
      <c r="A139" s="195" t="s">
        <v>84</v>
      </c>
      <c r="B139" s="196"/>
      <c r="C13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139" s="44">
        <v>20016</v>
      </c>
      <c r="E139" s="45"/>
      <c r="F139" s="45"/>
      <c r="G139" s="45"/>
      <c r="H139" s="46"/>
    </row>
    <row r="140" spans="1:8" s="16" customFormat="1" ht="24.95" customHeight="1" thickBot="1" x14ac:dyDescent="0.25">
      <c r="A140" s="290"/>
      <c r="B140" s="291"/>
      <c r="C140" s="125"/>
      <c r="D140" s="292"/>
      <c r="E140" s="292"/>
      <c r="F140" s="292"/>
      <c r="G140" s="292"/>
      <c r="H140" s="293"/>
    </row>
    <row r="141" spans="1:8" s="16" customFormat="1" ht="50.1" customHeight="1" x14ac:dyDescent="0.2">
      <c r="A141" s="160" t="s">
        <v>85</v>
      </c>
      <c r="B141" s="161"/>
      <c r="C141" s="298" t="str">
        <f>"Интернет-площадка 2gis.ru на основе Cправочника организаций "&amp;$C$2&amp;""</f>
        <v>Интернет-площадка 2gis.ru на основе Cправочника организаций "2ГИС.СОЧИ"</v>
      </c>
      <c r="D141" s="56">
        <v>7680</v>
      </c>
      <c r="E141" s="37"/>
      <c r="F141" s="37"/>
      <c r="G141" s="37"/>
      <c r="H141" s="38"/>
    </row>
    <row r="142" spans="1:8" s="16" customFormat="1" ht="50.1" customHeight="1" x14ac:dyDescent="0.2">
      <c r="A142" s="160" t="s">
        <v>86</v>
      </c>
      <c r="B142" s="161"/>
      <c r="C142" s="203" t="str">
        <f>"Электронный справочник на основе Справочника организаций"&amp;$C$2&amp;" (версия для ПК)"</f>
        <v>Электронный справочник на основе Справочника организаций"2ГИС.СОЧИ" (версия для ПК)</v>
      </c>
      <c r="D142" s="56">
        <v>5250</v>
      </c>
      <c r="E142" s="37"/>
      <c r="F142" s="37"/>
      <c r="G142" s="37"/>
      <c r="H142" s="38"/>
    </row>
    <row r="143" spans="1:8" s="16" customFormat="1" ht="50.1" customHeight="1" x14ac:dyDescent="0.2">
      <c r="A143" s="154" t="s">
        <v>87</v>
      </c>
      <c r="B143" s="204"/>
      <c r="C143" s="203" t="str">
        <f>"Электронный справочник на основе Справочника организаций"&amp;$C$2&amp;" (версия для ПК)"</f>
        <v>Электронный справочник на основе Справочника организаций"2ГИС.СОЧИ" (версия для ПК)</v>
      </c>
      <c r="D143" s="56">
        <v>5250</v>
      </c>
      <c r="E143" s="37"/>
      <c r="F143" s="37"/>
      <c r="G143" s="37"/>
      <c r="H143" s="38"/>
    </row>
    <row r="144" spans="1:8" s="16" customFormat="1" ht="50.1" customHeight="1" x14ac:dyDescent="0.2">
      <c r="A144" s="154" t="s">
        <v>88</v>
      </c>
      <c r="B144" s="204"/>
      <c r="C144" s="203" t="str">
        <f>"Интернет-площадка 2gis.ru на основе Cправочника организаций "&amp;$C$2&amp;""</f>
        <v>Интернет-площадка 2gis.ru на основе Cправочника организаций "2ГИС.СОЧИ"</v>
      </c>
      <c r="D144" s="56">
        <v>20340</v>
      </c>
      <c r="E144" s="37"/>
      <c r="F144" s="37"/>
      <c r="G144" s="37"/>
      <c r="H144" s="38"/>
    </row>
    <row r="145" spans="1:8" s="16" customFormat="1" ht="50.1" customHeight="1" x14ac:dyDescent="0.2">
      <c r="A145" s="160" t="s">
        <v>89</v>
      </c>
      <c r="B145" s="161"/>
      <c r="C145" s="203" t="str">
        <f>"Интернет-площадка 2gis.ru на основе Cправочника организаций "&amp;$C$2&amp;""</f>
        <v>Интернет-площадка 2gis.ru на основе Cправочника организаций "2ГИС.СОЧИ"</v>
      </c>
      <c r="D145" s="56">
        <v>24408</v>
      </c>
      <c r="E145" s="37"/>
      <c r="F145" s="37"/>
      <c r="G145" s="37"/>
      <c r="H145" s="38"/>
    </row>
    <row r="146" spans="1:8" s="16" customFormat="1" ht="50.1" customHeight="1" x14ac:dyDescent="0.2">
      <c r="A146" s="160" t="s">
        <v>90</v>
      </c>
      <c r="B146" s="161"/>
      <c r="C146" s="203" t="str">
        <f>"Электронный справочник на основе Справочника организаций"&amp;$C$2&amp;" (версия для ПК)"</f>
        <v>Электронный справочник на основе Справочника организаций"2ГИС.СОЧИ" (версия для ПК)</v>
      </c>
      <c r="D146" s="56">
        <v>5250</v>
      </c>
      <c r="E146" s="37"/>
      <c r="F146" s="37"/>
      <c r="G146" s="37"/>
      <c r="H146" s="38"/>
    </row>
    <row r="147" spans="1:8" s="16" customFormat="1" ht="50.1" customHeight="1" x14ac:dyDescent="0.2">
      <c r="A147" s="160" t="s">
        <v>91</v>
      </c>
      <c r="B147" s="161"/>
      <c r="C147" s="203" t="str">
        <f>"Электронный справочник на основе Справочника организаций"&amp;$C$2&amp;" (версия для ПК)"</f>
        <v>Электронный справочник на основе Справочника организаций"2ГИС.СОЧИ" (версия для ПК)</v>
      </c>
      <c r="D147" s="56">
        <v>5250</v>
      </c>
      <c r="E147" s="37"/>
      <c r="F147" s="37"/>
      <c r="G147" s="37"/>
      <c r="H147" s="38"/>
    </row>
    <row r="148" spans="1:8" s="16" customFormat="1" ht="50.1" customHeight="1" x14ac:dyDescent="0.2">
      <c r="A148" s="160" t="s">
        <v>92</v>
      </c>
      <c r="B148" s="161"/>
      <c r="C148" s="203" t="str">
        <f>"Электронный справочник на основе Справочника организаций"&amp;$C$2&amp;" (версия для ПК)"</f>
        <v>Электронный справочник на основе Справочника организаций"2ГИС.СОЧИ" (версия для ПК)</v>
      </c>
      <c r="D148" s="56">
        <v>5250</v>
      </c>
      <c r="E148" s="37"/>
      <c r="F148" s="37"/>
      <c r="G148" s="37"/>
      <c r="H148" s="38"/>
    </row>
    <row r="149" spans="1:8" s="16" customFormat="1" ht="50.1" customHeight="1" x14ac:dyDescent="0.2">
      <c r="A149" s="160" t="s">
        <v>93</v>
      </c>
      <c r="B149" s="161"/>
      <c r="C149" s="203" t="str">
        <f>C181</f>
        <v>электронный справочник на основе Справочника организаций "2ГИС.СОЧИ" (мобильная версия 2ГИС 4.0 и выше)</v>
      </c>
      <c r="D149" s="56">
        <v>12204</v>
      </c>
      <c r="E149" s="37"/>
      <c r="F149" s="37"/>
      <c r="G149" s="37"/>
      <c r="H149" s="38"/>
    </row>
    <row r="150" spans="1:8" s="16" customFormat="1" ht="50.1" customHeight="1" x14ac:dyDescent="0.2">
      <c r="A150" s="160" t="s">
        <v>94</v>
      </c>
      <c r="B150" s="161"/>
      <c r="C150" s="203" t="s">
        <v>95</v>
      </c>
      <c r="D150" s="56">
        <v>540</v>
      </c>
      <c r="E150" s="37"/>
      <c r="F150" s="37"/>
      <c r="G150" s="37"/>
      <c r="H150" s="38"/>
    </row>
    <row r="151" spans="1:8" s="16" customFormat="1" ht="78" customHeight="1" x14ac:dyDescent="0.2">
      <c r="A151" s="160" t="s">
        <v>96</v>
      </c>
      <c r="B151" s="161"/>
      <c r="C151"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"2ГИС.СОЧИ" (мобильная версия 2ГИС 4.0 и выше); Интернет-площадка 2gis.ru на основе Cправочника организаций "2ГИС.СОЧИ"</v>
      </c>
      <c r="D151" s="56">
        <v>4320</v>
      </c>
      <c r="E151" s="37"/>
      <c r="F151" s="37"/>
      <c r="G151" s="37"/>
      <c r="H151" s="38"/>
    </row>
    <row r="152" spans="1:8" s="16" customFormat="1" ht="78" customHeight="1" x14ac:dyDescent="0.2">
      <c r="A152" s="160" t="s">
        <v>97</v>
      </c>
      <c r="B152" s="161"/>
      <c r="C152" s="203" t="str">
        <f t="shared" ref="C152:C154"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"2ГИС.СОЧИ" (мобильная версия 2ГИС 4.0 и выше); Интернет-площадка 2gis.ru на основе Cправочника организаций "2ГИС.СОЧИ"</v>
      </c>
      <c r="D152" s="56">
        <v>3456</v>
      </c>
      <c r="E152" s="37"/>
      <c r="F152" s="37"/>
      <c r="G152" s="37"/>
      <c r="H152" s="38"/>
    </row>
    <row r="153" spans="1:8" s="16" customFormat="1" ht="78" customHeight="1" x14ac:dyDescent="0.2">
      <c r="A153" s="160" t="s">
        <v>98</v>
      </c>
      <c r="B153" s="161"/>
      <c r="C153" s="203" t="str">
        <f t="shared" si="0"/>
        <v>электронный справочник на основе Справочника организаций "2ГИС.СОЧИ" (мобильная версия 2ГИС 4.0 и выше); Интернет-площадка 2gis.ru на основе Cправочника организаций "2ГИС.СОЧИ"</v>
      </c>
      <c r="D153" s="56">
        <v>3480</v>
      </c>
      <c r="E153" s="37"/>
      <c r="F153" s="37"/>
      <c r="G153" s="37"/>
      <c r="H153" s="38"/>
    </row>
    <row r="154" spans="1:8" s="16" customFormat="1" ht="78" customHeight="1" x14ac:dyDescent="0.2">
      <c r="A154" s="160" t="s">
        <v>99</v>
      </c>
      <c r="B154" s="161"/>
      <c r="C154" s="203" t="str">
        <f t="shared" si="0"/>
        <v>электронный справочник на основе Справочника организаций "2ГИС.СОЧИ" (мобильная версия 2ГИС 4.0 и выше); Интернет-площадка 2gis.ru на основе Cправочника организаций "2ГИС.СОЧИ"</v>
      </c>
      <c r="D154" s="56">
        <v>1728</v>
      </c>
      <c r="E154" s="37"/>
      <c r="F154" s="37"/>
      <c r="G154" s="37"/>
      <c r="H154" s="38"/>
    </row>
    <row r="155" spans="1:8" s="16" customFormat="1" ht="78" customHeight="1" x14ac:dyDescent="0.2">
      <c r="A155" s="160" t="s">
        <v>100</v>
      </c>
      <c r="B155" s="161" t="s">
        <v>100</v>
      </c>
      <c r="C155"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"2ГИС.СОЧИ" (мобильная версия 2ГИС 4.0 и выше); Интернет-площадка 2gis.ru на основе Cправочника организаций "2ГИС.СОЧИ"</v>
      </c>
      <c r="D155" s="56">
        <v>25800</v>
      </c>
      <c r="E155" s="37"/>
      <c r="F155" s="37"/>
      <c r="G155" s="37"/>
      <c r="H155" s="38"/>
    </row>
    <row r="156" spans="1:8" s="16" customFormat="1" ht="78" customHeight="1" x14ac:dyDescent="0.2">
      <c r="A156" s="160" t="s">
        <v>101</v>
      </c>
      <c r="B156" s="161" t="s">
        <v>101</v>
      </c>
      <c r="C156"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"2ГИС.СОЧИ" (мобильная версия 2ГИС 4.0 и выше); Интернет-площадка 2gis.ru на основе Cправочника организаций "2ГИС.СОЧИ"</v>
      </c>
      <c r="D156" s="56">
        <v>10008</v>
      </c>
      <c r="E156" s="37"/>
      <c r="F156" s="37"/>
      <c r="G156" s="37"/>
      <c r="H156" s="38"/>
    </row>
    <row r="157" spans="1:8" s="16" customFormat="1" ht="50.1" customHeight="1" thickBot="1" x14ac:dyDescent="0.25">
      <c r="A157" s="160" t="s">
        <v>102</v>
      </c>
      <c r="B157" s="161"/>
      <c r="C157" s="203" t="str">
        <f>"Электронный справочник на основе Справочника организаций"&amp;$C$2&amp;" (версия для ПК)"</f>
        <v>Электронный справочник на основе Справочника организаций"2ГИС.СОЧИ" (версия для ПК)</v>
      </c>
      <c r="D157" s="56">
        <v>6360</v>
      </c>
      <c r="E157" s="37"/>
      <c r="F157" s="37"/>
      <c r="G157" s="37"/>
      <c r="H157" s="38"/>
    </row>
    <row r="158" spans="1:8" s="16" customFormat="1" ht="102" customHeight="1" thickBot="1" x14ac:dyDescent="0.25">
      <c r="A158" s="160" t="s">
        <v>16</v>
      </c>
      <c r="B158" s="161"/>
      <c r="C158"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158" s="56">
        <v>1008</v>
      </c>
      <c r="E158" s="37"/>
      <c r="F158" s="37"/>
      <c r="G158" s="37"/>
      <c r="H158" s="38"/>
    </row>
    <row r="159" spans="1:8" s="16" customFormat="1" ht="102" customHeight="1" thickBot="1" x14ac:dyDescent="0.25">
      <c r="A159" s="160" t="s">
        <v>103</v>
      </c>
      <c r="B159" s="161"/>
      <c r="C159"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159" s="56">
        <v>100002</v>
      </c>
      <c r="E159" s="37"/>
      <c r="F159" s="37"/>
      <c r="G159" s="37"/>
      <c r="H159" s="38"/>
    </row>
    <row r="160" spans="1:8" s="16" customFormat="1" ht="126" customHeight="1" x14ac:dyDescent="0.2">
      <c r="A160" s="160" t="s">
        <v>104</v>
      </c>
      <c r="B160" s="161"/>
      <c r="C160" s="30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"2ГИС.СОЧИ" (версия для ПК); Интернет-площадка 2gis.ru на основе Cправочника организаций "2ГИС.СОЧИ"; Электронный справочник на основе Справочника организаций "2ГИС.СОЧИ" (мобильная версия); Интернет-площадки и Веб-приложения на основе Cправочника организаций "2ГИС.СОЧИ", http://api.2gis.ru/</v>
      </c>
      <c r="D160" s="56">
        <v>12000</v>
      </c>
      <c r="E160" s="37"/>
      <c r="F160" s="37"/>
      <c r="G160" s="37"/>
      <c r="H160" s="38"/>
    </row>
    <row r="161" spans="1:8" s="16" customFormat="1" ht="96" customHeight="1" x14ac:dyDescent="0.2">
      <c r="A161" s="154" t="s">
        <v>105</v>
      </c>
      <c r="B161" s="204"/>
      <c r="C161"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"2ГИС.СОЧИ"; Электронный справочник на основе Справочника организаций "2ГИС.СОЧИ" (мобильная версия); Интернет-площадки и Веб-приложения на основе Cправочника организаций "2ГИС.СОЧИ", http://api.2gis.ru/</v>
      </c>
      <c r="D161" s="56">
        <v>4500</v>
      </c>
      <c r="E161" s="37"/>
      <c r="F161" s="37"/>
      <c r="G161" s="37"/>
      <c r="H161" s="38"/>
    </row>
    <row r="162" spans="1:8" s="16" customFormat="1" ht="96" customHeight="1" x14ac:dyDescent="0.2">
      <c r="A162" s="154" t="s">
        <v>106</v>
      </c>
      <c r="B162" s="204"/>
      <c r="C162"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"2ГИС.СОЧИ" (мобильная версия 2ГИС 4.0 и выше)</v>
      </c>
      <c r="D162" s="56">
        <v>15003</v>
      </c>
      <c r="E162" s="37"/>
      <c r="F162" s="37"/>
      <c r="G162" s="37"/>
      <c r="H162" s="38"/>
    </row>
    <row r="163" spans="1:8" s="16" customFormat="1" ht="50.1" customHeight="1" x14ac:dyDescent="0.2">
      <c r="A163" s="160" t="s">
        <v>107</v>
      </c>
      <c r="B163" s="161"/>
      <c r="C163" s="203" t="str">
        <f>"Интернет-площадка 2gis.ru на основе Cправочника организаций "&amp;$C$2&amp;""</f>
        <v>Интернет-площадка 2gis.ru на основе Cправочника организаций "2ГИС.СОЧИ"</v>
      </c>
      <c r="D163" s="56">
        <v>13920</v>
      </c>
      <c r="E163" s="37"/>
      <c r="F163" s="37"/>
      <c r="G163" s="37"/>
      <c r="H163" s="38"/>
    </row>
    <row r="164" spans="1:8" s="16" customFormat="1" ht="50.1" customHeight="1" x14ac:dyDescent="0.2">
      <c r="A164" s="160" t="s">
        <v>108</v>
      </c>
      <c r="B164" s="161"/>
      <c r="C164" s="203" t="str">
        <f>"Электронный справочник на основе Справочника организаций"&amp;$C$2&amp;" (версия для ПК)"</f>
        <v>Электронный справочник на основе Справочника организаций"2ГИС.СОЧИ" (версия для ПК)</v>
      </c>
      <c r="D164" s="56">
        <v>9480</v>
      </c>
      <c r="E164" s="37"/>
      <c r="F164" s="37"/>
      <c r="G164" s="37"/>
      <c r="H164" s="38"/>
    </row>
    <row r="165" spans="1:8" s="16" customFormat="1" ht="50.1" customHeight="1" x14ac:dyDescent="0.2">
      <c r="A165" s="154" t="s">
        <v>109</v>
      </c>
      <c r="B165" s="204"/>
      <c r="C165" s="203" t="str">
        <f>"Электронный справочник на основе Справочника организаций"&amp;$C$2&amp;" (версия для ПК)"</f>
        <v>Электронный справочник на основе Справочника организаций"2ГИС.СОЧИ" (версия для ПК)</v>
      </c>
      <c r="D165" s="56">
        <v>9480</v>
      </c>
      <c r="E165" s="37"/>
      <c r="F165" s="37"/>
      <c r="G165" s="37"/>
      <c r="H165" s="38"/>
    </row>
    <row r="166" spans="1:8" s="16" customFormat="1" ht="50.1" customHeight="1" x14ac:dyDescent="0.2">
      <c r="A166" s="154" t="s">
        <v>110</v>
      </c>
      <c r="B166" s="204"/>
      <c r="C166" s="203" t="str">
        <f>"Интернет-площадка 2gis.ru на основе Cправочника организаций "&amp;$C$2&amp;""</f>
        <v>Интернет-площадка 2gis.ru на основе Cправочника организаций "2ГИС.СОЧИ"</v>
      </c>
      <c r="D166" s="56">
        <v>36720</v>
      </c>
      <c r="E166" s="37"/>
      <c r="F166" s="37"/>
      <c r="G166" s="37"/>
      <c r="H166" s="38"/>
    </row>
    <row r="167" spans="1:8" s="16" customFormat="1" ht="50.1" customHeight="1" x14ac:dyDescent="0.2">
      <c r="A167" s="154" t="s">
        <v>111</v>
      </c>
      <c r="B167" s="204"/>
      <c r="C167" s="203" t="str">
        <f>"Интернет-площадка 2gis.ru на основе Cправочника организаций "&amp;$C$2&amp;""</f>
        <v>Интернет-площадка 2gis.ru на основе Cправочника организаций "2ГИС.СОЧИ"</v>
      </c>
      <c r="D167" s="56">
        <v>44064</v>
      </c>
      <c r="E167" s="37"/>
      <c r="F167" s="37"/>
      <c r="G167" s="37"/>
      <c r="H167" s="38"/>
    </row>
    <row r="168" spans="1:8" s="16" customFormat="1" ht="50.1" customHeight="1" x14ac:dyDescent="0.2">
      <c r="A168" s="154" t="s">
        <v>112</v>
      </c>
      <c r="B168" s="204"/>
      <c r="C168" s="203" t="str">
        <f>"Электронный справочник на основе Справочника организаций"&amp;$C$2&amp;" (версия для ПК)"</f>
        <v>Электронный справочник на основе Справочника организаций"2ГИС.СОЧИ" (версия для ПК)</v>
      </c>
      <c r="D168" s="56">
        <v>9480</v>
      </c>
      <c r="E168" s="37"/>
      <c r="F168" s="37"/>
      <c r="G168" s="37"/>
      <c r="H168" s="38"/>
    </row>
    <row r="169" spans="1:8" s="16" customFormat="1" ht="50.1" customHeight="1" x14ac:dyDescent="0.2">
      <c r="A169" s="154" t="s">
        <v>113</v>
      </c>
      <c r="B169" s="204"/>
      <c r="C169" s="203" t="str">
        <f>"Электронный справочник на основе Справочника организаций"&amp;$C$2&amp;" (версия для ПК)"</f>
        <v>Электронный справочник на основе Справочника организаций"2ГИС.СОЧИ" (версия для ПК)</v>
      </c>
      <c r="D169" s="56">
        <v>9480</v>
      </c>
      <c r="E169" s="37"/>
      <c r="F169" s="37"/>
      <c r="G169" s="37"/>
      <c r="H169" s="38"/>
    </row>
    <row r="170" spans="1:8" s="16" customFormat="1" ht="50.1" customHeight="1" x14ac:dyDescent="0.2">
      <c r="A170" s="160" t="s">
        <v>114</v>
      </c>
      <c r="B170" s="161"/>
      <c r="C170" s="203" t="str">
        <f>"Электронный справочник на основе Справочника организаций"&amp;$C$2&amp;" (версия для ПК)"</f>
        <v>Электронный справочник на основе Справочника организаций"2ГИС.СОЧИ" (версия для ПК)</v>
      </c>
      <c r="D170" s="56">
        <v>9480</v>
      </c>
      <c r="E170" s="37"/>
      <c r="F170" s="37"/>
      <c r="G170" s="37"/>
      <c r="H170" s="38"/>
    </row>
    <row r="171" spans="1:8" s="16" customFormat="1" ht="50.1" customHeight="1" x14ac:dyDescent="0.2">
      <c r="A171" s="160" t="s">
        <v>115</v>
      </c>
      <c r="B171" s="161"/>
      <c r="C171" s="203" t="s">
        <v>95</v>
      </c>
      <c r="D171" s="56">
        <v>1080</v>
      </c>
      <c r="E171" s="37"/>
      <c r="F171" s="37"/>
      <c r="G171" s="37"/>
      <c r="H171" s="38"/>
    </row>
    <row r="172" spans="1:8" s="16" customFormat="1" ht="75" customHeight="1" x14ac:dyDescent="0.2">
      <c r="A172" s="160" t="s">
        <v>116</v>
      </c>
      <c r="B172" s="161"/>
      <c r="C172"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"2ГИС.СОЧИ" (мобильная версия 2ГИС 4.0 и выше); Интернет-площадка 2gis.ru на основе Cправочника организаций "2ГИС.СОЧИ"</v>
      </c>
      <c r="D172" s="56">
        <v>46440</v>
      </c>
      <c r="E172" s="37"/>
      <c r="F172" s="37"/>
      <c r="G172" s="37"/>
      <c r="H172" s="38"/>
    </row>
    <row r="173" spans="1:8" s="16" customFormat="1" ht="50.1" customHeight="1" thickBot="1" x14ac:dyDescent="0.25">
      <c r="A173" s="160" t="s">
        <v>117</v>
      </c>
      <c r="B173" s="161"/>
      <c r="C173" s="203" t="str">
        <f>"Электронный справочник на основе Справочника организаций"&amp;$C$2&amp;" (версия для ПК)"</f>
        <v>Электронный справочник на основе Справочника организаций"2ГИС.СОЧИ" (версия для ПК)</v>
      </c>
      <c r="D173" s="56">
        <v>11520</v>
      </c>
      <c r="E173" s="37"/>
      <c r="F173" s="37"/>
      <c r="G173" s="37"/>
      <c r="H173" s="38"/>
    </row>
    <row r="174" spans="1:8" s="28" customFormat="1" ht="50.1" customHeight="1" thickBot="1" x14ac:dyDescent="0.25">
      <c r="A174" s="24" t="s">
        <v>118</v>
      </c>
      <c r="B174" s="25"/>
      <c r="C174" s="26"/>
      <c r="D174" s="173"/>
      <c r="E174" s="173"/>
      <c r="F174" s="173"/>
      <c r="G174" s="173"/>
      <c r="H174" s="174"/>
    </row>
    <row r="175" spans="1:8" s="16" customFormat="1" ht="50.1" customHeight="1" x14ac:dyDescent="0.2">
      <c r="A175" s="160" t="s">
        <v>119</v>
      </c>
      <c r="B175" s="161"/>
      <c r="C175" s="206" t="str">
        <f>"Электронный справочник на основе Справочника организаций "&amp;$C$2&amp;" (мобильная версия)"</f>
        <v>Электронный справочник на основе Справочника организаций "2ГИС.СОЧИ" (мобильная версия)</v>
      </c>
      <c r="D175" s="36">
        <v>10008</v>
      </c>
      <c r="E175" s="37"/>
      <c r="F175" s="37"/>
      <c r="G175" s="37"/>
      <c r="H175" s="38"/>
    </row>
    <row r="176" spans="1:8" s="16" customFormat="1" ht="50.1" customHeight="1" x14ac:dyDescent="0.2">
      <c r="A176" s="160" t="s">
        <v>120</v>
      </c>
      <c r="B176" s="161"/>
      <c r="C176" s="209"/>
      <c r="D176" s="36">
        <v>10008</v>
      </c>
      <c r="E176" s="37"/>
      <c r="F176" s="37"/>
      <c r="G176" s="37"/>
      <c r="H176" s="38"/>
    </row>
    <row r="177" spans="1:8" s="16" customFormat="1" ht="50.1" customHeight="1" x14ac:dyDescent="0.2">
      <c r="A177" s="207" t="s">
        <v>121</v>
      </c>
      <c r="B177" s="208"/>
      <c r="C177" s="209"/>
      <c r="D177" s="297">
        <v>1500</v>
      </c>
      <c r="E177" s="157"/>
      <c r="F177" s="157"/>
      <c r="G177" s="157"/>
      <c r="H177" s="157"/>
    </row>
    <row r="178" spans="1:8" s="16" customFormat="1" ht="50.1" customHeight="1" x14ac:dyDescent="0.2">
      <c r="A178" s="207" t="s">
        <v>122</v>
      </c>
      <c r="B178" s="208"/>
      <c r="C178" s="209"/>
      <c r="D178" s="297">
        <v>150</v>
      </c>
      <c r="E178" s="157"/>
      <c r="F178" s="157"/>
      <c r="G178" s="157"/>
      <c r="H178" s="157"/>
    </row>
    <row r="179" spans="1:8" s="16" customFormat="1" ht="50.1" customHeight="1" thickBot="1" x14ac:dyDescent="0.25">
      <c r="A179" s="207" t="s">
        <v>123</v>
      </c>
      <c r="B179" s="208"/>
      <c r="C179" s="210"/>
      <c r="D179" s="78">
        <v>510</v>
      </c>
      <c r="E179" s="79"/>
      <c r="F179" s="79"/>
      <c r="G179" s="79"/>
      <c r="H179" s="79"/>
    </row>
    <row r="180" spans="1:8" s="16" customFormat="1" ht="50.1" customHeight="1" thickBot="1" x14ac:dyDescent="0.25">
      <c r="A180" s="24" t="s">
        <v>124</v>
      </c>
      <c r="B180" s="25"/>
      <c r="C180" s="26"/>
      <c r="D180" s="173"/>
      <c r="E180" s="173"/>
      <c r="F180" s="173"/>
      <c r="G180" s="173"/>
      <c r="H180" s="174"/>
    </row>
    <row r="181" spans="1:8" s="16" customFormat="1" ht="50.1" customHeight="1" x14ac:dyDescent="0.2">
      <c r="A181" s="160" t="s">
        <v>125</v>
      </c>
      <c r="B181" s="161"/>
      <c r="C181"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"2ГИС.СОЧИ" (мобильная версия 2ГИС 4.0 и выше)</v>
      </c>
      <c r="D181" s="212">
        <f>F181*1.2</f>
        <v>3600</v>
      </c>
      <c r="E181" s="213">
        <f>F181*1.1</f>
        <v>3300.0000000000005</v>
      </c>
      <c r="F181" s="213">
        <v>3000</v>
      </c>
      <c r="G181" s="213">
        <f>F181*0.75</f>
        <v>2250</v>
      </c>
      <c r="H181" s="214">
        <f>F181*0.5</f>
        <v>1500</v>
      </c>
    </row>
    <row r="182" spans="1:8" s="16" customFormat="1" ht="50.1" customHeight="1" x14ac:dyDescent="0.2">
      <c r="A182" s="160" t="s">
        <v>126</v>
      </c>
      <c r="B182" s="161"/>
      <c r="C182" s="203" t="str">
        <f>"Интернет-площадка 2gis.ru на основе Cправочника организаций "&amp;$C$2&amp;""</f>
        <v>Интернет-площадка 2gis.ru на основе Cправочника организаций "2ГИС.СОЧИ"</v>
      </c>
      <c r="D182" s="36">
        <v>2040</v>
      </c>
      <c r="E182" s="37"/>
      <c r="F182" s="37"/>
      <c r="G182" s="37"/>
      <c r="H182" s="38"/>
    </row>
    <row r="183" spans="1:8" s="16" customFormat="1" ht="50.1" customHeight="1" x14ac:dyDescent="0.2">
      <c r="A183" s="160" t="s">
        <v>127</v>
      </c>
      <c r="B183" s="161"/>
      <c r="C183" s="203" t="str">
        <f>"Электронный справочник на основе Справочника организаций"&amp;$C$2&amp;" (версия для ПК)"</f>
        <v>Электронный справочник на основе Справочника организаций"2ГИС.СОЧИ" (версия для ПК)</v>
      </c>
      <c r="D183" s="56">
        <v>6720</v>
      </c>
      <c r="E183" s="37"/>
      <c r="F183" s="37"/>
      <c r="G183" s="37"/>
      <c r="H183" s="38"/>
    </row>
    <row r="184" spans="1:8" s="16" customFormat="1" ht="50.1" customHeight="1" x14ac:dyDescent="0.2">
      <c r="A184" s="154" t="s">
        <v>198</v>
      </c>
      <c r="B184" s="204"/>
      <c r="C184"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"2ГИС.СОЧИ" (мобильная версия 2ГИС 4.0 и выше)</v>
      </c>
      <c r="D184" s="212">
        <f>F184*1.2</f>
        <v>6480</v>
      </c>
      <c r="E184" s="213">
        <f>F184*1.1</f>
        <v>5940.0000000000009</v>
      </c>
      <c r="F184" s="213">
        <v>5400</v>
      </c>
      <c r="G184" s="213">
        <f>F184*0.75</f>
        <v>4050</v>
      </c>
      <c r="H184" s="214">
        <f>F184*0.5</f>
        <v>2700</v>
      </c>
    </row>
    <row r="185" spans="1:8" s="16" customFormat="1" ht="50.1" customHeight="1" x14ac:dyDescent="0.2">
      <c r="A185" s="154" t="s">
        <v>199</v>
      </c>
      <c r="B185" s="204"/>
      <c r="C185" s="203" t="str">
        <f>"Интернет-площадка 2gis.ru на основе Cправочника организаций "&amp;$C$2&amp;""</f>
        <v>Интернет-площадка 2gis.ru на основе Cправочника организаций "2ГИС.СОЧИ"</v>
      </c>
      <c r="D185" s="36">
        <v>3720</v>
      </c>
      <c r="E185" s="37"/>
      <c r="F185" s="37"/>
      <c r="G185" s="37"/>
      <c r="H185" s="38"/>
    </row>
    <row r="186" spans="1:8" s="16" customFormat="1" ht="50.1" customHeight="1" x14ac:dyDescent="0.2">
      <c r="A186" s="154" t="s">
        <v>130</v>
      </c>
      <c r="B186" s="204"/>
      <c r="C186" s="203" t="str">
        <f>"Электронный справочник на основе Справочника организаций"&amp;$C$2&amp;" (версия для ПК)"</f>
        <v>Электронный справочник на основе Справочника организаций"2ГИС.СОЧИ" (версия для ПК)</v>
      </c>
      <c r="D186" s="36">
        <v>12120</v>
      </c>
      <c r="E186" s="37"/>
      <c r="F186" s="37"/>
      <c r="G186" s="37"/>
      <c r="H186" s="38"/>
    </row>
    <row r="187" spans="1:8" s="16" customFormat="1" ht="126" customHeight="1" x14ac:dyDescent="0.2">
      <c r="A187" s="160" t="s">
        <v>131</v>
      </c>
      <c r="B187" s="161"/>
      <c r="C187" s="301" t="str">
        <f>C182</f>
        <v>Интернет-площадка 2gis.ru на основе Cправочника организаций "2ГИС.СОЧИ"</v>
      </c>
      <c r="D187" s="56">
        <v>2040</v>
      </c>
      <c r="E187" s="37"/>
      <c r="F187" s="37"/>
      <c r="G187" s="37"/>
      <c r="H187" s="38"/>
    </row>
    <row r="188" spans="1:8" s="16" customFormat="1" ht="126" customHeight="1" thickBot="1" x14ac:dyDescent="0.25">
      <c r="A188" s="160" t="s">
        <v>132</v>
      </c>
      <c r="B188" s="161"/>
      <c r="C188"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188" s="56">
        <v>4398</v>
      </c>
      <c r="E188" s="37"/>
      <c r="F188" s="37"/>
      <c r="G188" s="37"/>
      <c r="H188" s="38"/>
    </row>
    <row r="189" spans="1:8" ht="50.1" customHeight="1" thickBot="1" x14ac:dyDescent="0.25">
      <c r="A189" s="24" t="s">
        <v>200</v>
      </c>
      <c r="B189" s="25"/>
      <c r="C189" s="26"/>
      <c r="D189" s="173"/>
      <c r="E189" s="173"/>
      <c r="F189" s="173"/>
      <c r="G189" s="173"/>
      <c r="H189" s="174"/>
    </row>
    <row r="190" spans="1:8" s="23" customFormat="1" ht="30" customHeight="1" thickBot="1" x14ac:dyDescent="0.25">
      <c r="A190" s="302"/>
      <c r="B190" s="303"/>
      <c r="C190" s="303"/>
      <c r="D190" s="303"/>
      <c r="E190" s="303"/>
      <c r="F190" s="303"/>
      <c r="G190" s="303"/>
      <c r="H190" s="304"/>
    </row>
    <row r="191" spans="1:8" s="16" customFormat="1" ht="83.25" customHeight="1" x14ac:dyDescent="0.2">
      <c r="A191" s="305" t="s">
        <v>201</v>
      </c>
      <c r="B191" s="306"/>
      <c r="C191"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"2ГИС.СОЧИ" (версия для ПК); 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191" s="294">
        <v>11850</v>
      </c>
      <c r="E191" s="295"/>
      <c r="F191" s="295"/>
      <c r="G191" s="295"/>
      <c r="H191" s="296"/>
    </row>
    <row r="192" spans="1:8" s="16" customFormat="1" ht="83.25" customHeight="1" thickBot="1" x14ac:dyDescent="0.25">
      <c r="A192" s="307" t="s">
        <v>202</v>
      </c>
      <c r="B192" s="308"/>
      <c r="C192" s="210"/>
      <c r="D192" s="309">
        <v>11850</v>
      </c>
      <c r="E192" s="165"/>
      <c r="F192" s="165"/>
      <c r="G192" s="165"/>
      <c r="H192" s="166"/>
    </row>
    <row r="193" spans="1:8" s="28" customFormat="1" ht="50.1" customHeight="1" thickBot="1" x14ac:dyDescent="0.25">
      <c r="A193" s="197"/>
      <c r="B193" s="198"/>
      <c r="C193" s="125"/>
      <c r="D193" s="199"/>
      <c r="E193" s="199"/>
      <c r="F193" s="199"/>
      <c r="G193" s="199"/>
      <c r="H193" s="200"/>
    </row>
    <row r="194" spans="1:8" s="23" customFormat="1" ht="26.25" x14ac:dyDescent="0.2">
      <c r="A194" s="216"/>
      <c r="B194" s="217"/>
      <c r="C194" s="218"/>
      <c r="D194" s="217"/>
      <c r="E194" s="217"/>
      <c r="F194" s="217"/>
      <c r="G194" s="217"/>
      <c r="H194" s="219"/>
    </row>
    <row r="195" spans="1:8" s="16" customFormat="1" ht="21" x14ac:dyDescent="0.2">
      <c r="A195" s="220"/>
      <c r="B195" s="221" t="s">
        <v>133</v>
      </c>
      <c r="C195" s="222" t="s">
        <v>203</v>
      </c>
      <c r="D195" s="222"/>
      <c r="E195" s="223"/>
      <c r="F195" s="223"/>
      <c r="G195" s="223"/>
      <c r="H195" s="223"/>
    </row>
    <row r="196" spans="1:8" s="16" customFormat="1" ht="21" x14ac:dyDescent="0.2">
      <c r="A196" s="220"/>
      <c r="B196" s="223"/>
      <c r="C196" s="224" t="s">
        <v>204</v>
      </c>
      <c r="D196" s="224"/>
      <c r="E196" s="223"/>
      <c r="F196" s="223"/>
      <c r="G196" s="223"/>
      <c r="H196" s="223"/>
    </row>
    <row r="197" spans="1:8" s="16" customFormat="1" ht="21" x14ac:dyDescent="0.2">
      <c r="A197" s="220"/>
      <c r="B197" s="223"/>
      <c r="C197" s="224" t="s">
        <v>205</v>
      </c>
      <c r="D197" s="224"/>
      <c r="E197" s="223"/>
      <c r="F197" s="223"/>
      <c r="G197" s="223"/>
      <c r="H197" s="223"/>
    </row>
    <row r="198" spans="1:8" s="16" customFormat="1" ht="21" x14ac:dyDescent="0.2">
      <c r="A198" s="220"/>
      <c r="B198" s="223"/>
      <c r="C198" s="310"/>
      <c r="D198" s="310"/>
      <c r="E198" s="223"/>
      <c r="F198" s="223"/>
      <c r="G198" s="223"/>
      <c r="H198" s="223"/>
    </row>
    <row r="199" spans="1:8" s="16" customFormat="1" ht="21" x14ac:dyDescent="0.2">
      <c r="A199" s="225" t="s">
        <v>206</v>
      </c>
      <c r="B199" s="225"/>
      <c r="C199" s="225"/>
      <c r="D199" s="225"/>
      <c r="E199" s="225"/>
      <c r="F199" s="225"/>
      <c r="G199" s="225"/>
      <c r="H199" s="225"/>
    </row>
    <row r="200" spans="1:8" s="16" customFormat="1" ht="21" x14ac:dyDescent="0.2">
      <c r="A200" s="216"/>
      <c r="B200" s="217"/>
      <c r="C200" s="224"/>
      <c r="D200" s="224"/>
      <c r="E200" s="223"/>
      <c r="F200" s="223"/>
      <c r="G200" s="223"/>
      <c r="H200" s="217"/>
    </row>
    <row r="201" spans="1:8" ht="12.6" customHeight="1" x14ac:dyDescent="0.2">
      <c r="A201" s="227" t="str">
        <f>Абакан_юр!A174</f>
        <v>По соглашению сторон в качестве валюты платежа могут выступать украинские гривны, в этом случае курс следующий: 1 руб. = 0,4408 гривен</v>
      </c>
      <c r="B201" s="227"/>
      <c r="C201" s="227"/>
      <c r="D201" s="228"/>
      <c r="E201" s="228"/>
      <c r="F201" s="229"/>
      <c r="G201" s="230"/>
      <c r="H201" s="230"/>
    </row>
    <row r="202" spans="1:8" s="223" customFormat="1" ht="24.95" customHeight="1" x14ac:dyDescent="0.2">
      <c r="A202" s="227" t="str">
        <f>Абакан_юр!A175</f>
        <v>По соглашению сторон в качестве валюты платежа могут выступать дирхамы ОАЭ, в этом случае курс следующий: 1 руб. = 0,0420 дирхам</v>
      </c>
      <c r="B202" s="227"/>
      <c r="C202" s="227"/>
      <c r="D202" s="228"/>
      <c r="E202" s="228"/>
      <c r="F202" s="229"/>
      <c r="G202" s="232"/>
      <c r="H202" s="232"/>
    </row>
    <row r="203" spans="1:8" s="223" customFormat="1" ht="24.95" customHeight="1" x14ac:dyDescent="0.2">
      <c r="A203" s="227" t="str">
        <f>Абакан_юр!A176</f>
        <v>По соглашению сторон в качестве валюты платежа могут выступать доллары США, в этом случае курс следующий: 1 руб. = 0,0114 доллара</v>
      </c>
      <c r="B203" s="227"/>
      <c r="C203" s="227"/>
      <c r="D203" s="228"/>
      <c r="E203" s="228"/>
      <c r="F203" s="229"/>
      <c r="G203" s="232"/>
      <c r="H203" s="232"/>
    </row>
    <row r="204" spans="1:8" s="223" customFormat="1" ht="24.95" customHeight="1" x14ac:dyDescent="0.2">
      <c r="A204" s="227" t="str">
        <f>Абакан_юр!A177</f>
        <v>По соглашению сторон в качестве валюты платежа могут выступать евро, в этом случае курс следующий: 1 руб. = 0,0105 евро</v>
      </c>
      <c r="B204" s="227"/>
      <c r="C204" s="227"/>
      <c r="D204" s="228"/>
      <c r="E204" s="229"/>
      <c r="F204" s="229"/>
      <c r="G204" s="232"/>
      <c r="H204" s="232"/>
    </row>
    <row r="205" spans="1:8" s="223" customFormat="1" ht="24.75" customHeight="1" x14ac:dyDescent="0.2">
      <c r="A205" s="227" t="str">
        <f>Абакан_юр!A178</f>
        <v>По соглашению сторон в качестве валюты платежа могут выступать чешские кроны, в этом случае курс следующий: 1 руб. = 0,2605 крона</v>
      </c>
      <c r="B205" s="227"/>
      <c r="C205" s="227"/>
      <c r="D205" s="228"/>
      <c r="E205" s="229"/>
      <c r="F205" s="229"/>
      <c r="G205" s="232"/>
      <c r="H205" s="232"/>
    </row>
    <row r="206" spans="1:8" s="226" customFormat="1" ht="26.25" x14ac:dyDescent="0.2">
      <c r="A206" s="227" t="str">
        <f>Абакан_юр!A179</f>
        <v>По соглашению сторон в качестве валюты платежа могут выступать киргизские сомы, в этом случае курс следующий: 1 руб. = 1,0083 сом</v>
      </c>
      <c r="B206" s="227"/>
      <c r="C206" s="227"/>
      <c r="D206" s="228"/>
      <c r="E206" s="228"/>
      <c r="F206" s="229"/>
      <c r="G206" s="232"/>
      <c r="H206" s="232"/>
    </row>
    <row r="207" spans="1:8" s="217" customFormat="1" ht="12" customHeight="1" x14ac:dyDescent="0.2">
      <c r="A207" s="227" t="str">
        <f>Абакан_юр!A180</f>
        <v>По соглашению сторон в качестве валюты платежа могут выступать казахстанские тенге, в этом случае курс следующий: 1 руб. = 5,0473 тенге</v>
      </c>
      <c r="B207" s="227"/>
      <c r="C207" s="227"/>
      <c r="D207" s="228"/>
      <c r="E207" s="228"/>
      <c r="F207" s="229"/>
      <c r="G207" s="232"/>
      <c r="H207" s="232"/>
    </row>
    <row r="208" spans="1:8" s="231" customFormat="1" ht="24.95" customHeight="1" x14ac:dyDescent="0.2">
      <c r="A208" s="233"/>
      <c r="B208" s="233"/>
      <c r="C208" s="234"/>
      <c r="D208" s="235"/>
      <c r="E208" s="235"/>
      <c r="F208" s="236"/>
      <c r="G208" s="237"/>
      <c r="H208" s="237"/>
    </row>
    <row r="209" spans="1:8" s="231" customFormat="1" ht="24.95" customHeight="1" x14ac:dyDescent="0.2">
      <c r="A209" s="239" t="s">
        <v>144</v>
      </c>
      <c r="B209" s="239"/>
      <c r="C209" s="239"/>
      <c r="D209" s="239"/>
      <c r="E209" s="239"/>
      <c r="F209" s="239"/>
      <c r="G209" s="239"/>
      <c r="H209" s="239"/>
    </row>
    <row r="210" spans="1:8" s="231" customFormat="1" ht="24.95" customHeight="1" x14ac:dyDescent="0.2">
      <c r="A210" s="239" t="s">
        <v>145</v>
      </c>
      <c r="B210" s="239"/>
      <c r="C210" s="239"/>
      <c r="D210" s="239"/>
      <c r="E210" s="239"/>
      <c r="F210" s="239"/>
      <c r="G210" s="239"/>
      <c r="H210" s="239"/>
    </row>
    <row r="211" spans="1:8" s="231" customFormat="1" ht="24.95" customHeight="1" x14ac:dyDescent="0.2">
      <c r="A211" s="233"/>
      <c r="B211" s="233"/>
      <c r="C211" s="234"/>
      <c r="D211" s="235"/>
      <c r="E211" s="235"/>
      <c r="F211" s="236"/>
      <c r="G211" s="237"/>
      <c r="H211" s="237"/>
    </row>
    <row r="212" spans="1:8" s="231" customFormat="1" ht="24.95" customHeight="1" thickBot="1" x14ac:dyDescent="0.25">
      <c r="A212" s="240" t="s">
        <v>146</v>
      </c>
      <c r="B212" s="240"/>
      <c r="C212" s="240"/>
      <c r="D212" s="240"/>
      <c r="E212" s="240"/>
      <c r="F212" s="241"/>
      <c r="H212" s="242"/>
    </row>
    <row r="213" spans="1:8" s="231" customFormat="1" ht="24.95" customHeight="1" thickBot="1" x14ac:dyDescent="0.25">
      <c r="A213" s="311" t="s">
        <v>147</v>
      </c>
      <c r="B213" s="312"/>
      <c r="C213" s="312"/>
      <c r="D213" s="312"/>
      <c r="E213" s="313"/>
      <c r="F213" s="246"/>
      <c r="G213" s="217"/>
      <c r="H213" s="247"/>
    </row>
    <row r="214" spans="1:8" s="231" customFormat="1" ht="24.95" customHeight="1" thickBot="1" x14ac:dyDescent="0.25">
      <c r="A214" s="426" t="s">
        <v>148</v>
      </c>
      <c r="B214" s="427"/>
      <c r="C214" s="250" t="s">
        <v>149</v>
      </c>
      <c r="D214" s="440" t="s">
        <v>150</v>
      </c>
      <c r="E214" s="441"/>
      <c r="F214" s="252"/>
      <c r="G214" s="252"/>
      <c r="H214" s="252"/>
    </row>
    <row r="215" spans="1:8" s="238" customFormat="1" ht="12" customHeight="1" x14ac:dyDescent="0.2">
      <c r="A215" s="258" t="s">
        <v>207</v>
      </c>
      <c r="B215" s="259"/>
      <c r="C215" s="261" t="s">
        <v>208</v>
      </c>
      <c r="D215" s="261">
        <v>2190</v>
      </c>
      <c r="E215" s="262"/>
      <c r="F215" s="219"/>
      <c r="G215" s="219"/>
      <c r="H215" s="219"/>
    </row>
    <row r="216" spans="1:8" ht="24.95" customHeight="1" x14ac:dyDescent="0.2">
      <c r="A216" s="258" t="s">
        <v>209</v>
      </c>
      <c r="B216" s="259"/>
      <c r="C216" s="261"/>
      <c r="D216" s="261">
        <v>1590</v>
      </c>
      <c r="E216" s="262"/>
      <c r="F216" s="219"/>
      <c r="G216" s="219"/>
    </row>
    <row r="217" spans="1:8" ht="24.95" customHeight="1" x14ac:dyDescent="0.2">
      <c r="A217" s="258" t="s">
        <v>210</v>
      </c>
      <c r="B217" s="259"/>
      <c r="C217" s="261"/>
      <c r="D217" s="261">
        <v>1440</v>
      </c>
      <c r="E217" s="262"/>
      <c r="F217" s="219"/>
      <c r="G217" s="219"/>
    </row>
    <row r="218" spans="1:8" s="238" customFormat="1" ht="12.6" customHeight="1" x14ac:dyDescent="0.2">
      <c r="A218" s="258" t="s">
        <v>211</v>
      </c>
      <c r="B218" s="259"/>
      <c r="C218" s="261"/>
      <c r="D218" s="261">
        <v>1290</v>
      </c>
      <c r="E218" s="262"/>
      <c r="F218" s="219"/>
      <c r="G218" s="219"/>
      <c r="H218" s="219"/>
    </row>
    <row r="219" spans="1:8" s="242" customFormat="1" ht="50.1" customHeight="1" x14ac:dyDescent="0.2">
      <c r="A219" s="258" t="s">
        <v>151</v>
      </c>
      <c r="B219" s="259"/>
      <c r="C219" s="260" t="s">
        <v>152</v>
      </c>
      <c r="D219" s="261" t="s">
        <v>153</v>
      </c>
      <c r="E219" s="262"/>
      <c r="F219" s="252"/>
      <c r="G219" s="252"/>
      <c r="H219" s="252"/>
    </row>
    <row r="220" spans="1:8" s="247" customFormat="1" ht="50.1" customHeight="1" x14ac:dyDescent="0.2">
      <c r="A220" s="258" t="s">
        <v>154</v>
      </c>
      <c r="B220" s="259"/>
      <c r="C220" s="260" t="s">
        <v>155</v>
      </c>
      <c r="D220" s="261" t="s">
        <v>156</v>
      </c>
      <c r="E220" s="262"/>
      <c r="F220" s="252"/>
      <c r="G220" s="252"/>
      <c r="H220" s="252"/>
    </row>
    <row r="221" spans="1:8" ht="91.5" customHeight="1" x14ac:dyDescent="0.2">
      <c r="A221" s="258" t="s">
        <v>157</v>
      </c>
      <c r="B221" s="259"/>
      <c r="C221" s="260" t="s">
        <v>158</v>
      </c>
      <c r="D221" s="261" t="s">
        <v>156</v>
      </c>
      <c r="E221" s="262"/>
      <c r="F221" s="252"/>
      <c r="G221" s="252"/>
      <c r="H221" s="252"/>
    </row>
    <row r="222" spans="1:8" ht="50.1" customHeight="1" thickBot="1" x14ac:dyDescent="0.25">
      <c r="A222" s="321" t="s">
        <v>160</v>
      </c>
      <c r="B222" s="322"/>
      <c r="C222" s="611" t="s">
        <v>161</v>
      </c>
      <c r="D222" s="322" t="s">
        <v>156</v>
      </c>
      <c r="E222" s="612"/>
      <c r="F222" s="246"/>
      <c r="G222" s="246"/>
      <c r="H222" s="246"/>
    </row>
    <row r="223" spans="1:8" ht="50.1" customHeight="1" thickBot="1" x14ac:dyDescent="0.25">
      <c r="A223" s="321" t="s">
        <v>162</v>
      </c>
      <c r="B223" s="322"/>
      <c r="C223" s="323" t="s">
        <v>163</v>
      </c>
      <c r="D223" s="324" t="s">
        <v>156</v>
      </c>
      <c r="E223" s="325"/>
      <c r="F223" s="236"/>
      <c r="G223" s="237"/>
      <c r="H223" s="237"/>
    </row>
    <row r="224" spans="1:8" ht="50.1" customHeight="1" x14ac:dyDescent="0.2">
      <c r="A224" s="264" t="s">
        <v>164</v>
      </c>
      <c r="B224" s="264"/>
      <c r="C224" s="264"/>
      <c r="D224" s="264"/>
      <c r="E224" s="264"/>
      <c r="F224" s="264"/>
      <c r="G224" s="264"/>
      <c r="H224" s="264"/>
    </row>
    <row r="225" spans="1:8" ht="50.1" customHeight="1" x14ac:dyDescent="0.2">
      <c r="A225" s="264" t="s">
        <v>165</v>
      </c>
      <c r="B225" s="264"/>
      <c r="C225" s="264"/>
      <c r="D225" s="264"/>
      <c r="E225" s="264"/>
      <c r="F225" s="264"/>
      <c r="G225" s="264"/>
      <c r="H225" s="264"/>
    </row>
    <row r="226" spans="1:8" ht="99.95" customHeight="1" x14ac:dyDescent="0.2">
      <c r="A226" s="326" t="str">
        <f>Абакан_юр!A195</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26" s="326"/>
      <c r="C226" s="326"/>
      <c r="D226" s="326"/>
      <c r="E226" s="326"/>
      <c r="F226" s="326"/>
      <c r="G226" s="326"/>
      <c r="H226" s="326"/>
    </row>
    <row r="227" spans="1:8" ht="75" customHeight="1" x14ac:dyDescent="0.2">
      <c r="A227" s="239" t="s">
        <v>167</v>
      </c>
      <c r="B227" s="239"/>
      <c r="C227" s="239"/>
      <c r="D227" s="239"/>
      <c r="E227" s="239"/>
      <c r="F227" s="239"/>
      <c r="G227" s="239"/>
      <c r="H227" s="239"/>
    </row>
    <row r="228" spans="1:8" ht="134.25" customHeight="1" x14ac:dyDescent="0.2">
      <c r="A228" s="264" t="s">
        <v>168</v>
      </c>
      <c r="B228" s="264"/>
      <c r="C228" s="264"/>
      <c r="D228" s="264"/>
      <c r="E228" s="264"/>
      <c r="F228" s="264"/>
      <c r="G228" s="264"/>
      <c r="H228" s="264"/>
    </row>
    <row r="229" spans="1:8" s="217" customFormat="1" ht="102.75" customHeight="1" x14ac:dyDescent="0.2">
      <c r="A229" s="239" t="s">
        <v>169</v>
      </c>
      <c r="B229" s="239"/>
      <c r="C229" s="239"/>
      <c r="D229" s="239"/>
      <c r="E229" s="239"/>
      <c r="F229" s="239"/>
      <c r="G229" s="239"/>
      <c r="H229" s="239"/>
    </row>
    <row r="230" spans="1:8" s="238" customFormat="1" ht="222.75" customHeight="1" x14ac:dyDescent="0.2">
      <c r="A230" s="216"/>
      <c r="B230" s="217"/>
      <c r="C230" s="218"/>
      <c r="D230" s="217"/>
      <c r="E230" s="217"/>
      <c r="F230" s="217"/>
      <c r="G230" s="217"/>
      <c r="H230" s="219"/>
    </row>
    <row r="231" spans="1:8" ht="50.1" customHeight="1" x14ac:dyDescent="0.2"/>
    <row r="232" spans="1:8" ht="50.1" customHeight="1" x14ac:dyDescent="0.2"/>
    <row r="233" spans="1:8" ht="185.25" customHeight="1" x14ac:dyDescent="0.2"/>
    <row r="234" spans="1:8" s="16" customFormat="1" ht="67.5" customHeight="1" x14ac:dyDescent="0.2">
      <c r="A234" s="216"/>
      <c r="B234" s="217"/>
      <c r="C234" s="218"/>
      <c r="D234" s="217"/>
      <c r="E234" s="217"/>
      <c r="F234" s="217"/>
      <c r="G234" s="217"/>
      <c r="H234" s="219"/>
    </row>
    <row r="236" spans="1:8" s="266" customFormat="1" ht="114.75" customHeight="1" x14ac:dyDescent="0.2">
      <c r="A236" s="216"/>
      <c r="B236" s="217"/>
      <c r="C236" s="218"/>
      <c r="D236" s="217"/>
      <c r="E236" s="217"/>
      <c r="F236" s="217"/>
      <c r="G236" s="217"/>
      <c r="H236" s="219"/>
    </row>
  </sheetData>
  <sheetProtection selectLockedCells="1" selectUnlockedCells="1"/>
  <mergeCells count="380">
    <mergeCell ref="A224:H224"/>
    <mergeCell ref="A225:H225"/>
    <mergeCell ref="A226:H226"/>
    <mergeCell ref="A227:H227"/>
    <mergeCell ref="A228:H228"/>
    <mergeCell ref="A229:E229"/>
    <mergeCell ref="F229:H229"/>
    <mergeCell ref="A221:B221"/>
    <mergeCell ref="D221:E221"/>
    <mergeCell ref="A222:B222"/>
    <mergeCell ref="D222:E222"/>
    <mergeCell ref="A223:B223"/>
    <mergeCell ref="D223:E223"/>
    <mergeCell ref="A218:B218"/>
    <mergeCell ref="D218:E218"/>
    <mergeCell ref="A219:B219"/>
    <mergeCell ref="D219:E219"/>
    <mergeCell ref="A220:B220"/>
    <mergeCell ref="D220:E220"/>
    <mergeCell ref="A213:E213"/>
    <mergeCell ref="A214:B214"/>
    <mergeCell ref="D214:E214"/>
    <mergeCell ref="A215:B215"/>
    <mergeCell ref="C215:C218"/>
    <mergeCell ref="D215:E215"/>
    <mergeCell ref="A216:B216"/>
    <mergeCell ref="D216:E216"/>
    <mergeCell ref="A217:B217"/>
    <mergeCell ref="D217:E217"/>
    <mergeCell ref="A205:C205"/>
    <mergeCell ref="A206:C206"/>
    <mergeCell ref="A207:C207"/>
    <mergeCell ref="A209:H209"/>
    <mergeCell ref="A210:H210"/>
    <mergeCell ref="A212:E212"/>
    <mergeCell ref="C200:D200"/>
    <mergeCell ref="A201:C201"/>
    <mergeCell ref="G201:H201"/>
    <mergeCell ref="A202:C202"/>
    <mergeCell ref="A203:C203"/>
    <mergeCell ref="A204:C204"/>
    <mergeCell ref="A193:B193"/>
    <mergeCell ref="D193:H193"/>
    <mergeCell ref="C195:D195"/>
    <mergeCell ref="C196:D196"/>
    <mergeCell ref="C197:D197"/>
    <mergeCell ref="A199:H199"/>
    <mergeCell ref="A190:C190"/>
    <mergeCell ref="D190:H190"/>
    <mergeCell ref="A191:B191"/>
    <mergeCell ref="C191:C192"/>
    <mergeCell ref="D191:H191"/>
    <mergeCell ref="A192:B192"/>
    <mergeCell ref="D192:H192"/>
    <mergeCell ref="A187:B187"/>
    <mergeCell ref="D187:H187"/>
    <mergeCell ref="A188:B188"/>
    <mergeCell ref="D188:H188"/>
    <mergeCell ref="A189:B189"/>
    <mergeCell ref="D189:H189"/>
    <mergeCell ref="A183:B183"/>
    <mergeCell ref="D183:H183"/>
    <mergeCell ref="A184:B184"/>
    <mergeCell ref="A185:B185"/>
    <mergeCell ref="D185:H185"/>
    <mergeCell ref="A186:B186"/>
    <mergeCell ref="D186:H186"/>
    <mergeCell ref="D179:H179"/>
    <mergeCell ref="A180:B180"/>
    <mergeCell ref="D180:H180"/>
    <mergeCell ref="A181:B181"/>
    <mergeCell ref="A182:B182"/>
    <mergeCell ref="D182:H182"/>
    <mergeCell ref="A175:B175"/>
    <mergeCell ref="C175:C179"/>
    <mergeCell ref="D175:H175"/>
    <mergeCell ref="A176:B176"/>
    <mergeCell ref="D176:H176"/>
    <mergeCell ref="A177:B177"/>
    <mergeCell ref="D177:H177"/>
    <mergeCell ref="A178:B178"/>
    <mergeCell ref="D178:H178"/>
    <mergeCell ref="A179:B179"/>
    <mergeCell ref="A172:B172"/>
    <mergeCell ref="D172:H172"/>
    <mergeCell ref="A173:B173"/>
    <mergeCell ref="D173:H173"/>
    <mergeCell ref="A174:B174"/>
    <mergeCell ref="D174:H174"/>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D123:H123"/>
    <mergeCell ref="A124:B124"/>
    <mergeCell ref="D124:H124"/>
    <mergeCell ref="A125:B125"/>
    <mergeCell ref="D125:H125"/>
    <mergeCell ref="A126:B126"/>
    <mergeCell ref="D126:H126"/>
    <mergeCell ref="A119:B119"/>
    <mergeCell ref="D119:H119"/>
    <mergeCell ref="A120:B120"/>
    <mergeCell ref="D120:H120"/>
    <mergeCell ref="A121:B121"/>
    <mergeCell ref="C121:C138"/>
    <mergeCell ref="D121:H121"/>
    <mergeCell ref="A122:B122"/>
    <mergeCell ref="D122:H122"/>
    <mergeCell ref="A123:B123"/>
    <mergeCell ref="A116:B116"/>
    <mergeCell ref="D116:H116"/>
    <mergeCell ref="A117:B117"/>
    <mergeCell ref="D117:H117"/>
    <mergeCell ref="A118:B118"/>
    <mergeCell ref="D118:H118"/>
    <mergeCell ref="A113:B113"/>
    <mergeCell ref="D113:H113"/>
    <mergeCell ref="A114:B114"/>
    <mergeCell ref="D114:H114"/>
    <mergeCell ref="A115:B115"/>
    <mergeCell ref="D115:H115"/>
    <mergeCell ref="D108:H108"/>
    <mergeCell ref="A109:B109"/>
    <mergeCell ref="C109:C117"/>
    <mergeCell ref="D109:H109"/>
    <mergeCell ref="A110:B110"/>
    <mergeCell ref="D110:H110"/>
    <mergeCell ref="A111:B111"/>
    <mergeCell ref="D111:H111"/>
    <mergeCell ref="A112:B112"/>
    <mergeCell ref="D112:H112"/>
    <mergeCell ref="A105:B105"/>
    <mergeCell ref="D105:H105"/>
    <mergeCell ref="A106:B106"/>
    <mergeCell ref="D106:H106"/>
    <mergeCell ref="A107:C107"/>
    <mergeCell ref="D107:H107"/>
    <mergeCell ref="A102:B102"/>
    <mergeCell ref="D102:H102"/>
    <mergeCell ref="A103:B103"/>
    <mergeCell ref="D103:H103"/>
    <mergeCell ref="A104:B104"/>
    <mergeCell ref="D104:H104"/>
    <mergeCell ref="A99:B99"/>
    <mergeCell ref="D99:H99"/>
    <mergeCell ref="A100:B100"/>
    <mergeCell ref="D100:H100"/>
    <mergeCell ref="A101:B101"/>
    <mergeCell ref="D101:H101"/>
    <mergeCell ref="A96:B96"/>
    <mergeCell ref="D96:H96"/>
    <mergeCell ref="A97:B97"/>
    <mergeCell ref="D97:H97"/>
    <mergeCell ref="A98:B98"/>
    <mergeCell ref="D98:H98"/>
    <mergeCell ref="A93:B93"/>
    <mergeCell ref="D93:H93"/>
    <mergeCell ref="A94:B94"/>
    <mergeCell ref="D94:H94"/>
    <mergeCell ref="A95:B95"/>
    <mergeCell ref="D95:H95"/>
    <mergeCell ref="A90:B90"/>
    <mergeCell ref="D90:H90"/>
    <mergeCell ref="A91:B91"/>
    <mergeCell ref="D91:H91"/>
    <mergeCell ref="A92:B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D70:H70"/>
    <mergeCell ref="A71:C71"/>
    <mergeCell ref="D71:H71"/>
    <mergeCell ref="A72:B72"/>
    <mergeCell ref="C72:C106"/>
    <mergeCell ref="D72:H72"/>
    <mergeCell ref="A73:B73"/>
    <mergeCell ref="D73:H73"/>
    <mergeCell ref="A74:B74"/>
    <mergeCell ref="D74:H74"/>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51:H51"/>
    <mergeCell ref="A52:A53"/>
    <mergeCell ref="D52:H53"/>
    <mergeCell ref="D54:H54"/>
    <mergeCell ref="A55:A59"/>
    <mergeCell ref="B55:B56"/>
    <mergeCell ref="C55:C56"/>
    <mergeCell ref="D55:D59"/>
    <mergeCell ref="E55:E59"/>
    <mergeCell ref="F55:F59"/>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H230"/>
  <sheetViews>
    <sheetView view="pageBreakPreview" zoomScale="40" zoomScaleNormal="60" zoomScaleSheetLayoutView="40" workbookViewId="0">
      <pane ySplit="4" topLeftCell="A47" activePane="bottomLeft" state="frozen"/>
      <selection activeCell="A181" sqref="A181:B181"/>
      <selection pane="bottomLeft" activeCell="A181" sqref="A181:B181"/>
    </sheetView>
  </sheetViews>
  <sheetFormatPr defaultColWidth="9.140625" defaultRowHeight="12.75" x14ac:dyDescent="0.2"/>
  <cols>
    <col min="1" max="1" width="45.7109375" style="216" customWidth="1"/>
    <col min="2" max="2" width="80.7109375" style="217" customWidth="1"/>
    <col min="3" max="3" width="120.7109375" style="218" customWidth="1"/>
    <col min="4" max="7" width="30.7109375" style="217" customWidth="1"/>
    <col min="8" max="8" width="30.7109375" style="219" customWidth="1"/>
    <col min="9" max="16384" width="9.140625" style="219"/>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июня 2024 г.</v>
      </c>
      <c r="B2" s="6" t="s">
        <v>2</v>
      </c>
      <c r="C2" s="7" t="s">
        <v>676</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24" thickBot="1" x14ac:dyDescent="0.25">
      <c r="A6" s="436"/>
      <c r="B6" s="437"/>
      <c r="C6" s="438"/>
      <c r="D6" s="337" t="s">
        <v>171</v>
      </c>
      <c r="E6" s="268" t="s">
        <v>172</v>
      </c>
      <c r="F6" s="337" t="s">
        <v>173</v>
      </c>
      <c r="G6" s="268" t="s">
        <v>174</v>
      </c>
      <c r="H6" s="338" t="s">
        <v>175</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"2ГИС.СТАВРОПОЛЬ" (версия для ПК); 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Интернет-площадки и Веб-приложения на основе Cправочника организаций "2ГИС.СТАВРОПОЛЬ", http://api.2gis.ru/</v>
      </c>
      <c r="D7" s="31">
        <f>F7*1.2</f>
        <v>8863.1999999999989</v>
      </c>
      <c r="E7" s="32">
        <f>F7*1.1</f>
        <v>8124.6</v>
      </c>
      <c r="F7" s="32">
        <v>7386</v>
      </c>
      <c r="G7" s="32">
        <f>F7*0.75</f>
        <v>5539.5</v>
      </c>
      <c r="H7" s="33">
        <f>F7*0.5</f>
        <v>3693</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"2ГИС.СТАВРОПОЛЬ" (версия для ПК); 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Интернет-площадки и Веб-приложения на основе Cправочника организаций "2ГИС.СТАВРОПОЛЬ",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"2ГИС.СТАВРОПОЛЬ" (версия для ПК); 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Интернет-площадки и Веб-приложения на основе Cправочника организаций "2ГИС.СТАВРОПОЛЬ", http://api.2gis.ru/</v>
      </c>
      <c r="D12" s="54">
        <f>F12*1.2</f>
        <v>10029.6</v>
      </c>
      <c r="E12" s="32">
        <f>F12*1.1</f>
        <v>9193.8000000000011</v>
      </c>
      <c r="F12" s="32">
        <v>8358</v>
      </c>
      <c r="G12" s="32">
        <f>F12*0.75</f>
        <v>6268.5</v>
      </c>
      <c r="H12" s="33">
        <f>F12*0.5</f>
        <v>4179</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"2ГИС.СТАВРОПОЛЬ" (версия для ПК); 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Интернет-площадки и Веб-приложения на основе Cправочника организаций "2ГИС.СТАВРОПОЛЬ",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1296</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"2ГИС.СТАВРОПОЛЬ"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"2ГИС.СТАВРОПОЛЬ"; Электронный справочник "2ГИС.СТАВРОПОЛЬ"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Интернет-площадки и Веб-приложения на основе Cправочника организаций "2ГИС.СТАВРОПОЛЬ", http://api.2gis.ru/</v>
      </c>
      <c r="D23" s="271">
        <v>180</v>
      </c>
      <c r="E23" s="272"/>
      <c r="F23" s="272"/>
      <c r="G23" s="272"/>
      <c r="H23" s="273"/>
    </row>
    <row r="24" spans="1:8" s="16" customFormat="1" ht="94.5" customHeight="1" x14ac:dyDescent="0.2">
      <c r="A24" s="71"/>
      <c r="B24" s="92"/>
      <c r="C24" s="93"/>
      <c r="D24" s="94"/>
      <c r="E24" s="95"/>
      <c r="F24" s="95"/>
      <c r="G24" s="95"/>
      <c r="H24" s="274"/>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2ГИС 4.0 и выше)</v>
      </c>
      <c r="D25" s="275"/>
      <c r="E25" s="276"/>
      <c r="F25" s="276"/>
      <c r="G25" s="276"/>
      <c r="H25" s="277"/>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"2ГИС.СТАВРОПОЛЬ" (версия для ПК); 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v>
      </c>
      <c r="D27" s="31">
        <f>F27*1.2</f>
        <v>14630.4</v>
      </c>
      <c r="E27" s="32">
        <f>F27*1.1</f>
        <v>13411.2</v>
      </c>
      <c r="F27" s="32">
        <v>12192</v>
      </c>
      <c r="G27" s="32">
        <f>F27*0.75</f>
        <v>9144</v>
      </c>
      <c r="H27" s="33">
        <f>F27*0.5</f>
        <v>6096</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"2ГИС.СТАВРОПОЛЬ" (версия для ПК); 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v>
      </c>
      <c r="D32" s="54">
        <f>F32*1.2</f>
        <v>16560</v>
      </c>
      <c r="E32" s="32">
        <f>F32*1.1</f>
        <v>15180.000000000002</v>
      </c>
      <c r="F32" s="32">
        <v>13800</v>
      </c>
      <c r="G32" s="32">
        <f>F32*0.75</f>
        <v>10350</v>
      </c>
      <c r="H32" s="33">
        <f>F32*0.5</f>
        <v>6900</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2160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"2ГИС.СТАВРОПОЛЬ"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"2ГИС.СТАВРОПОЛЬ"; Электронный справочник "2ГИС.СТАВРОПОЛЬ"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v>
      </c>
      <c r="D43" s="89">
        <v>180</v>
      </c>
      <c r="E43" s="90"/>
      <c r="F43" s="90"/>
      <c r="G43" s="90"/>
      <c r="H43" s="91"/>
    </row>
    <row r="44" spans="1:8" s="16" customFormat="1" ht="69.75" customHeight="1" x14ac:dyDescent="0.2">
      <c r="A44" s="71"/>
      <c r="B44" s="92"/>
      <c r="C44" s="93"/>
      <c r="D44" s="94"/>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2ГИС 4.0 и выше)</v>
      </c>
      <c r="D45" s="94"/>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2ГИС 4.0 и выше)</v>
      </c>
      <c r="D46" s="94"/>
      <c r="E46" s="95"/>
      <c r="F46" s="95"/>
      <c r="G46" s="95"/>
      <c r="H46" s="96"/>
    </row>
    <row r="47" spans="1:8" s="16" customFormat="1" ht="24.95" customHeight="1" thickBot="1" x14ac:dyDescent="0.25">
      <c r="A47" s="81"/>
      <c r="B47" s="82"/>
      <c r="C47" s="83"/>
      <c r="D47" s="113"/>
      <c r="E47" s="114"/>
      <c r="F47" s="114"/>
      <c r="G47" s="114"/>
      <c r="H47" s="115"/>
    </row>
    <row r="48" spans="1:8" s="16" customFormat="1" ht="48" customHeight="1" x14ac:dyDescent="0.2">
      <c r="A48" s="29" t="s">
        <v>31</v>
      </c>
      <c r="B48" s="30" t="s">
        <v>27</v>
      </c>
      <c r="C4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"2ГИС.СТАВРОПОЛЬ" (версия для ПК); 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Интернет-площадки и Веб-приложения на основе Cправочника организаций "2ГИС.СТАВРОПОЛЬ", http://api.2gis.ru/</v>
      </c>
      <c r="D48" s="31">
        <f>F48*1.2</f>
        <v>10641.6</v>
      </c>
      <c r="E48" s="32">
        <f>F48*1.1</f>
        <v>9754.8000000000011</v>
      </c>
      <c r="F48" s="32">
        <v>8868</v>
      </c>
      <c r="G48" s="32">
        <f>F48*0.75</f>
        <v>6651</v>
      </c>
      <c r="H48" s="33">
        <f>F48*0.5</f>
        <v>4434</v>
      </c>
    </row>
    <row r="49" spans="1:8" s="16" customFormat="1" ht="132" customHeight="1" x14ac:dyDescent="0.2">
      <c r="A49" s="34"/>
      <c r="B49" s="35"/>
      <c r="C49" s="35"/>
      <c r="D49" s="36"/>
      <c r="E49" s="37"/>
      <c r="F49" s="37"/>
      <c r="G49" s="37"/>
      <c r="H49" s="38"/>
    </row>
    <row r="50" spans="1:8" s="16" customFormat="1" ht="127.5" customHeight="1" x14ac:dyDescent="0.2">
      <c r="A50" s="34"/>
      <c r="B50" s="39" t="s">
        <v>12</v>
      </c>
      <c r="C5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"2ГИС.СТАВРОПОЛЬ" (версия для ПК); 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Интернет-площадки и Веб-приложения на основе Cправочника организаций "2ГИС.СТАВРОПОЛЬ", http://api.2gis.ru/</v>
      </c>
      <c r="D50" s="36"/>
      <c r="E50" s="37"/>
      <c r="F50" s="37"/>
      <c r="G50" s="37"/>
      <c r="H50" s="38"/>
    </row>
    <row r="51" spans="1:8" s="16" customFormat="1" ht="127.5" customHeight="1" thickBot="1" x14ac:dyDescent="0.25">
      <c r="A51" s="119"/>
      <c r="B51" s="120" t="s">
        <v>33</v>
      </c>
      <c r="C51"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2ГИС 4.0 и выше)</v>
      </c>
      <c r="D51" s="121"/>
      <c r="E51" s="122"/>
      <c r="F51" s="122"/>
      <c r="G51" s="122"/>
      <c r="H51" s="123"/>
    </row>
    <row r="52" spans="1:8" s="16" customFormat="1" ht="166.5" customHeight="1" thickBot="1" x14ac:dyDescent="0.25">
      <c r="A52" s="41"/>
      <c r="B52" s="42" t="s">
        <v>13</v>
      </c>
      <c r="C52"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2ГИС 4.0 и выше)</v>
      </c>
      <c r="D52" s="44"/>
      <c r="E52" s="45"/>
      <c r="F52" s="45"/>
      <c r="G52" s="45"/>
      <c r="H52" s="46"/>
    </row>
    <row r="53" spans="1:8" s="16" customFormat="1" ht="24.95" customHeight="1" thickBot="1" x14ac:dyDescent="0.25">
      <c r="A53" s="47"/>
      <c r="B53" s="48"/>
      <c r="C53" s="49"/>
      <c r="D53" s="50"/>
      <c r="E53" s="51"/>
      <c r="F53" s="51"/>
      <c r="G53" s="51"/>
      <c r="H53" s="52"/>
    </row>
    <row r="54" spans="1:8" s="16" customFormat="1" ht="48" customHeight="1" x14ac:dyDescent="0.2">
      <c r="A54" s="53" t="s">
        <v>35</v>
      </c>
      <c r="B54" s="30" t="s">
        <v>27</v>
      </c>
      <c r="C54"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"2ГИС.СТАВРОПОЛЬ" (версия для ПК); 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Интернет-площадки и Веб-приложения на основе Cправочника организаций "2ГИС.СТАВРОПОЛЬ", http://api.2gis.ru/</v>
      </c>
      <c r="D54" s="54">
        <f>F54*1.2</f>
        <v>12038.4</v>
      </c>
      <c r="E54" s="32">
        <f>F54*1.1</f>
        <v>11035.2</v>
      </c>
      <c r="F54" s="32">
        <v>10032</v>
      </c>
      <c r="G54" s="32">
        <f>F54*0.75</f>
        <v>7524</v>
      </c>
      <c r="H54" s="33">
        <f>F54*0.5</f>
        <v>5016</v>
      </c>
    </row>
    <row r="55" spans="1:8" s="16" customFormat="1" ht="132" customHeight="1" x14ac:dyDescent="0.2">
      <c r="A55" s="55"/>
      <c r="B55" s="35"/>
      <c r="C55" s="35"/>
      <c r="D55" s="56"/>
      <c r="E55" s="37"/>
      <c r="F55" s="37"/>
      <c r="G55" s="37"/>
      <c r="H55" s="38"/>
    </row>
    <row r="56" spans="1:8" s="16" customFormat="1" ht="138.94999999999999" customHeight="1" x14ac:dyDescent="0.2">
      <c r="A56" s="55"/>
      <c r="B56" s="39" t="s">
        <v>12</v>
      </c>
      <c r="C56"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"2ГИС.СТАВРОПОЛЬ" (версия для ПК); 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Интернет-площадки и Веб-приложения на основе Cправочника организаций "2ГИС.СТАВРОПОЛЬ", http://api.2gis.ru/</v>
      </c>
      <c r="D56" s="56"/>
      <c r="E56" s="37"/>
      <c r="F56" s="37"/>
      <c r="G56" s="37"/>
      <c r="H56" s="38"/>
    </row>
    <row r="57" spans="1:8" s="16" customFormat="1" ht="166.5" customHeight="1" x14ac:dyDescent="0.2">
      <c r="A57" s="55"/>
      <c r="B57" s="57" t="s">
        <v>13</v>
      </c>
      <c r="C57"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2ГИС 4.0 и выше)</v>
      </c>
      <c r="D57" s="56"/>
      <c r="E57" s="37"/>
      <c r="F57" s="37"/>
      <c r="G57" s="37"/>
      <c r="H57" s="38"/>
    </row>
    <row r="58" spans="1:8" s="16" customFormat="1" ht="92.25" customHeight="1" thickBot="1" x14ac:dyDescent="0.25">
      <c r="A58" s="59"/>
      <c r="B58" s="42" t="s">
        <v>36</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2ГИС 4.0 и выше)</v>
      </c>
      <c r="D58" s="61"/>
      <c r="E58" s="45"/>
      <c r="F58" s="45"/>
      <c r="G58" s="45"/>
      <c r="H58" s="46"/>
    </row>
    <row r="59" spans="1:8" s="16" customFormat="1" ht="24.95" customHeight="1" thickBot="1" x14ac:dyDescent="0.25">
      <c r="A59" s="81"/>
      <c r="B59" s="82"/>
      <c r="C59" s="83"/>
      <c r="D59" s="84"/>
      <c r="E59" s="85"/>
      <c r="F59" s="85"/>
      <c r="G59" s="85"/>
      <c r="H59" s="86"/>
    </row>
    <row r="60" spans="1:8" s="16" customFormat="1" ht="50.1" customHeight="1" x14ac:dyDescent="0.2">
      <c r="A60" s="65" t="s">
        <v>37</v>
      </c>
      <c r="B60" s="87" t="s">
        <v>23</v>
      </c>
      <c r="C60"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Интернет-площадки и Веб-приложения на основе Cправочника организаций "2ГИС.СТАВРОПОЛЬ", http://api.2gis.ru/</v>
      </c>
      <c r="D60" s="271">
        <v>180</v>
      </c>
      <c r="E60" s="272"/>
      <c r="F60" s="272"/>
      <c r="G60" s="272"/>
      <c r="H60" s="273"/>
    </row>
    <row r="61" spans="1:8" s="16" customFormat="1" ht="94.5" customHeight="1" x14ac:dyDescent="0.2">
      <c r="A61" s="71"/>
      <c r="B61" s="92"/>
      <c r="C61" s="93"/>
      <c r="D61" s="94"/>
      <c r="E61" s="95"/>
      <c r="F61" s="95"/>
      <c r="G61" s="95"/>
      <c r="H61" s="274"/>
    </row>
    <row r="62" spans="1:8" s="16" customFormat="1" ht="163.5" customHeight="1" thickBot="1" x14ac:dyDescent="0.25">
      <c r="A62" s="77"/>
      <c r="B62" s="97" t="s">
        <v>13</v>
      </c>
      <c r="C62"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2ГИС 4.0 и выше)</v>
      </c>
      <c r="D62" s="275"/>
      <c r="E62" s="276"/>
      <c r="F62" s="276"/>
      <c r="G62" s="276"/>
      <c r="H62" s="277"/>
    </row>
    <row r="63" spans="1:8" ht="21.75" thickBot="1" x14ac:dyDescent="0.25">
      <c r="A63" s="81"/>
      <c r="B63" s="129"/>
      <c r="C63" s="130"/>
      <c r="D63" s="113"/>
      <c r="E63" s="114"/>
      <c r="F63" s="114"/>
      <c r="G63" s="114"/>
      <c r="H63" s="115"/>
    </row>
    <row r="64" spans="1:8" ht="50.1" customHeight="1" thickBot="1" x14ac:dyDescent="0.25">
      <c r="A64" s="136" t="s">
        <v>38</v>
      </c>
      <c r="B64" s="137"/>
      <c r="C64" s="137"/>
      <c r="D64" s="138" t="str">
        <f>"от "&amp;MIN(D65:D84)&amp;" до "&amp;MAX(D65:D84)</f>
        <v>от 330 до 25080</v>
      </c>
      <c r="E64" s="139"/>
      <c r="F64" s="139"/>
      <c r="G64" s="139"/>
      <c r="H64" s="140"/>
    </row>
    <row r="65" spans="1:8" ht="37.5" customHeight="1" x14ac:dyDescent="0.2">
      <c r="A65" s="141" t="s">
        <v>39</v>
      </c>
      <c r="B65" s="369"/>
      <c r="C65" s="30" t="str">
        <f>"Электронный справочник на основе Справочника организаций "&amp;$C$2&amp;" (версия для ПК)"</f>
        <v>Электронный справочник на основе Справочника организаций "2ГИС.СТАВРОПОЛЬ" (версия для ПК)</v>
      </c>
      <c r="D65" s="144">
        <v>330</v>
      </c>
      <c r="E65" s="145"/>
      <c r="F65" s="145"/>
      <c r="G65" s="145"/>
      <c r="H65" s="146"/>
    </row>
    <row r="66" spans="1:8" ht="37.5" customHeight="1" x14ac:dyDescent="0.2">
      <c r="A66" s="147" t="s">
        <v>40</v>
      </c>
      <c r="B66" s="371"/>
      <c r="C66" s="355"/>
      <c r="D66" s="36">
        <v>1320</v>
      </c>
      <c r="E66" s="37"/>
      <c r="F66" s="37"/>
      <c r="G66" s="37"/>
      <c r="H66" s="38"/>
    </row>
    <row r="67" spans="1:8" ht="37.5" customHeight="1" x14ac:dyDescent="0.2">
      <c r="A67" s="147" t="s">
        <v>41</v>
      </c>
      <c r="B67" s="371"/>
      <c r="C67" s="355"/>
      <c r="D67" s="36">
        <v>2640</v>
      </c>
      <c r="E67" s="37"/>
      <c r="F67" s="37"/>
      <c r="G67" s="37"/>
      <c r="H67" s="38"/>
    </row>
    <row r="68" spans="1:8" ht="37.5" customHeight="1" x14ac:dyDescent="0.2">
      <c r="A68" s="147" t="s">
        <v>42</v>
      </c>
      <c r="B68" s="371"/>
      <c r="C68" s="355"/>
      <c r="D68" s="36">
        <v>3960</v>
      </c>
      <c r="E68" s="37"/>
      <c r="F68" s="37"/>
      <c r="G68" s="37"/>
      <c r="H68" s="38"/>
    </row>
    <row r="69" spans="1:8" ht="37.5" customHeight="1" x14ac:dyDescent="0.2">
      <c r="A69" s="147" t="s">
        <v>43</v>
      </c>
      <c r="B69" s="371"/>
      <c r="C69" s="355"/>
      <c r="D69" s="36">
        <v>5280</v>
      </c>
      <c r="E69" s="37"/>
      <c r="F69" s="37"/>
      <c r="G69" s="37"/>
      <c r="H69" s="38"/>
    </row>
    <row r="70" spans="1:8" ht="37.5" customHeight="1" x14ac:dyDescent="0.2">
      <c r="A70" s="147" t="s">
        <v>44</v>
      </c>
      <c r="B70" s="371"/>
      <c r="C70" s="355"/>
      <c r="D70" s="36">
        <v>6600</v>
      </c>
      <c r="E70" s="37"/>
      <c r="F70" s="37"/>
      <c r="G70" s="37"/>
      <c r="H70" s="38"/>
    </row>
    <row r="71" spans="1:8" ht="37.5" customHeight="1" x14ac:dyDescent="0.2">
      <c r="A71" s="147" t="s">
        <v>45</v>
      </c>
      <c r="B71" s="371"/>
      <c r="C71" s="355"/>
      <c r="D71" s="36">
        <v>7920</v>
      </c>
      <c r="E71" s="37"/>
      <c r="F71" s="37"/>
      <c r="G71" s="37"/>
      <c r="H71" s="38"/>
    </row>
    <row r="72" spans="1:8" ht="37.5" customHeight="1" x14ac:dyDescent="0.2">
      <c r="A72" s="147" t="s">
        <v>46</v>
      </c>
      <c r="B72" s="371"/>
      <c r="C72" s="355"/>
      <c r="D72" s="36">
        <v>9240</v>
      </c>
      <c r="E72" s="37"/>
      <c r="F72" s="37"/>
      <c r="G72" s="37"/>
      <c r="H72" s="38"/>
    </row>
    <row r="73" spans="1:8" ht="37.5" customHeight="1" x14ac:dyDescent="0.2">
      <c r="A73" s="147" t="s">
        <v>47</v>
      </c>
      <c r="B73" s="371"/>
      <c r="C73" s="355"/>
      <c r="D73" s="36">
        <v>10560</v>
      </c>
      <c r="E73" s="37"/>
      <c r="F73" s="37"/>
      <c r="G73" s="37"/>
      <c r="H73" s="38"/>
    </row>
    <row r="74" spans="1:8" ht="37.5" customHeight="1" x14ac:dyDescent="0.2">
      <c r="A74" s="147" t="s">
        <v>48</v>
      </c>
      <c r="B74" s="371"/>
      <c r="C74" s="355"/>
      <c r="D74" s="36">
        <v>11880</v>
      </c>
      <c r="E74" s="37"/>
      <c r="F74" s="37"/>
      <c r="G74" s="37"/>
      <c r="H74" s="38"/>
    </row>
    <row r="75" spans="1:8" ht="37.5" customHeight="1" x14ac:dyDescent="0.2">
      <c r="A75" s="147" t="s">
        <v>49</v>
      </c>
      <c r="B75" s="371"/>
      <c r="C75" s="355"/>
      <c r="D75" s="36">
        <v>13200</v>
      </c>
      <c r="E75" s="37"/>
      <c r="F75" s="37"/>
      <c r="G75" s="37"/>
      <c r="H75" s="38"/>
    </row>
    <row r="76" spans="1:8" ht="37.5" customHeight="1" x14ac:dyDescent="0.2">
      <c r="A76" s="147" t="s">
        <v>50</v>
      </c>
      <c r="B76" s="371"/>
      <c r="C76" s="355"/>
      <c r="D76" s="36">
        <v>14520</v>
      </c>
      <c r="E76" s="37"/>
      <c r="F76" s="37"/>
      <c r="G76" s="37"/>
      <c r="H76" s="38"/>
    </row>
    <row r="77" spans="1:8" ht="37.5" customHeight="1" x14ac:dyDescent="0.2">
      <c r="A77" s="147" t="s">
        <v>51</v>
      </c>
      <c r="B77" s="371"/>
      <c r="C77" s="355"/>
      <c r="D77" s="36">
        <v>15840</v>
      </c>
      <c r="E77" s="37"/>
      <c r="F77" s="37"/>
      <c r="G77" s="37"/>
      <c r="H77" s="38"/>
    </row>
    <row r="78" spans="1:8" ht="37.5" customHeight="1" x14ac:dyDescent="0.2">
      <c r="A78" s="147" t="s">
        <v>52</v>
      </c>
      <c r="B78" s="371"/>
      <c r="C78" s="355"/>
      <c r="D78" s="36">
        <v>17160</v>
      </c>
      <c r="E78" s="37"/>
      <c r="F78" s="37"/>
      <c r="G78" s="37"/>
      <c r="H78" s="38"/>
    </row>
    <row r="79" spans="1:8" ht="37.5" customHeight="1" x14ac:dyDescent="0.2">
      <c r="A79" s="147" t="s">
        <v>53</v>
      </c>
      <c r="B79" s="371"/>
      <c r="C79" s="355"/>
      <c r="D79" s="36">
        <v>18480</v>
      </c>
      <c r="E79" s="37"/>
      <c r="F79" s="37"/>
      <c r="G79" s="37"/>
      <c r="H79" s="38"/>
    </row>
    <row r="80" spans="1:8" ht="37.5" customHeight="1" x14ac:dyDescent="0.2">
      <c r="A80" s="147" t="s">
        <v>54</v>
      </c>
      <c r="B80" s="371"/>
      <c r="C80" s="355"/>
      <c r="D80" s="36">
        <v>19800</v>
      </c>
      <c r="E80" s="37"/>
      <c r="F80" s="37"/>
      <c r="G80" s="37"/>
      <c r="H80" s="38"/>
    </row>
    <row r="81" spans="1:8" ht="37.5" customHeight="1" x14ac:dyDescent="0.2">
      <c r="A81" s="147" t="s">
        <v>55</v>
      </c>
      <c r="B81" s="371"/>
      <c r="C81" s="355"/>
      <c r="D81" s="36">
        <v>21120</v>
      </c>
      <c r="E81" s="37"/>
      <c r="F81" s="37"/>
      <c r="G81" s="37"/>
      <c r="H81" s="38"/>
    </row>
    <row r="82" spans="1:8" ht="37.5" customHeight="1" x14ac:dyDescent="0.2">
      <c r="A82" s="147" t="s">
        <v>56</v>
      </c>
      <c r="B82" s="371"/>
      <c r="C82" s="355"/>
      <c r="D82" s="36">
        <v>22440</v>
      </c>
      <c r="E82" s="37"/>
      <c r="F82" s="37"/>
      <c r="G82" s="37"/>
      <c r="H82" s="38"/>
    </row>
    <row r="83" spans="1:8" ht="37.5" customHeight="1" x14ac:dyDescent="0.2">
      <c r="A83" s="147" t="s">
        <v>57</v>
      </c>
      <c r="B83" s="371"/>
      <c r="C83" s="355"/>
      <c r="D83" s="36">
        <v>23760</v>
      </c>
      <c r="E83" s="37"/>
      <c r="F83" s="37"/>
      <c r="G83" s="37"/>
      <c r="H83" s="38"/>
    </row>
    <row r="84" spans="1:8" ht="37.5" customHeight="1" x14ac:dyDescent="0.2">
      <c r="A84" s="147" t="s">
        <v>58</v>
      </c>
      <c r="B84" s="371"/>
      <c r="C84" s="355"/>
      <c r="D84" s="36">
        <v>25080</v>
      </c>
      <c r="E84" s="37"/>
      <c r="F84" s="37"/>
      <c r="G84" s="37"/>
      <c r="H84" s="38"/>
    </row>
    <row r="85" spans="1:8" ht="37.5" customHeight="1" x14ac:dyDescent="0.2">
      <c r="A85" s="147" t="s">
        <v>181</v>
      </c>
      <c r="B85" s="371"/>
      <c r="C85" s="355"/>
      <c r="D85" s="36">
        <v>26400</v>
      </c>
      <c r="E85" s="37"/>
      <c r="F85" s="37"/>
      <c r="G85" s="37"/>
      <c r="H85" s="38"/>
    </row>
    <row r="86" spans="1:8" ht="37.5" customHeight="1" x14ac:dyDescent="0.2">
      <c r="A86" s="147" t="s">
        <v>182</v>
      </c>
      <c r="B86" s="371"/>
      <c r="C86" s="355"/>
      <c r="D86" s="36">
        <v>27720</v>
      </c>
      <c r="E86" s="37"/>
      <c r="F86" s="37"/>
      <c r="G86" s="37"/>
      <c r="H86" s="38"/>
    </row>
    <row r="87" spans="1:8" ht="37.5" customHeight="1" x14ac:dyDescent="0.2">
      <c r="A87" s="147" t="s">
        <v>183</v>
      </c>
      <c r="B87" s="371"/>
      <c r="C87" s="355"/>
      <c r="D87" s="36">
        <v>29040</v>
      </c>
      <c r="E87" s="37"/>
      <c r="F87" s="37"/>
      <c r="G87" s="37"/>
      <c r="H87" s="38"/>
    </row>
    <row r="88" spans="1:8" ht="37.5" customHeight="1" x14ac:dyDescent="0.2">
      <c r="A88" s="147" t="s">
        <v>184</v>
      </c>
      <c r="B88" s="371"/>
      <c r="C88" s="355"/>
      <c r="D88" s="36">
        <v>30360</v>
      </c>
      <c r="E88" s="37"/>
      <c r="F88" s="37"/>
      <c r="G88" s="37"/>
      <c r="H88" s="38"/>
    </row>
    <row r="89" spans="1:8" ht="37.5" customHeight="1" x14ac:dyDescent="0.2">
      <c r="A89" s="147" t="s">
        <v>185</v>
      </c>
      <c r="B89" s="371"/>
      <c r="C89" s="355"/>
      <c r="D89" s="36">
        <v>31680</v>
      </c>
      <c r="E89" s="37"/>
      <c r="F89" s="37"/>
      <c r="G89" s="37"/>
      <c r="H89" s="38"/>
    </row>
    <row r="90" spans="1:8" ht="37.5" customHeight="1" x14ac:dyDescent="0.2">
      <c r="A90" s="147" t="s">
        <v>186</v>
      </c>
      <c r="B90" s="371"/>
      <c r="C90" s="355"/>
      <c r="D90" s="36">
        <v>33000</v>
      </c>
      <c r="E90" s="37"/>
      <c r="F90" s="37"/>
      <c r="G90" s="37"/>
      <c r="H90" s="38"/>
    </row>
    <row r="91" spans="1:8" ht="37.5" customHeight="1" x14ac:dyDescent="0.2">
      <c r="A91" s="147" t="s">
        <v>187</v>
      </c>
      <c r="B91" s="371"/>
      <c r="C91" s="355"/>
      <c r="D91" s="36">
        <v>34320</v>
      </c>
      <c r="E91" s="37"/>
      <c r="F91" s="37"/>
      <c r="G91" s="37"/>
      <c r="H91" s="38"/>
    </row>
    <row r="92" spans="1:8" ht="37.5" customHeight="1" x14ac:dyDescent="0.2">
      <c r="A92" s="147" t="s">
        <v>188</v>
      </c>
      <c r="B92" s="371"/>
      <c r="C92" s="355"/>
      <c r="D92" s="36">
        <v>35640</v>
      </c>
      <c r="E92" s="37"/>
      <c r="F92" s="37"/>
      <c r="G92" s="37"/>
      <c r="H92" s="38"/>
    </row>
    <row r="93" spans="1:8" ht="37.5" customHeight="1" x14ac:dyDescent="0.2">
      <c r="A93" s="147" t="s">
        <v>189</v>
      </c>
      <c r="B93" s="371"/>
      <c r="C93" s="355"/>
      <c r="D93" s="36">
        <v>36960</v>
      </c>
      <c r="E93" s="37"/>
      <c r="F93" s="37"/>
      <c r="G93" s="37"/>
      <c r="H93" s="38"/>
    </row>
    <row r="94" spans="1:8" ht="37.5" customHeight="1" x14ac:dyDescent="0.2">
      <c r="A94" s="147" t="s">
        <v>190</v>
      </c>
      <c r="B94" s="371"/>
      <c r="C94" s="355"/>
      <c r="D94" s="36">
        <v>38280</v>
      </c>
      <c r="E94" s="37"/>
      <c r="F94" s="37"/>
      <c r="G94" s="37"/>
      <c r="H94" s="38"/>
    </row>
    <row r="95" spans="1:8" ht="37.5" customHeight="1" x14ac:dyDescent="0.2">
      <c r="A95" s="147" t="s">
        <v>191</v>
      </c>
      <c r="B95" s="371"/>
      <c r="C95" s="355"/>
      <c r="D95" s="36">
        <v>39600</v>
      </c>
      <c r="E95" s="37"/>
      <c r="F95" s="37"/>
      <c r="G95" s="37"/>
      <c r="H95" s="38"/>
    </row>
    <row r="96" spans="1:8" ht="37.5" customHeight="1" x14ac:dyDescent="0.2">
      <c r="A96" s="147" t="s">
        <v>192</v>
      </c>
      <c r="B96" s="371"/>
      <c r="C96" s="355"/>
      <c r="D96" s="36">
        <v>40920</v>
      </c>
      <c r="E96" s="37"/>
      <c r="F96" s="37"/>
      <c r="G96" s="37"/>
      <c r="H96" s="38"/>
    </row>
    <row r="97" spans="1:8" ht="37.5" customHeight="1" x14ac:dyDescent="0.2">
      <c r="A97" s="147" t="s">
        <v>193</v>
      </c>
      <c r="B97" s="371"/>
      <c r="C97" s="355"/>
      <c r="D97" s="36">
        <v>42240</v>
      </c>
      <c r="E97" s="37"/>
      <c r="F97" s="37"/>
      <c r="G97" s="37"/>
      <c r="H97" s="38"/>
    </row>
    <row r="98" spans="1:8" ht="37.5" customHeight="1" x14ac:dyDescent="0.2">
      <c r="A98" s="147" t="s">
        <v>194</v>
      </c>
      <c r="B98" s="371"/>
      <c r="C98" s="355"/>
      <c r="D98" s="36">
        <v>43560</v>
      </c>
      <c r="E98" s="37"/>
      <c r="F98" s="37"/>
      <c r="G98" s="37"/>
      <c r="H98" s="38"/>
    </row>
    <row r="99" spans="1:8" ht="37.5" customHeight="1" x14ac:dyDescent="0.2">
      <c r="A99" s="147" t="s">
        <v>195</v>
      </c>
      <c r="B99" s="371"/>
      <c r="C99" s="355"/>
      <c r="D99" s="36">
        <v>44880</v>
      </c>
      <c r="E99" s="37"/>
      <c r="F99" s="37"/>
      <c r="G99" s="37"/>
      <c r="H99" s="38"/>
    </row>
    <row r="100" spans="1:8" ht="37.5" customHeight="1" x14ac:dyDescent="0.2">
      <c r="A100" s="147" t="s">
        <v>235</v>
      </c>
      <c r="B100" s="371"/>
      <c r="C100" s="355"/>
      <c r="D100" s="36">
        <v>46200</v>
      </c>
      <c r="E100" s="37"/>
      <c r="F100" s="37"/>
      <c r="G100" s="37"/>
      <c r="H100" s="38"/>
    </row>
    <row r="101" spans="1:8" ht="37.5" customHeight="1" x14ac:dyDescent="0.2">
      <c r="A101" s="147" t="s">
        <v>236</v>
      </c>
      <c r="B101" s="371"/>
      <c r="C101" s="355"/>
      <c r="D101" s="36">
        <v>47520</v>
      </c>
      <c r="E101" s="37"/>
      <c r="F101" s="37"/>
      <c r="G101" s="37"/>
      <c r="H101" s="38"/>
    </row>
    <row r="102" spans="1:8" ht="37.5" customHeight="1" x14ac:dyDescent="0.2">
      <c r="A102" s="147" t="s">
        <v>237</v>
      </c>
      <c r="B102" s="371"/>
      <c r="C102" s="355"/>
      <c r="D102" s="36">
        <v>48840</v>
      </c>
      <c r="E102" s="37"/>
      <c r="F102" s="37"/>
      <c r="G102" s="37"/>
      <c r="H102" s="38"/>
    </row>
    <row r="103" spans="1:8" ht="37.5" customHeight="1" x14ac:dyDescent="0.2">
      <c r="A103" s="147" t="s">
        <v>238</v>
      </c>
      <c r="B103" s="371"/>
      <c r="C103" s="355"/>
      <c r="D103" s="36">
        <v>50160</v>
      </c>
      <c r="E103" s="37"/>
      <c r="F103" s="37"/>
      <c r="G103" s="37"/>
      <c r="H103" s="38"/>
    </row>
    <row r="104" spans="1:8" ht="37.5" customHeight="1" thickBot="1" x14ac:dyDescent="0.25">
      <c r="A104" s="147" t="s">
        <v>239</v>
      </c>
      <c r="B104" s="371"/>
      <c r="C104" s="372"/>
      <c r="D104" s="36">
        <v>51480</v>
      </c>
      <c r="E104" s="37"/>
      <c r="F104" s="37"/>
      <c r="G104" s="37"/>
      <c r="H104" s="38"/>
    </row>
    <row r="105" spans="1:8" ht="50.1" customHeight="1" thickBot="1" x14ac:dyDescent="0.25">
      <c r="A105" s="136" t="s">
        <v>59</v>
      </c>
      <c r="B105" s="137"/>
      <c r="C105" s="137"/>
      <c r="D105" s="138" t="str">
        <f>"от "&amp;MIN(D106:D115)&amp;" до "&amp;MAX(D106:D115)</f>
        <v>от 144 до 4932</v>
      </c>
      <c r="E105" s="139"/>
      <c r="F105" s="139"/>
      <c r="G105" s="139"/>
      <c r="H105" s="140"/>
    </row>
    <row r="106" spans="1:8" ht="151.5" x14ac:dyDescent="0.2">
      <c r="A106" s="149" t="s">
        <v>60</v>
      </c>
      <c r="B106" s="150" t="s">
        <v>13</v>
      </c>
      <c r="C106" s="300"/>
      <c r="D106" s="152">
        <v>858</v>
      </c>
      <c r="E106" s="152"/>
      <c r="F106" s="152"/>
      <c r="G106" s="152"/>
      <c r="H106" s="153"/>
    </row>
    <row r="107" spans="1:8" ht="37.5" customHeight="1" x14ac:dyDescent="0.2">
      <c r="A107" s="154" t="s">
        <v>61</v>
      </c>
      <c r="B107" s="155"/>
      <c r="C107" s="156" t="str">
        <f>"Электронный справочник на основе Справочника организаций "&amp;$C$2&amp;" (версия для ПК)"</f>
        <v>Электронный справочник на основе Справочника организаций "2ГИС.СТАВРОПОЛЬ" (версия для ПК)</v>
      </c>
      <c r="D107" s="157">
        <v>144</v>
      </c>
      <c r="E107" s="157"/>
      <c r="F107" s="157"/>
      <c r="G107" s="157"/>
      <c r="H107" s="158"/>
    </row>
    <row r="108" spans="1:8" ht="37.5" customHeight="1" x14ac:dyDescent="0.2">
      <c r="A108" s="154" t="s">
        <v>62</v>
      </c>
      <c r="B108" s="155"/>
      <c r="C108" s="159"/>
      <c r="D108" s="157">
        <v>2598</v>
      </c>
      <c r="E108" s="157"/>
      <c r="F108" s="157"/>
      <c r="G108" s="157"/>
      <c r="H108" s="158"/>
    </row>
    <row r="109" spans="1:8" ht="37.5" customHeight="1" x14ac:dyDescent="0.2">
      <c r="A109" s="154" t="s">
        <v>63</v>
      </c>
      <c r="B109" s="155"/>
      <c r="C109" s="159"/>
      <c r="D109" s="157">
        <v>1500</v>
      </c>
      <c r="E109" s="157"/>
      <c r="F109" s="157"/>
      <c r="G109" s="157"/>
      <c r="H109" s="158"/>
    </row>
    <row r="110" spans="1:8" ht="37.5" customHeight="1" x14ac:dyDescent="0.2">
      <c r="A110" s="160" t="s">
        <v>64</v>
      </c>
      <c r="B110" s="161"/>
      <c r="C110" s="159"/>
      <c r="D110" s="157">
        <v>2598</v>
      </c>
      <c r="E110" s="157"/>
      <c r="F110" s="157"/>
      <c r="G110" s="157"/>
      <c r="H110" s="158"/>
    </row>
    <row r="111" spans="1:8" ht="37.5" customHeight="1" x14ac:dyDescent="0.2">
      <c r="A111" s="154" t="s">
        <v>65</v>
      </c>
      <c r="B111" s="155"/>
      <c r="C111" s="159"/>
      <c r="D111" s="157">
        <v>258</v>
      </c>
      <c r="E111" s="157"/>
      <c r="F111" s="157"/>
      <c r="G111" s="157"/>
      <c r="H111" s="158"/>
    </row>
    <row r="112" spans="1:8" ht="37.5" customHeight="1" x14ac:dyDescent="0.2">
      <c r="A112" s="154" t="s">
        <v>66</v>
      </c>
      <c r="B112" s="155"/>
      <c r="C112" s="159"/>
      <c r="D112" s="157">
        <v>258</v>
      </c>
      <c r="E112" s="157"/>
      <c r="F112" s="157"/>
      <c r="G112" s="157"/>
      <c r="H112" s="158"/>
    </row>
    <row r="113" spans="1:8" ht="37.5" customHeight="1" x14ac:dyDescent="0.2">
      <c r="A113" s="154" t="s">
        <v>67</v>
      </c>
      <c r="B113" s="155"/>
      <c r="C113" s="159"/>
      <c r="D113" s="157">
        <v>516</v>
      </c>
      <c r="E113" s="157"/>
      <c r="F113" s="157"/>
      <c r="G113" s="157"/>
      <c r="H113" s="158"/>
    </row>
    <row r="114" spans="1:8" ht="37.5" customHeight="1" x14ac:dyDescent="0.2">
      <c r="A114" s="154" t="s">
        <v>68</v>
      </c>
      <c r="B114" s="155"/>
      <c r="C114" s="159"/>
      <c r="D114" s="157">
        <v>774</v>
      </c>
      <c r="E114" s="157"/>
      <c r="F114" s="157"/>
      <c r="G114" s="157"/>
      <c r="H114" s="158"/>
    </row>
    <row r="115" spans="1:8" ht="37.5" customHeight="1" thickBot="1" x14ac:dyDescent="0.25">
      <c r="A115" s="162" t="s">
        <v>69</v>
      </c>
      <c r="B115" s="163"/>
      <c r="C115" s="164"/>
      <c r="D115" s="165">
        <v>4932</v>
      </c>
      <c r="E115" s="165"/>
      <c r="F115" s="165"/>
      <c r="G115" s="165"/>
      <c r="H115" s="166"/>
    </row>
    <row r="116" spans="1:8" s="16" customFormat="1" ht="117.75" customHeight="1" thickBot="1" x14ac:dyDescent="0.25">
      <c r="A116" s="287" t="s">
        <v>71</v>
      </c>
      <c r="B116" s="288"/>
      <c r="C116" s="28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"2ГИС.СТАВРОПОЛЬ" (версия для ПК); 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Интернет-площадки и Веб-приложения на основе Cправочника организаций "2ГИС.СТАВРОПОЛЬ", http://api.2gis.ru/</v>
      </c>
      <c r="D116" s="45">
        <v>30</v>
      </c>
      <c r="E116" s="45"/>
      <c r="F116" s="45"/>
      <c r="G116" s="45"/>
      <c r="H116" s="46"/>
    </row>
    <row r="117" spans="1:8" ht="50.1" customHeight="1" thickBot="1" x14ac:dyDescent="0.25">
      <c r="A117" s="24" t="s">
        <v>72</v>
      </c>
      <c r="B117" s="25"/>
      <c r="C117" s="26"/>
      <c r="D117" s="173" t="str">
        <f>"от "&amp;MIN(D119,D139:H140,F179,D141:H155)&amp;" до "&amp;MAX(D119,D139:H140,F179,D141:H155)</f>
        <v>от 552 до 20640</v>
      </c>
      <c r="E117" s="173"/>
      <c r="F117" s="173"/>
      <c r="G117" s="173"/>
      <c r="H117" s="174"/>
    </row>
    <row r="118" spans="1:8" ht="21.75" thickBot="1" x14ac:dyDescent="0.25">
      <c r="A118" s="290"/>
      <c r="B118" s="291"/>
      <c r="C118" s="130"/>
      <c r="D118" s="292"/>
      <c r="E118" s="292"/>
      <c r="F118" s="292"/>
      <c r="G118" s="292"/>
      <c r="H118" s="293"/>
    </row>
    <row r="119" spans="1:8" ht="59.25" customHeight="1" thickBot="1" x14ac:dyDescent="0.25">
      <c r="A119" s="179" t="s">
        <v>73</v>
      </c>
      <c r="B119" s="180"/>
      <c r="C119"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"2ГИС.СТАВРОПОЛЬ" (версия для ПК); Интернет-площадка 2gis.kz на основе Cправочника организаций "2ГИС.СТАВРОПОЛЬ"; Электронный справочник на основе Справочника организаций "2ГИС.СТАВРОПОЛЬ" (мобильная версия); Интернет-площадки и Веб-приложения на основе Cправочника организаций "2ГИС.СТАВРОПОЛЬ", http://api.2gis.kz/</v>
      </c>
      <c r="D119" s="182">
        <v>16002</v>
      </c>
      <c r="E119" s="182"/>
      <c r="F119" s="182"/>
      <c r="G119" s="182"/>
      <c r="H119" s="183"/>
    </row>
    <row r="120" spans="1:8" ht="59.25" customHeight="1" thickBot="1" x14ac:dyDescent="0.25">
      <c r="A120" s="184" t="s">
        <v>74</v>
      </c>
      <c r="B120" s="185"/>
      <c r="C120" s="186"/>
      <c r="D120" s="187" t="s">
        <v>75</v>
      </c>
      <c r="E120" s="188"/>
      <c r="F120" s="188"/>
      <c r="G120" s="188"/>
      <c r="H120" s="189"/>
    </row>
    <row r="121" spans="1:8" ht="59.25" customHeight="1" x14ac:dyDescent="0.2">
      <c r="A121" s="190" t="s">
        <v>76</v>
      </c>
      <c r="B121" s="191"/>
      <c r="C121" s="186"/>
      <c r="D121" s="157">
        <f>D119/4</f>
        <v>4000.5</v>
      </c>
      <c r="E121" s="157"/>
      <c r="F121" s="157"/>
      <c r="G121" s="157"/>
      <c r="H121" s="158"/>
    </row>
    <row r="122" spans="1:8" ht="59.25" customHeight="1" x14ac:dyDescent="0.2">
      <c r="A122" s="190" t="s">
        <v>77</v>
      </c>
      <c r="B122" s="191"/>
      <c r="C122" s="186"/>
      <c r="D122" s="157">
        <f>D119/5</f>
        <v>3200.4</v>
      </c>
      <c r="E122" s="157"/>
      <c r="F122" s="157"/>
      <c r="G122" s="157"/>
      <c r="H122" s="158"/>
    </row>
    <row r="123" spans="1:8" ht="59.25" customHeight="1" x14ac:dyDescent="0.2">
      <c r="A123" s="190" t="s">
        <v>78</v>
      </c>
      <c r="B123" s="191"/>
      <c r="C123" s="186"/>
      <c r="D123" s="157">
        <f>D119/6</f>
        <v>2667</v>
      </c>
      <c r="E123" s="157"/>
      <c r="F123" s="157"/>
      <c r="G123" s="157"/>
      <c r="H123" s="158"/>
    </row>
    <row r="124" spans="1:8" ht="59.25" customHeight="1" x14ac:dyDescent="0.2">
      <c r="A124" s="190" t="s">
        <v>79</v>
      </c>
      <c r="B124" s="191"/>
      <c r="C124" s="186"/>
      <c r="D124" s="157">
        <f>D119/7</f>
        <v>2286</v>
      </c>
      <c r="E124" s="157"/>
      <c r="F124" s="157"/>
      <c r="G124" s="157"/>
      <c r="H124" s="158"/>
    </row>
    <row r="125" spans="1:8" ht="59.25" customHeight="1" x14ac:dyDescent="0.2">
      <c r="A125" s="190" t="s">
        <v>80</v>
      </c>
      <c r="B125" s="191"/>
      <c r="C125" s="186"/>
      <c r="D125" s="157">
        <f>D119/8</f>
        <v>2000.25</v>
      </c>
      <c r="E125" s="157"/>
      <c r="F125" s="157"/>
      <c r="G125" s="157"/>
      <c r="H125" s="158"/>
    </row>
    <row r="126" spans="1:8" ht="59.25" customHeight="1" x14ac:dyDescent="0.2">
      <c r="A126" s="190" t="s">
        <v>81</v>
      </c>
      <c r="B126" s="191"/>
      <c r="C126" s="186"/>
      <c r="D126" s="157">
        <f>D119/9</f>
        <v>1778</v>
      </c>
      <c r="E126" s="157"/>
      <c r="F126" s="157"/>
      <c r="G126" s="157"/>
      <c r="H126" s="158"/>
    </row>
    <row r="127" spans="1:8" ht="59.25" customHeight="1" x14ac:dyDescent="0.2">
      <c r="A127" s="190" t="s">
        <v>82</v>
      </c>
      <c r="B127" s="191"/>
      <c r="C127" s="186"/>
      <c r="D127" s="157">
        <f>D119/10</f>
        <v>1600.2</v>
      </c>
      <c r="E127" s="157"/>
      <c r="F127" s="157"/>
      <c r="G127" s="157"/>
      <c r="H127" s="158"/>
    </row>
    <row r="128" spans="1:8" ht="59.25" customHeight="1" thickBot="1" x14ac:dyDescent="0.25">
      <c r="A128" s="179" t="s">
        <v>83</v>
      </c>
      <c r="B128" s="180"/>
      <c r="C128" s="186"/>
      <c r="D128" s="182">
        <v>24000</v>
      </c>
      <c r="E128" s="182"/>
      <c r="F128" s="182"/>
      <c r="G128" s="182"/>
      <c r="H128" s="183"/>
    </row>
    <row r="129" spans="1:8" ht="59.25" customHeight="1" thickBot="1" x14ac:dyDescent="0.25">
      <c r="A129" s="184" t="s">
        <v>74</v>
      </c>
      <c r="B129" s="185"/>
      <c r="C129" s="186"/>
      <c r="D129" s="187" t="s">
        <v>75</v>
      </c>
      <c r="E129" s="188"/>
      <c r="F129" s="188"/>
      <c r="G129" s="188"/>
      <c r="H129" s="189"/>
    </row>
    <row r="130" spans="1:8" ht="59.25" customHeight="1" x14ac:dyDescent="0.2">
      <c r="A130" s="190" t="s">
        <v>76</v>
      </c>
      <c r="B130" s="191"/>
      <c r="C130" s="186"/>
      <c r="D130" s="157">
        <v>6000</v>
      </c>
      <c r="E130" s="157"/>
      <c r="F130" s="157"/>
      <c r="G130" s="157"/>
      <c r="H130" s="158"/>
    </row>
    <row r="131" spans="1:8" ht="59.25" customHeight="1" x14ac:dyDescent="0.2">
      <c r="A131" s="190" t="s">
        <v>77</v>
      </c>
      <c r="B131" s="191"/>
      <c r="C131" s="186"/>
      <c r="D131" s="157">
        <v>4800</v>
      </c>
      <c r="E131" s="157"/>
      <c r="F131" s="157"/>
      <c r="G131" s="157"/>
      <c r="H131" s="158"/>
    </row>
    <row r="132" spans="1:8" ht="59.25" customHeight="1" x14ac:dyDescent="0.2">
      <c r="A132" s="190" t="s">
        <v>78</v>
      </c>
      <c r="B132" s="191"/>
      <c r="C132" s="186"/>
      <c r="D132" s="157">
        <v>4000</v>
      </c>
      <c r="E132" s="157"/>
      <c r="F132" s="157"/>
      <c r="G132" s="157"/>
      <c r="H132" s="158"/>
    </row>
    <row r="133" spans="1:8" ht="59.25" customHeight="1" x14ac:dyDescent="0.2">
      <c r="A133" s="190" t="s">
        <v>79</v>
      </c>
      <c r="B133" s="191"/>
      <c r="C133" s="186"/>
      <c r="D133" s="157">
        <v>3428.5714285714289</v>
      </c>
      <c r="E133" s="157"/>
      <c r="F133" s="157"/>
      <c r="G133" s="157"/>
      <c r="H133" s="158"/>
    </row>
    <row r="134" spans="1:8" ht="59.25" customHeight="1" x14ac:dyDescent="0.2">
      <c r="A134" s="190" t="s">
        <v>80</v>
      </c>
      <c r="B134" s="191"/>
      <c r="C134" s="186"/>
      <c r="D134" s="157">
        <v>3000</v>
      </c>
      <c r="E134" s="157"/>
      <c r="F134" s="157"/>
      <c r="G134" s="157"/>
      <c r="H134" s="158"/>
    </row>
    <row r="135" spans="1:8" ht="59.25" customHeight="1" x14ac:dyDescent="0.2">
      <c r="A135" s="190" t="s">
        <v>81</v>
      </c>
      <c r="B135" s="191"/>
      <c r="C135" s="186"/>
      <c r="D135" s="157">
        <v>2666.6666666666665</v>
      </c>
      <c r="E135" s="157"/>
      <c r="F135" s="157"/>
      <c r="G135" s="157"/>
      <c r="H135" s="158"/>
    </row>
    <row r="136" spans="1:8" ht="59.25" customHeight="1" thickBot="1" x14ac:dyDescent="0.25">
      <c r="A136" s="190" t="s">
        <v>82</v>
      </c>
      <c r="B136" s="191"/>
      <c r="C136" s="194"/>
      <c r="D136" s="157">
        <v>2400</v>
      </c>
      <c r="E136" s="157"/>
      <c r="F136" s="157"/>
      <c r="G136" s="157"/>
      <c r="H136" s="158"/>
    </row>
    <row r="137" spans="1:8" s="16" customFormat="1" ht="62.45" customHeight="1" thickBot="1" x14ac:dyDescent="0.25">
      <c r="A137" s="195" t="s">
        <v>84</v>
      </c>
      <c r="B137" s="196"/>
      <c r="C137"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2ГИС 4.0 и выше)</v>
      </c>
      <c r="D137" s="44">
        <v>10008</v>
      </c>
      <c r="E137" s="45"/>
      <c r="F137" s="45"/>
      <c r="G137" s="45"/>
      <c r="H137" s="46"/>
    </row>
    <row r="138" spans="1:8" ht="21.75" thickBot="1" x14ac:dyDescent="0.25">
      <c r="A138" s="290"/>
      <c r="B138" s="291"/>
      <c r="C138" s="125"/>
      <c r="D138" s="292"/>
      <c r="E138" s="292"/>
      <c r="F138" s="292"/>
      <c r="G138" s="292"/>
      <c r="H138" s="293"/>
    </row>
    <row r="139" spans="1:8" ht="50.1" customHeight="1" x14ac:dyDescent="0.2">
      <c r="A139" s="160" t="s">
        <v>85</v>
      </c>
      <c r="B139" s="161"/>
      <c r="C139" s="201" t="str">
        <f>"Интернет-площадка 2gis.ru на основе Cправочника организаций "&amp;$C$2&amp;""</f>
        <v>Интернет-площадка 2gis.ru на основе Cправочника организаций "2ГИС.СТАВРОПОЛЬ"</v>
      </c>
      <c r="D139" s="31">
        <v>5970</v>
      </c>
      <c r="E139" s="32"/>
      <c r="F139" s="32"/>
      <c r="G139" s="32"/>
      <c r="H139" s="33"/>
    </row>
    <row r="140" spans="1:8" ht="50.1" customHeight="1" x14ac:dyDescent="0.2">
      <c r="A140" s="160" t="s">
        <v>86</v>
      </c>
      <c r="B140" s="161"/>
      <c r="C140" s="202" t="str">
        <f>"Электронный справочник на основе Справочника организаций "&amp;$C$2&amp;" (версия для ПК)"</f>
        <v>Электронный справочник на основе Справочника организаций "2ГИС.СТАВРОПОЛЬ" (версия для ПК)</v>
      </c>
      <c r="D140" s="121">
        <v>5970</v>
      </c>
      <c r="E140" s="122"/>
      <c r="F140" s="122"/>
      <c r="G140" s="122"/>
      <c r="H140" s="123"/>
    </row>
    <row r="141" spans="1:8" ht="50.1" customHeight="1" x14ac:dyDescent="0.2">
      <c r="A141" s="160" t="s">
        <v>87</v>
      </c>
      <c r="B141" s="161"/>
      <c r="C141" s="202" t="str">
        <f>"Электронный справочник на основе Справочника организаций "&amp;$C$2&amp;" (версия для ПК)"</f>
        <v>Электронный справочник на основе Справочника организаций "2ГИС.СТАВРОПОЛЬ" (версия для ПК)</v>
      </c>
      <c r="D141" s="36">
        <v>5520</v>
      </c>
      <c r="E141" s="37"/>
      <c r="F141" s="37"/>
      <c r="G141" s="37"/>
      <c r="H141" s="38"/>
    </row>
    <row r="142" spans="1:8" ht="50.1" customHeight="1" x14ac:dyDescent="0.2">
      <c r="A142" s="160" t="s">
        <v>88</v>
      </c>
      <c r="B142" s="161"/>
      <c r="C142" s="202" t="str">
        <f>"Интернет-площадка 2gis.ru на основе Cправочника организаций "&amp;$C$2&amp;""</f>
        <v>Интернет-площадка 2gis.ru на основе Cправочника организаций "2ГИС.СТАВРОПОЛЬ"</v>
      </c>
      <c r="D142" s="36">
        <v>8640</v>
      </c>
      <c r="E142" s="37"/>
      <c r="F142" s="37"/>
      <c r="G142" s="37"/>
      <c r="H142" s="38"/>
    </row>
    <row r="143" spans="1:8" ht="50.1" customHeight="1" x14ac:dyDescent="0.2">
      <c r="A143" s="160" t="s">
        <v>89</v>
      </c>
      <c r="B143" s="161"/>
      <c r="C143" s="202" t="str">
        <f>"Интернет-площадка 2gis.ru на основе Cправочника организаций "&amp;$C$2&amp;""</f>
        <v>Интернет-площадка 2gis.ru на основе Cправочника организаций "2ГИС.СТАВРОПОЛЬ"</v>
      </c>
      <c r="D143" s="36">
        <v>10368</v>
      </c>
      <c r="E143" s="37"/>
      <c r="F143" s="37"/>
      <c r="G143" s="37"/>
      <c r="H143" s="38"/>
    </row>
    <row r="144" spans="1:8" ht="50.1" customHeight="1" x14ac:dyDescent="0.2">
      <c r="A144" s="160" t="s">
        <v>90</v>
      </c>
      <c r="B144" s="161"/>
      <c r="C144" s="202" t="str">
        <f>"Электронный справочник на основе Справочника организаций "&amp;$C$2&amp;" (версия для ПК)"</f>
        <v>Электронный справочник на основе Справочника организаций "2ГИС.СТАВРОПОЛЬ" (версия для ПК)</v>
      </c>
      <c r="D144" s="36">
        <v>3834</v>
      </c>
      <c r="E144" s="37"/>
      <c r="F144" s="37"/>
      <c r="G144" s="37"/>
      <c r="H144" s="38"/>
    </row>
    <row r="145" spans="1:8" ht="50.1" customHeight="1" x14ac:dyDescent="0.2">
      <c r="A145" s="160" t="s">
        <v>91</v>
      </c>
      <c r="B145" s="161"/>
      <c r="C145" s="202" t="str">
        <f>"Электронный справочник на основе Справочника организаций "&amp;$C$2&amp;" (версия для ПК)"</f>
        <v>Электронный справочник на основе Справочника организаций "2ГИС.СТАВРОПОЛЬ" (версия для ПК)</v>
      </c>
      <c r="D145" s="36">
        <v>3309</v>
      </c>
      <c r="E145" s="37"/>
      <c r="F145" s="37"/>
      <c r="G145" s="37"/>
      <c r="H145" s="38"/>
    </row>
    <row r="146" spans="1:8" ht="50.1" customHeight="1" x14ac:dyDescent="0.2">
      <c r="A146" s="160" t="s">
        <v>92</v>
      </c>
      <c r="B146" s="161"/>
      <c r="C146" s="202" t="str">
        <f>"Электронный справочник на основе Справочника организаций "&amp;$C$2&amp;" (версия для ПК)"</f>
        <v>Электронный справочник на основе Справочника организаций "2ГИС.СТАВРОПОЛЬ" (версия для ПК)</v>
      </c>
      <c r="D146" s="36">
        <v>5970</v>
      </c>
      <c r="E146" s="37"/>
      <c r="F146" s="37"/>
      <c r="G146" s="37"/>
      <c r="H146" s="38"/>
    </row>
    <row r="147" spans="1:8" ht="50.1" customHeight="1" x14ac:dyDescent="0.2">
      <c r="A147" s="160" t="s">
        <v>93</v>
      </c>
      <c r="B147" s="161"/>
      <c r="C147" s="203" t="str">
        <f>C179</f>
        <v>электронный справочник на основе Справочника организаций "2ГИС.СТАВРОПОЛЬ" (мобильная версия 2ГИС 4.0 и выше)</v>
      </c>
      <c r="D147" s="36">
        <v>15000</v>
      </c>
      <c r="E147" s="37"/>
      <c r="F147" s="37"/>
      <c r="G147" s="37"/>
      <c r="H147" s="38"/>
    </row>
    <row r="148" spans="1:8" ht="50.1" customHeight="1" x14ac:dyDescent="0.2">
      <c r="A148" s="160" t="s">
        <v>94</v>
      </c>
      <c r="B148" s="161"/>
      <c r="C148" s="202" t="s">
        <v>95</v>
      </c>
      <c r="D148" s="36">
        <v>552</v>
      </c>
      <c r="E148" s="37"/>
      <c r="F148" s="37"/>
      <c r="G148" s="37"/>
      <c r="H148" s="38"/>
    </row>
    <row r="149" spans="1:8" ht="81" customHeight="1" x14ac:dyDescent="0.2">
      <c r="A149" s="160" t="s">
        <v>96</v>
      </c>
      <c r="B149" s="161"/>
      <c r="C149"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"2ГИС.СТАВРОПОЛЬ" (мобильная версия 2ГИС 4.0 и выше); Интернет-площадка 2gis.ru на основе Cправочника организаций "2ГИС.СТАВРОПОЛЬ"</v>
      </c>
      <c r="D149" s="36">
        <v>1950</v>
      </c>
      <c r="E149" s="37"/>
      <c r="F149" s="37"/>
      <c r="G149" s="37"/>
      <c r="H149" s="38"/>
    </row>
    <row r="150" spans="1:8" ht="81" customHeight="1" x14ac:dyDescent="0.2">
      <c r="A150" s="160" t="s">
        <v>97</v>
      </c>
      <c r="B150" s="161"/>
      <c r="C150" s="202" t="str">
        <f t="shared" ref="C150:C152"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"2ГИС.СТАВРОПОЛЬ" (мобильная версия 2ГИС 4.0 и выше); Интернет-площадка 2gis.ru на основе Cправочника организаций "2ГИС.СТАВРОПОЛЬ"</v>
      </c>
      <c r="D150" s="36">
        <v>1560</v>
      </c>
      <c r="E150" s="37"/>
      <c r="F150" s="37"/>
      <c r="G150" s="37"/>
      <c r="H150" s="38"/>
    </row>
    <row r="151" spans="1:8" ht="81" customHeight="1" x14ac:dyDescent="0.2">
      <c r="A151" s="160" t="s">
        <v>98</v>
      </c>
      <c r="B151" s="161"/>
      <c r="C151" s="202" t="str">
        <f t="shared" si="0"/>
        <v>электронный справочник на основе Справочника организаций "2ГИС.СТАВРОПОЛЬ" (мобильная версия 2ГИС 4.0 и выше); Интернет-площадка 2gis.ru на основе Cправочника организаций "2ГИС.СТАВРОПОЛЬ"</v>
      </c>
      <c r="D151" s="36">
        <v>1680</v>
      </c>
      <c r="E151" s="37"/>
      <c r="F151" s="37"/>
      <c r="G151" s="37"/>
      <c r="H151" s="38"/>
    </row>
    <row r="152" spans="1:8" ht="81" customHeight="1" x14ac:dyDescent="0.2">
      <c r="A152" s="160" t="s">
        <v>99</v>
      </c>
      <c r="B152" s="161"/>
      <c r="C152" s="202" t="str">
        <f t="shared" si="0"/>
        <v>электронный справочник на основе Справочника организаций "2ГИС.СТАВРОПОЛЬ" (мобильная версия 2ГИС 4.0 и выше); Интернет-площадка 2gis.ru на основе Cправочника организаций "2ГИС.СТАВРОПОЛЬ"</v>
      </c>
      <c r="D152" s="36">
        <v>780</v>
      </c>
      <c r="E152" s="37"/>
      <c r="F152" s="37"/>
      <c r="G152" s="37"/>
      <c r="H152" s="38"/>
    </row>
    <row r="153" spans="1:8" ht="81" customHeight="1" x14ac:dyDescent="0.2">
      <c r="A153" s="160" t="s">
        <v>100</v>
      </c>
      <c r="B153" s="161" t="s">
        <v>100</v>
      </c>
      <c r="C153"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"2ГИС.СТАВРОПОЛЬ" (мобильная версия 2ГИС 4.0 и выше); Интернет-площадка 2gis.ru на основе Cправочника организаций "2ГИС.СТАВРОПОЛЬ"</v>
      </c>
      <c r="D153" s="36">
        <v>20640</v>
      </c>
      <c r="E153" s="37"/>
      <c r="F153" s="37"/>
      <c r="G153" s="37"/>
      <c r="H153" s="38"/>
    </row>
    <row r="154" spans="1:8" ht="81" customHeight="1" x14ac:dyDescent="0.2">
      <c r="A154" s="160" t="s">
        <v>101</v>
      </c>
      <c r="B154" s="161" t="s">
        <v>101</v>
      </c>
      <c r="C154"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"2ГИС.СТАВРОПОЛЬ" (мобильная версия 2ГИС 4.0 и выше); Интернет-площадка 2gis.ru на основе Cправочника организаций "2ГИС.СТАВРОПОЛЬ"</v>
      </c>
      <c r="D154" s="36">
        <v>3504</v>
      </c>
      <c r="E154" s="37"/>
      <c r="F154" s="37"/>
      <c r="G154" s="37"/>
      <c r="H154" s="38"/>
    </row>
    <row r="155" spans="1:8" ht="50.1" customHeight="1" thickBot="1" x14ac:dyDescent="0.25">
      <c r="A155" s="160" t="s">
        <v>102</v>
      </c>
      <c r="B155" s="161"/>
      <c r="C155" s="202" t="str">
        <f>"Электронный справочник на основе Справочника организаций "&amp;$C$2&amp;" (версия для ПК)"</f>
        <v>Электронный справочник на основе Справочника организаций "2ГИС.СТАВРОПОЛЬ" (версия для ПК)</v>
      </c>
      <c r="D155" s="36">
        <v>5514</v>
      </c>
      <c r="E155" s="37"/>
      <c r="F155" s="37"/>
      <c r="G155" s="37"/>
      <c r="H155" s="38"/>
    </row>
    <row r="156" spans="1:8" s="16" customFormat="1" ht="102" customHeight="1" thickBot="1" x14ac:dyDescent="0.25">
      <c r="A156" s="160" t="s">
        <v>16</v>
      </c>
      <c r="B156" s="161"/>
      <c r="C156"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2ГИС 4.0 и выше)</v>
      </c>
      <c r="D156" s="36">
        <v>858</v>
      </c>
      <c r="E156" s="37"/>
      <c r="F156" s="37"/>
      <c r="G156" s="37"/>
      <c r="H156" s="38"/>
    </row>
    <row r="157" spans="1:8" s="16" customFormat="1" ht="102" customHeight="1" thickBot="1" x14ac:dyDescent="0.25">
      <c r="A157" s="160" t="s">
        <v>103</v>
      </c>
      <c r="B157" s="161"/>
      <c r="C157"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2ГИС 4.0 и выше)</v>
      </c>
      <c r="D157" s="36">
        <v>100002</v>
      </c>
      <c r="E157" s="37"/>
      <c r="F157" s="37"/>
      <c r="G157" s="37"/>
      <c r="H157" s="38"/>
    </row>
    <row r="158" spans="1:8" s="16" customFormat="1" ht="126" customHeight="1" x14ac:dyDescent="0.2">
      <c r="A158" s="160" t="s">
        <v>104</v>
      </c>
      <c r="B158" s="161"/>
      <c r="C158" s="30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"2ГИС.СТАВРОПОЛЬ" (версия для ПК); 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Интернет-площадки и Веб-приложения на основе Cправочника организаций "2ГИС.СТАВРОПОЛЬ", http://api.2gis.ru/</v>
      </c>
      <c r="D158" s="36">
        <v>15000</v>
      </c>
      <c r="E158" s="37"/>
      <c r="F158" s="37"/>
      <c r="G158" s="37"/>
      <c r="H158" s="38"/>
    </row>
    <row r="159" spans="1:8" s="16" customFormat="1" ht="96" customHeight="1" x14ac:dyDescent="0.2">
      <c r="A159" s="154" t="s">
        <v>105</v>
      </c>
      <c r="B159" s="204"/>
      <c r="C15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Интернет-площадки и Веб-приложения на основе Cправочника организаций "2ГИС.СТАВРОПОЛЬ", http://api.2gis.ru/</v>
      </c>
      <c r="D159" s="36">
        <v>5010</v>
      </c>
      <c r="E159" s="37"/>
      <c r="F159" s="37"/>
      <c r="G159" s="37"/>
      <c r="H159" s="38"/>
    </row>
    <row r="160" spans="1:8" s="16" customFormat="1" ht="96" customHeight="1" x14ac:dyDescent="0.2">
      <c r="A160" s="154" t="s">
        <v>106</v>
      </c>
      <c r="B160" s="204"/>
      <c r="C160"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"2ГИС.СТАВРОПОЛЬ" (мобильная версия 2ГИС 4.0 и выше)</v>
      </c>
      <c r="D160" s="36">
        <v>8232</v>
      </c>
      <c r="E160" s="37"/>
      <c r="F160" s="37"/>
      <c r="G160" s="37"/>
      <c r="H160" s="38"/>
    </row>
    <row r="161" spans="1:8" ht="50.1" customHeight="1" x14ac:dyDescent="0.2">
      <c r="A161" s="160" t="s">
        <v>107</v>
      </c>
      <c r="B161" s="161"/>
      <c r="C161" s="202" t="str">
        <f>"Интернет-площадка 2gis.ru на основе Cправочника организаций "&amp;$C$2&amp;""</f>
        <v>Интернет-площадка 2gis.ru на основе Cправочника организаций "2ГИС.СТАВРОПОЛЬ"</v>
      </c>
      <c r="D161" s="36">
        <v>9960</v>
      </c>
      <c r="E161" s="37"/>
      <c r="F161" s="37"/>
      <c r="G161" s="37"/>
      <c r="H161" s="38"/>
    </row>
    <row r="162" spans="1:8" ht="50.1" customHeight="1" x14ac:dyDescent="0.2">
      <c r="A162" s="160" t="s">
        <v>108</v>
      </c>
      <c r="B162" s="161"/>
      <c r="C162" s="202" t="str">
        <f t="shared" ref="C162:C171" si="1">"Электронный справочник на основе Справочника организаций "&amp;$C$2&amp;" (версия для ПК)"</f>
        <v>Электронный справочник на основе Справочника организаций "2ГИС.СТАВРОПОЛЬ" (версия для ПК)</v>
      </c>
      <c r="D162" s="36">
        <v>9960</v>
      </c>
      <c r="E162" s="37"/>
      <c r="F162" s="37"/>
      <c r="G162" s="37"/>
      <c r="H162" s="38"/>
    </row>
    <row r="163" spans="1:8" ht="50.1" customHeight="1" x14ac:dyDescent="0.2">
      <c r="A163" s="160" t="s">
        <v>109</v>
      </c>
      <c r="B163" s="161"/>
      <c r="C163" s="202" t="str">
        <f t="shared" si="1"/>
        <v>Электронный справочник на основе Справочника организаций "2ГИС.СТАВРОПОЛЬ" (версия для ПК)</v>
      </c>
      <c r="D163" s="36">
        <v>9120</v>
      </c>
      <c r="E163" s="37"/>
      <c r="F163" s="37"/>
      <c r="G163" s="37"/>
      <c r="H163" s="38"/>
    </row>
    <row r="164" spans="1:8" ht="50.1" customHeight="1" x14ac:dyDescent="0.2">
      <c r="A164" s="160" t="s">
        <v>110</v>
      </c>
      <c r="B164" s="161"/>
      <c r="C164" s="202" t="str">
        <f>"Интернет-площадка 2gis.ru на основе Cправочника организаций "&amp;$C$2&amp;""</f>
        <v>Интернет-площадка 2gis.ru на основе Cправочника организаций "2ГИС.СТАВРОПОЛЬ"</v>
      </c>
      <c r="D164" s="36">
        <v>14280</v>
      </c>
      <c r="E164" s="37"/>
      <c r="F164" s="37"/>
      <c r="G164" s="37"/>
      <c r="H164" s="38"/>
    </row>
    <row r="165" spans="1:8" ht="50.1" customHeight="1" x14ac:dyDescent="0.2">
      <c r="A165" s="160" t="s">
        <v>111</v>
      </c>
      <c r="B165" s="161"/>
      <c r="C165" s="202" t="str">
        <f>"Интернет-площадка 2gis.ru на основе Cправочника организаций "&amp;$C$2&amp;""</f>
        <v>Интернет-площадка 2gis.ru на основе Cправочника организаций "2ГИС.СТАВРОПОЛЬ"</v>
      </c>
      <c r="D165" s="36">
        <v>17136</v>
      </c>
      <c r="E165" s="37"/>
      <c r="F165" s="37"/>
      <c r="G165" s="37"/>
      <c r="H165" s="38"/>
    </row>
    <row r="166" spans="1:8" ht="50.1" customHeight="1" x14ac:dyDescent="0.2">
      <c r="A166" s="160" t="s">
        <v>112</v>
      </c>
      <c r="B166" s="161"/>
      <c r="C166" s="202" t="str">
        <f t="shared" si="1"/>
        <v>Электронный справочник на основе Справочника организаций "2ГИС.СТАВРОПОЛЬ" (версия для ПК)</v>
      </c>
      <c r="D166" s="36">
        <v>6360</v>
      </c>
      <c r="E166" s="37"/>
      <c r="F166" s="37"/>
      <c r="G166" s="37"/>
      <c r="H166" s="38"/>
    </row>
    <row r="167" spans="1:8" ht="50.1" customHeight="1" x14ac:dyDescent="0.2">
      <c r="A167" s="160" t="s">
        <v>113</v>
      </c>
      <c r="B167" s="161"/>
      <c r="C167" s="202" t="str">
        <f t="shared" si="1"/>
        <v>Электронный справочник на основе Справочника организаций "2ГИС.СТАВРОПОЛЬ" (версия для ПК)</v>
      </c>
      <c r="D167" s="36">
        <v>5520</v>
      </c>
      <c r="E167" s="37"/>
      <c r="F167" s="37"/>
      <c r="G167" s="37"/>
      <c r="H167" s="38"/>
    </row>
    <row r="168" spans="1:8" ht="50.1" customHeight="1" x14ac:dyDescent="0.2">
      <c r="A168" s="160" t="s">
        <v>114</v>
      </c>
      <c r="B168" s="161"/>
      <c r="C168" s="202" t="str">
        <f t="shared" si="1"/>
        <v>Электронный справочник на основе Справочника организаций "2ГИС.СТАВРОПОЛЬ" (версия для ПК)</v>
      </c>
      <c r="D168" s="36">
        <v>9960</v>
      </c>
      <c r="E168" s="37"/>
      <c r="F168" s="37"/>
      <c r="G168" s="37"/>
      <c r="H168" s="38"/>
    </row>
    <row r="169" spans="1:8" ht="50.1" customHeight="1" x14ac:dyDescent="0.2">
      <c r="A169" s="160" t="s">
        <v>115</v>
      </c>
      <c r="B169" s="161"/>
      <c r="C169" s="202" t="s">
        <v>95</v>
      </c>
      <c r="D169" s="36">
        <v>960</v>
      </c>
      <c r="E169" s="37"/>
      <c r="F169" s="37"/>
      <c r="G169" s="37"/>
      <c r="H169" s="38"/>
    </row>
    <row r="170" spans="1:8" ht="69.75" customHeight="1" x14ac:dyDescent="0.2">
      <c r="A170" s="160" t="s">
        <v>116</v>
      </c>
      <c r="B170" s="161"/>
      <c r="C170"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"2ГИС.СТАВРОПОЛЬ" (мобильная версия 2ГИС 4.0 и выше); Интернет-площадка 2gis.ru на основе Cправочника организаций "2ГИС.СТАВРОПОЛЬ"</v>
      </c>
      <c r="D170" s="36">
        <v>34080</v>
      </c>
      <c r="E170" s="37"/>
      <c r="F170" s="37"/>
      <c r="G170" s="37"/>
      <c r="H170" s="38"/>
    </row>
    <row r="171" spans="1:8" ht="50.1" customHeight="1" thickBot="1" x14ac:dyDescent="0.25">
      <c r="A171" s="160" t="s">
        <v>117</v>
      </c>
      <c r="B171" s="161"/>
      <c r="C171" s="202" t="str">
        <f t="shared" si="1"/>
        <v>Электронный справочник на основе Справочника организаций "2ГИС.СТАВРОПОЛЬ" (версия для ПК)</v>
      </c>
      <c r="D171" s="44">
        <v>9120</v>
      </c>
      <c r="E171" s="45"/>
      <c r="F171" s="45"/>
      <c r="G171" s="45"/>
      <c r="H171" s="46"/>
    </row>
    <row r="172" spans="1:8" s="28" customFormat="1" ht="50.1" customHeight="1" thickBot="1" x14ac:dyDescent="0.25">
      <c r="A172" s="24" t="s">
        <v>118</v>
      </c>
      <c r="B172" s="25"/>
      <c r="C172" s="26"/>
      <c r="D172" s="173"/>
      <c r="E172" s="173"/>
      <c r="F172" s="173"/>
      <c r="G172" s="173"/>
      <c r="H172" s="174"/>
    </row>
    <row r="173" spans="1:8" s="16" customFormat="1" ht="50.1" customHeight="1" x14ac:dyDescent="0.2">
      <c r="A173" s="160" t="s">
        <v>119</v>
      </c>
      <c r="B173" s="161"/>
      <c r="C173" s="206" t="str">
        <f>"Электронный справочник на основе Справочника организаций "&amp;$C$2&amp;" (мобильная версия)"</f>
        <v>Электронный справочник на основе Справочника организаций "2ГИС.СТАВРОПОЛЬ" (мобильная версия)</v>
      </c>
      <c r="D173" s="36">
        <v>5040</v>
      </c>
      <c r="E173" s="37"/>
      <c r="F173" s="37"/>
      <c r="G173" s="37"/>
      <c r="H173" s="38"/>
    </row>
    <row r="174" spans="1:8" s="16" customFormat="1" ht="50.1" customHeight="1" x14ac:dyDescent="0.2">
      <c r="A174" s="160" t="s">
        <v>120</v>
      </c>
      <c r="B174" s="161"/>
      <c r="C174" s="209"/>
      <c r="D174" s="36">
        <v>5040</v>
      </c>
      <c r="E174" s="37"/>
      <c r="F174" s="37"/>
      <c r="G174" s="37"/>
      <c r="H174" s="38"/>
    </row>
    <row r="175" spans="1:8" s="16" customFormat="1" ht="50.1" customHeight="1" x14ac:dyDescent="0.2">
      <c r="A175" s="207" t="s">
        <v>121</v>
      </c>
      <c r="B175" s="208"/>
      <c r="C175" s="209"/>
      <c r="D175" s="297">
        <v>1500</v>
      </c>
      <c r="E175" s="157"/>
      <c r="F175" s="157"/>
      <c r="G175" s="157"/>
      <c r="H175" s="157"/>
    </row>
    <row r="176" spans="1:8" s="16" customFormat="1" ht="50.1" customHeight="1" x14ac:dyDescent="0.2">
      <c r="A176" s="207" t="s">
        <v>122</v>
      </c>
      <c r="B176" s="208"/>
      <c r="C176" s="209"/>
      <c r="D176" s="297">
        <v>150</v>
      </c>
      <c r="E176" s="157"/>
      <c r="F176" s="157"/>
      <c r="G176" s="157"/>
      <c r="H176" s="157"/>
    </row>
    <row r="177" spans="1:8" s="16" customFormat="1" ht="50.1" customHeight="1" thickBot="1" x14ac:dyDescent="0.25">
      <c r="A177" s="207" t="s">
        <v>123</v>
      </c>
      <c r="B177" s="208"/>
      <c r="C177" s="210"/>
      <c r="D177" s="78">
        <v>510</v>
      </c>
      <c r="E177" s="79"/>
      <c r="F177" s="79"/>
      <c r="G177" s="79"/>
      <c r="H177" s="79"/>
    </row>
    <row r="178" spans="1:8" s="16" customFormat="1" ht="50.1" customHeight="1" thickBot="1" x14ac:dyDescent="0.25">
      <c r="A178" s="24" t="s">
        <v>124</v>
      </c>
      <c r="B178" s="25"/>
      <c r="C178" s="26"/>
      <c r="D178" s="173"/>
      <c r="E178" s="173"/>
      <c r="F178" s="173"/>
      <c r="G178" s="173"/>
      <c r="H178" s="174"/>
    </row>
    <row r="179" spans="1:8" ht="50.1" customHeight="1" x14ac:dyDescent="0.2">
      <c r="A179" s="160" t="s">
        <v>125</v>
      </c>
      <c r="B179" s="161"/>
      <c r="C179"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"2ГИС.СТАВРОПОЛЬ" (мобильная версия 2ГИС 4.0 и выше)</v>
      </c>
      <c r="D179" s="212">
        <f>F179*1.2</f>
        <v>6091.2</v>
      </c>
      <c r="E179" s="213">
        <f>F179*1.1</f>
        <v>5583.6</v>
      </c>
      <c r="F179" s="213">
        <v>5076</v>
      </c>
      <c r="G179" s="213">
        <f>F179*0.75</f>
        <v>3807</v>
      </c>
      <c r="H179" s="214">
        <f>F179*0.5</f>
        <v>2538</v>
      </c>
    </row>
    <row r="180" spans="1:8" ht="50.1" customHeight="1" x14ac:dyDescent="0.2">
      <c r="A180" s="160" t="s">
        <v>126</v>
      </c>
      <c r="B180" s="161"/>
      <c r="C180" s="202" t="str">
        <f>"Интернет-площадка 2gis.ru на основе Cправочника организаций "&amp;$C$2&amp;""</f>
        <v>Интернет-площадка 2gis.ru на основе Cправочника организаций "2ГИС.СТАВРОПОЛЬ"</v>
      </c>
      <c r="D180" s="36">
        <v>2208</v>
      </c>
      <c r="E180" s="37"/>
      <c r="F180" s="37"/>
      <c r="G180" s="37"/>
      <c r="H180" s="38"/>
    </row>
    <row r="181" spans="1:8" ht="50.1" customHeight="1" x14ac:dyDescent="0.2">
      <c r="A181" s="160" t="s">
        <v>127</v>
      </c>
      <c r="B181" s="161"/>
      <c r="C181" s="202" t="str">
        <f>"Электронный справочник на основе Справочника организаций "&amp;$C$2&amp;" (версия для ПК)"</f>
        <v>Электронный справочник на основе Справочника организаций "2ГИС.СТАВРОПОЛЬ" (версия для ПК)</v>
      </c>
      <c r="D181" s="36">
        <v>2598</v>
      </c>
      <c r="E181" s="37"/>
      <c r="F181" s="37"/>
      <c r="G181" s="37"/>
      <c r="H181" s="38"/>
    </row>
    <row r="182" spans="1:8" ht="50.1" customHeight="1" x14ac:dyDescent="0.2">
      <c r="A182" s="160" t="s">
        <v>128</v>
      </c>
      <c r="B182" s="161"/>
      <c r="C182"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"2ГИС.СТАВРОПОЛЬ" (мобильная версия 2ГИС 4.0 и выше)</v>
      </c>
      <c r="D182" s="212">
        <f>F182*1.2</f>
        <v>10080</v>
      </c>
      <c r="E182" s="213">
        <f>F182*1.1</f>
        <v>9240</v>
      </c>
      <c r="F182" s="213">
        <v>8400</v>
      </c>
      <c r="G182" s="213">
        <f>F182*0.75</f>
        <v>6300</v>
      </c>
      <c r="H182" s="214">
        <f>F182*0.5</f>
        <v>4200</v>
      </c>
    </row>
    <row r="183" spans="1:8" ht="50.1" customHeight="1" x14ac:dyDescent="0.2">
      <c r="A183" s="160" t="s">
        <v>199</v>
      </c>
      <c r="B183" s="161"/>
      <c r="C183" s="202" t="str">
        <f>"Интернет-площадка 2gis.ru на основе Cправочника организаций "&amp;$C$2&amp;""</f>
        <v>Интернет-площадка 2gis.ru на основе Cправочника организаций "2ГИС.СТАВРОПОЛЬ"</v>
      </c>
      <c r="D183" s="36">
        <v>3720</v>
      </c>
      <c r="E183" s="37"/>
      <c r="F183" s="37"/>
      <c r="G183" s="37"/>
      <c r="H183" s="38"/>
    </row>
    <row r="184" spans="1:8" ht="50.1" customHeight="1" x14ac:dyDescent="0.2">
      <c r="A184" s="160" t="s">
        <v>130</v>
      </c>
      <c r="B184" s="161"/>
      <c r="C184" s="202" t="str">
        <f>"Электронный справочник на основе Справочника организаций "&amp;$C$2&amp;" (версия для ПК)"</f>
        <v>Электронный справочник на основе Справочника организаций "2ГИС.СТАВРОПОЛЬ" (версия для ПК)</v>
      </c>
      <c r="D184" s="36">
        <v>4320</v>
      </c>
      <c r="E184" s="37"/>
      <c r="F184" s="37"/>
      <c r="G184" s="37"/>
      <c r="H184" s="38"/>
    </row>
    <row r="185" spans="1:8" s="16" customFormat="1" ht="126" customHeight="1" thickBot="1" x14ac:dyDescent="0.25">
      <c r="A185" s="160" t="s">
        <v>131</v>
      </c>
      <c r="B185" s="161"/>
      <c r="C185" s="301" t="str">
        <f>C180</f>
        <v>Интернет-площадка 2gis.ru на основе Cправочника организаций "2ГИС.СТАВРОПОЛЬ"</v>
      </c>
      <c r="D185" s="309">
        <v>2208</v>
      </c>
      <c r="E185" s="165"/>
      <c r="F185" s="165"/>
      <c r="G185" s="165"/>
      <c r="H185" s="166"/>
    </row>
    <row r="186" spans="1:8" ht="50.1" customHeight="1" thickBot="1" x14ac:dyDescent="0.25">
      <c r="A186" s="24" t="s">
        <v>200</v>
      </c>
      <c r="B186" s="25"/>
      <c r="C186" s="26"/>
      <c r="D186" s="173"/>
      <c r="E186" s="173"/>
      <c r="F186" s="173"/>
      <c r="G186" s="173"/>
      <c r="H186" s="174"/>
    </row>
    <row r="187" spans="1:8" s="23" customFormat="1" ht="30" customHeight="1" thickBot="1" x14ac:dyDescent="0.25">
      <c r="A187" s="302"/>
      <c r="B187" s="303"/>
      <c r="C187" s="460"/>
      <c r="D187" s="303"/>
      <c r="E187" s="303"/>
      <c r="F187" s="303"/>
      <c r="G187" s="303"/>
      <c r="H187" s="304"/>
    </row>
    <row r="188" spans="1:8" s="16" customFormat="1" ht="185.25" customHeight="1" x14ac:dyDescent="0.2">
      <c r="A188" s="160" t="s">
        <v>201</v>
      </c>
      <c r="B188" s="161"/>
      <c r="C188"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"2ГИС.СТАВРОПОЛЬ" (версия для ПК); 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2ГИС 4.0 и выше)</v>
      </c>
      <c r="D188" s="31">
        <v>8010</v>
      </c>
      <c r="E188" s="32"/>
      <c r="F188" s="32"/>
      <c r="G188" s="32"/>
      <c r="H188" s="33"/>
    </row>
    <row r="189" spans="1:8" s="16" customFormat="1" ht="83.25" customHeight="1" thickBot="1" x14ac:dyDescent="0.25">
      <c r="A189" s="160" t="s">
        <v>202</v>
      </c>
      <c r="B189" s="161"/>
      <c r="C189" s="209"/>
      <c r="D189" s="36">
        <v>8010</v>
      </c>
      <c r="E189" s="37"/>
      <c r="F189" s="37"/>
      <c r="G189" s="37"/>
      <c r="H189" s="38"/>
    </row>
    <row r="190" spans="1:8" ht="21.75" thickBot="1" x14ac:dyDescent="0.25">
      <c r="A190" s="290"/>
      <c r="B190" s="291"/>
      <c r="C190" s="125"/>
      <c r="D190" s="292"/>
      <c r="E190" s="292"/>
      <c r="F190" s="292"/>
      <c r="G190" s="292"/>
      <c r="H190" s="293"/>
    </row>
    <row r="192" spans="1:8" ht="21" x14ac:dyDescent="0.2">
      <c r="A192" s="220"/>
      <c r="B192" s="221" t="s">
        <v>133</v>
      </c>
      <c r="C192" s="222" t="s">
        <v>677</v>
      </c>
      <c r="D192" s="222"/>
      <c r="E192" s="223"/>
      <c r="F192" s="223"/>
      <c r="G192" s="223"/>
      <c r="H192" s="223"/>
    </row>
    <row r="193" spans="1:8" ht="21" x14ac:dyDescent="0.2">
      <c r="A193" s="220"/>
      <c r="B193" s="223"/>
      <c r="C193" s="224" t="s">
        <v>678</v>
      </c>
      <c r="D193" s="224"/>
      <c r="E193" s="223"/>
      <c r="F193" s="223"/>
      <c r="G193" s="223"/>
      <c r="H193" s="223"/>
    </row>
    <row r="194" spans="1:8" ht="21" x14ac:dyDescent="0.2">
      <c r="A194" s="220"/>
      <c r="B194" s="223"/>
      <c r="C194" s="224" t="s">
        <v>679</v>
      </c>
      <c r="D194" s="224"/>
      <c r="E194" s="223"/>
      <c r="F194" s="223"/>
      <c r="G194" s="223"/>
      <c r="H194" s="223"/>
    </row>
    <row r="195" spans="1:8" ht="21" x14ac:dyDescent="0.2">
      <c r="C195" s="224"/>
      <c r="D195" s="224"/>
      <c r="E195" s="223"/>
      <c r="F195" s="223"/>
      <c r="G195" s="223"/>
      <c r="H195" s="217"/>
    </row>
    <row r="196" spans="1:8" ht="26.25" customHeight="1" x14ac:dyDescent="0.2">
      <c r="A196" s="227" t="str">
        <f>Абакан_юр!A174</f>
        <v>По соглашению сторон в качестве валюты платежа могут выступать украинские гривны, в этом случае курс следующий: 1 руб. = 0,4408 гривен</v>
      </c>
      <c r="B196" s="227"/>
      <c r="C196" s="227"/>
      <c r="D196" s="228"/>
      <c r="E196" s="228"/>
      <c r="F196" s="229"/>
      <c r="G196" s="230"/>
      <c r="H196" s="230"/>
    </row>
    <row r="197" spans="1:8" ht="26.25" customHeight="1" x14ac:dyDescent="0.2">
      <c r="A197" s="227" t="str">
        <f>Абакан_юр!A175</f>
        <v>По соглашению сторон в качестве валюты платежа могут выступать дирхамы ОАЭ, в этом случае курс следующий: 1 руб. = 0,0420 дирхам</v>
      </c>
      <c r="B197" s="227"/>
      <c r="C197" s="227"/>
      <c r="D197" s="228"/>
      <c r="E197" s="228"/>
      <c r="F197" s="229"/>
      <c r="G197" s="232"/>
      <c r="H197" s="232"/>
    </row>
    <row r="198" spans="1:8" ht="26.25" customHeight="1" x14ac:dyDescent="0.2">
      <c r="A198" s="227" t="str">
        <f>Абакан_юр!A176</f>
        <v>По соглашению сторон в качестве валюты платежа могут выступать доллары США, в этом случае курс следующий: 1 руб. = 0,0114 доллара</v>
      </c>
      <c r="B198" s="227"/>
      <c r="C198" s="227"/>
      <c r="D198" s="228"/>
      <c r="E198" s="228"/>
      <c r="F198" s="229"/>
      <c r="G198" s="232"/>
      <c r="H198" s="232"/>
    </row>
    <row r="199" spans="1:8" ht="26.25" customHeight="1" x14ac:dyDescent="0.2">
      <c r="A199" s="227" t="str">
        <f>Абакан_юр!A177</f>
        <v>По соглашению сторон в качестве валюты платежа могут выступать евро, в этом случае курс следующий: 1 руб. = 0,0105 евро</v>
      </c>
      <c r="B199" s="227"/>
      <c r="C199" s="227"/>
      <c r="D199" s="228"/>
      <c r="E199" s="229"/>
      <c r="F199" s="229"/>
      <c r="G199" s="232"/>
      <c r="H199" s="232"/>
    </row>
    <row r="200" spans="1:8" ht="26.25" customHeight="1" x14ac:dyDescent="0.2">
      <c r="A200" s="227" t="str">
        <f>Абакан_юр!A178</f>
        <v>По соглашению сторон в качестве валюты платежа могут выступать чешские кроны, в этом случае курс следующий: 1 руб. = 0,2605 крона</v>
      </c>
      <c r="B200" s="227"/>
      <c r="C200" s="227"/>
      <c r="D200" s="228"/>
      <c r="E200" s="229"/>
      <c r="F200" s="229"/>
      <c r="G200" s="232"/>
      <c r="H200" s="232"/>
    </row>
    <row r="201" spans="1:8" ht="26.25" customHeight="1" x14ac:dyDescent="0.2">
      <c r="A201" s="227" t="str">
        <f>Абакан_юр!A179</f>
        <v>По соглашению сторон в качестве валюты платежа могут выступать киргизские сомы, в этом случае курс следующий: 1 руб. = 1,0083 сом</v>
      </c>
      <c r="B201" s="227"/>
      <c r="C201" s="227"/>
      <c r="D201" s="228"/>
      <c r="E201" s="228"/>
      <c r="F201" s="229"/>
      <c r="G201" s="232"/>
      <c r="H201" s="232"/>
    </row>
    <row r="202" spans="1:8" ht="26.25" customHeight="1" x14ac:dyDescent="0.2">
      <c r="A202" s="227" t="str">
        <f>Абакан_юр!A180</f>
        <v>По соглашению сторон в качестве валюты платежа могут выступать казахстанские тенге, в этом случае курс следующий: 1 руб. = 5,0473 тенге</v>
      </c>
      <c r="B202" s="227"/>
      <c r="C202" s="227"/>
      <c r="D202" s="228"/>
      <c r="E202" s="228"/>
      <c r="F202" s="229"/>
      <c r="G202" s="232"/>
      <c r="H202" s="232"/>
    </row>
    <row r="203" spans="1:8" ht="26.25" customHeight="1" x14ac:dyDescent="0.2">
      <c r="A203" s="233"/>
      <c r="B203" s="233"/>
      <c r="C203" s="233"/>
      <c r="D203" s="228"/>
      <c r="E203" s="228"/>
      <c r="F203" s="229"/>
      <c r="G203" s="232"/>
      <c r="H203" s="232"/>
    </row>
    <row r="204" spans="1:8" s="266" customFormat="1" ht="92.25" customHeight="1" x14ac:dyDescent="0.2">
      <c r="A204" s="756" t="s">
        <v>680</v>
      </c>
      <c r="B204" s="756"/>
      <c r="C204" s="756"/>
      <c r="D204" s="756"/>
      <c r="E204" s="756"/>
      <c r="F204" s="756"/>
      <c r="G204" s="756"/>
      <c r="H204" s="756"/>
    </row>
    <row r="205" spans="1:8" ht="26.25" x14ac:dyDescent="0.2">
      <c r="A205" s="233"/>
      <c r="B205" s="233"/>
      <c r="C205" s="234"/>
      <c r="D205" s="235"/>
      <c r="E205" s="235"/>
      <c r="F205" s="236"/>
      <c r="G205" s="237"/>
      <c r="H205" s="237"/>
    </row>
    <row r="206" spans="1:8" ht="21" x14ac:dyDescent="0.2">
      <c r="A206" s="239" t="s">
        <v>144</v>
      </c>
      <c r="B206" s="239"/>
      <c r="C206" s="239"/>
      <c r="D206" s="239"/>
      <c r="E206" s="239"/>
      <c r="F206" s="239"/>
      <c r="G206" s="239"/>
      <c r="H206" s="239"/>
    </row>
    <row r="207" spans="1:8" ht="21" x14ac:dyDescent="0.2">
      <c r="A207" s="239" t="s">
        <v>145</v>
      </c>
      <c r="B207" s="239"/>
      <c r="C207" s="239"/>
      <c r="D207" s="239"/>
      <c r="E207" s="239"/>
      <c r="F207" s="239"/>
      <c r="G207" s="239"/>
      <c r="H207" s="239"/>
    </row>
    <row r="208" spans="1:8" ht="21" x14ac:dyDescent="0.2">
      <c r="A208" s="605"/>
      <c r="B208" s="605"/>
      <c r="C208" s="605"/>
      <c r="D208" s="605"/>
      <c r="E208" s="605"/>
      <c r="F208" s="605"/>
      <c r="G208" s="605"/>
      <c r="H208" s="605"/>
    </row>
    <row r="209" spans="1:8" s="231" customFormat="1" ht="24.95" customHeight="1" thickBot="1" x14ac:dyDescent="0.25">
      <c r="A209" s="240" t="s">
        <v>146</v>
      </c>
      <c r="B209" s="240"/>
      <c r="C209" s="240"/>
      <c r="D209" s="240"/>
      <c r="E209" s="240"/>
      <c r="F209" s="241"/>
      <c r="H209" s="242"/>
    </row>
    <row r="210" spans="1:8" s="231" customFormat="1" ht="24.95" customHeight="1" thickBot="1" x14ac:dyDescent="0.25">
      <c r="A210" s="243" t="s">
        <v>147</v>
      </c>
      <c r="B210" s="244"/>
      <c r="C210" s="244"/>
      <c r="D210" s="244"/>
      <c r="E210" s="245"/>
      <c r="F210" s="246"/>
      <c r="G210" s="217"/>
      <c r="H210" s="247"/>
    </row>
    <row r="211" spans="1:8" s="231" customFormat="1" ht="88.5" customHeight="1" thickBot="1" x14ac:dyDescent="0.25">
      <c r="A211" s="426" t="s">
        <v>148</v>
      </c>
      <c r="B211" s="427"/>
      <c r="C211" s="250" t="s">
        <v>149</v>
      </c>
      <c r="D211" s="317" t="s">
        <v>150</v>
      </c>
      <c r="E211" s="318"/>
      <c r="F211" s="252"/>
      <c r="G211" s="252"/>
      <c r="H211" s="252"/>
    </row>
    <row r="212" spans="1:8" s="238" customFormat="1" ht="23.25" x14ac:dyDescent="0.2">
      <c r="A212" s="259" t="s">
        <v>207</v>
      </c>
      <c r="B212" s="757"/>
      <c r="C212" s="758" t="s">
        <v>208</v>
      </c>
      <c r="D212" s="759">
        <v>2190</v>
      </c>
      <c r="E212" s="257"/>
      <c r="F212" s="252"/>
      <c r="G212" s="252"/>
      <c r="H212" s="252"/>
    </row>
    <row r="213" spans="1:8" ht="24.95" customHeight="1" x14ac:dyDescent="0.2">
      <c r="A213" s="259" t="s">
        <v>209</v>
      </c>
      <c r="B213" s="757"/>
      <c r="C213" s="760"/>
      <c r="D213" s="263">
        <v>1590</v>
      </c>
      <c r="E213" s="262"/>
      <c r="F213" s="252"/>
      <c r="G213" s="252"/>
      <c r="H213" s="252"/>
    </row>
    <row r="214" spans="1:8" ht="24.95" customHeight="1" x14ac:dyDescent="0.2">
      <c r="A214" s="259" t="s">
        <v>210</v>
      </c>
      <c r="B214" s="757"/>
      <c r="C214" s="760"/>
      <c r="D214" s="263">
        <v>1440</v>
      </c>
      <c r="E214" s="262"/>
      <c r="F214" s="252"/>
      <c r="G214" s="252"/>
      <c r="H214" s="252"/>
    </row>
    <row r="215" spans="1:8" s="217" customFormat="1" ht="38.25" customHeight="1" thickBot="1" x14ac:dyDescent="0.25">
      <c r="A215" s="259" t="s">
        <v>211</v>
      </c>
      <c r="B215" s="757"/>
      <c r="C215" s="761"/>
      <c r="D215" s="762">
        <v>1290</v>
      </c>
      <c r="E215" s="325"/>
      <c r="F215" s="252"/>
      <c r="G215" s="252"/>
      <c r="H215" s="252"/>
    </row>
    <row r="216" spans="1:8" ht="50.1" customHeight="1" thickBot="1" x14ac:dyDescent="0.25">
      <c r="A216" s="240" t="s">
        <v>146</v>
      </c>
      <c r="B216" s="240"/>
      <c r="C216" s="240"/>
      <c r="D216" s="240"/>
      <c r="E216" s="240"/>
      <c r="F216" s="252"/>
      <c r="G216" s="231"/>
      <c r="H216" s="242"/>
    </row>
    <row r="217" spans="1:8" ht="50.1" customHeight="1" thickBot="1" x14ac:dyDescent="0.25">
      <c r="A217" s="311" t="s">
        <v>147</v>
      </c>
      <c r="B217" s="312"/>
      <c r="C217" s="312"/>
      <c r="D217" s="312"/>
      <c r="E217" s="313"/>
      <c r="F217" s="246"/>
      <c r="H217" s="247"/>
    </row>
    <row r="218" spans="1:8" ht="81" customHeight="1" thickBot="1" x14ac:dyDescent="0.25">
      <c r="A218" s="426" t="s">
        <v>148</v>
      </c>
      <c r="B218" s="427"/>
      <c r="C218" s="250" t="s">
        <v>149</v>
      </c>
      <c r="D218" s="440" t="s">
        <v>150</v>
      </c>
      <c r="E218" s="441"/>
      <c r="F218" s="252"/>
      <c r="G218" s="252"/>
      <c r="H218" s="252"/>
    </row>
    <row r="219" spans="1:8" ht="117" customHeight="1" x14ac:dyDescent="0.2">
      <c r="A219" s="763" t="s">
        <v>151</v>
      </c>
      <c r="B219" s="764"/>
      <c r="C219" s="255" t="s">
        <v>152</v>
      </c>
      <c r="D219" s="765" t="s">
        <v>153</v>
      </c>
      <c r="E219" s="766"/>
      <c r="F219" s="252"/>
      <c r="G219" s="252"/>
      <c r="H219" s="252"/>
    </row>
    <row r="220" spans="1:8" ht="77.25" customHeight="1" x14ac:dyDescent="0.2">
      <c r="A220" s="487" t="s">
        <v>154</v>
      </c>
      <c r="B220" s="488"/>
      <c r="C220" s="260" t="s">
        <v>155</v>
      </c>
      <c r="D220" s="489" t="s">
        <v>156</v>
      </c>
      <c r="E220" s="490"/>
      <c r="F220" s="252"/>
      <c r="G220" s="252"/>
      <c r="H220" s="252"/>
    </row>
    <row r="221" spans="1:8" ht="135" customHeight="1" x14ac:dyDescent="0.2">
      <c r="A221" s="487" t="s">
        <v>157</v>
      </c>
      <c r="B221" s="488"/>
      <c r="C221" s="260" t="s">
        <v>158</v>
      </c>
      <c r="D221" s="489" t="s">
        <v>156</v>
      </c>
      <c r="E221" s="490"/>
      <c r="F221" s="252"/>
      <c r="G221" s="252"/>
      <c r="H221" s="252"/>
    </row>
    <row r="222" spans="1:8" s="217" customFormat="1" ht="102.75" customHeight="1" thickBot="1" x14ac:dyDescent="0.25">
      <c r="A222" s="321" t="s">
        <v>160</v>
      </c>
      <c r="B222" s="322"/>
      <c r="C222" s="611" t="s">
        <v>161</v>
      </c>
      <c r="D222" s="322" t="s">
        <v>156</v>
      </c>
      <c r="E222" s="612"/>
      <c r="F222" s="246"/>
      <c r="G222" s="246"/>
      <c r="H222" s="246"/>
    </row>
    <row r="223" spans="1:8" s="238" customFormat="1" ht="222.75" customHeight="1" thickBot="1" x14ac:dyDescent="0.25">
      <c r="A223" s="321" t="s">
        <v>162</v>
      </c>
      <c r="B223" s="322"/>
      <c r="C223" s="323" t="s">
        <v>163</v>
      </c>
      <c r="D223" s="324" t="s">
        <v>156</v>
      </c>
      <c r="E223" s="325"/>
      <c r="F223" s="236"/>
      <c r="G223" s="237"/>
      <c r="H223" s="237"/>
    </row>
    <row r="224" spans="1:8" ht="26.25" x14ac:dyDescent="0.2">
      <c r="A224" s="729"/>
      <c r="B224" s="729"/>
      <c r="C224" s="636"/>
      <c r="D224" s="636"/>
      <c r="E224" s="636"/>
      <c r="F224" s="236"/>
      <c r="G224" s="237"/>
      <c r="H224" s="237"/>
    </row>
    <row r="225" spans="1:8" ht="34.5" customHeight="1" x14ac:dyDescent="0.2">
      <c r="A225" s="264" t="s">
        <v>164</v>
      </c>
      <c r="B225" s="264"/>
      <c r="C225" s="264"/>
      <c r="D225" s="264"/>
      <c r="E225" s="264"/>
      <c r="F225" s="264"/>
      <c r="G225" s="264"/>
      <c r="H225" s="264"/>
    </row>
    <row r="226" spans="1:8" ht="34.5" customHeight="1" x14ac:dyDescent="0.2">
      <c r="A226" s="264" t="s">
        <v>165</v>
      </c>
      <c r="B226" s="264"/>
      <c r="C226" s="264"/>
      <c r="D226" s="264"/>
      <c r="E226" s="264"/>
      <c r="F226" s="264"/>
      <c r="G226" s="264"/>
      <c r="H226" s="264"/>
    </row>
    <row r="227" spans="1:8" ht="183" customHeight="1" x14ac:dyDescent="0.2">
      <c r="A227" s="239" t="str">
        <f>Абакан_юр!A195</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27" s="239"/>
      <c r="C227" s="239"/>
      <c r="D227" s="239"/>
      <c r="E227" s="239"/>
      <c r="F227" s="239"/>
      <c r="G227" s="239"/>
      <c r="H227" s="239"/>
    </row>
    <row r="228" spans="1:8" ht="77.25" customHeight="1" x14ac:dyDescent="0.2">
      <c r="A228" s="239" t="s">
        <v>167</v>
      </c>
      <c r="B228" s="239"/>
      <c r="C228" s="239"/>
      <c r="D228" s="239"/>
      <c r="E228" s="239"/>
      <c r="F228" s="239"/>
      <c r="G228" s="239"/>
      <c r="H228" s="239"/>
    </row>
    <row r="229" spans="1:8" ht="23.25" x14ac:dyDescent="0.2">
      <c r="A229" s="264" t="s">
        <v>168</v>
      </c>
      <c r="B229" s="264"/>
      <c r="C229" s="264"/>
      <c r="D229" s="264"/>
      <c r="E229" s="264"/>
      <c r="F229" s="264"/>
      <c r="G229" s="264"/>
      <c r="H229" s="264"/>
    </row>
    <row r="230" spans="1:8" s="266" customFormat="1" ht="114.75" customHeight="1" x14ac:dyDescent="0.2">
      <c r="A230" s="239" t="s">
        <v>169</v>
      </c>
      <c r="B230" s="239"/>
      <c r="C230" s="239"/>
      <c r="D230" s="239"/>
      <c r="E230" s="239"/>
      <c r="F230" s="239"/>
      <c r="G230" s="239"/>
      <c r="H230" s="239"/>
    </row>
  </sheetData>
  <sheetProtection selectLockedCells="1" selectUnlockedCells="1"/>
  <mergeCells count="382">
    <mergeCell ref="A227:H227"/>
    <mergeCell ref="A228:H228"/>
    <mergeCell ref="A229:H229"/>
    <mergeCell ref="A230:E230"/>
    <mergeCell ref="F230:H230"/>
    <mergeCell ref="A222:B222"/>
    <mergeCell ref="D222:E222"/>
    <mergeCell ref="A223:B223"/>
    <mergeCell ref="D223:E223"/>
    <mergeCell ref="A225:H225"/>
    <mergeCell ref="A226:H226"/>
    <mergeCell ref="A219:B219"/>
    <mergeCell ref="D219:E219"/>
    <mergeCell ref="A220:B220"/>
    <mergeCell ref="D220:E220"/>
    <mergeCell ref="A221:B221"/>
    <mergeCell ref="D221:E221"/>
    <mergeCell ref="A215:B215"/>
    <mergeCell ref="D215:E215"/>
    <mergeCell ref="A216:E216"/>
    <mergeCell ref="A217:E217"/>
    <mergeCell ref="A218:B218"/>
    <mergeCell ref="D218:E218"/>
    <mergeCell ref="A210:E210"/>
    <mergeCell ref="A211:B211"/>
    <mergeCell ref="D211:E211"/>
    <mergeCell ref="A212:B212"/>
    <mergeCell ref="C212:C215"/>
    <mergeCell ref="D212:E212"/>
    <mergeCell ref="A213:B213"/>
    <mergeCell ref="D213:E213"/>
    <mergeCell ref="A214:B214"/>
    <mergeCell ref="D214:E214"/>
    <mergeCell ref="A201:C201"/>
    <mergeCell ref="A202:C202"/>
    <mergeCell ref="A204:H204"/>
    <mergeCell ref="A206:H206"/>
    <mergeCell ref="A207:H207"/>
    <mergeCell ref="A209:E209"/>
    <mergeCell ref="A196:C196"/>
    <mergeCell ref="G196:H196"/>
    <mergeCell ref="A197:C197"/>
    <mergeCell ref="A198:C198"/>
    <mergeCell ref="A199:C199"/>
    <mergeCell ref="A200:C200"/>
    <mergeCell ref="A190:B190"/>
    <mergeCell ref="D190:H190"/>
    <mergeCell ref="C192:D192"/>
    <mergeCell ref="C193:D193"/>
    <mergeCell ref="C194:D194"/>
    <mergeCell ref="C195:D195"/>
    <mergeCell ref="A187:C187"/>
    <mergeCell ref="D187:H187"/>
    <mergeCell ref="A188:B188"/>
    <mergeCell ref="C188:C189"/>
    <mergeCell ref="D188:H188"/>
    <mergeCell ref="A189:B189"/>
    <mergeCell ref="D189:H189"/>
    <mergeCell ref="A184:B184"/>
    <mergeCell ref="D184:H184"/>
    <mergeCell ref="A185:B185"/>
    <mergeCell ref="D185:H185"/>
    <mergeCell ref="A186:B186"/>
    <mergeCell ref="D186:H186"/>
    <mergeCell ref="A180:B180"/>
    <mergeCell ref="D180:H180"/>
    <mergeCell ref="A181:B181"/>
    <mergeCell ref="D181:H181"/>
    <mergeCell ref="A182:B182"/>
    <mergeCell ref="A183:B183"/>
    <mergeCell ref="D183:H183"/>
    <mergeCell ref="D176:H176"/>
    <mergeCell ref="A177:B177"/>
    <mergeCell ref="D177:H177"/>
    <mergeCell ref="A178:B178"/>
    <mergeCell ref="D178:H178"/>
    <mergeCell ref="A179:B179"/>
    <mergeCell ref="A172:B172"/>
    <mergeCell ref="D172:H172"/>
    <mergeCell ref="A173:B173"/>
    <mergeCell ref="C173:C177"/>
    <mergeCell ref="D173:H173"/>
    <mergeCell ref="A174:B174"/>
    <mergeCell ref="D174:H174"/>
    <mergeCell ref="A175:B175"/>
    <mergeCell ref="D175:H175"/>
    <mergeCell ref="A176:B176"/>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D123:H123"/>
    <mergeCell ref="A124:B124"/>
    <mergeCell ref="D124:H124"/>
    <mergeCell ref="A125:B125"/>
    <mergeCell ref="D125:H125"/>
    <mergeCell ref="A126:B126"/>
    <mergeCell ref="D126:H126"/>
    <mergeCell ref="A119:B119"/>
    <mergeCell ref="C119:C136"/>
    <mergeCell ref="D119:H119"/>
    <mergeCell ref="A120:B120"/>
    <mergeCell ref="D120:H120"/>
    <mergeCell ref="A121:B121"/>
    <mergeCell ref="D121:H121"/>
    <mergeCell ref="A122:B122"/>
    <mergeCell ref="D122:H122"/>
    <mergeCell ref="A123:B123"/>
    <mergeCell ref="A116:B116"/>
    <mergeCell ref="D116:H116"/>
    <mergeCell ref="A117:B117"/>
    <mergeCell ref="D117:H117"/>
    <mergeCell ref="A118:B118"/>
    <mergeCell ref="D118:H118"/>
    <mergeCell ref="A113:B113"/>
    <mergeCell ref="D113:H113"/>
    <mergeCell ref="A114:B114"/>
    <mergeCell ref="D114:H114"/>
    <mergeCell ref="A115:B115"/>
    <mergeCell ref="D115:H115"/>
    <mergeCell ref="A110:B110"/>
    <mergeCell ref="D110:H110"/>
    <mergeCell ref="A111:B111"/>
    <mergeCell ref="D111:H111"/>
    <mergeCell ref="A112:B112"/>
    <mergeCell ref="D112:H112"/>
    <mergeCell ref="A105:C105"/>
    <mergeCell ref="D105:H105"/>
    <mergeCell ref="D106:H106"/>
    <mergeCell ref="A107:B107"/>
    <mergeCell ref="C107:C115"/>
    <mergeCell ref="D107:H107"/>
    <mergeCell ref="A108:B108"/>
    <mergeCell ref="D108:H108"/>
    <mergeCell ref="A109:B109"/>
    <mergeCell ref="D109:H109"/>
    <mergeCell ref="A102:B102"/>
    <mergeCell ref="D102:H102"/>
    <mergeCell ref="A103:B103"/>
    <mergeCell ref="D103:H103"/>
    <mergeCell ref="A104:B104"/>
    <mergeCell ref="D104:H104"/>
    <mergeCell ref="A99:B99"/>
    <mergeCell ref="D99:H99"/>
    <mergeCell ref="A100:B100"/>
    <mergeCell ref="D100:H100"/>
    <mergeCell ref="A101:B101"/>
    <mergeCell ref="D101:H101"/>
    <mergeCell ref="A96:B96"/>
    <mergeCell ref="D96:H96"/>
    <mergeCell ref="A97:B97"/>
    <mergeCell ref="D97:H97"/>
    <mergeCell ref="A98:B98"/>
    <mergeCell ref="D98:H98"/>
    <mergeCell ref="A93:B93"/>
    <mergeCell ref="D93:H93"/>
    <mergeCell ref="A94:B94"/>
    <mergeCell ref="D94:H94"/>
    <mergeCell ref="A95:B95"/>
    <mergeCell ref="D95:H95"/>
    <mergeCell ref="A90:B90"/>
    <mergeCell ref="D90:H90"/>
    <mergeCell ref="A91:B91"/>
    <mergeCell ref="D91:H91"/>
    <mergeCell ref="A92:B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A72:B72"/>
    <mergeCell ref="D72:H72"/>
    <mergeCell ref="A73:B73"/>
    <mergeCell ref="D73:H73"/>
    <mergeCell ref="A74:B74"/>
    <mergeCell ref="D74:H74"/>
    <mergeCell ref="D68:H68"/>
    <mergeCell ref="A69:B69"/>
    <mergeCell ref="D69:H69"/>
    <mergeCell ref="A70:B70"/>
    <mergeCell ref="D70:H70"/>
    <mergeCell ref="A71:B71"/>
    <mergeCell ref="D71:H71"/>
    <mergeCell ref="A64:C64"/>
    <mergeCell ref="D64:H64"/>
    <mergeCell ref="A65:B65"/>
    <mergeCell ref="C65:C104"/>
    <mergeCell ref="D65:H65"/>
    <mergeCell ref="A66:B66"/>
    <mergeCell ref="D66:H66"/>
    <mergeCell ref="A67:B67"/>
    <mergeCell ref="D67:H67"/>
    <mergeCell ref="A68:B68"/>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47:H47"/>
    <mergeCell ref="A48:A52"/>
    <mergeCell ref="B48:B49"/>
    <mergeCell ref="C48:C49"/>
    <mergeCell ref="D48:D52"/>
    <mergeCell ref="E48:E52"/>
    <mergeCell ref="F48:F52"/>
    <mergeCell ref="G48:G52"/>
    <mergeCell ref="H48:H52"/>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1" firstPageNumber="0" fitToHeight="50" orientation="portrait" horizontalDpi="300" verticalDpi="300" r:id="rId1"/>
  <headerFooter alignWithMargins="0"/>
  <rowBreaks count="1" manualBreakCount="1">
    <brk id="62" max="7"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194"/>
  <sheetViews>
    <sheetView view="pageBreakPreview" zoomScale="40" zoomScaleNormal="60" zoomScaleSheetLayoutView="40" workbookViewId="0">
      <pane ySplit="3" topLeftCell="A131" activePane="bottomLeft" state="frozen"/>
      <selection activeCell="A181" sqref="A181:B181"/>
      <selection pane="bottomLeft" activeCell="A181" sqref="A181:B181"/>
    </sheetView>
  </sheetViews>
  <sheetFormatPr defaultColWidth="9.140625" defaultRowHeight="12.75" outlineLevelRow="1" x14ac:dyDescent="0.2"/>
  <cols>
    <col min="1" max="1" width="45.7109375" style="216" customWidth="1"/>
    <col min="2" max="2" width="80.7109375" style="217" customWidth="1"/>
    <col min="3" max="3" width="120.7109375" style="218" customWidth="1"/>
    <col min="4" max="7" width="30.7109375" style="217" customWidth="1"/>
    <col min="8" max="8" width="30.7109375" style="219" customWidth="1"/>
    <col min="9" max="16384" width="9.140625" style="219"/>
  </cols>
  <sheetData>
    <row r="1" spans="1:8" s="4" customFormat="1" ht="50.1" customHeight="1" x14ac:dyDescent="0.2">
      <c r="A1" s="1"/>
      <c r="B1" s="2"/>
      <c r="C1" s="3" t="s">
        <v>0</v>
      </c>
      <c r="D1" s="541"/>
      <c r="E1" s="541"/>
      <c r="F1" s="541"/>
      <c r="G1" s="542"/>
      <c r="H1" s="542"/>
    </row>
    <row r="2" spans="1:8" s="10" customFormat="1" ht="50.1" customHeight="1" x14ac:dyDescent="0.2">
      <c r="A2" s="5" t="str">
        <f>Абакан_юр!A2</f>
        <v>Введен в действие с "01" июня 2024 г.</v>
      </c>
      <c r="B2" s="6" t="s">
        <v>2</v>
      </c>
      <c r="C2" s="7" t="s">
        <v>681</v>
      </c>
      <c r="D2" s="543"/>
      <c r="E2" s="543"/>
      <c r="F2" s="543"/>
      <c r="G2" s="544"/>
      <c r="H2" s="544"/>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s="16" customFormat="1" ht="24.95" customHeight="1" thickBot="1" x14ac:dyDescent="0.25">
      <c r="A6" s="81"/>
      <c r="B6" s="129"/>
      <c r="C6" s="130"/>
      <c r="D6" s="267" t="s">
        <v>171</v>
      </c>
      <c r="E6" s="268" t="s">
        <v>172</v>
      </c>
      <c r="F6" s="269" t="s">
        <v>173</v>
      </c>
      <c r="G6" s="268" t="s">
        <v>174</v>
      </c>
      <c r="H6" s="270" t="s">
        <v>175</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"2ГИС.СТАРЫЙ ОСКОЛ" (версия для ПК); 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Интернет-площадки и Веб-приложения на основе Cправочника организаций "2ГИС.СТАРЫЙ ОСКОЛ", http://api.2gis.ru/</v>
      </c>
      <c r="D7" s="31">
        <f>F7*1.2</f>
        <v>4672.8</v>
      </c>
      <c r="E7" s="32">
        <f>F7*1.1</f>
        <v>4283.4000000000005</v>
      </c>
      <c r="F7" s="32">
        <v>3894</v>
      </c>
      <c r="G7" s="32">
        <f>F7*0.75</f>
        <v>2920.5</v>
      </c>
      <c r="H7" s="33">
        <f>F7*0.5</f>
        <v>1947</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"2ГИС.СТАРЫЙ ОСКОЛ" (версия для ПК); 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Интернет-площадки и Веб-приложения на основе Cправочника организаций "2ГИС.СТАРЫЙ ОСКОЛ",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"2ГИС.СТАРЫЙ ОСКОЛ" (версия для ПК); 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Интернет-площадки и Веб-приложения на основе Cправочника организаций "2ГИС.СТАРЫЙ ОСКОЛ", http://api.2gis.ru/</v>
      </c>
      <c r="D12" s="54">
        <f>F12*1.2</f>
        <v>5450.4</v>
      </c>
      <c r="E12" s="32">
        <f>F12*1.1</f>
        <v>4996.2000000000007</v>
      </c>
      <c r="F12" s="32">
        <v>4542</v>
      </c>
      <c r="G12" s="32">
        <f>F12*0.75</f>
        <v>3406.5</v>
      </c>
      <c r="H12" s="33">
        <f>F12*0.5</f>
        <v>2271</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"2ГИС.СТАРЫЙ ОСКОЛ" (версия для ПК); 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Интернет-площадки и Веб-приложения на основе Cправочника организаций "2ГИС.СТАРЫЙ ОСКОЛ",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1038</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"2ГИС.СТАРЫЙ ОСКОЛ"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"2ГИС.СТАРЫЙ ОСКОЛ"; Электронный справочник "2ГИС.СТАРЫЙ ОСКОЛ"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Интернет-площадки и Веб-приложения на основе Cправочника организаций "2ГИС.СТАРЫЙ ОСКОЛ", http://api.2gis.ru/</v>
      </c>
      <c r="D23" s="271">
        <v>120</v>
      </c>
      <c r="E23" s="272"/>
      <c r="F23" s="272"/>
      <c r="G23" s="272"/>
      <c r="H23" s="273"/>
    </row>
    <row r="24" spans="1:8" s="16" customFormat="1" ht="94.5" customHeight="1" x14ac:dyDescent="0.2">
      <c r="A24" s="71"/>
      <c r="B24" s="92"/>
      <c r="C24" s="93"/>
      <c r="D24" s="94"/>
      <c r="E24" s="95"/>
      <c r="F24" s="95"/>
      <c r="G24" s="95"/>
      <c r="H24" s="274"/>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2ГИС 4.0 и выше)</v>
      </c>
      <c r="D25" s="275"/>
      <c r="E25" s="276"/>
      <c r="F25" s="276"/>
      <c r="G25" s="276"/>
      <c r="H25" s="277"/>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"2ГИС.СТАРЫЙ ОСКОЛ" (версия для ПК); 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v>
      </c>
      <c r="D27" s="31">
        <f>F27*1.2</f>
        <v>6552</v>
      </c>
      <c r="E27" s="32">
        <f>F27*1.1</f>
        <v>6006.0000000000009</v>
      </c>
      <c r="F27" s="32">
        <v>5460</v>
      </c>
      <c r="G27" s="32">
        <f>F27*0.75</f>
        <v>4095</v>
      </c>
      <c r="H27" s="33">
        <f>F27*0.5</f>
        <v>2730</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"2ГИС.СТАРЫЙ ОСКОЛ" (версия для ПК); 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v>
      </c>
      <c r="D32" s="54">
        <f>F32*1.2</f>
        <v>7632</v>
      </c>
      <c r="E32" s="32">
        <f>F32*1.1</f>
        <v>6996.0000000000009</v>
      </c>
      <c r="F32" s="32">
        <v>6360</v>
      </c>
      <c r="G32" s="32">
        <f>F32*0.75</f>
        <v>4770</v>
      </c>
      <c r="H32" s="33">
        <f>F32*0.5</f>
        <v>3180</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1560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"2ГИС.СТАРЫЙ ОСКОЛ"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"2ГИС.СТАРЫЙ ОСКОЛ"; Электронный справочник "2ГИС.СТАРЫЙ ОСКОЛ"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v>
      </c>
      <c r="D43" s="68">
        <v>168</v>
      </c>
      <c r="E43" s="69"/>
      <c r="F43" s="69"/>
      <c r="G43" s="69"/>
      <c r="H43" s="70"/>
    </row>
    <row r="44" spans="1:8" s="16" customFormat="1" ht="69.75" customHeight="1" x14ac:dyDescent="0.2">
      <c r="A44" s="71"/>
      <c r="B44" s="92"/>
      <c r="C44" s="93"/>
      <c r="D44" s="74"/>
      <c r="E44" s="75"/>
      <c r="F44" s="75"/>
      <c r="G44" s="75"/>
      <c r="H44" s="7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2ГИС 4.0 и выше)</v>
      </c>
      <c r="D45" s="74"/>
      <c r="E45" s="75"/>
      <c r="F45" s="75"/>
      <c r="G45" s="75"/>
      <c r="H45" s="7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2ГИС 4.0 и выше)</v>
      </c>
      <c r="D46" s="74"/>
      <c r="E46" s="75"/>
      <c r="F46" s="75"/>
      <c r="G46" s="75"/>
      <c r="H46" s="76"/>
    </row>
    <row r="47" spans="1:8" s="16" customFormat="1" ht="24.95" customHeight="1" thickBot="1" x14ac:dyDescent="0.25">
      <c r="A47" s="81"/>
      <c r="B47" s="82"/>
      <c r="C47" s="83"/>
      <c r="D47" s="113"/>
      <c r="E47" s="114"/>
      <c r="F47" s="114"/>
      <c r="G47" s="114"/>
      <c r="H47" s="115"/>
    </row>
    <row r="48" spans="1:8" s="16" customFormat="1" ht="48" customHeight="1" x14ac:dyDescent="0.2">
      <c r="A48" s="29" t="s">
        <v>31</v>
      </c>
      <c r="B48" s="30" t="s">
        <v>27</v>
      </c>
      <c r="C4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"2ГИС.СТАРЫЙ ОСКОЛ" (версия для ПК); 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Интернет-площадки и Веб-приложения на основе Cправочника организаций "2ГИС.СТАРЫЙ ОСКОЛ", http://api.2gis.ru/</v>
      </c>
      <c r="D48" s="31">
        <f>F48*1.2</f>
        <v>5608.8</v>
      </c>
      <c r="E48" s="32">
        <f>F48*1.1</f>
        <v>5141.4000000000005</v>
      </c>
      <c r="F48" s="32">
        <v>4674</v>
      </c>
      <c r="G48" s="32">
        <f>F48*0.75</f>
        <v>3505.5</v>
      </c>
      <c r="H48" s="33">
        <f>F48*0.5</f>
        <v>2337</v>
      </c>
    </row>
    <row r="49" spans="1:8" s="16" customFormat="1" ht="132" customHeight="1" x14ac:dyDescent="0.2">
      <c r="A49" s="34"/>
      <c r="B49" s="35"/>
      <c r="C49" s="35"/>
      <c r="D49" s="36"/>
      <c r="E49" s="37"/>
      <c r="F49" s="37"/>
      <c r="G49" s="37"/>
      <c r="H49" s="38"/>
    </row>
    <row r="50" spans="1:8" s="16" customFormat="1" ht="127.5" customHeight="1" x14ac:dyDescent="0.2">
      <c r="A50" s="34"/>
      <c r="B50" s="39" t="s">
        <v>12</v>
      </c>
      <c r="C5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"2ГИС.СТАРЫЙ ОСКОЛ" (версия для ПК); 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Интернет-площадки и Веб-приложения на основе Cправочника организаций "2ГИС.СТАРЫЙ ОСКОЛ", http://api.2gis.ru/</v>
      </c>
      <c r="D50" s="36"/>
      <c r="E50" s="37"/>
      <c r="F50" s="37"/>
      <c r="G50" s="37"/>
      <c r="H50" s="38"/>
    </row>
    <row r="51" spans="1:8" s="16" customFormat="1" ht="127.5" customHeight="1" thickBot="1" x14ac:dyDescent="0.25">
      <c r="A51" s="119"/>
      <c r="B51" s="120" t="s">
        <v>33</v>
      </c>
      <c r="C51"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2ГИС 4.0 и выше)</v>
      </c>
      <c r="D51" s="121"/>
      <c r="E51" s="122"/>
      <c r="F51" s="122"/>
      <c r="G51" s="122"/>
      <c r="H51" s="123"/>
    </row>
    <row r="52" spans="1:8" s="16" customFormat="1" ht="166.5" customHeight="1" thickBot="1" x14ac:dyDescent="0.25">
      <c r="A52" s="41"/>
      <c r="B52" s="42" t="s">
        <v>13</v>
      </c>
      <c r="C52"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2ГИС 4.0 и выше)</v>
      </c>
      <c r="D52" s="44"/>
      <c r="E52" s="45"/>
      <c r="F52" s="45"/>
      <c r="G52" s="45"/>
      <c r="H52" s="46"/>
    </row>
    <row r="53" spans="1:8" s="16" customFormat="1" ht="24.95" customHeight="1" thickBot="1" x14ac:dyDescent="0.25">
      <c r="A53" s="47"/>
      <c r="B53" s="48"/>
      <c r="C53" s="49"/>
      <c r="D53" s="50"/>
      <c r="E53" s="51"/>
      <c r="F53" s="51"/>
      <c r="G53" s="51"/>
      <c r="H53" s="52"/>
    </row>
    <row r="54" spans="1:8" s="16" customFormat="1" ht="48" customHeight="1" x14ac:dyDescent="0.2">
      <c r="A54" s="53" t="s">
        <v>35</v>
      </c>
      <c r="B54" s="30" t="s">
        <v>27</v>
      </c>
      <c r="C54"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"2ГИС.СТАРЫЙ ОСКОЛ" (версия для ПК); 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Интернет-площадки и Веб-приложения на основе Cправочника организаций "2ГИС.СТАРЫЙ ОСКОЛ", http://api.2gis.ru/</v>
      </c>
      <c r="D54" s="54">
        <f>F54*1.2</f>
        <v>6544.8</v>
      </c>
      <c r="E54" s="32">
        <f>F54*1.1</f>
        <v>5999.4000000000005</v>
      </c>
      <c r="F54" s="32">
        <v>5454</v>
      </c>
      <c r="G54" s="32">
        <f>F54*0.75</f>
        <v>4090.5</v>
      </c>
      <c r="H54" s="33">
        <f>F54*0.5</f>
        <v>2727</v>
      </c>
    </row>
    <row r="55" spans="1:8" s="16" customFormat="1" ht="132" customHeight="1" x14ac:dyDescent="0.2">
      <c r="A55" s="55"/>
      <c r="B55" s="35"/>
      <c r="C55" s="35"/>
      <c r="D55" s="56"/>
      <c r="E55" s="37"/>
      <c r="F55" s="37"/>
      <c r="G55" s="37"/>
      <c r="H55" s="38"/>
    </row>
    <row r="56" spans="1:8" s="16" customFormat="1" ht="138.94999999999999" customHeight="1" x14ac:dyDescent="0.2">
      <c r="A56" s="55"/>
      <c r="B56" s="39" t="s">
        <v>12</v>
      </c>
      <c r="C56"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"2ГИС.СТАРЫЙ ОСКОЛ" (версия для ПК); 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Интернет-площадки и Веб-приложения на основе Cправочника организаций "2ГИС.СТАРЫЙ ОСКОЛ", http://api.2gis.ru/</v>
      </c>
      <c r="D56" s="56"/>
      <c r="E56" s="37"/>
      <c r="F56" s="37"/>
      <c r="G56" s="37"/>
      <c r="H56" s="38"/>
    </row>
    <row r="57" spans="1:8" s="16" customFormat="1" ht="166.5" customHeight="1" x14ac:dyDescent="0.2">
      <c r="A57" s="55"/>
      <c r="B57" s="57" t="s">
        <v>13</v>
      </c>
      <c r="C57"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2ГИС 4.0 и выше)</v>
      </c>
      <c r="D57" s="56"/>
      <c r="E57" s="37"/>
      <c r="F57" s="37"/>
      <c r="G57" s="37"/>
      <c r="H57" s="38"/>
    </row>
    <row r="58" spans="1:8" s="16" customFormat="1" ht="92.25" customHeight="1" thickBot="1" x14ac:dyDescent="0.25">
      <c r="A58" s="59"/>
      <c r="B58" s="42" t="s">
        <v>36</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2ГИС 4.0 и выше)</v>
      </c>
      <c r="D58" s="61"/>
      <c r="E58" s="45"/>
      <c r="F58" s="45"/>
      <c r="G58" s="45"/>
      <c r="H58" s="46"/>
    </row>
    <row r="59" spans="1:8" s="16" customFormat="1" ht="24.95" customHeight="1" thickBot="1" x14ac:dyDescent="0.25">
      <c r="A59" s="81"/>
      <c r="B59" s="82"/>
      <c r="C59" s="83"/>
      <c r="D59" s="84"/>
      <c r="E59" s="85"/>
      <c r="F59" s="85"/>
      <c r="G59" s="85"/>
      <c r="H59" s="86"/>
    </row>
    <row r="60" spans="1:8" s="16" customFormat="1" ht="50.1" customHeight="1" x14ac:dyDescent="0.2">
      <c r="A60" s="65" t="s">
        <v>37</v>
      </c>
      <c r="B60" s="87" t="s">
        <v>23</v>
      </c>
      <c r="C60"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Интернет-площадки и Веб-приложения на основе Cправочника организаций "2ГИС.СТАРЫЙ ОСКОЛ", http://api.2gis.ru/</v>
      </c>
      <c r="D60" s="271">
        <v>120</v>
      </c>
      <c r="E60" s="272"/>
      <c r="F60" s="272"/>
      <c r="G60" s="272"/>
      <c r="H60" s="273"/>
    </row>
    <row r="61" spans="1:8" s="16" customFormat="1" ht="94.5" customHeight="1" x14ac:dyDescent="0.2">
      <c r="A61" s="71"/>
      <c r="B61" s="92"/>
      <c r="C61" s="93"/>
      <c r="D61" s="94"/>
      <c r="E61" s="95"/>
      <c r="F61" s="95"/>
      <c r="G61" s="95"/>
      <c r="H61" s="274"/>
    </row>
    <row r="62" spans="1:8" s="16" customFormat="1" ht="163.5" customHeight="1" thickBot="1" x14ac:dyDescent="0.25">
      <c r="A62" s="77"/>
      <c r="B62" s="97" t="s">
        <v>13</v>
      </c>
      <c r="C62"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2ГИС 4.0 и выше)</v>
      </c>
      <c r="D62" s="275"/>
      <c r="E62" s="276"/>
      <c r="F62" s="276"/>
      <c r="G62" s="276"/>
      <c r="H62" s="277"/>
    </row>
    <row r="63" spans="1:8" s="16" customFormat="1" ht="24.95" customHeight="1" thickBot="1" x14ac:dyDescent="0.25">
      <c r="A63" s="81"/>
      <c r="B63" s="129"/>
      <c r="C63" s="130"/>
      <c r="D63" s="113"/>
      <c r="E63" s="114"/>
      <c r="F63" s="114"/>
      <c r="G63" s="114"/>
      <c r="H63" s="115"/>
    </row>
    <row r="64" spans="1:8" s="16" customFormat="1" ht="50.1" customHeight="1" thickBot="1" x14ac:dyDescent="0.25">
      <c r="A64" s="136" t="s">
        <v>38</v>
      </c>
      <c r="B64" s="137"/>
      <c r="C64" s="137"/>
      <c r="D64" s="138" t="str">
        <f>"от "&amp;MIN(D65:D84)&amp;" до "&amp;MAX(D65:D84)</f>
        <v>от 474 до 9480</v>
      </c>
      <c r="E64" s="139"/>
      <c r="F64" s="139"/>
      <c r="G64" s="139"/>
      <c r="H64" s="140"/>
    </row>
    <row r="65" spans="1:8" s="16" customFormat="1" ht="37.5" customHeight="1" outlineLevel="1" x14ac:dyDescent="0.2">
      <c r="A65" s="141" t="s">
        <v>39</v>
      </c>
      <c r="B65" s="142"/>
      <c r="C65" s="536" t="str">
        <f>"Электронный справочник на основе Справочника организаций "&amp;$C$2&amp;" (версия для ПК)"</f>
        <v>Электронный справочник на основе Справочника организаций "2ГИС.СТАРЫЙ ОСКОЛ" (версия для ПК)</v>
      </c>
      <c r="D65" s="144">
        <v>474</v>
      </c>
      <c r="E65" s="145"/>
      <c r="F65" s="145"/>
      <c r="G65" s="145"/>
      <c r="H65" s="146"/>
    </row>
    <row r="66" spans="1:8" s="16" customFormat="1" ht="37.5" customHeight="1" outlineLevel="1" x14ac:dyDescent="0.2">
      <c r="A66" s="147" t="s">
        <v>40</v>
      </c>
      <c r="B66" s="148"/>
      <c r="C66" s="536"/>
      <c r="D66" s="36">
        <v>948</v>
      </c>
      <c r="E66" s="37"/>
      <c r="F66" s="37"/>
      <c r="G66" s="37"/>
      <c r="H66" s="38"/>
    </row>
    <row r="67" spans="1:8" s="16" customFormat="1" ht="37.5" customHeight="1" outlineLevel="1" x14ac:dyDescent="0.2">
      <c r="A67" s="147" t="s">
        <v>41</v>
      </c>
      <c r="B67" s="148"/>
      <c r="C67" s="536"/>
      <c r="D67" s="36">
        <v>1422</v>
      </c>
      <c r="E67" s="37"/>
      <c r="F67" s="37"/>
      <c r="G67" s="37"/>
      <c r="H67" s="38"/>
    </row>
    <row r="68" spans="1:8" s="16" customFormat="1" ht="37.5" customHeight="1" outlineLevel="1" x14ac:dyDescent="0.2">
      <c r="A68" s="147" t="s">
        <v>42</v>
      </c>
      <c r="B68" s="148"/>
      <c r="C68" s="536"/>
      <c r="D68" s="36">
        <v>1896</v>
      </c>
      <c r="E68" s="37"/>
      <c r="F68" s="37"/>
      <c r="G68" s="37"/>
      <c r="H68" s="38"/>
    </row>
    <row r="69" spans="1:8" s="16" customFormat="1" ht="37.5" customHeight="1" outlineLevel="1" x14ac:dyDescent="0.2">
      <c r="A69" s="147" t="s">
        <v>43</v>
      </c>
      <c r="B69" s="148"/>
      <c r="C69" s="536"/>
      <c r="D69" s="36">
        <v>2370</v>
      </c>
      <c r="E69" s="37"/>
      <c r="F69" s="37"/>
      <c r="G69" s="37"/>
      <c r="H69" s="38"/>
    </row>
    <row r="70" spans="1:8" s="16" customFormat="1" ht="37.5" customHeight="1" outlineLevel="1" x14ac:dyDescent="0.2">
      <c r="A70" s="147" t="s">
        <v>44</v>
      </c>
      <c r="B70" s="148"/>
      <c r="C70" s="536"/>
      <c r="D70" s="36">
        <v>2844</v>
      </c>
      <c r="E70" s="37"/>
      <c r="F70" s="37"/>
      <c r="G70" s="37"/>
      <c r="H70" s="38"/>
    </row>
    <row r="71" spans="1:8" s="16" customFormat="1" ht="37.5" customHeight="1" outlineLevel="1" x14ac:dyDescent="0.2">
      <c r="A71" s="147" t="s">
        <v>45</v>
      </c>
      <c r="B71" s="148"/>
      <c r="C71" s="536"/>
      <c r="D71" s="36">
        <v>3318</v>
      </c>
      <c r="E71" s="37"/>
      <c r="F71" s="37"/>
      <c r="G71" s="37"/>
      <c r="H71" s="38"/>
    </row>
    <row r="72" spans="1:8" s="16" customFormat="1" ht="37.5" customHeight="1" outlineLevel="1" x14ac:dyDescent="0.2">
      <c r="A72" s="147" t="s">
        <v>46</v>
      </c>
      <c r="B72" s="148"/>
      <c r="C72" s="536"/>
      <c r="D72" s="36">
        <v>3792</v>
      </c>
      <c r="E72" s="37"/>
      <c r="F72" s="37"/>
      <c r="G72" s="37"/>
      <c r="H72" s="38"/>
    </row>
    <row r="73" spans="1:8" s="16" customFormat="1" ht="37.5" customHeight="1" outlineLevel="1" x14ac:dyDescent="0.2">
      <c r="A73" s="147" t="s">
        <v>47</v>
      </c>
      <c r="B73" s="148"/>
      <c r="C73" s="536"/>
      <c r="D73" s="36">
        <v>4266</v>
      </c>
      <c r="E73" s="37"/>
      <c r="F73" s="37"/>
      <c r="G73" s="37"/>
      <c r="H73" s="38"/>
    </row>
    <row r="74" spans="1:8" s="16" customFormat="1" ht="37.5" customHeight="1" outlineLevel="1" x14ac:dyDescent="0.2">
      <c r="A74" s="147" t="s">
        <v>48</v>
      </c>
      <c r="B74" s="148"/>
      <c r="C74" s="536"/>
      <c r="D74" s="36">
        <v>4740</v>
      </c>
      <c r="E74" s="37"/>
      <c r="F74" s="37"/>
      <c r="G74" s="37"/>
      <c r="H74" s="38"/>
    </row>
    <row r="75" spans="1:8" s="16" customFormat="1" ht="37.5" customHeight="1" outlineLevel="1" x14ac:dyDescent="0.2">
      <c r="A75" s="147" t="s">
        <v>49</v>
      </c>
      <c r="B75" s="148"/>
      <c r="C75" s="536"/>
      <c r="D75" s="36">
        <v>5214</v>
      </c>
      <c r="E75" s="37"/>
      <c r="F75" s="37"/>
      <c r="G75" s="37"/>
      <c r="H75" s="38"/>
    </row>
    <row r="76" spans="1:8" s="16" customFormat="1" ht="37.5" customHeight="1" outlineLevel="1" x14ac:dyDescent="0.2">
      <c r="A76" s="147" t="s">
        <v>50</v>
      </c>
      <c r="B76" s="148"/>
      <c r="C76" s="536"/>
      <c r="D76" s="36">
        <v>5688</v>
      </c>
      <c r="E76" s="37"/>
      <c r="F76" s="37"/>
      <c r="G76" s="37"/>
      <c r="H76" s="38"/>
    </row>
    <row r="77" spans="1:8" s="16" customFormat="1" ht="37.5" customHeight="1" outlineLevel="1" x14ac:dyDescent="0.2">
      <c r="A77" s="147" t="s">
        <v>51</v>
      </c>
      <c r="B77" s="148"/>
      <c r="C77" s="536"/>
      <c r="D77" s="36">
        <v>6162</v>
      </c>
      <c r="E77" s="37"/>
      <c r="F77" s="37"/>
      <c r="G77" s="37"/>
      <c r="H77" s="38"/>
    </row>
    <row r="78" spans="1:8" s="16" customFormat="1" ht="37.5" customHeight="1" outlineLevel="1" x14ac:dyDescent="0.2">
      <c r="A78" s="147" t="s">
        <v>52</v>
      </c>
      <c r="B78" s="148"/>
      <c r="C78" s="536"/>
      <c r="D78" s="36">
        <v>6636</v>
      </c>
      <c r="E78" s="37"/>
      <c r="F78" s="37"/>
      <c r="G78" s="37"/>
      <c r="H78" s="38"/>
    </row>
    <row r="79" spans="1:8" s="16" customFormat="1" ht="37.5" customHeight="1" outlineLevel="1" x14ac:dyDescent="0.2">
      <c r="A79" s="147" t="s">
        <v>53</v>
      </c>
      <c r="B79" s="148"/>
      <c r="C79" s="536"/>
      <c r="D79" s="36">
        <v>7110</v>
      </c>
      <c r="E79" s="37"/>
      <c r="F79" s="37"/>
      <c r="G79" s="37"/>
      <c r="H79" s="38"/>
    </row>
    <row r="80" spans="1:8" s="16" customFormat="1" ht="37.5" customHeight="1" outlineLevel="1" x14ac:dyDescent="0.2">
      <c r="A80" s="147" t="s">
        <v>54</v>
      </c>
      <c r="B80" s="148"/>
      <c r="C80" s="536"/>
      <c r="D80" s="36">
        <v>7584</v>
      </c>
      <c r="E80" s="37"/>
      <c r="F80" s="37"/>
      <c r="G80" s="37"/>
      <c r="H80" s="38"/>
    </row>
    <row r="81" spans="1:8" s="16" customFormat="1" ht="37.5" customHeight="1" outlineLevel="1" x14ac:dyDescent="0.2">
      <c r="A81" s="147" t="s">
        <v>55</v>
      </c>
      <c r="B81" s="148"/>
      <c r="C81" s="536"/>
      <c r="D81" s="36">
        <v>8058</v>
      </c>
      <c r="E81" s="37"/>
      <c r="F81" s="37"/>
      <c r="G81" s="37"/>
      <c r="H81" s="38"/>
    </row>
    <row r="82" spans="1:8" s="16" customFormat="1" ht="37.5" customHeight="1" outlineLevel="1" x14ac:dyDescent="0.2">
      <c r="A82" s="147" t="s">
        <v>56</v>
      </c>
      <c r="B82" s="148"/>
      <c r="C82" s="536"/>
      <c r="D82" s="36">
        <v>8532</v>
      </c>
      <c r="E82" s="37"/>
      <c r="F82" s="37"/>
      <c r="G82" s="37"/>
      <c r="H82" s="38"/>
    </row>
    <row r="83" spans="1:8" s="16" customFormat="1" ht="37.5" customHeight="1" outlineLevel="1" x14ac:dyDescent="0.2">
      <c r="A83" s="147" t="s">
        <v>57</v>
      </c>
      <c r="B83" s="148"/>
      <c r="C83" s="536"/>
      <c r="D83" s="36">
        <v>9006</v>
      </c>
      <c r="E83" s="37"/>
      <c r="F83" s="37"/>
      <c r="G83" s="37"/>
      <c r="H83" s="38"/>
    </row>
    <row r="84" spans="1:8" s="16" customFormat="1" ht="37.5" customHeight="1" outlineLevel="1" thickBot="1" x14ac:dyDescent="0.25">
      <c r="A84" s="147" t="s">
        <v>58</v>
      </c>
      <c r="B84" s="148"/>
      <c r="C84" s="537"/>
      <c r="D84" s="36">
        <v>9480</v>
      </c>
      <c r="E84" s="37"/>
      <c r="F84" s="37"/>
      <c r="G84" s="37"/>
      <c r="H84" s="38"/>
    </row>
    <row r="85" spans="1:8" s="16" customFormat="1" ht="50.1" customHeight="1" thickBot="1" x14ac:dyDescent="0.25">
      <c r="A85" s="136" t="s">
        <v>59</v>
      </c>
      <c r="B85" s="137"/>
      <c r="C85" s="137"/>
      <c r="D85" s="138" t="str">
        <f>"от "&amp;MIN(D86:D95)&amp;" до "&amp;MAX(D86:D95)</f>
        <v>от 300 до 5310</v>
      </c>
      <c r="E85" s="139"/>
      <c r="F85" s="139"/>
      <c r="G85" s="139"/>
      <c r="H85" s="140"/>
    </row>
    <row r="86" spans="1:8" s="16" customFormat="1" ht="150" customHeight="1" x14ac:dyDescent="0.2">
      <c r="A86" s="149" t="s">
        <v>60</v>
      </c>
      <c r="B86" s="150" t="s">
        <v>13</v>
      </c>
      <c r="C86" s="151" t="str">
        <f t="shared" ref="C8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2ГИС 4.0 и выше)</v>
      </c>
      <c r="D86" s="144">
        <v>648</v>
      </c>
      <c r="E86" s="145"/>
      <c r="F86" s="145"/>
      <c r="G86" s="145"/>
      <c r="H86" s="146"/>
    </row>
    <row r="87" spans="1:8" s="16" customFormat="1" ht="37.5" customHeight="1" x14ac:dyDescent="0.2">
      <c r="A87" s="160" t="s">
        <v>61</v>
      </c>
      <c r="B87" s="161"/>
      <c r="C87" s="156" t="str">
        <f>"Электронный справочник на основе Справочника организаций "&amp;$C$2&amp;" (версия для ПК)"</f>
        <v>Электронный справочник на основе Справочника организаций "2ГИС.СТАРЫЙ ОСКОЛ" (версия для ПК)</v>
      </c>
      <c r="D87" s="36">
        <v>444</v>
      </c>
      <c r="E87" s="37"/>
      <c r="F87" s="37"/>
      <c r="G87" s="37"/>
      <c r="H87" s="38"/>
    </row>
    <row r="88" spans="1:8" s="16" customFormat="1" ht="37.5" customHeight="1" x14ac:dyDescent="0.2">
      <c r="A88" s="160" t="s">
        <v>62</v>
      </c>
      <c r="B88" s="161"/>
      <c r="C88" s="159"/>
      <c r="D88" s="36">
        <v>5310</v>
      </c>
      <c r="E88" s="37"/>
      <c r="F88" s="37"/>
      <c r="G88" s="37"/>
      <c r="H88" s="38"/>
    </row>
    <row r="89" spans="1:8" s="16" customFormat="1" ht="37.5" customHeight="1" x14ac:dyDescent="0.2">
      <c r="A89" s="160" t="s">
        <v>63</v>
      </c>
      <c r="B89" s="285"/>
      <c r="C89" s="159"/>
      <c r="D89" s="297">
        <v>1038</v>
      </c>
      <c r="E89" s="157"/>
      <c r="F89" s="157"/>
      <c r="G89" s="157"/>
      <c r="H89" s="158"/>
    </row>
    <row r="90" spans="1:8" s="16" customFormat="1" ht="37.5" customHeight="1" x14ac:dyDescent="0.2">
      <c r="A90" s="160" t="s">
        <v>64</v>
      </c>
      <c r="B90" s="161"/>
      <c r="C90" s="159"/>
      <c r="D90" s="297">
        <v>3246</v>
      </c>
      <c r="E90" s="157"/>
      <c r="F90" s="157"/>
      <c r="G90" s="157"/>
      <c r="H90" s="158"/>
    </row>
    <row r="91" spans="1:8" s="16" customFormat="1" ht="37.5" customHeight="1" x14ac:dyDescent="0.2">
      <c r="A91" s="160" t="s">
        <v>65</v>
      </c>
      <c r="B91" s="285"/>
      <c r="C91" s="159"/>
      <c r="D91" s="36">
        <v>300</v>
      </c>
      <c r="E91" s="37"/>
      <c r="F91" s="37"/>
      <c r="G91" s="37"/>
      <c r="H91" s="38"/>
    </row>
    <row r="92" spans="1:8" s="16" customFormat="1" ht="37.5" customHeight="1" x14ac:dyDescent="0.2">
      <c r="A92" s="160" t="s">
        <v>66</v>
      </c>
      <c r="B92" s="285"/>
      <c r="C92" s="159"/>
      <c r="D92" s="36">
        <v>300</v>
      </c>
      <c r="E92" s="37"/>
      <c r="F92" s="37"/>
      <c r="G92" s="37"/>
      <c r="H92" s="38"/>
    </row>
    <row r="93" spans="1:8" s="16" customFormat="1" ht="37.5" customHeight="1" x14ac:dyDescent="0.2">
      <c r="A93" s="160" t="s">
        <v>67</v>
      </c>
      <c r="B93" s="285"/>
      <c r="C93" s="159"/>
      <c r="D93" s="36">
        <v>600</v>
      </c>
      <c r="E93" s="37"/>
      <c r="F93" s="37"/>
      <c r="G93" s="37"/>
      <c r="H93" s="38"/>
    </row>
    <row r="94" spans="1:8" s="16" customFormat="1" ht="37.5" customHeight="1" x14ac:dyDescent="0.2">
      <c r="A94" s="160" t="s">
        <v>68</v>
      </c>
      <c r="B94" s="285"/>
      <c r="C94" s="159"/>
      <c r="D94" s="36">
        <v>900</v>
      </c>
      <c r="E94" s="37"/>
      <c r="F94" s="37"/>
      <c r="G94" s="37"/>
      <c r="H94" s="38"/>
    </row>
    <row r="95" spans="1:8" s="16" customFormat="1" ht="37.5" customHeight="1" thickBot="1" x14ac:dyDescent="0.25">
      <c r="A95" s="207" t="s">
        <v>69</v>
      </c>
      <c r="B95" s="286"/>
      <c r="C95" s="164"/>
      <c r="D95" s="36">
        <v>4632</v>
      </c>
      <c r="E95" s="37"/>
      <c r="F95" s="37"/>
      <c r="G95" s="37"/>
      <c r="H95" s="38"/>
    </row>
    <row r="96" spans="1:8" s="16" customFormat="1" ht="117.75" customHeight="1" thickBot="1" x14ac:dyDescent="0.25">
      <c r="A96" s="287" t="s">
        <v>71</v>
      </c>
      <c r="B96" s="288"/>
      <c r="C96" s="28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"2ГИС.СТАРЫЙ ОСКОЛ" (версия для ПК); 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Интернет-площадки и Веб-приложения на основе Cправочника организаций "2ГИС.СТАРЫЙ ОСКОЛ", http://api.2gis.ru/</v>
      </c>
      <c r="D96" s="45">
        <v>30</v>
      </c>
      <c r="E96" s="45"/>
      <c r="F96" s="45"/>
      <c r="G96" s="45"/>
      <c r="H96" s="46"/>
    </row>
    <row r="97" spans="1:8" s="28" customFormat="1" ht="50.1" customHeight="1" thickBot="1" x14ac:dyDescent="0.25">
      <c r="A97" s="24" t="s">
        <v>72</v>
      </c>
      <c r="B97" s="25"/>
      <c r="C97" s="26"/>
      <c r="D97" s="173" t="str">
        <f>"от "&amp;MIN(D99,D119:H135)&amp;" до "&amp;MAX(D99,D119:H135)</f>
        <v>от 504 до 9444</v>
      </c>
      <c r="E97" s="173"/>
      <c r="F97" s="173"/>
      <c r="G97" s="173"/>
      <c r="H97" s="174"/>
    </row>
    <row r="98" spans="1:8" s="16" customFormat="1" ht="24.95" customHeight="1" thickBot="1" x14ac:dyDescent="0.25">
      <c r="A98" s="290"/>
      <c r="B98" s="291"/>
      <c r="C98" s="130"/>
      <c r="D98" s="292"/>
      <c r="E98" s="292"/>
      <c r="F98" s="292"/>
      <c r="G98" s="292"/>
      <c r="H98" s="293"/>
    </row>
    <row r="99" spans="1:8" s="16" customFormat="1" ht="58.5" customHeight="1" thickBot="1" x14ac:dyDescent="0.25">
      <c r="A99" s="179" t="s">
        <v>73</v>
      </c>
      <c r="B99" s="180"/>
      <c r="C99"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"2ГИС.СТАРЫЙ ОСКОЛ" (версия для ПК); Интернет-площадка 2gis.kz на основе Cправочника организаций "2ГИС.СТАРЫЙ ОСКОЛ"; Электронный справочник на основе Справочника организаций "2ГИС.СТАРЫЙ ОСКОЛ" (мобильная версия); Интернет-площадки и Веб-приложения на основе Cправочника организаций "2ГИС.СТАРЫЙ ОСКОЛ", http://api.2gis.kz/</v>
      </c>
      <c r="D99" s="182">
        <v>6480</v>
      </c>
      <c r="E99" s="182"/>
      <c r="F99" s="182"/>
      <c r="G99" s="182"/>
      <c r="H99" s="183"/>
    </row>
    <row r="100" spans="1:8" s="16" customFormat="1" ht="58.5" customHeight="1" thickBot="1" x14ac:dyDescent="0.25">
      <c r="A100" s="184" t="s">
        <v>74</v>
      </c>
      <c r="B100" s="185"/>
      <c r="C100" s="186"/>
      <c r="D100" s="187" t="s">
        <v>75</v>
      </c>
      <c r="E100" s="188"/>
      <c r="F100" s="188"/>
      <c r="G100" s="188"/>
      <c r="H100" s="189"/>
    </row>
    <row r="101" spans="1:8" s="16" customFormat="1" ht="58.5" customHeight="1" x14ac:dyDescent="0.2">
      <c r="A101" s="190" t="s">
        <v>76</v>
      </c>
      <c r="B101" s="191"/>
      <c r="C101" s="186"/>
      <c r="D101" s="157">
        <f>D99/4</f>
        <v>1620</v>
      </c>
      <c r="E101" s="157"/>
      <c r="F101" s="157"/>
      <c r="G101" s="157"/>
      <c r="H101" s="158"/>
    </row>
    <row r="102" spans="1:8" s="16" customFormat="1" ht="58.5" customHeight="1" x14ac:dyDescent="0.2">
      <c r="A102" s="190" t="s">
        <v>77</v>
      </c>
      <c r="B102" s="191"/>
      <c r="C102" s="186"/>
      <c r="D102" s="157">
        <f>D99/5</f>
        <v>1296</v>
      </c>
      <c r="E102" s="157"/>
      <c r="F102" s="157"/>
      <c r="G102" s="157"/>
      <c r="H102" s="158"/>
    </row>
    <row r="103" spans="1:8" s="16" customFormat="1" ht="58.5" customHeight="1" x14ac:dyDescent="0.2">
      <c r="A103" s="190" t="s">
        <v>78</v>
      </c>
      <c r="B103" s="191"/>
      <c r="C103" s="186"/>
      <c r="D103" s="157">
        <f>D99/6</f>
        <v>1080</v>
      </c>
      <c r="E103" s="157"/>
      <c r="F103" s="157"/>
      <c r="G103" s="157"/>
      <c r="H103" s="158"/>
    </row>
    <row r="104" spans="1:8" s="16" customFormat="1" ht="58.5" customHeight="1" x14ac:dyDescent="0.2">
      <c r="A104" s="190" t="s">
        <v>79</v>
      </c>
      <c r="B104" s="191"/>
      <c r="C104" s="186"/>
      <c r="D104" s="157">
        <f>D99/7</f>
        <v>925.71428571428567</v>
      </c>
      <c r="E104" s="157"/>
      <c r="F104" s="157"/>
      <c r="G104" s="157"/>
      <c r="H104" s="158"/>
    </row>
    <row r="105" spans="1:8" s="16" customFormat="1" ht="58.5" customHeight="1" x14ac:dyDescent="0.2">
      <c r="A105" s="190" t="s">
        <v>80</v>
      </c>
      <c r="B105" s="191"/>
      <c r="C105" s="186"/>
      <c r="D105" s="157">
        <f>D99/8</f>
        <v>810</v>
      </c>
      <c r="E105" s="157"/>
      <c r="F105" s="157"/>
      <c r="G105" s="157"/>
      <c r="H105" s="158"/>
    </row>
    <row r="106" spans="1:8" s="16" customFormat="1" ht="58.5" customHeight="1" x14ac:dyDescent="0.2">
      <c r="A106" s="190" t="s">
        <v>81</v>
      </c>
      <c r="B106" s="191"/>
      <c r="C106" s="186"/>
      <c r="D106" s="157">
        <f>D99/9</f>
        <v>720</v>
      </c>
      <c r="E106" s="157"/>
      <c r="F106" s="157"/>
      <c r="G106" s="157"/>
      <c r="H106" s="158"/>
    </row>
    <row r="107" spans="1:8" s="16" customFormat="1" ht="58.5" customHeight="1" x14ac:dyDescent="0.2">
      <c r="A107" s="190" t="s">
        <v>82</v>
      </c>
      <c r="B107" s="191"/>
      <c r="C107" s="186"/>
      <c r="D107" s="157">
        <f>D99/10</f>
        <v>648</v>
      </c>
      <c r="E107" s="157"/>
      <c r="F107" s="157"/>
      <c r="G107" s="157"/>
      <c r="H107" s="158"/>
    </row>
    <row r="108" spans="1:8" s="16" customFormat="1" ht="58.5" customHeight="1" thickBot="1" x14ac:dyDescent="0.25">
      <c r="A108" s="179" t="s">
        <v>83</v>
      </c>
      <c r="B108" s="180"/>
      <c r="C108" s="186"/>
      <c r="D108" s="182">
        <v>9720</v>
      </c>
      <c r="E108" s="182"/>
      <c r="F108" s="182"/>
      <c r="G108" s="182"/>
      <c r="H108" s="183"/>
    </row>
    <row r="109" spans="1:8" s="16" customFormat="1" ht="58.5" customHeight="1" thickBot="1" x14ac:dyDescent="0.25">
      <c r="A109" s="184" t="s">
        <v>74</v>
      </c>
      <c r="B109" s="185"/>
      <c r="C109" s="186"/>
      <c r="D109" s="187" t="s">
        <v>75</v>
      </c>
      <c r="E109" s="188"/>
      <c r="F109" s="188"/>
      <c r="G109" s="188"/>
      <c r="H109" s="189"/>
    </row>
    <row r="110" spans="1:8" s="16" customFormat="1" ht="58.5" customHeight="1" x14ac:dyDescent="0.2">
      <c r="A110" s="190" t="s">
        <v>76</v>
      </c>
      <c r="B110" s="191"/>
      <c r="C110" s="186"/>
      <c r="D110" s="157">
        <v>2430</v>
      </c>
      <c r="E110" s="157"/>
      <c r="F110" s="157"/>
      <c r="G110" s="157"/>
      <c r="H110" s="158"/>
    </row>
    <row r="111" spans="1:8" s="16" customFormat="1" ht="58.5" customHeight="1" x14ac:dyDescent="0.2">
      <c r="A111" s="190" t="s">
        <v>77</v>
      </c>
      <c r="B111" s="191"/>
      <c r="C111" s="186"/>
      <c r="D111" s="157">
        <v>1944</v>
      </c>
      <c r="E111" s="157"/>
      <c r="F111" s="157"/>
      <c r="G111" s="157"/>
      <c r="H111" s="158"/>
    </row>
    <row r="112" spans="1:8" s="16" customFormat="1" ht="58.5" customHeight="1" x14ac:dyDescent="0.2">
      <c r="A112" s="190" t="s">
        <v>78</v>
      </c>
      <c r="B112" s="191"/>
      <c r="C112" s="186"/>
      <c r="D112" s="157">
        <v>1620</v>
      </c>
      <c r="E112" s="157"/>
      <c r="F112" s="157"/>
      <c r="G112" s="157"/>
      <c r="H112" s="158"/>
    </row>
    <row r="113" spans="1:8" s="16" customFormat="1" ht="58.5" customHeight="1" x14ac:dyDescent="0.2">
      <c r="A113" s="190" t="s">
        <v>79</v>
      </c>
      <c r="B113" s="191"/>
      <c r="C113" s="186"/>
      <c r="D113" s="157">
        <v>1388.5714285714284</v>
      </c>
      <c r="E113" s="157"/>
      <c r="F113" s="157"/>
      <c r="G113" s="157"/>
      <c r="H113" s="158"/>
    </row>
    <row r="114" spans="1:8" s="16" customFormat="1" ht="58.5" customHeight="1" x14ac:dyDescent="0.2">
      <c r="A114" s="190" t="s">
        <v>80</v>
      </c>
      <c r="B114" s="191"/>
      <c r="C114" s="186"/>
      <c r="D114" s="157">
        <v>1215</v>
      </c>
      <c r="E114" s="157"/>
      <c r="F114" s="157"/>
      <c r="G114" s="157"/>
      <c r="H114" s="158"/>
    </row>
    <row r="115" spans="1:8" s="16" customFormat="1" ht="58.5" customHeight="1" x14ac:dyDescent="0.2">
      <c r="A115" s="190" t="s">
        <v>81</v>
      </c>
      <c r="B115" s="191"/>
      <c r="C115" s="186"/>
      <c r="D115" s="157">
        <v>1080</v>
      </c>
      <c r="E115" s="157"/>
      <c r="F115" s="157"/>
      <c r="G115" s="157"/>
      <c r="H115" s="158"/>
    </row>
    <row r="116" spans="1:8" s="16" customFormat="1" ht="58.5" customHeight="1" thickBot="1" x14ac:dyDescent="0.25">
      <c r="A116" s="190" t="s">
        <v>82</v>
      </c>
      <c r="B116" s="191"/>
      <c r="C116" s="194"/>
      <c r="D116" s="157">
        <v>972</v>
      </c>
      <c r="E116" s="157"/>
      <c r="F116" s="157"/>
      <c r="G116" s="157"/>
      <c r="H116" s="158"/>
    </row>
    <row r="117" spans="1:8" s="16" customFormat="1" ht="62.45" customHeight="1" thickBot="1" x14ac:dyDescent="0.25">
      <c r="A117" s="195" t="s">
        <v>84</v>
      </c>
      <c r="B117" s="196"/>
      <c r="C117"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2ГИС 4.0 и выше)</v>
      </c>
      <c r="D117" s="44">
        <v>10008</v>
      </c>
      <c r="E117" s="45"/>
      <c r="F117" s="45"/>
      <c r="G117" s="45"/>
      <c r="H117" s="46"/>
    </row>
    <row r="118" spans="1:8" s="16" customFormat="1" ht="24.95" customHeight="1" thickBot="1" x14ac:dyDescent="0.25">
      <c r="A118" s="290"/>
      <c r="B118" s="291"/>
      <c r="C118" s="125"/>
      <c r="D118" s="292"/>
      <c r="E118" s="292"/>
      <c r="F118" s="292"/>
      <c r="G118" s="292"/>
      <c r="H118" s="293"/>
    </row>
    <row r="119" spans="1:8" s="16" customFormat="1" ht="50.1" customHeight="1" x14ac:dyDescent="0.2">
      <c r="A119" s="154" t="s">
        <v>85</v>
      </c>
      <c r="B119" s="204"/>
      <c r="C119" s="298" t="str">
        <f>"Интернет-площадка 2gis.ru на основе Cправочника организаций "&amp;$C$2&amp;""</f>
        <v>Интернет-площадка 2gis.ru на основе Cправочника организаций "2ГИС.СТАРЫЙ ОСКОЛ"</v>
      </c>
      <c r="D119" s="297">
        <v>948</v>
      </c>
      <c r="E119" s="157"/>
      <c r="F119" s="157"/>
      <c r="G119" s="157"/>
      <c r="H119" s="158"/>
    </row>
    <row r="120" spans="1:8" s="16" customFormat="1" ht="50.1" customHeight="1" x14ac:dyDescent="0.2">
      <c r="A120" s="160" t="s">
        <v>86</v>
      </c>
      <c r="B120" s="161"/>
      <c r="C120" s="203" t="str">
        <f>"Электронный справочник на основе Справочника организаций "&amp;$C$2&amp;" (версия для ПК)"</f>
        <v>Электронный справочник на основе Справочника организаций "2ГИС.СТАРЫЙ ОСКОЛ" (версия для ПК)</v>
      </c>
      <c r="D120" s="56">
        <v>2214</v>
      </c>
      <c r="E120" s="37"/>
      <c r="F120" s="37"/>
      <c r="G120" s="37"/>
      <c r="H120" s="38"/>
    </row>
    <row r="121" spans="1:8" s="16" customFormat="1" ht="50.1" customHeight="1" x14ac:dyDescent="0.2">
      <c r="A121" s="154" t="s">
        <v>87</v>
      </c>
      <c r="B121" s="204"/>
      <c r="C121" s="203" t="str">
        <f>"Электронный справочник на основе Справочника организаций "&amp;$C$2&amp;" (версия для ПК)"</f>
        <v>Электронный справочник на основе Справочника организаций "2ГИС.СТАРЫЙ ОСКОЛ" (версия для ПК)</v>
      </c>
      <c r="D121" s="56">
        <v>8202</v>
      </c>
      <c r="E121" s="37"/>
      <c r="F121" s="37"/>
      <c r="G121" s="37"/>
      <c r="H121" s="38"/>
    </row>
    <row r="122" spans="1:8" s="16" customFormat="1" ht="50.1" customHeight="1" x14ac:dyDescent="0.2">
      <c r="A122" s="154" t="s">
        <v>88</v>
      </c>
      <c r="B122" s="204"/>
      <c r="C122" s="203" t="str">
        <f>"Интернет-площадка 2gis.ru на основе Cправочника организаций "&amp;$C$2&amp;""</f>
        <v>Интернет-площадка 2gis.ru на основе Cправочника организаций "2ГИС.СТАРЫЙ ОСКОЛ"</v>
      </c>
      <c r="D122" s="56">
        <v>1416</v>
      </c>
      <c r="E122" s="37"/>
      <c r="F122" s="37"/>
      <c r="G122" s="37"/>
      <c r="H122" s="38"/>
    </row>
    <row r="123" spans="1:8" s="16" customFormat="1" ht="50.1" customHeight="1" x14ac:dyDescent="0.2">
      <c r="A123" s="160" t="s">
        <v>89</v>
      </c>
      <c r="B123" s="161"/>
      <c r="C123" s="203" t="str">
        <f>"Интернет-площадка 2gis.ru на основе Cправочника организаций "&amp;$C$2&amp;""</f>
        <v>Интернет-площадка 2gis.ru на основе Cправочника организаций "2ГИС.СТАРЫЙ ОСКОЛ"</v>
      </c>
      <c r="D123" s="56">
        <v>1699.2</v>
      </c>
      <c r="E123" s="37"/>
      <c r="F123" s="37"/>
      <c r="G123" s="37"/>
      <c r="H123" s="38"/>
    </row>
    <row r="124" spans="1:8" s="16" customFormat="1" ht="50.1" customHeight="1" x14ac:dyDescent="0.2">
      <c r="A124" s="160" t="s">
        <v>90</v>
      </c>
      <c r="B124" s="161"/>
      <c r="C124" s="203" t="str">
        <f>"Электронный справочник на основе Справочника организаций "&amp;$C$2&amp;" (версия для ПК)"</f>
        <v>Электронный справочник на основе Справочника организаций "2ГИС.СТАРЫЙ ОСКОЛ" (версия для ПК)</v>
      </c>
      <c r="D124" s="56">
        <v>2952</v>
      </c>
      <c r="E124" s="37"/>
      <c r="F124" s="37"/>
      <c r="G124" s="37"/>
      <c r="H124" s="38"/>
    </row>
    <row r="125" spans="1:8" s="16" customFormat="1" ht="50.1" customHeight="1" x14ac:dyDescent="0.2">
      <c r="A125" s="160" t="s">
        <v>91</v>
      </c>
      <c r="B125" s="161"/>
      <c r="C125" s="203" t="str">
        <f>"Электронный справочник на основе Справочника организаций "&amp;$C$2&amp;" (версия для ПК)"</f>
        <v>Электронный справочник на основе Справочника организаций "2ГИС.СТАРЫЙ ОСКОЛ" (версия для ПК)</v>
      </c>
      <c r="D125" s="56">
        <v>6636</v>
      </c>
      <c r="E125" s="37"/>
      <c r="F125" s="37"/>
      <c r="G125" s="37"/>
      <c r="H125" s="38"/>
    </row>
    <row r="126" spans="1:8" s="16" customFormat="1" ht="50.1" customHeight="1" x14ac:dyDescent="0.2">
      <c r="A126" s="160" t="s">
        <v>92</v>
      </c>
      <c r="B126" s="161"/>
      <c r="C126" s="203" t="str">
        <f>"Электронный справочник на основе Справочника организаций "&amp;$C$2&amp;" (версия для ПК)"</f>
        <v>Электронный справочник на основе Справочника организаций "2ГИС.СТАРЫЙ ОСКОЛ" (версия для ПК)</v>
      </c>
      <c r="D126" s="56">
        <v>9444</v>
      </c>
      <c r="E126" s="37"/>
      <c r="F126" s="37"/>
      <c r="G126" s="37"/>
      <c r="H126" s="38"/>
    </row>
    <row r="127" spans="1:8" s="16" customFormat="1" ht="50.1" customHeight="1" x14ac:dyDescent="0.2">
      <c r="A127" s="160" t="s">
        <v>93</v>
      </c>
      <c r="B127" s="161"/>
      <c r="C127" s="203" t="str">
        <f>C158</f>
        <v>электронный справочник на основе Справочника организаций "2ГИС.СТАРЫЙ ОСКОЛ" (мобильная версия 2ГИС 4.0 и выше)</v>
      </c>
      <c r="D127" s="56">
        <v>1200</v>
      </c>
      <c r="E127" s="37"/>
      <c r="F127" s="37"/>
      <c r="G127" s="37"/>
      <c r="H127" s="38"/>
    </row>
    <row r="128" spans="1:8" s="16" customFormat="1" ht="50.1" customHeight="1" x14ac:dyDescent="0.2">
      <c r="A128" s="160" t="s">
        <v>94</v>
      </c>
      <c r="B128" s="161"/>
      <c r="C128" s="203" t="s">
        <v>95</v>
      </c>
      <c r="D128" s="56">
        <v>504</v>
      </c>
      <c r="E128" s="37"/>
      <c r="F128" s="37"/>
      <c r="G128" s="37"/>
      <c r="H128" s="38"/>
    </row>
    <row r="129" spans="1:8" s="16" customFormat="1" ht="64.5" customHeight="1" x14ac:dyDescent="0.2">
      <c r="A129" s="160" t="s">
        <v>96</v>
      </c>
      <c r="B129" s="161"/>
      <c r="C129"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"2ГИС.СТАРЫЙ ОСКОЛ" (мобильная версия 2ГИС 4.0 и выше); Интернет-площадка 2gis.ru на основе Cправочника организаций "2ГИС.СТАРЫЙ ОСКОЛ"</v>
      </c>
      <c r="D129" s="56">
        <v>1890</v>
      </c>
      <c r="E129" s="37"/>
      <c r="F129" s="37"/>
      <c r="G129" s="37"/>
      <c r="H129" s="38"/>
    </row>
    <row r="130" spans="1:8" s="16" customFormat="1" ht="64.5" customHeight="1" x14ac:dyDescent="0.2">
      <c r="A130" s="160" t="s">
        <v>97</v>
      </c>
      <c r="B130" s="161"/>
      <c r="C130" s="203" t="str">
        <f t="shared" ref="C130:C13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"2ГИС.СТАРЫЙ ОСКОЛ" (мобильная версия 2ГИС 4.0 и выше); Интернет-площадка 2gis.ru на основе Cправочника организаций "2ГИС.СТАРЫЙ ОСКОЛ"</v>
      </c>
      <c r="D130" s="56">
        <v>1512</v>
      </c>
      <c r="E130" s="37"/>
      <c r="F130" s="37"/>
      <c r="G130" s="37"/>
      <c r="H130" s="38"/>
    </row>
    <row r="131" spans="1:8" s="16" customFormat="1" ht="64.5" customHeight="1" x14ac:dyDescent="0.2">
      <c r="A131" s="160" t="s">
        <v>98</v>
      </c>
      <c r="B131" s="161"/>
      <c r="C131" s="203" t="str">
        <f t="shared" si="1"/>
        <v>электронный справочник на основе Справочника организаций "2ГИС.СТАРЫЙ ОСКОЛ" (мобильная версия 2ГИС 4.0 и выше); Интернет-площадка 2gis.ru на основе Cправочника организаций "2ГИС.СТАРЫЙ ОСКОЛ"</v>
      </c>
      <c r="D131" s="56">
        <v>1656</v>
      </c>
      <c r="E131" s="37"/>
      <c r="F131" s="37"/>
      <c r="G131" s="37"/>
      <c r="H131" s="38"/>
    </row>
    <row r="132" spans="1:8" s="16" customFormat="1" ht="64.5" customHeight="1" x14ac:dyDescent="0.2">
      <c r="A132" s="160" t="s">
        <v>99</v>
      </c>
      <c r="B132" s="161"/>
      <c r="C132" s="203" t="str">
        <f t="shared" si="1"/>
        <v>электронный справочник на основе Справочника организаций "2ГИС.СТАРЫЙ ОСКОЛ" (мобильная версия 2ГИС 4.0 и выше); Интернет-площадка 2gis.ru на основе Cправочника организаций "2ГИС.СТАРЫЙ ОСКОЛ"</v>
      </c>
      <c r="D132" s="56">
        <v>756</v>
      </c>
      <c r="E132" s="37"/>
      <c r="F132" s="37"/>
      <c r="G132" s="37"/>
      <c r="H132" s="38"/>
    </row>
    <row r="133" spans="1:8" s="16" customFormat="1" ht="64.5" customHeight="1" x14ac:dyDescent="0.2">
      <c r="A133" s="160" t="s">
        <v>100</v>
      </c>
      <c r="B133" s="161" t="s">
        <v>100</v>
      </c>
      <c r="C133"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"2ГИС.СТАРЫЙ ОСКОЛ" (мобильная версия 2ГИС 4.0 и выше); Интернет-площадка 2gis.ru на основе Cправочника организаций "2ГИС.СТАРЫЙ ОСКОЛ"</v>
      </c>
      <c r="D133" s="56">
        <v>9444</v>
      </c>
      <c r="E133" s="37"/>
      <c r="F133" s="37"/>
      <c r="G133" s="37"/>
      <c r="H133" s="38"/>
    </row>
    <row r="134" spans="1:8" s="16" customFormat="1" ht="64.5" customHeight="1" x14ac:dyDescent="0.2">
      <c r="A134" s="160" t="s">
        <v>101</v>
      </c>
      <c r="B134" s="161" t="s">
        <v>101</v>
      </c>
      <c r="C134"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"2ГИС.СТАРЫЙ ОСКОЛ" (мобильная версия 2ГИС 4.0 и выше); Интернет-площадка 2gis.ru на основе Cправочника организаций "2ГИС.СТАРЫЙ ОСКОЛ"</v>
      </c>
      <c r="D134" s="56">
        <v>1002</v>
      </c>
      <c r="E134" s="37"/>
      <c r="F134" s="37"/>
      <c r="G134" s="37"/>
      <c r="H134" s="38"/>
    </row>
    <row r="135" spans="1:8" s="16" customFormat="1" ht="50.1" customHeight="1" thickBot="1" x14ac:dyDescent="0.25">
      <c r="A135" s="160" t="s">
        <v>102</v>
      </c>
      <c r="B135" s="161"/>
      <c r="C135" s="203" t="str">
        <f>"Электронный справочник на основе Справочника организаций "&amp;$C$2&amp;" (версия для ПК)"</f>
        <v>Электронный справочник на основе Справочника организаций "2ГИС.СТАРЫЙ ОСКОЛ" (версия для ПК)</v>
      </c>
      <c r="D135" s="56">
        <v>2952</v>
      </c>
      <c r="E135" s="37"/>
      <c r="F135" s="37"/>
      <c r="G135" s="37"/>
      <c r="H135" s="38"/>
    </row>
    <row r="136" spans="1:8" s="16" customFormat="1" ht="102" customHeight="1" thickBot="1" x14ac:dyDescent="0.25">
      <c r="A136" s="160" t="s">
        <v>16</v>
      </c>
      <c r="B136" s="161"/>
      <c r="C136"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2ГИС 4.0 и выше)</v>
      </c>
      <c r="D136" s="56">
        <v>648</v>
      </c>
      <c r="E136" s="37"/>
      <c r="F136" s="37"/>
      <c r="G136" s="37"/>
      <c r="H136" s="38"/>
    </row>
    <row r="137" spans="1:8" s="16" customFormat="1" ht="102" customHeight="1" thickBot="1" x14ac:dyDescent="0.25">
      <c r="A137" s="160" t="s">
        <v>103</v>
      </c>
      <c r="B137" s="161"/>
      <c r="C137"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2ГИС 4.0 и выше)</v>
      </c>
      <c r="D137" s="56">
        <v>100002</v>
      </c>
      <c r="E137" s="37"/>
      <c r="F137" s="37"/>
      <c r="G137" s="37"/>
      <c r="H137" s="38"/>
    </row>
    <row r="138" spans="1:8" s="16" customFormat="1" ht="126" customHeight="1" x14ac:dyDescent="0.2">
      <c r="A138" s="160" t="s">
        <v>104</v>
      </c>
      <c r="B138" s="161"/>
      <c r="C138" s="30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"2ГИС.СТАРЫЙ ОСКОЛ" (версия для ПК); 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Интернет-площадки и Веб-приложения на основе Cправочника организаций "2ГИС.СТАРЫЙ ОСКОЛ", http://api.2gis.ru/</v>
      </c>
      <c r="D138" s="56">
        <v>8610</v>
      </c>
      <c r="E138" s="37"/>
      <c r="F138" s="37"/>
      <c r="G138" s="37"/>
      <c r="H138" s="38"/>
    </row>
    <row r="139" spans="1:8" s="16" customFormat="1" ht="126" customHeight="1" x14ac:dyDescent="0.2">
      <c r="A139" s="154" t="s">
        <v>106</v>
      </c>
      <c r="B139" s="204"/>
      <c r="C139"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"2ГИС.СТАРЫЙ ОСКОЛ" (мобильная версия 2ГИС 4.0 и выше)</v>
      </c>
      <c r="D139" s="56"/>
      <c r="E139" s="37"/>
      <c r="F139" s="37"/>
      <c r="G139" s="37"/>
      <c r="H139" s="38"/>
    </row>
    <row r="140" spans="1:8" s="16" customFormat="1" ht="50.1" customHeight="1" x14ac:dyDescent="0.2">
      <c r="A140" s="160" t="s">
        <v>107</v>
      </c>
      <c r="B140" s="161"/>
      <c r="C140" s="203" t="str">
        <f>"Интернет-площадка 2gis.ru на основе Cправочника организаций "&amp;$C$2&amp;""</f>
        <v>Интернет-площадка 2gis.ru на основе Cправочника организаций "2ГИС.СТАРЫЙ ОСКОЛ"</v>
      </c>
      <c r="D140" s="56">
        <v>1440</v>
      </c>
      <c r="E140" s="37"/>
      <c r="F140" s="37"/>
      <c r="G140" s="37"/>
      <c r="H140" s="38"/>
    </row>
    <row r="141" spans="1:8" s="16" customFormat="1" ht="50.1" customHeight="1" x14ac:dyDescent="0.2">
      <c r="A141" s="160" t="s">
        <v>108</v>
      </c>
      <c r="B141" s="161"/>
      <c r="C141" s="203" t="str">
        <f t="shared" ref="C141:C150" si="2">"Электронный справочник на основе Справочника организаций "&amp;$C$2&amp;" (версия для ПК)"</f>
        <v>Электронный справочник на основе Справочника организаций "2ГИС.СТАРЫЙ ОСКОЛ" (версия для ПК)</v>
      </c>
      <c r="D141" s="56">
        <v>3120</v>
      </c>
      <c r="E141" s="37"/>
      <c r="F141" s="37"/>
      <c r="G141" s="37"/>
      <c r="H141" s="38"/>
    </row>
    <row r="142" spans="1:8" s="16" customFormat="1" ht="50.1" customHeight="1" x14ac:dyDescent="0.2">
      <c r="A142" s="154" t="s">
        <v>109</v>
      </c>
      <c r="B142" s="204"/>
      <c r="C142" s="203" t="str">
        <f t="shared" si="2"/>
        <v>Электронный справочник на основе Справочника организаций "2ГИС.СТАРЫЙ ОСКОЛ" (версия для ПК)</v>
      </c>
      <c r="D142" s="56">
        <v>11520</v>
      </c>
      <c r="E142" s="37"/>
      <c r="F142" s="37"/>
      <c r="G142" s="37"/>
      <c r="H142" s="38"/>
    </row>
    <row r="143" spans="1:8" s="16" customFormat="1" ht="50.1" customHeight="1" x14ac:dyDescent="0.2">
      <c r="A143" s="154" t="s">
        <v>110</v>
      </c>
      <c r="B143" s="204"/>
      <c r="C143" s="203" t="str">
        <f>"Интернет-площадка 2gis.ru на основе Cправочника организаций "&amp;$C$2&amp;""</f>
        <v>Интернет-площадка 2gis.ru на основе Cправочника организаций "2ГИС.СТАРЫЙ ОСКОЛ"</v>
      </c>
      <c r="D143" s="56">
        <v>2040</v>
      </c>
      <c r="E143" s="37"/>
      <c r="F143" s="37"/>
      <c r="G143" s="37"/>
      <c r="H143" s="38"/>
    </row>
    <row r="144" spans="1:8" s="16" customFormat="1" ht="50.1" customHeight="1" x14ac:dyDescent="0.2">
      <c r="A144" s="154" t="s">
        <v>111</v>
      </c>
      <c r="B144" s="204"/>
      <c r="C144" s="203" t="str">
        <f>"Интернет-площадка 2gis.ru на основе Cправочника организаций "&amp;$C$2&amp;""</f>
        <v>Интернет-площадка 2gis.ru на основе Cправочника организаций "2ГИС.СТАРЫЙ ОСКОЛ"</v>
      </c>
      <c r="D144" s="56">
        <v>2448</v>
      </c>
      <c r="E144" s="37"/>
      <c r="F144" s="37"/>
      <c r="G144" s="37"/>
      <c r="H144" s="38"/>
    </row>
    <row r="145" spans="1:8" s="16" customFormat="1" ht="50.1" customHeight="1" x14ac:dyDescent="0.2">
      <c r="A145" s="154" t="s">
        <v>112</v>
      </c>
      <c r="B145" s="204"/>
      <c r="C145" s="203" t="str">
        <f t="shared" si="2"/>
        <v>Электронный справочник на основе Справочника организаций "2ГИС.СТАРЫЙ ОСКОЛ" (версия для ПК)</v>
      </c>
      <c r="D145" s="56">
        <v>4200</v>
      </c>
      <c r="E145" s="37"/>
      <c r="F145" s="37"/>
      <c r="G145" s="37"/>
      <c r="H145" s="38"/>
    </row>
    <row r="146" spans="1:8" s="16" customFormat="1" ht="50.1" customHeight="1" x14ac:dyDescent="0.2">
      <c r="A146" s="154" t="s">
        <v>113</v>
      </c>
      <c r="B146" s="204"/>
      <c r="C146" s="203" t="str">
        <f t="shared" si="2"/>
        <v>Электронный справочник на основе Справочника организаций "2ГИС.СТАРЫЙ ОСКОЛ" (версия для ПК)</v>
      </c>
      <c r="D146" s="56">
        <v>9360</v>
      </c>
      <c r="E146" s="37"/>
      <c r="F146" s="37"/>
      <c r="G146" s="37"/>
      <c r="H146" s="38"/>
    </row>
    <row r="147" spans="1:8" s="16" customFormat="1" ht="50.1" customHeight="1" x14ac:dyDescent="0.2">
      <c r="A147" s="160" t="s">
        <v>114</v>
      </c>
      <c r="B147" s="161"/>
      <c r="C147" s="203" t="str">
        <f t="shared" si="2"/>
        <v>Электронный справочник на основе Справочника организаций "2ГИС.СТАРЫЙ ОСКОЛ" (версия для ПК)</v>
      </c>
      <c r="D147" s="56">
        <v>13320</v>
      </c>
      <c r="E147" s="37"/>
      <c r="F147" s="37"/>
      <c r="G147" s="37"/>
      <c r="H147" s="38"/>
    </row>
    <row r="148" spans="1:8" s="16" customFormat="1" ht="50.1" customHeight="1" x14ac:dyDescent="0.2">
      <c r="A148" s="160" t="s">
        <v>115</v>
      </c>
      <c r="B148" s="161"/>
      <c r="C148" s="203" t="s">
        <v>95</v>
      </c>
      <c r="D148" s="56">
        <v>720</v>
      </c>
      <c r="E148" s="37"/>
      <c r="F148" s="37"/>
      <c r="G148" s="37"/>
      <c r="H148" s="38"/>
    </row>
    <row r="149" spans="1:8" s="16" customFormat="1" ht="64.5" customHeight="1" x14ac:dyDescent="0.2">
      <c r="A149" s="160" t="s">
        <v>116</v>
      </c>
      <c r="B149" s="161"/>
      <c r="C149"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"2ГИС.СТАРЫЙ ОСКОЛ" (мобильная версия 2ГИС 4.0 и выше); Интернет-площадка 2gis.ru на основе Cправочника организаций "2ГИС.СТАРЫЙ ОСКОЛ"</v>
      </c>
      <c r="D149" s="56">
        <v>13320</v>
      </c>
      <c r="E149" s="37"/>
      <c r="F149" s="37"/>
      <c r="G149" s="37"/>
      <c r="H149" s="38"/>
    </row>
    <row r="150" spans="1:8" s="16" customFormat="1" ht="50.1" customHeight="1" thickBot="1" x14ac:dyDescent="0.25">
      <c r="A150" s="160" t="s">
        <v>117</v>
      </c>
      <c r="B150" s="161"/>
      <c r="C150" s="203" t="str">
        <f t="shared" si="2"/>
        <v>Электронный справочник на основе Справочника организаций "2ГИС.СТАРЫЙ ОСКОЛ" (версия для ПК)</v>
      </c>
      <c r="D150" s="56">
        <v>4200</v>
      </c>
      <c r="E150" s="37"/>
      <c r="F150" s="37"/>
      <c r="G150" s="37"/>
      <c r="H150" s="38"/>
    </row>
    <row r="151" spans="1:8" s="28" customFormat="1" ht="50.1" customHeight="1" thickBot="1" x14ac:dyDescent="0.25">
      <c r="A151" s="24" t="s">
        <v>118</v>
      </c>
      <c r="B151" s="25"/>
      <c r="C151" s="26"/>
      <c r="D151" s="173"/>
      <c r="E151" s="173"/>
      <c r="F151" s="173"/>
      <c r="G151" s="173"/>
      <c r="H151" s="174"/>
    </row>
    <row r="152" spans="1:8" s="16" customFormat="1" ht="50.1" customHeight="1" x14ac:dyDescent="0.2">
      <c r="A152" s="160" t="s">
        <v>119</v>
      </c>
      <c r="B152" s="161"/>
      <c r="C152" s="206" t="str">
        <f>"Электронный справочник на основе Справочника организаций "&amp;$C$2&amp;" (мобильная версия)"</f>
        <v>Электронный справочник на основе Справочника организаций "2ГИС.СТАРЫЙ ОСКОЛ" (мобильная версия)</v>
      </c>
      <c r="D152" s="145">
        <v>2004</v>
      </c>
      <c r="E152" s="145"/>
      <c r="F152" s="145"/>
      <c r="G152" s="145"/>
      <c r="H152" s="145"/>
    </row>
    <row r="153" spans="1:8" s="16" customFormat="1" ht="50.1" customHeight="1" x14ac:dyDescent="0.2">
      <c r="A153" s="160" t="s">
        <v>120</v>
      </c>
      <c r="B153" s="161"/>
      <c r="C153" s="209"/>
      <c r="D153" s="145">
        <v>2004</v>
      </c>
      <c r="E153" s="145"/>
      <c r="F153" s="145"/>
      <c r="G153" s="145"/>
      <c r="H153" s="145"/>
    </row>
    <row r="154" spans="1:8" s="16" customFormat="1" ht="50.1" customHeight="1" x14ac:dyDescent="0.2">
      <c r="A154" s="207" t="s">
        <v>121</v>
      </c>
      <c r="B154" s="208"/>
      <c r="C154" s="209"/>
      <c r="D154" s="297">
        <v>3000</v>
      </c>
      <c r="E154" s="157"/>
      <c r="F154" s="157"/>
      <c r="G154" s="157"/>
      <c r="H154" s="157"/>
    </row>
    <row r="155" spans="1:8" s="16" customFormat="1" ht="50.1" customHeight="1" x14ac:dyDescent="0.2">
      <c r="A155" s="207" t="s">
        <v>122</v>
      </c>
      <c r="B155" s="208"/>
      <c r="C155" s="209"/>
      <c r="D155" s="297">
        <v>300</v>
      </c>
      <c r="E155" s="157"/>
      <c r="F155" s="157"/>
      <c r="G155" s="157"/>
      <c r="H155" s="157"/>
    </row>
    <row r="156" spans="1:8" s="16" customFormat="1" ht="50.1" customHeight="1" thickBot="1" x14ac:dyDescent="0.25">
      <c r="A156" s="207" t="s">
        <v>123</v>
      </c>
      <c r="B156" s="208"/>
      <c r="C156" s="210"/>
      <c r="D156" s="78">
        <v>1050</v>
      </c>
      <c r="E156" s="79"/>
      <c r="F156" s="79"/>
      <c r="G156" s="79"/>
      <c r="H156" s="79"/>
    </row>
    <row r="157" spans="1:8" s="16" customFormat="1" ht="50.1" customHeight="1" thickBot="1" x14ac:dyDescent="0.25">
      <c r="A157" s="24" t="s">
        <v>124</v>
      </c>
      <c r="B157" s="25"/>
      <c r="C157" s="26"/>
      <c r="D157" s="173"/>
      <c r="E157" s="173"/>
      <c r="F157" s="173"/>
      <c r="G157" s="173"/>
      <c r="H157" s="174"/>
    </row>
    <row r="158" spans="1:8" s="16" customFormat="1" ht="50.1" customHeight="1" x14ac:dyDescent="0.2">
      <c r="A158" s="160" t="s">
        <v>214</v>
      </c>
      <c r="B158" s="161"/>
      <c r="C158"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"2ГИС.СТАРЫЙ ОСКОЛ" (мобильная версия 2ГИС 4.0 и выше)</v>
      </c>
      <c r="D158" s="145">
        <v>2070</v>
      </c>
      <c r="E158" s="145"/>
      <c r="F158" s="145"/>
      <c r="G158" s="145"/>
      <c r="H158" s="145"/>
    </row>
    <row r="159" spans="1:8" s="16" customFormat="1" ht="50.1" customHeight="1" x14ac:dyDescent="0.2">
      <c r="A159" s="160" t="s">
        <v>126</v>
      </c>
      <c r="B159" s="161"/>
      <c r="C159" s="203" t="str">
        <f>"Интернет-площадка 2gis.ru на основе Cправочника организаций "&amp;$C$2&amp;""</f>
        <v>Интернет-площадка 2gis.ru на основе Cправочника организаций "2ГИС.СТАРЫЙ ОСКОЛ"</v>
      </c>
      <c r="D159" s="297">
        <v>648</v>
      </c>
      <c r="E159" s="157"/>
      <c r="F159" s="157"/>
      <c r="G159" s="157"/>
      <c r="H159" s="158"/>
    </row>
    <row r="160" spans="1:8" s="16" customFormat="1" ht="50.1" customHeight="1" x14ac:dyDescent="0.2">
      <c r="A160" s="160" t="s">
        <v>127</v>
      </c>
      <c r="B160" s="161"/>
      <c r="C160" s="203" t="str">
        <f>"Электронный справочник на основе Справочника организаций "&amp;$C$2&amp;" (версия для ПК)"</f>
        <v>Электронный справочник на основе Справочника организаций "2ГИС.СТАРЫЙ ОСКОЛ" (версия для ПК)</v>
      </c>
      <c r="D160" s="145">
        <v>2070</v>
      </c>
      <c r="E160" s="145"/>
      <c r="F160" s="145"/>
      <c r="G160" s="145"/>
      <c r="H160" s="145"/>
    </row>
    <row r="161" spans="1:8" s="16" customFormat="1" ht="50.1" customHeight="1" x14ac:dyDescent="0.2">
      <c r="A161" s="160" t="s">
        <v>215</v>
      </c>
      <c r="B161" s="161"/>
      <c r="C161"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"2ГИС.СТАРЫЙ ОСКОЛ" (мобильная версия 2ГИС 4.0 и выше)</v>
      </c>
      <c r="D161" s="297">
        <v>3000</v>
      </c>
      <c r="E161" s="157"/>
      <c r="F161" s="157"/>
      <c r="G161" s="157"/>
      <c r="H161" s="158"/>
    </row>
    <row r="162" spans="1:8" s="16" customFormat="1" ht="50.1" customHeight="1" x14ac:dyDescent="0.2">
      <c r="A162" s="154" t="s">
        <v>199</v>
      </c>
      <c r="B162" s="204"/>
      <c r="C162" s="203" t="str">
        <f>"Интернет-площадка 2gis.ru на основе Cправочника организаций "&amp;$C$2&amp;""</f>
        <v>Интернет-площадка 2gis.ru на основе Cправочника организаций "2ГИС.СТАРЫЙ ОСКОЛ"</v>
      </c>
      <c r="D162" s="36">
        <v>960</v>
      </c>
      <c r="E162" s="37"/>
      <c r="F162" s="37"/>
      <c r="G162" s="37"/>
      <c r="H162" s="38"/>
    </row>
    <row r="163" spans="1:8" s="16" customFormat="1" ht="50.1" customHeight="1" thickBot="1" x14ac:dyDescent="0.25">
      <c r="A163" s="154" t="s">
        <v>130</v>
      </c>
      <c r="B163" s="204"/>
      <c r="C163" s="524" t="str">
        <f>"Электронный справочник на основе Справочника организаций "&amp;$C$2&amp;" (версия для ПК)"</f>
        <v>Электронный справочник на основе Справочника организаций "2ГИС.СТАРЫЙ ОСКОЛ" (версия для ПК)</v>
      </c>
      <c r="D163" s="297">
        <v>3000</v>
      </c>
      <c r="E163" s="157"/>
      <c r="F163" s="157"/>
      <c r="G163" s="157"/>
      <c r="H163" s="158"/>
    </row>
    <row r="164" spans="1:8" s="16" customFormat="1" ht="21.75" thickBot="1" x14ac:dyDescent="0.25">
      <c r="A164" s="290"/>
      <c r="B164" s="291"/>
      <c r="C164" s="125"/>
      <c r="D164" s="292"/>
      <c r="E164" s="292"/>
      <c r="F164" s="292"/>
      <c r="G164" s="292"/>
      <c r="H164" s="293"/>
    </row>
    <row r="165" spans="1:8" ht="12.6" customHeight="1" x14ac:dyDescent="0.2">
      <c r="E165" s="223"/>
      <c r="F165" s="223"/>
    </row>
    <row r="166" spans="1:8" s="223" customFormat="1" ht="24.95" customHeight="1" x14ac:dyDescent="0.2">
      <c r="A166" s="220"/>
      <c r="B166" s="221" t="s">
        <v>133</v>
      </c>
      <c r="C166" s="222" t="s">
        <v>220</v>
      </c>
      <c r="D166" s="222"/>
    </row>
    <row r="167" spans="1:8" s="223" customFormat="1" ht="24.95" customHeight="1" x14ac:dyDescent="0.2">
      <c r="A167" s="220"/>
      <c r="C167" s="224" t="s">
        <v>221</v>
      </c>
      <c r="D167" s="224"/>
    </row>
    <row r="168" spans="1:8" s="223" customFormat="1" ht="24.95" customHeight="1" x14ac:dyDescent="0.2">
      <c r="A168" s="220"/>
      <c r="C168" s="222" t="s">
        <v>222</v>
      </c>
      <c r="D168" s="224"/>
    </row>
    <row r="169" spans="1:8" s="217" customFormat="1" ht="12.6" customHeight="1" x14ac:dyDescent="0.2">
      <c r="A169" s="216"/>
      <c r="C169" s="224"/>
      <c r="D169" s="224"/>
      <c r="E169" s="223"/>
      <c r="F169" s="223"/>
      <c r="G169" s="223"/>
    </row>
    <row r="170" spans="1:8" s="231" customFormat="1" ht="24.95" customHeight="1" x14ac:dyDescent="0.2">
      <c r="A170" s="227" t="str">
        <f>Абакан_юр!A174</f>
        <v>По соглашению сторон в качестве валюты платежа могут выступать украинские гривны, в этом случае курс следующий: 1 руб. = 0,4408 гривен</v>
      </c>
      <c r="B170" s="227"/>
      <c r="C170" s="227"/>
      <c r="D170" s="228"/>
      <c r="E170" s="228"/>
      <c r="F170" s="229"/>
      <c r="G170" s="230"/>
      <c r="H170" s="230"/>
    </row>
    <row r="171" spans="1:8" s="231" customFormat="1" ht="24.95" customHeight="1" x14ac:dyDescent="0.2">
      <c r="A171" s="227" t="str">
        <f>Абакан_юр!A175</f>
        <v>По соглашению сторон в качестве валюты платежа могут выступать дирхамы ОАЭ, в этом случае курс следующий: 1 руб. = 0,0420 дирхам</v>
      </c>
      <c r="B171" s="227"/>
      <c r="C171" s="227"/>
      <c r="D171" s="228"/>
      <c r="E171" s="228"/>
      <c r="F171" s="229"/>
      <c r="G171" s="232"/>
      <c r="H171" s="232"/>
    </row>
    <row r="172" spans="1:8" s="231" customFormat="1" ht="24.95" customHeight="1" x14ac:dyDescent="0.2">
      <c r="A172" s="227" t="str">
        <f>Абакан_юр!A176</f>
        <v>По соглашению сторон в качестве валюты платежа могут выступать доллары США, в этом случае курс следующий: 1 руб. = 0,0114 доллара</v>
      </c>
      <c r="B172" s="227"/>
      <c r="C172" s="227"/>
      <c r="D172" s="228"/>
      <c r="E172" s="228"/>
      <c r="F172" s="229"/>
      <c r="G172" s="232"/>
      <c r="H172" s="232"/>
    </row>
    <row r="173" spans="1:8" s="231" customFormat="1" ht="24.95" customHeight="1" x14ac:dyDescent="0.2">
      <c r="A173" s="227" t="str">
        <f>Абакан_юр!A177</f>
        <v>По соглашению сторон в качестве валюты платежа могут выступать евро, в этом случае курс следующий: 1 руб. = 0,0105 евро</v>
      </c>
      <c r="B173" s="227"/>
      <c r="C173" s="227"/>
      <c r="D173" s="228"/>
      <c r="E173" s="229"/>
      <c r="F173" s="229"/>
      <c r="G173" s="232"/>
      <c r="H173" s="232"/>
    </row>
    <row r="174" spans="1:8" s="231" customFormat="1" ht="24.95" customHeight="1" x14ac:dyDescent="0.2">
      <c r="A174" s="227" t="str">
        <f>Абакан_юр!A178</f>
        <v>По соглашению сторон в качестве валюты платежа могут выступать чешские кроны, в этом случае курс следующий: 1 руб. = 0,2605 крона</v>
      </c>
      <c r="B174" s="227"/>
      <c r="C174" s="227"/>
      <c r="D174" s="228"/>
      <c r="E174" s="229"/>
      <c r="F174" s="229"/>
      <c r="G174" s="232"/>
      <c r="H174" s="232"/>
    </row>
    <row r="175" spans="1:8" s="231" customFormat="1" ht="24.95" customHeight="1" x14ac:dyDescent="0.2">
      <c r="A175" s="227" t="str">
        <f>Абакан_юр!A179</f>
        <v>По соглашению сторон в качестве валюты платежа могут выступать киргизские сомы, в этом случае курс следующий: 1 руб. = 1,0083 сом</v>
      </c>
      <c r="B175" s="227"/>
      <c r="C175" s="227"/>
      <c r="D175" s="228"/>
      <c r="E175" s="228"/>
      <c r="F175" s="229"/>
      <c r="G175" s="232"/>
      <c r="H175" s="232"/>
    </row>
    <row r="176" spans="1:8" s="231" customFormat="1" ht="24.95" customHeight="1" x14ac:dyDescent="0.2">
      <c r="A176" s="227" t="str">
        <f>Абакан_юр!A180</f>
        <v>По соглашению сторон в качестве валюты платежа могут выступать казахстанские тенге, в этом случае курс следующий: 1 руб. = 5,0473 тенге</v>
      </c>
      <c r="B176" s="227"/>
      <c r="C176" s="227"/>
      <c r="D176" s="228"/>
      <c r="E176" s="228"/>
      <c r="F176" s="229"/>
      <c r="G176" s="232"/>
      <c r="H176" s="232"/>
    </row>
    <row r="177" spans="1:8" s="238" customFormat="1" ht="12" customHeight="1" x14ac:dyDescent="0.2">
      <c r="A177" s="233"/>
      <c r="B177" s="233"/>
      <c r="C177" s="234"/>
      <c r="D177" s="235"/>
      <c r="E177" s="235"/>
      <c r="F177" s="236"/>
      <c r="G177" s="237"/>
      <c r="H177" s="237"/>
    </row>
    <row r="178" spans="1:8" ht="24.95" customHeight="1" x14ac:dyDescent="0.2">
      <c r="A178" s="239" t="s">
        <v>144</v>
      </c>
      <c r="B178" s="239"/>
      <c r="C178" s="239"/>
      <c r="D178" s="239"/>
      <c r="E178" s="239"/>
      <c r="F178" s="239"/>
      <c r="G178" s="239"/>
      <c r="H178" s="239"/>
    </row>
    <row r="179" spans="1:8" ht="24.95" customHeight="1" x14ac:dyDescent="0.2">
      <c r="A179" s="239" t="s">
        <v>145</v>
      </c>
      <c r="B179" s="239"/>
      <c r="C179" s="239"/>
      <c r="D179" s="239"/>
      <c r="E179" s="239"/>
      <c r="F179" s="239"/>
      <c r="G179" s="239"/>
      <c r="H179" s="239"/>
    </row>
    <row r="180" spans="1:8" s="238" customFormat="1" ht="12.6" customHeight="1" x14ac:dyDescent="0.2">
      <c r="A180" s="233"/>
      <c r="B180" s="233"/>
      <c r="C180" s="234"/>
      <c r="D180" s="235"/>
      <c r="E180" s="235"/>
      <c r="F180" s="236"/>
      <c r="G180" s="237"/>
      <c r="H180" s="237"/>
    </row>
    <row r="181" spans="1:8" s="242" customFormat="1" ht="50.1" customHeight="1" thickBot="1" x14ac:dyDescent="0.25">
      <c r="A181" s="240" t="s">
        <v>146</v>
      </c>
      <c r="B181" s="240"/>
      <c r="C181" s="240"/>
      <c r="D181" s="240"/>
      <c r="E181" s="240"/>
      <c r="F181" s="241"/>
      <c r="G181" s="231"/>
    </row>
    <row r="182" spans="1:8" s="247" customFormat="1" ht="50.1" customHeight="1" thickBot="1" x14ac:dyDescent="0.25">
      <c r="A182" s="311" t="s">
        <v>147</v>
      </c>
      <c r="B182" s="312"/>
      <c r="C182" s="312"/>
      <c r="D182" s="312"/>
      <c r="E182" s="313"/>
      <c r="F182" s="246"/>
      <c r="G182" s="217"/>
    </row>
    <row r="183" spans="1:8" ht="103.5" customHeight="1" thickBot="1" x14ac:dyDescent="0.25">
      <c r="A183" s="426" t="s">
        <v>148</v>
      </c>
      <c r="B183" s="427"/>
      <c r="C183" s="250" t="s">
        <v>149</v>
      </c>
      <c r="D183" s="440" t="s">
        <v>150</v>
      </c>
      <c r="E183" s="441"/>
      <c r="F183" s="252"/>
      <c r="G183" s="252"/>
      <c r="H183" s="252"/>
    </row>
    <row r="184" spans="1:8" ht="99.95" customHeight="1" x14ac:dyDescent="0.2">
      <c r="A184" s="253" t="s">
        <v>151</v>
      </c>
      <c r="B184" s="254"/>
      <c r="C184" s="255" t="s">
        <v>152</v>
      </c>
      <c r="D184" s="256" t="s">
        <v>153</v>
      </c>
      <c r="E184" s="257"/>
      <c r="F184" s="252"/>
      <c r="G184" s="252"/>
      <c r="H184" s="252"/>
    </row>
    <row r="185" spans="1:8" ht="75" customHeight="1" x14ac:dyDescent="0.2">
      <c r="A185" s="258" t="s">
        <v>154</v>
      </c>
      <c r="B185" s="259"/>
      <c r="C185" s="260" t="s">
        <v>155</v>
      </c>
      <c r="D185" s="261" t="s">
        <v>156</v>
      </c>
      <c r="E185" s="262"/>
      <c r="F185" s="252"/>
      <c r="G185" s="252"/>
      <c r="H185" s="252"/>
    </row>
    <row r="186" spans="1:8" ht="117.75" customHeight="1" x14ac:dyDescent="0.2">
      <c r="A186" s="258" t="s">
        <v>157</v>
      </c>
      <c r="B186" s="259"/>
      <c r="C186" s="260" t="s">
        <v>158</v>
      </c>
      <c r="D186" s="261" t="s">
        <v>156</v>
      </c>
      <c r="E186" s="262"/>
      <c r="F186" s="252"/>
      <c r="G186" s="252"/>
      <c r="H186" s="252"/>
    </row>
    <row r="187" spans="1:8" s="217" customFormat="1" ht="102.75" customHeight="1" thickBot="1" x14ac:dyDescent="0.25">
      <c r="A187" s="321" t="s">
        <v>160</v>
      </c>
      <c r="B187" s="322"/>
      <c r="C187" s="611" t="s">
        <v>161</v>
      </c>
      <c r="D187" s="322" t="s">
        <v>156</v>
      </c>
      <c r="E187" s="612"/>
      <c r="F187" s="246"/>
      <c r="G187" s="246"/>
      <c r="H187" s="246"/>
    </row>
    <row r="188" spans="1:8" s="238" customFormat="1" ht="222.75" customHeight="1" thickBot="1" x14ac:dyDescent="0.25">
      <c r="A188" s="321" t="s">
        <v>162</v>
      </c>
      <c r="B188" s="322"/>
      <c r="C188" s="323" t="s">
        <v>163</v>
      </c>
      <c r="D188" s="324" t="s">
        <v>156</v>
      </c>
      <c r="E188" s="325"/>
      <c r="F188" s="236"/>
      <c r="G188" s="237"/>
      <c r="H188" s="237"/>
    </row>
    <row r="189" spans="1:8" ht="36.75" customHeight="1" x14ac:dyDescent="0.2">
      <c r="A189" s="264" t="s">
        <v>164</v>
      </c>
      <c r="B189" s="264"/>
      <c r="C189" s="264"/>
      <c r="D189" s="264"/>
      <c r="E189" s="264"/>
      <c r="F189" s="264"/>
      <c r="G189" s="264"/>
      <c r="H189" s="264"/>
    </row>
    <row r="190" spans="1:8" ht="36.75" customHeight="1" x14ac:dyDescent="0.2">
      <c r="A190" s="264" t="s">
        <v>165</v>
      </c>
      <c r="B190" s="264"/>
      <c r="C190" s="264"/>
      <c r="D190" s="264"/>
      <c r="E190" s="264"/>
      <c r="F190" s="264"/>
      <c r="G190" s="264"/>
      <c r="H190" s="264"/>
    </row>
    <row r="191" spans="1:8" ht="181.5" customHeight="1" x14ac:dyDescent="0.2">
      <c r="A191" s="326" t="str">
        <f>Абакан_юр!A195</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1" s="326"/>
      <c r="C191" s="326"/>
      <c r="D191" s="326"/>
      <c r="E191" s="326"/>
      <c r="F191" s="326"/>
      <c r="G191" s="326"/>
      <c r="H191" s="326"/>
    </row>
    <row r="192" spans="1:8" s="16" customFormat="1" ht="67.5" customHeight="1" x14ac:dyDescent="0.2">
      <c r="A192" s="239" t="s">
        <v>167</v>
      </c>
      <c r="B192" s="239"/>
      <c r="C192" s="239"/>
      <c r="D192" s="239"/>
      <c r="E192" s="239"/>
      <c r="F192" s="239"/>
      <c r="G192" s="239"/>
      <c r="H192" s="239"/>
    </row>
    <row r="193" spans="1:8" ht="23.25" x14ac:dyDescent="0.2">
      <c r="A193" s="264" t="s">
        <v>168</v>
      </c>
      <c r="B193" s="264"/>
      <c r="C193" s="264"/>
      <c r="D193" s="264"/>
      <c r="E193" s="264"/>
      <c r="F193" s="264"/>
      <c r="G193" s="264"/>
      <c r="H193" s="264"/>
    </row>
    <row r="194" spans="1:8" s="266" customFormat="1" ht="114.75" customHeight="1" x14ac:dyDescent="0.2">
      <c r="A194" s="239" t="s">
        <v>169</v>
      </c>
      <c r="B194" s="239"/>
      <c r="C194" s="239"/>
      <c r="D194" s="239"/>
      <c r="E194" s="239"/>
      <c r="F194" s="239"/>
      <c r="G194" s="239"/>
      <c r="H194" s="239"/>
    </row>
  </sheetData>
  <sheetProtection selectLockedCells="1" selectUnlockedCells="1"/>
  <mergeCells count="319">
    <mergeCell ref="A191:H191"/>
    <mergeCell ref="A192:H192"/>
    <mergeCell ref="A193:H193"/>
    <mergeCell ref="A194:E194"/>
    <mergeCell ref="F194:H194"/>
    <mergeCell ref="A187:B187"/>
    <mergeCell ref="D187:E187"/>
    <mergeCell ref="A188:B188"/>
    <mergeCell ref="D188:E188"/>
    <mergeCell ref="A189:H189"/>
    <mergeCell ref="A190:H190"/>
    <mergeCell ref="A184:B184"/>
    <mergeCell ref="D184:E184"/>
    <mergeCell ref="A185:B185"/>
    <mergeCell ref="D185:E185"/>
    <mergeCell ref="A186:B186"/>
    <mergeCell ref="D186:E186"/>
    <mergeCell ref="A178:H178"/>
    <mergeCell ref="A179:H179"/>
    <mergeCell ref="A181:E181"/>
    <mergeCell ref="A182:E182"/>
    <mergeCell ref="A183:B183"/>
    <mergeCell ref="D183:E183"/>
    <mergeCell ref="A171:C171"/>
    <mergeCell ref="A172:C172"/>
    <mergeCell ref="A173:C173"/>
    <mergeCell ref="A174:C174"/>
    <mergeCell ref="A175:C175"/>
    <mergeCell ref="A176:C176"/>
    <mergeCell ref="C166:D166"/>
    <mergeCell ref="C167:D167"/>
    <mergeCell ref="C168:D168"/>
    <mergeCell ref="C169:D169"/>
    <mergeCell ref="A170:C170"/>
    <mergeCell ref="G170:H170"/>
    <mergeCell ref="A162:B162"/>
    <mergeCell ref="D162:H162"/>
    <mergeCell ref="A163:B163"/>
    <mergeCell ref="D163:H163"/>
    <mergeCell ref="A164:B164"/>
    <mergeCell ref="D164:H164"/>
    <mergeCell ref="A159:B159"/>
    <mergeCell ref="D159:H159"/>
    <mergeCell ref="A160:B160"/>
    <mergeCell ref="D160:H160"/>
    <mergeCell ref="A161:B161"/>
    <mergeCell ref="D161:H161"/>
    <mergeCell ref="D155:H155"/>
    <mergeCell ref="A156:B156"/>
    <mergeCell ref="D156:H156"/>
    <mergeCell ref="A157:B157"/>
    <mergeCell ref="D157:H157"/>
    <mergeCell ref="A158:B158"/>
    <mergeCell ref="D158:H158"/>
    <mergeCell ref="A151:B151"/>
    <mergeCell ref="D151:H151"/>
    <mergeCell ref="A152:B152"/>
    <mergeCell ref="C152:C156"/>
    <mergeCell ref="D152:H152"/>
    <mergeCell ref="A153:B153"/>
    <mergeCell ref="D153:H153"/>
    <mergeCell ref="A154:B154"/>
    <mergeCell ref="D154:H154"/>
    <mergeCell ref="A155:B155"/>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06:B106"/>
    <mergeCell ref="D106:H106"/>
    <mergeCell ref="A107:B107"/>
    <mergeCell ref="D107:H107"/>
    <mergeCell ref="A108:B108"/>
    <mergeCell ref="D108:H108"/>
    <mergeCell ref="D102:H102"/>
    <mergeCell ref="A103:B103"/>
    <mergeCell ref="D103:H103"/>
    <mergeCell ref="A104:B104"/>
    <mergeCell ref="D104:H104"/>
    <mergeCell ref="A105:B105"/>
    <mergeCell ref="D105:H105"/>
    <mergeCell ref="A98:B98"/>
    <mergeCell ref="D98:H98"/>
    <mergeCell ref="A99:B99"/>
    <mergeCell ref="C99:C116"/>
    <mergeCell ref="D99:H99"/>
    <mergeCell ref="A100:B100"/>
    <mergeCell ref="D100:H100"/>
    <mergeCell ref="A101:B101"/>
    <mergeCell ref="D101:H101"/>
    <mergeCell ref="A102:B102"/>
    <mergeCell ref="A95:B95"/>
    <mergeCell ref="D95:H95"/>
    <mergeCell ref="A96:B96"/>
    <mergeCell ref="D96:H96"/>
    <mergeCell ref="A97:B97"/>
    <mergeCell ref="D97:H97"/>
    <mergeCell ref="A92:B92"/>
    <mergeCell ref="D92:H92"/>
    <mergeCell ref="A93:B93"/>
    <mergeCell ref="D93:H93"/>
    <mergeCell ref="A94:B94"/>
    <mergeCell ref="D94:H94"/>
    <mergeCell ref="A89:B89"/>
    <mergeCell ref="D89:H89"/>
    <mergeCell ref="A90:B90"/>
    <mergeCell ref="D90:H90"/>
    <mergeCell ref="A91:B91"/>
    <mergeCell ref="D91:H91"/>
    <mergeCell ref="A84:B84"/>
    <mergeCell ref="D84:H84"/>
    <mergeCell ref="A85:C85"/>
    <mergeCell ref="D85:H85"/>
    <mergeCell ref="D86:H86"/>
    <mergeCell ref="A87:B87"/>
    <mergeCell ref="C87:C95"/>
    <mergeCell ref="D87:H87"/>
    <mergeCell ref="A88:B88"/>
    <mergeCell ref="D88:H88"/>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A72:B72"/>
    <mergeCell ref="D72:H72"/>
    <mergeCell ref="A73:B73"/>
    <mergeCell ref="D73:H73"/>
    <mergeCell ref="A74:B74"/>
    <mergeCell ref="D74:H74"/>
    <mergeCell ref="D68:H68"/>
    <mergeCell ref="A69:B69"/>
    <mergeCell ref="D69:H69"/>
    <mergeCell ref="A70:B70"/>
    <mergeCell ref="D70:H70"/>
    <mergeCell ref="A71:B71"/>
    <mergeCell ref="D71:H71"/>
    <mergeCell ref="A64:C64"/>
    <mergeCell ref="D64:H64"/>
    <mergeCell ref="A65:B65"/>
    <mergeCell ref="C65:C84"/>
    <mergeCell ref="D65:H65"/>
    <mergeCell ref="A66:B66"/>
    <mergeCell ref="D66:H66"/>
    <mergeCell ref="A67:B67"/>
    <mergeCell ref="D67:H67"/>
    <mergeCell ref="A68:B68"/>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47:H47"/>
    <mergeCell ref="A48:A52"/>
    <mergeCell ref="B48:B49"/>
    <mergeCell ref="C48:C49"/>
    <mergeCell ref="D48:D52"/>
    <mergeCell ref="E48:E52"/>
    <mergeCell ref="F48:F52"/>
    <mergeCell ref="G48:G52"/>
    <mergeCell ref="H48:H52"/>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H12:H16"/>
    <mergeCell ref="A18:A21"/>
    <mergeCell ref="D18:H21"/>
    <mergeCell ref="C19:C20"/>
    <mergeCell ref="D22:H22"/>
    <mergeCell ref="A23:A25"/>
    <mergeCell ref="B23:B24"/>
    <mergeCell ref="C23:C24"/>
    <mergeCell ref="D23:H25"/>
    <mergeCell ref="G7:G10"/>
    <mergeCell ref="H7:H10"/>
    <mergeCell ref="D11:H11"/>
    <mergeCell ref="A12:A16"/>
    <mergeCell ref="B12:B13"/>
    <mergeCell ref="C12:C13"/>
    <mergeCell ref="D12:D16"/>
    <mergeCell ref="E12:E16"/>
    <mergeCell ref="F12:F16"/>
    <mergeCell ref="G12:G16"/>
    <mergeCell ref="D1:F1"/>
    <mergeCell ref="G2:H2"/>
    <mergeCell ref="D4:H4"/>
    <mergeCell ref="A5:B5"/>
    <mergeCell ref="A7:A10"/>
    <mergeCell ref="B7:B8"/>
    <mergeCell ref="C7:C8"/>
    <mergeCell ref="D7:D10"/>
    <mergeCell ref="E7:E10"/>
    <mergeCell ref="F7:F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22"/>
  <sheetViews>
    <sheetView zoomScale="40" zoomScaleNormal="40" zoomScaleSheetLayoutView="40" workbookViewId="0">
      <pane ySplit="4" topLeftCell="A47" activePane="bottomLeft" state="frozen"/>
      <selection activeCell="A181" sqref="A181:B181"/>
      <selection pane="bottomLeft" activeCell="A181" sqref="A181:B181"/>
    </sheetView>
  </sheetViews>
  <sheetFormatPr defaultColWidth="9.140625" defaultRowHeight="12.75" outlineLevelRow="1" x14ac:dyDescent="0.2"/>
  <cols>
    <col min="1" max="1" width="45.7109375" style="216" customWidth="1"/>
    <col min="2" max="2" width="80.7109375" style="217" customWidth="1"/>
    <col min="3" max="3" width="120.7109375" style="218" customWidth="1"/>
    <col min="4" max="7" width="30.7109375" style="217" customWidth="1"/>
    <col min="8" max="8" width="30.7109375" style="219" customWidth="1"/>
    <col min="9" max="16384" width="9.140625" style="219"/>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июня 2024 г.</v>
      </c>
      <c r="B2" s="6" t="s">
        <v>2</v>
      </c>
      <c r="C2" s="7" t="s">
        <v>682</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s="16" customFormat="1" ht="24.95" customHeight="1" thickBot="1" x14ac:dyDescent="0.25">
      <c r="A6" s="81"/>
      <c r="B6" s="129"/>
      <c r="C6" s="130"/>
      <c r="D6" s="267" t="s">
        <v>171</v>
      </c>
      <c r="E6" s="268" t="s">
        <v>172</v>
      </c>
      <c r="F6" s="269" t="s">
        <v>173</v>
      </c>
      <c r="G6" s="268" t="s">
        <v>174</v>
      </c>
      <c r="H6" s="270" t="s">
        <v>175</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"2ГИС.СТЕРЛИТАМАК" (версия для ПК); 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Интернет-площадки и Веб-приложения на основе Cправочника организаций "2ГИС.СТЕРЛИТАМАК", http://api.2gis.ru/</v>
      </c>
      <c r="D7" s="31">
        <f>F7*1.2</f>
        <v>9583.1999999999989</v>
      </c>
      <c r="E7" s="32">
        <f>F7*1.1</f>
        <v>8784.6</v>
      </c>
      <c r="F7" s="32">
        <v>7986</v>
      </c>
      <c r="G7" s="32">
        <f>F7*0.75</f>
        <v>5989.5</v>
      </c>
      <c r="H7" s="33">
        <f>F7*0.5</f>
        <v>3993</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"2ГИС.СТЕРЛИТАМАК" (версия для ПК); 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Интернет-площадки и Веб-приложения на основе Cправочника организаций "2ГИС.СТЕРЛИТАМАК",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"2ГИС.СТЕРЛИТАМАК" (версия для ПК); 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Интернет-площадки и Веб-приложения на основе Cправочника организаций "2ГИС.СТЕРЛИТАМАК", http://api.2gis.ru/</v>
      </c>
      <c r="D12" s="54">
        <f>F12*1.2</f>
        <v>10699.199999999999</v>
      </c>
      <c r="E12" s="32">
        <f>F12*1.1</f>
        <v>9807.6</v>
      </c>
      <c r="F12" s="32">
        <v>8916</v>
      </c>
      <c r="G12" s="32">
        <f>F12*0.75</f>
        <v>6687</v>
      </c>
      <c r="H12" s="33">
        <f>F12*0.5</f>
        <v>4458</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"2ГИС.СТЕРЛИТАМАК" (версия для ПК); 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Интернет-площадки и Веб-приложения на основе Cправочника организаций "2ГИС.СТЕРЛИТАМАК",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1800</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"2ГИС.СТЕРЛИТАМАК"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"2ГИС.СТЕРЛИТАМАК"; Электронный справочник "2ГИС.СТЕРЛИТАМАК"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Интернет-площадки и Веб-приложения на основе Cправочника организаций "2ГИС.СТЕРЛИТАМАК", http://api.2gis.ru/</v>
      </c>
      <c r="D23" s="271">
        <v>348</v>
      </c>
      <c r="E23" s="272"/>
      <c r="F23" s="272"/>
      <c r="G23" s="272"/>
      <c r="H23" s="273"/>
    </row>
    <row r="24" spans="1:8" s="16" customFormat="1" ht="94.5" customHeight="1" x14ac:dyDescent="0.2">
      <c r="A24" s="71"/>
      <c r="B24" s="92"/>
      <c r="C24" s="93"/>
      <c r="D24" s="94"/>
      <c r="E24" s="95"/>
      <c r="F24" s="95"/>
      <c r="G24" s="95"/>
      <c r="H24" s="274"/>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25" s="275"/>
      <c r="E25" s="276"/>
      <c r="F25" s="276"/>
      <c r="G25" s="276"/>
      <c r="H25" s="277"/>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"2ГИС.СТЕРЛИТАМАК" (версия для ПК); 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v>
      </c>
      <c r="D27" s="31">
        <f>F27*1.2</f>
        <v>13420.8</v>
      </c>
      <c r="E27" s="32">
        <f>F27*1.1</f>
        <v>12302.400000000001</v>
      </c>
      <c r="F27" s="32">
        <v>11184</v>
      </c>
      <c r="G27" s="32">
        <f>F27*0.75</f>
        <v>8388</v>
      </c>
      <c r="H27" s="33">
        <f>F27*0.5</f>
        <v>5592</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"2ГИС.СТЕРЛИТАМАК" (версия для ПК); 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v>
      </c>
      <c r="D32" s="54">
        <f>F32*1.2</f>
        <v>14990.4</v>
      </c>
      <c r="E32" s="32">
        <f>F32*1.1</f>
        <v>13741.2</v>
      </c>
      <c r="F32" s="32">
        <v>12492</v>
      </c>
      <c r="G32" s="32">
        <f>F32*0.75</f>
        <v>9369</v>
      </c>
      <c r="H32" s="33">
        <f>F32*0.5</f>
        <v>6246</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2520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"2ГИС.СТЕРЛИТАМАК"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"2ГИС.СТЕРЛИТАМАК"; Электронный справочник "2ГИС.СТЕРЛИТАМАК"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v>
      </c>
      <c r="D43" s="68">
        <v>492</v>
      </c>
      <c r="E43" s="69"/>
      <c r="F43" s="69"/>
      <c r="G43" s="69"/>
      <c r="H43" s="70"/>
    </row>
    <row r="44" spans="1:8" s="16" customFormat="1" ht="69.75" customHeight="1" x14ac:dyDescent="0.2">
      <c r="A44" s="71"/>
      <c r="B44" s="92"/>
      <c r="C44" s="93"/>
      <c r="D44" s="74"/>
      <c r="E44" s="75"/>
      <c r="F44" s="75"/>
      <c r="G44" s="75"/>
      <c r="H44" s="7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45" s="74"/>
      <c r="E45" s="75"/>
      <c r="F45" s="75"/>
      <c r="G45" s="75"/>
      <c r="H45" s="7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46" s="78"/>
      <c r="E46" s="79"/>
      <c r="F46" s="79"/>
      <c r="G46" s="79"/>
      <c r="H46" s="80"/>
    </row>
    <row r="47" spans="1:8" s="16" customFormat="1" ht="24.95" customHeight="1" thickBot="1" x14ac:dyDescent="0.25">
      <c r="A47" s="81"/>
      <c r="B47" s="82"/>
      <c r="C47" s="83"/>
      <c r="D47" s="113"/>
      <c r="E47" s="114"/>
      <c r="F47" s="114"/>
      <c r="G47" s="114"/>
      <c r="H47" s="115"/>
    </row>
    <row r="48" spans="1:8" s="16" customFormat="1" ht="48" customHeight="1" x14ac:dyDescent="0.2">
      <c r="A48" s="29" t="s">
        <v>31</v>
      </c>
      <c r="B48" s="30" t="s">
        <v>27</v>
      </c>
      <c r="C4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"2ГИС.СТЕРЛИТАМАК" (версия для ПК); 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Интернет-площадки и Веб-приложения на основе Cправочника организаций "2ГИС.СТЕРЛИТАМАК", http://api.2gis.ru/</v>
      </c>
      <c r="D48" s="31">
        <f>F48*1.2</f>
        <v>11505.6</v>
      </c>
      <c r="E48" s="32">
        <f>F48*1.1</f>
        <v>10546.800000000001</v>
      </c>
      <c r="F48" s="32">
        <v>9588</v>
      </c>
      <c r="G48" s="32">
        <f>F48*0.75</f>
        <v>7191</v>
      </c>
      <c r="H48" s="33">
        <f>F48*0.5</f>
        <v>4794</v>
      </c>
    </row>
    <row r="49" spans="1:8" s="16" customFormat="1" ht="132" customHeight="1" x14ac:dyDescent="0.2">
      <c r="A49" s="34"/>
      <c r="B49" s="35"/>
      <c r="C49" s="35"/>
      <c r="D49" s="36"/>
      <c r="E49" s="37"/>
      <c r="F49" s="37"/>
      <c r="G49" s="37"/>
      <c r="H49" s="38"/>
    </row>
    <row r="50" spans="1:8" s="16" customFormat="1" ht="127.5" customHeight="1" x14ac:dyDescent="0.2">
      <c r="A50" s="34"/>
      <c r="B50" s="39" t="s">
        <v>12</v>
      </c>
      <c r="C5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"2ГИС.СТЕРЛИТАМАК" (версия для ПК); 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Интернет-площадки и Веб-приложения на основе Cправочника организаций "2ГИС.СТЕРЛИТАМАК", http://api.2gis.ru/</v>
      </c>
      <c r="D50" s="36"/>
      <c r="E50" s="37"/>
      <c r="F50" s="37"/>
      <c r="G50" s="37"/>
      <c r="H50" s="38"/>
    </row>
    <row r="51" spans="1:8" s="16" customFormat="1" ht="127.5" customHeight="1" thickBot="1" x14ac:dyDescent="0.25">
      <c r="A51" s="119"/>
      <c r="B51" s="120" t="s">
        <v>33</v>
      </c>
      <c r="C51"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51" s="121"/>
      <c r="E51" s="122"/>
      <c r="F51" s="122"/>
      <c r="G51" s="122"/>
      <c r="H51" s="123"/>
    </row>
    <row r="52" spans="1:8" s="16" customFormat="1" ht="166.5" customHeight="1" thickBot="1" x14ac:dyDescent="0.25">
      <c r="A52" s="41"/>
      <c r="B52" s="42" t="s">
        <v>13</v>
      </c>
      <c r="C52"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52" s="44"/>
      <c r="E52" s="45"/>
      <c r="F52" s="45"/>
      <c r="G52" s="45"/>
      <c r="H52" s="46"/>
    </row>
    <row r="53" spans="1:8" s="16" customFormat="1" ht="24.95" customHeight="1" thickBot="1" x14ac:dyDescent="0.25">
      <c r="A53" s="47"/>
      <c r="B53" s="48"/>
      <c r="C53" s="49"/>
      <c r="D53" s="50"/>
      <c r="E53" s="51"/>
      <c r="F53" s="51"/>
      <c r="G53" s="51"/>
      <c r="H53" s="52"/>
    </row>
    <row r="54" spans="1:8" s="16" customFormat="1" ht="48" customHeight="1" x14ac:dyDescent="0.2">
      <c r="A54" s="53" t="s">
        <v>35</v>
      </c>
      <c r="B54" s="30" t="s">
        <v>27</v>
      </c>
      <c r="C54"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"2ГИС.СТЕРЛИТАМАК" (версия для ПК); 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Интернет-площадки и Веб-приложения на основе Cправочника организаций "2ГИС.СТЕРЛИТАМАК", http://api.2gis.ru/</v>
      </c>
      <c r="D54" s="54">
        <f>F54*1.2</f>
        <v>12844.8</v>
      </c>
      <c r="E54" s="32">
        <f>F54*1.1</f>
        <v>11774.400000000001</v>
      </c>
      <c r="F54" s="32">
        <v>10704</v>
      </c>
      <c r="G54" s="32">
        <f>F54*0.75</f>
        <v>8028</v>
      </c>
      <c r="H54" s="33">
        <f>F54*0.5</f>
        <v>5352</v>
      </c>
    </row>
    <row r="55" spans="1:8" s="16" customFormat="1" ht="132" customHeight="1" x14ac:dyDescent="0.2">
      <c r="A55" s="55"/>
      <c r="B55" s="35"/>
      <c r="C55" s="35"/>
      <c r="D55" s="56"/>
      <c r="E55" s="37"/>
      <c r="F55" s="37"/>
      <c r="G55" s="37"/>
      <c r="H55" s="38"/>
    </row>
    <row r="56" spans="1:8" s="16" customFormat="1" ht="138.94999999999999" customHeight="1" x14ac:dyDescent="0.2">
      <c r="A56" s="55"/>
      <c r="B56" s="39" t="s">
        <v>12</v>
      </c>
      <c r="C56"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"2ГИС.СТЕРЛИТАМАК" (версия для ПК); 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Интернет-площадки и Веб-приложения на основе Cправочника организаций "2ГИС.СТЕРЛИТАМАК", http://api.2gis.ru/</v>
      </c>
      <c r="D56" s="56"/>
      <c r="E56" s="37"/>
      <c r="F56" s="37"/>
      <c r="G56" s="37"/>
      <c r="H56" s="38"/>
    </row>
    <row r="57" spans="1:8" s="16" customFormat="1" ht="166.5" customHeight="1" x14ac:dyDescent="0.2">
      <c r="A57" s="55"/>
      <c r="B57" s="57" t="s">
        <v>13</v>
      </c>
      <c r="C57"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57" s="56"/>
      <c r="E57" s="37"/>
      <c r="F57" s="37"/>
      <c r="G57" s="37"/>
      <c r="H57" s="38"/>
    </row>
    <row r="58" spans="1:8" s="16" customFormat="1" ht="92.25" customHeight="1" thickBot="1" x14ac:dyDescent="0.25">
      <c r="A58" s="59"/>
      <c r="B58" s="42" t="s">
        <v>36</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58" s="61"/>
      <c r="E58" s="45"/>
      <c r="F58" s="45"/>
      <c r="G58" s="45"/>
      <c r="H58" s="46"/>
    </row>
    <row r="59" spans="1:8" s="16" customFormat="1" ht="24.95" customHeight="1" thickBot="1" x14ac:dyDescent="0.25">
      <c r="A59" s="81"/>
      <c r="B59" s="82"/>
      <c r="C59" s="83"/>
      <c r="D59" s="84"/>
      <c r="E59" s="85"/>
      <c r="F59" s="85"/>
      <c r="G59" s="85"/>
      <c r="H59" s="86"/>
    </row>
    <row r="60" spans="1:8" s="16" customFormat="1" ht="50.1" customHeight="1" x14ac:dyDescent="0.2">
      <c r="A60" s="65" t="s">
        <v>37</v>
      </c>
      <c r="B60" s="87" t="s">
        <v>23</v>
      </c>
      <c r="C60"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Интернет-площадки и Веб-приложения на основе Cправочника организаций "2ГИС.СТЕРЛИТАМАК", http://api.2gis.ru/</v>
      </c>
      <c r="D60" s="271">
        <v>348</v>
      </c>
      <c r="E60" s="272"/>
      <c r="F60" s="272"/>
      <c r="G60" s="272"/>
      <c r="H60" s="273"/>
    </row>
    <row r="61" spans="1:8" s="16" customFormat="1" ht="94.5" customHeight="1" x14ac:dyDescent="0.2">
      <c r="A61" s="71"/>
      <c r="B61" s="92"/>
      <c r="C61" s="93"/>
      <c r="D61" s="94"/>
      <c r="E61" s="95"/>
      <c r="F61" s="95"/>
      <c r="G61" s="95"/>
      <c r="H61" s="274"/>
    </row>
    <row r="62" spans="1:8" s="16" customFormat="1" ht="163.5" customHeight="1" thickBot="1" x14ac:dyDescent="0.25">
      <c r="A62" s="77"/>
      <c r="B62" s="97" t="s">
        <v>13</v>
      </c>
      <c r="C62"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62" s="275"/>
      <c r="E62" s="276"/>
      <c r="F62" s="276"/>
      <c r="G62" s="276"/>
      <c r="H62" s="277"/>
    </row>
    <row r="63" spans="1:8" s="16" customFormat="1" ht="24.95" customHeight="1" thickBot="1" x14ac:dyDescent="0.25">
      <c r="A63" s="81"/>
      <c r="B63" s="129"/>
      <c r="C63" s="130"/>
      <c r="D63" s="113"/>
      <c r="E63" s="114"/>
      <c r="F63" s="114"/>
      <c r="G63" s="114"/>
      <c r="H63" s="115"/>
    </row>
    <row r="64" spans="1:8" s="16" customFormat="1" ht="50.1" customHeight="1" thickBot="1" x14ac:dyDescent="0.25">
      <c r="A64" s="136" t="s">
        <v>38</v>
      </c>
      <c r="B64" s="137"/>
      <c r="C64" s="137"/>
      <c r="D64" s="138" t="str">
        <f>"от "&amp;MIN(D65:D94)&amp;" до "&amp;MAX(D65:D94)</f>
        <v>от 1104 до 33120</v>
      </c>
      <c r="E64" s="139"/>
      <c r="F64" s="139"/>
      <c r="G64" s="139"/>
      <c r="H64" s="140"/>
    </row>
    <row r="65" spans="1:8" s="16" customFormat="1" ht="37.5" customHeight="1" outlineLevel="1" x14ac:dyDescent="0.2">
      <c r="A65" s="141" t="s">
        <v>39</v>
      </c>
      <c r="B65" s="369"/>
      <c r="C65" s="30" t="str">
        <f>"Электронный справочник на основе Справочника организаций"&amp;$C$2&amp;" (версия для ПК)"</f>
        <v>Электронный справочник на основе Справочника организаций"2ГИС.СТЕРЛИТАМАК" (версия для ПК)</v>
      </c>
      <c r="D65" s="370">
        <v>1104</v>
      </c>
      <c r="E65" s="145"/>
      <c r="F65" s="145"/>
      <c r="G65" s="145"/>
      <c r="H65" s="146"/>
    </row>
    <row r="66" spans="1:8" s="16" customFormat="1" ht="37.5" customHeight="1" outlineLevel="1" x14ac:dyDescent="0.2">
      <c r="A66" s="147" t="s">
        <v>40</v>
      </c>
      <c r="B66" s="371"/>
      <c r="C66" s="355"/>
      <c r="D66" s="56">
        <v>2208</v>
      </c>
      <c r="E66" s="37"/>
      <c r="F66" s="37"/>
      <c r="G66" s="37"/>
      <c r="H66" s="38"/>
    </row>
    <row r="67" spans="1:8" s="16" customFormat="1" ht="37.5" customHeight="1" outlineLevel="1" x14ac:dyDescent="0.2">
      <c r="A67" s="147" t="s">
        <v>41</v>
      </c>
      <c r="B67" s="371"/>
      <c r="C67" s="355"/>
      <c r="D67" s="56">
        <v>3312</v>
      </c>
      <c r="E67" s="37"/>
      <c r="F67" s="37"/>
      <c r="G67" s="37"/>
      <c r="H67" s="38"/>
    </row>
    <row r="68" spans="1:8" s="16" customFormat="1" ht="37.5" customHeight="1" outlineLevel="1" x14ac:dyDescent="0.2">
      <c r="A68" s="147" t="s">
        <v>42</v>
      </c>
      <c r="B68" s="371"/>
      <c r="C68" s="355"/>
      <c r="D68" s="56">
        <v>4416</v>
      </c>
      <c r="E68" s="37"/>
      <c r="F68" s="37"/>
      <c r="G68" s="37"/>
      <c r="H68" s="38"/>
    </row>
    <row r="69" spans="1:8" s="16" customFormat="1" ht="37.5" customHeight="1" outlineLevel="1" x14ac:dyDescent="0.2">
      <c r="A69" s="147" t="s">
        <v>43</v>
      </c>
      <c r="B69" s="371"/>
      <c r="C69" s="355"/>
      <c r="D69" s="56">
        <v>5520</v>
      </c>
      <c r="E69" s="37"/>
      <c r="F69" s="37"/>
      <c r="G69" s="37"/>
      <c r="H69" s="38"/>
    </row>
    <row r="70" spans="1:8" s="16" customFormat="1" ht="37.5" customHeight="1" outlineLevel="1" x14ac:dyDescent="0.2">
      <c r="A70" s="147" t="s">
        <v>44</v>
      </c>
      <c r="B70" s="371"/>
      <c r="C70" s="355"/>
      <c r="D70" s="56">
        <v>6624</v>
      </c>
      <c r="E70" s="37"/>
      <c r="F70" s="37"/>
      <c r="G70" s="37"/>
      <c r="H70" s="38"/>
    </row>
    <row r="71" spans="1:8" s="16" customFormat="1" ht="37.5" customHeight="1" outlineLevel="1" x14ac:dyDescent="0.2">
      <c r="A71" s="147" t="s">
        <v>45</v>
      </c>
      <c r="B71" s="371"/>
      <c r="C71" s="355"/>
      <c r="D71" s="56">
        <v>7728</v>
      </c>
      <c r="E71" s="37"/>
      <c r="F71" s="37"/>
      <c r="G71" s="37"/>
      <c r="H71" s="38"/>
    </row>
    <row r="72" spans="1:8" s="16" customFormat="1" ht="37.5" customHeight="1" outlineLevel="1" x14ac:dyDescent="0.2">
      <c r="A72" s="147" t="s">
        <v>46</v>
      </c>
      <c r="B72" s="371"/>
      <c r="C72" s="355"/>
      <c r="D72" s="56">
        <v>8832</v>
      </c>
      <c r="E72" s="37"/>
      <c r="F72" s="37"/>
      <c r="G72" s="37"/>
      <c r="H72" s="38"/>
    </row>
    <row r="73" spans="1:8" s="16" customFormat="1" ht="37.5" customHeight="1" outlineLevel="1" x14ac:dyDescent="0.2">
      <c r="A73" s="147" t="s">
        <v>47</v>
      </c>
      <c r="B73" s="371"/>
      <c r="C73" s="355"/>
      <c r="D73" s="56">
        <v>9936</v>
      </c>
      <c r="E73" s="37"/>
      <c r="F73" s="37"/>
      <c r="G73" s="37"/>
      <c r="H73" s="38"/>
    </row>
    <row r="74" spans="1:8" s="16" customFormat="1" ht="37.5" customHeight="1" outlineLevel="1" x14ac:dyDescent="0.2">
      <c r="A74" s="147" t="s">
        <v>48</v>
      </c>
      <c r="B74" s="371"/>
      <c r="C74" s="355"/>
      <c r="D74" s="56">
        <v>11040</v>
      </c>
      <c r="E74" s="37"/>
      <c r="F74" s="37"/>
      <c r="G74" s="37"/>
      <c r="H74" s="38"/>
    </row>
    <row r="75" spans="1:8" s="16" customFormat="1" ht="37.5" customHeight="1" outlineLevel="1" x14ac:dyDescent="0.2">
      <c r="A75" s="147" t="s">
        <v>49</v>
      </c>
      <c r="B75" s="371"/>
      <c r="C75" s="355"/>
      <c r="D75" s="56">
        <v>12144</v>
      </c>
      <c r="E75" s="37"/>
      <c r="F75" s="37"/>
      <c r="G75" s="37"/>
      <c r="H75" s="38"/>
    </row>
    <row r="76" spans="1:8" s="16" customFormat="1" ht="37.5" customHeight="1" outlineLevel="1" x14ac:dyDescent="0.2">
      <c r="A76" s="147" t="s">
        <v>50</v>
      </c>
      <c r="B76" s="371"/>
      <c r="C76" s="355"/>
      <c r="D76" s="56">
        <v>13248</v>
      </c>
      <c r="E76" s="37"/>
      <c r="F76" s="37"/>
      <c r="G76" s="37"/>
      <c r="H76" s="38"/>
    </row>
    <row r="77" spans="1:8" s="16" customFormat="1" ht="37.5" customHeight="1" outlineLevel="1" x14ac:dyDescent="0.2">
      <c r="A77" s="147" t="s">
        <v>51</v>
      </c>
      <c r="B77" s="371"/>
      <c r="C77" s="355"/>
      <c r="D77" s="56">
        <v>14352</v>
      </c>
      <c r="E77" s="37"/>
      <c r="F77" s="37"/>
      <c r="G77" s="37"/>
      <c r="H77" s="38"/>
    </row>
    <row r="78" spans="1:8" s="16" customFormat="1" ht="37.5" customHeight="1" outlineLevel="1" x14ac:dyDescent="0.2">
      <c r="A78" s="147" t="s">
        <v>52</v>
      </c>
      <c r="B78" s="371"/>
      <c r="C78" s="355"/>
      <c r="D78" s="56">
        <v>15456</v>
      </c>
      <c r="E78" s="37"/>
      <c r="F78" s="37"/>
      <c r="G78" s="37"/>
      <c r="H78" s="38"/>
    </row>
    <row r="79" spans="1:8" s="16" customFormat="1" ht="37.5" customHeight="1" outlineLevel="1" x14ac:dyDescent="0.2">
      <c r="A79" s="147" t="s">
        <v>53</v>
      </c>
      <c r="B79" s="371"/>
      <c r="C79" s="355"/>
      <c r="D79" s="56">
        <v>16560</v>
      </c>
      <c r="E79" s="37"/>
      <c r="F79" s="37"/>
      <c r="G79" s="37"/>
      <c r="H79" s="38"/>
    </row>
    <row r="80" spans="1:8" s="16" customFormat="1" ht="37.5" customHeight="1" outlineLevel="1" x14ac:dyDescent="0.2">
      <c r="A80" s="147" t="s">
        <v>54</v>
      </c>
      <c r="B80" s="371"/>
      <c r="C80" s="355"/>
      <c r="D80" s="56">
        <v>17664</v>
      </c>
      <c r="E80" s="37"/>
      <c r="F80" s="37"/>
      <c r="G80" s="37"/>
      <c r="H80" s="38"/>
    </row>
    <row r="81" spans="1:8" s="16" customFormat="1" ht="37.5" customHeight="1" outlineLevel="1" x14ac:dyDescent="0.2">
      <c r="A81" s="147" t="s">
        <v>55</v>
      </c>
      <c r="B81" s="371"/>
      <c r="C81" s="355"/>
      <c r="D81" s="56">
        <v>18768</v>
      </c>
      <c r="E81" s="37"/>
      <c r="F81" s="37"/>
      <c r="G81" s="37"/>
      <c r="H81" s="38"/>
    </row>
    <row r="82" spans="1:8" s="16" customFormat="1" ht="37.5" customHeight="1" outlineLevel="1" x14ac:dyDescent="0.2">
      <c r="A82" s="147" t="s">
        <v>56</v>
      </c>
      <c r="B82" s="371"/>
      <c r="C82" s="355"/>
      <c r="D82" s="56">
        <v>19872</v>
      </c>
      <c r="E82" s="37"/>
      <c r="F82" s="37"/>
      <c r="G82" s="37"/>
      <c r="H82" s="38"/>
    </row>
    <row r="83" spans="1:8" s="16" customFormat="1" ht="37.5" customHeight="1" outlineLevel="1" x14ac:dyDescent="0.2">
      <c r="A83" s="147" t="s">
        <v>57</v>
      </c>
      <c r="B83" s="371"/>
      <c r="C83" s="355"/>
      <c r="D83" s="56">
        <v>20976</v>
      </c>
      <c r="E83" s="37"/>
      <c r="F83" s="37"/>
      <c r="G83" s="37"/>
      <c r="H83" s="38"/>
    </row>
    <row r="84" spans="1:8" s="16" customFormat="1" ht="37.5" customHeight="1" outlineLevel="1" x14ac:dyDescent="0.2">
      <c r="A84" s="147" t="s">
        <v>58</v>
      </c>
      <c r="B84" s="371"/>
      <c r="C84" s="355"/>
      <c r="D84" s="56">
        <v>22080</v>
      </c>
      <c r="E84" s="37"/>
      <c r="F84" s="37"/>
      <c r="G84" s="37"/>
      <c r="H84" s="38"/>
    </row>
    <row r="85" spans="1:8" s="16" customFormat="1" ht="37.5" customHeight="1" outlineLevel="1" x14ac:dyDescent="0.2">
      <c r="A85" s="147" t="s">
        <v>181</v>
      </c>
      <c r="B85" s="371"/>
      <c r="C85" s="355"/>
      <c r="D85" s="56">
        <v>23184</v>
      </c>
      <c r="E85" s="37"/>
      <c r="F85" s="37"/>
      <c r="G85" s="37"/>
      <c r="H85" s="38"/>
    </row>
    <row r="86" spans="1:8" s="16" customFormat="1" ht="37.5" customHeight="1" outlineLevel="1" x14ac:dyDescent="0.2">
      <c r="A86" s="147" t="s">
        <v>182</v>
      </c>
      <c r="B86" s="371"/>
      <c r="C86" s="355"/>
      <c r="D86" s="56">
        <v>24288</v>
      </c>
      <c r="E86" s="37"/>
      <c r="F86" s="37"/>
      <c r="G86" s="37"/>
      <c r="H86" s="38"/>
    </row>
    <row r="87" spans="1:8" s="16" customFormat="1" ht="37.5" customHeight="1" outlineLevel="1" x14ac:dyDescent="0.2">
      <c r="A87" s="147" t="s">
        <v>183</v>
      </c>
      <c r="B87" s="371"/>
      <c r="C87" s="355"/>
      <c r="D87" s="56">
        <v>25392</v>
      </c>
      <c r="E87" s="37"/>
      <c r="F87" s="37"/>
      <c r="G87" s="37"/>
      <c r="H87" s="38"/>
    </row>
    <row r="88" spans="1:8" s="16" customFormat="1" ht="37.5" customHeight="1" outlineLevel="1" x14ac:dyDescent="0.2">
      <c r="A88" s="147" t="s">
        <v>184</v>
      </c>
      <c r="B88" s="371"/>
      <c r="C88" s="355"/>
      <c r="D88" s="56">
        <v>26496</v>
      </c>
      <c r="E88" s="37"/>
      <c r="F88" s="37"/>
      <c r="G88" s="37"/>
      <c r="H88" s="38"/>
    </row>
    <row r="89" spans="1:8" s="16" customFormat="1" ht="37.5" customHeight="1" outlineLevel="1" x14ac:dyDescent="0.2">
      <c r="A89" s="147" t="s">
        <v>185</v>
      </c>
      <c r="B89" s="371"/>
      <c r="C89" s="355"/>
      <c r="D89" s="56">
        <v>27600</v>
      </c>
      <c r="E89" s="37"/>
      <c r="F89" s="37"/>
      <c r="G89" s="37"/>
      <c r="H89" s="38"/>
    </row>
    <row r="90" spans="1:8" s="16" customFormat="1" ht="37.5" customHeight="1" outlineLevel="1" x14ac:dyDescent="0.2">
      <c r="A90" s="147" t="s">
        <v>186</v>
      </c>
      <c r="B90" s="371"/>
      <c r="C90" s="355"/>
      <c r="D90" s="56">
        <v>28704</v>
      </c>
      <c r="E90" s="37"/>
      <c r="F90" s="37"/>
      <c r="G90" s="37"/>
      <c r="H90" s="38"/>
    </row>
    <row r="91" spans="1:8" s="16" customFormat="1" ht="37.5" customHeight="1" outlineLevel="1" x14ac:dyDescent="0.2">
      <c r="A91" s="147" t="s">
        <v>187</v>
      </c>
      <c r="B91" s="371"/>
      <c r="C91" s="355"/>
      <c r="D91" s="56">
        <v>29808</v>
      </c>
      <c r="E91" s="37"/>
      <c r="F91" s="37"/>
      <c r="G91" s="37"/>
      <c r="H91" s="38"/>
    </row>
    <row r="92" spans="1:8" s="16" customFormat="1" ht="37.5" customHeight="1" outlineLevel="1" x14ac:dyDescent="0.2">
      <c r="A92" s="147" t="s">
        <v>188</v>
      </c>
      <c r="B92" s="371"/>
      <c r="C92" s="355"/>
      <c r="D92" s="56">
        <v>30912</v>
      </c>
      <c r="E92" s="37"/>
      <c r="F92" s="37"/>
      <c r="G92" s="37"/>
      <c r="H92" s="38"/>
    </row>
    <row r="93" spans="1:8" s="16" customFormat="1" ht="37.5" customHeight="1" outlineLevel="1" x14ac:dyDescent="0.2">
      <c r="A93" s="147" t="s">
        <v>189</v>
      </c>
      <c r="B93" s="371"/>
      <c r="C93" s="355"/>
      <c r="D93" s="56">
        <v>32016</v>
      </c>
      <c r="E93" s="37"/>
      <c r="F93" s="37"/>
      <c r="G93" s="37"/>
      <c r="H93" s="38"/>
    </row>
    <row r="94" spans="1:8" s="16" customFormat="1" ht="37.5" customHeight="1" outlineLevel="1" x14ac:dyDescent="0.2">
      <c r="A94" s="147" t="s">
        <v>190</v>
      </c>
      <c r="B94" s="371"/>
      <c r="C94" s="355"/>
      <c r="D94" s="56">
        <v>33120</v>
      </c>
      <c r="E94" s="37"/>
      <c r="F94" s="37"/>
      <c r="G94" s="37"/>
      <c r="H94" s="38"/>
    </row>
    <row r="95" spans="1:8" s="16" customFormat="1" ht="37.5" customHeight="1" outlineLevel="1" x14ac:dyDescent="0.2">
      <c r="A95" s="147" t="s">
        <v>191</v>
      </c>
      <c r="B95" s="371"/>
      <c r="C95" s="355"/>
      <c r="D95" s="56">
        <v>34224</v>
      </c>
      <c r="E95" s="37"/>
      <c r="F95" s="37"/>
      <c r="G95" s="37"/>
      <c r="H95" s="38"/>
    </row>
    <row r="96" spans="1:8" s="16" customFormat="1" ht="37.5" customHeight="1" outlineLevel="1" x14ac:dyDescent="0.2">
      <c r="A96" s="147" t="s">
        <v>192</v>
      </c>
      <c r="B96" s="371"/>
      <c r="C96" s="355"/>
      <c r="D96" s="56">
        <v>35328</v>
      </c>
      <c r="E96" s="37"/>
      <c r="F96" s="37"/>
      <c r="G96" s="37"/>
      <c r="H96" s="38"/>
    </row>
    <row r="97" spans="1:8" s="16" customFormat="1" ht="37.5" customHeight="1" outlineLevel="1" x14ac:dyDescent="0.2">
      <c r="A97" s="147" t="s">
        <v>193</v>
      </c>
      <c r="B97" s="371"/>
      <c r="C97" s="355"/>
      <c r="D97" s="56">
        <v>36432</v>
      </c>
      <c r="E97" s="37"/>
      <c r="F97" s="37"/>
      <c r="G97" s="37"/>
      <c r="H97" s="38"/>
    </row>
    <row r="98" spans="1:8" s="16" customFormat="1" ht="37.5" customHeight="1" outlineLevel="1" x14ac:dyDescent="0.2">
      <c r="A98" s="147" t="s">
        <v>194</v>
      </c>
      <c r="B98" s="371"/>
      <c r="C98" s="355"/>
      <c r="D98" s="56">
        <v>37536</v>
      </c>
      <c r="E98" s="37"/>
      <c r="F98" s="37"/>
      <c r="G98" s="37"/>
      <c r="H98" s="38"/>
    </row>
    <row r="99" spans="1:8" s="16" customFormat="1" ht="37.5" customHeight="1" outlineLevel="1" x14ac:dyDescent="0.2">
      <c r="A99" s="147" t="s">
        <v>195</v>
      </c>
      <c r="B99" s="371"/>
      <c r="C99" s="355"/>
      <c r="D99" s="56">
        <v>38640</v>
      </c>
      <c r="E99" s="37"/>
      <c r="F99" s="37"/>
      <c r="G99" s="37"/>
      <c r="H99" s="38"/>
    </row>
    <row r="100" spans="1:8" s="16" customFormat="1" ht="37.5" customHeight="1" outlineLevel="1" x14ac:dyDescent="0.2">
      <c r="A100" s="147" t="s">
        <v>235</v>
      </c>
      <c r="B100" s="371"/>
      <c r="C100" s="355"/>
      <c r="D100" s="56">
        <v>39744</v>
      </c>
      <c r="E100" s="37"/>
      <c r="F100" s="37"/>
      <c r="G100" s="37"/>
      <c r="H100" s="38"/>
    </row>
    <row r="101" spans="1:8" s="16" customFormat="1" ht="37.5" customHeight="1" outlineLevel="1" x14ac:dyDescent="0.2">
      <c r="A101" s="147" t="s">
        <v>236</v>
      </c>
      <c r="B101" s="371"/>
      <c r="C101" s="355"/>
      <c r="D101" s="56">
        <v>40848</v>
      </c>
      <c r="E101" s="37"/>
      <c r="F101" s="37"/>
      <c r="G101" s="37"/>
      <c r="H101" s="38"/>
    </row>
    <row r="102" spans="1:8" s="16" customFormat="1" ht="37.5" customHeight="1" outlineLevel="1" x14ac:dyDescent="0.2">
      <c r="A102" s="147" t="s">
        <v>237</v>
      </c>
      <c r="B102" s="371"/>
      <c r="C102" s="355"/>
      <c r="D102" s="56">
        <v>41952</v>
      </c>
      <c r="E102" s="37"/>
      <c r="F102" s="37"/>
      <c r="G102" s="37"/>
      <c r="H102" s="38"/>
    </row>
    <row r="103" spans="1:8" s="16" customFormat="1" ht="37.5" customHeight="1" outlineLevel="1" x14ac:dyDescent="0.2">
      <c r="A103" s="147" t="s">
        <v>238</v>
      </c>
      <c r="B103" s="371"/>
      <c r="C103" s="355"/>
      <c r="D103" s="56">
        <v>43056</v>
      </c>
      <c r="E103" s="37"/>
      <c r="F103" s="37"/>
      <c r="G103" s="37"/>
      <c r="H103" s="38"/>
    </row>
    <row r="104" spans="1:8" s="16" customFormat="1" ht="37.5" customHeight="1" outlineLevel="1" thickBot="1" x14ac:dyDescent="0.25">
      <c r="A104" s="147" t="s">
        <v>239</v>
      </c>
      <c r="B104" s="371"/>
      <c r="C104" s="372"/>
      <c r="D104" s="56">
        <v>44160</v>
      </c>
      <c r="E104" s="37"/>
      <c r="F104" s="37"/>
      <c r="G104" s="37"/>
      <c r="H104" s="38"/>
    </row>
    <row r="105" spans="1:8" s="16" customFormat="1" ht="50.1" customHeight="1" thickBot="1" x14ac:dyDescent="0.25">
      <c r="A105" s="136" t="s">
        <v>59</v>
      </c>
      <c r="B105" s="137"/>
      <c r="C105" s="137"/>
      <c r="D105" s="138" t="str">
        <f>"от "&amp;MIN(D106:D115)&amp;" до "&amp;MAX(D106:D115)</f>
        <v>от 348 до 5184</v>
      </c>
      <c r="E105" s="139"/>
      <c r="F105" s="139"/>
      <c r="G105" s="139"/>
      <c r="H105" s="140"/>
    </row>
    <row r="106" spans="1:8" s="16" customFormat="1" ht="154.5" customHeight="1" x14ac:dyDescent="0.2">
      <c r="A106" s="149" t="s">
        <v>60</v>
      </c>
      <c r="B106" s="150" t="s">
        <v>13</v>
      </c>
      <c r="C106" s="151" t="str">
        <f t="shared" ref="C10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106" s="144">
        <v>936</v>
      </c>
      <c r="E106" s="145"/>
      <c r="F106" s="145"/>
      <c r="G106" s="145"/>
      <c r="H106" s="146"/>
    </row>
    <row r="107" spans="1:8" s="16" customFormat="1" ht="37.5" customHeight="1" x14ac:dyDescent="0.2">
      <c r="A107" s="160" t="s">
        <v>61</v>
      </c>
      <c r="B107" s="285"/>
      <c r="C107" s="156" t="str">
        <f>"Электронный справочник на основе Справочника организаций"&amp;$C$2&amp;" (версия для ПК)"</f>
        <v>Электронный справочник на основе Справочника организаций"2ГИС.СТЕРЛИТАМАК" (версия для ПК)</v>
      </c>
      <c r="D107" s="56">
        <v>348</v>
      </c>
      <c r="E107" s="37"/>
      <c r="F107" s="37"/>
      <c r="G107" s="37"/>
      <c r="H107" s="38"/>
    </row>
    <row r="108" spans="1:8" s="16" customFormat="1" ht="37.5" customHeight="1" x14ac:dyDescent="0.2">
      <c r="A108" s="160" t="s">
        <v>62</v>
      </c>
      <c r="B108" s="285"/>
      <c r="C108" s="159"/>
      <c r="D108" s="56">
        <v>1698</v>
      </c>
      <c r="E108" s="37"/>
      <c r="F108" s="37"/>
      <c r="G108" s="37"/>
      <c r="H108" s="38"/>
    </row>
    <row r="109" spans="1:8" s="16" customFormat="1" ht="37.5" customHeight="1" x14ac:dyDescent="0.2">
      <c r="A109" s="160" t="s">
        <v>63</v>
      </c>
      <c r="B109" s="285"/>
      <c r="C109" s="159"/>
      <c r="D109" s="56">
        <v>774</v>
      </c>
      <c r="E109" s="37"/>
      <c r="F109" s="37"/>
      <c r="G109" s="37"/>
      <c r="H109" s="38"/>
    </row>
    <row r="110" spans="1:8" s="16" customFormat="1" ht="37.5" customHeight="1" x14ac:dyDescent="0.2">
      <c r="A110" s="154" t="s">
        <v>64</v>
      </c>
      <c r="B110" s="204"/>
      <c r="C110" s="159"/>
      <c r="D110" s="56">
        <v>1698</v>
      </c>
      <c r="E110" s="37"/>
      <c r="F110" s="37"/>
      <c r="G110" s="37"/>
      <c r="H110" s="38"/>
    </row>
    <row r="111" spans="1:8" s="16" customFormat="1" ht="37.5" customHeight="1" x14ac:dyDescent="0.2">
      <c r="A111" s="160" t="s">
        <v>65</v>
      </c>
      <c r="B111" s="285"/>
      <c r="C111" s="159"/>
      <c r="D111" s="36">
        <v>348</v>
      </c>
      <c r="E111" s="37"/>
      <c r="F111" s="37"/>
      <c r="G111" s="37"/>
      <c r="H111" s="38"/>
    </row>
    <row r="112" spans="1:8" s="16" customFormat="1" ht="37.5" customHeight="1" x14ac:dyDescent="0.2">
      <c r="A112" s="160" t="s">
        <v>66</v>
      </c>
      <c r="B112" s="285"/>
      <c r="C112" s="159"/>
      <c r="D112" s="36">
        <v>348</v>
      </c>
      <c r="E112" s="37"/>
      <c r="F112" s="37"/>
      <c r="G112" s="37"/>
      <c r="H112" s="38"/>
    </row>
    <row r="113" spans="1:8" s="16" customFormat="1" ht="37.5" customHeight="1" x14ac:dyDescent="0.2">
      <c r="A113" s="160" t="s">
        <v>67</v>
      </c>
      <c r="B113" s="285"/>
      <c r="C113" s="159"/>
      <c r="D113" s="36">
        <v>690</v>
      </c>
      <c r="E113" s="37"/>
      <c r="F113" s="37"/>
      <c r="G113" s="37"/>
      <c r="H113" s="38"/>
    </row>
    <row r="114" spans="1:8" s="16" customFormat="1" ht="37.5" customHeight="1" x14ac:dyDescent="0.2">
      <c r="A114" s="160" t="s">
        <v>68</v>
      </c>
      <c r="B114" s="285"/>
      <c r="C114" s="159"/>
      <c r="D114" s="36">
        <v>1038</v>
      </c>
      <c r="E114" s="37"/>
      <c r="F114" s="37"/>
      <c r="G114" s="37"/>
      <c r="H114" s="38"/>
    </row>
    <row r="115" spans="1:8" s="16" customFormat="1" ht="37.5" customHeight="1" thickBot="1" x14ac:dyDescent="0.25">
      <c r="A115" s="207" t="s">
        <v>69</v>
      </c>
      <c r="B115" s="286"/>
      <c r="C115" s="164"/>
      <c r="D115" s="36">
        <v>5184</v>
      </c>
      <c r="E115" s="37"/>
      <c r="F115" s="37"/>
      <c r="G115" s="37"/>
      <c r="H115" s="38"/>
    </row>
    <row r="116" spans="1:8" s="16" customFormat="1" ht="117.75" customHeight="1" thickBot="1" x14ac:dyDescent="0.25">
      <c r="A116" s="287" t="s">
        <v>71</v>
      </c>
      <c r="B116" s="288"/>
      <c r="C116" s="28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"2ГИС.СТЕРЛИТАМАК" (версия для ПК); 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Интернет-площадки и Веб-приложения на основе Cправочника организаций "2ГИС.СТЕРЛИТАМАК", http://api.2gis.ru/</v>
      </c>
      <c r="D116" s="45">
        <v>30</v>
      </c>
      <c r="E116" s="45"/>
      <c r="F116" s="45"/>
      <c r="G116" s="45"/>
      <c r="H116" s="46"/>
    </row>
    <row r="117" spans="1:8" s="28" customFormat="1" ht="50.1" customHeight="1" thickBot="1" x14ac:dyDescent="0.25">
      <c r="A117" s="24" t="s">
        <v>72</v>
      </c>
      <c r="B117" s="25"/>
      <c r="C117" s="26"/>
      <c r="D117" s="173" t="str">
        <f>"от "&amp;MIN(D119,D139:H140,F179,D141:H155)&amp;" до "&amp;MAX(D119,D139:H140,F179,D141:H155)</f>
        <v>от 858 до 12150</v>
      </c>
      <c r="E117" s="173"/>
      <c r="F117" s="173"/>
      <c r="G117" s="173"/>
      <c r="H117" s="174"/>
    </row>
    <row r="118" spans="1:8" s="16" customFormat="1" ht="24.95" customHeight="1" thickBot="1" x14ac:dyDescent="0.25">
      <c r="A118" s="290"/>
      <c r="B118" s="291"/>
      <c r="C118" s="130"/>
      <c r="D118" s="292"/>
      <c r="E118" s="292"/>
      <c r="F118" s="292"/>
      <c r="G118" s="292"/>
      <c r="H118" s="293"/>
    </row>
    <row r="119" spans="1:8" s="16" customFormat="1" ht="60" customHeight="1" thickBot="1" x14ac:dyDescent="0.25">
      <c r="A119" s="179" t="s">
        <v>73</v>
      </c>
      <c r="B119" s="180"/>
      <c r="C119"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"2ГИС.СТЕРЛИТАМАК" (версия для ПК); Интернет-площадка 2gis.kz на основе Cправочника организаций "2ГИС.СТЕРЛИТАМАК"; Электронный справочник на основе Справочника организаций "2ГИС.СТЕРЛИТАМАК" (мобильная версия); Интернет-площадки и Веб-приложения на основе Cправочника организаций "2ГИС.СТЕРЛИТАМАК", http://api.2gis.kz/</v>
      </c>
      <c r="D119" s="182">
        <v>5220</v>
      </c>
      <c r="E119" s="182"/>
      <c r="F119" s="182"/>
      <c r="G119" s="182"/>
      <c r="H119" s="183"/>
    </row>
    <row r="120" spans="1:8" s="16" customFormat="1" ht="60" customHeight="1" thickBot="1" x14ac:dyDescent="0.25">
      <c r="A120" s="184" t="s">
        <v>74</v>
      </c>
      <c r="B120" s="185"/>
      <c r="C120" s="186"/>
      <c r="D120" s="187" t="s">
        <v>75</v>
      </c>
      <c r="E120" s="188"/>
      <c r="F120" s="188"/>
      <c r="G120" s="188"/>
      <c r="H120" s="189"/>
    </row>
    <row r="121" spans="1:8" s="16" customFormat="1" ht="60" customHeight="1" x14ac:dyDescent="0.2">
      <c r="A121" s="190" t="s">
        <v>76</v>
      </c>
      <c r="B121" s="191"/>
      <c r="C121" s="186"/>
      <c r="D121" s="157">
        <f>D119/4</f>
        <v>1305</v>
      </c>
      <c r="E121" s="157"/>
      <c r="F121" s="157"/>
      <c r="G121" s="157"/>
      <c r="H121" s="158"/>
    </row>
    <row r="122" spans="1:8" s="16" customFormat="1" ht="60" customHeight="1" x14ac:dyDescent="0.2">
      <c r="A122" s="190" t="s">
        <v>77</v>
      </c>
      <c r="B122" s="191"/>
      <c r="C122" s="186"/>
      <c r="D122" s="157">
        <f>D119/5</f>
        <v>1044</v>
      </c>
      <c r="E122" s="157"/>
      <c r="F122" s="157"/>
      <c r="G122" s="157"/>
      <c r="H122" s="158"/>
    </row>
    <row r="123" spans="1:8" s="16" customFormat="1" ht="60" customHeight="1" x14ac:dyDescent="0.2">
      <c r="A123" s="190" t="s">
        <v>78</v>
      </c>
      <c r="B123" s="191"/>
      <c r="C123" s="186"/>
      <c r="D123" s="157">
        <f>D119/6</f>
        <v>870</v>
      </c>
      <c r="E123" s="157"/>
      <c r="F123" s="157"/>
      <c r="G123" s="157"/>
      <c r="H123" s="158"/>
    </row>
    <row r="124" spans="1:8" s="16" customFormat="1" ht="60" customHeight="1" x14ac:dyDescent="0.2">
      <c r="A124" s="190" t="s">
        <v>79</v>
      </c>
      <c r="B124" s="191"/>
      <c r="C124" s="186"/>
      <c r="D124" s="157">
        <f>D119/7</f>
        <v>745.71428571428567</v>
      </c>
      <c r="E124" s="157"/>
      <c r="F124" s="157"/>
      <c r="G124" s="157"/>
      <c r="H124" s="158"/>
    </row>
    <row r="125" spans="1:8" s="16" customFormat="1" ht="60" customHeight="1" x14ac:dyDescent="0.2">
      <c r="A125" s="190" t="s">
        <v>80</v>
      </c>
      <c r="B125" s="191"/>
      <c r="C125" s="186"/>
      <c r="D125" s="157">
        <f>D119/8</f>
        <v>652.5</v>
      </c>
      <c r="E125" s="157"/>
      <c r="F125" s="157"/>
      <c r="G125" s="157"/>
      <c r="H125" s="158"/>
    </row>
    <row r="126" spans="1:8" s="16" customFormat="1" ht="60" customHeight="1" x14ac:dyDescent="0.2">
      <c r="A126" s="190" t="s">
        <v>81</v>
      </c>
      <c r="B126" s="191"/>
      <c r="C126" s="186"/>
      <c r="D126" s="157">
        <f>D119/9</f>
        <v>580</v>
      </c>
      <c r="E126" s="157"/>
      <c r="F126" s="157"/>
      <c r="G126" s="157"/>
      <c r="H126" s="158"/>
    </row>
    <row r="127" spans="1:8" s="16" customFormat="1" ht="60" customHeight="1" x14ac:dyDescent="0.2">
      <c r="A127" s="190" t="s">
        <v>82</v>
      </c>
      <c r="B127" s="191"/>
      <c r="C127" s="186"/>
      <c r="D127" s="157">
        <f>D119/10</f>
        <v>522</v>
      </c>
      <c r="E127" s="157"/>
      <c r="F127" s="157"/>
      <c r="G127" s="157"/>
      <c r="H127" s="158"/>
    </row>
    <row r="128" spans="1:8" s="16" customFormat="1" ht="60" customHeight="1" thickBot="1" x14ac:dyDescent="0.25">
      <c r="A128" s="179" t="s">
        <v>83</v>
      </c>
      <c r="B128" s="180"/>
      <c r="C128" s="186"/>
      <c r="D128" s="182">
        <v>7824</v>
      </c>
      <c r="E128" s="182"/>
      <c r="F128" s="182"/>
      <c r="G128" s="182"/>
      <c r="H128" s="183"/>
    </row>
    <row r="129" spans="1:8" s="16" customFormat="1" ht="60" customHeight="1" thickBot="1" x14ac:dyDescent="0.25">
      <c r="A129" s="184" t="s">
        <v>74</v>
      </c>
      <c r="B129" s="185"/>
      <c r="C129" s="186"/>
      <c r="D129" s="187" t="s">
        <v>75</v>
      </c>
      <c r="E129" s="188"/>
      <c r="F129" s="188"/>
      <c r="G129" s="188"/>
      <c r="H129" s="189"/>
    </row>
    <row r="130" spans="1:8" s="16" customFormat="1" ht="60" customHeight="1" x14ac:dyDescent="0.2">
      <c r="A130" s="190" t="s">
        <v>76</v>
      </c>
      <c r="B130" s="191"/>
      <c r="C130" s="186"/>
      <c r="D130" s="157">
        <v>1956</v>
      </c>
      <c r="E130" s="157"/>
      <c r="F130" s="157"/>
      <c r="G130" s="157"/>
      <c r="H130" s="158"/>
    </row>
    <row r="131" spans="1:8" s="16" customFormat="1" ht="60" customHeight="1" x14ac:dyDescent="0.2">
      <c r="A131" s="190" t="s">
        <v>77</v>
      </c>
      <c r="B131" s="191"/>
      <c r="C131" s="186"/>
      <c r="D131" s="157">
        <v>1564.8</v>
      </c>
      <c r="E131" s="157"/>
      <c r="F131" s="157"/>
      <c r="G131" s="157"/>
      <c r="H131" s="158"/>
    </row>
    <row r="132" spans="1:8" s="16" customFormat="1" ht="60" customHeight="1" x14ac:dyDescent="0.2">
      <c r="A132" s="190" t="s">
        <v>78</v>
      </c>
      <c r="B132" s="191"/>
      <c r="C132" s="186"/>
      <c r="D132" s="157">
        <v>1304</v>
      </c>
      <c r="E132" s="157"/>
      <c r="F132" s="157"/>
      <c r="G132" s="157"/>
      <c r="H132" s="158"/>
    </row>
    <row r="133" spans="1:8" s="16" customFormat="1" ht="60" customHeight="1" x14ac:dyDescent="0.2">
      <c r="A133" s="190" t="s">
        <v>79</v>
      </c>
      <c r="B133" s="191"/>
      <c r="C133" s="186"/>
      <c r="D133" s="157">
        <v>1117.7142857142858</v>
      </c>
      <c r="E133" s="157"/>
      <c r="F133" s="157"/>
      <c r="G133" s="157"/>
      <c r="H133" s="158"/>
    </row>
    <row r="134" spans="1:8" s="16" customFormat="1" ht="60" customHeight="1" x14ac:dyDescent="0.2">
      <c r="A134" s="190" t="s">
        <v>80</v>
      </c>
      <c r="B134" s="191"/>
      <c r="C134" s="186"/>
      <c r="D134" s="157">
        <v>978</v>
      </c>
      <c r="E134" s="157"/>
      <c r="F134" s="157"/>
      <c r="G134" s="157"/>
      <c r="H134" s="158"/>
    </row>
    <row r="135" spans="1:8" s="16" customFormat="1" ht="60" customHeight="1" x14ac:dyDescent="0.2">
      <c r="A135" s="190" t="s">
        <v>81</v>
      </c>
      <c r="B135" s="191"/>
      <c r="C135" s="186"/>
      <c r="D135" s="157">
        <v>869.33333333333337</v>
      </c>
      <c r="E135" s="157"/>
      <c r="F135" s="157"/>
      <c r="G135" s="157"/>
      <c r="H135" s="158"/>
    </row>
    <row r="136" spans="1:8" s="16" customFormat="1" ht="60" customHeight="1" thickBot="1" x14ac:dyDescent="0.25">
      <c r="A136" s="190" t="s">
        <v>82</v>
      </c>
      <c r="B136" s="191"/>
      <c r="C136" s="194"/>
      <c r="D136" s="157">
        <v>782.4</v>
      </c>
      <c r="E136" s="157"/>
      <c r="F136" s="157"/>
      <c r="G136" s="157"/>
      <c r="H136" s="158"/>
    </row>
    <row r="137" spans="1:8" s="16" customFormat="1" ht="62.45" customHeight="1" thickBot="1" x14ac:dyDescent="0.25">
      <c r="A137" s="195" t="s">
        <v>84</v>
      </c>
      <c r="B137" s="196"/>
      <c r="C137"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137" s="44">
        <v>12012</v>
      </c>
      <c r="E137" s="45"/>
      <c r="F137" s="45"/>
      <c r="G137" s="45"/>
      <c r="H137" s="46"/>
    </row>
    <row r="138" spans="1:8" s="16" customFormat="1" ht="24.95" customHeight="1" thickBot="1" x14ac:dyDescent="0.25">
      <c r="A138" s="290"/>
      <c r="B138" s="291"/>
      <c r="C138" s="125"/>
      <c r="D138" s="292"/>
      <c r="E138" s="292"/>
      <c r="F138" s="292"/>
      <c r="G138" s="292"/>
      <c r="H138" s="293"/>
    </row>
    <row r="139" spans="1:8" s="16" customFormat="1" ht="50.1" customHeight="1" x14ac:dyDescent="0.2">
      <c r="A139" s="160" t="s">
        <v>85</v>
      </c>
      <c r="B139" s="161"/>
      <c r="C139" s="298" t="str">
        <f>"Интернет-площадка 2gis.ru на основе Cправочника организаций "&amp;$C$2&amp;""</f>
        <v>Интернет-площадка 2gis.ru на основе Cправочника организаций "2ГИС.СТЕРЛИТАМАК"</v>
      </c>
      <c r="D139" s="56">
        <v>5184</v>
      </c>
      <c r="E139" s="37"/>
      <c r="F139" s="37"/>
      <c r="G139" s="37"/>
      <c r="H139" s="38"/>
    </row>
    <row r="140" spans="1:8" s="16" customFormat="1" ht="50.1" customHeight="1" x14ac:dyDescent="0.2">
      <c r="A140" s="160" t="s">
        <v>86</v>
      </c>
      <c r="B140" s="161"/>
      <c r="C140" s="203" t="str">
        <f>"Электронный справочник на основе Справочника организаций"&amp;$C$2&amp;" (версия для ПК)"</f>
        <v>Электронный справочник на основе Справочника организаций"2ГИС.СТЕРЛИТАМАК" (версия для ПК)</v>
      </c>
      <c r="D140" s="56">
        <v>3060</v>
      </c>
      <c r="E140" s="37"/>
      <c r="F140" s="37"/>
      <c r="G140" s="37"/>
      <c r="H140" s="38"/>
    </row>
    <row r="141" spans="1:8" s="16" customFormat="1" ht="50.1" customHeight="1" x14ac:dyDescent="0.2">
      <c r="A141" s="160" t="s">
        <v>87</v>
      </c>
      <c r="B141" s="161"/>
      <c r="C141" s="203" t="str">
        <f>"Электронный справочник на основе Справочника организаций"&amp;$C$2&amp;" (версия для ПК)"</f>
        <v>Электронный справочник на основе Справочника организаций"2ГИС.СТЕРЛИТАМАК" (версия для ПК)</v>
      </c>
      <c r="D141" s="56">
        <v>5184</v>
      </c>
      <c r="E141" s="37"/>
      <c r="F141" s="37"/>
      <c r="G141" s="37"/>
      <c r="H141" s="38"/>
    </row>
    <row r="142" spans="1:8" s="16" customFormat="1" ht="50.1" customHeight="1" x14ac:dyDescent="0.2">
      <c r="A142" s="160" t="s">
        <v>88</v>
      </c>
      <c r="B142" s="161"/>
      <c r="C142" s="203" t="str">
        <f>"Интернет-площадка 2gis.ru на основе Cправочника организаций "&amp;$C$2&amp;""</f>
        <v>Интернет-площадка 2gis.ru на основе Cправочника организаций "2ГИС.СТЕРЛИТАМАК"</v>
      </c>
      <c r="D142" s="56">
        <v>8664</v>
      </c>
      <c r="E142" s="37"/>
      <c r="F142" s="37"/>
      <c r="G142" s="37"/>
      <c r="H142" s="38"/>
    </row>
    <row r="143" spans="1:8" s="16" customFormat="1" ht="50.1" customHeight="1" x14ac:dyDescent="0.2">
      <c r="A143" s="160" t="s">
        <v>89</v>
      </c>
      <c r="B143" s="161"/>
      <c r="C143" s="203" t="str">
        <f>"Интернет-площадка 2gis.ru на основе Cправочника организаций "&amp;$C$2&amp;""</f>
        <v>Интернет-площадка 2gis.ru на основе Cправочника организаций "2ГИС.СТЕРЛИТАМАК"</v>
      </c>
      <c r="D143" s="56">
        <v>10398</v>
      </c>
      <c r="E143" s="37"/>
      <c r="F143" s="37"/>
      <c r="G143" s="37"/>
      <c r="H143" s="38"/>
    </row>
    <row r="144" spans="1:8" s="16" customFormat="1" ht="50.1" customHeight="1" x14ac:dyDescent="0.2">
      <c r="A144" s="160" t="s">
        <v>90</v>
      </c>
      <c r="B144" s="161"/>
      <c r="C144" s="203" t="str">
        <f>"Электронный справочник на основе Справочника организаций"&amp;$C$2&amp;" (версия для ПК)"</f>
        <v>Электронный справочник на основе Справочника организаций"2ГИС.СТЕРЛИТАМАК" (версия для ПК)</v>
      </c>
      <c r="D144" s="56">
        <v>1278</v>
      </c>
      <c r="E144" s="37"/>
      <c r="F144" s="37"/>
      <c r="G144" s="37"/>
      <c r="H144" s="38"/>
    </row>
    <row r="145" spans="1:8" s="16" customFormat="1" ht="50.1" customHeight="1" x14ac:dyDescent="0.2">
      <c r="A145" s="160" t="s">
        <v>91</v>
      </c>
      <c r="B145" s="161"/>
      <c r="C145" s="203" t="str">
        <f>"Электронный справочник на основе Справочника организаций"&amp;$C$2&amp;" (версия для ПК)"</f>
        <v>Электронный справочник на основе Справочника организаций"2ГИС.СТЕРЛИТАМАК" (версия для ПК)</v>
      </c>
      <c r="D145" s="56">
        <v>2040</v>
      </c>
      <c r="E145" s="37"/>
      <c r="F145" s="37"/>
      <c r="G145" s="37"/>
      <c r="H145" s="38"/>
    </row>
    <row r="146" spans="1:8" s="16" customFormat="1" ht="50.1" customHeight="1" x14ac:dyDescent="0.2">
      <c r="A146" s="160" t="s">
        <v>92</v>
      </c>
      <c r="B146" s="161"/>
      <c r="C146" s="203" t="str">
        <f>"Электронный справочник на основе Справочника организаций"&amp;$C$2&amp;" (версия для ПК)"</f>
        <v>Электронный справочник на основе Справочника организаций"2ГИС.СТЕРЛИТАМАК" (версия для ПК)</v>
      </c>
      <c r="D146" s="56">
        <v>12150</v>
      </c>
      <c r="E146" s="37"/>
      <c r="F146" s="37"/>
      <c r="G146" s="37"/>
      <c r="H146" s="38"/>
    </row>
    <row r="147" spans="1:8" s="16" customFormat="1" ht="50.1" customHeight="1" x14ac:dyDescent="0.2">
      <c r="A147" s="160" t="s">
        <v>93</v>
      </c>
      <c r="B147" s="161"/>
      <c r="C147" s="203" t="str">
        <f>C179</f>
        <v>электронный справочник на основе Справочника организаций "2ГИС.СТЕРЛИТАМАК" (мобильная версия 2ГИС 4.0 и выше)</v>
      </c>
      <c r="D147" s="56">
        <v>9372</v>
      </c>
      <c r="E147" s="37"/>
      <c r="F147" s="37"/>
      <c r="G147" s="37"/>
      <c r="H147" s="38"/>
    </row>
    <row r="148" spans="1:8" s="16" customFormat="1" ht="50.1" customHeight="1" x14ac:dyDescent="0.2">
      <c r="A148" s="160" t="s">
        <v>94</v>
      </c>
      <c r="B148" s="161"/>
      <c r="C148" s="203" t="s">
        <v>95</v>
      </c>
      <c r="D148" s="56">
        <v>858</v>
      </c>
      <c r="E148" s="37"/>
      <c r="F148" s="37"/>
      <c r="G148" s="37"/>
      <c r="H148" s="38"/>
    </row>
    <row r="149" spans="1:8" s="16" customFormat="1" ht="76.5" customHeight="1" x14ac:dyDescent="0.2">
      <c r="A149" s="160" t="s">
        <v>96</v>
      </c>
      <c r="B149" s="161"/>
      <c r="C149"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"2ГИС.СТЕРЛИТАМАК" (мобильная версия 2ГИС 4.0 и выше); Интернет-площадка 2gis.ru на основе Cправочника организаций "2ГИС.СТЕРЛИТАМАК"</v>
      </c>
      <c r="D149" s="56">
        <v>3060</v>
      </c>
      <c r="E149" s="37"/>
      <c r="F149" s="37"/>
      <c r="G149" s="37"/>
      <c r="H149" s="38"/>
    </row>
    <row r="150" spans="1:8" s="16" customFormat="1" ht="76.5" customHeight="1" x14ac:dyDescent="0.2">
      <c r="A150" s="160" t="s">
        <v>97</v>
      </c>
      <c r="B150" s="161"/>
      <c r="C150" s="203" t="str">
        <f t="shared" ref="C150:C15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"2ГИС.СТЕРЛИТАМАК" (мобильная версия 2ГИС 4.0 и выше); Интернет-площадка 2gis.ru на основе Cправочника организаций "2ГИС.СТЕРЛИТАМАК"</v>
      </c>
      <c r="D150" s="56">
        <v>2040</v>
      </c>
      <c r="E150" s="37"/>
      <c r="F150" s="37"/>
      <c r="G150" s="37"/>
      <c r="H150" s="38"/>
    </row>
    <row r="151" spans="1:8" s="16" customFormat="1" ht="76.5" customHeight="1" x14ac:dyDescent="0.2">
      <c r="A151" s="160" t="s">
        <v>98</v>
      </c>
      <c r="B151" s="161"/>
      <c r="C151" s="203" t="str">
        <f t="shared" si="1"/>
        <v>электронный справочник на основе Справочника организаций "2ГИС.СТЕРЛИТАМАК" (мобильная версия 2ГИС 4.0 и выше); Интернет-площадка 2gis.ru на основе Cправочника организаций "2ГИС.СТЕРЛИТАМАК"</v>
      </c>
      <c r="D151" s="56">
        <v>2040</v>
      </c>
      <c r="E151" s="37"/>
      <c r="F151" s="37"/>
      <c r="G151" s="37"/>
      <c r="H151" s="38"/>
    </row>
    <row r="152" spans="1:8" s="16" customFormat="1" ht="76.5" customHeight="1" x14ac:dyDescent="0.2">
      <c r="A152" s="160" t="s">
        <v>99</v>
      </c>
      <c r="B152" s="161"/>
      <c r="C152" s="203" t="str">
        <f t="shared" si="1"/>
        <v>электронный справочник на основе Справочника организаций "2ГИС.СТЕРЛИТАМАК" (мобильная версия 2ГИС 4.0 и выше); Интернет-площадка 2gis.ru на основе Cправочника организаций "2ГИС.СТЕРЛИТАМАК"</v>
      </c>
      <c r="D152" s="56">
        <v>1020</v>
      </c>
      <c r="E152" s="37"/>
      <c r="F152" s="37"/>
      <c r="G152" s="37"/>
      <c r="H152" s="38"/>
    </row>
    <row r="153" spans="1:8" s="16" customFormat="1" ht="76.5" customHeight="1" x14ac:dyDescent="0.2">
      <c r="A153" s="160" t="s">
        <v>100</v>
      </c>
      <c r="B153" s="161" t="s">
        <v>100</v>
      </c>
      <c r="C153"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"2ГИС.СТЕРЛИТАМАК" (мобильная версия 2ГИС 4.0 и выше); Интернет-площадка 2gis.ru на основе Cправочника организаций "2ГИС.СТЕРЛИТАМАК"</v>
      </c>
      <c r="D153" s="56">
        <v>8754</v>
      </c>
      <c r="E153" s="37"/>
      <c r="F153" s="37"/>
      <c r="G153" s="37"/>
      <c r="H153" s="38"/>
    </row>
    <row r="154" spans="1:8" s="16" customFormat="1" ht="76.5" customHeight="1" x14ac:dyDescent="0.2">
      <c r="A154" s="160" t="s">
        <v>101</v>
      </c>
      <c r="B154" s="161" t="s">
        <v>101</v>
      </c>
      <c r="C154"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"2ГИС.СТЕРЛИТАМАК" (мобильная версия 2ГИС 4.0 и выше); Интернет-площадка 2gis.ru на основе Cправочника организаций "2ГИС.СТЕРЛИТАМАК"</v>
      </c>
      <c r="D154" s="56">
        <v>5502</v>
      </c>
      <c r="E154" s="37"/>
      <c r="F154" s="37"/>
      <c r="G154" s="37"/>
      <c r="H154" s="38"/>
    </row>
    <row r="155" spans="1:8" s="16" customFormat="1" ht="50.1" customHeight="1" thickBot="1" x14ac:dyDescent="0.25">
      <c r="A155" s="160" t="s">
        <v>102</v>
      </c>
      <c r="B155" s="161"/>
      <c r="C155" s="203" t="str">
        <f>"Электронный справочник на основе Справочника организаций"&amp;$C$2&amp;" (версия для ПК)"</f>
        <v>Электронный справочник на основе Справочника организаций"2ГИС.СТЕРЛИТАМАК" (версия для ПК)</v>
      </c>
      <c r="D155" s="56">
        <v>3498</v>
      </c>
      <c r="E155" s="37"/>
      <c r="F155" s="37"/>
      <c r="G155" s="37"/>
      <c r="H155" s="38"/>
    </row>
    <row r="156" spans="1:8" s="16" customFormat="1" ht="102" customHeight="1" thickBot="1" x14ac:dyDescent="0.25">
      <c r="A156" s="160" t="s">
        <v>16</v>
      </c>
      <c r="B156" s="161"/>
      <c r="C156"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156" s="56">
        <v>930</v>
      </c>
      <c r="E156" s="37"/>
      <c r="F156" s="37"/>
      <c r="G156" s="37"/>
      <c r="H156" s="38"/>
    </row>
    <row r="157" spans="1:8" s="16" customFormat="1" ht="102" customHeight="1" thickBot="1" x14ac:dyDescent="0.25">
      <c r="A157" s="160" t="s">
        <v>103</v>
      </c>
      <c r="B157" s="161"/>
      <c r="C157"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157" s="56">
        <v>100002</v>
      </c>
      <c r="E157" s="37"/>
      <c r="F157" s="37"/>
      <c r="G157" s="37"/>
      <c r="H157" s="38"/>
    </row>
    <row r="158" spans="1:8" s="16" customFormat="1" ht="126" customHeight="1" x14ac:dyDescent="0.2">
      <c r="A158" s="160" t="s">
        <v>104</v>
      </c>
      <c r="B158" s="161"/>
      <c r="C158" s="30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"2ГИС.СТЕРЛИТАМАК" (версия для ПК); 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Интернет-площадки и Веб-приложения на основе Cправочника организаций "2ГИС.СТЕРЛИТАМАК", http://api.2gis.ru/</v>
      </c>
      <c r="D158" s="56">
        <v>9072</v>
      </c>
      <c r="E158" s="37"/>
      <c r="F158" s="37"/>
      <c r="G158" s="37"/>
      <c r="H158" s="38"/>
    </row>
    <row r="159" spans="1:8" s="16" customFormat="1" ht="96" customHeight="1" x14ac:dyDescent="0.2">
      <c r="A159" s="154" t="s">
        <v>105</v>
      </c>
      <c r="B159" s="204"/>
      <c r="C15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Интернет-площадки и Веб-приложения на основе Cправочника организаций "2ГИС.СТЕРЛИТАМАК", http://api.2gis.ru/</v>
      </c>
      <c r="D159" s="56">
        <v>4320</v>
      </c>
      <c r="E159" s="37"/>
      <c r="F159" s="37"/>
      <c r="G159" s="37"/>
      <c r="H159" s="38"/>
    </row>
    <row r="160" spans="1:8" s="16" customFormat="1" ht="96" customHeight="1" x14ac:dyDescent="0.2">
      <c r="A160" s="154" t="s">
        <v>106</v>
      </c>
      <c r="B160" s="204"/>
      <c r="C160"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"2ГИС.СТЕРЛИТАМАК" (мобильная версия 2ГИС 4.0 и выше)</v>
      </c>
      <c r="D160" s="56">
        <v>6012</v>
      </c>
      <c r="E160" s="37"/>
      <c r="F160" s="37"/>
      <c r="G160" s="37"/>
      <c r="H160" s="38"/>
    </row>
    <row r="161" spans="1:8" s="16" customFormat="1" ht="50.1" customHeight="1" x14ac:dyDescent="0.2">
      <c r="A161" s="160" t="s">
        <v>107</v>
      </c>
      <c r="B161" s="161"/>
      <c r="C161" s="203" t="str">
        <f>"Интернет-площадка 2gis.ru на основе Cправочника организаций "&amp;$C$2&amp;""</f>
        <v>Интернет-площадка 2gis.ru на основе Cправочника организаций "2ГИС.СТЕРЛИТАМАК"</v>
      </c>
      <c r="D161" s="56">
        <v>7320</v>
      </c>
      <c r="E161" s="37"/>
      <c r="F161" s="37"/>
      <c r="G161" s="37"/>
      <c r="H161" s="38"/>
    </row>
    <row r="162" spans="1:8" s="16" customFormat="1" ht="50.1" customHeight="1" x14ac:dyDescent="0.2">
      <c r="A162" s="160" t="s">
        <v>108</v>
      </c>
      <c r="B162" s="161"/>
      <c r="C162" s="203" t="str">
        <f>"Электронный справочник на основе Справочника организаций"&amp;$C$2&amp;" (версия для ПК)"</f>
        <v>Электронный справочник на основе Справочника организаций"2ГИС.СТЕРЛИТАМАК" (версия для ПК)</v>
      </c>
      <c r="D162" s="56">
        <v>4320</v>
      </c>
      <c r="E162" s="37"/>
      <c r="F162" s="37"/>
      <c r="G162" s="37"/>
      <c r="H162" s="38"/>
    </row>
    <row r="163" spans="1:8" s="16" customFormat="1" ht="50.1" customHeight="1" x14ac:dyDescent="0.2">
      <c r="A163" s="160" t="s">
        <v>109</v>
      </c>
      <c r="B163" s="161"/>
      <c r="C163" s="203" t="str">
        <f>"Электронный справочник на основе Справочника организаций"&amp;$C$2&amp;" (версия для ПК)"</f>
        <v>Электронный справочник на основе Справочника организаций"2ГИС.СТЕРЛИТАМАК" (версия для ПК)</v>
      </c>
      <c r="D163" s="56">
        <v>7320</v>
      </c>
      <c r="E163" s="37"/>
      <c r="F163" s="37"/>
      <c r="G163" s="37"/>
      <c r="H163" s="38"/>
    </row>
    <row r="164" spans="1:8" s="16" customFormat="1" ht="50.1" customHeight="1" x14ac:dyDescent="0.2">
      <c r="A164" s="160" t="s">
        <v>110</v>
      </c>
      <c r="B164" s="161"/>
      <c r="C164" s="203" t="str">
        <f>"Интернет-площадка 2gis.ru на основе Cправочника организаций "&amp;$C$2&amp;""</f>
        <v>Интернет-площадка 2gis.ru на основе Cправочника организаций "2ГИС.СТЕРЛИТАМАК"</v>
      </c>
      <c r="D164" s="56">
        <v>12240</v>
      </c>
      <c r="E164" s="37"/>
      <c r="F164" s="37"/>
      <c r="G164" s="37"/>
      <c r="H164" s="38"/>
    </row>
    <row r="165" spans="1:8" s="16" customFormat="1" ht="50.1" customHeight="1" x14ac:dyDescent="0.2">
      <c r="A165" s="160" t="s">
        <v>111</v>
      </c>
      <c r="B165" s="161"/>
      <c r="C165" s="203" t="str">
        <f>"Интернет-площадка 2gis.ru на основе Cправочника организаций "&amp;$C$2&amp;""</f>
        <v>Интернет-площадка 2gis.ru на основе Cправочника организаций "2ГИС.СТЕРЛИТАМАК"</v>
      </c>
      <c r="D165" s="56">
        <v>14688</v>
      </c>
      <c r="E165" s="37"/>
      <c r="F165" s="37"/>
      <c r="G165" s="37"/>
      <c r="H165" s="38"/>
    </row>
    <row r="166" spans="1:8" s="16" customFormat="1" ht="50.1" customHeight="1" x14ac:dyDescent="0.2">
      <c r="A166" s="160" t="s">
        <v>112</v>
      </c>
      <c r="B166" s="161"/>
      <c r="C166" s="203" t="str">
        <f>"Электронный справочник на основе Справочника организаций"&amp;$C$2&amp;" (версия для ПК)"</f>
        <v>Электронный справочник на основе Справочника организаций"2ГИС.СТЕРЛИТАМАК" (версия для ПК)</v>
      </c>
      <c r="D166" s="56">
        <v>1800</v>
      </c>
      <c r="E166" s="37"/>
      <c r="F166" s="37"/>
      <c r="G166" s="37"/>
      <c r="H166" s="38"/>
    </row>
    <row r="167" spans="1:8" s="16" customFormat="1" ht="50.1" customHeight="1" x14ac:dyDescent="0.2">
      <c r="A167" s="160" t="s">
        <v>113</v>
      </c>
      <c r="B167" s="161"/>
      <c r="C167" s="203" t="str">
        <f>"Электронный справочник на основе Справочника организаций"&amp;$C$2&amp;" (версия для ПК)"</f>
        <v>Электронный справочник на основе Справочника организаций"2ГИС.СТЕРЛИТАМАК" (версия для ПК)</v>
      </c>
      <c r="D167" s="56">
        <v>2880</v>
      </c>
      <c r="E167" s="37"/>
      <c r="F167" s="37"/>
      <c r="G167" s="37"/>
      <c r="H167" s="38"/>
    </row>
    <row r="168" spans="1:8" s="16" customFormat="1" ht="50.1" customHeight="1" x14ac:dyDescent="0.2">
      <c r="A168" s="160" t="s">
        <v>114</v>
      </c>
      <c r="B168" s="161"/>
      <c r="C168" s="203" t="str">
        <f>"Электронный справочник на основе Справочника организаций"&amp;$C$2&amp;" (версия для ПК)"</f>
        <v>Электронный справочник на основе Справочника организаций"2ГИС.СТЕРЛИТАМАК" (версия для ПК)</v>
      </c>
      <c r="D168" s="56">
        <v>17040</v>
      </c>
      <c r="E168" s="37"/>
      <c r="F168" s="37"/>
      <c r="G168" s="37"/>
      <c r="H168" s="38"/>
    </row>
    <row r="169" spans="1:8" s="16" customFormat="1" ht="50.1" customHeight="1" x14ac:dyDescent="0.2">
      <c r="A169" s="160" t="s">
        <v>115</v>
      </c>
      <c r="B169" s="161"/>
      <c r="C169" s="203" t="s">
        <v>95</v>
      </c>
      <c r="D169" s="56">
        <v>1320</v>
      </c>
      <c r="E169" s="37"/>
      <c r="F169" s="37"/>
      <c r="G169" s="37"/>
      <c r="H169" s="38"/>
    </row>
    <row r="170" spans="1:8" s="16" customFormat="1" ht="76.5" customHeight="1" x14ac:dyDescent="0.2">
      <c r="A170" s="160" t="s">
        <v>116</v>
      </c>
      <c r="B170" s="161"/>
      <c r="C170"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"2ГИС.СТЕРЛИТАМАК" (мобильная версия 2ГИС 4.0 и выше); Интернет-площадка 2gis.ru на основе Cправочника организаций "2ГИС.СТЕРЛИТАМАК"</v>
      </c>
      <c r="D170" s="56">
        <v>12360</v>
      </c>
      <c r="E170" s="37"/>
      <c r="F170" s="37"/>
      <c r="G170" s="37"/>
      <c r="H170" s="38"/>
    </row>
    <row r="171" spans="1:8" s="16" customFormat="1" ht="50.1" customHeight="1" thickBot="1" x14ac:dyDescent="0.25">
      <c r="A171" s="160" t="s">
        <v>117</v>
      </c>
      <c r="B171" s="161"/>
      <c r="C171" s="203" t="str">
        <f>"Электронный справочник на основе Справочника организаций"&amp;$C$2&amp;" (версия для ПК)"</f>
        <v>Электронный справочник на основе Справочника организаций"2ГИС.СТЕРЛИТАМАК" (версия для ПК)</v>
      </c>
      <c r="D171" s="56">
        <v>4920</v>
      </c>
      <c r="E171" s="37"/>
      <c r="F171" s="37"/>
      <c r="G171" s="37"/>
      <c r="H171" s="38"/>
    </row>
    <row r="172" spans="1:8" s="28" customFormat="1" ht="50.1" customHeight="1" thickBot="1" x14ac:dyDescent="0.25">
      <c r="A172" s="24" t="s">
        <v>118</v>
      </c>
      <c r="B172" s="25"/>
      <c r="C172" s="26"/>
      <c r="D172" s="173"/>
      <c r="E172" s="173"/>
      <c r="F172" s="173"/>
      <c r="G172" s="173"/>
      <c r="H172" s="174"/>
    </row>
    <row r="173" spans="1:8" s="16" customFormat="1" ht="50.1" customHeight="1" x14ac:dyDescent="0.2">
      <c r="A173" s="160" t="s">
        <v>119</v>
      </c>
      <c r="B173" s="161"/>
      <c r="C173" s="206" t="str">
        <f>"Электронный справочник на основе Справочника организаций "&amp;$C$2&amp;" (мобильная версия)"</f>
        <v>Электронный справочник на основе Справочника организаций "2ГИС.СТЕРЛИТАМАК" (мобильная версия)</v>
      </c>
      <c r="D173" s="36">
        <v>3600</v>
      </c>
      <c r="E173" s="37"/>
      <c r="F173" s="37"/>
      <c r="G173" s="37"/>
      <c r="H173" s="38"/>
    </row>
    <row r="174" spans="1:8" s="16" customFormat="1" ht="50.1" customHeight="1" x14ac:dyDescent="0.2">
      <c r="A174" s="160" t="s">
        <v>120</v>
      </c>
      <c r="B174" s="161"/>
      <c r="C174" s="209"/>
      <c r="D174" s="36">
        <v>6600</v>
      </c>
      <c r="E174" s="37"/>
      <c r="F174" s="37"/>
      <c r="G174" s="37"/>
      <c r="H174" s="38"/>
    </row>
    <row r="175" spans="1:8" s="16" customFormat="1" ht="50.1" customHeight="1" x14ac:dyDescent="0.2">
      <c r="A175" s="207" t="s">
        <v>121</v>
      </c>
      <c r="B175" s="208"/>
      <c r="C175" s="209"/>
      <c r="D175" s="297">
        <v>1800</v>
      </c>
      <c r="E175" s="157"/>
      <c r="F175" s="157"/>
      <c r="G175" s="157"/>
      <c r="H175" s="157"/>
    </row>
    <row r="176" spans="1:8" s="16" customFormat="1" ht="50.1" customHeight="1" x14ac:dyDescent="0.2">
      <c r="A176" s="207" t="s">
        <v>122</v>
      </c>
      <c r="B176" s="208"/>
      <c r="C176" s="209"/>
      <c r="D176" s="297">
        <v>180</v>
      </c>
      <c r="E176" s="157"/>
      <c r="F176" s="157"/>
      <c r="G176" s="157"/>
      <c r="H176" s="157"/>
    </row>
    <row r="177" spans="1:8" s="16" customFormat="1" ht="50.1" customHeight="1" thickBot="1" x14ac:dyDescent="0.25">
      <c r="A177" s="207" t="s">
        <v>123</v>
      </c>
      <c r="B177" s="208"/>
      <c r="C177" s="210"/>
      <c r="D177" s="78">
        <v>612</v>
      </c>
      <c r="E177" s="79"/>
      <c r="F177" s="79"/>
      <c r="G177" s="79"/>
      <c r="H177" s="79"/>
    </row>
    <row r="178" spans="1:8" s="16" customFormat="1" ht="49.5" customHeight="1" thickBot="1" x14ac:dyDescent="0.25">
      <c r="A178" s="24" t="s">
        <v>124</v>
      </c>
      <c r="B178" s="25"/>
      <c r="C178" s="26"/>
      <c r="D178" s="173"/>
      <c r="E178" s="173"/>
      <c r="F178" s="173"/>
      <c r="G178" s="173"/>
      <c r="H178" s="174"/>
    </row>
    <row r="179" spans="1:8" s="16" customFormat="1" ht="50.1" customHeight="1" x14ac:dyDescent="0.2">
      <c r="A179" s="160" t="s">
        <v>125</v>
      </c>
      <c r="B179" s="161"/>
      <c r="C179"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"2ГИС.СТЕРЛИТАМАК" (мобильная версия 2ГИС 4.0 и выше)</v>
      </c>
      <c r="D179" s="212">
        <f>F179*1.2</f>
        <v>4197.5999999999995</v>
      </c>
      <c r="E179" s="213">
        <f>F179*1.1</f>
        <v>3847.8</v>
      </c>
      <c r="F179" s="213">
        <v>3498</v>
      </c>
      <c r="G179" s="213">
        <f>F179*0.75</f>
        <v>2623.5</v>
      </c>
      <c r="H179" s="214">
        <f>F179*0.5</f>
        <v>1749</v>
      </c>
    </row>
    <row r="180" spans="1:8" s="16" customFormat="1" ht="50.1" customHeight="1" x14ac:dyDescent="0.2">
      <c r="A180" s="160" t="s">
        <v>126</v>
      </c>
      <c r="B180" s="161"/>
      <c r="C180" s="203" t="str">
        <f>"Интернет-площадка 2gis.ru на основе Cправочника организаций "&amp;$C$2&amp;""</f>
        <v>Интернет-площадка 2gis.ru на основе Cправочника организаций "2ГИС.СТЕРЛИТАМАК"</v>
      </c>
      <c r="D180" s="36">
        <v>2040</v>
      </c>
      <c r="E180" s="37"/>
      <c r="F180" s="37"/>
      <c r="G180" s="37"/>
      <c r="H180" s="38"/>
    </row>
    <row r="181" spans="1:8" s="16" customFormat="1" ht="50.1" customHeight="1" x14ac:dyDescent="0.2">
      <c r="A181" s="160" t="s">
        <v>127</v>
      </c>
      <c r="B181" s="161"/>
      <c r="C181" s="203" t="str">
        <f>"Электронный справочник на основе Справочника организаций"&amp;$C$2&amp;" (версия для ПК)"</f>
        <v>Электронный справочник на основе Справочника организаций"2ГИС.СТЕРЛИТАМАК" (версия для ПК)</v>
      </c>
      <c r="D181" s="56">
        <v>1020</v>
      </c>
      <c r="E181" s="37"/>
      <c r="F181" s="37"/>
      <c r="G181" s="37"/>
      <c r="H181" s="38"/>
    </row>
    <row r="182" spans="1:8" s="16" customFormat="1" ht="50.1" customHeight="1" x14ac:dyDescent="0.2">
      <c r="A182" s="154" t="s">
        <v>198</v>
      </c>
      <c r="B182" s="204"/>
      <c r="C182"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"2ГИС.СТЕРЛИТАМАК" (мобильная версия 2ГИС 4.0 и выше)</v>
      </c>
      <c r="D182" s="212">
        <f>F182*1.2</f>
        <v>5904</v>
      </c>
      <c r="E182" s="213">
        <f>F182*1.1</f>
        <v>5412</v>
      </c>
      <c r="F182" s="213">
        <v>4920</v>
      </c>
      <c r="G182" s="213">
        <f>F182*0.75</f>
        <v>3690</v>
      </c>
      <c r="H182" s="214">
        <f>F182*0.5</f>
        <v>2460</v>
      </c>
    </row>
    <row r="183" spans="1:8" s="16" customFormat="1" ht="50.1" customHeight="1" x14ac:dyDescent="0.2">
      <c r="A183" s="160" t="s">
        <v>199</v>
      </c>
      <c r="B183" s="161"/>
      <c r="C183" s="203" t="str">
        <f>"Интернет-площадка 2gis.ru на основе Cправочника организаций "&amp;$C$2&amp;""</f>
        <v>Интернет-площадка 2gis.ru на основе Cправочника организаций "2ГИС.СТЕРЛИТАМАК"</v>
      </c>
      <c r="D183" s="36">
        <v>2880</v>
      </c>
      <c r="E183" s="37"/>
      <c r="F183" s="37"/>
      <c r="G183" s="37"/>
      <c r="H183" s="38"/>
    </row>
    <row r="184" spans="1:8" s="16" customFormat="1" ht="50.1" customHeight="1" x14ac:dyDescent="0.2">
      <c r="A184" s="160" t="s">
        <v>130</v>
      </c>
      <c r="B184" s="161"/>
      <c r="C184" s="203" t="str">
        <f>"Электронный справочник на основе Справочника организаций"&amp;$C$2&amp;" (версия для ПК)"</f>
        <v>Электронный справочник на основе Справочника организаций"2ГИС.СТЕРЛИТАМАК" (версия для ПК)</v>
      </c>
      <c r="D184" s="36">
        <v>1440</v>
      </c>
      <c r="E184" s="37"/>
      <c r="F184" s="37"/>
      <c r="G184" s="37"/>
      <c r="H184" s="38"/>
    </row>
    <row r="185" spans="1:8" s="16" customFormat="1" ht="126" customHeight="1" thickBot="1" x14ac:dyDescent="0.25">
      <c r="A185" s="160" t="s">
        <v>131</v>
      </c>
      <c r="B185" s="161"/>
      <c r="C185" s="301" t="str">
        <f>C180</f>
        <v>Интернет-площадка 2gis.ru на основе Cправочника организаций "2ГИС.СТЕРЛИТАМАК"</v>
      </c>
      <c r="D185" s="56">
        <v>3498</v>
      </c>
      <c r="E185" s="37"/>
      <c r="F185" s="37"/>
      <c r="G185" s="37"/>
      <c r="H185" s="38"/>
    </row>
    <row r="186" spans="1:8" s="28" customFormat="1" ht="50.1" customHeight="1" thickBot="1" x14ac:dyDescent="0.25">
      <c r="A186" s="24" t="s">
        <v>200</v>
      </c>
      <c r="B186" s="25"/>
      <c r="C186" s="26"/>
      <c r="D186" s="173"/>
      <c r="E186" s="173"/>
      <c r="F186" s="173"/>
      <c r="G186" s="173"/>
      <c r="H186" s="174"/>
    </row>
    <row r="187" spans="1:8" s="23" customFormat="1" ht="30" customHeight="1" thickBot="1" x14ac:dyDescent="0.25">
      <c r="A187" s="302"/>
      <c r="B187" s="303"/>
      <c r="C187" s="460"/>
      <c r="D187" s="303"/>
      <c r="E187" s="303"/>
      <c r="F187" s="303"/>
      <c r="G187" s="303"/>
      <c r="H187" s="304"/>
    </row>
    <row r="188" spans="1:8" s="16" customFormat="1" ht="185.25" customHeight="1" x14ac:dyDescent="0.2">
      <c r="A188" s="160" t="s">
        <v>201</v>
      </c>
      <c r="B188" s="161"/>
      <c r="C188"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"2ГИС.СТЕРЛИТАМАК" (версия для ПК); 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188" s="31">
        <v>7650</v>
      </c>
      <c r="E188" s="32"/>
      <c r="F188" s="32"/>
      <c r="G188" s="32"/>
      <c r="H188" s="33"/>
    </row>
    <row r="189" spans="1:8" s="16" customFormat="1" ht="83.25" customHeight="1" thickBot="1" x14ac:dyDescent="0.25">
      <c r="A189" s="160" t="s">
        <v>202</v>
      </c>
      <c r="B189" s="161"/>
      <c r="C189" s="209"/>
      <c r="D189" s="36">
        <v>7650</v>
      </c>
      <c r="E189" s="37"/>
      <c r="F189" s="37"/>
      <c r="G189" s="37"/>
      <c r="H189" s="38"/>
    </row>
    <row r="190" spans="1:8" s="16" customFormat="1" ht="21.75" thickBot="1" x14ac:dyDescent="0.25">
      <c r="A190" s="290"/>
      <c r="B190" s="291"/>
      <c r="C190" s="125"/>
      <c r="D190" s="292"/>
      <c r="E190" s="292"/>
      <c r="F190" s="292"/>
      <c r="G190" s="292"/>
      <c r="H190" s="293"/>
    </row>
    <row r="191" spans="1:8" ht="12" customHeight="1" x14ac:dyDescent="0.2"/>
    <row r="192" spans="1:8" s="223" customFormat="1" ht="24.95" customHeight="1" x14ac:dyDescent="0.2">
      <c r="A192" s="220"/>
      <c r="B192" s="221" t="s">
        <v>133</v>
      </c>
      <c r="C192" s="222" t="s">
        <v>683</v>
      </c>
      <c r="D192" s="222"/>
    </row>
    <row r="193" spans="1:8" s="223" customFormat="1" ht="24.95" customHeight="1" x14ac:dyDescent="0.2">
      <c r="A193" s="220"/>
      <c r="C193" s="224" t="s">
        <v>684</v>
      </c>
      <c r="D193" s="224"/>
    </row>
    <row r="194" spans="1:8" s="223" customFormat="1" ht="24.95" customHeight="1" x14ac:dyDescent="0.2">
      <c r="A194" s="220"/>
      <c r="C194" s="224" t="s">
        <v>685</v>
      </c>
      <c r="D194" s="224"/>
    </row>
    <row r="195" spans="1:8" s="217" customFormat="1" ht="12" customHeight="1" x14ac:dyDescent="0.2">
      <c r="A195" s="216"/>
      <c r="C195" s="224"/>
      <c r="D195" s="224"/>
      <c r="E195" s="223"/>
      <c r="F195" s="223"/>
      <c r="G195" s="223"/>
    </row>
    <row r="196" spans="1:8" s="226" customFormat="1" ht="108" customHeight="1" x14ac:dyDescent="0.2">
      <c r="A196" s="225" t="s">
        <v>686</v>
      </c>
      <c r="B196" s="225"/>
      <c r="C196" s="225"/>
      <c r="D196" s="225"/>
      <c r="E196" s="225"/>
      <c r="F196" s="225"/>
      <c r="G196" s="225"/>
      <c r="H196" s="225"/>
    </row>
    <row r="197" spans="1:8" s="231" customFormat="1" ht="24.95" customHeight="1" x14ac:dyDescent="0.2">
      <c r="A197" s="227" t="str">
        <f>Абакан_юр!A174</f>
        <v>По соглашению сторон в качестве валюты платежа могут выступать украинские гривны, в этом случае курс следующий: 1 руб. = 0,4408 гривен</v>
      </c>
      <c r="B197" s="227"/>
      <c r="C197" s="227"/>
      <c r="D197" s="228"/>
      <c r="E197" s="228"/>
      <c r="F197" s="229"/>
      <c r="G197" s="230"/>
      <c r="H197" s="230"/>
    </row>
    <row r="198" spans="1:8" s="231" customFormat="1" ht="24.95" customHeight="1" x14ac:dyDescent="0.2">
      <c r="A198" s="227" t="str">
        <f>Абакан_юр!A175</f>
        <v>По соглашению сторон в качестве валюты платежа могут выступать дирхамы ОАЭ, в этом случае курс следующий: 1 руб. = 0,0420 дирхам</v>
      </c>
      <c r="B198" s="227"/>
      <c r="C198" s="227"/>
      <c r="D198" s="228"/>
      <c r="E198" s="228"/>
      <c r="F198" s="229"/>
      <c r="G198" s="232"/>
      <c r="H198" s="232"/>
    </row>
    <row r="199" spans="1:8" s="231" customFormat="1" ht="24.95" customHeight="1" x14ac:dyDescent="0.2">
      <c r="A199" s="227" t="str">
        <f>Абакан_юр!A176</f>
        <v>По соглашению сторон в качестве валюты платежа могут выступать доллары США, в этом случае курс следующий: 1 руб. = 0,0114 доллара</v>
      </c>
      <c r="B199" s="227"/>
      <c r="C199" s="227"/>
      <c r="D199" s="228"/>
      <c r="E199" s="228"/>
      <c r="F199" s="229"/>
      <c r="G199" s="232"/>
      <c r="H199" s="232"/>
    </row>
    <row r="200" spans="1:8" s="231" customFormat="1" ht="24.95" customHeight="1" x14ac:dyDescent="0.2">
      <c r="A200" s="227" t="str">
        <f>Абакан_юр!A177</f>
        <v>По соглашению сторон в качестве валюты платежа могут выступать евро, в этом случае курс следующий: 1 руб. = 0,0105 евро</v>
      </c>
      <c r="B200" s="227"/>
      <c r="C200" s="227"/>
      <c r="D200" s="228"/>
      <c r="E200" s="229"/>
      <c r="F200" s="229"/>
      <c r="G200" s="232"/>
      <c r="H200" s="232"/>
    </row>
    <row r="201" spans="1:8" s="231" customFormat="1" ht="24.95" customHeight="1" x14ac:dyDescent="0.2">
      <c r="A201" s="227" t="str">
        <f>Абакан_юр!A178</f>
        <v>По соглашению сторон в качестве валюты платежа могут выступать чешские кроны, в этом случае курс следующий: 1 руб. = 0,2605 крона</v>
      </c>
      <c r="B201" s="227"/>
      <c r="C201" s="227"/>
      <c r="D201" s="228"/>
      <c r="E201" s="229"/>
      <c r="F201" s="229"/>
      <c r="G201" s="232"/>
      <c r="H201" s="232"/>
    </row>
    <row r="202" spans="1:8" s="231" customFormat="1" ht="24.95" customHeight="1" x14ac:dyDescent="0.2">
      <c r="A202" s="227" t="str">
        <f>Абакан_юр!A179</f>
        <v>По соглашению сторон в качестве валюты платежа могут выступать киргизские сомы, в этом случае курс следующий: 1 руб. = 1,0083 сом</v>
      </c>
      <c r="B202" s="227"/>
      <c r="C202" s="227"/>
      <c r="D202" s="228"/>
      <c r="E202" s="228"/>
      <c r="F202" s="229"/>
      <c r="G202" s="232"/>
      <c r="H202" s="232"/>
    </row>
    <row r="203" spans="1:8" s="231" customFormat="1" ht="24.95" customHeight="1" x14ac:dyDescent="0.2">
      <c r="A203" s="227" t="str">
        <f>Абакан_юр!A180</f>
        <v>По соглашению сторон в качестве валюты платежа могут выступать казахстанские тенге, в этом случае курс следующий: 1 руб. = 5,0473 тенге</v>
      </c>
      <c r="B203" s="227"/>
      <c r="C203" s="227"/>
      <c r="D203" s="228"/>
      <c r="E203" s="228"/>
      <c r="F203" s="229"/>
      <c r="G203" s="232"/>
      <c r="H203" s="232"/>
    </row>
    <row r="204" spans="1:8" s="238" customFormat="1" ht="12" customHeight="1" x14ac:dyDescent="0.2">
      <c r="A204" s="233"/>
      <c r="B204" s="233"/>
      <c r="C204" s="234"/>
      <c r="D204" s="235"/>
      <c r="E204" s="235"/>
      <c r="F204" s="236"/>
      <c r="G204" s="237"/>
      <c r="H204" s="237"/>
    </row>
    <row r="205" spans="1:8" ht="24.95" customHeight="1" x14ac:dyDescent="0.2">
      <c r="A205" s="239" t="s">
        <v>144</v>
      </c>
      <c r="B205" s="239"/>
      <c r="C205" s="239"/>
      <c r="D205" s="239"/>
      <c r="E205" s="239"/>
      <c r="F205" s="239"/>
      <c r="G205" s="239"/>
      <c r="H205" s="239"/>
    </row>
    <row r="206" spans="1:8" ht="24.95" customHeight="1" x14ac:dyDescent="0.2">
      <c r="A206" s="239" t="s">
        <v>145</v>
      </c>
      <c r="B206" s="239"/>
      <c r="C206" s="239"/>
      <c r="D206" s="239"/>
      <c r="E206" s="239"/>
      <c r="F206" s="239"/>
      <c r="G206" s="239"/>
      <c r="H206" s="239"/>
    </row>
    <row r="207" spans="1:8" s="238" customFormat="1" ht="12.6" customHeight="1" x14ac:dyDescent="0.2">
      <c r="A207" s="233"/>
      <c r="B207" s="233"/>
      <c r="C207" s="234"/>
      <c r="D207" s="235"/>
      <c r="E207" s="235"/>
      <c r="F207" s="236"/>
      <c r="G207" s="237"/>
      <c r="H207" s="237"/>
    </row>
    <row r="208" spans="1:8" s="242" customFormat="1" ht="50.1" customHeight="1" thickBot="1" x14ac:dyDescent="0.25">
      <c r="A208" s="240" t="s">
        <v>146</v>
      </c>
      <c r="B208" s="240"/>
      <c r="C208" s="240"/>
      <c r="D208" s="240"/>
      <c r="E208" s="240"/>
      <c r="F208" s="241"/>
      <c r="G208" s="231"/>
    </row>
    <row r="209" spans="1:8" s="247" customFormat="1" ht="50.1" customHeight="1" thickBot="1" x14ac:dyDescent="0.25">
      <c r="A209" s="311" t="s">
        <v>147</v>
      </c>
      <c r="B209" s="312"/>
      <c r="C209" s="312"/>
      <c r="D209" s="312"/>
      <c r="E209" s="313"/>
      <c r="F209" s="246"/>
      <c r="G209" s="217"/>
    </row>
    <row r="210" spans="1:8" ht="103.5" customHeight="1" thickBot="1" x14ac:dyDescent="0.25">
      <c r="A210" s="426" t="s">
        <v>148</v>
      </c>
      <c r="B210" s="427"/>
      <c r="C210" s="250" t="s">
        <v>149</v>
      </c>
      <c r="D210" s="440" t="s">
        <v>150</v>
      </c>
      <c r="E210" s="441"/>
      <c r="F210" s="252"/>
      <c r="G210" s="252"/>
      <c r="H210" s="252"/>
    </row>
    <row r="211" spans="1:8" ht="99.95" customHeight="1" x14ac:dyDescent="0.2">
      <c r="A211" s="253" t="s">
        <v>151</v>
      </c>
      <c r="B211" s="254"/>
      <c r="C211" s="255" t="s">
        <v>152</v>
      </c>
      <c r="D211" s="256" t="s">
        <v>153</v>
      </c>
      <c r="E211" s="257"/>
      <c r="F211" s="252"/>
      <c r="G211" s="252"/>
      <c r="H211" s="252"/>
    </row>
    <row r="212" spans="1:8" ht="75" customHeight="1" x14ac:dyDescent="0.2">
      <c r="A212" s="258" t="s">
        <v>154</v>
      </c>
      <c r="B212" s="259"/>
      <c r="C212" s="260" t="s">
        <v>155</v>
      </c>
      <c r="D212" s="261" t="s">
        <v>156</v>
      </c>
      <c r="E212" s="262"/>
      <c r="F212" s="252"/>
      <c r="G212" s="252"/>
      <c r="H212" s="252"/>
    </row>
    <row r="213" spans="1:8" ht="117.75" customHeight="1" thickBot="1" x14ac:dyDescent="0.25">
      <c r="A213" s="321" t="s">
        <v>157</v>
      </c>
      <c r="B213" s="322"/>
      <c r="C213" s="323" t="s">
        <v>158</v>
      </c>
      <c r="D213" s="324" t="s">
        <v>156</v>
      </c>
      <c r="E213" s="325"/>
      <c r="F213" s="252"/>
      <c r="G213" s="252"/>
      <c r="H213" s="252"/>
    </row>
    <row r="214" spans="1:8" s="217" customFormat="1" ht="102.75" customHeight="1" thickBot="1" x14ac:dyDescent="0.25">
      <c r="A214" s="321" t="s">
        <v>160</v>
      </c>
      <c r="B214" s="322"/>
      <c r="C214" s="611" t="s">
        <v>161</v>
      </c>
      <c r="D214" s="322" t="s">
        <v>156</v>
      </c>
      <c r="E214" s="612"/>
      <c r="F214" s="246"/>
      <c r="G214" s="246"/>
      <c r="H214" s="246"/>
    </row>
    <row r="215" spans="1:8" s="238" customFormat="1" ht="222.75" customHeight="1" thickBot="1" x14ac:dyDescent="0.25">
      <c r="A215" s="321" t="s">
        <v>162</v>
      </c>
      <c r="B215" s="322"/>
      <c r="C215" s="323" t="s">
        <v>163</v>
      </c>
      <c r="D215" s="324" t="s">
        <v>156</v>
      </c>
      <c r="E215" s="325"/>
      <c r="F215" s="236"/>
      <c r="G215" s="237"/>
      <c r="H215" s="237"/>
    </row>
    <row r="216" spans="1:8" s="238" customFormat="1" ht="26.25" x14ac:dyDescent="0.2">
      <c r="A216" s="729"/>
      <c r="B216" s="729"/>
      <c r="C216" s="636"/>
      <c r="D216" s="636"/>
      <c r="E216" s="636"/>
      <c r="F216" s="236"/>
      <c r="G216" s="237"/>
      <c r="H216" s="237"/>
    </row>
    <row r="217" spans="1:8" ht="26.25" customHeight="1" x14ac:dyDescent="0.2">
      <c r="A217" s="264" t="s">
        <v>164</v>
      </c>
      <c r="B217" s="264"/>
      <c r="C217" s="264"/>
      <c r="D217" s="264"/>
      <c r="E217" s="264"/>
      <c r="F217" s="264"/>
      <c r="G217" s="264"/>
      <c r="H217" s="264"/>
    </row>
    <row r="218" spans="1:8" ht="26.25" customHeight="1" x14ac:dyDescent="0.2">
      <c r="A218" s="264" t="s">
        <v>165</v>
      </c>
      <c r="B218" s="264"/>
      <c r="C218" s="264"/>
      <c r="D218" s="264"/>
      <c r="E218" s="264"/>
      <c r="F218" s="264"/>
      <c r="G218" s="264"/>
      <c r="H218" s="264"/>
    </row>
    <row r="219" spans="1:8" ht="192" customHeight="1" x14ac:dyDescent="0.2">
      <c r="A219" s="326" t="str">
        <f>Абакан_юр!A195</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19" s="326"/>
      <c r="C219" s="326"/>
      <c r="D219" s="326"/>
      <c r="E219" s="326"/>
      <c r="F219" s="326"/>
      <c r="G219" s="326"/>
      <c r="H219" s="326"/>
    </row>
    <row r="220" spans="1:8" s="16" customFormat="1" ht="67.5" customHeight="1" x14ac:dyDescent="0.2">
      <c r="A220" s="239" t="s">
        <v>167</v>
      </c>
      <c r="B220" s="239"/>
      <c r="C220" s="239"/>
      <c r="D220" s="239"/>
      <c r="E220" s="239"/>
      <c r="F220" s="239"/>
      <c r="G220" s="239"/>
      <c r="H220" s="239"/>
    </row>
    <row r="221" spans="1:8" ht="23.25" x14ac:dyDescent="0.2">
      <c r="A221" s="264" t="s">
        <v>168</v>
      </c>
      <c r="B221" s="264"/>
      <c r="C221" s="264"/>
      <c r="D221" s="264"/>
      <c r="E221" s="264"/>
      <c r="F221" s="264"/>
      <c r="G221" s="264"/>
      <c r="H221" s="264"/>
    </row>
    <row r="222" spans="1:8" s="266" customFormat="1" ht="114.75" customHeight="1" x14ac:dyDescent="0.2">
      <c r="A222" s="239" t="s">
        <v>169</v>
      </c>
      <c r="B222" s="239"/>
      <c r="C222" s="239"/>
      <c r="D222" s="239"/>
      <c r="E222" s="239"/>
      <c r="F222" s="239"/>
      <c r="G222" s="239"/>
      <c r="H222" s="239"/>
    </row>
  </sheetData>
  <sheetProtection selectLockedCells="1" selectUnlockedCells="1"/>
  <mergeCells count="369">
    <mergeCell ref="A217:H217"/>
    <mergeCell ref="A218:H218"/>
    <mergeCell ref="A219:H219"/>
    <mergeCell ref="A220:H220"/>
    <mergeCell ref="A221:H221"/>
    <mergeCell ref="A222:E222"/>
    <mergeCell ref="F222:H222"/>
    <mergeCell ref="A213:B213"/>
    <mergeCell ref="D213:E213"/>
    <mergeCell ref="A214:B214"/>
    <mergeCell ref="D214:E214"/>
    <mergeCell ref="A215:B215"/>
    <mergeCell ref="D215:E215"/>
    <mergeCell ref="A209:E209"/>
    <mergeCell ref="A210:B210"/>
    <mergeCell ref="D210:E210"/>
    <mergeCell ref="A211:B211"/>
    <mergeCell ref="D211:E211"/>
    <mergeCell ref="A212:B212"/>
    <mergeCell ref="D212:E212"/>
    <mergeCell ref="A201:C201"/>
    <mergeCell ref="A202:C202"/>
    <mergeCell ref="A203:C203"/>
    <mergeCell ref="A205:H205"/>
    <mergeCell ref="A206:H206"/>
    <mergeCell ref="A208:E208"/>
    <mergeCell ref="A196:H196"/>
    <mergeCell ref="A197:C197"/>
    <mergeCell ref="G197:H197"/>
    <mergeCell ref="A198:C198"/>
    <mergeCell ref="A199:C199"/>
    <mergeCell ref="A200:C200"/>
    <mergeCell ref="A190:B190"/>
    <mergeCell ref="D190:H190"/>
    <mergeCell ref="C192:D192"/>
    <mergeCell ref="C193:D193"/>
    <mergeCell ref="C194:D194"/>
    <mergeCell ref="C195:D195"/>
    <mergeCell ref="A187:C187"/>
    <mergeCell ref="D187:H187"/>
    <mergeCell ref="A188:B188"/>
    <mergeCell ref="C188:C189"/>
    <mergeCell ref="D188:H188"/>
    <mergeCell ref="A189:B189"/>
    <mergeCell ref="D189:H189"/>
    <mergeCell ref="A184:B184"/>
    <mergeCell ref="D184:H184"/>
    <mergeCell ref="A185:B185"/>
    <mergeCell ref="D185:H185"/>
    <mergeCell ref="A186:B186"/>
    <mergeCell ref="D186:H186"/>
    <mergeCell ref="A180:B180"/>
    <mergeCell ref="D180:H180"/>
    <mergeCell ref="A181:B181"/>
    <mergeCell ref="D181:H181"/>
    <mergeCell ref="A182:B182"/>
    <mergeCell ref="A183:B183"/>
    <mergeCell ref="D183:H183"/>
    <mergeCell ref="D176:H176"/>
    <mergeCell ref="A177:B177"/>
    <mergeCell ref="D177:H177"/>
    <mergeCell ref="A178:B178"/>
    <mergeCell ref="D178:H178"/>
    <mergeCell ref="A179:B179"/>
    <mergeCell ref="A172:B172"/>
    <mergeCell ref="D172:H172"/>
    <mergeCell ref="A173:B173"/>
    <mergeCell ref="C173:C177"/>
    <mergeCell ref="D173:H173"/>
    <mergeCell ref="A174:B174"/>
    <mergeCell ref="D174:H174"/>
    <mergeCell ref="A175:B175"/>
    <mergeCell ref="D175:H175"/>
    <mergeCell ref="A176:B176"/>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D123:H123"/>
    <mergeCell ref="A124:B124"/>
    <mergeCell ref="D124:H124"/>
    <mergeCell ref="A125:B125"/>
    <mergeCell ref="D125:H125"/>
    <mergeCell ref="A126:B126"/>
    <mergeCell ref="D126:H126"/>
    <mergeCell ref="A119:B119"/>
    <mergeCell ref="C119:C136"/>
    <mergeCell ref="D119:H119"/>
    <mergeCell ref="A120:B120"/>
    <mergeCell ref="D120:H120"/>
    <mergeCell ref="A121:B121"/>
    <mergeCell ref="D121:H121"/>
    <mergeCell ref="A122:B122"/>
    <mergeCell ref="D122:H122"/>
    <mergeCell ref="A123:B123"/>
    <mergeCell ref="A116:B116"/>
    <mergeCell ref="D116:H116"/>
    <mergeCell ref="A117:B117"/>
    <mergeCell ref="D117:H117"/>
    <mergeCell ref="A118:B118"/>
    <mergeCell ref="D118:H118"/>
    <mergeCell ref="A113:B113"/>
    <mergeCell ref="D113:H113"/>
    <mergeCell ref="A114:B114"/>
    <mergeCell ref="D114:H114"/>
    <mergeCell ref="A115:B115"/>
    <mergeCell ref="D115:H115"/>
    <mergeCell ref="A110:B110"/>
    <mergeCell ref="D110:H110"/>
    <mergeCell ref="A111:B111"/>
    <mergeCell ref="D111:H111"/>
    <mergeCell ref="A112:B112"/>
    <mergeCell ref="D112:H112"/>
    <mergeCell ref="A105:C105"/>
    <mergeCell ref="D105:H105"/>
    <mergeCell ref="D106:H106"/>
    <mergeCell ref="A107:B107"/>
    <mergeCell ref="C107:C115"/>
    <mergeCell ref="D107:H107"/>
    <mergeCell ref="A108:B108"/>
    <mergeCell ref="D108:H108"/>
    <mergeCell ref="A109:B109"/>
    <mergeCell ref="D109:H109"/>
    <mergeCell ref="A102:B102"/>
    <mergeCell ref="D102:H102"/>
    <mergeCell ref="A103:B103"/>
    <mergeCell ref="D103:H103"/>
    <mergeCell ref="A104:B104"/>
    <mergeCell ref="D104:H104"/>
    <mergeCell ref="A99:B99"/>
    <mergeCell ref="D99:H99"/>
    <mergeCell ref="A100:B100"/>
    <mergeCell ref="D100:H100"/>
    <mergeCell ref="A101:B101"/>
    <mergeCell ref="D101:H101"/>
    <mergeCell ref="A96:B96"/>
    <mergeCell ref="D96:H96"/>
    <mergeCell ref="A97:B97"/>
    <mergeCell ref="D97:H97"/>
    <mergeCell ref="A98:B98"/>
    <mergeCell ref="D98:H98"/>
    <mergeCell ref="A93:B93"/>
    <mergeCell ref="D93:H93"/>
    <mergeCell ref="A94:B94"/>
    <mergeCell ref="D94:H94"/>
    <mergeCell ref="A95:B95"/>
    <mergeCell ref="D95:H95"/>
    <mergeCell ref="A90:B90"/>
    <mergeCell ref="D90:H90"/>
    <mergeCell ref="A91:B91"/>
    <mergeCell ref="D91:H91"/>
    <mergeCell ref="A92:B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A72:B72"/>
    <mergeCell ref="D72:H72"/>
    <mergeCell ref="A73:B73"/>
    <mergeCell ref="D73:H73"/>
    <mergeCell ref="A74:B74"/>
    <mergeCell ref="D74:H74"/>
    <mergeCell ref="D68:H68"/>
    <mergeCell ref="A69:B69"/>
    <mergeCell ref="D69:H69"/>
    <mergeCell ref="A70:B70"/>
    <mergeCell ref="D70:H70"/>
    <mergeCell ref="A71:B71"/>
    <mergeCell ref="D71:H71"/>
    <mergeCell ref="A64:C64"/>
    <mergeCell ref="D64:H64"/>
    <mergeCell ref="A65:B65"/>
    <mergeCell ref="C65:C104"/>
    <mergeCell ref="D65:H65"/>
    <mergeCell ref="A66:B66"/>
    <mergeCell ref="D66:H66"/>
    <mergeCell ref="A67:B67"/>
    <mergeCell ref="D67:H67"/>
    <mergeCell ref="A68:B68"/>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47:H47"/>
    <mergeCell ref="A48:A52"/>
    <mergeCell ref="B48:B49"/>
    <mergeCell ref="C48:C49"/>
    <mergeCell ref="D48:D52"/>
    <mergeCell ref="E48:E52"/>
    <mergeCell ref="F48:F52"/>
    <mergeCell ref="G48:G52"/>
    <mergeCell ref="H48:H52"/>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48"/>
  <sheetViews>
    <sheetView zoomScale="40" zoomScaleNormal="40" zoomScaleSheetLayoutView="40" workbookViewId="0">
      <pane ySplit="4" topLeftCell="A53" activePane="bottomLeft" state="frozen"/>
      <selection activeCell="A181" sqref="A181:B181"/>
      <selection pane="bottomLeft" activeCell="A181" sqref="A181:B181"/>
    </sheetView>
  </sheetViews>
  <sheetFormatPr defaultColWidth="9.140625" defaultRowHeight="12.75" x14ac:dyDescent="0.2"/>
  <cols>
    <col min="1" max="1" width="45.7109375" style="216" customWidth="1"/>
    <col min="2" max="2" width="80.7109375" style="217" customWidth="1"/>
    <col min="3" max="3" width="120.7109375" style="218" customWidth="1"/>
    <col min="4" max="7" width="30.7109375" style="217" customWidth="1"/>
    <col min="8" max="8" width="30.7109375" style="219" customWidth="1"/>
    <col min="9" max="16384" width="9.140625" style="219"/>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июня 2024 г.</v>
      </c>
      <c r="B2" s="6" t="s">
        <v>2</v>
      </c>
      <c r="C2" s="7" t="s">
        <v>687</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24" thickBot="1" x14ac:dyDescent="0.25">
      <c r="A6" s="436"/>
      <c r="B6" s="437"/>
      <c r="C6" s="438"/>
      <c r="D6" s="337" t="s">
        <v>171</v>
      </c>
      <c r="E6" s="268" t="s">
        <v>172</v>
      </c>
      <c r="F6" s="337" t="s">
        <v>173</v>
      </c>
      <c r="G6" s="268" t="s">
        <v>174</v>
      </c>
      <c r="H6" s="338" t="s">
        <v>175</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"2ГИС.СУРГУТ" (версия для ПК); 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Интернет-площадки и Веб-приложения на основе Cправочника организаций "2ГИС.СУРГУТ", http://api.2gis.ru/</v>
      </c>
      <c r="D7" s="31">
        <f>F7*1.2</f>
        <v>11988</v>
      </c>
      <c r="E7" s="32">
        <f>F7*1.1</f>
        <v>10989</v>
      </c>
      <c r="F7" s="32">
        <v>9990</v>
      </c>
      <c r="G7" s="32">
        <f>F7*0.75</f>
        <v>7492.5</v>
      </c>
      <c r="H7" s="33">
        <f>F7*0.5</f>
        <v>4995</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"2ГИС.СУРГУТ" (версия для ПК); 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Интернет-площадки и Веб-приложения на основе Cправочника организаций "2ГИС.СУРГУТ",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"2ГИС.СУРГУТ" (версия для ПК); 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Интернет-площадки и Веб-приложения на основе Cправочника организаций "2ГИС.СУРГУТ", http://api.2gis.ru/</v>
      </c>
      <c r="D12" s="54">
        <f>F12*1.2</f>
        <v>12492</v>
      </c>
      <c r="E12" s="32">
        <f>F12*1.1</f>
        <v>11451.000000000002</v>
      </c>
      <c r="F12" s="32">
        <v>10410</v>
      </c>
      <c r="G12" s="32">
        <f>F12*0.75</f>
        <v>7807.5</v>
      </c>
      <c r="H12" s="33">
        <f>F12*0.5</f>
        <v>5205</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"2ГИС.СУРГУТ" (версия для ПК); 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Интернет-площадки и Веб-приложения на основе Cправочника организаций "2ГИС.СУРГУТ",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1200</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"2ГИС.СУРГУТ"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"2ГИС.СУРГУТ"; Электронный справочник "2ГИС.СУРГУТ"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Интернет-площадки и Веб-приложения на основе Cправочника организаций "2ГИС.СУРГУТ", http://api.2gis.ru/</v>
      </c>
      <c r="D23" s="271">
        <v>510</v>
      </c>
      <c r="E23" s="272"/>
      <c r="F23" s="272"/>
      <c r="G23" s="272"/>
      <c r="H23" s="273"/>
    </row>
    <row r="24" spans="1:8" s="16" customFormat="1" ht="94.5" customHeight="1" x14ac:dyDescent="0.2">
      <c r="A24" s="71"/>
      <c r="B24" s="92"/>
      <c r="C24" s="93"/>
      <c r="D24" s="94"/>
      <c r="E24" s="95"/>
      <c r="F24" s="95"/>
      <c r="G24" s="95"/>
      <c r="H24" s="274"/>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2ГИС 4.0 и выше)</v>
      </c>
      <c r="D25" s="275"/>
      <c r="E25" s="276"/>
      <c r="F25" s="276"/>
      <c r="G25" s="276"/>
      <c r="H25" s="277"/>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"2ГИС.СУРГУТ" (версия для ПК); 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v>
      </c>
      <c r="D27" s="31">
        <f>F27*1.2</f>
        <v>16790.399999999998</v>
      </c>
      <c r="E27" s="32">
        <f>F27*1.1</f>
        <v>15391.2</v>
      </c>
      <c r="F27" s="32">
        <v>13992</v>
      </c>
      <c r="G27" s="32">
        <f>F27*0.75</f>
        <v>10494</v>
      </c>
      <c r="H27" s="33">
        <f>F27*0.5</f>
        <v>6996</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"2ГИС.СУРГУТ" (версия для ПК); 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v>
      </c>
      <c r="D32" s="54">
        <f>F32*1.2</f>
        <v>17496</v>
      </c>
      <c r="E32" s="32">
        <f>F32*1.1</f>
        <v>16038.000000000002</v>
      </c>
      <c r="F32" s="32">
        <v>14580</v>
      </c>
      <c r="G32" s="32">
        <f>F32*0.75</f>
        <v>10935</v>
      </c>
      <c r="H32" s="33">
        <f>F32*0.5</f>
        <v>7290</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1680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"2ГИС.СУРГУТ"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"2ГИС.СУРГУТ"; Электронный справочник "2ГИС.СУРГУТ"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v>
      </c>
      <c r="D43" s="90">
        <v>720</v>
      </c>
      <c r="E43" s="90"/>
      <c r="F43" s="90"/>
      <c r="G43" s="90"/>
      <c r="H43" s="91"/>
    </row>
    <row r="44" spans="1:8" s="16" customFormat="1" ht="69.75" customHeight="1" x14ac:dyDescent="0.2">
      <c r="A44" s="71"/>
      <c r="B44" s="92"/>
      <c r="C44" s="93"/>
      <c r="D44" s="95"/>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2ГИС 4.0 и выше)</v>
      </c>
      <c r="D45" s="95"/>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2ГИС 4.0 и выше)</v>
      </c>
      <c r="D46" s="100"/>
      <c r="E46" s="100"/>
      <c r="F46" s="100"/>
      <c r="G46" s="100"/>
      <c r="H46" s="101"/>
    </row>
    <row r="47" spans="1:8" s="16" customFormat="1" ht="24.95" customHeight="1" thickBot="1" x14ac:dyDescent="0.25">
      <c r="A47" s="81"/>
      <c r="B47" s="129"/>
      <c r="C47" s="130"/>
      <c r="D47" s="113"/>
      <c r="E47" s="114"/>
      <c r="F47" s="114"/>
      <c r="G47" s="114"/>
      <c r="H47" s="115"/>
    </row>
    <row r="48" spans="1:8" s="16" customFormat="1" ht="50.1" customHeight="1" thickBot="1" x14ac:dyDescent="0.25">
      <c r="A48" s="278" t="s">
        <v>176</v>
      </c>
      <c r="B48" s="66" t="s">
        <v>177</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"2ГИС.СУРГУТ" (версия для ПК)</v>
      </c>
      <c r="D48" s="279">
        <f>F48*1.2</f>
        <v>302.39999999999998</v>
      </c>
      <c r="E48" s="279">
        <f>F48*1.1</f>
        <v>277.20000000000005</v>
      </c>
      <c r="F48" s="279">
        <v>252</v>
      </c>
      <c r="G48" s="279">
        <f>F48*0.75</f>
        <v>189</v>
      </c>
      <c r="H48" s="279">
        <f>F48*0.5</f>
        <v>126</v>
      </c>
    </row>
    <row r="49" spans="1:8" s="16" customFormat="1" ht="99.95" customHeight="1" thickBot="1" x14ac:dyDescent="0.25">
      <c r="A49" s="278"/>
      <c r="B49" s="72" t="s">
        <v>178</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"2ГИС.СУРГУТ" (версия для ПК); 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v>
      </c>
      <c r="D49" s="280"/>
      <c r="E49" s="280"/>
      <c r="F49" s="280"/>
      <c r="G49" s="280"/>
      <c r="H49" s="280"/>
    </row>
    <row r="50" spans="1:8" s="16" customFormat="1" ht="99.95" customHeight="1" thickBot="1" x14ac:dyDescent="0.25">
      <c r="A50" s="278"/>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v>
      </c>
      <c r="D50" s="280"/>
      <c r="E50" s="280"/>
      <c r="F50" s="280"/>
      <c r="G50" s="280"/>
      <c r="H50" s="280"/>
    </row>
    <row r="51" spans="1:8" s="16" customFormat="1" ht="24.95" customHeight="1" thickBot="1" x14ac:dyDescent="0.25">
      <c r="A51" s="81"/>
      <c r="B51" s="129"/>
      <c r="C51" s="130"/>
      <c r="D51" s="113"/>
      <c r="E51" s="114"/>
      <c r="F51" s="114"/>
      <c r="G51" s="114"/>
      <c r="H51" s="115"/>
    </row>
    <row r="52" spans="1:8" s="16" customFormat="1" ht="50.1" customHeight="1" x14ac:dyDescent="0.2">
      <c r="A52" s="281" t="s">
        <v>179</v>
      </c>
      <c r="B52" s="66" t="s">
        <v>180</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"2ГИС.СУРГУТ" (версия для ПК)</v>
      </c>
      <c r="D52" s="89">
        <v>504</v>
      </c>
      <c r="E52" s="90"/>
      <c r="F52" s="90"/>
      <c r="G52" s="90"/>
      <c r="H52" s="91"/>
    </row>
    <row r="53" spans="1:8" s="16" customFormat="1" ht="99.95" customHeight="1"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v>
      </c>
      <c r="D53" s="99"/>
      <c r="E53" s="100"/>
      <c r="F53" s="100"/>
      <c r="G53" s="100"/>
      <c r="H53" s="101"/>
    </row>
    <row r="54" spans="1:8" s="16" customFormat="1" ht="24.95" customHeight="1" thickBot="1" x14ac:dyDescent="0.25">
      <c r="A54" s="81"/>
      <c r="B54" s="82"/>
      <c r="C54" s="83"/>
      <c r="D54" s="113"/>
      <c r="E54" s="114"/>
      <c r="F54" s="114"/>
      <c r="G54" s="114"/>
      <c r="H54" s="115"/>
    </row>
    <row r="55" spans="1:8" s="16" customFormat="1" ht="48" customHeight="1" x14ac:dyDescent="0.2">
      <c r="A55" s="29" t="s">
        <v>31</v>
      </c>
      <c r="B55" s="30" t="s">
        <v>27</v>
      </c>
      <c r="C5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"2ГИС.СУРГУТ" (версия для ПК); 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Интернет-площадки и Веб-приложения на основе Cправочника организаций "2ГИС.СУРГУТ", http://api.2gis.ru/</v>
      </c>
      <c r="D55" s="31">
        <f>F55*1.2</f>
        <v>14385.6</v>
      </c>
      <c r="E55" s="32">
        <f>F55*1.1</f>
        <v>13186.800000000001</v>
      </c>
      <c r="F55" s="32">
        <v>11988</v>
      </c>
      <c r="G55" s="32">
        <f>F55*0.75</f>
        <v>8991</v>
      </c>
      <c r="H55" s="33">
        <f>F55*0.5</f>
        <v>5994</v>
      </c>
    </row>
    <row r="56" spans="1:8" s="16" customFormat="1" ht="132" customHeight="1" x14ac:dyDescent="0.2">
      <c r="A56" s="34"/>
      <c r="B56" s="35"/>
      <c r="C56" s="35"/>
      <c r="D56" s="36"/>
      <c r="E56" s="37"/>
      <c r="F56" s="37"/>
      <c r="G56" s="37"/>
      <c r="H56" s="38"/>
    </row>
    <row r="57" spans="1:8" s="16" customFormat="1" ht="127.5" customHeight="1" x14ac:dyDescent="0.2">
      <c r="A57" s="34"/>
      <c r="B57" s="39" t="s">
        <v>12</v>
      </c>
      <c r="C5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"2ГИС.СУРГУТ" (версия для ПК); 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Интернет-площадки и Веб-приложения на основе Cправочника организаций "2ГИС.СУРГУТ", http://api.2gis.ru/</v>
      </c>
      <c r="D57" s="36"/>
      <c r="E57" s="37"/>
      <c r="F57" s="37"/>
      <c r="G57" s="37"/>
      <c r="H57" s="38"/>
    </row>
    <row r="58" spans="1:8" s="16" customFormat="1" ht="127.5" customHeight="1" thickBot="1" x14ac:dyDescent="0.25">
      <c r="A58" s="119"/>
      <c r="B58" s="120" t="s">
        <v>33</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2ГИС 4.0 и выше)</v>
      </c>
      <c r="D58" s="121"/>
      <c r="E58" s="122"/>
      <c r="F58" s="122"/>
      <c r="G58" s="122"/>
      <c r="H58" s="123"/>
    </row>
    <row r="59" spans="1:8" s="16" customFormat="1" ht="166.5" customHeight="1" thickBot="1" x14ac:dyDescent="0.25">
      <c r="A59" s="41"/>
      <c r="B59" s="42" t="s">
        <v>13</v>
      </c>
      <c r="C5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2ГИС 4.0 и выше)</v>
      </c>
      <c r="D59" s="44"/>
      <c r="E59" s="45"/>
      <c r="F59" s="45"/>
      <c r="G59" s="45"/>
      <c r="H59" s="46"/>
    </row>
    <row r="60" spans="1:8" s="16" customFormat="1" ht="24.95" customHeight="1" thickBot="1" x14ac:dyDescent="0.25">
      <c r="A60" s="47"/>
      <c r="B60" s="48"/>
      <c r="C60" s="49"/>
      <c r="D60" s="50"/>
      <c r="E60" s="51"/>
      <c r="F60" s="51"/>
      <c r="G60" s="51"/>
      <c r="H60" s="52"/>
    </row>
    <row r="61" spans="1:8" s="16" customFormat="1" ht="48" customHeight="1" x14ac:dyDescent="0.2">
      <c r="A61" s="53" t="s">
        <v>35</v>
      </c>
      <c r="B61" s="30" t="s">
        <v>27</v>
      </c>
      <c r="C61"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"2ГИС.СУРГУТ" (версия для ПК); 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Интернет-площадки и Веб-приложения на основе Cправочника организаций "2ГИС.СУРГУТ", http://api.2gis.ru/</v>
      </c>
      <c r="D61" s="54">
        <f>F61*1.2</f>
        <v>14990.4</v>
      </c>
      <c r="E61" s="32">
        <f>F61*1.1</f>
        <v>13741.2</v>
      </c>
      <c r="F61" s="32">
        <v>12492</v>
      </c>
      <c r="G61" s="32">
        <f>F61*0.75</f>
        <v>9369</v>
      </c>
      <c r="H61" s="33">
        <f>F61*0.5</f>
        <v>6246</v>
      </c>
    </row>
    <row r="62" spans="1:8" s="16" customFormat="1" ht="132" customHeight="1" x14ac:dyDescent="0.2">
      <c r="A62" s="55"/>
      <c r="B62" s="35"/>
      <c r="C62" s="35"/>
      <c r="D62" s="56"/>
      <c r="E62" s="37"/>
      <c r="F62" s="37"/>
      <c r="G62" s="37"/>
      <c r="H62" s="38"/>
    </row>
    <row r="63" spans="1:8" s="16" customFormat="1" ht="138.94999999999999" customHeight="1" x14ac:dyDescent="0.2">
      <c r="A63" s="55"/>
      <c r="B63" s="39" t="s">
        <v>12</v>
      </c>
      <c r="C63"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"2ГИС.СУРГУТ" (версия для ПК); 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Интернет-площадки и Веб-приложения на основе Cправочника организаций "2ГИС.СУРГУТ", http://api.2gis.ru/</v>
      </c>
      <c r="D63" s="56"/>
      <c r="E63" s="37"/>
      <c r="F63" s="37"/>
      <c r="G63" s="37"/>
      <c r="H63" s="38"/>
    </row>
    <row r="64" spans="1:8" s="16" customFormat="1" ht="166.5" customHeight="1" x14ac:dyDescent="0.2">
      <c r="A64" s="55"/>
      <c r="B64" s="57" t="s">
        <v>13</v>
      </c>
      <c r="C64"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2ГИС 4.0 и выше)</v>
      </c>
      <c r="D64" s="56"/>
      <c r="E64" s="37"/>
      <c r="F64" s="37"/>
      <c r="G64" s="37"/>
      <c r="H64" s="38"/>
    </row>
    <row r="65" spans="1:8" s="16" customFormat="1" ht="92.25" customHeight="1" thickBot="1" x14ac:dyDescent="0.25">
      <c r="A65" s="59"/>
      <c r="B65" s="42" t="s">
        <v>36</v>
      </c>
      <c r="C65"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2ГИС 4.0 и выше)</v>
      </c>
      <c r="D65" s="61"/>
      <c r="E65" s="45"/>
      <c r="F65" s="45"/>
      <c r="G65" s="45"/>
      <c r="H65" s="46"/>
    </row>
    <row r="66" spans="1:8" s="16" customFormat="1" ht="24.95" customHeight="1" thickBot="1" x14ac:dyDescent="0.25">
      <c r="A66" s="81"/>
      <c r="B66" s="82"/>
      <c r="C66" s="83"/>
      <c r="D66" s="84"/>
      <c r="E66" s="85"/>
      <c r="F66" s="85"/>
      <c r="G66" s="85"/>
      <c r="H66" s="86"/>
    </row>
    <row r="67" spans="1:8" s="16" customFormat="1" ht="50.1" customHeight="1" x14ac:dyDescent="0.2">
      <c r="A67" s="65" t="s">
        <v>37</v>
      </c>
      <c r="B67" s="87" t="s">
        <v>23</v>
      </c>
      <c r="C67"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Интернет-площадки и Веб-приложения на основе Cправочника организаций "2ГИС.СУРГУТ", http://api.2gis.ru/</v>
      </c>
      <c r="D67" s="271">
        <v>510</v>
      </c>
      <c r="E67" s="272"/>
      <c r="F67" s="272"/>
      <c r="G67" s="272"/>
      <c r="H67" s="273"/>
    </row>
    <row r="68" spans="1:8" s="16" customFormat="1" ht="94.5" customHeight="1" x14ac:dyDescent="0.2">
      <c r="A68" s="71"/>
      <c r="B68" s="92"/>
      <c r="C68" s="93"/>
      <c r="D68" s="94"/>
      <c r="E68" s="95"/>
      <c r="F68" s="95"/>
      <c r="G68" s="95"/>
      <c r="H68" s="274"/>
    </row>
    <row r="69" spans="1:8" s="16" customFormat="1" ht="163.5" customHeight="1" thickBot="1" x14ac:dyDescent="0.25">
      <c r="A69" s="77"/>
      <c r="B69" s="97" t="s">
        <v>13</v>
      </c>
      <c r="C69"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2ГИС 4.0 и выше)</v>
      </c>
      <c r="D69" s="275"/>
      <c r="E69" s="276"/>
      <c r="F69" s="276"/>
      <c r="G69" s="276"/>
      <c r="H69" s="277"/>
    </row>
    <row r="70" spans="1:8" s="16" customFormat="1" ht="24.95" customHeight="1" thickBot="1" x14ac:dyDescent="0.25">
      <c r="A70" s="81"/>
      <c r="B70" s="129"/>
      <c r="C70" s="130"/>
      <c r="D70" s="113"/>
      <c r="E70" s="114"/>
      <c r="F70" s="114"/>
      <c r="G70" s="114"/>
      <c r="H70" s="115"/>
    </row>
    <row r="71" spans="1:8" ht="50.1" customHeight="1" thickBot="1" x14ac:dyDescent="0.25">
      <c r="A71" s="136" t="s">
        <v>38</v>
      </c>
      <c r="B71" s="137"/>
      <c r="C71" s="137"/>
      <c r="D71" s="138" t="str">
        <f>"от "&amp;MIN(D72:D91)&amp;" до "&amp;MAX(D72:D91)</f>
        <v>от 2310 до 87780</v>
      </c>
      <c r="E71" s="139"/>
      <c r="F71" s="139"/>
      <c r="G71" s="139"/>
      <c r="H71" s="140"/>
    </row>
    <row r="72" spans="1:8" ht="37.5" customHeight="1" x14ac:dyDescent="0.2">
      <c r="A72" s="141" t="s">
        <v>39</v>
      </c>
      <c r="B72" s="369"/>
      <c r="C72" s="30" t="str">
        <f>"Электронный справочник на основе Справочника организаций "&amp;$C$2&amp;" (версия для ПК)"</f>
        <v>Электронный справочник на основе Справочника организаций "2ГИС.СУРГУТ" (версия для ПК)</v>
      </c>
      <c r="D72" s="370">
        <v>2310</v>
      </c>
      <c r="E72" s="145"/>
      <c r="F72" s="145"/>
      <c r="G72" s="145"/>
      <c r="H72" s="146"/>
    </row>
    <row r="73" spans="1:8" ht="37.5" customHeight="1" x14ac:dyDescent="0.2">
      <c r="A73" s="147" t="s">
        <v>40</v>
      </c>
      <c r="B73" s="371"/>
      <c r="C73" s="355"/>
      <c r="D73" s="56">
        <v>4620</v>
      </c>
      <c r="E73" s="37"/>
      <c r="F73" s="37"/>
      <c r="G73" s="37"/>
      <c r="H73" s="38"/>
    </row>
    <row r="74" spans="1:8" ht="37.5" customHeight="1" x14ac:dyDescent="0.2">
      <c r="A74" s="147" t="s">
        <v>41</v>
      </c>
      <c r="B74" s="371"/>
      <c r="C74" s="355"/>
      <c r="D74" s="56">
        <v>9240</v>
      </c>
      <c r="E74" s="37"/>
      <c r="F74" s="37"/>
      <c r="G74" s="37"/>
      <c r="H74" s="38"/>
    </row>
    <row r="75" spans="1:8" ht="37.5" customHeight="1" x14ac:dyDescent="0.2">
      <c r="A75" s="147" t="s">
        <v>42</v>
      </c>
      <c r="B75" s="371"/>
      <c r="C75" s="355"/>
      <c r="D75" s="56">
        <v>13860</v>
      </c>
      <c r="E75" s="37"/>
      <c r="F75" s="37"/>
      <c r="G75" s="37"/>
      <c r="H75" s="38"/>
    </row>
    <row r="76" spans="1:8" ht="37.5" customHeight="1" x14ac:dyDescent="0.2">
      <c r="A76" s="147" t="s">
        <v>43</v>
      </c>
      <c r="B76" s="371"/>
      <c r="C76" s="355"/>
      <c r="D76" s="56">
        <v>18480</v>
      </c>
      <c r="E76" s="37"/>
      <c r="F76" s="37"/>
      <c r="G76" s="37"/>
      <c r="H76" s="38"/>
    </row>
    <row r="77" spans="1:8" ht="37.5" customHeight="1" x14ac:dyDescent="0.2">
      <c r="A77" s="147" t="s">
        <v>44</v>
      </c>
      <c r="B77" s="371"/>
      <c r="C77" s="355"/>
      <c r="D77" s="56">
        <v>23100</v>
      </c>
      <c r="E77" s="37"/>
      <c r="F77" s="37"/>
      <c r="G77" s="37"/>
      <c r="H77" s="38"/>
    </row>
    <row r="78" spans="1:8" ht="37.5" customHeight="1" x14ac:dyDescent="0.2">
      <c r="A78" s="147" t="s">
        <v>45</v>
      </c>
      <c r="B78" s="371"/>
      <c r="C78" s="355"/>
      <c r="D78" s="56">
        <v>27720</v>
      </c>
      <c r="E78" s="37"/>
      <c r="F78" s="37"/>
      <c r="G78" s="37"/>
      <c r="H78" s="38"/>
    </row>
    <row r="79" spans="1:8" ht="37.5" customHeight="1" x14ac:dyDescent="0.2">
      <c r="A79" s="147" t="s">
        <v>46</v>
      </c>
      <c r="B79" s="371"/>
      <c r="C79" s="355"/>
      <c r="D79" s="56">
        <v>32340</v>
      </c>
      <c r="E79" s="37"/>
      <c r="F79" s="37"/>
      <c r="G79" s="37"/>
      <c r="H79" s="38"/>
    </row>
    <row r="80" spans="1:8" ht="37.5" customHeight="1" x14ac:dyDescent="0.2">
      <c r="A80" s="147" t="s">
        <v>47</v>
      </c>
      <c r="B80" s="371"/>
      <c r="C80" s="355"/>
      <c r="D80" s="56">
        <v>36960</v>
      </c>
      <c r="E80" s="37"/>
      <c r="F80" s="37"/>
      <c r="G80" s="37"/>
      <c r="H80" s="38"/>
    </row>
    <row r="81" spans="1:8" ht="37.5" customHeight="1" x14ac:dyDescent="0.2">
      <c r="A81" s="147" t="s">
        <v>48</v>
      </c>
      <c r="B81" s="371"/>
      <c r="C81" s="355"/>
      <c r="D81" s="56">
        <v>41580</v>
      </c>
      <c r="E81" s="37"/>
      <c r="F81" s="37"/>
      <c r="G81" s="37"/>
      <c r="H81" s="38"/>
    </row>
    <row r="82" spans="1:8" ht="37.5" customHeight="1" x14ac:dyDescent="0.2">
      <c r="A82" s="147" t="s">
        <v>49</v>
      </c>
      <c r="B82" s="371"/>
      <c r="C82" s="355"/>
      <c r="D82" s="56">
        <v>46200</v>
      </c>
      <c r="E82" s="37"/>
      <c r="F82" s="37"/>
      <c r="G82" s="37"/>
      <c r="H82" s="38"/>
    </row>
    <row r="83" spans="1:8" ht="37.5" customHeight="1" x14ac:dyDescent="0.2">
      <c r="A83" s="147" t="s">
        <v>50</v>
      </c>
      <c r="B83" s="371"/>
      <c r="C83" s="355"/>
      <c r="D83" s="56">
        <v>50820</v>
      </c>
      <c r="E83" s="37"/>
      <c r="F83" s="37"/>
      <c r="G83" s="37"/>
      <c r="H83" s="38"/>
    </row>
    <row r="84" spans="1:8" ht="37.5" customHeight="1" x14ac:dyDescent="0.2">
      <c r="A84" s="147" t="s">
        <v>51</v>
      </c>
      <c r="B84" s="371"/>
      <c r="C84" s="355"/>
      <c r="D84" s="56">
        <v>55440</v>
      </c>
      <c r="E84" s="37"/>
      <c r="F84" s="37"/>
      <c r="G84" s="37"/>
      <c r="H84" s="38"/>
    </row>
    <row r="85" spans="1:8" ht="37.5" customHeight="1" x14ac:dyDescent="0.2">
      <c r="A85" s="147" t="s">
        <v>52</v>
      </c>
      <c r="B85" s="371"/>
      <c r="C85" s="355"/>
      <c r="D85" s="56">
        <v>60060</v>
      </c>
      <c r="E85" s="37"/>
      <c r="F85" s="37"/>
      <c r="G85" s="37"/>
      <c r="H85" s="38"/>
    </row>
    <row r="86" spans="1:8" ht="37.5" customHeight="1" x14ac:dyDescent="0.2">
      <c r="A86" s="147" t="s">
        <v>53</v>
      </c>
      <c r="B86" s="371"/>
      <c r="C86" s="355"/>
      <c r="D86" s="56">
        <v>64680</v>
      </c>
      <c r="E86" s="37"/>
      <c r="F86" s="37"/>
      <c r="G86" s="37"/>
      <c r="H86" s="38"/>
    </row>
    <row r="87" spans="1:8" ht="37.5" customHeight="1" x14ac:dyDescent="0.2">
      <c r="A87" s="147" t="s">
        <v>54</v>
      </c>
      <c r="B87" s="371"/>
      <c r="C87" s="355"/>
      <c r="D87" s="56">
        <v>69300</v>
      </c>
      <c r="E87" s="37"/>
      <c r="F87" s="37"/>
      <c r="G87" s="37"/>
      <c r="H87" s="38"/>
    </row>
    <row r="88" spans="1:8" ht="37.5" customHeight="1" x14ac:dyDescent="0.2">
      <c r="A88" s="147" t="s">
        <v>55</v>
      </c>
      <c r="B88" s="371"/>
      <c r="C88" s="355"/>
      <c r="D88" s="56">
        <v>73920</v>
      </c>
      <c r="E88" s="37"/>
      <c r="F88" s="37"/>
      <c r="G88" s="37"/>
      <c r="H88" s="38"/>
    </row>
    <row r="89" spans="1:8" ht="37.5" customHeight="1" x14ac:dyDescent="0.2">
      <c r="A89" s="147" t="s">
        <v>56</v>
      </c>
      <c r="B89" s="371"/>
      <c r="C89" s="355"/>
      <c r="D89" s="56">
        <v>78540</v>
      </c>
      <c r="E89" s="37"/>
      <c r="F89" s="37"/>
      <c r="G89" s="37"/>
      <c r="H89" s="38"/>
    </row>
    <row r="90" spans="1:8" ht="37.5" customHeight="1" x14ac:dyDescent="0.2">
      <c r="A90" s="147" t="s">
        <v>57</v>
      </c>
      <c r="B90" s="371"/>
      <c r="C90" s="355"/>
      <c r="D90" s="56">
        <v>83160</v>
      </c>
      <c r="E90" s="37"/>
      <c r="F90" s="37"/>
      <c r="G90" s="37"/>
      <c r="H90" s="38"/>
    </row>
    <row r="91" spans="1:8" ht="37.5" customHeight="1" x14ac:dyDescent="0.2">
      <c r="A91" s="147" t="s">
        <v>58</v>
      </c>
      <c r="B91" s="371"/>
      <c r="C91" s="355"/>
      <c r="D91" s="56">
        <v>87780</v>
      </c>
      <c r="E91" s="37"/>
      <c r="F91" s="37"/>
      <c r="G91" s="37"/>
      <c r="H91" s="38"/>
    </row>
    <row r="92" spans="1:8" ht="37.5" customHeight="1" x14ac:dyDescent="0.2">
      <c r="A92" s="147" t="s">
        <v>181</v>
      </c>
      <c r="B92" s="371"/>
      <c r="C92" s="355"/>
      <c r="D92" s="56">
        <v>92400</v>
      </c>
      <c r="E92" s="37"/>
      <c r="F92" s="37"/>
      <c r="G92" s="37"/>
      <c r="H92" s="38"/>
    </row>
    <row r="93" spans="1:8" ht="37.5" customHeight="1" x14ac:dyDescent="0.2">
      <c r="A93" s="147" t="s">
        <v>182</v>
      </c>
      <c r="B93" s="371"/>
      <c r="C93" s="355"/>
      <c r="D93" s="56">
        <v>97020</v>
      </c>
      <c r="E93" s="37"/>
      <c r="F93" s="37"/>
      <c r="G93" s="37"/>
      <c r="H93" s="38"/>
    </row>
    <row r="94" spans="1:8" ht="37.5" customHeight="1" x14ac:dyDescent="0.2">
      <c r="A94" s="147" t="s">
        <v>183</v>
      </c>
      <c r="B94" s="371"/>
      <c r="C94" s="355"/>
      <c r="D94" s="56">
        <v>101640</v>
      </c>
      <c r="E94" s="37"/>
      <c r="F94" s="37"/>
      <c r="G94" s="37"/>
      <c r="H94" s="38"/>
    </row>
    <row r="95" spans="1:8" ht="37.5" customHeight="1" x14ac:dyDescent="0.2">
      <c r="A95" s="147" t="s">
        <v>184</v>
      </c>
      <c r="B95" s="371"/>
      <c r="C95" s="355"/>
      <c r="D95" s="56">
        <v>106260</v>
      </c>
      <c r="E95" s="37"/>
      <c r="F95" s="37"/>
      <c r="G95" s="37"/>
      <c r="H95" s="38"/>
    </row>
    <row r="96" spans="1:8" ht="37.5" customHeight="1" x14ac:dyDescent="0.2">
      <c r="A96" s="147" t="s">
        <v>185</v>
      </c>
      <c r="B96" s="371"/>
      <c r="C96" s="355"/>
      <c r="D96" s="56">
        <v>110880</v>
      </c>
      <c r="E96" s="37"/>
      <c r="F96" s="37"/>
      <c r="G96" s="37"/>
      <c r="H96" s="38"/>
    </row>
    <row r="97" spans="1:8" ht="37.5" customHeight="1" x14ac:dyDescent="0.2">
      <c r="A97" s="147" t="s">
        <v>186</v>
      </c>
      <c r="B97" s="371"/>
      <c r="C97" s="355"/>
      <c r="D97" s="56">
        <v>115500</v>
      </c>
      <c r="E97" s="37"/>
      <c r="F97" s="37"/>
      <c r="G97" s="37"/>
      <c r="H97" s="38"/>
    </row>
    <row r="98" spans="1:8" ht="37.5" customHeight="1" x14ac:dyDescent="0.2">
      <c r="A98" s="147" t="s">
        <v>187</v>
      </c>
      <c r="B98" s="371"/>
      <c r="C98" s="355"/>
      <c r="D98" s="56">
        <v>120120</v>
      </c>
      <c r="E98" s="37"/>
      <c r="F98" s="37"/>
      <c r="G98" s="37"/>
      <c r="H98" s="38"/>
    </row>
    <row r="99" spans="1:8" ht="37.5" customHeight="1" x14ac:dyDescent="0.2">
      <c r="A99" s="147" t="s">
        <v>188</v>
      </c>
      <c r="B99" s="371"/>
      <c r="C99" s="355"/>
      <c r="D99" s="56">
        <v>124740</v>
      </c>
      <c r="E99" s="37"/>
      <c r="F99" s="37"/>
      <c r="G99" s="37"/>
      <c r="H99" s="38"/>
    </row>
    <row r="100" spans="1:8" ht="37.5" customHeight="1" x14ac:dyDescent="0.2">
      <c r="A100" s="147" t="s">
        <v>189</v>
      </c>
      <c r="B100" s="371"/>
      <c r="C100" s="355"/>
      <c r="D100" s="56">
        <v>129360</v>
      </c>
      <c r="E100" s="37"/>
      <c r="F100" s="37"/>
      <c r="G100" s="37"/>
      <c r="H100" s="38"/>
    </row>
    <row r="101" spans="1:8" ht="37.5" customHeight="1" x14ac:dyDescent="0.2">
      <c r="A101" s="147" t="s">
        <v>190</v>
      </c>
      <c r="B101" s="371"/>
      <c r="C101" s="355"/>
      <c r="D101" s="56">
        <v>133980</v>
      </c>
      <c r="E101" s="37"/>
      <c r="F101" s="37"/>
      <c r="G101" s="37"/>
      <c r="H101" s="38"/>
    </row>
    <row r="102" spans="1:8" ht="37.5" customHeight="1" x14ac:dyDescent="0.2">
      <c r="A102" s="147" t="s">
        <v>191</v>
      </c>
      <c r="B102" s="371"/>
      <c r="C102" s="355"/>
      <c r="D102" s="56">
        <v>138600</v>
      </c>
      <c r="E102" s="37"/>
      <c r="F102" s="37"/>
      <c r="G102" s="37"/>
      <c r="H102" s="38"/>
    </row>
    <row r="103" spans="1:8" ht="37.5" customHeight="1" x14ac:dyDescent="0.2">
      <c r="A103" s="147" t="s">
        <v>192</v>
      </c>
      <c r="B103" s="371"/>
      <c r="C103" s="355"/>
      <c r="D103" s="56">
        <v>143220</v>
      </c>
      <c r="E103" s="37"/>
      <c r="F103" s="37"/>
      <c r="G103" s="37"/>
      <c r="H103" s="38"/>
    </row>
    <row r="104" spans="1:8" ht="37.5" customHeight="1" x14ac:dyDescent="0.2">
      <c r="A104" s="147" t="s">
        <v>193</v>
      </c>
      <c r="B104" s="371"/>
      <c r="C104" s="355"/>
      <c r="D104" s="56">
        <v>147840</v>
      </c>
      <c r="E104" s="37"/>
      <c r="F104" s="37"/>
      <c r="G104" s="37"/>
      <c r="H104" s="38"/>
    </row>
    <row r="105" spans="1:8" ht="37.5" customHeight="1" x14ac:dyDescent="0.2">
      <c r="A105" s="147" t="s">
        <v>194</v>
      </c>
      <c r="B105" s="371"/>
      <c r="C105" s="355"/>
      <c r="D105" s="56">
        <v>152460</v>
      </c>
      <c r="E105" s="37"/>
      <c r="F105" s="37"/>
      <c r="G105" s="37"/>
      <c r="H105" s="38"/>
    </row>
    <row r="106" spans="1:8" ht="37.5" customHeight="1" x14ac:dyDescent="0.2">
      <c r="A106" s="147" t="s">
        <v>195</v>
      </c>
      <c r="B106" s="371"/>
      <c r="C106" s="355"/>
      <c r="D106" s="56">
        <v>157080</v>
      </c>
      <c r="E106" s="37"/>
      <c r="F106" s="37"/>
      <c r="G106" s="37"/>
      <c r="H106" s="38"/>
    </row>
    <row r="107" spans="1:8" ht="37.5" customHeight="1" x14ac:dyDescent="0.2">
      <c r="A107" s="147" t="s">
        <v>235</v>
      </c>
      <c r="B107" s="371"/>
      <c r="C107" s="355"/>
      <c r="D107" s="56">
        <v>161700</v>
      </c>
      <c r="E107" s="37"/>
      <c r="F107" s="37"/>
      <c r="G107" s="37"/>
      <c r="H107" s="38"/>
    </row>
    <row r="108" spans="1:8" ht="37.5" customHeight="1" x14ac:dyDescent="0.2">
      <c r="A108" s="147" t="s">
        <v>236</v>
      </c>
      <c r="B108" s="371"/>
      <c r="C108" s="355"/>
      <c r="D108" s="56">
        <v>166320</v>
      </c>
      <c r="E108" s="37"/>
      <c r="F108" s="37"/>
      <c r="G108" s="37"/>
      <c r="H108" s="38"/>
    </row>
    <row r="109" spans="1:8" ht="37.5" customHeight="1" x14ac:dyDescent="0.2">
      <c r="A109" s="147" t="s">
        <v>237</v>
      </c>
      <c r="B109" s="371"/>
      <c r="C109" s="355"/>
      <c r="D109" s="56">
        <v>170940</v>
      </c>
      <c r="E109" s="37"/>
      <c r="F109" s="37"/>
      <c r="G109" s="37"/>
      <c r="H109" s="38"/>
    </row>
    <row r="110" spans="1:8" ht="37.5" customHeight="1" x14ac:dyDescent="0.2">
      <c r="A110" s="147" t="s">
        <v>238</v>
      </c>
      <c r="B110" s="371"/>
      <c r="C110" s="355"/>
      <c r="D110" s="56">
        <v>175560</v>
      </c>
      <c r="E110" s="37"/>
      <c r="F110" s="37"/>
      <c r="G110" s="37"/>
      <c r="H110" s="38"/>
    </row>
    <row r="111" spans="1:8" ht="37.5" customHeight="1" x14ac:dyDescent="0.2">
      <c r="A111" s="147" t="s">
        <v>239</v>
      </c>
      <c r="B111" s="148"/>
      <c r="C111" s="355"/>
      <c r="D111" s="56">
        <v>180180</v>
      </c>
      <c r="E111" s="37"/>
      <c r="F111" s="37"/>
      <c r="G111" s="37"/>
      <c r="H111" s="38"/>
    </row>
    <row r="112" spans="1:8" ht="37.5" customHeight="1" x14ac:dyDescent="0.2">
      <c r="A112" s="147" t="s">
        <v>359</v>
      </c>
      <c r="B112" s="148"/>
      <c r="C112" s="355"/>
      <c r="D112" s="56">
        <v>184800</v>
      </c>
      <c r="E112" s="37"/>
      <c r="F112" s="37"/>
      <c r="G112" s="37"/>
      <c r="H112" s="38"/>
    </row>
    <row r="113" spans="1:8" ht="37.5" customHeight="1" x14ac:dyDescent="0.2">
      <c r="A113" s="147" t="s">
        <v>360</v>
      </c>
      <c r="B113" s="148"/>
      <c r="C113" s="355"/>
      <c r="D113" s="56">
        <v>189420</v>
      </c>
      <c r="E113" s="37"/>
      <c r="F113" s="37"/>
      <c r="G113" s="37"/>
      <c r="H113" s="38"/>
    </row>
    <row r="114" spans="1:8" ht="37.5" customHeight="1" x14ac:dyDescent="0.2">
      <c r="A114" s="147" t="s">
        <v>361</v>
      </c>
      <c r="B114" s="148"/>
      <c r="C114" s="355"/>
      <c r="D114" s="56">
        <v>194040</v>
      </c>
      <c r="E114" s="37"/>
      <c r="F114" s="37"/>
      <c r="G114" s="37"/>
      <c r="H114" s="38"/>
    </row>
    <row r="115" spans="1:8" ht="37.5" customHeight="1" x14ac:dyDescent="0.2">
      <c r="A115" s="147" t="s">
        <v>362</v>
      </c>
      <c r="B115" s="148"/>
      <c r="C115" s="355"/>
      <c r="D115" s="56">
        <v>198660</v>
      </c>
      <c r="E115" s="37"/>
      <c r="F115" s="37"/>
      <c r="G115" s="37"/>
      <c r="H115" s="38"/>
    </row>
    <row r="116" spans="1:8" ht="37.5" customHeight="1" x14ac:dyDescent="0.2">
      <c r="A116" s="147" t="s">
        <v>363</v>
      </c>
      <c r="B116" s="148"/>
      <c r="C116" s="355"/>
      <c r="D116" s="56">
        <v>203280</v>
      </c>
      <c r="E116" s="37"/>
      <c r="F116" s="37"/>
      <c r="G116" s="37"/>
      <c r="H116" s="38"/>
    </row>
    <row r="117" spans="1:8" ht="37.5" customHeight="1" x14ac:dyDescent="0.2">
      <c r="A117" s="147" t="s">
        <v>364</v>
      </c>
      <c r="B117" s="148"/>
      <c r="C117" s="355"/>
      <c r="D117" s="56">
        <v>207900</v>
      </c>
      <c r="E117" s="37"/>
      <c r="F117" s="37"/>
      <c r="G117" s="37"/>
      <c r="H117" s="38"/>
    </row>
    <row r="118" spans="1:8" ht="37.5" customHeight="1" x14ac:dyDescent="0.2">
      <c r="A118" s="147" t="s">
        <v>365</v>
      </c>
      <c r="B118" s="148"/>
      <c r="C118" s="355"/>
      <c r="D118" s="56">
        <v>212520</v>
      </c>
      <c r="E118" s="37"/>
      <c r="F118" s="37"/>
      <c r="G118" s="37"/>
      <c r="H118" s="38"/>
    </row>
    <row r="119" spans="1:8" ht="37.5" customHeight="1" x14ac:dyDescent="0.2">
      <c r="A119" s="147" t="s">
        <v>366</v>
      </c>
      <c r="B119" s="148"/>
      <c r="C119" s="355"/>
      <c r="D119" s="56">
        <v>217140</v>
      </c>
      <c r="E119" s="37"/>
      <c r="F119" s="37"/>
      <c r="G119" s="37"/>
      <c r="H119" s="38"/>
    </row>
    <row r="120" spans="1:8" ht="37.5" customHeight="1" x14ac:dyDescent="0.2">
      <c r="A120" s="147" t="s">
        <v>367</v>
      </c>
      <c r="B120" s="148"/>
      <c r="C120" s="355"/>
      <c r="D120" s="56">
        <v>221760</v>
      </c>
      <c r="E120" s="37"/>
      <c r="F120" s="37"/>
      <c r="G120" s="37"/>
      <c r="H120" s="38"/>
    </row>
    <row r="121" spans="1:8" ht="37.5" customHeight="1" x14ac:dyDescent="0.2">
      <c r="A121" s="147" t="s">
        <v>368</v>
      </c>
      <c r="B121" s="148"/>
      <c r="C121" s="355"/>
      <c r="D121" s="56">
        <v>226380</v>
      </c>
      <c r="E121" s="37"/>
      <c r="F121" s="37"/>
      <c r="G121" s="37"/>
      <c r="H121" s="38"/>
    </row>
    <row r="122" spans="1:8" ht="37.5" customHeight="1" x14ac:dyDescent="0.2">
      <c r="A122" s="147" t="s">
        <v>369</v>
      </c>
      <c r="B122" s="148"/>
      <c r="C122" s="355"/>
      <c r="D122" s="56">
        <v>231000</v>
      </c>
      <c r="E122" s="37"/>
      <c r="F122" s="37"/>
      <c r="G122" s="37"/>
      <c r="H122" s="38"/>
    </row>
    <row r="123" spans="1:8" ht="37.5" customHeight="1" x14ac:dyDescent="0.2">
      <c r="A123" s="147" t="s">
        <v>370</v>
      </c>
      <c r="B123" s="148"/>
      <c r="C123" s="355"/>
      <c r="D123" s="56">
        <v>235620</v>
      </c>
      <c r="E123" s="37"/>
      <c r="F123" s="37"/>
      <c r="G123" s="37"/>
      <c r="H123" s="38"/>
    </row>
    <row r="124" spans="1:8" ht="37.5" customHeight="1" x14ac:dyDescent="0.2">
      <c r="A124" s="147" t="s">
        <v>371</v>
      </c>
      <c r="B124" s="148"/>
      <c r="C124" s="355"/>
      <c r="D124" s="56">
        <v>240240</v>
      </c>
      <c r="E124" s="37"/>
      <c r="F124" s="37"/>
      <c r="G124" s="37"/>
      <c r="H124" s="38"/>
    </row>
    <row r="125" spans="1:8" ht="37.5" customHeight="1" x14ac:dyDescent="0.2">
      <c r="A125" s="147" t="s">
        <v>372</v>
      </c>
      <c r="B125" s="148"/>
      <c r="C125" s="355"/>
      <c r="D125" s="56">
        <v>244860</v>
      </c>
      <c r="E125" s="37"/>
      <c r="F125" s="37"/>
      <c r="G125" s="37"/>
      <c r="H125" s="38"/>
    </row>
    <row r="126" spans="1:8" ht="37.5" customHeight="1" x14ac:dyDescent="0.2">
      <c r="A126" s="147" t="s">
        <v>373</v>
      </c>
      <c r="B126" s="148"/>
      <c r="C126" s="355"/>
      <c r="D126" s="56">
        <v>249480</v>
      </c>
      <c r="E126" s="37"/>
      <c r="F126" s="37"/>
      <c r="G126" s="37"/>
      <c r="H126" s="38"/>
    </row>
    <row r="127" spans="1:8" ht="37.5" customHeight="1" x14ac:dyDescent="0.2">
      <c r="A127" s="147" t="s">
        <v>374</v>
      </c>
      <c r="B127" s="148"/>
      <c r="C127" s="355"/>
      <c r="D127" s="56">
        <v>254100</v>
      </c>
      <c r="E127" s="37"/>
      <c r="F127" s="37"/>
      <c r="G127" s="37"/>
      <c r="H127" s="38"/>
    </row>
    <row r="128" spans="1:8" ht="37.5" customHeight="1" x14ac:dyDescent="0.2">
      <c r="A128" s="147" t="s">
        <v>375</v>
      </c>
      <c r="B128" s="148"/>
      <c r="C128" s="355"/>
      <c r="D128" s="56">
        <v>258720</v>
      </c>
      <c r="E128" s="37"/>
      <c r="F128" s="37"/>
      <c r="G128" s="37"/>
      <c r="H128" s="38"/>
    </row>
    <row r="129" spans="1:8" ht="37.5" customHeight="1" x14ac:dyDescent="0.2">
      <c r="A129" s="147" t="s">
        <v>376</v>
      </c>
      <c r="B129" s="148"/>
      <c r="C129" s="355"/>
      <c r="D129" s="56">
        <v>263340</v>
      </c>
      <c r="E129" s="37"/>
      <c r="F129" s="37"/>
      <c r="G129" s="37"/>
      <c r="H129" s="38"/>
    </row>
    <row r="130" spans="1:8" ht="37.5" customHeight="1" x14ac:dyDescent="0.2">
      <c r="A130" s="147" t="s">
        <v>377</v>
      </c>
      <c r="B130" s="148"/>
      <c r="C130" s="355"/>
      <c r="D130" s="56">
        <v>267960</v>
      </c>
      <c r="E130" s="37"/>
      <c r="F130" s="37"/>
      <c r="G130" s="37"/>
      <c r="H130" s="38"/>
    </row>
    <row r="131" spans="1:8" ht="37.5" customHeight="1" thickBot="1" x14ac:dyDescent="0.25">
      <c r="A131" s="147" t="s">
        <v>378</v>
      </c>
      <c r="B131" s="148"/>
      <c r="C131" s="372"/>
      <c r="D131" s="56">
        <v>272580</v>
      </c>
      <c r="E131" s="37"/>
      <c r="F131" s="37"/>
      <c r="G131" s="37"/>
      <c r="H131" s="38"/>
    </row>
    <row r="132" spans="1:8" ht="50.1" customHeight="1" thickBot="1" x14ac:dyDescent="0.25">
      <c r="A132" s="136" t="s">
        <v>59</v>
      </c>
      <c r="B132" s="137"/>
      <c r="C132" s="137"/>
      <c r="D132" s="138" t="str">
        <f>"от "&amp;MIN(D133:D142)&amp;" до "&amp;MAX(D133:D142)</f>
        <v>от 252 до 4500</v>
      </c>
      <c r="E132" s="139"/>
      <c r="F132" s="139"/>
      <c r="G132" s="139"/>
      <c r="H132" s="140"/>
    </row>
    <row r="133" spans="1:8" ht="151.5" x14ac:dyDescent="0.2">
      <c r="A133" s="149" t="s">
        <v>60</v>
      </c>
      <c r="B133" s="150" t="s">
        <v>13</v>
      </c>
      <c r="C133" s="300"/>
      <c r="D133" s="152">
        <v>4500</v>
      </c>
      <c r="E133" s="152"/>
      <c r="F133" s="152"/>
      <c r="G133" s="152"/>
      <c r="H133" s="153"/>
    </row>
    <row r="134" spans="1:8" ht="37.5" customHeight="1" x14ac:dyDescent="0.2">
      <c r="A134" s="154" t="s">
        <v>61</v>
      </c>
      <c r="B134" s="155"/>
      <c r="C134" s="156" t="str">
        <f>"Электронный справочник на основе Справочника организаций "&amp;$C$2&amp;" (версия для ПК)"</f>
        <v>Электронный справочник на основе Справочника организаций "2ГИС.СУРГУТ" (версия для ПК)</v>
      </c>
      <c r="D134" s="157">
        <v>810</v>
      </c>
      <c r="E134" s="157"/>
      <c r="F134" s="157"/>
      <c r="G134" s="157"/>
      <c r="H134" s="158"/>
    </row>
    <row r="135" spans="1:8" ht="37.5" customHeight="1" x14ac:dyDescent="0.2">
      <c r="A135" s="154" t="s">
        <v>62</v>
      </c>
      <c r="B135" s="155"/>
      <c r="C135" s="159"/>
      <c r="D135" s="157">
        <v>2400</v>
      </c>
      <c r="E135" s="157"/>
      <c r="F135" s="157"/>
      <c r="G135" s="157"/>
      <c r="H135" s="158"/>
    </row>
    <row r="136" spans="1:8" ht="37.5" customHeight="1" x14ac:dyDescent="0.2">
      <c r="A136" s="154" t="s">
        <v>63</v>
      </c>
      <c r="B136" s="155"/>
      <c r="C136" s="159"/>
      <c r="D136" s="157">
        <v>420</v>
      </c>
      <c r="E136" s="157"/>
      <c r="F136" s="157"/>
      <c r="G136" s="157"/>
      <c r="H136" s="158"/>
    </row>
    <row r="137" spans="1:8" ht="37.5" customHeight="1" x14ac:dyDescent="0.2">
      <c r="A137" s="160" t="s">
        <v>64</v>
      </c>
      <c r="B137" s="161"/>
      <c r="C137" s="159"/>
      <c r="D137" s="157">
        <v>1200</v>
      </c>
      <c r="E137" s="157"/>
      <c r="F137" s="157"/>
      <c r="G137" s="157"/>
      <c r="H137" s="158"/>
    </row>
    <row r="138" spans="1:8" ht="37.5" customHeight="1" x14ac:dyDescent="0.2">
      <c r="A138" s="154" t="s">
        <v>65</v>
      </c>
      <c r="B138" s="155"/>
      <c r="C138" s="159"/>
      <c r="D138" s="157">
        <v>252</v>
      </c>
      <c r="E138" s="157"/>
      <c r="F138" s="157"/>
      <c r="G138" s="157"/>
      <c r="H138" s="158"/>
    </row>
    <row r="139" spans="1:8" ht="37.5" customHeight="1" x14ac:dyDescent="0.2">
      <c r="A139" s="154" t="s">
        <v>66</v>
      </c>
      <c r="B139" s="155"/>
      <c r="C139" s="159"/>
      <c r="D139" s="157">
        <v>252</v>
      </c>
      <c r="E139" s="157"/>
      <c r="F139" s="157"/>
      <c r="G139" s="157"/>
      <c r="H139" s="158"/>
    </row>
    <row r="140" spans="1:8" ht="37.5" customHeight="1" x14ac:dyDescent="0.2">
      <c r="A140" s="154" t="s">
        <v>67</v>
      </c>
      <c r="B140" s="155"/>
      <c r="C140" s="159"/>
      <c r="D140" s="157">
        <v>504</v>
      </c>
      <c r="E140" s="157"/>
      <c r="F140" s="157"/>
      <c r="G140" s="157"/>
      <c r="H140" s="158"/>
    </row>
    <row r="141" spans="1:8" ht="37.5" customHeight="1" x14ac:dyDescent="0.2">
      <c r="A141" s="154" t="s">
        <v>68</v>
      </c>
      <c r="B141" s="155"/>
      <c r="C141" s="159"/>
      <c r="D141" s="157">
        <v>756</v>
      </c>
      <c r="E141" s="157"/>
      <c r="F141" s="157"/>
      <c r="G141" s="157"/>
      <c r="H141" s="158"/>
    </row>
    <row r="142" spans="1:8" ht="37.5" customHeight="1" thickBot="1" x14ac:dyDescent="0.25">
      <c r="A142" s="162" t="s">
        <v>69</v>
      </c>
      <c r="B142" s="163"/>
      <c r="C142" s="164"/>
      <c r="D142" s="165">
        <v>3996</v>
      </c>
      <c r="E142" s="165"/>
      <c r="F142" s="165"/>
      <c r="G142" s="165"/>
      <c r="H142" s="166"/>
    </row>
    <row r="143" spans="1:8" s="16" customFormat="1" ht="117.75" customHeight="1" thickBot="1" x14ac:dyDescent="0.25">
      <c r="A143" s="287" t="s">
        <v>71</v>
      </c>
      <c r="B143" s="288"/>
      <c r="C143" s="28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"2ГИС.СУРГУТ" (версия для ПК); 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Интернет-площадки и Веб-приложения на основе Cправочника организаций "2ГИС.СУРГУТ", http://api.2gis.ru/</v>
      </c>
      <c r="D143" s="45">
        <v>30</v>
      </c>
      <c r="E143" s="45"/>
      <c r="F143" s="45"/>
      <c r="G143" s="45"/>
      <c r="H143" s="46"/>
    </row>
    <row r="144" spans="1:8" ht="50.1" customHeight="1" thickBot="1" x14ac:dyDescent="0.25">
      <c r="A144" s="24" t="s">
        <v>72</v>
      </c>
      <c r="B144" s="25"/>
      <c r="C144" s="26"/>
      <c r="D144" s="173" t="str">
        <f>"от "&amp;MIN(D146,D166:H167,F206,D168:H182)&amp;" до "&amp;MAX(D146,D166:H167,F206,D168:H182)</f>
        <v>от 600 до 25200</v>
      </c>
      <c r="E144" s="173"/>
      <c r="F144" s="173"/>
      <c r="G144" s="173"/>
      <c r="H144" s="174"/>
    </row>
    <row r="145" spans="1:8" ht="21.75" thickBot="1" x14ac:dyDescent="0.25">
      <c r="A145" s="290"/>
      <c r="B145" s="291"/>
      <c r="C145" s="130"/>
      <c r="D145" s="292"/>
      <c r="E145" s="292"/>
      <c r="F145" s="292"/>
      <c r="G145" s="292"/>
      <c r="H145" s="293"/>
    </row>
    <row r="146" spans="1:8" ht="66.75" customHeight="1" thickBot="1" x14ac:dyDescent="0.25">
      <c r="A146" s="179" t="s">
        <v>73</v>
      </c>
      <c r="B146" s="180"/>
      <c r="C146"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"2ГИС.СУРГУТ" (версия для ПК); Интернет-площадка 2gis.kz на основе Cправочника организаций "2ГИС.СУРГУТ"; Электронный справочник на основе Справочника организаций "2ГИС.СУРГУТ" (мобильная версия); Интернет-площадки и Веб-приложения на основе Cправочника организаций "2ГИС.СУРГУТ", http://api.2gis.kz/</v>
      </c>
      <c r="D146" s="182">
        <v>4500</v>
      </c>
      <c r="E146" s="182"/>
      <c r="F146" s="182"/>
      <c r="G146" s="182"/>
      <c r="H146" s="183"/>
    </row>
    <row r="147" spans="1:8" ht="66.75" customHeight="1" thickBot="1" x14ac:dyDescent="0.25">
      <c r="A147" s="184" t="s">
        <v>74</v>
      </c>
      <c r="B147" s="185"/>
      <c r="C147" s="186"/>
      <c r="D147" s="187" t="s">
        <v>75</v>
      </c>
      <c r="E147" s="188"/>
      <c r="F147" s="188"/>
      <c r="G147" s="188"/>
      <c r="H147" s="189"/>
    </row>
    <row r="148" spans="1:8" ht="66.75" customHeight="1" x14ac:dyDescent="0.2">
      <c r="A148" s="190" t="s">
        <v>76</v>
      </c>
      <c r="B148" s="191"/>
      <c r="C148" s="186"/>
      <c r="D148" s="157">
        <f>D146/4</f>
        <v>1125</v>
      </c>
      <c r="E148" s="157"/>
      <c r="F148" s="157"/>
      <c r="G148" s="157"/>
      <c r="H148" s="158"/>
    </row>
    <row r="149" spans="1:8" ht="66.75" customHeight="1" x14ac:dyDescent="0.2">
      <c r="A149" s="190" t="s">
        <v>77</v>
      </c>
      <c r="B149" s="191"/>
      <c r="C149" s="186"/>
      <c r="D149" s="157">
        <f>D146/5</f>
        <v>900</v>
      </c>
      <c r="E149" s="157"/>
      <c r="F149" s="157"/>
      <c r="G149" s="157"/>
      <c r="H149" s="158"/>
    </row>
    <row r="150" spans="1:8" ht="66.75" customHeight="1" x14ac:dyDescent="0.2">
      <c r="A150" s="190" t="s">
        <v>78</v>
      </c>
      <c r="B150" s="191"/>
      <c r="C150" s="186"/>
      <c r="D150" s="157">
        <f>D146/6</f>
        <v>750</v>
      </c>
      <c r="E150" s="157"/>
      <c r="F150" s="157"/>
      <c r="G150" s="157"/>
      <c r="H150" s="158"/>
    </row>
    <row r="151" spans="1:8" ht="66.75" customHeight="1" x14ac:dyDescent="0.2">
      <c r="A151" s="190" t="s">
        <v>79</v>
      </c>
      <c r="B151" s="191"/>
      <c r="C151" s="186"/>
      <c r="D151" s="157">
        <f>D146/7</f>
        <v>642.85714285714289</v>
      </c>
      <c r="E151" s="157"/>
      <c r="F151" s="157"/>
      <c r="G151" s="157"/>
      <c r="H151" s="158"/>
    </row>
    <row r="152" spans="1:8" ht="66.75" customHeight="1" x14ac:dyDescent="0.2">
      <c r="A152" s="190" t="s">
        <v>80</v>
      </c>
      <c r="B152" s="191"/>
      <c r="C152" s="186"/>
      <c r="D152" s="157">
        <f>D146/8</f>
        <v>562.5</v>
      </c>
      <c r="E152" s="157"/>
      <c r="F152" s="157"/>
      <c r="G152" s="157"/>
      <c r="H152" s="158"/>
    </row>
    <row r="153" spans="1:8" ht="66.75" customHeight="1" x14ac:dyDescent="0.2">
      <c r="A153" s="190" t="s">
        <v>81</v>
      </c>
      <c r="B153" s="191"/>
      <c r="C153" s="186"/>
      <c r="D153" s="157">
        <f>D146/9</f>
        <v>500</v>
      </c>
      <c r="E153" s="157"/>
      <c r="F153" s="157"/>
      <c r="G153" s="157"/>
      <c r="H153" s="158"/>
    </row>
    <row r="154" spans="1:8" ht="66.75" customHeight="1" x14ac:dyDescent="0.2">
      <c r="A154" s="190" t="s">
        <v>82</v>
      </c>
      <c r="B154" s="191"/>
      <c r="C154" s="186"/>
      <c r="D154" s="157">
        <f>D146/10</f>
        <v>450</v>
      </c>
      <c r="E154" s="157"/>
      <c r="F154" s="157"/>
      <c r="G154" s="157"/>
      <c r="H154" s="158"/>
    </row>
    <row r="155" spans="1:8" ht="66.75" customHeight="1" thickBot="1" x14ac:dyDescent="0.25">
      <c r="A155" s="179" t="s">
        <v>83</v>
      </c>
      <c r="B155" s="180"/>
      <c r="C155" s="186"/>
      <c r="D155" s="182">
        <v>6840</v>
      </c>
      <c r="E155" s="182"/>
      <c r="F155" s="182"/>
      <c r="G155" s="182"/>
      <c r="H155" s="183"/>
    </row>
    <row r="156" spans="1:8" ht="66.75" customHeight="1" thickBot="1" x14ac:dyDescent="0.25">
      <c r="A156" s="184" t="s">
        <v>74</v>
      </c>
      <c r="B156" s="185"/>
      <c r="C156" s="186"/>
      <c r="D156" s="187" t="s">
        <v>75</v>
      </c>
      <c r="E156" s="188"/>
      <c r="F156" s="188"/>
      <c r="G156" s="188"/>
      <c r="H156" s="189"/>
    </row>
    <row r="157" spans="1:8" ht="66.75" customHeight="1" x14ac:dyDescent="0.2">
      <c r="A157" s="190" t="s">
        <v>76</v>
      </c>
      <c r="B157" s="191"/>
      <c r="C157" s="186"/>
      <c r="D157" s="157">
        <v>1710</v>
      </c>
      <c r="E157" s="157"/>
      <c r="F157" s="157"/>
      <c r="G157" s="157"/>
      <c r="H157" s="158"/>
    </row>
    <row r="158" spans="1:8" ht="66.75" customHeight="1" x14ac:dyDescent="0.2">
      <c r="A158" s="190" t="s">
        <v>77</v>
      </c>
      <c r="B158" s="191"/>
      <c r="C158" s="186"/>
      <c r="D158" s="157">
        <v>1368</v>
      </c>
      <c r="E158" s="157"/>
      <c r="F158" s="157"/>
      <c r="G158" s="157"/>
      <c r="H158" s="158"/>
    </row>
    <row r="159" spans="1:8" ht="66.75" customHeight="1" x14ac:dyDescent="0.2">
      <c r="A159" s="190" t="s">
        <v>78</v>
      </c>
      <c r="B159" s="191"/>
      <c r="C159" s="186"/>
      <c r="D159" s="157">
        <v>1140</v>
      </c>
      <c r="E159" s="157"/>
      <c r="F159" s="157"/>
      <c r="G159" s="157"/>
      <c r="H159" s="158"/>
    </row>
    <row r="160" spans="1:8" ht="66.75" customHeight="1" x14ac:dyDescent="0.2">
      <c r="A160" s="190" t="s">
        <v>79</v>
      </c>
      <c r="B160" s="191"/>
      <c r="C160" s="186"/>
      <c r="D160" s="157">
        <v>977.14285714285711</v>
      </c>
      <c r="E160" s="157"/>
      <c r="F160" s="157"/>
      <c r="G160" s="157"/>
      <c r="H160" s="158"/>
    </row>
    <row r="161" spans="1:8" ht="66.75" customHeight="1" x14ac:dyDescent="0.2">
      <c r="A161" s="190" t="s">
        <v>80</v>
      </c>
      <c r="B161" s="191"/>
      <c r="C161" s="186"/>
      <c r="D161" s="157">
        <v>855</v>
      </c>
      <c r="E161" s="157"/>
      <c r="F161" s="157"/>
      <c r="G161" s="157"/>
      <c r="H161" s="158"/>
    </row>
    <row r="162" spans="1:8" ht="66.75" customHeight="1" x14ac:dyDescent="0.2">
      <c r="A162" s="190" t="s">
        <v>81</v>
      </c>
      <c r="B162" s="191"/>
      <c r="C162" s="186"/>
      <c r="D162" s="157">
        <v>760</v>
      </c>
      <c r="E162" s="157"/>
      <c r="F162" s="157"/>
      <c r="G162" s="157"/>
      <c r="H162" s="158"/>
    </row>
    <row r="163" spans="1:8" ht="66.75" customHeight="1" thickBot="1" x14ac:dyDescent="0.25">
      <c r="A163" s="190" t="s">
        <v>82</v>
      </c>
      <c r="B163" s="191"/>
      <c r="C163" s="194"/>
      <c r="D163" s="157">
        <v>684</v>
      </c>
      <c r="E163" s="157"/>
      <c r="F163" s="157"/>
      <c r="G163" s="157"/>
      <c r="H163" s="158"/>
    </row>
    <row r="164" spans="1:8" s="16" customFormat="1" ht="62.45" customHeight="1" thickBot="1" x14ac:dyDescent="0.25">
      <c r="A164" s="195" t="s">
        <v>84</v>
      </c>
      <c r="B164" s="196"/>
      <c r="C164"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2ГИС 4.0 и выше)</v>
      </c>
      <c r="D164" s="44">
        <v>13500</v>
      </c>
      <c r="E164" s="45"/>
      <c r="F164" s="45"/>
      <c r="G164" s="45"/>
      <c r="H164" s="46"/>
    </row>
    <row r="165" spans="1:8" ht="21.75" thickBot="1" x14ac:dyDescent="0.25">
      <c r="A165" s="290"/>
      <c r="B165" s="291"/>
      <c r="C165" s="125"/>
      <c r="D165" s="292"/>
      <c r="E165" s="292"/>
      <c r="F165" s="292"/>
      <c r="G165" s="292"/>
      <c r="H165" s="293"/>
    </row>
    <row r="166" spans="1:8" ht="50.1" customHeight="1" x14ac:dyDescent="0.2">
      <c r="A166" s="160" t="s">
        <v>85</v>
      </c>
      <c r="B166" s="161"/>
      <c r="C166" s="201" t="str">
        <f>"Интернет-площадка 2gis.ru на основе Cправочника организаций "&amp;$C$2&amp;""</f>
        <v>Интернет-площадка 2gis.ru на основе Cправочника организаций "2ГИС.СУРГУТ"</v>
      </c>
      <c r="D166" s="31">
        <v>4650</v>
      </c>
      <c r="E166" s="32"/>
      <c r="F166" s="32"/>
      <c r="G166" s="32"/>
      <c r="H166" s="33"/>
    </row>
    <row r="167" spans="1:8" ht="50.1" customHeight="1" x14ac:dyDescent="0.2">
      <c r="A167" s="160" t="s">
        <v>86</v>
      </c>
      <c r="B167" s="161"/>
      <c r="C167" s="202" t="str">
        <f>"Электронный справочник на основе Справочника организаций "&amp;$C$2&amp;" (версия для ПК)"</f>
        <v>Электронный справочник на основе Справочника организаций "2ГИС.СУРГУТ" (версия для ПК)</v>
      </c>
      <c r="D167" s="121">
        <v>2496</v>
      </c>
      <c r="E167" s="122"/>
      <c r="F167" s="122"/>
      <c r="G167" s="122"/>
      <c r="H167" s="123"/>
    </row>
    <row r="168" spans="1:8" ht="50.1" customHeight="1" x14ac:dyDescent="0.2">
      <c r="A168" s="160" t="s">
        <v>87</v>
      </c>
      <c r="B168" s="161"/>
      <c r="C168" s="202" t="str">
        <f>"Электронный справочник на основе Справочника организаций "&amp;$C$2&amp;" (версия для ПК)"</f>
        <v>Электронный справочник на основе Справочника организаций "2ГИС.СУРГУТ" (версия для ПК)</v>
      </c>
      <c r="D168" s="36">
        <v>6000</v>
      </c>
      <c r="E168" s="37"/>
      <c r="F168" s="37"/>
      <c r="G168" s="37"/>
      <c r="H168" s="38"/>
    </row>
    <row r="169" spans="1:8" ht="50.1" customHeight="1" x14ac:dyDescent="0.2">
      <c r="A169" s="160" t="s">
        <v>88</v>
      </c>
      <c r="B169" s="161"/>
      <c r="C169" s="202" t="str">
        <f>"Интернет-площадка 2gis.ru на основе Cправочника организаций "&amp;$C$2&amp;""</f>
        <v>Интернет-площадка 2gis.ru на основе Cправочника организаций "2ГИС.СУРГУТ"</v>
      </c>
      <c r="D169" s="36">
        <v>11520</v>
      </c>
      <c r="E169" s="37"/>
      <c r="F169" s="37"/>
      <c r="G169" s="37"/>
      <c r="H169" s="38"/>
    </row>
    <row r="170" spans="1:8" ht="50.1" customHeight="1" x14ac:dyDescent="0.2">
      <c r="A170" s="160" t="s">
        <v>89</v>
      </c>
      <c r="B170" s="161"/>
      <c r="C170" s="202" t="str">
        <f>"Интернет-площадка 2gis.ru на основе Cправочника организаций "&amp;$C$2&amp;""</f>
        <v>Интернет-площадка 2gis.ru на основе Cправочника организаций "2ГИС.СУРГУТ"</v>
      </c>
      <c r="D170" s="36">
        <v>13824</v>
      </c>
      <c r="E170" s="37"/>
      <c r="F170" s="37"/>
      <c r="G170" s="37"/>
      <c r="H170" s="38"/>
    </row>
    <row r="171" spans="1:8" ht="50.1" customHeight="1" x14ac:dyDescent="0.2">
      <c r="A171" s="160" t="s">
        <v>90</v>
      </c>
      <c r="B171" s="161"/>
      <c r="C171" s="202" t="str">
        <f>"Электронный справочник на основе Справочника организаций "&amp;$C$2&amp;" (версия для ПК)"</f>
        <v>Электронный справочник на основе Справочника организаций "2ГИС.СУРГУТ" (версия для ПК)</v>
      </c>
      <c r="D171" s="36">
        <v>5004</v>
      </c>
      <c r="E171" s="37"/>
      <c r="F171" s="37"/>
      <c r="G171" s="37"/>
      <c r="H171" s="38"/>
    </row>
    <row r="172" spans="1:8" ht="50.1" customHeight="1" x14ac:dyDescent="0.2">
      <c r="A172" s="160" t="s">
        <v>91</v>
      </c>
      <c r="B172" s="161"/>
      <c r="C172" s="202" t="str">
        <f>"Электронный справочник на основе Справочника организаций "&amp;$C$2&amp;" (версия для ПК)"</f>
        <v>Электронный справочник на основе Справочника организаций "2ГИС.СУРГУТ" (версия для ПК)</v>
      </c>
      <c r="D172" s="36">
        <v>3996</v>
      </c>
      <c r="E172" s="37"/>
      <c r="F172" s="37"/>
      <c r="G172" s="37"/>
      <c r="H172" s="38"/>
    </row>
    <row r="173" spans="1:8" ht="50.1" customHeight="1" x14ac:dyDescent="0.2">
      <c r="A173" s="160" t="s">
        <v>92</v>
      </c>
      <c r="B173" s="161"/>
      <c r="C173" s="202" t="str">
        <f>"Электронный справочник на основе Справочника организаций "&amp;$C$2&amp;" (версия для ПК)"</f>
        <v>Электронный справочник на основе Справочника организаций "2ГИС.СУРГУТ" (версия для ПК)</v>
      </c>
      <c r="D173" s="36">
        <v>4500</v>
      </c>
      <c r="E173" s="37"/>
      <c r="F173" s="37"/>
      <c r="G173" s="37"/>
      <c r="H173" s="38"/>
    </row>
    <row r="174" spans="1:8" ht="50.1" customHeight="1" x14ac:dyDescent="0.2">
      <c r="A174" s="160" t="s">
        <v>93</v>
      </c>
      <c r="B174" s="161"/>
      <c r="C174" s="203" t="str">
        <f>C206</f>
        <v>электронный справочник на основе Справочника организаций "2ГИС.СУРГУТ" (мобильная версия 2ГИС 4.0 и выше)</v>
      </c>
      <c r="D174" s="36">
        <v>11700</v>
      </c>
      <c r="E174" s="37"/>
      <c r="F174" s="37"/>
      <c r="G174" s="37"/>
      <c r="H174" s="38"/>
    </row>
    <row r="175" spans="1:8" ht="50.1" customHeight="1" x14ac:dyDescent="0.2">
      <c r="A175" s="160" t="s">
        <v>94</v>
      </c>
      <c r="B175" s="161"/>
      <c r="C175" s="202" t="s">
        <v>688</v>
      </c>
      <c r="D175" s="36">
        <v>600</v>
      </c>
      <c r="E175" s="37"/>
      <c r="F175" s="37"/>
      <c r="G175" s="37"/>
      <c r="H175" s="38"/>
    </row>
    <row r="176" spans="1:8" ht="72.75" customHeight="1" x14ac:dyDescent="0.2">
      <c r="A176" s="160" t="s">
        <v>96</v>
      </c>
      <c r="B176" s="161"/>
      <c r="C176"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"2ГИС.СУРГУТ" (мобильная версия 2ГИС 4.0 и выше); Интернет-площадка 2gis.ru на основе Cправочника организаций "2ГИС.СУРГУТ"</v>
      </c>
      <c r="D176" s="36">
        <v>3504</v>
      </c>
      <c r="E176" s="37"/>
      <c r="F176" s="37"/>
      <c r="G176" s="37"/>
      <c r="H176" s="38"/>
    </row>
    <row r="177" spans="1:8" ht="72.75" customHeight="1" x14ac:dyDescent="0.2">
      <c r="A177" s="160" t="s">
        <v>97</v>
      </c>
      <c r="B177" s="161"/>
      <c r="C177" s="202" t="str">
        <f t="shared" ref="C177:C17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"2ГИС.СУРГУТ" (мобильная версия 2ГИС 4.0 и выше); Интернет-площадка 2gis.ru на основе Cправочника организаций "2ГИС.СУРГУТ"</v>
      </c>
      <c r="D177" s="36">
        <v>2802</v>
      </c>
      <c r="E177" s="37"/>
      <c r="F177" s="37"/>
      <c r="G177" s="37"/>
      <c r="H177" s="38"/>
    </row>
    <row r="178" spans="1:8" ht="72.75" customHeight="1" x14ac:dyDescent="0.2">
      <c r="A178" s="160" t="s">
        <v>98</v>
      </c>
      <c r="B178" s="161"/>
      <c r="C178" s="202" t="str">
        <f t="shared" si="0"/>
        <v>электронный справочник на основе Справочника организаций "2ГИС.СУРГУТ" (мобильная версия 2ГИС 4.0 и выше); Интернет-площадка 2gis.ru на основе Cправочника организаций "2ГИС.СУРГУТ"</v>
      </c>
      <c r="D178" s="36">
        <v>3000</v>
      </c>
      <c r="E178" s="37"/>
      <c r="F178" s="37"/>
      <c r="G178" s="37"/>
      <c r="H178" s="38"/>
    </row>
    <row r="179" spans="1:8" ht="72.75" customHeight="1" x14ac:dyDescent="0.2">
      <c r="A179" s="160" t="s">
        <v>99</v>
      </c>
      <c r="B179" s="161"/>
      <c r="C179" s="202" t="str">
        <f t="shared" si="0"/>
        <v>электронный справочник на основе Справочника организаций "2ГИС.СУРГУТ" (мобильная версия 2ГИС 4.0 и выше); Интернет-площадка 2gis.ru на основе Cправочника организаций "2ГИС.СУРГУТ"</v>
      </c>
      <c r="D179" s="36">
        <v>1404</v>
      </c>
      <c r="E179" s="37"/>
      <c r="F179" s="37"/>
      <c r="G179" s="37"/>
      <c r="H179" s="38"/>
    </row>
    <row r="180" spans="1:8" ht="72.75" customHeight="1" x14ac:dyDescent="0.2">
      <c r="A180" s="160" t="s">
        <v>100</v>
      </c>
      <c r="B180" s="161" t="s">
        <v>100</v>
      </c>
      <c r="C180"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"2ГИС.СУРГУТ" (мобильная версия 2ГИС 4.0 и выше); Интернет-площадка 2gis.ru на основе Cправочника организаций "2ГИС.СУРГУТ"</v>
      </c>
      <c r="D180" s="36">
        <v>25200</v>
      </c>
      <c r="E180" s="37"/>
      <c r="F180" s="37"/>
      <c r="G180" s="37"/>
      <c r="H180" s="38"/>
    </row>
    <row r="181" spans="1:8" ht="72.75" customHeight="1" x14ac:dyDescent="0.2">
      <c r="A181" s="160" t="s">
        <v>101</v>
      </c>
      <c r="B181" s="161" t="s">
        <v>101</v>
      </c>
      <c r="C181"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"2ГИС.СУРГУТ" (мобильная версия 2ГИС 4.0 и выше); Интернет-площадка 2gis.ru на основе Cправочника организаций "2ГИС.СУРГУТ"</v>
      </c>
      <c r="D181" s="36">
        <v>7002</v>
      </c>
      <c r="E181" s="37"/>
      <c r="F181" s="37"/>
      <c r="G181" s="37"/>
      <c r="H181" s="38"/>
    </row>
    <row r="182" spans="1:8" ht="50.1" customHeight="1" thickBot="1" x14ac:dyDescent="0.25">
      <c r="A182" s="160" t="s">
        <v>102</v>
      </c>
      <c r="B182" s="161"/>
      <c r="C182" s="202" t="str">
        <f>"Электронный справочник на основе Справочника организаций "&amp;$C$2&amp;" (версия для ПК)"</f>
        <v>Электронный справочник на основе Справочника организаций "2ГИС.СУРГУТ" (версия для ПК)</v>
      </c>
      <c r="D182" s="36">
        <v>3000</v>
      </c>
      <c r="E182" s="37"/>
      <c r="F182" s="37"/>
      <c r="G182" s="37"/>
      <c r="H182" s="38"/>
    </row>
    <row r="183" spans="1:8" s="16" customFormat="1" ht="102" customHeight="1" thickBot="1" x14ac:dyDescent="0.25">
      <c r="A183" s="160" t="s">
        <v>16</v>
      </c>
      <c r="B183" s="161"/>
      <c r="C183"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2ГИС 4.0 и выше)</v>
      </c>
      <c r="D183" s="36">
        <v>360</v>
      </c>
      <c r="E183" s="37"/>
      <c r="F183" s="37"/>
      <c r="G183" s="37"/>
      <c r="H183" s="38"/>
    </row>
    <row r="184" spans="1:8" s="16" customFormat="1" ht="102" customHeight="1" thickBot="1" x14ac:dyDescent="0.25">
      <c r="A184" s="160" t="s">
        <v>103</v>
      </c>
      <c r="B184" s="161"/>
      <c r="C184"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2ГИС 4.0 и выше)</v>
      </c>
      <c r="D184" s="36">
        <v>100002</v>
      </c>
      <c r="E184" s="37"/>
      <c r="F184" s="37"/>
      <c r="G184" s="37"/>
      <c r="H184" s="38"/>
    </row>
    <row r="185" spans="1:8" s="16" customFormat="1" ht="126" customHeight="1" x14ac:dyDescent="0.2">
      <c r="A185" s="160" t="s">
        <v>104</v>
      </c>
      <c r="B185" s="161"/>
      <c r="C185" s="30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"2ГИС.СУРГУТ" (версия для ПК); 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Интернет-площадки и Веб-приложения на основе Cправочника организаций "2ГИС.СУРГУТ", http://api.2gis.ru/</v>
      </c>
      <c r="D185" s="36">
        <v>16500</v>
      </c>
      <c r="E185" s="37"/>
      <c r="F185" s="37"/>
      <c r="G185" s="37"/>
      <c r="H185" s="38"/>
    </row>
    <row r="186" spans="1:8" s="16" customFormat="1" ht="96" customHeight="1" x14ac:dyDescent="0.2">
      <c r="A186" s="154" t="s">
        <v>105</v>
      </c>
      <c r="B186" s="204"/>
      <c r="C186"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Интернет-площадки и Веб-приложения на основе Cправочника организаций "2ГИС.СУРГУТ", http://api.2gis.ru/</v>
      </c>
      <c r="D186" s="36">
        <v>6000</v>
      </c>
      <c r="E186" s="37"/>
      <c r="F186" s="37"/>
      <c r="G186" s="37"/>
      <c r="H186" s="38"/>
    </row>
    <row r="187" spans="1:8" s="16" customFormat="1" ht="96" customHeight="1" x14ac:dyDescent="0.2">
      <c r="A187" s="154" t="s">
        <v>106</v>
      </c>
      <c r="B187" s="204"/>
      <c r="C187"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"2ГИС.СУРГУТ" (мобильная версия 2ГИС 4.0 и выше)</v>
      </c>
      <c r="D187" s="36">
        <v>8520</v>
      </c>
      <c r="E187" s="37"/>
      <c r="F187" s="37"/>
      <c r="G187" s="37"/>
      <c r="H187" s="38"/>
    </row>
    <row r="188" spans="1:8" ht="50.1" customHeight="1" x14ac:dyDescent="0.2">
      <c r="A188" s="160" t="s">
        <v>107</v>
      </c>
      <c r="B188" s="161"/>
      <c r="C188" s="202" t="str">
        <f>"Интернет-площадка 2gis.ru на основе Cправочника организаций "&amp;$C$2&amp;""</f>
        <v>Интернет-площадка 2gis.ru на основе Cправочника организаций "2ГИС.СУРГУТ"</v>
      </c>
      <c r="D188" s="36">
        <v>6600</v>
      </c>
      <c r="E188" s="37"/>
      <c r="F188" s="37"/>
      <c r="G188" s="37"/>
      <c r="H188" s="38"/>
    </row>
    <row r="189" spans="1:8" ht="50.1" customHeight="1" x14ac:dyDescent="0.2">
      <c r="A189" s="160" t="s">
        <v>108</v>
      </c>
      <c r="B189" s="161"/>
      <c r="C189" s="202" t="str">
        <f t="shared" ref="C189:C198" si="1">"Электронный справочник на основе Справочника организаций "&amp;$C$2&amp;" (версия для ПК)"</f>
        <v>Электронный справочник на основе Справочника организаций "2ГИС.СУРГУТ" (версия для ПК)</v>
      </c>
      <c r="D189" s="36">
        <v>3600</v>
      </c>
      <c r="E189" s="37"/>
      <c r="F189" s="37"/>
      <c r="G189" s="37"/>
      <c r="H189" s="38"/>
    </row>
    <row r="190" spans="1:8" ht="50.1" customHeight="1" x14ac:dyDescent="0.2">
      <c r="A190" s="160" t="s">
        <v>109</v>
      </c>
      <c r="B190" s="161"/>
      <c r="C190" s="202" t="str">
        <f t="shared" si="1"/>
        <v>Электронный справочник на основе Справочника организаций "2ГИС.СУРГУТ" (версия для ПК)</v>
      </c>
      <c r="D190" s="36">
        <v>8400</v>
      </c>
      <c r="E190" s="37"/>
      <c r="F190" s="37"/>
      <c r="G190" s="37"/>
      <c r="H190" s="38"/>
    </row>
    <row r="191" spans="1:8" ht="50.1" customHeight="1" x14ac:dyDescent="0.2">
      <c r="A191" s="160" t="s">
        <v>110</v>
      </c>
      <c r="B191" s="161"/>
      <c r="C191" s="202" t="str">
        <f>"Интернет-площадка 2gis.ru на основе Cправочника организаций "&amp;$C$2&amp;""</f>
        <v>Интернет-площадка 2gis.ru на основе Cправочника организаций "2ГИС.СУРГУТ"</v>
      </c>
      <c r="D191" s="36">
        <v>16200</v>
      </c>
      <c r="E191" s="37"/>
      <c r="F191" s="37"/>
      <c r="G191" s="37"/>
      <c r="H191" s="38"/>
    </row>
    <row r="192" spans="1:8" ht="50.1" customHeight="1" x14ac:dyDescent="0.2">
      <c r="A192" s="160" t="s">
        <v>111</v>
      </c>
      <c r="B192" s="161"/>
      <c r="C192" s="202" t="str">
        <f>"Интернет-площадка 2gis.ru на основе Cправочника организаций "&amp;$C$2&amp;""</f>
        <v>Интернет-площадка 2gis.ru на основе Cправочника организаций "2ГИС.СУРГУТ"</v>
      </c>
      <c r="D192" s="36">
        <v>19440</v>
      </c>
      <c r="E192" s="37"/>
      <c r="F192" s="37"/>
      <c r="G192" s="37"/>
      <c r="H192" s="38"/>
    </row>
    <row r="193" spans="1:8" ht="50.1" customHeight="1" x14ac:dyDescent="0.2">
      <c r="A193" s="160" t="s">
        <v>112</v>
      </c>
      <c r="B193" s="161"/>
      <c r="C193" s="202" t="str">
        <f t="shared" si="1"/>
        <v>Электронный справочник на основе Справочника организаций "2ГИС.СУРГУТ" (версия для ПК)</v>
      </c>
      <c r="D193" s="36">
        <v>7080</v>
      </c>
      <c r="E193" s="37"/>
      <c r="F193" s="37"/>
      <c r="G193" s="37"/>
      <c r="H193" s="38"/>
    </row>
    <row r="194" spans="1:8" ht="50.1" customHeight="1" x14ac:dyDescent="0.2">
      <c r="A194" s="160" t="s">
        <v>113</v>
      </c>
      <c r="B194" s="161"/>
      <c r="C194" s="202" t="str">
        <f t="shared" si="1"/>
        <v>Электронный справочник на основе Справочника организаций "2ГИС.СУРГУТ" (версия для ПК)</v>
      </c>
      <c r="D194" s="36">
        <v>5640</v>
      </c>
      <c r="E194" s="37"/>
      <c r="F194" s="37"/>
      <c r="G194" s="37"/>
      <c r="H194" s="38"/>
    </row>
    <row r="195" spans="1:8" ht="50.1" customHeight="1" x14ac:dyDescent="0.2">
      <c r="A195" s="160" t="s">
        <v>114</v>
      </c>
      <c r="B195" s="161"/>
      <c r="C195" s="202" t="str">
        <f t="shared" si="1"/>
        <v>Электронный справочник на основе Справочника организаций "2ГИС.СУРГУТ" (версия для ПК)</v>
      </c>
      <c r="D195" s="36">
        <v>6360</v>
      </c>
      <c r="E195" s="37"/>
      <c r="F195" s="37"/>
      <c r="G195" s="37"/>
      <c r="H195" s="38"/>
    </row>
    <row r="196" spans="1:8" ht="50.1" customHeight="1" x14ac:dyDescent="0.2">
      <c r="A196" s="160" t="s">
        <v>115</v>
      </c>
      <c r="B196" s="161"/>
      <c r="C196" s="202" t="s">
        <v>688</v>
      </c>
      <c r="D196" s="36">
        <v>840</v>
      </c>
      <c r="E196" s="37"/>
      <c r="F196" s="37"/>
      <c r="G196" s="37"/>
      <c r="H196" s="38"/>
    </row>
    <row r="197" spans="1:8" ht="72.75" customHeight="1" x14ac:dyDescent="0.2">
      <c r="A197" s="160" t="s">
        <v>116</v>
      </c>
      <c r="B197" s="161"/>
      <c r="C197"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"2ГИС.СУРГУТ" (мобильная версия 2ГИС 4.0 и выше); Интернет-площадка 2gis.ru на основе Cправочника организаций "2ГИС.СУРГУТ"</v>
      </c>
      <c r="D197" s="36">
        <v>35280</v>
      </c>
      <c r="E197" s="37"/>
      <c r="F197" s="37"/>
      <c r="G197" s="37"/>
      <c r="H197" s="38"/>
    </row>
    <row r="198" spans="1:8" ht="50.1" customHeight="1" thickBot="1" x14ac:dyDescent="0.25">
      <c r="A198" s="160" t="s">
        <v>117</v>
      </c>
      <c r="B198" s="161"/>
      <c r="C198" s="202" t="str">
        <f t="shared" si="1"/>
        <v>Электронный справочник на основе Справочника организаций "2ГИС.СУРГУТ" (версия для ПК)</v>
      </c>
      <c r="D198" s="44">
        <v>4200</v>
      </c>
      <c r="E198" s="45"/>
      <c r="F198" s="45"/>
      <c r="G198" s="45"/>
      <c r="H198" s="46"/>
    </row>
    <row r="199" spans="1:8" s="28" customFormat="1" ht="50.1" customHeight="1" thickBot="1" x14ac:dyDescent="0.25">
      <c r="A199" s="24" t="s">
        <v>118</v>
      </c>
      <c r="B199" s="25"/>
      <c r="C199" s="26"/>
      <c r="D199" s="173"/>
      <c r="E199" s="173"/>
      <c r="F199" s="173"/>
      <c r="G199" s="173"/>
      <c r="H199" s="174"/>
    </row>
    <row r="200" spans="1:8" s="16" customFormat="1" ht="50.1" customHeight="1" x14ac:dyDescent="0.2">
      <c r="A200" s="160" t="s">
        <v>119</v>
      </c>
      <c r="B200" s="161"/>
      <c r="C200" s="206" t="str">
        <f>"Электронный справочник на основе Справочника организаций "&amp;$C$2&amp;" (мобильная версия)"</f>
        <v>Электронный справочник на основе Справочника организаций "2ГИС.СУРГУТ" (мобильная версия)</v>
      </c>
      <c r="D200" s="36">
        <v>16620</v>
      </c>
      <c r="E200" s="37"/>
      <c r="F200" s="37"/>
      <c r="G200" s="37"/>
      <c r="H200" s="38"/>
    </row>
    <row r="201" spans="1:8" s="16" customFormat="1" ht="50.1" customHeight="1" x14ac:dyDescent="0.2">
      <c r="A201" s="160" t="s">
        <v>120</v>
      </c>
      <c r="B201" s="161"/>
      <c r="C201" s="209"/>
      <c r="D201" s="36">
        <v>16200</v>
      </c>
      <c r="E201" s="37"/>
      <c r="F201" s="37"/>
      <c r="G201" s="37"/>
      <c r="H201" s="38"/>
    </row>
    <row r="202" spans="1:8" s="16" customFormat="1" ht="50.1" customHeight="1" x14ac:dyDescent="0.2">
      <c r="A202" s="207" t="s">
        <v>121</v>
      </c>
      <c r="B202" s="208"/>
      <c r="C202" s="209"/>
      <c r="D202" s="297">
        <v>3510</v>
      </c>
      <c r="E202" s="157"/>
      <c r="F202" s="157"/>
      <c r="G202" s="157"/>
      <c r="H202" s="157"/>
    </row>
    <row r="203" spans="1:8" s="16" customFormat="1" ht="50.1" customHeight="1" x14ac:dyDescent="0.2">
      <c r="A203" s="207" t="s">
        <v>122</v>
      </c>
      <c r="B203" s="208"/>
      <c r="C203" s="209"/>
      <c r="D203" s="297">
        <v>351</v>
      </c>
      <c r="E203" s="157"/>
      <c r="F203" s="157"/>
      <c r="G203" s="157"/>
      <c r="H203" s="157"/>
    </row>
    <row r="204" spans="1:8" s="16" customFormat="1" ht="50.1" customHeight="1" thickBot="1" x14ac:dyDescent="0.25">
      <c r="A204" s="207" t="s">
        <v>123</v>
      </c>
      <c r="B204" s="208"/>
      <c r="C204" s="210"/>
      <c r="D204" s="78">
        <v>1170</v>
      </c>
      <c r="E204" s="79"/>
      <c r="F204" s="79"/>
      <c r="G204" s="79"/>
      <c r="H204" s="79"/>
    </row>
    <row r="205" spans="1:8" s="16" customFormat="1" ht="50.1" customHeight="1" thickBot="1" x14ac:dyDescent="0.25">
      <c r="A205" s="24" t="s">
        <v>124</v>
      </c>
      <c r="B205" s="25"/>
      <c r="C205" s="26"/>
      <c r="D205" s="173"/>
      <c r="E205" s="173"/>
      <c r="F205" s="173"/>
      <c r="G205" s="173"/>
      <c r="H205" s="174"/>
    </row>
    <row r="206" spans="1:8" ht="50.1" customHeight="1" x14ac:dyDescent="0.2">
      <c r="A206" s="160" t="s">
        <v>125</v>
      </c>
      <c r="B206" s="161"/>
      <c r="C206"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"2ГИС.СУРГУТ" (мобильная версия 2ГИС 4.0 и выше)</v>
      </c>
      <c r="D206" s="212">
        <f>F206*1.2</f>
        <v>7884</v>
      </c>
      <c r="E206" s="213">
        <f>F206*1.1</f>
        <v>7227.0000000000009</v>
      </c>
      <c r="F206" s="213">
        <v>6570</v>
      </c>
      <c r="G206" s="213">
        <f>F206*0.75</f>
        <v>4927.5</v>
      </c>
      <c r="H206" s="214">
        <f>F206*0.5</f>
        <v>3285</v>
      </c>
    </row>
    <row r="207" spans="1:8" ht="50.1" customHeight="1" x14ac:dyDescent="0.2">
      <c r="A207" s="160" t="s">
        <v>126</v>
      </c>
      <c r="B207" s="161"/>
      <c r="C207" s="202" t="str">
        <f>"Интернет-площадка 2gis.ru на основе Cправочника организаций "&amp;$C$2&amp;""</f>
        <v>Интернет-площадка 2gis.ru на основе Cправочника организаций "2ГИС.СУРГУТ"</v>
      </c>
      <c r="D207" s="36">
        <v>3804</v>
      </c>
      <c r="E207" s="37"/>
      <c r="F207" s="37"/>
      <c r="G207" s="37"/>
      <c r="H207" s="38"/>
    </row>
    <row r="208" spans="1:8" ht="50.1" customHeight="1" x14ac:dyDescent="0.2">
      <c r="A208" s="160" t="s">
        <v>127</v>
      </c>
      <c r="B208" s="161"/>
      <c r="C208" s="202" t="str">
        <f>"Электронный справочник на основе Справочника организаций "&amp;$C$2&amp;" (версия для ПК)"</f>
        <v>Электронный справочник на основе Справочника организаций "2ГИС.СУРГУТ" (версия для ПК)</v>
      </c>
      <c r="D208" s="36">
        <v>2250</v>
      </c>
      <c r="E208" s="37"/>
      <c r="F208" s="37"/>
      <c r="G208" s="37"/>
      <c r="H208" s="38"/>
    </row>
    <row r="209" spans="1:8" ht="50.1" customHeight="1" x14ac:dyDescent="0.2">
      <c r="A209" s="160" t="s">
        <v>128</v>
      </c>
      <c r="B209" s="161"/>
      <c r="C209"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"2ГИС.СУРГУТ" (мобильная версия 2ГИС 4.0 и выше)</v>
      </c>
      <c r="D209" s="212">
        <f>F209*1.2</f>
        <v>11088</v>
      </c>
      <c r="E209" s="213">
        <f>F209*1.1</f>
        <v>10164</v>
      </c>
      <c r="F209" s="213">
        <v>9240</v>
      </c>
      <c r="G209" s="213">
        <f>F209*0.75</f>
        <v>6930</v>
      </c>
      <c r="H209" s="214">
        <f>F209*0.5</f>
        <v>4620</v>
      </c>
    </row>
    <row r="210" spans="1:8" ht="50.1" customHeight="1" x14ac:dyDescent="0.2">
      <c r="A210" s="160" t="s">
        <v>199</v>
      </c>
      <c r="B210" s="161"/>
      <c r="C210" s="202" t="str">
        <f>"Интернет-площадка 2gis.ru на основе Cправочника организаций "&amp;$C$2&amp;""</f>
        <v>Интернет-площадка 2gis.ru на основе Cправочника организаций "2ГИС.СУРГУТ"</v>
      </c>
      <c r="D210" s="36">
        <v>5400</v>
      </c>
      <c r="E210" s="37"/>
      <c r="F210" s="37"/>
      <c r="G210" s="37"/>
      <c r="H210" s="38"/>
    </row>
    <row r="211" spans="1:8" ht="50.1" customHeight="1" x14ac:dyDescent="0.2">
      <c r="A211" s="160" t="s">
        <v>130</v>
      </c>
      <c r="B211" s="161"/>
      <c r="C211" s="202" t="str">
        <f>"Электронный справочник на основе Справочника организаций "&amp;$C$2&amp;" (версия для ПК)"</f>
        <v>Электронный справочник на основе Справочника организаций "2ГИС.СУРГУТ" (версия для ПК)</v>
      </c>
      <c r="D211" s="36">
        <v>3240</v>
      </c>
      <c r="E211" s="37"/>
      <c r="F211" s="37"/>
      <c r="G211" s="37"/>
      <c r="H211" s="38"/>
    </row>
    <row r="212" spans="1:8" s="16" customFormat="1" ht="126" customHeight="1" thickBot="1" x14ac:dyDescent="0.25">
      <c r="A212" s="160" t="s">
        <v>131</v>
      </c>
      <c r="B212" s="161"/>
      <c r="C212" s="301" t="str">
        <f>C207</f>
        <v>Интернет-площадка 2gis.ru на основе Cправочника организаций "2ГИС.СУРГУТ"</v>
      </c>
      <c r="D212" s="36">
        <v>5010</v>
      </c>
      <c r="E212" s="37"/>
      <c r="F212" s="37"/>
      <c r="G212" s="37"/>
      <c r="H212" s="38"/>
    </row>
    <row r="213" spans="1:8" ht="50.1" customHeight="1" thickBot="1" x14ac:dyDescent="0.25">
      <c r="A213" s="24" t="s">
        <v>200</v>
      </c>
      <c r="B213" s="25"/>
      <c r="C213" s="26"/>
      <c r="D213" s="173"/>
      <c r="E213" s="173"/>
      <c r="F213" s="173"/>
      <c r="G213" s="173"/>
      <c r="H213" s="174"/>
    </row>
    <row r="214" spans="1:8" s="23" customFormat="1" ht="30" customHeight="1" thickBot="1" x14ac:dyDescent="0.25">
      <c r="A214" s="302"/>
      <c r="B214" s="303"/>
      <c r="C214" s="460"/>
      <c r="D214" s="303"/>
      <c r="E214" s="303"/>
      <c r="F214" s="303"/>
      <c r="G214" s="303"/>
      <c r="H214" s="304"/>
    </row>
    <row r="215" spans="1:8" s="16" customFormat="1" ht="185.25" customHeight="1" x14ac:dyDescent="0.2">
      <c r="A215" s="160" t="s">
        <v>201</v>
      </c>
      <c r="B215" s="161"/>
      <c r="C215"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"2ГИС.СУРГУТ" (версия для ПК); 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2ГИС 4.0 и выше)</v>
      </c>
      <c r="D215" s="31">
        <v>19860</v>
      </c>
      <c r="E215" s="32"/>
      <c r="F215" s="32"/>
      <c r="G215" s="32"/>
      <c r="H215" s="33"/>
    </row>
    <row r="216" spans="1:8" s="16" customFormat="1" ht="83.25" customHeight="1" thickBot="1" x14ac:dyDescent="0.25">
      <c r="A216" s="160" t="s">
        <v>202</v>
      </c>
      <c r="B216" s="161"/>
      <c r="C216" s="209"/>
      <c r="D216" s="36">
        <v>19860</v>
      </c>
      <c r="E216" s="37"/>
      <c r="F216" s="37"/>
      <c r="G216" s="37"/>
      <c r="H216" s="38"/>
    </row>
    <row r="217" spans="1:8" ht="21.75" thickBot="1" x14ac:dyDescent="0.25">
      <c r="A217" s="290"/>
      <c r="B217" s="291"/>
      <c r="C217" s="125"/>
      <c r="D217" s="292"/>
      <c r="E217" s="292"/>
      <c r="F217" s="292"/>
      <c r="G217" s="292"/>
      <c r="H217" s="293"/>
    </row>
    <row r="219" spans="1:8" ht="21" x14ac:dyDescent="0.2">
      <c r="A219" s="220"/>
      <c r="B219" s="221" t="s">
        <v>133</v>
      </c>
      <c r="C219" s="222" t="s">
        <v>689</v>
      </c>
      <c r="D219" s="222"/>
      <c r="E219" s="223"/>
      <c r="F219" s="223"/>
      <c r="G219" s="223"/>
      <c r="H219" s="223"/>
    </row>
    <row r="220" spans="1:8" ht="21" x14ac:dyDescent="0.2">
      <c r="A220" s="220"/>
      <c r="B220" s="223"/>
      <c r="C220" s="424" t="s">
        <v>690</v>
      </c>
      <c r="D220" s="224"/>
      <c r="E220" s="223"/>
      <c r="F220" s="223"/>
      <c r="G220" s="223"/>
      <c r="H220" s="223"/>
    </row>
    <row r="221" spans="1:8" ht="21" x14ac:dyDescent="0.2">
      <c r="A221" s="220"/>
      <c r="B221" s="223"/>
      <c r="C221" s="424" t="s">
        <v>691</v>
      </c>
      <c r="D221" s="224"/>
      <c r="E221" s="223"/>
      <c r="F221" s="223"/>
      <c r="G221" s="223"/>
      <c r="H221" s="223"/>
    </row>
    <row r="222" spans="1:8" ht="21" x14ac:dyDescent="0.2">
      <c r="C222" s="224"/>
      <c r="D222" s="224"/>
      <c r="E222" s="223"/>
      <c r="F222" s="223"/>
      <c r="G222" s="223"/>
      <c r="H222" s="217"/>
    </row>
    <row r="223" spans="1:8" ht="26.25" customHeight="1" x14ac:dyDescent="0.2">
      <c r="A223" s="227" t="str">
        <f>Абакан_юр!A174</f>
        <v>По соглашению сторон в качестве валюты платежа могут выступать украинские гривны, в этом случае курс следующий: 1 руб. = 0,4408 гривен</v>
      </c>
      <c r="B223" s="227"/>
      <c r="C223" s="227"/>
      <c r="D223" s="228"/>
      <c r="E223" s="228"/>
      <c r="F223" s="229"/>
      <c r="G223" s="230"/>
      <c r="H223" s="230"/>
    </row>
    <row r="224" spans="1:8" ht="26.25" customHeight="1" x14ac:dyDescent="0.2">
      <c r="A224" s="227" t="str">
        <f>Абакан_юр!A175</f>
        <v>По соглашению сторон в качестве валюты платежа могут выступать дирхамы ОАЭ, в этом случае курс следующий: 1 руб. = 0,0420 дирхам</v>
      </c>
      <c r="B224" s="227"/>
      <c r="C224" s="227"/>
      <c r="D224" s="228"/>
      <c r="E224" s="228"/>
      <c r="F224" s="229"/>
      <c r="G224" s="232"/>
      <c r="H224" s="232"/>
    </row>
    <row r="225" spans="1:8" ht="26.25" customHeight="1" x14ac:dyDescent="0.2">
      <c r="A225" s="227" t="str">
        <f>Абакан_юр!A176</f>
        <v>По соглашению сторон в качестве валюты платежа могут выступать доллары США, в этом случае курс следующий: 1 руб. = 0,0114 доллара</v>
      </c>
      <c r="B225" s="227"/>
      <c r="C225" s="227"/>
      <c r="D225" s="228"/>
      <c r="E225" s="228"/>
      <c r="F225" s="229"/>
      <c r="G225" s="232"/>
      <c r="H225" s="232"/>
    </row>
    <row r="226" spans="1:8" ht="26.25" customHeight="1" x14ac:dyDescent="0.2">
      <c r="A226" s="227" t="str">
        <f>Абакан_юр!A177</f>
        <v>По соглашению сторон в качестве валюты платежа могут выступать евро, в этом случае курс следующий: 1 руб. = 0,0105 евро</v>
      </c>
      <c r="B226" s="227"/>
      <c r="C226" s="227"/>
      <c r="D226" s="228"/>
      <c r="E226" s="229"/>
      <c r="F226" s="229"/>
      <c r="G226" s="232"/>
      <c r="H226" s="232"/>
    </row>
    <row r="227" spans="1:8" ht="26.25" customHeight="1" x14ac:dyDescent="0.2">
      <c r="A227" s="227" t="str">
        <f>Абакан_юр!A178</f>
        <v>По соглашению сторон в качестве валюты платежа могут выступать чешские кроны, в этом случае курс следующий: 1 руб. = 0,2605 крона</v>
      </c>
      <c r="B227" s="227"/>
      <c r="C227" s="227"/>
      <c r="D227" s="228"/>
      <c r="E227" s="229"/>
      <c r="F227" s="229"/>
      <c r="G227" s="232"/>
      <c r="H227" s="232"/>
    </row>
    <row r="228" spans="1:8" ht="26.25" customHeight="1" x14ac:dyDescent="0.2">
      <c r="A228" s="227" t="str">
        <f>Абакан_юр!A179</f>
        <v>По соглашению сторон в качестве валюты платежа могут выступать киргизские сомы, в этом случае курс следующий: 1 руб. = 1,0083 сом</v>
      </c>
      <c r="B228" s="227"/>
      <c r="C228" s="227"/>
      <c r="D228" s="228"/>
      <c r="E228" s="228"/>
      <c r="F228" s="229"/>
      <c r="G228" s="232"/>
      <c r="H228" s="232"/>
    </row>
    <row r="229" spans="1:8" ht="26.25" customHeight="1" x14ac:dyDescent="0.2">
      <c r="A229" s="227" t="str">
        <f>Абакан_юр!A180</f>
        <v>По соглашению сторон в качестве валюты платежа могут выступать казахстанские тенге, в этом случае курс следующий: 1 руб. = 5,0473 тенге</v>
      </c>
      <c r="B229" s="227"/>
      <c r="C229" s="227"/>
      <c r="D229" s="228"/>
      <c r="E229" s="228"/>
      <c r="F229" s="229"/>
      <c r="G229" s="232"/>
      <c r="H229" s="232"/>
    </row>
    <row r="230" spans="1:8" ht="26.25" x14ac:dyDescent="0.2">
      <c r="A230" s="233"/>
      <c r="B230" s="233"/>
      <c r="C230" s="234"/>
      <c r="D230" s="235"/>
      <c r="E230" s="235"/>
      <c r="F230" s="236"/>
      <c r="G230" s="237"/>
      <c r="H230" s="237"/>
    </row>
    <row r="231" spans="1:8" ht="21" x14ac:dyDescent="0.2">
      <c r="A231" s="239" t="s">
        <v>144</v>
      </c>
      <c r="B231" s="239"/>
      <c r="C231" s="239"/>
      <c r="D231" s="239"/>
      <c r="E231" s="239"/>
      <c r="F231" s="239"/>
      <c r="G231" s="239"/>
      <c r="H231" s="239"/>
    </row>
    <row r="232" spans="1:8" ht="21" x14ac:dyDescent="0.2">
      <c r="A232" s="239" t="s">
        <v>145</v>
      </c>
      <c r="B232" s="239"/>
      <c r="C232" s="239"/>
      <c r="D232" s="239"/>
      <c r="E232" s="239"/>
      <c r="F232" s="239"/>
      <c r="G232" s="239"/>
      <c r="H232" s="239"/>
    </row>
    <row r="233" spans="1:8" ht="26.25" x14ac:dyDescent="0.2">
      <c r="A233" s="233"/>
      <c r="B233" s="233"/>
      <c r="C233" s="234"/>
      <c r="D233" s="235"/>
      <c r="E233" s="235"/>
      <c r="F233" s="236"/>
      <c r="G233" s="237"/>
      <c r="H233" s="237"/>
    </row>
    <row r="234" spans="1:8" ht="50.1" customHeight="1" thickBot="1" x14ac:dyDescent="0.25">
      <c r="A234" s="240" t="s">
        <v>146</v>
      </c>
      <c r="B234" s="240"/>
      <c r="C234" s="240"/>
      <c r="D234" s="240"/>
      <c r="E234" s="240"/>
      <c r="F234" s="241"/>
      <c r="G234" s="231"/>
      <c r="H234" s="242"/>
    </row>
    <row r="235" spans="1:8" ht="50.1" customHeight="1" thickBot="1" x14ac:dyDescent="0.25">
      <c r="A235" s="243" t="s">
        <v>147</v>
      </c>
      <c r="B235" s="244"/>
      <c r="C235" s="244"/>
      <c r="D235" s="244"/>
      <c r="E235" s="245"/>
      <c r="F235" s="246"/>
      <c r="H235" s="247"/>
    </row>
    <row r="236" spans="1:8" ht="108" customHeight="1" thickBot="1" x14ac:dyDescent="0.25">
      <c r="A236" s="426" t="s">
        <v>148</v>
      </c>
      <c r="B236" s="427"/>
      <c r="C236" s="250" t="s">
        <v>149</v>
      </c>
      <c r="D236" s="440" t="s">
        <v>150</v>
      </c>
      <c r="E236" s="441"/>
      <c r="F236" s="252"/>
      <c r="G236" s="252"/>
      <c r="H236" s="252"/>
    </row>
    <row r="237" spans="1:8" ht="125.25" customHeight="1" x14ac:dyDescent="0.2">
      <c r="A237" s="253" t="s">
        <v>151</v>
      </c>
      <c r="B237" s="254"/>
      <c r="C237" s="255" t="s">
        <v>152</v>
      </c>
      <c r="D237" s="256" t="s">
        <v>153</v>
      </c>
      <c r="E237" s="257"/>
      <c r="F237" s="252"/>
      <c r="G237" s="252"/>
      <c r="H237" s="252"/>
    </row>
    <row r="238" spans="1:8" ht="96" customHeight="1" x14ac:dyDescent="0.2">
      <c r="A238" s="258" t="s">
        <v>154</v>
      </c>
      <c r="B238" s="259"/>
      <c r="C238" s="260" t="s">
        <v>155</v>
      </c>
      <c r="D238" s="261" t="s">
        <v>156</v>
      </c>
      <c r="E238" s="262"/>
      <c r="F238" s="252"/>
      <c r="G238" s="252"/>
      <c r="H238" s="252"/>
    </row>
    <row r="239" spans="1:8" ht="109.5" customHeight="1" thickBot="1" x14ac:dyDescent="0.25">
      <c r="A239" s="321" t="s">
        <v>157</v>
      </c>
      <c r="B239" s="322"/>
      <c r="C239" s="323" t="s">
        <v>158</v>
      </c>
      <c r="D239" s="324" t="s">
        <v>156</v>
      </c>
      <c r="E239" s="325"/>
      <c r="F239" s="252"/>
      <c r="G239" s="252"/>
      <c r="H239" s="252"/>
    </row>
    <row r="240" spans="1:8" s="217" customFormat="1" ht="102.75" customHeight="1" thickBot="1" x14ac:dyDescent="0.25">
      <c r="A240" s="321" t="s">
        <v>160</v>
      </c>
      <c r="B240" s="322"/>
      <c r="C240" s="611" t="s">
        <v>161</v>
      </c>
      <c r="D240" s="322" t="s">
        <v>156</v>
      </c>
      <c r="E240" s="612"/>
      <c r="F240" s="246"/>
      <c r="G240" s="246"/>
      <c r="H240" s="246"/>
    </row>
    <row r="241" spans="1:8" s="238" customFormat="1" ht="222.75" customHeight="1" thickBot="1" x14ac:dyDescent="0.25">
      <c r="A241" s="321" t="s">
        <v>162</v>
      </c>
      <c r="B241" s="322"/>
      <c r="C241" s="323" t="s">
        <v>163</v>
      </c>
      <c r="D241" s="324" t="s">
        <v>156</v>
      </c>
      <c r="E241" s="325"/>
      <c r="F241" s="236"/>
      <c r="G241" s="237"/>
      <c r="H241" s="237"/>
    </row>
    <row r="242" spans="1:8" ht="26.25" x14ac:dyDescent="0.2">
      <c r="A242" s="729"/>
      <c r="B242" s="729"/>
      <c r="C242" s="636"/>
      <c r="D242" s="636"/>
      <c r="E242" s="636"/>
      <c r="F242" s="236"/>
      <c r="G242" s="237"/>
      <c r="H242" s="237"/>
    </row>
    <row r="243" spans="1:8" ht="34.5" customHeight="1" x14ac:dyDescent="0.2">
      <c r="A243" s="264" t="s">
        <v>164</v>
      </c>
      <c r="B243" s="264"/>
      <c r="C243" s="264"/>
      <c r="D243" s="264"/>
      <c r="E243" s="264"/>
      <c r="F243" s="264"/>
      <c r="G243" s="264"/>
      <c r="H243" s="264"/>
    </row>
    <row r="244" spans="1:8" ht="34.5" customHeight="1" x14ac:dyDescent="0.2">
      <c r="A244" s="264" t="s">
        <v>165</v>
      </c>
      <c r="B244" s="264"/>
      <c r="C244" s="264"/>
      <c r="D244" s="264"/>
      <c r="E244" s="264"/>
      <c r="F244" s="264"/>
      <c r="G244" s="264"/>
      <c r="H244" s="264"/>
    </row>
    <row r="245" spans="1:8" ht="189" customHeight="1" x14ac:dyDescent="0.2">
      <c r="A245" s="239" t="str">
        <f>Абакан_юр!A195</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45" s="239"/>
      <c r="C245" s="239"/>
      <c r="D245" s="239"/>
      <c r="E245" s="239"/>
      <c r="F245" s="239"/>
      <c r="G245" s="239"/>
      <c r="H245" s="239"/>
    </row>
    <row r="246" spans="1:8" ht="86.25" customHeight="1" x14ac:dyDescent="0.2">
      <c r="A246" s="239" t="s">
        <v>167</v>
      </c>
      <c r="B246" s="239"/>
      <c r="C246" s="239"/>
      <c r="D246" s="239"/>
      <c r="E246" s="239"/>
      <c r="F246" s="239"/>
      <c r="G246" s="239"/>
      <c r="H246" s="239"/>
    </row>
    <row r="247" spans="1:8" ht="23.25" x14ac:dyDescent="0.2">
      <c r="A247" s="264" t="s">
        <v>168</v>
      </c>
      <c r="B247" s="264"/>
      <c r="C247" s="264"/>
      <c r="D247" s="264"/>
      <c r="E247" s="264"/>
      <c r="F247" s="264"/>
      <c r="G247" s="264"/>
      <c r="H247" s="264"/>
    </row>
    <row r="248" spans="1:8" s="266" customFormat="1" ht="114.75" customHeight="1" x14ac:dyDescent="0.2">
      <c r="A248" s="239" t="s">
        <v>169</v>
      </c>
      <c r="B248" s="239"/>
      <c r="C248" s="239"/>
      <c r="D248" s="239"/>
      <c r="E248" s="239"/>
      <c r="F248" s="239"/>
      <c r="G248" s="239"/>
      <c r="H248" s="239"/>
    </row>
  </sheetData>
  <sheetProtection selectLockedCells="1" selectUnlockedCells="1"/>
  <mergeCells count="418">
    <mergeCell ref="A243:H243"/>
    <mergeCell ref="A244:H244"/>
    <mergeCell ref="A245:H245"/>
    <mergeCell ref="A246:H246"/>
    <mergeCell ref="A247:H247"/>
    <mergeCell ref="A248:E248"/>
    <mergeCell ref="F248:H248"/>
    <mergeCell ref="A239:B239"/>
    <mergeCell ref="D239:E239"/>
    <mergeCell ref="A240:B240"/>
    <mergeCell ref="D240:E240"/>
    <mergeCell ref="A241:B241"/>
    <mergeCell ref="D241:E241"/>
    <mergeCell ref="A236:B236"/>
    <mergeCell ref="D236:E236"/>
    <mergeCell ref="A237:B237"/>
    <mergeCell ref="D237:E237"/>
    <mergeCell ref="A238:B238"/>
    <mergeCell ref="D238:E238"/>
    <mergeCell ref="A228:C228"/>
    <mergeCell ref="A229:C229"/>
    <mergeCell ref="A231:H231"/>
    <mergeCell ref="A232:H232"/>
    <mergeCell ref="A234:E234"/>
    <mergeCell ref="A235:E235"/>
    <mergeCell ref="A223:C223"/>
    <mergeCell ref="G223:H223"/>
    <mergeCell ref="A224:C224"/>
    <mergeCell ref="A225:C225"/>
    <mergeCell ref="A226:C226"/>
    <mergeCell ref="A227:C227"/>
    <mergeCell ref="A217:B217"/>
    <mergeCell ref="D217:H217"/>
    <mergeCell ref="C219:D219"/>
    <mergeCell ref="C220:D220"/>
    <mergeCell ref="C221:D221"/>
    <mergeCell ref="C222:D222"/>
    <mergeCell ref="A214:C214"/>
    <mergeCell ref="D214:H214"/>
    <mergeCell ref="A215:B215"/>
    <mergeCell ref="C215:C216"/>
    <mergeCell ref="D215:H215"/>
    <mergeCell ref="A216:B216"/>
    <mergeCell ref="D216:H216"/>
    <mergeCell ref="A211:B211"/>
    <mergeCell ref="D211:H211"/>
    <mergeCell ref="A212:B212"/>
    <mergeCell ref="D212:H212"/>
    <mergeCell ref="A213:B213"/>
    <mergeCell ref="D213:H213"/>
    <mergeCell ref="A207:B207"/>
    <mergeCell ref="D207:H207"/>
    <mergeCell ref="A208:B208"/>
    <mergeCell ref="D208:H208"/>
    <mergeCell ref="A209:B209"/>
    <mergeCell ref="A210:B210"/>
    <mergeCell ref="D210:H210"/>
    <mergeCell ref="D203:H203"/>
    <mergeCell ref="A204:B204"/>
    <mergeCell ref="D204:H204"/>
    <mergeCell ref="A205:B205"/>
    <mergeCell ref="D205:H205"/>
    <mergeCell ref="A206:B206"/>
    <mergeCell ref="A199:B199"/>
    <mergeCell ref="D199:H199"/>
    <mergeCell ref="A200:B200"/>
    <mergeCell ref="C200:C204"/>
    <mergeCell ref="D200:H200"/>
    <mergeCell ref="A201:B201"/>
    <mergeCell ref="D201:H201"/>
    <mergeCell ref="A202:B202"/>
    <mergeCell ref="D202:H202"/>
    <mergeCell ref="A203:B203"/>
    <mergeCell ref="A196:B196"/>
    <mergeCell ref="D196:H196"/>
    <mergeCell ref="A197:B197"/>
    <mergeCell ref="D197:H197"/>
    <mergeCell ref="A198:B198"/>
    <mergeCell ref="D198:H198"/>
    <mergeCell ref="A193:B193"/>
    <mergeCell ref="D193:H193"/>
    <mergeCell ref="A194:B194"/>
    <mergeCell ref="D194:H194"/>
    <mergeCell ref="A195:B195"/>
    <mergeCell ref="D195:H195"/>
    <mergeCell ref="A190:B190"/>
    <mergeCell ref="D190:H190"/>
    <mergeCell ref="A191:B191"/>
    <mergeCell ref="D191:H191"/>
    <mergeCell ref="A192:B192"/>
    <mergeCell ref="D192:H192"/>
    <mergeCell ref="A187:B187"/>
    <mergeCell ref="D187:H187"/>
    <mergeCell ref="A188:B188"/>
    <mergeCell ref="D188:H188"/>
    <mergeCell ref="A189:B189"/>
    <mergeCell ref="D189:H189"/>
    <mergeCell ref="A184:B184"/>
    <mergeCell ref="D184:H184"/>
    <mergeCell ref="A185:B185"/>
    <mergeCell ref="D185:H185"/>
    <mergeCell ref="A186:B186"/>
    <mergeCell ref="D186:H186"/>
    <mergeCell ref="A181:B181"/>
    <mergeCell ref="D181:H181"/>
    <mergeCell ref="A182:B182"/>
    <mergeCell ref="D182:H182"/>
    <mergeCell ref="A183:B183"/>
    <mergeCell ref="D183:H183"/>
    <mergeCell ref="A178:B178"/>
    <mergeCell ref="D178:H178"/>
    <mergeCell ref="A179:B179"/>
    <mergeCell ref="D179:H179"/>
    <mergeCell ref="A180:B180"/>
    <mergeCell ref="D180:H180"/>
    <mergeCell ref="A175:B175"/>
    <mergeCell ref="D175:H175"/>
    <mergeCell ref="A176:B176"/>
    <mergeCell ref="D176:H176"/>
    <mergeCell ref="A177:B177"/>
    <mergeCell ref="D177:H177"/>
    <mergeCell ref="A172:B172"/>
    <mergeCell ref="D172:H172"/>
    <mergeCell ref="A173:B173"/>
    <mergeCell ref="D173:H173"/>
    <mergeCell ref="A174:B174"/>
    <mergeCell ref="D174:H174"/>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54:B154"/>
    <mergeCell ref="D154:H154"/>
    <mergeCell ref="A155:B155"/>
    <mergeCell ref="D155:H155"/>
    <mergeCell ref="A156:B156"/>
    <mergeCell ref="D156:H156"/>
    <mergeCell ref="D150:H150"/>
    <mergeCell ref="A151:B151"/>
    <mergeCell ref="D151:H151"/>
    <mergeCell ref="A152:B152"/>
    <mergeCell ref="D152:H152"/>
    <mergeCell ref="A153:B153"/>
    <mergeCell ref="D153:H153"/>
    <mergeCell ref="A146:B146"/>
    <mergeCell ref="C146:C163"/>
    <mergeCell ref="D146:H146"/>
    <mergeCell ref="A147:B147"/>
    <mergeCell ref="D147:H147"/>
    <mergeCell ref="A148:B148"/>
    <mergeCell ref="D148:H148"/>
    <mergeCell ref="A149:B149"/>
    <mergeCell ref="D149:H149"/>
    <mergeCell ref="A150:B150"/>
    <mergeCell ref="A143:B143"/>
    <mergeCell ref="D143:H143"/>
    <mergeCell ref="A144:B144"/>
    <mergeCell ref="D144:H144"/>
    <mergeCell ref="A145:B145"/>
    <mergeCell ref="D145:H145"/>
    <mergeCell ref="A140:B140"/>
    <mergeCell ref="D140:H140"/>
    <mergeCell ref="A141:B141"/>
    <mergeCell ref="D141:H141"/>
    <mergeCell ref="A142:B142"/>
    <mergeCell ref="D142:H142"/>
    <mergeCell ref="A137:B137"/>
    <mergeCell ref="D137:H137"/>
    <mergeCell ref="A138:B138"/>
    <mergeCell ref="D138:H138"/>
    <mergeCell ref="A139:B139"/>
    <mergeCell ref="D139:H139"/>
    <mergeCell ref="A132:C132"/>
    <mergeCell ref="D132:H132"/>
    <mergeCell ref="D133:H133"/>
    <mergeCell ref="A134:B134"/>
    <mergeCell ref="C134:C142"/>
    <mergeCell ref="D134:H134"/>
    <mergeCell ref="A135:B135"/>
    <mergeCell ref="D135:H135"/>
    <mergeCell ref="A136:B136"/>
    <mergeCell ref="D136:H136"/>
    <mergeCell ref="A129:B129"/>
    <mergeCell ref="D129:H129"/>
    <mergeCell ref="A130:B130"/>
    <mergeCell ref="D130:H130"/>
    <mergeCell ref="A131:B131"/>
    <mergeCell ref="D131:H131"/>
    <mergeCell ref="A126:B126"/>
    <mergeCell ref="D126:H126"/>
    <mergeCell ref="A127:B127"/>
    <mergeCell ref="D127:H127"/>
    <mergeCell ref="A128:B128"/>
    <mergeCell ref="D128:H128"/>
    <mergeCell ref="A123:B123"/>
    <mergeCell ref="D123:H123"/>
    <mergeCell ref="A124:B124"/>
    <mergeCell ref="D124:H124"/>
    <mergeCell ref="A125:B125"/>
    <mergeCell ref="D125:H125"/>
    <mergeCell ref="A120:B120"/>
    <mergeCell ref="D120:H120"/>
    <mergeCell ref="A121:B121"/>
    <mergeCell ref="D121:H121"/>
    <mergeCell ref="A122:B122"/>
    <mergeCell ref="D122:H122"/>
    <mergeCell ref="A117:B117"/>
    <mergeCell ref="D117:H117"/>
    <mergeCell ref="A118:B118"/>
    <mergeCell ref="D118:H118"/>
    <mergeCell ref="A119:B119"/>
    <mergeCell ref="D119:H119"/>
    <mergeCell ref="A114:B114"/>
    <mergeCell ref="D114:H114"/>
    <mergeCell ref="A115:B115"/>
    <mergeCell ref="D115:H115"/>
    <mergeCell ref="A116:B116"/>
    <mergeCell ref="D116:H116"/>
    <mergeCell ref="A111:B111"/>
    <mergeCell ref="D111:H111"/>
    <mergeCell ref="A112:B112"/>
    <mergeCell ref="D112:H112"/>
    <mergeCell ref="A113:B113"/>
    <mergeCell ref="D113:H113"/>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02:B102"/>
    <mergeCell ref="D102:H102"/>
    <mergeCell ref="A103:B103"/>
    <mergeCell ref="D103:H103"/>
    <mergeCell ref="A104:B104"/>
    <mergeCell ref="D104:H104"/>
    <mergeCell ref="A99:B99"/>
    <mergeCell ref="D99:H99"/>
    <mergeCell ref="A100:B100"/>
    <mergeCell ref="D100:H100"/>
    <mergeCell ref="A101:B101"/>
    <mergeCell ref="D101:H101"/>
    <mergeCell ref="A96:B96"/>
    <mergeCell ref="D96:H96"/>
    <mergeCell ref="A97:B97"/>
    <mergeCell ref="D97:H97"/>
    <mergeCell ref="A98:B98"/>
    <mergeCell ref="D98:H98"/>
    <mergeCell ref="A93:B93"/>
    <mergeCell ref="D93:H93"/>
    <mergeCell ref="A94:B94"/>
    <mergeCell ref="D94:H94"/>
    <mergeCell ref="A95:B95"/>
    <mergeCell ref="D95:H95"/>
    <mergeCell ref="A90:B90"/>
    <mergeCell ref="D90:H90"/>
    <mergeCell ref="A91:B91"/>
    <mergeCell ref="D91:H91"/>
    <mergeCell ref="A92:B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D70:H70"/>
    <mergeCell ref="A71:C71"/>
    <mergeCell ref="D71:H71"/>
    <mergeCell ref="A72:B72"/>
    <mergeCell ref="C72:C131"/>
    <mergeCell ref="D72:H72"/>
    <mergeCell ref="A73:B73"/>
    <mergeCell ref="D73:H73"/>
    <mergeCell ref="A74:B74"/>
    <mergeCell ref="D74:H74"/>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51:H51"/>
    <mergeCell ref="A52:A53"/>
    <mergeCell ref="D52:H53"/>
    <mergeCell ref="D54:H54"/>
    <mergeCell ref="A55:A59"/>
    <mergeCell ref="B55:B56"/>
    <mergeCell ref="C55:C56"/>
    <mergeCell ref="D55:D59"/>
    <mergeCell ref="E55:E59"/>
    <mergeCell ref="F55:F59"/>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22"/>
  <sheetViews>
    <sheetView view="pageBreakPreview" zoomScale="40" zoomScaleNormal="60" zoomScaleSheetLayoutView="40" workbookViewId="0">
      <pane ySplit="4" topLeftCell="A53" activePane="bottomLeft" state="frozen"/>
      <selection activeCell="A181" sqref="A181:B181"/>
      <selection pane="bottomLeft" activeCell="A181" sqref="A181:B181"/>
    </sheetView>
  </sheetViews>
  <sheetFormatPr defaultColWidth="9.140625" defaultRowHeight="12.75" outlineLevelRow="1" x14ac:dyDescent="0.2"/>
  <cols>
    <col min="1" max="1" width="45.7109375" style="216" customWidth="1"/>
    <col min="2" max="2" width="80.7109375" style="217" customWidth="1"/>
    <col min="3" max="3" width="120.7109375" style="218" customWidth="1"/>
    <col min="4" max="7" width="30.7109375" style="217" customWidth="1"/>
    <col min="8" max="8" width="30.7109375" style="219" customWidth="1"/>
    <col min="9" max="16384" width="9.140625" style="219"/>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июня 2024 г.</v>
      </c>
      <c r="B2" s="6" t="s">
        <v>2</v>
      </c>
      <c r="C2" s="7" t="s">
        <v>692</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s="16" customFormat="1" ht="24.95" customHeight="1" thickBot="1" x14ac:dyDescent="0.25">
      <c r="A6" s="81"/>
      <c r="B6" s="129"/>
      <c r="C6" s="130"/>
      <c r="D6" s="267" t="s">
        <v>171</v>
      </c>
      <c r="E6" s="268" t="s">
        <v>172</v>
      </c>
      <c r="F6" s="269" t="s">
        <v>173</v>
      </c>
      <c r="G6" s="268" t="s">
        <v>174</v>
      </c>
      <c r="H6" s="270" t="s">
        <v>175</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"2ГИС.СЫКТЫВКАР" (версия для ПК); 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Интернет-площадки и Веб-приложения на основе Cправочника организаций "2ГИС.СЫКТЫВКАР", http://api.2gis.ru/</v>
      </c>
      <c r="D7" s="31">
        <f>F7*1.2</f>
        <v>8539.1999999999989</v>
      </c>
      <c r="E7" s="32">
        <f>F7*1.1</f>
        <v>7827.6</v>
      </c>
      <c r="F7" s="32">
        <v>7116</v>
      </c>
      <c r="G7" s="32">
        <f>F7*0.75</f>
        <v>5337</v>
      </c>
      <c r="H7" s="33">
        <f>F7*0.5</f>
        <v>3558</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"2ГИС.СЫКТЫВКАР" (версия для ПК); 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Интернет-площадки и Веб-приложения на основе Cправочника организаций "2ГИС.СЫКТЫВКАР",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"2ГИС.СЫКТЫВКАР" (версия для ПК); 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Интернет-площадки и Веб-приложения на основе Cправочника организаций "2ГИС.СЫКТЫВКАР", http://api.2gis.ru/</v>
      </c>
      <c r="D12" s="54">
        <f>F12*1.2</f>
        <v>9331.1999999999989</v>
      </c>
      <c r="E12" s="32">
        <f>F12*1.1</f>
        <v>8553.6</v>
      </c>
      <c r="F12" s="32">
        <v>7776</v>
      </c>
      <c r="G12" s="32">
        <f>F12*0.75</f>
        <v>5832</v>
      </c>
      <c r="H12" s="33">
        <f>F12*0.5</f>
        <v>3888</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"2ГИС.СЫКТЫВКАР" (версия для ПК); 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Интернет-площадки и Веб-приложения на основе Cправочника организаций "2ГИС.СЫКТЫВКАР",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1122</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"2ГИС.СЫКТЫВКАР"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"2ГИС.СЫКТЫВКАР"; Электронный справочник "2ГИС.СЫКТЫВКАР"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Интернет-площадки и Веб-приложения на основе Cправочника организаций "2ГИС.СЫКТЫВКАР", http://api.2gis.ru/</v>
      </c>
      <c r="D23" s="271">
        <v>90</v>
      </c>
      <c r="E23" s="272"/>
      <c r="F23" s="272"/>
      <c r="G23" s="272"/>
      <c r="H23" s="273"/>
    </row>
    <row r="24" spans="1:8" s="16" customFormat="1" ht="94.5" customHeight="1" x14ac:dyDescent="0.2">
      <c r="A24" s="71"/>
      <c r="B24" s="92"/>
      <c r="C24" s="93"/>
      <c r="D24" s="94"/>
      <c r="E24" s="95"/>
      <c r="F24" s="95"/>
      <c r="G24" s="95"/>
      <c r="H24" s="274"/>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2ГИС 4.0 и выше)</v>
      </c>
      <c r="D25" s="275"/>
      <c r="E25" s="276"/>
      <c r="F25" s="276"/>
      <c r="G25" s="276"/>
      <c r="H25" s="277"/>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"2ГИС.СЫКТЫВКАР" (версия для ПК); 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v>
      </c>
      <c r="D27" s="31">
        <f>F27*1.2</f>
        <v>11966.4</v>
      </c>
      <c r="E27" s="32">
        <f>F27*1.1</f>
        <v>10969.2</v>
      </c>
      <c r="F27" s="32">
        <v>9972</v>
      </c>
      <c r="G27" s="32">
        <f>F27*0.75</f>
        <v>7479</v>
      </c>
      <c r="H27" s="33">
        <f>F27*0.5</f>
        <v>4986</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"2ГИС.СЫКТЫВКАР" (версия для ПК); 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v>
      </c>
      <c r="D32" s="54">
        <f>F32*1.2</f>
        <v>13075.199999999999</v>
      </c>
      <c r="E32" s="32">
        <f>F32*1.1</f>
        <v>11985.6</v>
      </c>
      <c r="F32" s="32">
        <v>10896</v>
      </c>
      <c r="G32" s="32">
        <f>F32*0.75</f>
        <v>8172</v>
      </c>
      <c r="H32" s="33">
        <f>F32*0.5</f>
        <v>5448</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1680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"2ГИС.СЫКТЫВКАР"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"2ГИС.СЫКТЫВКАР"; Электронный справочник "2ГИС.СЫКТЫВКАР"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v>
      </c>
      <c r="D43" s="90">
        <v>132</v>
      </c>
      <c r="E43" s="90"/>
      <c r="F43" s="90"/>
      <c r="G43" s="90"/>
      <c r="H43" s="91"/>
    </row>
    <row r="44" spans="1:8" s="16" customFormat="1" ht="69.75" customHeight="1" x14ac:dyDescent="0.2">
      <c r="A44" s="71"/>
      <c r="B44" s="92"/>
      <c r="C44" s="93"/>
      <c r="D44" s="95"/>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2ГИС 4.0 и выше)</v>
      </c>
      <c r="D45" s="95"/>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2ГИС 4.0 и выше)</v>
      </c>
      <c r="D46" s="100"/>
      <c r="E46" s="100"/>
      <c r="F46" s="100"/>
      <c r="G46" s="100"/>
      <c r="H46" s="101"/>
    </row>
    <row r="47" spans="1:8" s="16" customFormat="1" ht="24.95" customHeight="1" thickBot="1" x14ac:dyDescent="0.25">
      <c r="A47" s="81"/>
      <c r="B47" s="129"/>
      <c r="C47" s="130"/>
      <c r="D47" s="113"/>
      <c r="E47" s="114"/>
      <c r="F47" s="114"/>
      <c r="G47" s="114"/>
      <c r="H47" s="115"/>
    </row>
    <row r="48" spans="1:8" s="16" customFormat="1" ht="50.1" customHeight="1" thickBot="1" x14ac:dyDescent="0.25">
      <c r="A48" s="278" t="s">
        <v>176</v>
      </c>
      <c r="B48" s="66" t="s">
        <v>177</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"2ГИС.СЫКТЫВКАР" (версия для ПК)</v>
      </c>
      <c r="D48" s="279">
        <f>F48*1.2</f>
        <v>360</v>
      </c>
      <c r="E48" s="279">
        <f>F48*1.1</f>
        <v>330</v>
      </c>
      <c r="F48" s="279">
        <v>300</v>
      </c>
      <c r="G48" s="279">
        <f>F48*0.75</f>
        <v>225</v>
      </c>
      <c r="H48" s="279">
        <f>F48*0.5</f>
        <v>150</v>
      </c>
    </row>
    <row r="49" spans="1:8" s="16" customFormat="1" ht="99.95" customHeight="1" thickBot="1" x14ac:dyDescent="0.25">
      <c r="A49" s="278"/>
      <c r="B49" s="72" t="s">
        <v>178</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"2ГИС.СЫКТЫВКАР" (версия для ПК); 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v>
      </c>
      <c r="D49" s="280"/>
      <c r="E49" s="280"/>
      <c r="F49" s="280"/>
      <c r="G49" s="280"/>
      <c r="H49" s="280"/>
    </row>
    <row r="50" spans="1:8" s="16" customFormat="1" ht="99.95" customHeight="1" thickBot="1" x14ac:dyDescent="0.25">
      <c r="A50" s="278"/>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v>
      </c>
      <c r="D50" s="280"/>
      <c r="E50" s="280"/>
      <c r="F50" s="280"/>
      <c r="G50" s="280"/>
      <c r="H50" s="280"/>
    </row>
    <row r="51" spans="1:8" s="16" customFormat="1" ht="24.95" customHeight="1" thickBot="1" x14ac:dyDescent="0.25">
      <c r="A51" s="81"/>
      <c r="B51" s="129"/>
      <c r="C51" s="130"/>
      <c r="D51" s="113"/>
      <c r="E51" s="114"/>
      <c r="F51" s="114"/>
      <c r="G51" s="114"/>
      <c r="H51" s="115"/>
    </row>
    <row r="52" spans="1:8" s="16" customFormat="1" ht="50.1" customHeight="1" x14ac:dyDescent="0.2">
      <c r="A52" s="281" t="s">
        <v>179</v>
      </c>
      <c r="B52" s="66" t="s">
        <v>180</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"2ГИС.СЫКТЫВКАР" (версия для ПК)</v>
      </c>
      <c r="D52" s="89">
        <v>600</v>
      </c>
      <c r="E52" s="90"/>
      <c r="F52" s="90"/>
      <c r="G52" s="90"/>
      <c r="H52" s="91"/>
    </row>
    <row r="53" spans="1:8" s="16" customFormat="1" ht="99.95" customHeight="1"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v>
      </c>
      <c r="D53" s="99"/>
      <c r="E53" s="100"/>
      <c r="F53" s="100"/>
      <c r="G53" s="100"/>
      <c r="H53" s="101"/>
    </row>
    <row r="54" spans="1:8" s="16" customFormat="1" ht="24.95" customHeight="1" thickBot="1" x14ac:dyDescent="0.25">
      <c r="A54" s="81"/>
      <c r="B54" s="82"/>
      <c r="C54" s="83"/>
      <c r="D54" s="113"/>
      <c r="E54" s="114"/>
      <c r="F54" s="114"/>
      <c r="G54" s="114"/>
      <c r="H54" s="115"/>
    </row>
    <row r="55" spans="1:8" s="16" customFormat="1" ht="48" customHeight="1" x14ac:dyDescent="0.2">
      <c r="A55" s="29" t="s">
        <v>31</v>
      </c>
      <c r="B55" s="30" t="s">
        <v>27</v>
      </c>
      <c r="C5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"2ГИС.СЫКТЫВКАР" (версия для ПК); 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Интернет-площадки и Веб-приложения на основе Cправочника организаций "2ГИС.СЫКТЫВКАР", http://api.2gis.ru/</v>
      </c>
      <c r="D55" s="31">
        <f>F55*1.2</f>
        <v>9316.7999999999993</v>
      </c>
      <c r="E55" s="32">
        <f>F55*1.1</f>
        <v>8540.4000000000015</v>
      </c>
      <c r="F55" s="32">
        <v>7764</v>
      </c>
      <c r="G55" s="32">
        <f>F55*0.75</f>
        <v>5823</v>
      </c>
      <c r="H55" s="33">
        <f>F55*0.5</f>
        <v>3882</v>
      </c>
    </row>
    <row r="56" spans="1:8" s="16" customFormat="1" ht="132" customHeight="1" x14ac:dyDescent="0.2">
      <c r="A56" s="34"/>
      <c r="B56" s="35"/>
      <c r="C56" s="35"/>
      <c r="D56" s="36"/>
      <c r="E56" s="37"/>
      <c r="F56" s="37"/>
      <c r="G56" s="37"/>
      <c r="H56" s="38"/>
    </row>
    <row r="57" spans="1:8" s="16" customFormat="1" ht="127.5" customHeight="1" x14ac:dyDescent="0.2">
      <c r="A57" s="34"/>
      <c r="B57" s="39" t="s">
        <v>12</v>
      </c>
      <c r="C5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"2ГИС.СЫКТЫВКАР" (версия для ПК); 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Интернет-площадки и Веб-приложения на основе Cправочника организаций "2ГИС.СЫКТЫВКАР", http://api.2gis.ru/</v>
      </c>
      <c r="D57" s="36"/>
      <c r="E57" s="37"/>
      <c r="F57" s="37"/>
      <c r="G57" s="37"/>
      <c r="H57" s="38"/>
    </row>
    <row r="58" spans="1:8" s="16" customFormat="1" ht="127.5" customHeight="1" thickBot="1" x14ac:dyDescent="0.25">
      <c r="A58" s="119"/>
      <c r="B58" s="120" t="s">
        <v>33</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2ГИС 4.0 и выше)</v>
      </c>
      <c r="D58" s="121"/>
      <c r="E58" s="122"/>
      <c r="F58" s="122"/>
      <c r="G58" s="122"/>
      <c r="H58" s="123"/>
    </row>
    <row r="59" spans="1:8" s="16" customFormat="1" ht="166.5" customHeight="1" thickBot="1" x14ac:dyDescent="0.25">
      <c r="A59" s="41"/>
      <c r="B59" s="42" t="s">
        <v>13</v>
      </c>
      <c r="C5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2ГИС 4.0 и выше)</v>
      </c>
      <c r="D59" s="44"/>
      <c r="E59" s="45"/>
      <c r="F59" s="45"/>
      <c r="G59" s="45"/>
      <c r="H59" s="46"/>
    </row>
    <row r="60" spans="1:8" s="16" customFormat="1" ht="24.95" customHeight="1" thickBot="1" x14ac:dyDescent="0.25">
      <c r="A60" s="47"/>
      <c r="B60" s="48"/>
      <c r="C60" s="49"/>
      <c r="D60" s="50"/>
      <c r="E60" s="51"/>
      <c r="F60" s="51"/>
      <c r="G60" s="51"/>
      <c r="H60" s="52"/>
    </row>
    <row r="61" spans="1:8" s="16" customFormat="1" ht="48" customHeight="1" x14ac:dyDescent="0.2">
      <c r="A61" s="53" t="s">
        <v>35</v>
      </c>
      <c r="B61" s="30" t="s">
        <v>27</v>
      </c>
      <c r="C61"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"2ГИС.СЫКТЫВКАР" (версия для ПК); 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Интернет-площадки и Веб-приложения на основе Cправочника организаций "2ГИС.СЫКТЫВКАР", http://api.2gis.ru/</v>
      </c>
      <c r="D61" s="54">
        <f>F61*1.2</f>
        <v>10180.799999999999</v>
      </c>
      <c r="E61" s="32">
        <f>F61*1.1</f>
        <v>9332.4000000000015</v>
      </c>
      <c r="F61" s="32">
        <v>8484</v>
      </c>
      <c r="G61" s="32">
        <f>F61*0.75</f>
        <v>6363</v>
      </c>
      <c r="H61" s="33">
        <f>F61*0.5</f>
        <v>4242</v>
      </c>
    </row>
    <row r="62" spans="1:8" s="16" customFormat="1" ht="132" customHeight="1" x14ac:dyDescent="0.2">
      <c r="A62" s="55"/>
      <c r="B62" s="35"/>
      <c r="C62" s="35"/>
      <c r="D62" s="56"/>
      <c r="E62" s="37"/>
      <c r="F62" s="37"/>
      <c r="G62" s="37"/>
      <c r="H62" s="38"/>
    </row>
    <row r="63" spans="1:8" s="16" customFormat="1" ht="138.94999999999999" customHeight="1" x14ac:dyDescent="0.2">
      <c r="A63" s="55"/>
      <c r="B63" s="39" t="s">
        <v>12</v>
      </c>
      <c r="C63"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"2ГИС.СЫКТЫВКАР" (версия для ПК); 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Интернет-площадки и Веб-приложения на основе Cправочника организаций "2ГИС.СЫКТЫВКАР", http://api.2gis.ru/</v>
      </c>
      <c r="D63" s="56"/>
      <c r="E63" s="37"/>
      <c r="F63" s="37"/>
      <c r="G63" s="37"/>
      <c r="H63" s="38"/>
    </row>
    <row r="64" spans="1:8" s="16" customFormat="1" ht="166.5" customHeight="1" x14ac:dyDescent="0.2">
      <c r="A64" s="55"/>
      <c r="B64" s="57" t="s">
        <v>13</v>
      </c>
      <c r="C64"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2ГИС 4.0 и выше)</v>
      </c>
      <c r="D64" s="56"/>
      <c r="E64" s="37"/>
      <c r="F64" s="37"/>
      <c r="G64" s="37"/>
      <c r="H64" s="38"/>
    </row>
    <row r="65" spans="1:8" s="16" customFormat="1" ht="92.25" customHeight="1" thickBot="1" x14ac:dyDescent="0.25">
      <c r="A65" s="59"/>
      <c r="B65" s="42" t="s">
        <v>36</v>
      </c>
      <c r="C65"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2ГИС 4.0 и выше)</v>
      </c>
      <c r="D65" s="61"/>
      <c r="E65" s="45"/>
      <c r="F65" s="45"/>
      <c r="G65" s="45"/>
      <c r="H65" s="46"/>
    </row>
    <row r="66" spans="1:8" s="16" customFormat="1" ht="24.95" customHeight="1" thickBot="1" x14ac:dyDescent="0.25">
      <c r="A66" s="81"/>
      <c r="B66" s="82"/>
      <c r="C66" s="83"/>
      <c r="D66" s="84"/>
      <c r="E66" s="85"/>
      <c r="F66" s="85"/>
      <c r="G66" s="85"/>
      <c r="H66" s="86"/>
    </row>
    <row r="67" spans="1:8" s="16" customFormat="1" ht="50.1" customHeight="1" x14ac:dyDescent="0.2">
      <c r="A67" s="65" t="s">
        <v>37</v>
      </c>
      <c r="B67" s="87" t="s">
        <v>23</v>
      </c>
      <c r="C67"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Интернет-площадки и Веб-приложения на основе Cправочника организаций "2ГИС.СЫКТЫВКАР", http://api.2gis.ru/</v>
      </c>
      <c r="D67" s="271">
        <v>18</v>
      </c>
      <c r="E67" s="272"/>
      <c r="F67" s="272"/>
      <c r="G67" s="272"/>
      <c r="H67" s="273"/>
    </row>
    <row r="68" spans="1:8" s="16" customFormat="1" ht="94.5" customHeight="1" x14ac:dyDescent="0.2">
      <c r="A68" s="71"/>
      <c r="B68" s="92"/>
      <c r="C68" s="93"/>
      <c r="D68" s="94"/>
      <c r="E68" s="95"/>
      <c r="F68" s="95"/>
      <c r="G68" s="95"/>
      <c r="H68" s="274"/>
    </row>
    <row r="69" spans="1:8" s="16" customFormat="1" ht="163.5" customHeight="1" thickBot="1" x14ac:dyDescent="0.25">
      <c r="A69" s="77"/>
      <c r="B69" s="97" t="s">
        <v>13</v>
      </c>
      <c r="C69"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2ГИС 4.0 и выше)</v>
      </c>
      <c r="D69" s="275"/>
      <c r="E69" s="276"/>
      <c r="F69" s="276"/>
      <c r="G69" s="276"/>
      <c r="H69" s="277"/>
    </row>
    <row r="70" spans="1:8" s="16" customFormat="1" ht="24.95" customHeight="1" thickBot="1" x14ac:dyDescent="0.25">
      <c r="A70" s="81"/>
      <c r="B70" s="129"/>
      <c r="C70" s="130"/>
      <c r="D70" s="113"/>
      <c r="E70" s="114"/>
      <c r="F70" s="114"/>
      <c r="G70" s="114"/>
      <c r="H70" s="115"/>
    </row>
    <row r="71" spans="1:8" s="16" customFormat="1" ht="50.1" customHeight="1" thickBot="1" x14ac:dyDescent="0.25">
      <c r="A71" s="136" t="s">
        <v>38</v>
      </c>
      <c r="B71" s="137"/>
      <c r="C71" s="137"/>
      <c r="D71" s="138" t="str">
        <f>"от "&amp;MIN(D72:D91)&amp;" до "&amp;MAX(D72:D91)</f>
        <v>от 276 до 10488</v>
      </c>
      <c r="E71" s="139"/>
      <c r="F71" s="139"/>
      <c r="G71" s="139"/>
      <c r="H71" s="140"/>
    </row>
    <row r="72" spans="1:8" s="16" customFormat="1" ht="37.5" customHeight="1" outlineLevel="1" x14ac:dyDescent="0.2">
      <c r="A72" s="141" t="s">
        <v>39</v>
      </c>
      <c r="B72" s="142"/>
      <c r="C72" s="535" t="str">
        <f>"Электронный справочник на основе Справочника организаций"&amp;$C$2&amp;" (версия для ПК)"</f>
        <v>Электронный справочник на основе Справочника организаций"2ГИС.СЫКТЫВКАР" (версия для ПК)</v>
      </c>
      <c r="D72" s="144">
        <v>276</v>
      </c>
      <c r="E72" s="145"/>
      <c r="F72" s="145"/>
      <c r="G72" s="145"/>
      <c r="H72" s="146"/>
    </row>
    <row r="73" spans="1:8" s="16" customFormat="1" ht="37.5" customHeight="1" outlineLevel="1" x14ac:dyDescent="0.2">
      <c r="A73" s="147" t="s">
        <v>40</v>
      </c>
      <c r="B73" s="148"/>
      <c r="C73" s="536"/>
      <c r="D73" s="36">
        <v>552</v>
      </c>
      <c r="E73" s="37"/>
      <c r="F73" s="37"/>
      <c r="G73" s="37"/>
      <c r="H73" s="38"/>
    </row>
    <row r="74" spans="1:8" s="16" customFormat="1" ht="37.5" customHeight="1" outlineLevel="1" x14ac:dyDescent="0.2">
      <c r="A74" s="147" t="s">
        <v>41</v>
      </c>
      <c r="B74" s="148"/>
      <c r="C74" s="536"/>
      <c r="D74" s="36">
        <v>1104</v>
      </c>
      <c r="E74" s="37"/>
      <c r="F74" s="37"/>
      <c r="G74" s="37"/>
      <c r="H74" s="38"/>
    </row>
    <row r="75" spans="1:8" s="16" customFormat="1" ht="37.5" customHeight="1" outlineLevel="1" x14ac:dyDescent="0.2">
      <c r="A75" s="147" t="s">
        <v>42</v>
      </c>
      <c r="B75" s="148"/>
      <c r="C75" s="536"/>
      <c r="D75" s="36">
        <v>1656</v>
      </c>
      <c r="E75" s="37"/>
      <c r="F75" s="37"/>
      <c r="G75" s="37"/>
      <c r="H75" s="38"/>
    </row>
    <row r="76" spans="1:8" s="16" customFormat="1" ht="37.5" customHeight="1" outlineLevel="1" x14ac:dyDescent="0.2">
      <c r="A76" s="147" t="s">
        <v>43</v>
      </c>
      <c r="B76" s="148"/>
      <c r="C76" s="536"/>
      <c r="D76" s="36">
        <v>2208</v>
      </c>
      <c r="E76" s="37"/>
      <c r="F76" s="37"/>
      <c r="G76" s="37"/>
      <c r="H76" s="38"/>
    </row>
    <row r="77" spans="1:8" s="16" customFormat="1" ht="37.5" customHeight="1" outlineLevel="1" x14ac:dyDescent="0.2">
      <c r="A77" s="147" t="s">
        <v>44</v>
      </c>
      <c r="B77" s="148"/>
      <c r="C77" s="536"/>
      <c r="D77" s="36">
        <v>2760</v>
      </c>
      <c r="E77" s="37"/>
      <c r="F77" s="37"/>
      <c r="G77" s="37"/>
      <c r="H77" s="38"/>
    </row>
    <row r="78" spans="1:8" s="16" customFormat="1" ht="37.5" customHeight="1" outlineLevel="1" x14ac:dyDescent="0.2">
      <c r="A78" s="147" t="s">
        <v>45</v>
      </c>
      <c r="B78" s="148"/>
      <c r="C78" s="536"/>
      <c r="D78" s="36">
        <v>3312</v>
      </c>
      <c r="E78" s="37"/>
      <c r="F78" s="37"/>
      <c r="G78" s="37"/>
      <c r="H78" s="38"/>
    </row>
    <row r="79" spans="1:8" s="16" customFormat="1" ht="37.5" customHeight="1" outlineLevel="1" x14ac:dyDescent="0.2">
      <c r="A79" s="147" t="s">
        <v>46</v>
      </c>
      <c r="B79" s="148"/>
      <c r="C79" s="536"/>
      <c r="D79" s="36">
        <v>3864</v>
      </c>
      <c r="E79" s="37"/>
      <c r="F79" s="37"/>
      <c r="G79" s="37"/>
      <c r="H79" s="38"/>
    </row>
    <row r="80" spans="1:8" s="16" customFormat="1" ht="37.5" customHeight="1" outlineLevel="1" x14ac:dyDescent="0.2">
      <c r="A80" s="147" t="s">
        <v>47</v>
      </c>
      <c r="B80" s="148"/>
      <c r="C80" s="536"/>
      <c r="D80" s="36">
        <v>4416</v>
      </c>
      <c r="E80" s="37"/>
      <c r="F80" s="37"/>
      <c r="G80" s="37"/>
      <c r="H80" s="38"/>
    </row>
    <row r="81" spans="1:8" s="16" customFormat="1" ht="37.5" customHeight="1" outlineLevel="1" x14ac:dyDescent="0.2">
      <c r="A81" s="147" t="s">
        <v>48</v>
      </c>
      <c r="B81" s="148"/>
      <c r="C81" s="536"/>
      <c r="D81" s="36">
        <v>4968</v>
      </c>
      <c r="E81" s="37"/>
      <c r="F81" s="37"/>
      <c r="G81" s="37"/>
      <c r="H81" s="38"/>
    </row>
    <row r="82" spans="1:8" s="16" customFormat="1" ht="37.5" customHeight="1" outlineLevel="1" x14ac:dyDescent="0.2">
      <c r="A82" s="147" t="s">
        <v>49</v>
      </c>
      <c r="B82" s="148"/>
      <c r="C82" s="536"/>
      <c r="D82" s="36">
        <v>5520</v>
      </c>
      <c r="E82" s="37"/>
      <c r="F82" s="37"/>
      <c r="G82" s="37"/>
      <c r="H82" s="38"/>
    </row>
    <row r="83" spans="1:8" s="16" customFormat="1" ht="37.5" customHeight="1" outlineLevel="1" x14ac:dyDescent="0.2">
      <c r="A83" s="147" t="s">
        <v>50</v>
      </c>
      <c r="B83" s="148"/>
      <c r="C83" s="536"/>
      <c r="D83" s="36">
        <v>6072</v>
      </c>
      <c r="E83" s="37"/>
      <c r="F83" s="37"/>
      <c r="G83" s="37"/>
      <c r="H83" s="38"/>
    </row>
    <row r="84" spans="1:8" s="16" customFormat="1" ht="37.5" customHeight="1" outlineLevel="1" x14ac:dyDescent="0.2">
      <c r="A84" s="147" t="s">
        <v>51</v>
      </c>
      <c r="B84" s="148"/>
      <c r="C84" s="536"/>
      <c r="D84" s="36">
        <v>6624</v>
      </c>
      <c r="E84" s="37"/>
      <c r="F84" s="37"/>
      <c r="G84" s="37"/>
      <c r="H84" s="38"/>
    </row>
    <row r="85" spans="1:8" s="16" customFormat="1" ht="37.5" customHeight="1" outlineLevel="1" x14ac:dyDescent="0.2">
      <c r="A85" s="147" t="s">
        <v>52</v>
      </c>
      <c r="B85" s="148"/>
      <c r="C85" s="536"/>
      <c r="D85" s="36">
        <v>7176</v>
      </c>
      <c r="E85" s="37"/>
      <c r="F85" s="37"/>
      <c r="G85" s="37"/>
      <c r="H85" s="38"/>
    </row>
    <row r="86" spans="1:8" s="16" customFormat="1" ht="37.5" customHeight="1" outlineLevel="1" x14ac:dyDescent="0.2">
      <c r="A86" s="147" t="s">
        <v>53</v>
      </c>
      <c r="B86" s="148"/>
      <c r="C86" s="536"/>
      <c r="D86" s="36">
        <v>7728</v>
      </c>
      <c r="E86" s="37"/>
      <c r="F86" s="37"/>
      <c r="G86" s="37"/>
      <c r="H86" s="38"/>
    </row>
    <row r="87" spans="1:8" s="16" customFormat="1" ht="37.5" customHeight="1" outlineLevel="1" x14ac:dyDescent="0.2">
      <c r="A87" s="147" t="s">
        <v>54</v>
      </c>
      <c r="B87" s="148"/>
      <c r="C87" s="536"/>
      <c r="D87" s="36">
        <v>8280</v>
      </c>
      <c r="E87" s="37"/>
      <c r="F87" s="37"/>
      <c r="G87" s="37"/>
      <c r="H87" s="38"/>
    </row>
    <row r="88" spans="1:8" s="16" customFormat="1" ht="37.5" customHeight="1" outlineLevel="1" x14ac:dyDescent="0.2">
      <c r="A88" s="147" t="s">
        <v>55</v>
      </c>
      <c r="B88" s="148"/>
      <c r="C88" s="536"/>
      <c r="D88" s="36">
        <v>8832</v>
      </c>
      <c r="E88" s="37"/>
      <c r="F88" s="37"/>
      <c r="G88" s="37"/>
      <c r="H88" s="38"/>
    </row>
    <row r="89" spans="1:8" s="16" customFormat="1" ht="37.5" customHeight="1" outlineLevel="1" x14ac:dyDescent="0.2">
      <c r="A89" s="147" t="s">
        <v>56</v>
      </c>
      <c r="B89" s="148"/>
      <c r="C89" s="536"/>
      <c r="D89" s="36">
        <v>9384</v>
      </c>
      <c r="E89" s="37"/>
      <c r="F89" s="37"/>
      <c r="G89" s="37"/>
      <c r="H89" s="38"/>
    </row>
    <row r="90" spans="1:8" s="16" customFormat="1" ht="37.5" customHeight="1" outlineLevel="1" x14ac:dyDescent="0.2">
      <c r="A90" s="147" t="s">
        <v>57</v>
      </c>
      <c r="B90" s="148"/>
      <c r="C90" s="536"/>
      <c r="D90" s="36">
        <v>9936</v>
      </c>
      <c r="E90" s="37"/>
      <c r="F90" s="37"/>
      <c r="G90" s="37"/>
      <c r="H90" s="38"/>
    </row>
    <row r="91" spans="1:8" s="16" customFormat="1" ht="37.5" customHeight="1" outlineLevel="1" x14ac:dyDescent="0.2">
      <c r="A91" s="147" t="s">
        <v>58</v>
      </c>
      <c r="B91" s="148"/>
      <c r="C91" s="536"/>
      <c r="D91" s="36">
        <v>10488</v>
      </c>
      <c r="E91" s="37"/>
      <c r="F91" s="37"/>
      <c r="G91" s="37"/>
      <c r="H91" s="38"/>
    </row>
    <row r="92" spans="1:8" s="16" customFormat="1" ht="37.5" customHeight="1" outlineLevel="1" x14ac:dyDescent="0.2">
      <c r="A92" s="147" t="s">
        <v>181</v>
      </c>
      <c r="B92" s="148"/>
      <c r="C92" s="536"/>
      <c r="D92" s="36">
        <v>11040</v>
      </c>
      <c r="E92" s="37"/>
      <c r="F92" s="37"/>
      <c r="G92" s="37"/>
      <c r="H92" s="38"/>
    </row>
    <row r="93" spans="1:8" s="16" customFormat="1" ht="37.5" customHeight="1" outlineLevel="1" x14ac:dyDescent="0.2">
      <c r="A93" s="147" t="s">
        <v>182</v>
      </c>
      <c r="B93" s="148"/>
      <c r="C93" s="536"/>
      <c r="D93" s="36">
        <v>11592</v>
      </c>
      <c r="E93" s="37"/>
      <c r="F93" s="37"/>
      <c r="G93" s="37"/>
      <c r="H93" s="38"/>
    </row>
    <row r="94" spans="1:8" s="16" customFormat="1" ht="37.5" customHeight="1" outlineLevel="1" x14ac:dyDescent="0.2">
      <c r="A94" s="147" t="s">
        <v>183</v>
      </c>
      <c r="B94" s="148"/>
      <c r="C94" s="536"/>
      <c r="D94" s="36">
        <v>12144</v>
      </c>
      <c r="E94" s="37"/>
      <c r="F94" s="37"/>
      <c r="G94" s="37"/>
      <c r="H94" s="38"/>
    </row>
    <row r="95" spans="1:8" s="16" customFormat="1" ht="37.5" customHeight="1" outlineLevel="1" x14ac:dyDescent="0.2">
      <c r="A95" s="147" t="s">
        <v>184</v>
      </c>
      <c r="B95" s="148"/>
      <c r="C95" s="536"/>
      <c r="D95" s="36">
        <v>12696</v>
      </c>
      <c r="E95" s="37"/>
      <c r="F95" s="37"/>
      <c r="G95" s="37"/>
      <c r="H95" s="38"/>
    </row>
    <row r="96" spans="1:8" s="16" customFormat="1" ht="37.5" customHeight="1" outlineLevel="1" x14ac:dyDescent="0.2">
      <c r="A96" s="147" t="s">
        <v>185</v>
      </c>
      <c r="B96" s="148"/>
      <c r="C96" s="536"/>
      <c r="D96" s="36">
        <v>13248</v>
      </c>
      <c r="E96" s="37"/>
      <c r="F96" s="37"/>
      <c r="G96" s="37"/>
      <c r="H96" s="38"/>
    </row>
    <row r="97" spans="1:8" s="16" customFormat="1" ht="37.5" customHeight="1" outlineLevel="1" x14ac:dyDescent="0.2">
      <c r="A97" s="147" t="s">
        <v>186</v>
      </c>
      <c r="B97" s="148"/>
      <c r="C97" s="536"/>
      <c r="D97" s="36">
        <v>13800</v>
      </c>
      <c r="E97" s="37"/>
      <c r="F97" s="37"/>
      <c r="G97" s="37"/>
      <c r="H97" s="38"/>
    </row>
    <row r="98" spans="1:8" s="16" customFormat="1" ht="37.5" customHeight="1" outlineLevel="1" x14ac:dyDescent="0.2">
      <c r="A98" s="147" t="s">
        <v>187</v>
      </c>
      <c r="B98" s="148"/>
      <c r="C98" s="536"/>
      <c r="D98" s="36">
        <v>14352</v>
      </c>
      <c r="E98" s="37"/>
      <c r="F98" s="37"/>
      <c r="G98" s="37"/>
      <c r="H98" s="38"/>
    </row>
    <row r="99" spans="1:8" s="16" customFormat="1" ht="37.5" customHeight="1" outlineLevel="1" x14ac:dyDescent="0.2">
      <c r="A99" s="147" t="s">
        <v>188</v>
      </c>
      <c r="B99" s="148"/>
      <c r="C99" s="536"/>
      <c r="D99" s="36">
        <v>14904</v>
      </c>
      <c r="E99" s="37"/>
      <c r="F99" s="37"/>
      <c r="G99" s="37"/>
      <c r="H99" s="38"/>
    </row>
    <row r="100" spans="1:8" s="16" customFormat="1" ht="37.5" customHeight="1" outlineLevel="1" x14ac:dyDescent="0.2">
      <c r="A100" s="147" t="s">
        <v>189</v>
      </c>
      <c r="B100" s="148"/>
      <c r="C100" s="536"/>
      <c r="D100" s="36">
        <v>15456</v>
      </c>
      <c r="E100" s="37"/>
      <c r="F100" s="37"/>
      <c r="G100" s="37"/>
      <c r="H100" s="38"/>
    </row>
    <row r="101" spans="1:8" s="16" customFormat="1" ht="37.5" customHeight="1" outlineLevel="1" thickBot="1" x14ac:dyDescent="0.25">
      <c r="A101" s="147" t="s">
        <v>190</v>
      </c>
      <c r="B101" s="148"/>
      <c r="C101" s="537"/>
      <c r="D101" s="36">
        <v>16008</v>
      </c>
      <c r="E101" s="37"/>
      <c r="F101" s="37"/>
      <c r="G101" s="37"/>
      <c r="H101" s="38"/>
    </row>
    <row r="102" spans="1:8" s="16" customFormat="1" ht="50.1" customHeight="1" thickBot="1" x14ac:dyDescent="0.25">
      <c r="A102" s="136" t="s">
        <v>59</v>
      </c>
      <c r="B102" s="137"/>
      <c r="C102" s="137"/>
      <c r="D102" s="138" t="str">
        <f>"от "&amp;MIN(D103:D112)&amp;" до "&amp;MAX(D103:D112)</f>
        <v>от 300 до 4368</v>
      </c>
      <c r="E102" s="139"/>
      <c r="F102" s="139"/>
      <c r="G102" s="139"/>
      <c r="H102" s="140"/>
    </row>
    <row r="103" spans="1:8" s="16" customFormat="1" ht="152.25" customHeight="1" x14ac:dyDescent="0.2">
      <c r="A103" s="149" t="s">
        <v>60</v>
      </c>
      <c r="B103" s="150" t="s">
        <v>13</v>
      </c>
      <c r="C103" s="300"/>
      <c r="D103" s="144">
        <v>702</v>
      </c>
      <c r="E103" s="145"/>
      <c r="F103" s="145"/>
      <c r="G103" s="145"/>
      <c r="H103" s="146"/>
    </row>
    <row r="104" spans="1:8" s="16" customFormat="1" ht="37.5" customHeight="1" x14ac:dyDescent="0.2">
      <c r="A104" s="160" t="s">
        <v>61</v>
      </c>
      <c r="B104" s="285"/>
      <c r="C104" s="156" t="str">
        <f>"Электронный справочник на основе Справочника организаций"&amp;$C$2&amp;" (версия для ПК)"</f>
        <v>Электронный справочник на основе Справочника организаций"2ГИС.СЫКТЫВКАР" (версия для ПК)</v>
      </c>
      <c r="D104" s="36">
        <v>414</v>
      </c>
      <c r="E104" s="37"/>
      <c r="F104" s="37"/>
      <c r="G104" s="37"/>
      <c r="H104" s="38"/>
    </row>
    <row r="105" spans="1:8" s="16" customFormat="1" ht="37.5" customHeight="1" x14ac:dyDescent="0.2">
      <c r="A105" s="160" t="s">
        <v>62</v>
      </c>
      <c r="B105" s="285"/>
      <c r="C105" s="159"/>
      <c r="D105" s="36">
        <v>2184</v>
      </c>
      <c r="E105" s="37"/>
      <c r="F105" s="37"/>
      <c r="G105" s="37"/>
      <c r="H105" s="38"/>
    </row>
    <row r="106" spans="1:8" s="16" customFormat="1" ht="37.5" customHeight="1" x14ac:dyDescent="0.2">
      <c r="A106" s="160" t="s">
        <v>63</v>
      </c>
      <c r="B106" s="285"/>
      <c r="C106" s="159"/>
      <c r="D106" s="36">
        <v>1242</v>
      </c>
      <c r="E106" s="37"/>
      <c r="F106" s="37"/>
      <c r="G106" s="37"/>
      <c r="H106" s="38"/>
    </row>
    <row r="107" spans="1:8" s="16" customFormat="1" ht="37.5" customHeight="1" x14ac:dyDescent="0.2">
      <c r="A107" s="160" t="s">
        <v>64</v>
      </c>
      <c r="B107" s="161"/>
      <c r="C107" s="159"/>
      <c r="D107" s="36">
        <v>1716</v>
      </c>
      <c r="E107" s="37"/>
      <c r="F107" s="37"/>
      <c r="G107" s="37"/>
      <c r="H107" s="38"/>
    </row>
    <row r="108" spans="1:8" s="16" customFormat="1" ht="37.5" customHeight="1" x14ac:dyDescent="0.2">
      <c r="A108" s="160" t="s">
        <v>65</v>
      </c>
      <c r="B108" s="285"/>
      <c r="C108" s="159"/>
      <c r="D108" s="36">
        <v>300</v>
      </c>
      <c r="E108" s="37"/>
      <c r="F108" s="37"/>
      <c r="G108" s="37"/>
      <c r="H108" s="38"/>
    </row>
    <row r="109" spans="1:8" s="16" customFormat="1" ht="37.5" customHeight="1" x14ac:dyDescent="0.2">
      <c r="A109" s="160" t="s">
        <v>66</v>
      </c>
      <c r="B109" s="285"/>
      <c r="C109" s="159"/>
      <c r="D109" s="36">
        <v>300</v>
      </c>
      <c r="E109" s="37"/>
      <c r="F109" s="37"/>
      <c r="G109" s="37"/>
      <c r="H109" s="38"/>
    </row>
    <row r="110" spans="1:8" s="16" customFormat="1" ht="37.5" customHeight="1" x14ac:dyDescent="0.2">
      <c r="A110" s="160" t="s">
        <v>67</v>
      </c>
      <c r="B110" s="285"/>
      <c r="C110" s="159"/>
      <c r="D110" s="36">
        <v>600</v>
      </c>
      <c r="E110" s="37"/>
      <c r="F110" s="37"/>
      <c r="G110" s="37"/>
      <c r="H110" s="38"/>
    </row>
    <row r="111" spans="1:8" s="16" customFormat="1" ht="37.5" customHeight="1" x14ac:dyDescent="0.2">
      <c r="A111" s="160" t="s">
        <v>68</v>
      </c>
      <c r="B111" s="285"/>
      <c r="C111" s="159"/>
      <c r="D111" s="36">
        <v>900</v>
      </c>
      <c r="E111" s="37"/>
      <c r="F111" s="37"/>
      <c r="G111" s="37"/>
      <c r="H111" s="38"/>
    </row>
    <row r="112" spans="1:8" s="16" customFormat="1" ht="37.5" customHeight="1" thickBot="1" x14ac:dyDescent="0.25">
      <c r="A112" s="207" t="s">
        <v>69</v>
      </c>
      <c r="B112" s="286"/>
      <c r="C112" s="164"/>
      <c r="D112" s="36">
        <v>4368</v>
      </c>
      <c r="E112" s="37"/>
      <c r="F112" s="37"/>
      <c r="G112" s="37"/>
      <c r="H112" s="38"/>
    </row>
    <row r="113" spans="1:8" s="16" customFormat="1" ht="117.75" customHeight="1" thickBot="1" x14ac:dyDescent="0.25">
      <c r="A113" s="287" t="s">
        <v>71</v>
      </c>
      <c r="B113" s="288"/>
      <c r="C113" s="28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"2ГИС.СЫКТЫВКАР" (версия для ПК); 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Интернет-площадки и Веб-приложения на основе Cправочника организаций "2ГИС.СЫКТЫВКАР", http://api.2gis.ru/</v>
      </c>
      <c r="D113" s="45">
        <v>30</v>
      </c>
      <c r="E113" s="45"/>
      <c r="F113" s="45"/>
      <c r="G113" s="45"/>
      <c r="H113" s="46"/>
    </row>
    <row r="114" spans="1:8" s="28" customFormat="1" ht="50.1" customHeight="1" thickBot="1" x14ac:dyDescent="0.25">
      <c r="A114" s="24" t="s">
        <v>72</v>
      </c>
      <c r="B114" s="25"/>
      <c r="C114" s="26"/>
      <c r="D114" s="173" t="str">
        <f>"от "&amp;MIN(D116,D136:H137,F176,D138:H152)&amp;" до "&amp;MAX(D116,D136:H137,F176,D138:H152)</f>
        <v>от 900 до 7500</v>
      </c>
      <c r="E114" s="173"/>
      <c r="F114" s="173"/>
      <c r="G114" s="173"/>
      <c r="H114" s="174"/>
    </row>
    <row r="115" spans="1:8" s="16" customFormat="1" ht="24.95" customHeight="1" thickBot="1" x14ac:dyDescent="0.25">
      <c r="A115" s="290"/>
      <c r="B115" s="291"/>
      <c r="C115" s="130"/>
      <c r="D115" s="292"/>
      <c r="E115" s="292"/>
      <c r="F115" s="292"/>
      <c r="G115" s="292"/>
      <c r="H115" s="293"/>
    </row>
    <row r="116" spans="1:8" s="16" customFormat="1" ht="55.5" customHeight="1" thickBot="1" x14ac:dyDescent="0.25">
      <c r="A116" s="179" t="s">
        <v>73</v>
      </c>
      <c r="B116" s="180"/>
      <c r="C116"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"2ГИС.СЫКТЫВКАР" (версия для ПК); Интернет-площадка 2gis.kz на основе Cправочника организаций "2ГИС.СЫКТЫВКАР"; Электронный справочник на основе Справочника организаций "2ГИС.СЫКТЫВКАР" (мобильная версия); Интернет-площадки и Веб-приложения на основе Cправочника организаций "2ГИС.СЫКТЫВКАР", http://api.2gis.kz/</v>
      </c>
      <c r="D116" s="182">
        <v>4500</v>
      </c>
      <c r="E116" s="182"/>
      <c r="F116" s="182"/>
      <c r="G116" s="182"/>
      <c r="H116" s="183"/>
    </row>
    <row r="117" spans="1:8" s="16" customFormat="1" ht="55.5" customHeight="1" thickBot="1" x14ac:dyDescent="0.25">
      <c r="A117" s="184" t="s">
        <v>74</v>
      </c>
      <c r="B117" s="185"/>
      <c r="C117" s="186"/>
      <c r="D117" s="187" t="s">
        <v>75</v>
      </c>
      <c r="E117" s="188"/>
      <c r="F117" s="188"/>
      <c r="G117" s="188"/>
      <c r="H117" s="189"/>
    </row>
    <row r="118" spans="1:8" s="16" customFormat="1" ht="55.5" customHeight="1" x14ac:dyDescent="0.2">
      <c r="A118" s="190" t="s">
        <v>76</v>
      </c>
      <c r="B118" s="191"/>
      <c r="C118" s="186"/>
      <c r="D118" s="157">
        <f>D116/4</f>
        <v>1125</v>
      </c>
      <c r="E118" s="157"/>
      <c r="F118" s="157"/>
      <c r="G118" s="157"/>
      <c r="H118" s="158"/>
    </row>
    <row r="119" spans="1:8" s="16" customFormat="1" ht="55.5" customHeight="1" x14ac:dyDescent="0.2">
      <c r="A119" s="190" t="s">
        <v>77</v>
      </c>
      <c r="B119" s="191"/>
      <c r="C119" s="186"/>
      <c r="D119" s="157">
        <f>D116/5</f>
        <v>900</v>
      </c>
      <c r="E119" s="157"/>
      <c r="F119" s="157"/>
      <c r="G119" s="157"/>
      <c r="H119" s="158"/>
    </row>
    <row r="120" spans="1:8" s="16" customFormat="1" ht="55.5" customHeight="1" x14ac:dyDescent="0.2">
      <c r="A120" s="190" t="s">
        <v>78</v>
      </c>
      <c r="B120" s="191"/>
      <c r="C120" s="186"/>
      <c r="D120" s="157">
        <f>D116/6</f>
        <v>750</v>
      </c>
      <c r="E120" s="157"/>
      <c r="F120" s="157"/>
      <c r="G120" s="157"/>
      <c r="H120" s="158"/>
    </row>
    <row r="121" spans="1:8" s="16" customFormat="1" ht="55.5" customHeight="1" x14ac:dyDescent="0.2">
      <c r="A121" s="190" t="s">
        <v>79</v>
      </c>
      <c r="B121" s="191"/>
      <c r="C121" s="186"/>
      <c r="D121" s="157">
        <f>D116/7</f>
        <v>642.85714285714289</v>
      </c>
      <c r="E121" s="157"/>
      <c r="F121" s="157"/>
      <c r="G121" s="157"/>
      <c r="H121" s="158"/>
    </row>
    <row r="122" spans="1:8" s="16" customFormat="1" ht="55.5" customHeight="1" x14ac:dyDescent="0.2">
      <c r="A122" s="190" t="s">
        <v>80</v>
      </c>
      <c r="B122" s="191"/>
      <c r="C122" s="186"/>
      <c r="D122" s="157">
        <f>D116/8</f>
        <v>562.5</v>
      </c>
      <c r="E122" s="157"/>
      <c r="F122" s="157"/>
      <c r="G122" s="157"/>
      <c r="H122" s="158"/>
    </row>
    <row r="123" spans="1:8" s="16" customFormat="1" ht="55.5" customHeight="1" x14ac:dyDescent="0.2">
      <c r="A123" s="190" t="s">
        <v>81</v>
      </c>
      <c r="B123" s="191"/>
      <c r="C123" s="186"/>
      <c r="D123" s="157">
        <f>D116/9</f>
        <v>500</v>
      </c>
      <c r="E123" s="157"/>
      <c r="F123" s="157"/>
      <c r="G123" s="157"/>
      <c r="H123" s="158"/>
    </row>
    <row r="124" spans="1:8" s="16" customFormat="1" ht="55.5" customHeight="1" x14ac:dyDescent="0.2">
      <c r="A124" s="190" t="s">
        <v>82</v>
      </c>
      <c r="B124" s="191"/>
      <c r="C124" s="186"/>
      <c r="D124" s="157">
        <f>D116/10</f>
        <v>450</v>
      </c>
      <c r="E124" s="157"/>
      <c r="F124" s="157"/>
      <c r="G124" s="157"/>
      <c r="H124" s="158"/>
    </row>
    <row r="125" spans="1:8" s="16" customFormat="1" ht="55.5" customHeight="1" thickBot="1" x14ac:dyDescent="0.25">
      <c r="A125" s="179" t="s">
        <v>83</v>
      </c>
      <c r="B125" s="180"/>
      <c r="C125" s="186"/>
      <c r="D125" s="182">
        <v>6744</v>
      </c>
      <c r="E125" s="182"/>
      <c r="F125" s="182"/>
      <c r="G125" s="182"/>
      <c r="H125" s="183"/>
    </row>
    <row r="126" spans="1:8" s="16" customFormat="1" ht="55.5" customHeight="1" thickBot="1" x14ac:dyDescent="0.25">
      <c r="A126" s="184" t="s">
        <v>74</v>
      </c>
      <c r="B126" s="185"/>
      <c r="C126" s="186"/>
      <c r="D126" s="187" t="s">
        <v>75</v>
      </c>
      <c r="E126" s="188"/>
      <c r="F126" s="188"/>
      <c r="G126" s="188"/>
      <c r="H126" s="189"/>
    </row>
    <row r="127" spans="1:8" s="16" customFormat="1" ht="55.5" customHeight="1" x14ac:dyDescent="0.2">
      <c r="A127" s="190" t="s">
        <v>76</v>
      </c>
      <c r="B127" s="191"/>
      <c r="C127" s="186"/>
      <c r="D127" s="157">
        <v>1686</v>
      </c>
      <c r="E127" s="157"/>
      <c r="F127" s="157"/>
      <c r="G127" s="157"/>
      <c r="H127" s="158"/>
    </row>
    <row r="128" spans="1:8" s="16" customFormat="1" ht="55.5" customHeight="1" x14ac:dyDescent="0.2">
      <c r="A128" s="190" t="s">
        <v>77</v>
      </c>
      <c r="B128" s="191"/>
      <c r="C128" s="186"/>
      <c r="D128" s="157">
        <v>1348.8</v>
      </c>
      <c r="E128" s="157"/>
      <c r="F128" s="157"/>
      <c r="G128" s="157"/>
      <c r="H128" s="158"/>
    </row>
    <row r="129" spans="1:8" s="16" customFormat="1" ht="55.5" customHeight="1" x14ac:dyDescent="0.2">
      <c r="A129" s="190" t="s">
        <v>78</v>
      </c>
      <c r="B129" s="191"/>
      <c r="C129" s="186"/>
      <c r="D129" s="157">
        <v>1124</v>
      </c>
      <c r="E129" s="157"/>
      <c r="F129" s="157"/>
      <c r="G129" s="157"/>
      <c r="H129" s="158"/>
    </row>
    <row r="130" spans="1:8" s="16" customFormat="1" ht="55.5" customHeight="1" x14ac:dyDescent="0.2">
      <c r="A130" s="190" t="s">
        <v>79</v>
      </c>
      <c r="B130" s="191"/>
      <c r="C130" s="186"/>
      <c r="D130" s="157">
        <v>963.42857142857144</v>
      </c>
      <c r="E130" s="157"/>
      <c r="F130" s="157"/>
      <c r="G130" s="157"/>
      <c r="H130" s="158"/>
    </row>
    <row r="131" spans="1:8" s="16" customFormat="1" ht="55.5" customHeight="1" x14ac:dyDescent="0.2">
      <c r="A131" s="190" t="s">
        <v>80</v>
      </c>
      <c r="B131" s="191"/>
      <c r="C131" s="186"/>
      <c r="D131" s="157">
        <v>843</v>
      </c>
      <c r="E131" s="157"/>
      <c r="F131" s="157"/>
      <c r="G131" s="157"/>
      <c r="H131" s="158"/>
    </row>
    <row r="132" spans="1:8" s="16" customFormat="1" ht="55.5" customHeight="1" x14ac:dyDescent="0.2">
      <c r="A132" s="190" t="s">
        <v>81</v>
      </c>
      <c r="B132" s="191"/>
      <c r="C132" s="186"/>
      <c r="D132" s="157">
        <v>749.33333333333337</v>
      </c>
      <c r="E132" s="157"/>
      <c r="F132" s="157"/>
      <c r="G132" s="157"/>
      <c r="H132" s="158"/>
    </row>
    <row r="133" spans="1:8" s="16" customFormat="1" ht="55.5" customHeight="1" thickBot="1" x14ac:dyDescent="0.25">
      <c r="A133" s="190" t="s">
        <v>82</v>
      </c>
      <c r="B133" s="191"/>
      <c r="C133" s="194"/>
      <c r="D133" s="157">
        <v>674.4</v>
      </c>
      <c r="E133" s="157"/>
      <c r="F133" s="157"/>
      <c r="G133" s="157"/>
      <c r="H133" s="158"/>
    </row>
    <row r="134" spans="1:8" s="16" customFormat="1" ht="62.45" customHeight="1" thickBot="1" x14ac:dyDescent="0.25">
      <c r="A134" s="195" t="s">
        <v>84</v>
      </c>
      <c r="B134" s="196"/>
      <c r="C134"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2ГИС 4.0 и выше)</v>
      </c>
      <c r="D134" s="44">
        <v>7002</v>
      </c>
      <c r="E134" s="45"/>
      <c r="F134" s="45"/>
      <c r="G134" s="45"/>
      <c r="H134" s="46"/>
    </row>
    <row r="135" spans="1:8" s="16" customFormat="1" ht="24.95" customHeight="1" thickBot="1" x14ac:dyDescent="0.25">
      <c r="A135" s="290"/>
      <c r="B135" s="291"/>
      <c r="C135" s="125"/>
      <c r="D135" s="292"/>
      <c r="E135" s="292"/>
      <c r="F135" s="292"/>
      <c r="G135" s="292"/>
      <c r="H135" s="293"/>
    </row>
    <row r="136" spans="1:8" s="16" customFormat="1" ht="50.1" customHeight="1" x14ac:dyDescent="0.2">
      <c r="A136" s="160" t="s">
        <v>85</v>
      </c>
      <c r="B136" s="161"/>
      <c r="C136" s="298" t="str">
        <f>"Интернет-площадка 2gis.ru на основе Cправочника организаций "&amp;$C$2&amp;""</f>
        <v>Интернет-площадка 2gis.ru на основе Cправочника организаций "2ГИС.СЫКТЫВКАР"</v>
      </c>
      <c r="D136" s="56">
        <v>4500</v>
      </c>
      <c r="E136" s="37"/>
      <c r="F136" s="37"/>
      <c r="G136" s="37"/>
      <c r="H136" s="38"/>
    </row>
    <row r="137" spans="1:8" s="16" customFormat="1" ht="50.1" customHeight="1" x14ac:dyDescent="0.2">
      <c r="A137" s="160" t="s">
        <v>86</v>
      </c>
      <c r="B137" s="161"/>
      <c r="C137" s="203" t="str">
        <f>"Электронный справочник на основе Справочника организаций"&amp;$C$2&amp;" (версия для ПК)"</f>
        <v>Электронный справочник на основе Справочника организаций"2ГИС.СЫКТЫВКАР" (версия для ПК)</v>
      </c>
      <c r="D137" s="56">
        <v>2730</v>
      </c>
      <c r="E137" s="37"/>
      <c r="F137" s="37"/>
      <c r="G137" s="37"/>
      <c r="H137" s="38"/>
    </row>
    <row r="138" spans="1:8" s="16" customFormat="1" ht="50.1" customHeight="1" x14ac:dyDescent="0.2">
      <c r="A138" s="154" t="s">
        <v>87</v>
      </c>
      <c r="B138" s="204"/>
      <c r="C138" s="203" t="str">
        <f>"Электронный справочник на основе Справочника организаций"&amp;$C$2&amp;" (версия для ПК)"</f>
        <v>Электронный справочник на основе Справочника организаций"2ГИС.СЫКТЫВКАР" (версия для ПК)</v>
      </c>
      <c r="D138" s="56">
        <v>6504</v>
      </c>
      <c r="E138" s="37"/>
      <c r="F138" s="37"/>
      <c r="G138" s="37"/>
      <c r="H138" s="38"/>
    </row>
    <row r="139" spans="1:8" s="16" customFormat="1" ht="50.1" customHeight="1" x14ac:dyDescent="0.2">
      <c r="A139" s="154" t="s">
        <v>88</v>
      </c>
      <c r="B139" s="204"/>
      <c r="C139" s="203" t="str">
        <f>"Интернет-площадка 2gis.ru на основе Cправочника организаций "&amp;$C$2&amp;""</f>
        <v>Интернет-площадка 2gis.ru на основе Cправочника организаций "2ГИС.СЫКТЫВКАР"</v>
      </c>
      <c r="D139" s="56">
        <v>6126</v>
      </c>
      <c r="E139" s="37"/>
      <c r="F139" s="37"/>
      <c r="G139" s="37"/>
      <c r="H139" s="38"/>
    </row>
    <row r="140" spans="1:8" s="16" customFormat="1" ht="50.1" customHeight="1" x14ac:dyDescent="0.2">
      <c r="A140" s="160" t="s">
        <v>89</v>
      </c>
      <c r="B140" s="161"/>
      <c r="C140" s="203" t="str">
        <f>"Интернет-площадка 2gis.ru на основе Cправочника организаций "&amp;$C$2&amp;""</f>
        <v>Интернет-площадка 2gis.ru на основе Cправочника организаций "2ГИС.СЫКТЫВКАР"</v>
      </c>
      <c r="D140" s="56">
        <v>7206</v>
      </c>
      <c r="E140" s="37"/>
      <c r="F140" s="37"/>
      <c r="G140" s="37"/>
      <c r="H140" s="38"/>
    </row>
    <row r="141" spans="1:8" s="16" customFormat="1" ht="50.1" customHeight="1" x14ac:dyDescent="0.2">
      <c r="A141" s="160" t="s">
        <v>90</v>
      </c>
      <c r="B141" s="161"/>
      <c r="C141" s="203" t="str">
        <f>"Электронный справочник на основе Справочника организаций"&amp;$C$2&amp;" (версия для ПК)"</f>
        <v>Электронный справочник на основе Справочника организаций"2ГИС.СЫКТЫВКАР" (версия для ПК)</v>
      </c>
      <c r="D141" s="56">
        <v>2730</v>
      </c>
      <c r="E141" s="37"/>
      <c r="F141" s="37"/>
      <c r="G141" s="37"/>
      <c r="H141" s="38"/>
    </row>
    <row r="142" spans="1:8" s="16" customFormat="1" ht="50.1" customHeight="1" x14ac:dyDescent="0.2">
      <c r="A142" s="160" t="s">
        <v>91</v>
      </c>
      <c r="B142" s="161"/>
      <c r="C142" s="203" t="str">
        <f>"Электронный справочник на основе Справочника организаций"&amp;$C$2&amp;" (версия для ПК)"</f>
        <v>Электронный справочник на основе Справочника организаций"2ГИС.СЫКТЫВКАР" (версия для ПК)</v>
      </c>
      <c r="D142" s="56">
        <v>2730</v>
      </c>
      <c r="E142" s="37"/>
      <c r="F142" s="37"/>
      <c r="G142" s="37"/>
      <c r="H142" s="38"/>
    </row>
    <row r="143" spans="1:8" s="16" customFormat="1" ht="50.1" customHeight="1" x14ac:dyDescent="0.2">
      <c r="A143" s="160" t="s">
        <v>92</v>
      </c>
      <c r="B143" s="161"/>
      <c r="C143" s="203" t="str">
        <f>"Электронный справочник на основе Справочника организаций"&amp;$C$2&amp;" (версия для ПК)"</f>
        <v>Электронный справочник на основе Справочника организаций"2ГИС.СЫКТЫВКАР" (версия для ПК)</v>
      </c>
      <c r="D143" s="56">
        <v>6612</v>
      </c>
      <c r="E143" s="37"/>
      <c r="F143" s="37"/>
      <c r="G143" s="37"/>
      <c r="H143" s="38"/>
    </row>
    <row r="144" spans="1:8" s="16" customFormat="1" ht="50.1" customHeight="1" x14ac:dyDescent="0.2">
      <c r="A144" s="160" t="s">
        <v>93</v>
      </c>
      <c r="B144" s="161"/>
      <c r="C144" s="203" t="str">
        <f>C176</f>
        <v>электронный справочник на основе Справочника организаций "2ГИС.СЫКТЫВКАР" (мобильная версия 2ГИС 4.0 и выше)</v>
      </c>
      <c r="D144" s="56">
        <v>7500</v>
      </c>
      <c r="E144" s="37"/>
      <c r="F144" s="37"/>
      <c r="G144" s="37"/>
      <c r="H144" s="38"/>
    </row>
    <row r="145" spans="1:8" s="16" customFormat="1" ht="50.1" customHeight="1" x14ac:dyDescent="0.2">
      <c r="A145" s="160" t="s">
        <v>94</v>
      </c>
      <c r="B145" s="161"/>
      <c r="C145" s="203" t="s">
        <v>693</v>
      </c>
      <c r="D145" s="56">
        <v>900</v>
      </c>
      <c r="E145" s="37"/>
      <c r="F145" s="37"/>
      <c r="G145" s="37"/>
      <c r="H145" s="38"/>
    </row>
    <row r="146" spans="1:8" s="16" customFormat="1" ht="63" customHeight="1" x14ac:dyDescent="0.2">
      <c r="A146" s="160" t="s">
        <v>96</v>
      </c>
      <c r="B146" s="161"/>
      <c r="C146"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"2ГИС.СЫКТЫВКАР" (мобильная версия 2ГИС 4.0 и выше); Интернет-площадка 2gis.ru на основе Cправочника организаций "2ГИС.СЫКТЫВКАР"</v>
      </c>
      <c r="D146" s="56">
        <v>3006</v>
      </c>
      <c r="E146" s="37"/>
      <c r="F146" s="37"/>
      <c r="G146" s="37"/>
      <c r="H146" s="38"/>
    </row>
    <row r="147" spans="1:8" s="16" customFormat="1" ht="63" customHeight="1" x14ac:dyDescent="0.2">
      <c r="A147" s="160" t="s">
        <v>97</v>
      </c>
      <c r="B147" s="161"/>
      <c r="C147" s="203" t="str">
        <f t="shared" ref="C147:C14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"2ГИС.СЫКТЫВКАР" (мобильная версия 2ГИС 4.0 и выше); Интернет-площадка 2gis.ru на основе Cправочника организаций "2ГИС.СЫКТЫВКАР"</v>
      </c>
      <c r="D147" s="56">
        <v>2508</v>
      </c>
      <c r="E147" s="37"/>
      <c r="F147" s="37"/>
      <c r="G147" s="37"/>
      <c r="H147" s="38"/>
    </row>
    <row r="148" spans="1:8" s="16" customFormat="1" ht="63" customHeight="1" x14ac:dyDescent="0.2">
      <c r="A148" s="160" t="s">
        <v>98</v>
      </c>
      <c r="B148" s="161"/>
      <c r="C148" s="203" t="str">
        <f t="shared" si="0"/>
        <v>электронный справочник на основе Справочника организаций "2ГИС.СЫКТЫВКАР" (мобильная версия 2ГИС 4.0 и выше); Интернет-площадка 2gis.ru на основе Cправочника организаций "2ГИС.СЫКТЫВКАР"</v>
      </c>
      <c r="D148" s="56">
        <v>1500</v>
      </c>
      <c r="E148" s="37"/>
      <c r="F148" s="37"/>
      <c r="G148" s="37"/>
      <c r="H148" s="38"/>
    </row>
    <row r="149" spans="1:8" s="16" customFormat="1" ht="63" customHeight="1" x14ac:dyDescent="0.2">
      <c r="A149" s="160" t="s">
        <v>99</v>
      </c>
      <c r="B149" s="161"/>
      <c r="C149" s="203" t="str">
        <f t="shared" si="0"/>
        <v>электронный справочник на основе Справочника организаций "2ГИС.СЫКТЫВКАР" (мобильная версия 2ГИС 4.0 и выше); Интернет-площадка 2gis.ru на основе Cправочника организаций "2ГИС.СЫКТЫВКАР"</v>
      </c>
      <c r="D149" s="56">
        <v>900</v>
      </c>
      <c r="E149" s="37"/>
      <c r="F149" s="37"/>
      <c r="G149" s="37"/>
      <c r="H149" s="38"/>
    </row>
    <row r="150" spans="1:8" s="16" customFormat="1" ht="63" customHeight="1" x14ac:dyDescent="0.2">
      <c r="A150" s="160" t="s">
        <v>100</v>
      </c>
      <c r="B150" s="161" t="s">
        <v>100</v>
      </c>
      <c r="C150"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"2ГИС.СЫКТЫВКАР" (мобильная версия 2ГИС 4.0 и выше); Интернет-площадка 2gis.ru на основе Cправочника организаций "2ГИС.СЫКТЫВКАР"</v>
      </c>
      <c r="D150" s="297">
        <v>7002</v>
      </c>
      <c r="E150" s="157"/>
      <c r="F150" s="157"/>
      <c r="G150" s="157"/>
      <c r="H150" s="158"/>
    </row>
    <row r="151" spans="1:8" s="16" customFormat="1" ht="63" customHeight="1" x14ac:dyDescent="0.2">
      <c r="A151" s="160" t="s">
        <v>101</v>
      </c>
      <c r="B151" s="161" t="s">
        <v>101</v>
      </c>
      <c r="C151"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"2ГИС.СЫКТЫВКАР" (мобильная версия 2ГИС 4.0 и выше); Интернет-площадка 2gis.ru на основе Cправочника организаций "2ГИС.СЫКТЫВКАР"</v>
      </c>
      <c r="D151" s="297">
        <v>5502</v>
      </c>
      <c r="E151" s="157"/>
      <c r="F151" s="157"/>
      <c r="G151" s="157"/>
      <c r="H151" s="158"/>
    </row>
    <row r="152" spans="1:8" s="16" customFormat="1" ht="50.1" customHeight="1" thickBot="1" x14ac:dyDescent="0.25">
      <c r="A152" s="160" t="s">
        <v>102</v>
      </c>
      <c r="B152" s="161"/>
      <c r="C152" s="203" t="str">
        <f>"Электронный справочник на основе Справочника организаций"&amp;$C$2&amp;" (версия для ПК)"</f>
        <v>Электронный справочник на основе Справочника организаций"2ГИС.СЫКТЫВКАР" (версия для ПК)</v>
      </c>
      <c r="D152" s="56">
        <v>1656</v>
      </c>
      <c r="E152" s="37"/>
      <c r="F152" s="37"/>
      <c r="G152" s="37"/>
      <c r="H152" s="38"/>
    </row>
    <row r="153" spans="1:8" s="16" customFormat="1" ht="102" customHeight="1" thickBot="1" x14ac:dyDescent="0.25">
      <c r="A153" s="160" t="s">
        <v>16</v>
      </c>
      <c r="B153" s="161"/>
      <c r="C153"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2ГИС 4.0 и выше)</v>
      </c>
      <c r="D153" s="56">
        <v>600</v>
      </c>
      <c r="E153" s="37"/>
      <c r="F153" s="37"/>
      <c r="G153" s="37"/>
      <c r="H153" s="38"/>
    </row>
    <row r="154" spans="1:8" s="16" customFormat="1" ht="102" customHeight="1" thickBot="1" x14ac:dyDescent="0.25">
      <c r="A154" s="160" t="s">
        <v>103</v>
      </c>
      <c r="B154" s="161"/>
      <c r="C154"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2ГИС 4.0 и выше)</v>
      </c>
      <c r="D154" s="56">
        <v>100002</v>
      </c>
      <c r="E154" s="37"/>
      <c r="F154" s="37"/>
      <c r="G154" s="37"/>
      <c r="H154" s="38"/>
    </row>
    <row r="155" spans="1:8" s="16" customFormat="1" ht="126" customHeight="1" x14ac:dyDescent="0.2">
      <c r="A155" s="160" t="s">
        <v>104</v>
      </c>
      <c r="B155" s="161"/>
      <c r="C155" s="30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"2ГИС.СЫКТЫВКАР" (версия для ПК); 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Интернет-площадки и Веб-приложения на основе Cправочника организаций "2ГИС.СЫКТЫВКАР", http://api.2gis.ru/</v>
      </c>
      <c r="D155" s="56">
        <v>6000</v>
      </c>
      <c r="E155" s="37"/>
      <c r="F155" s="37"/>
      <c r="G155" s="37"/>
      <c r="H155" s="38"/>
    </row>
    <row r="156" spans="1:8" s="16" customFormat="1" ht="96" customHeight="1" x14ac:dyDescent="0.2">
      <c r="A156" s="154" t="s">
        <v>105</v>
      </c>
      <c r="B156" s="204"/>
      <c r="C156"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Интернет-площадки и Веб-приложения на основе Cправочника организаций "2ГИС.СЫКТЫВКАР", http://api.2gis.ru/</v>
      </c>
      <c r="D156" s="56">
        <v>4002</v>
      </c>
      <c r="E156" s="37"/>
      <c r="F156" s="37"/>
      <c r="G156" s="37"/>
      <c r="H156" s="38"/>
    </row>
    <row r="157" spans="1:8" s="16" customFormat="1" ht="96" customHeight="1" x14ac:dyDescent="0.2">
      <c r="A157" s="154" t="s">
        <v>106</v>
      </c>
      <c r="B157" s="204"/>
      <c r="C157"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"2ГИС.СЫКТЫВКАР" (мобильная версия 2ГИС 4.0 и выше)</v>
      </c>
      <c r="D157" s="56">
        <v>6000</v>
      </c>
      <c r="E157" s="37"/>
      <c r="F157" s="37"/>
      <c r="G157" s="37"/>
      <c r="H157" s="38"/>
    </row>
    <row r="158" spans="1:8" s="16" customFormat="1" ht="50.1" customHeight="1" x14ac:dyDescent="0.2">
      <c r="A158" s="160" t="s">
        <v>694</v>
      </c>
      <c r="B158" s="161"/>
      <c r="C158" s="203" t="str">
        <f>"Интернет-площадка 2gis.ru на основе Cправочника организаций "&amp;$C$2&amp;""</f>
        <v>Интернет-площадка 2gis.ru на основе Cправочника организаций "2ГИС.СЫКТЫВКАР"</v>
      </c>
      <c r="D158" s="56">
        <v>6360</v>
      </c>
      <c r="E158" s="37"/>
      <c r="F158" s="37"/>
      <c r="G158" s="37"/>
      <c r="H158" s="38"/>
    </row>
    <row r="159" spans="1:8" s="16" customFormat="1" ht="50.1" customHeight="1" x14ac:dyDescent="0.2">
      <c r="A159" s="160" t="s">
        <v>108</v>
      </c>
      <c r="B159" s="161"/>
      <c r="C159" s="203" t="str">
        <f>"Электронный справочник на основе Справочника организаций"&amp;$C$2&amp;" (версия для ПК)"</f>
        <v>Электронный справочник на основе Справочника организаций"2ГИС.СЫКТЫВКАР" (версия для ПК)</v>
      </c>
      <c r="D159" s="56">
        <v>3840</v>
      </c>
      <c r="E159" s="37"/>
      <c r="F159" s="37"/>
      <c r="G159" s="37"/>
      <c r="H159" s="38"/>
    </row>
    <row r="160" spans="1:8" s="16" customFormat="1" ht="50.1" customHeight="1" x14ac:dyDescent="0.2">
      <c r="A160" s="154" t="s">
        <v>109</v>
      </c>
      <c r="B160" s="204"/>
      <c r="C160" s="203" t="str">
        <f>"Электронный справочник на основе Справочника организаций"&amp;$C$2&amp;" (версия для ПК)"</f>
        <v>Электронный справочник на основе Справочника организаций"2ГИС.СЫКТЫВКАР" (версия для ПК)</v>
      </c>
      <c r="D160" s="56">
        <v>9120</v>
      </c>
      <c r="E160" s="37"/>
      <c r="F160" s="37"/>
      <c r="G160" s="37"/>
      <c r="H160" s="38"/>
    </row>
    <row r="161" spans="1:8" s="16" customFormat="1" ht="50.1" customHeight="1" x14ac:dyDescent="0.2">
      <c r="A161" s="154" t="s">
        <v>110</v>
      </c>
      <c r="B161" s="204"/>
      <c r="C161" s="203" t="str">
        <f>"Интернет-площадка 2gis.ru на основе Cправочника организаций "&amp;$C$2&amp;""</f>
        <v>Интернет-площадка 2gis.ru на основе Cправочника организаций "2ГИС.СЫКТЫВКАР"</v>
      </c>
      <c r="D161" s="56">
        <v>8640</v>
      </c>
      <c r="E161" s="37"/>
      <c r="F161" s="37"/>
      <c r="G161" s="37"/>
      <c r="H161" s="38"/>
    </row>
    <row r="162" spans="1:8" s="16" customFormat="1" ht="50.1" customHeight="1" x14ac:dyDescent="0.2">
      <c r="A162" s="154" t="s">
        <v>111</v>
      </c>
      <c r="B162" s="204"/>
      <c r="C162" s="203" t="str">
        <f>"Интернет-площадка 2gis.ru на основе Cправочника организаций "&amp;$C$2&amp;""</f>
        <v>Интернет-площадка 2gis.ru на основе Cправочника организаций "2ГИС.СЫКТЫВКАР"</v>
      </c>
      <c r="D162" s="56">
        <v>10368</v>
      </c>
      <c r="E162" s="37"/>
      <c r="F162" s="37"/>
      <c r="G162" s="37"/>
      <c r="H162" s="38"/>
    </row>
    <row r="163" spans="1:8" s="16" customFormat="1" ht="50.1" customHeight="1" x14ac:dyDescent="0.2">
      <c r="A163" s="154" t="s">
        <v>112</v>
      </c>
      <c r="B163" s="204"/>
      <c r="C163" s="203" t="str">
        <f>"Электронный справочник на основе Справочника организаций"&amp;$C$2&amp;" (версия для ПК)"</f>
        <v>Электронный справочник на основе Справочника организаций"2ГИС.СЫКТЫВКАР" (версия для ПК)</v>
      </c>
      <c r="D163" s="56">
        <v>3840</v>
      </c>
      <c r="E163" s="37"/>
      <c r="F163" s="37"/>
      <c r="G163" s="37"/>
      <c r="H163" s="38"/>
    </row>
    <row r="164" spans="1:8" s="16" customFormat="1" ht="50.1" customHeight="1" x14ac:dyDescent="0.2">
      <c r="A164" s="154" t="s">
        <v>113</v>
      </c>
      <c r="B164" s="204"/>
      <c r="C164" s="203" t="str">
        <f>"Электронный справочник на основе Справочника организаций"&amp;$C$2&amp;" (версия для ПК)"</f>
        <v>Электронный справочник на основе Справочника организаций"2ГИС.СЫКТЫВКАР" (версия для ПК)</v>
      </c>
      <c r="D164" s="56">
        <v>3840</v>
      </c>
      <c r="E164" s="37"/>
      <c r="F164" s="37"/>
      <c r="G164" s="37"/>
      <c r="H164" s="38"/>
    </row>
    <row r="165" spans="1:8" s="16" customFormat="1" ht="50.1" customHeight="1" x14ac:dyDescent="0.2">
      <c r="A165" s="160" t="s">
        <v>114</v>
      </c>
      <c r="B165" s="161"/>
      <c r="C165" s="203" t="str">
        <f>"Электронный справочник на основе Справочника организаций"&amp;$C$2&amp;" (версия для ПК)"</f>
        <v>Электронный справочник на основе Справочника организаций"2ГИС.СЫКТЫВКАР" (версия для ПК)</v>
      </c>
      <c r="D165" s="56">
        <v>9360</v>
      </c>
      <c r="E165" s="37"/>
      <c r="F165" s="37"/>
      <c r="G165" s="37"/>
      <c r="H165" s="38"/>
    </row>
    <row r="166" spans="1:8" s="16" customFormat="1" ht="50.1" customHeight="1" x14ac:dyDescent="0.2">
      <c r="A166" s="160" t="s">
        <v>115</v>
      </c>
      <c r="B166" s="161"/>
      <c r="C166" s="203" t="s">
        <v>693</v>
      </c>
      <c r="D166" s="56">
        <v>1320</v>
      </c>
      <c r="E166" s="37"/>
      <c r="F166" s="37"/>
      <c r="G166" s="37"/>
      <c r="H166" s="38"/>
    </row>
    <row r="167" spans="1:8" s="16" customFormat="1" ht="63" customHeight="1" x14ac:dyDescent="0.2">
      <c r="A167" s="160" t="s">
        <v>116</v>
      </c>
      <c r="B167" s="161"/>
      <c r="C167"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"2ГИС.СЫКТЫВКАР" (мобильная версия 2ГИС 4.0 и выше); Интернет-площадка 2gis.ru на основе Cправочника организаций "2ГИС.СЫКТЫВКАР"</v>
      </c>
      <c r="D167" s="56">
        <v>9840</v>
      </c>
      <c r="E167" s="37"/>
      <c r="F167" s="37"/>
      <c r="G167" s="37"/>
      <c r="H167" s="38"/>
    </row>
    <row r="168" spans="1:8" s="16" customFormat="1" ht="50.1" customHeight="1" thickBot="1" x14ac:dyDescent="0.25">
      <c r="A168" s="160" t="s">
        <v>117</v>
      </c>
      <c r="B168" s="161"/>
      <c r="C168" s="203" t="str">
        <f>"Электронный справочник на основе Справочника организаций"&amp;$C$2&amp;" (версия для ПК)"</f>
        <v>Электронный справочник на основе Справочника организаций"2ГИС.СЫКТЫВКАР" (версия для ПК)</v>
      </c>
      <c r="D168" s="56">
        <v>2400</v>
      </c>
      <c r="E168" s="37"/>
      <c r="F168" s="37"/>
      <c r="G168" s="37"/>
      <c r="H168" s="38"/>
    </row>
    <row r="169" spans="1:8" s="28" customFormat="1" ht="50.1" customHeight="1" thickBot="1" x14ac:dyDescent="0.25">
      <c r="A169" s="24" t="s">
        <v>118</v>
      </c>
      <c r="B169" s="25"/>
      <c r="C169" s="26"/>
      <c r="D169" s="173"/>
      <c r="E169" s="173"/>
      <c r="F169" s="173"/>
      <c r="G169" s="173"/>
      <c r="H169" s="174"/>
    </row>
    <row r="170" spans="1:8" s="16" customFormat="1" ht="50.1" customHeight="1" x14ac:dyDescent="0.2">
      <c r="A170" s="160" t="s">
        <v>119</v>
      </c>
      <c r="B170" s="161"/>
      <c r="C170" s="206" t="str">
        <f>"Электронный справочник на основе Справочника организаций "&amp;$C$2&amp;" (мобильная версия)"</f>
        <v>Электронный справочник на основе Справочника организаций "2ГИС.СЫКТЫВКАР" (мобильная версия)</v>
      </c>
      <c r="D170" s="36">
        <v>6000</v>
      </c>
      <c r="E170" s="37"/>
      <c r="F170" s="37"/>
      <c r="G170" s="37"/>
      <c r="H170" s="38"/>
    </row>
    <row r="171" spans="1:8" s="16" customFormat="1" ht="50.1" customHeight="1" x14ac:dyDescent="0.2">
      <c r="A171" s="160" t="s">
        <v>120</v>
      </c>
      <c r="B171" s="161"/>
      <c r="C171" s="209"/>
      <c r="D171" s="36">
        <v>4002</v>
      </c>
      <c r="E171" s="37"/>
      <c r="F171" s="37"/>
      <c r="G171" s="37"/>
      <c r="H171" s="38"/>
    </row>
    <row r="172" spans="1:8" s="16" customFormat="1" ht="50.1" customHeight="1" x14ac:dyDescent="0.2">
      <c r="A172" s="207" t="s">
        <v>121</v>
      </c>
      <c r="B172" s="208"/>
      <c r="C172" s="209"/>
      <c r="D172" s="297">
        <v>1500</v>
      </c>
      <c r="E172" s="157"/>
      <c r="F172" s="157"/>
      <c r="G172" s="157"/>
      <c r="H172" s="157"/>
    </row>
    <row r="173" spans="1:8" s="16" customFormat="1" ht="50.1" customHeight="1" x14ac:dyDescent="0.2">
      <c r="A173" s="207" t="s">
        <v>122</v>
      </c>
      <c r="B173" s="208"/>
      <c r="C173" s="209"/>
      <c r="D173" s="297">
        <v>150</v>
      </c>
      <c r="E173" s="157"/>
      <c r="F173" s="157"/>
      <c r="G173" s="157"/>
      <c r="H173" s="157"/>
    </row>
    <row r="174" spans="1:8" s="16" customFormat="1" ht="50.1" customHeight="1" thickBot="1" x14ac:dyDescent="0.25">
      <c r="A174" s="207" t="s">
        <v>123</v>
      </c>
      <c r="B174" s="208"/>
      <c r="C174" s="210"/>
      <c r="D174" s="78">
        <v>600</v>
      </c>
      <c r="E174" s="79"/>
      <c r="F174" s="79"/>
      <c r="G174" s="79"/>
      <c r="H174" s="79"/>
    </row>
    <row r="175" spans="1:8" s="16" customFormat="1" ht="50.1" customHeight="1" thickBot="1" x14ac:dyDescent="0.25">
      <c r="A175" s="24" t="s">
        <v>124</v>
      </c>
      <c r="B175" s="25"/>
      <c r="C175" s="26"/>
      <c r="D175" s="173"/>
      <c r="E175" s="173"/>
      <c r="F175" s="173"/>
      <c r="G175" s="173"/>
      <c r="H175" s="174"/>
    </row>
    <row r="176" spans="1:8" s="16" customFormat="1" ht="50.1" customHeight="1" x14ac:dyDescent="0.2">
      <c r="A176" s="160" t="s">
        <v>125</v>
      </c>
      <c r="B176" s="161"/>
      <c r="C176"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"2ГИС.СЫКТЫВКАР" (мобильная версия 2ГИС 4.0 и выше)</v>
      </c>
      <c r="D176" s="212">
        <f>F176*1.2</f>
        <v>2397.6</v>
      </c>
      <c r="E176" s="213">
        <f>F176*1.1</f>
        <v>2197.8000000000002</v>
      </c>
      <c r="F176" s="213">
        <v>1998</v>
      </c>
      <c r="G176" s="213">
        <f>F176*0.75</f>
        <v>1498.5</v>
      </c>
      <c r="H176" s="214">
        <f>F176*0.5</f>
        <v>999</v>
      </c>
    </row>
    <row r="177" spans="1:8" s="16" customFormat="1" ht="50.1" customHeight="1" x14ac:dyDescent="0.2">
      <c r="A177" s="160" t="s">
        <v>126</v>
      </c>
      <c r="B177" s="161"/>
      <c r="C177" s="203" t="str">
        <f>"Интернет-площадка 2gis.ru на основе Cправочника организаций "&amp;$C$2&amp;""</f>
        <v>Интернет-площадка 2gis.ru на основе Cправочника организаций "2ГИС.СЫКТЫВКАР"</v>
      </c>
      <c r="D177" s="36">
        <v>2700</v>
      </c>
      <c r="E177" s="37"/>
      <c r="F177" s="37"/>
      <c r="G177" s="37"/>
      <c r="H177" s="38"/>
    </row>
    <row r="178" spans="1:8" s="16" customFormat="1" ht="50.1" customHeight="1" x14ac:dyDescent="0.2">
      <c r="A178" s="160" t="s">
        <v>127</v>
      </c>
      <c r="B178" s="161"/>
      <c r="C178" s="203" t="str">
        <f>"Электронный справочник на основе Справочника организаций"&amp;$C$2&amp;" (версия для ПК)"</f>
        <v>Электронный справочник на основе Справочника организаций"2ГИС.СЫКТЫВКАР" (версия для ПК)</v>
      </c>
      <c r="D178" s="56">
        <v>534</v>
      </c>
      <c r="E178" s="37"/>
      <c r="F178" s="37"/>
      <c r="G178" s="37"/>
      <c r="H178" s="38"/>
    </row>
    <row r="179" spans="1:8" s="16" customFormat="1" ht="50.1" customHeight="1" x14ac:dyDescent="0.2">
      <c r="A179" s="154" t="s">
        <v>198</v>
      </c>
      <c r="B179" s="204"/>
      <c r="C179"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"2ГИС.СЫКТЫВКАР" (мобильная версия 2ГИС 4.0 и выше)</v>
      </c>
      <c r="D179" s="212">
        <f>F179*1.2</f>
        <v>3456</v>
      </c>
      <c r="E179" s="213">
        <f>F179*1.1</f>
        <v>3168.0000000000005</v>
      </c>
      <c r="F179" s="213">
        <v>2880</v>
      </c>
      <c r="G179" s="213">
        <f>F179*0.75</f>
        <v>2160</v>
      </c>
      <c r="H179" s="214">
        <f>F179*0.5</f>
        <v>1440</v>
      </c>
    </row>
    <row r="180" spans="1:8" s="16" customFormat="1" ht="50.1" customHeight="1" x14ac:dyDescent="0.2">
      <c r="A180" s="154" t="s">
        <v>199</v>
      </c>
      <c r="B180" s="204"/>
      <c r="C180" s="203" t="str">
        <f>"Интернет-площадка 2gis.ru на основе Cправочника организаций "&amp;$C$2&amp;""</f>
        <v>Интернет-площадка 2gis.ru на основе Cправочника организаций "2ГИС.СЫКТЫВКАР"</v>
      </c>
      <c r="D180" s="36">
        <v>3840</v>
      </c>
      <c r="E180" s="37"/>
      <c r="F180" s="37"/>
      <c r="G180" s="37"/>
      <c r="H180" s="38"/>
    </row>
    <row r="181" spans="1:8" s="16" customFormat="1" ht="50.1" customHeight="1" x14ac:dyDescent="0.2">
      <c r="A181" s="154" t="s">
        <v>130</v>
      </c>
      <c r="B181" s="204"/>
      <c r="C181" s="203" t="str">
        <f>"Электронный справочник на основе Справочника организаций"&amp;$C$2&amp;" (версия для ПК)"</f>
        <v>Электронный справочник на основе Справочника организаций"2ГИС.СЫКТЫВКАР" (версия для ПК)</v>
      </c>
      <c r="D181" s="36">
        <v>840</v>
      </c>
      <c r="E181" s="37"/>
      <c r="F181" s="37"/>
      <c r="G181" s="37"/>
      <c r="H181" s="38"/>
    </row>
    <row r="182" spans="1:8" s="16" customFormat="1" ht="126" customHeight="1" thickBot="1" x14ac:dyDescent="0.25">
      <c r="A182" s="160" t="s">
        <v>131</v>
      </c>
      <c r="B182" s="161"/>
      <c r="C182" s="215" t="str">
        <f>C177</f>
        <v>Интернет-площадка 2gis.ru на основе Cправочника организаций "2ГИС.СЫКТЫВКАР"</v>
      </c>
      <c r="D182" s="212">
        <f>F182*1.2</f>
        <v>2491.1999999999998</v>
      </c>
      <c r="E182" s="213">
        <f>F182*1.1</f>
        <v>2283.6000000000004</v>
      </c>
      <c r="F182" s="213">
        <v>2076</v>
      </c>
      <c r="G182" s="213">
        <f>F182*0.75</f>
        <v>1557</v>
      </c>
      <c r="H182" s="214">
        <f>F182*0.5</f>
        <v>1038</v>
      </c>
    </row>
    <row r="183" spans="1:8" s="28" customFormat="1" ht="50.1" customHeight="1" thickBot="1" x14ac:dyDescent="0.25">
      <c r="A183" s="24" t="s">
        <v>200</v>
      </c>
      <c r="B183" s="25"/>
      <c r="C183" s="26"/>
      <c r="D183" s="173"/>
      <c r="E183" s="173"/>
      <c r="F183" s="173"/>
      <c r="G183" s="173"/>
      <c r="H183" s="174"/>
    </row>
    <row r="184" spans="1:8" s="23" customFormat="1" ht="30" customHeight="1" thickBot="1" x14ac:dyDescent="0.25">
      <c r="A184" s="302"/>
      <c r="B184" s="303"/>
      <c r="C184" s="460"/>
      <c r="D184" s="303"/>
      <c r="E184" s="303"/>
      <c r="F184" s="303"/>
      <c r="G184" s="303"/>
      <c r="H184" s="304"/>
    </row>
    <row r="185" spans="1:8" s="16" customFormat="1" ht="185.25" customHeight="1" x14ac:dyDescent="0.2">
      <c r="A185" s="160" t="s">
        <v>201</v>
      </c>
      <c r="B185" s="161"/>
      <c r="C185"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"2ГИС.СЫКТЫВКАР" (версия для ПК); 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2ГИС 4.0 и выше)</v>
      </c>
      <c r="D185" s="31">
        <v>8250</v>
      </c>
      <c r="E185" s="32"/>
      <c r="F185" s="32"/>
      <c r="G185" s="32"/>
      <c r="H185" s="33"/>
    </row>
    <row r="186" spans="1:8" s="16" customFormat="1" ht="83.25" customHeight="1" thickBot="1" x14ac:dyDescent="0.25">
      <c r="A186" s="160" t="s">
        <v>202</v>
      </c>
      <c r="B186" s="161"/>
      <c r="C186" s="209"/>
      <c r="D186" s="36">
        <v>8250</v>
      </c>
      <c r="E186" s="37"/>
      <c r="F186" s="37"/>
      <c r="G186" s="37"/>
      <c r="H186" s="38"/>
    </row>
    <row r="187" spans="1:8" s="16" customFormat="1" ht="21.75" thickBot="1" x14ac:dyDescent="0.25">
      <c r="A187" s="290"/>
      <c r="B187" s="291"/>
      <c r="C187" s="125"/>
      <c r="D187" s="292"/>
      <c r="E187" s="292"/>
      <c r="F187" s="292"/>
      <c r="G187" s="292"/>
      <c r="H187" s="293"/>
    </row>
    <row r="188" spans="1:8" ht="12.6" customHeight="1" x14ac:dyDescent="0.2"/>
    <row r="189" spans="1:8" s="223" customFormat="1" ht="24.95" customHeight="1" x14ac:dyDescent="0.2">
      <c r="A189" s="220"/>
      <c r="B189" s="221" t="s">
        <v>133</v>
      </c>
      <c r="C189" s="222" t="s">
        <v>695</v>
      </c>
      <c r="D189" s="222"/>
    </row>
    <row r="190" spans="1:8" s="223" customFormat="1" ht="24.95" customHeight="1" x14ac:dyDescent="0.2">
      <c r="A190" s="220"/>
      <c r="C190" s="224" t="s">
        <v>696</v>
      </c>
      <c r="D190" s="224"/>
    </row>
    <row r="191" spans="1:8" s="223" customFormat="1" ht="24.95" customHeight="1" x14ac:dyDescent="0.2">
      <c r="A191" s="220"/>
      <c r="C191" s="224" t="s">
        <v>697</v>
      </c>
      <c r="D191" s="224"/>
    </row>
    <row r="192" spans="1:8" s="217" customFormat="1" ht="12" customHeight="1" x14ac:dyDescent="0.2">
      <c r="A192" s="216"/>
      <c r="C192" s="224"/>
      <c r="D192" s="224"/>
      <c r="E192" s="223"/>
      <c r="F192" s="223"/>
      <c r="G192" s="223"/>
    </row>
    <row r="193" spans="1:8" s="231" customFormat="1" ht="24.95" customHeight="1" x14ac:dyDescent="0.2">
      <c r="A193" s="227" t="str">
        <f>Абакан_юр!A174</f>
        <v>По соглашению сторон в качестве валюты платежа могут выступать украинские гривны, в этом случае курс следующий: 1 руб. = 0,4408 гривен</v>
      </c>
      <c r="B193" s="227"/>
      <c r="C193" s="227"/>
      <c r="D193" s="228"/>
      <c r="E193" s="228"/>
      <c r="F193" s="229"/>
      <c r="G193" s="230"/>
      <c r="H193" s="230"/>
    </row>
    <row r="194" spans="1:8" s="231" customFormat="1" ht="24.95" customHeight="1" x14ac:dyDescent="0.2">
      <c r="A194" s="227" t="str">
        <f>Абакан_юр!A175</f>
        <v>По соглашению сторон в качестве валюты платежа могут выступать дирхамы ОАЭ, в этом случае курс следующий: 1 руб. = 0,0420 дирхам</v>
      </c>
      <c r="B194" s="227"/>
      <c r="C194" s="227"/>
      <c r="D194" s="228"/>
      <c r="E194" s="228"/>
      <c r="F194" s="229"/>
      <c r="G194" s="232"/>
      <c r="H194" s="232"/>
    </row>
    <row r="195" spans="1:8" s="231" customFormat="1" ht="24.95" customHeight="1" x14ac:dyDescent="0.2">
      <c r="A195" s="227" t="str">
        <f>Абакан_юр!A176</f>
        <v>По соглашению сторон в качестве валюты платежа могут выступать доллары США, в этом случае курс следующий: 1 руб. = 0,0114 доллара</v>
      </c>
      <c r="B195" s="227"/>
      <c r="C195" s="227"/>
      <c r="D195" s="228"/>
      <c r="E195" s="228"/>
      <c r="F195" s="229"/>
      <c r="G195" s="232"/>
      <c r="H195" s="232"/>
    </row>
    <row r="196" spans="1:8" s="231" customFormat="1" ht="24.95" customHeight="1" x14ac:dyDescent="0.2">
      <c r="A196" s="227" t="str">
        <f>Абакан_юр!A177</f>
        <v>По соглашению сторон в качестве валюты платежа могут выступать евро, в этом случае курс следующий: 1 руб. = 0,0105 евро</v>
      </c>
      <c r="B196" s="227"/>
      <c r="C196" s="227"/>
      <c r="D196" s="228"/>
      <c r="E196" s="229"/>
      <c r="F196" s="229"/>
      <c r="G196" s="232"/>
      <c r="H196" s="232"/>
    </row>
    <row r="197" spans="1:8" s="231" customFormat="1" ht="24.95" customHeight="1" x14ac:dyDescent="0.2">
      <c r="A197" s="227" t="str">
        <f>Абакан_юр!A178</f>
        <v>По соглашению сторон в качестве валюты платежа могут выступать чешские кроны, в этом случае курс следующий: 1 руб. = 0,2605 крона</v>
      </c>
      <c r="B197" s="227"/>
      <c r="C197" s="227"/>
      <c r="D197" s="228"/>
      <c r="E197" s="229"/>
      <c r="F197" s="229"/>
      <c r="G197" s="232"/>
      <c r="H197" s="232"/>
    </row>
    <row r="198" spans="1:8" s="231" customFormat="1" ht="24.95" customHeight="1" x14ac:dyDescent="0.2">
      <c r="A198" s="227" t="str">
        <f>Абакан_юр!A179</f>
        <v>По соглашению сторон в качестве валюты платежа могут выступать киргизские сомы, в этом случае курс следующий: 1 руб. = 1,0083 сом</v>
      </c>
      <c r="B198" s="227"/>
      <c r="C198" s="227"/>
      <c r="D198" s="228"/>
      <c r="E198" s="228"/>
      <c r="F198" s="229"/>
      <c r="G198" s="232"/>
      <c r="H198" s="232"/>
    </row>
    <row r="199" spans="1:8" s="231" customFormat="1" ht="24.95" customHeight="1" x14ac:dyDescent="0.2">
      <c r="A199" s="227" t="str">
        <f>Абакан_юр!A180</f>
        <v>По соглашению сторон в качестве валюты платежа могут выступать казахстанские тенге, в этом случае курс следующий: 1 руб. = 5,0473 тенге</v>
      </c>
      <c r="B199" s="227"/>
      <c r="C199" s="227"/>
      <c r="D199" s="228"/>
      <c r="E199" s="228"/>
      <c r="F199" s="229"/>
      <c r="G199" s="232"/>
      <c r="H199" s="232"/>
    </row>
    <row r="200" spans="1:8" s="238" customFormat="1" ht="12" customHeight="1" x14ac:dyDescent="0.2">
      <c r="A200" s="233"/>
      <c r="B200" s="233"/>
      <c r="C200" s="234"/>
      <c r="D200" s="235"/>
      <c r="E200" s="235"/>
      <c r="F200" s="236"/>
      <c r="G200" s="237"/>
      <c r="H200" s="237"/>
    </row>
    <row r="201" spans="1:8" ht="24.95" customHeight="1" x14ac:dyDescent="0.2">
      <c r="A201" s="239" t="s">
        <v>144</v>
      </c>
      <c r="B201" s="239"/>
      <c r="C201" s="239"/>
      <c r="D201" s="239"/>
      <c r="E201" s="239"/>
      <c r="F201" s="239"/>
      <c r="G201" s="239"/>
      <c r="H201" s="239"/>
    </row>
    <row r="202" spans="1:8" ht="24.95" customHeight="1" x14ac:dyDescent="0.2">
      <c r="A202" s="239" t="s">
        <v>145</v>
      </c>
      <c r="B202" s="239"/>
      <c r="C202" s="239"/>
      <c r="D202" s="239"/>
      <c r="E202" s="239"/>
      <c r="F202" s="239"/>
      <c r="G202" s="239"/>
      <c r="H202" s="239"/>
    </row>
    <row r="203" spans="1:8" s="238" customFormat="1" ht="12.6" customHeight="1" x14ac:dyDescent="0.2">
      <c r="A203" s="233"/>
      <c r="B203" s="233"/>
      <c r="C203" s="234"/>
      <c r="D203" s="235"/>
      <c r="E203" s="235"/>
      <c r="F203" s="236"/>
      <c r="G203" s="237"/>
      <c r="H203" s="237"/>
    </row>
    <row r="204" spans="1:8" s="242" customFormat="1" ht="50.1" customHeight="1" thickBot="1" x14ac:dyDescent="0.25">
      <c r="A204" s="240" t="s">
        <v>146</v>
      </c>
      <c r="B204" s="240"/>
      <c r="C204" s="240"/>
      <c r="D204" s="240"/>
      <c r="E204" s="240"/>
      <c r="F204" s="241"/>
      <c r="G204" s="231"/>
    </row>
    <row r="205" spans="1:8" s="247" customFormat="1" ht="50.1" customHeight="1" thickBot="1" x14ac:dyDescent="0.25">
      <c r="A205" s="311" t="s">
        <v>147</v>
      </c>
      <c r="B205" s="312"/>
      <c r="C205" s="312"/>
      <c r="D205" s="312"/>
      <c r="E205" s="313"/>
      <c r="F205" s="246"/>
      <c r="G205" s="217"/>
    </row>
    <row r="206" spans="1:8" ht="97.5" customHeight="1" thickBot="1" x14ac:dyDescent="0.25">
      <c r="A206" s="426" t="s">
        <v>148</v>
      </c>
      <c r="B206" s="427"/>
      <c r="C206" s="250" t="s">
        <v>149</v>
      </c>
      <c r="D206" s="440" t="s">
        <v>150</v>
      </c>
      <c r="E206" s="441"/>
      <c r="F206" s="252"/>
      <c r="G206" s="252"/>
      <c r="H206" s="252"/>
    </row>
    <row r="207" spans="1:8" ht="99.95" customHeight="1" x14ac:dyDescent="0.2">
      <c r="A207" s="258" t="s">
        <v>151</v>
      </c>
      <c r="B207" s="259"/>
      <c r="C207" s="260" t="s">
        <v>152</v>
      </c>
      <c r="D207" s="261" t="s">
        <v>153</v>
      </c>
      <c r="E207" s="262"/>
      <c r="F207" s="252"/>
      <c r="G207" s="252"/>
      <c r="H207" s="252"/>
    </row>
    <row r="208" spans="1:8" ht="75" customHeight="1" x14ac:dyDescent="0.2">
      <c r="A208" s="258" t="s">
        <v>154</v>
      </c>
      <c r="B208" s="259"/>
      <c r="C208" s="260" t="s">
        <v>155</v>
      </c>
      <c r="D208" s="261" t="s">
        <v>156</v>
      </c>
      <c r="E208" s="262"/>
      <c r="F208" s="252"/>
      <c r="G208" s="252"/>
      <c r="H208" s="252"/>
    </row>
    <row r="209" spans="1:8" ht="128.25" customHeight="1" thickBot="1" x14ac:dyDescent="0.25">
      <c r="A209" s="321" t="s">
        <v>157</v>
      </c>
      <c r="B209" s="322"/>
      <c r="C209" s="323" t="s">
        <v>158</v>
      </c>
      <c r="D209" s="324" t="s">
        <v>156</v>
      </c>
      <c r="E209" s="325"/>
      <c r="F209" s="252"/>
      <c r="G209" s="252"/>
      <c r="H209" s="252"/>
    </row>
    <row r="210" spans="1:8" s="217" customFormat="1" ht="102.75" customHeight="1" thickBot="1" x14ac:dyDescent="0.25">
      <c r="A210" s="321" t="s">
        <v>160</v>
      </c>
      <c r="B210" s="322"/>
      <c r="C210" s="611" t="s">
        <v>161</v>
      </c>
      <c r="D210" s="322" t="s">
        <v>156</v>
      </c>
      <c r="E210" s="612"/>
      <c r="F210" s="246"/>
      <c r="G210" s="246"/>
      <c r="H210" s="246"/>
    </row>
    <row r="211" spans="1:8" s="238" customFormat="1" ht="222.75" customHeight="1" thickBot="1" x14ac:dyDescent="0.25">
      <c r="A211" s="321" t="s">
        <v>162</v>
      </c>
      <c r="B211" s="322"/>
      <c r="C211" s="323" t="s">
        <v>163</v>
      </c>
      <c r="D211" s="324" t="s">
        <v>156</v>
      </c>
      <c r="E211" s="325"/>
      <c r="F211" s="236"/>
      <c r="G211" s="237"/>
      <c r="H211" s="237"/>
    </row>
    <row r="212" spans="1:8" s="238" customFormat="1" ht="12" customHeight="1" x14ac:dyDescent="0.2">
      <c r="A212" s="233"/>
      <c r="B212" s="233"/>
      <c r="C212" s="234"/>
      <c r="D212" s="235"/>
      <c r="E212" s="235"/>
      <c r="F212" s="236"/>
      <c r="G212" s="237"/>
      <c r="H212" s="237"/>
    </row>
    <row r="213" spans="1:8" s="540" customFormat="1" ht="75" customHeight="1" x14ac:dyDescent="0.2">
      <c r="A213" s="538" t="s">
        <v>667</v>
      </c>
      <c r="B213" s="538"/>
      <c r="C213" s="538"/>
      <c r="D213" s="538"/>
      <c r="E213" s="538"/>
      <c r="F213" s="538"/>
      <c r="G213" s="538"/>
      <c r="H213" s="538"/>
    </row>
    <row r="214" spans="1:8" s="540" customFormat="1" ht="24.75" customHeight="1" x14ac:dyDescent="0.2">
      <c r="A214" s="539" t="s">
        <v>698</v>
      </c>
      <c r="B214" s="539"/>
      <c r="C214" s="539"/>
      <c r="D214" s="539"/>
      <c r="E214" s="539"/>
      <c r="F214" s="539"/>
      <c r="G214" s="539"/>
      <c r="H214" s="539"/>
    </row>
    <row r="215" spans="1:8" s="238" customFormat="1" ht="12" customHeight="1" x14ac:dyDescent="0.2">
      <c r="A215" s="233"/>
      <c r="B215" s="233"/>
      <c r="C215" s="234"/>
      <c r="D215" s="235"/>
      <c r="E215" s="235"/>
      <c r="F215" s="236"/>
      <c r="G215" s="237"/>
      <c r="H215" s="237"/>
    </row>
    <row r="216" spans="1:8" ht="42" customHeight="1" x14ac:dyDescent="0.2">
      <c r="A216" s="264" t="s">
        <v>164</v>
      </c>
      <c r="B216" s="264"/>
      <c r="C216" s="264"/>
      <c r="D216" s="264"/>
      <c r="E216" s="264"/>
      <c r="F216" s="264"/>
      <c r="G216" s="264"/>
      <c r="H216" s="264"/>
    </row>
    <row r="217" spans="1:8" ht="36" customHeight="1" x14ac:dyDescent="0.2">
      <c r="A217" s="264" t="s">
        <v>165</v>
      </c>
      <c r="B217" s="264"/>
      <c r="C217" s="264"/>
      <c r="D217" s="264"/>
      <c r="E217" s="264"/>
      <c r="F217" s="264"/>
      <c r="G217" s="264"/>
      <c r="H217" s="264"/>
    </row>
    <row r="218" spans="1:8" ht="189" customHeight="1" x14ac:dyDescent="0.2">
      <c r="A218" s="326" t="str">
        <f>Абакан_юр!A195</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18" s="326"/>
      <c r="C218" s="326"/>
      <c r="D218" s="326"/>
      <c r="E218" s="326"/>
      <c r="F218" s="326"/>
      <c r="G218" s="326"/>
      <c r="H218" s="326"/>
    </row>
    <row r="219" spans="1:8" s="16" customFormat="1" ht="67.5" customHeight="1" x14ac:dyDescent="0.2">
      <c r="A219" s="239" t="s">
        <v>167</v>
      </c>
      <c r="B219" s="239"/>
      <c r="C219" s="239"/>
      <c r="D219" s="239"/>
      <c r="E219" s="239"/>
      <c r="F219" s="239"/>
      <c r="G219" s="239"/>
      <c r="H219" s="239"/>
    </row>
    <row r="220" spans="1:8" ht="23.25" x14ac:dyDescent="0.2">
      <c r="A220" s="264" t="s">
        <v>168</v>
      </c>
      <c r="B220" s="264"/>
      <c r="C220" s="264"/>
      <c r="D220" s="264"/>
      <c r="E220" s="264"/>
      <c r="F220" s="264"/>
      <c r="G220" s="264"/>
      <c r="H220" s="264"/>
    </row>
    <row r="221" spans="1:8" ht="6" customHeight="1" x14ac:dyDescent="0.2"/>
    <row r="222" spans="1:8" s="266" customFormat="1" ht="114.75" customHeight="1" x14ac:dyDescent="0.2">
      <c r="A222" s="239" t="s">
        <v>169</v>
      </c>
      <c r="B222" s="239"/>
      <c r="C222" s="239"/>
      <c r="D222" s="239"/>
      <c r="E222" s="239"/>
      <c r="F222" s="239"/>
      <c r="G222" s="239"/>
      <c r="H222" s="239"/>
    </row>
  </sheetData>
  <sheetProtection selectLockedCells="1" selectUnlockedCells="1"/>
  <mergeCells count="359">
    <mergeCell ref="A216:H216"/>
    <mergeCell ref="A217:H217"/>
    <mergeCell ref="A218:H218"/>
    <mergeCell ref="A219:H219"/>
    <mergeCell ref="A220:H220"/>
    <mergeCell ref="A222:E222"/>
    <mergeCell ref="F222:H222"/>
    <mergeCell ref="A210:B210"/>
    <mergeCell ref="D210:E210"/>
    <mergeCell ref="A211:B211"/>
    <mergeCell ref="D211:E211"/>
    <mergeCell ref="A213:H213"/>
    <mergeCell ref="A214:H214"/>
    <mergeCell ref="A207:B207"/>
    <mergeCell ref="D207:E207"/>
    <mergeCell ref="A208:B208"/>
    <mergeCell ref="D208:E208"/>
    <mergeCell ref="A209:B209"/>
    <mergeCell ref="D209:E209"/>
    <mergeCell ref="A201:H201"/>
    <mergeCell ref="A202:H202"/>
    <mergeCell ref="A204:E204"/>
    <mergeCell ref="A205:E205"/>
    <mergeCell ref="A206:B206"/>
    <mergeCell ref="D206:E206"/>
    <mergeCell ref="A194:C194"/>
    <mergeCell ref="A195:C195"/>
    <mergeCell ref="A196:C196"/>
    <mergeCell ref="A197:C197"/>
    <mergeCell ref="A198:C198"/>
    <mergeCell ref="A199:C199"/>
    <mergeCell ref="C189:D189"/>
    <mergeCell ref="C190:D190"/>
    <mergeCell ref="C191:D191"/>
    <mergeCell ref="C192:D192"/>
    <mergeCell ref="A193:C193"/>
    <mergeCell ref="G193:H193"/>
    <mergeCell ref="A185:B185"/>
    <mergeCell ref="C185:C186"/>
    <mergeCell ref="D185:H185"/>
    <mergeCell ref="A186:B186"/>
    <mergeCell ref="D186:H186"/>
    <mergeCell ref="A187:B187"/>
    <mergeCell ref="D187:H187"/>
    <mergeCell ref="A181:B181"/>
    <mergeCell ref="D181:H181"/>
    <mergeCell ref="A182:B182"/>
    <mergeCell ref="A183:B183"/>
    <mergeCell ref="D183:H183"/>
    <mergeCell ref="A184:C184"/>
    <mergeCell ref="D184:H184"/>
    <mergeCell ref="A177:B177"/>
    <mergeCell ref="D177:H177"/>
    <mergeCell ref="A178:B178"/>
    <mergeCell ref="D178:H178"/>
    <mergeCell ref="A179:B179"/>
    <mergeCell ref="A180:B180"/>
    <mergeCell ref="D180:H180"/>
    <mergeCell ref="D173:H173"/>
    <mergeCell ref="A174:B174"/>
    <mergeCell ref="D174:H174"/>
    <mergeCell ref="A175:B175"/>
    <mergeCell ref="D175:H175"/>
    <mergeCell ref="A176:B176"/>
    <mergeCell ref="A169:B169"/>
    <mergeCell ref="D169:H169"/>
    <mergeCell ref="A170:B170"/>
    <mergeCell ref="C170:C174"/>
    <mergeCell ref="D170:H170"/>
    <mergeCell ref="A171:B171"/>
    <mergeCell ref="D171:H171"/>
    <mergeCell ref="A172:B172"/>
    <mergeCell ref="D172:H172"/>
    <mergeCell ref="A173:B173"/>
    <mergeCell ref="A166:B166"/>
    <mergeCell ref="D166:H166"/>
    <mergeCell ref="A167:B167"/>
    <mergeCell ref="D167:H167"/>
    <mergeCell ref="A168:B168"/>
    <mergeCell ref="D168:H168"/>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24:B124"/>
    <mergeCell ref="D124:H124"/>
    <mergeCell ref="A125:B125"/>
    <mergeCell ref="D125:H125"/>
    <mergeCell ref="A126:B126"/>
    <mergeCell ref="D126:H126"/>
    <mergeCell ref="D120:H120"/>
    <mergeCell ref="A121:B121"/>
    <mergeCell ref="D121:H121"/>
    <mergeCell ref="A122:B122"/>
    <mergeCell ref="D122:H122"/>
    <mergeCell ref="A123:B123"/>
    <mergeCell ref="D123:H123"/>
    <mergeCell ref="A116:B116"/>
    <mergeCell ref="C116:C133"/>
    <mergeCell ref="D116:H116"/>
    <mergeCell ref="A117:B117"/>
    <mergeCell ref="D117:H117"/>
    <mergeCell ref="A118:B118"/>
    <mergeCell ref="D118:H118"/>
    <mergeCell ref="A119:B119"/>
    <mergeCell ref="D119:H119"/>
    <mergeCell ref="A120:B120"/>
    <mergeCell ref="A113:B113"/>
    <mergeCell ref="D113:H113"/>
    <mergeCell ref="A114:B114"/>
    <mergeCell ref="D114:H114"/>
    <mergeCell ref="A115:B115"/>
    <mergeCell ref="D115:H115"/>
    <mergeCell ref="A110:B110"/>
    <mergeCell ref="D110:H110"/>
    <mergeCell ref="A111:B111"/>
    <mergeCell ref="D111:H111"/>
    <mergeCell ref="A112:B112"/>
    <mergeCell ref="D112:H112"/>
    <mergeCell ref="A107:B107"/>
    <mergeCell ref="D107:H107"/>
    <mergeCell ref="A108:B108"/>
    <mergeCell ref="D108:H108"/>
    <mergeCell ref="A109:B109"/>
    <mergeCell ref="D109:H109"/>
    <mergeCell ref="A102:C102"/>
    <mergeCell ref="D102:H102"/>
    <mergeCell ref="D103:H103"/>
    <mergeCell ref="A104:B104"/>
    <mergeCell ref="C104:C112"/>
    <mergeCell ref="D104:H104"/>
    <mergeCell ref="A105:B105"/>
    <mergeCell ref="D105:H105"/>
    <mergeCell ref="A106:B106"/>
    <mergeCell ref="D106:H106"/>
    <mergeCell ref="A99:B99"/>
    <mergeCell ref="D99:H99"/>
    <mergeCell ref="A100:B100"/>
    <mergeCell ref="D100:H100"/>
    <mergeCell ref="A101:B101"/>
    <mergeCell ref="D101:H101"/>
    <mergeCell ref="A96:B96"/>
    <mergeCell ref="D96:H96"/>
    <mergeCell ref="A97:B97"/>
    <mergeCell ref="D97:H97"/>
    <mergeCell ref="A98:B98"/>
    <mergeCell ref="D98:H98"/>
    <mergeCell ref="A93:B93"/>
    <mergeCell ref="D93:H93"/>
    <mergeCell ref="A94:B94"/>
    <mergeCell ref="D94:H94"/>
    <mergeCell ref="A95:B95"/>
    <mergeCell ref="D95:H95"/>
    <mergeCell ref="A90:B90"/>
    <mergeCell ref="D90:H90"/>
    <mergeCell ref="A91:B91"/>
    <mergeCell ref="D91:H91"/>
    <mergeCell ref="A92:B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D70:H70"/>
    <mergeCell ref="A71:C71"/>
    <mergeCell ref="D71:H71"/>
    <mergeCell ref="A72:B72"/>
    <mergeCell ref="C72:C101"/>
    <mergeCell ref="D72:H72"/>
    <mergeCell ref="A73:B73"/>
    <mergeCell ref="D73:H73"/>
    <mergeCell ref="A74:B74"/>
    <mergeCell ref="D74:H74"/>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51:H51"/>
    <mergeCell ref="A52:A53"/>
    <mergeCell ref="D52:H53"/>
    <mergeCell ref="D54:H54"/>
    <mergeCell ref="A55:A59"/>
    <mergeCell ref="B55:B56"/>
    <mergeCell ref="C55:C56"/>
    <mergeCell ref="D55:D59"/>
    <mergeCell ref="E55:E59"/>
    <mergeCell ref="F55:F59"/>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D210"/>
  <sheetViews>
    <sheetView view="pageBreakPreview" zoomScale="40" zoomScaleNormal="60" zoomScaleSheetLayoutView="40" workbookViewId="0">
      <pane ySplit="4" topLeftCell="A164" activePane="bottomLeft" state="frozen"/>
      <selection activeCell="A181" sqref="A181:B181"/>
      <selection pane="bottomLeft" activeCell="A181" sqref="A181:B181"/>
    </sheetView>
  </sheetViews>
  <sheetFormatPr defaultColWidth="9.140625" defaultRowHeight="12.75" x14ac:dyDescent="0.2"/>
  <cols>
    <col min="1" max="1" width="45.7109375" style="216" customWidth="1"/>
    <col min="2" max="2" width="80.7109375" style="217" customWidth="1"/>
    <col min="3" max="3" width="120.7109375" style="218" customWidth="1"/>
    <col min="4" max="4" width="90.7109375" style="217" customWidth="1"/>
    <col min="5" max="16384" width="9.140625" style="219"/>
  </cols>
  <sheetData>
    <row r="1" spans="1:4" s="4" customFormat="1" ht="50.1" customHeight="1" x14ac:dyDescent="0.2">
      <c r="A1" s="1"/>
      <c r="B1" s="2"/>
      <c r="C1" s="3" t="s">
        <v>0</v>
      </c>
      <c r="D1" s="236"/>
    </row>
    <row r="2" spans="1:4" s="10" customFormat="1" ht="50.1" customHeight="1" x14ac:dyDescent="0.2">
      <c r="A2" s="5" t="str">
        <f>Абакан_юр!A2</f>
        <v>Введен в действие с "01" июня 2024 г.</v>
      </c>
      <c r="B2" s="6" t="s">
        <v>2</v>
      </c>
      <c r="C2" s="7" t="s">
        <v>699</v>
      </c>
      <c r="D2" s="507"/>
    </row>
    <row r="3" spans="1:4"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row>
    <row r="4" spans="1:4" s="23" customFormat="1" ht="50.1" customHeight="1" thickBot="1" x14ac:dyDescent="0.25">
      <c r="A4" s="17" t="s">
        <v>5</v>
      </c>
      <c r="B4" s="18" t="s">
        <v>6</v>
      </c>
      <c r="C4" s="19" t="s">
        <v>7</v>
      </c>
      <c r="D4" s="570" t="s">
        <v>8</v>
      </c>
    </row>
    <row r="5" spans="1:4" s="28" customFormat="1" ht="50.1" customHeight="1" thickBot="1" x14ac:dyDescent="0.25">
      <c r="A5" s="24" t="s">
        <v>9</v>
      </c>
      <c r="B5" s="25"/>
      <c r="C5" s="26"/>
      <c r="D5" s="27"/>
    </row>
    <row r="6" spans="1:4" ht="21.75" thickBot="1" x14ac:dyDescent="0.25">
      <c r="A6" s="436"/>
      <c r="B6" s="437"/>
      <c r="C6" s="438"/>
      <c r="D6" s="571"/>
    </row>
    <row r="7" spans="1:4"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"2ГИС.ТАГАНРОГ (версия для ПК); 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Интернет-площадки и Веб-приложения на основе Cправочника организаций "2ГИС.ТАГАНРОГ, http://api.2gis.ru/</v>
      </c>
      <c r="D7" s="31">
        <v>2712</v>
      </c>
    </row>
    <row r="8" spans="1:4" s="16" customFormat="1" ht="132" customHeight="1" x14ac:dyDescent="0.2">
      <c r="A8" s="34"/>
      <c r="B8" s="35"/>
      <c r="C8" s="35"/>
      <c r="D8" s="36"/>
    </row>
    <row r="9" spans="1:4"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"2ГИС.ТАГАНРОГ (версия для ПК); 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Интернет-площадки и Веб-приложения на основе Cправочника организаций "2ГИС.ТАГАНРОГ, http://api.2gis.ru/</v>
      </c>
      <c r="D9" s="36"/>
    </row>
    <row r="10" spans="1:4"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2ГИС 4.0 и выше)</v>
      </c>
      <c r="D10" s="44"/>
    </row>
    <row r="11" spans="1:4" s="16" customFormat="1" ht="24.95" customHeight="1" thickBot="1" x14ac:dyDescent="0.25">
      <c r="A11" s="47"/>
      <c r="B11" s="48"/>
      <c r="C11" s="49"/>
      <c r="D11" s="572"/>
    </row>
    <row r="12" spans="1:4"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"2ГИС.ТАГАНРОГ (версия для ПК); 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Интернет-площадки и Веб-приложения на основе Cправочника организаций "2ГИС.ТАГАНРОГ, http://api.2gis.ru/</v>
      </c>
      <c r="D12" s="54">
        <v>2904</v>
      </c>
    </row>
    <row r="13" spans="1:4" s="16" customFormat="1" ht="132" customHeight="1" x14ac:dyDescent="0.2">
      <c r="A13" s="55"/>
      <c r="B13" s="35"/>
      <c r="C13" s="35"/>
      <c r="D13" s="56"/>
    </row>
    <row r="14" spans="1:4"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"2ГИС.ТАГАНРОГ (версия для ПК); 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Интернет-площадки и Веб-приложения на основе Cправочника организаций "2ГИС.ТАГАНРОГ, http://api.2gis.ru/</v>
      </c>
      <c r="D14" s="56"/>
    </row>
    <row r="15" spans="1:4"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2ГИС 4.0 и выше)</v>
      </c>
      <c r="D15" s="56"/>
    </row>
    <row r="16" spans="1:4"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2ГИС 4.0 и выше)</v>
      </c>
      <c r="D16" s="61"/>
    </row>
    <row r="17" spans="1:4" s="16" customFormat="1" ht="24.95" customHeight="1" thickBot="1" x14ac:dyDescent="0.25">
      <c r="A17" s="47"/>
      <c r="B17" s="62"/>
      <c r="C17" s="49"/>
      <c r="D17" s="63"/>
    </row>
    <row r="18" spans="1:4" s="16" customFormat="1" ht="112.5" customHeight="1" x14ac:dyDescent="0.2">
      <c r="A18" s="65" t="s">
        <v>17</v>
      </c>
      <c r="B18" s="66" t="s">
        <v>18</v>
      </c>
      <c r="C18" s="67"/>
      <c r="D18" s="68">
        <v>180</v>
      </c>
    </row>
    <row r="19" spans="1:4" s="16" customFormat="1" ht="50.1" customHeight="1" x14ac:dyDescent="0.2">
      <c r="A19" s="71"/>
      <c r="B19" s="72" t="s">
        <v>19</v>
      </c>
      <c r="C19" s="73" t="str">
        <f>"Электронный справочник "&amp;$C$2&amp;" (версия для ПК)"</f>
        <v>Электронный справочник "2ГИС.ТАГАНРОГ (версия для ПК)</v>
      </c>
      <c r="D19" s="74"/>
    </row>
    <row r="20" spans="1:4" s="16" customFormat="1" ht="40.5" customHeight="1" x14ac:dyDescent="0.2">
      <c r="A20" s="71"/>
      <c r="B20" s="72" t="s">
        <v>20</v>
      </c>
      <c r="C20" s="35"/>
      <c r="D20" s="74"/>
    </row>
    <row r="21" spans="1:4"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"2ГИС.ТАГАНРОГ; Электронный справочник "2ГИС.ТАГАНРОГ (мобильная версия 2ГИС 4.0 и выше)</v>
      </c>
      <c r="D21" s="78"/>
    </row>
    <row r="22" spans="1:4" s="16" customFormat="1" ht="24.95" customHeight="1" thickBot="1" x14ac:dyDescent="0.25">
      <c r="A22" s="81"/>
      <c r="B22" s="82"/>
      <c r="C22" s="83"/>
      <c r="D22" s="573"/>
    </row>
    <row r="23" spans="1:4"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Интернет-площадки и Веб-приложения на основе Cправочника организаций "2ГИС.ТАГАНРОГ, http://api.2gis.ru/</v>
      </c>
      <c r="D23" s="271">
        <v>60</v>
      </c>
    </row>
    <row r="24" spans="1:4" s="16" customFormat="1" ht="94.5" customHeight="1" x14ac:dyDescent="0.2">
      <c r="A24" s="71"/>
      <c r="B24" s="92"/>
      <c r="C24" s="93"/>
      <c r="D24" s="94"/>
    </row>
    <row r="25" spans="1:4"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2ГИС 4.0 и выше)</v>
      </c>
      <c r="D25" s="275"/>
    </row>
    <row r="26" spans="1:4" s="16" customFormat="1" ht="24.95" customHeight="1" thickBot="1" x14ac:dyDescent="0.25">
      <c r="A26" s="81"/>
      <c r="B26" s="48"/>
      <c r="C26" s="49"/>
      <c r="D26" s="574"/>
    </row>
    <row r="27" spans="1:4"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"2ГИС.ТАГАНРОГ (версия для ПК); 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v>
      </c>
      <c r="D27" s="31">
        <v>3804</v>
      </c>
    </row>
    <row r="28" spans="1:4" s="16" customFormat="1" ht="99.95" customHeight="1" x14ac:dyDescent="0.2">
      <c r="A28" s="71"/>
      <c r="B28" s="35"/>
      <c r="C28" s="35"/>
      <c r="D28" s="36"/>
    </row>
    <row r="29" spans="1:4"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v>
      </c>
      <c r="D29" s="36"/>
    </row>
    <row r="30" spans="1:4"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2ГИС 4.0 и выше)</v>
      </c>
      <c r="D30" s="44"/>
    </row>
    <row r="31" spans="1:4" s="16" customFormat="1" ht="24.95" customHeight="1" thickBot="1" x14ac:dyDescent="0.25">
      <c r="A31" s="81"/>
      <c r="B31" s="48"/>
      <c r="C31" s="49"/>
      <c r="D31" s="572"/>
    </row>
    <row r="32" spans="1:4"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"2ГИС.ТАГАНРОГ (версия для ПК); 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v>
      </c>
      <c r="D32" s="54">
        <v>4068</v>
      </c>
    </row>
    <row r="33" spans="1:4" s="16" customFormat="1" ht="99.95" customHeight="1" x14ac:dyDescent="0.2">
      <c r="A33" s="71"/>
      <c r="B33" s="35"/>
      <c r="C33" s="35"/>
      <c r="D33" s="56"/>
    </row>
    <row r="34" spans="1:4"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v>
      </c>
      <c r="D34" s="56"/>
    </row>
    <row r="35" spans="1:4"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2ГИС 4.0 и выше)</v>
      </c>
      <c r="D35" s="56"/>
    </row>
    <row r="36" spans="1:4"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2ГИС 4.0 и выше)</v>
      </c>
      <c r="D36" s="61"/>
    </row>
    <row r="37" spans="1:4" s="16" customFormat="1" ht="24.95" customHeight="1" thickBot="1" x14ac:dyDescent="0.25">
      <c r="A37" s="112"/>
      <c r="B37" s="62"/>
      <c r="C37" s="49"/>
      <c r="D37" s="63"/>
    </row>
    <row r="38" spans="1:4" s="16" customFormat="1" ht="125.1" customHeight="1" x14ac:dyDescent="0.2">
      <c r="A38" s="65" t="s">
        <v>28</v>
      </c>
      <c r="B38" s="66" t="s">
        <v>29</v>
      </c>
      <c r="C38" s="67"/>
      <c r="D38" s="68">
        <v>360</v>
      </c>
    </row>
    <row r="39" spans="1:4" s="16" customFormat="1" ht="50.1" customHeight="1" x14ac:dyDescent="0.2">
      <c r="A39" s="71"/>
      <c r="B39" s="72" t="s">
        <v>19</v>
      </c>
      <c r="C39" s="73" t="str">
        <f>"Электронный справочник "&amp;$C$2&amp;" (версия для ПК)"</f>
        <v>Электронный справочник "2ГИС.ТАГАНРОГ (версия для ПК)</v>
      </c>
      <c r="D39" s="74"/>
    </row>
    <row r="40" spans="1:4" s="16" customFormat="1" ht="50.1" customHeight="1" x14ac:dyDescent="0.2">
      <c r="A40" s="71"/>
      <c r="B40" s="72" t="s">
        <v>20</v>
      </c>
      <c r="C40" s="35"/>
      <c r="D40" s="74"/>
    </row>
    <row r="41" spans="1:4"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"2ГИС.ТАГАНРОГ; Электронный справочник "2ГИС.ТАГАНРОГ (мобильная версия 2ГИС 4.0 и выше)</v>
      </c>
      <c r="D41" s="78"/>
    </row>
    <row r="42" spans="1:4" s="16" customFormat="1" ht="24.95" customHeight="1" thickBot="1" x14ac:dyDescent="0.25">
      <c r="A42" s="81"/>
      <c r="B42" s="82"/>
      <c r="C42" s="83"/>
      <c r="D42" s="575"/>
    </row>
    <row r="43" spans="1:4"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v>
      </c>
      <c r="D43" s="90">
        <v>84</v>
      </c>
    </row>
    <row r="44" spans="1:4" s="16" customFormat="1" ht="69.75" customHeight="1" x14ac:dyDescent="0.2">
      <c r="A44" s="71"/>
      <c r="B44" s="92"/>
      <c r="C44" s="93"/>
      <c r="D44" s="95"/>
    </row>
    <row r="45" spans="1:4"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2ГИС 4.0 и выше)</v>
      </c>
      <c r="D45" s="95"/>
    </row>
    <row r="46" spans="1:4"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2ГИС 4.0 и выше)</v>
      </c>
      <c r="D46" s="100"/>
    </row>
    <row r="47" spans="1:4" ht="21.75" thickBot="1" x14ac:dyDescent="0.25">
      <c r="A47" s="81"/>
      <c r="B47" s="129"/>
      <c r="C47" s="130"/>
      <c r="D47" s="508"/>
    </row>
    <row r="48" spans="1:4" ht="42.75" thickBot="1" x14ac:dyDescent="0.25">
      <c r="A48" s="278" t="s">
        <v>176</v>
      </c>
      <c r="B48" s="66" t="s">
        <v>177</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"2ГИС.ТАГАНРОГ (версия для ПК)</v>
      </c>
      <c r="D48" s="279">
        <v>1800</v>
      </c>
    </row>
    <row r="49" spans="1:4" ht="84.75" thickBot="1" x14ac:dyDescent="0.25">
      <c r="A49" s="278"/>
      <c r="B49" s="72" t="s">
        <v>178</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"2ГИС.ТАГАНРОГ (версия для ПК); 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v>
      </c>
      <c r="D49" s="280"/>
    </row>
    <row r="50" spans="1:4" ht="63.75" thickBot="1" x14ac:dyDescent="0.25">
      <c r="A50" s="278"/>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v>
      </c>
      <c r="D50" s="280"/>
    </row>
    <row r="51" spans="1:4" ht="21.75" thickBot="1" x14ac:dyDescent="0.25">
      <c r="A51" s="81"/>
      <c r="B51" s="129"/>
      <c r="C51" s="130"/>
      <c r="D51" s="508"/>
    </row>
    <row r="52" spans="1:4" ht="42" x14ac:dyDescent="0.2">
      <c r="A52" s="281" t="s">
        <v>179</v>
      </c>
      <c r="B52" s="66" t="s">
        <v>180</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"2ГИС.ТАГАНРОГ (версия для ПК)</v>
      </c>
      <c r="D52" s="767">
        <v>60</v>
      </c>
    </row>
    <row r="53" spans="1:4" ht="63.75"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v>
      </c>
      <c r="D53" s="768"/>
    </row>
    <row r="54" spans="1:4" ht="21.75" thickBot="1" x14ac:dyDescent="0.25">
      <c r="A54" s="436"/>
      <c r="B54" s="437"/>
      <c r="C54" s="438"/>
      <c r="D54" s="571"/>
    </row>
    <row r="55" spans="1:4" s="16" customFormat="1" ht="48" customHeight="1" x14ac:dyDescent="0.2">
      <c r="A55" s="29" t="s">
        <v>31</v>
      </c>
      <c r="B55" s="30" t="s">
        <v>27</v>
      </c>
      <c r="C5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"2ГИС.ТАГАНРОГ (версия для ПК); 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Интернет-площадки и Веб-приложения на основе Cправочника организаций "2ГИС.ТАГАНРОГ, http://api.2gis.ru/</v>
      </c>
      <c r="D55" s="31">
        <v>3258</v>
      </c>
    </row>
    <row r="56" spans="1:4" s="16" customFormat="1" ht="132" customHeight="1" x14ac:dyDescent="0.2">
      <c r="A56" s="34"/>
      <c r="B56" s="35"/>
      <c r="C56" s="35"/>
      <c r="D56" s="36"/>
    </row>
    <row r="57" spans="1:4" s="16" customFormat="1" ht="97.5" customHeight="1" x14ac:dyDescent="0.2">
      <c r="A57" s="34"/>
      <c r="B57" s="39" t="s">
        <v>12</v>
      </c>
      <c r="C5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"2ГИС.ТАГАНРОГ (версия для ПК); 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Интернет-площадки и Веб-приложения на основе Cправочника организаций "2ГИС.ТАГАНРОГ, http://api.2gis.ru/</v>
      </c>
      <c r="D57" s="36"/>
    </row>
    <row r="58" spans="1:4" s="16" customFormat="1" ht="97.5" customHeight="1" thickBot="1" x14ac:dyDescent="0.25">
      <c r="A58" s="119"/>
      <c r="B58" s="120" t="s">
        <v>33</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2ГИС 4.0 и выше)</v>
      </c>
      <c r="D58" s="121"/>
    </row>
    <row r="59" spans="1:4" s="16" customFormat="1" ht="166.5" customHeight="1" thickBot="1" x14ac:dyDescent="0.25">
      <c r="A59" s="41"/>
      <c r="B59" s="42" t="s">
        <v>13</v>
      </c>
      <c r="C5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2ГИС 4.0 и выше)</v>
      </c>
      <c r="D59" s="44"/>
    </row>
    <row r="60" spans="1:4" s="16" customFormat="1" ht="24.95" customHeight="1" thickBot="1" x14ac:dyDescent="0.25">
      <c r="A60" s="47"/>
      <c r="B60" s="48"/>
      <c r="C60" s="49"/>
      <c r="D60" s="572"/>
    </row>
    <row r="61" spans="1:4" s="16" customFormat="1" ht="48" customHeight="1" x14ac:dyDescent="0.2">
      <c r="A61" s="53" t="s">
        <v>35</v>
      </c>
      <c r="B61" s="30" t="s">
        <v>27</v>
      </c>
      <c r="C61"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"2ГИС.ТАГАНРОГ (версия для ПК); 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Интернет-площадки и Веб-приложения на основе Cправочника организаций "2ГИС.ТАГАНРОГ, http://api.2gis.ru/</v>
      </c>
      <c r="D61" s="54">
        <v>3486</v>
      </c>
    </row>
    <row r="62" spans="1:4" s="16" customFormat="1" ht="132" customHeight="1" x14ac:dyDescent="0.2">
      <c r="A62" s="55"/>
      <c r="B62" s="35"/>
      <c r="C62" s="35"/>
      <c r="D62" s="56"/>
    </row>
    <row r="63" spans="1:4" s="16" customFormat="1" ht="97.5" customHeight="1" x14ac:dyDescent="0.2">
      <c r="A63" s="55"/>
      <c r="B63" s="39" t="s">
        <v>12</v>
      </c>
      <c r="C63"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"2ГИС.ТАГАНРОГ (версия для ПК); 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Интернет-площадки и Веб-приложения на основе Cправочника организаций "2ГИС.ТАГАНРОГ, http://api.2gis.ru/</v>
      </c>
      <c r="D63" s="56"/>
    </row>
    <row r="64" spans="1:4" s="16" customFormat="1" ht="166.5" customHeight="1" x14ac:dyDescent="0.2">
      <c r="A64" s="55"/>
      <c r="B64" s="57" t="s">
        <v>13</v>
      </c>
      <c r="C64"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2ГИС 4.0 и выше)</v>
      </c>
      <c r="D64" s="56"/>
    </row>
    <row r="65" spans="1:4" s="16" customFormat="1" ht="92.25" customHeight="1" thickBot="1" x14ac:dyDescent="0.25">
      <c r="A65" s="59"/>
      <c r="B65" s="42" t="s">
        <v>36</v>
      </c>
      <c r="C65"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2ГИС 4.0 и выше)</v>
      </c>
      <c r="D65" s="61"/>
    </row>
    <row r="66" spans="1:4" s="16" customFormat="1" ht="24.95" customHeight="1" thickBot="1" x14ac:dyDescent="0.25">
      <c r="A66" s="81"/>
      <c r="B66" s="82"/>
      <c r="C66" s="83"/>
      <c r="D66" s="573"/>
    </row>
    <row r="67" spans="1:4" s="16" customFormat="1" ht="50.1" customHeight="1" x14ac:dyDescent="0.2">
      <c r="A67" s="65" t="s">
        <v>37</v>
      </c>
      <c r="B67" s="87" t="s">
        <v>23</v>
      </c>
      <c r="C67"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Интернет-площадки и Веб-приложения на основе Cправочника организаций "2ГИС.ТАГАНРОГ, http://api.2gis.ru/</v>
      </c>
      <c r="D67" s="271">
        <v>60</v>
      </c>
    </row>
    <row r="68" spans="1:4" s="16" customFormat="1" ht="94.5" customHeight="1" x14ac:dyDescent="0.2">
      <c r="A68" s="71"/>
      <c r="B68" s="92"/>
      <c r="C68" s="93"/>
      <c r="D68" s="94"/>
    </row>
    <row r="69" spans="1:4" s="16" customFormat="1" ht="163.5" customHeight="1" thickBot="1" x14ac:dyDescent="0.25">
      <c r="A69" s="77"/>
      <c r="B69" s="97" t="s">
        <v>13</v>
      </c>
      <c r="C69"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2ГИС 4.0 и выше)</v>
      </c>
      <c r="D69" s="275"/>
    </row>
    <row r="70" spans="1:4" ht="21.75" thickBot="1" x14ac:dyDescent="0.25">
      <c r="A70" s="81"/>
      <c r="B70" s="129"/>
      <c r="C70" s="130"/>
      <c r="D70" s="508"/>
    </row>
    <row r="71" spans="1:4" ht="50.1" customHeight="1" thickBot="1" x14ac:dyDescent="0.25">
      <c r="A71" s="136" t="s">
        <v>38</v>
      </c>
      <c r="B71" s="137"/>
      <c r="C71" s="137"/>
      <c r="D71" s="576" t="str">
        <f>"от "&amp;MIN(D72:D91)&amp;" до "&amp;MAX(D72:D91)</f>
        <v>от 120 до 2400</v>
      </c>
    </row>
    <row r="72" spans="1:4" ht="37.5" customHeight="1" x14ac:dyDescent="0.2">
      <c r="A72" s="141" t="s">
        <v>39</v>
      </c>
      <c r="B72" s="142"/>
      <c r="C72" s="143" t="str">
        <f>"Электронный справочник на основе Справочника организаций "&amp;$C$2&amp;" (версия для ПК)"</f>
        <v>Электронный справочник на основе Справочника организаций "2ГИС.ТАГАНРОГ (версия для ПК)</v>
      </c>
      <c r="D72" s="577">
        <v>120</v>
      </c>
    </row>
    <row r="73" spans="1:4" ht="37.5" customHeight="1" x14ac:dyDescent="0.2">
      <c r="A73" s="147" t="s">
        <v>40</v>
      </c>
      <c r="B73" s="148"/>
      <c r="C73" s="143"/>
      <c r="D73" s="578">
        <v>240</v>
      </c>
    </row>
    <row r="74" spans="1:4" ht="37.5" customHeight="1" x14ac:dyDescent="0.2">
      <c r="A74" s="147" t="s">
        <v>41</v>
      </c>
      <c r="B74" s="148"/>
      <c r="C74" s="143"/>
      <c r="D74" s="578">
        <v>360</v>
      </c>
    </row>
    <row r="75" spans="1:4" ht="37.5" customHeight="1" x14ac:dyDescent="0.2">
      <c r="A75" s="147" t="s">
        <v>42</v>
      </c>
      <c r="B75" s="148"/>
      <c r="C75" s="143"/>
      <c r="D75" s="578">
        <v>480</v>
      </c>
    </row>
    <row r="76" spans="1:4" ht="37.5" customHeight="1" x14ac:dyDescent="0.2">
      <c r="A76" s="147" t="s">
        <v>43</v>
      </c>
      <c r="B76" s="148"/>
      <c r="C76" s="143"/>
      <c r="D76" s="578">
        <v>600</v>
      </c>
    </row>
    <row r="77" spans="1:4" ht="37.5" customHeight="1" x14ac:dyDescent="0.2">
      <c r="A77" s="147" t="s">
        <v>44</v>
      </c>
      <c r="B77" s="148"/>
      <c r="C77" s="143"/>
      <c r="D77" s="578">
        <v>720</v>
      </c>
    </row>
    <row r="78" spans="1:4" ht="37.5" customHeight="1" x14ac:dyDescent="0.2">
      <c r="A78" s="147" t="s">
        <v>45</v>
      </c>
      <c r="B78" s="148"/>
      <c r="C78" s="143"/>
      <c r="D78" s="578">
        <v>840</v>
      </c>
    </row>
    <row r="79" spans="1:4" ht="37.5" customHeight="1" x14ac:dyDescent="0.2">
      <c r="A79" s="147" t="s">
        <v>46</v>
      </c>
      <c r="B79" s="148"/>
      <c r="C79" s="143"/>
      <c r="D79" s="578">
        <v>960</v>
      </c>
    </row>
    <row r="80" spans="1:4" ht="37.5" customHeight="1" x14ac:dyDescent="0.2">
      <c r="A80" s="147" t="s">
        <v>47</v>
      </c>
      <c r="B80" s="148"/>
      <c r="C80" s="143"/>
      <c r="D80" s="578">
        <v>1080</v>
      </c>
    </row>
    <row r="81" spans="1:4" ht="37.5" customHeight="1" x14ac:dyDescent="0.2">
      <c r="A81" s="147" t="s">
        <v>48</v>
      </c>
      <c r="B81" s="148"/>
      <c r="C81" s="143"/>
      <c r="D81" s="578">
        <v>1200</v>
      </c>
    </row>
    <row r="82" spans="1:4" ht="37.5" customHeight="1" x14ac:dyDescent="0.2">
      <c r="A82" s="147" t="s">
        <v>49</v>
      </c>
      <c r="B82" s="148"/>
      <c r="C82" s="143"/>
      <c r="D82" s="578">
        <v>1320</v>
      </c>
    </row>
    <row r="83" spans="1:4" ht="37.5" customHeight="1" x14ac:dyDescent="0.2">
      <c r="A83" s="147" t="s">
        <v>50</v>
      </c>
      <c r="B83" s="148"/>
      <c r="C83" s="143"/>
      <c r="D83" s="578">
        <v>1440</v>
      </c>
    </row>
    <row r="84" spans="1:4" ht="37.5" customHeight="1" x14ac:dyDescent="0.2">
      <c r="A84" s="147" t="s">
        <v>51</v>
      </c>
      <c r="B84" s="148"/>
      <c r="C84" s="143"/>
      <c r="D84" s="578">
        <v>1560</v>
      </c>
    </row>
    <row r="85" spans="1:4" ht="37.5" customHeight="1" x14ac:dyDescent="0.2">
      <c r="A85" s="147" t="s">
        <v>52</v>
      </c>
      <c r="B85" s="148"/>
      <c r="C85" s="143"/>
      <c r="D85" s="578">
        <v>1680</v>
      </c>
    </row>
    <row r="86" spans="1:4" ht="37.5" customHeight="1" x14ac:dyDescent="0.2">
      <c r="A86" s="147" t="s">
        <v>53</v>
      </c>
      <c r="B86" s="148"/>
      <c r="C86" s="143"/>
      <c r="D86" s="578">
        <v>1800</v>
      </c>
    </row>
    <row r="87" spans="1:4" ht="37.5" customHeight="1" x14ac:dyDescent="0.2">
      <c r="A87" s="147" t="s">
        <v>54</v>
      </c>
      <c r="B87" s="148"/>
      <c r="C87" s="143"/>
      <c r="D87" s="578">
        <v>1920</v>
      </c>
    </row>
    <row r="88" spans="1:4" ht="37.5" customHeight="1" x14ac:dyDescent="0.2">
      <c r="A88" s="147" t="s">
        <v>55</v>
      </c>
      <c r="B88" s="148"/>
      <c r="C88" s="143"/>
      <c r="D88" s="578">
        <v>2040</v>
      </c>
    </row>
    <row r="89" spans="1:4" ht="37.5" customHeight="1" x14ac:dyDescent="0.2">
      <c r="A89" s="147" t="s">
        <v>56</v>
      </c>
      <c r="B89" s="148"/>
      <c r="C89" s="143"/>
      <c r="D89" s="578">
        <v>2160</v>
      </c>
    </row>
    <row r="90" spans="1:4" ht="37.5" customHeight="1" x14ac:dyDescent="0.2">
      <c r="A90" s="147" t="s">
        <v>57</v>
      </c>
      <c r="B90" s="148"/>
      <c r="C90" s="143"/>
      <c r="D90" s="578">
        <v>2280</v>
      </c>
    </row>
    <row r="91" spans="1:4" ht="37.5" customHeight="1" thickBot="1" x14ac:dyDescent="0.25">
      <c r="A91" s="147" t="s">
        <v>58</v>
      </c>
      <c r="B91" s="148"/>
      <c r="C91" s="143"/>
      <c r="D91" s="578">
        <v>2400</v>
      </c>
    </row>
    <row r="92" spans="1:4" ht="50.1" customHeight="1" thickBot="1" x14ac:dyDescent="0.25">
      <c r="A92" s="136" t="s">
        <v>59</v>
      </c>
      <c r="B92" s="137"/>
      <c r="C92" s="137"/>
      <c r="D92" s="576" t="str">
        <f>"от "&amp;MIN(D93:D102)&amp;" до "&amp;MAX(D93:D102)</f>
        <v>от 60 до 648</v>
      </c>
    </row>
    <row r="93" spans="1:4" ht="151.5" x14ac:dyDescent="0.2">
      <c r="A93" s="149" t="s">
        <v>60</v>
      </c>
      <c r="B93" s="150" t="s">
        <v>13</v>
      </c>
      <c r="C93" s="300"/>
      <c r="D93" s="591">
        <v>192</v>
      </c>
    </row>
    <row r="94" spans="1:4" ht="37.5" customHeight="1" x14ac:dyDescent="0.2">
      <c r="A94" s="377" t="s">
        <v>61</v>
      </c>
      <c r="B94" s="378"/>
      <c r="C94" s="156" t="str">
        <f>"Электронный справочник на основе Справочника организаций "&amp;$C$2&amp;" (версия для ПК)"</f>
        <v>Электронный справочник на основе Справочника организаций "2ГИС.ТАГАНРОГ (версия для ПК)</v>
      </c>
      <c r="D94" s="578">
        <v>60</v>
      </c>
    </row>
    <row r="95" spans="1:4" ht="37.5" customHeight="1" x14ac:dyDescent="0.2">
      <c r="A95" s="377" t="s">
        <v>62</v>
      </c>
      <c r="B95" s="378"/>
      <c r="C95" s="159"/>
      <c r="D95" s="578">
        <v>648</v>
      </c>
    </row>
    <row r="96" spans="1:4" ht="37.5" customHeight="1" x14ac:dyDescent="0.2">
      <c r="A96" s="381" t="s">
        <v>63</v>
      </c>
      <c r="B96" s="382"/>
      <c r="C96" s="159"/>
      <c r="D96" s="578">
        <v>180</v>
      </c>
    </row>
    <row r="97" spans="1:4" ht="37.5" customHeight="1" x14ac:dyDescent="0.2">
      <c r="A97" s="383" t="s">
        <v>64</v>
      </c>
      <c r="B97" s="384"/>
      <c r="C97" s="159"/>
      <c r="D97" s="578">
        <v>594</v>
      </c>
    </row>
    <row r="98" spans="1:4" ht="37.5" customHeight="1" x14ac:dyDescent="0.2">
      <c r="A98" s="377" t="s">
        <v>65</v>
      </c>
      <c r="B98" s="378"/>
      <c r="C98" s="159"/>
      <c r="D98" s="591">
        <v>60</v>
      </c>
    </row>
    <row r="99" spans="1:4" ht="37.5" customHeight="1" x14ac:dyDescent="0.2">
      <c r="A99" s="377" t="s">
        <v>66</v>
      </c>
      <c r="B99" s="378"/>
      <c r="C99" s="159"/>
      <c r="D99" s="591">
        <v>60</v>
      </c>
    </row>
    <row r="100" spans="1:4" ht="37.5" customHeight="1" x14ac:dyDescent="0.2">
      <c r="A100" s="377" t="s">
        <v>67</v>
      </c>
      <c r="B100" s="378"/>
      <c r="C100" s="159"/>
      <c r="D100" s="591">
        <v>120</v>
      </c>
    </row>
    <row r="101" spans="1:4" ht="37.5" customHeight="1" x14ac:dyDescent="0.2">
      <c r="A101" s="377" t="s">
        <v>68</v>
      </c>
      <c r="B101" s="378"/>
      <c r="C101" s="159"/>
      <c r="D101" s="591">
        <v>180</v>
      </c>
    </row>
    <row r="102" spans="1:4" ht="37.5" customHeight="1" thickBot="1" x14ac:dyDescent="0.25">
      <c r="A102" s="386" t="s">
        <v>69</v>
      </c>
      <c r="B102" s="387"/>
      <c r="C102" s="164"/>
      <c r="D102" s="695">
        <v>240</v>
      </c>
    </row>
    <row r="103" spans="1:4" s="16" customFormat="1" ht="117.75" customHeight="1" thickBot="1" x14ac:dyDescent="0.25">
      <c r="A103" s="287" t="s">
        <v>71</v>
      </c>
      <c r="B103" s="288"/>
      <c r="C103" s="28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"2ГИС.ТАГАНРОГ (версия для ПК); 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Интернет-площадки и Веб-приложения на основе Cправочника организаций "2ГИС.ТАГАНРОГ, http://api.2gis.ru/</v>
      </c>
      <c r="D103" s="769">
        <v>30</v>
      </c>
    </row>
    <row r="104" spans="1:4" ht="50.1" customHeight="1" thickBot="1" x14ac:dyDescent="0.25">
      <c r="A104" s="24" t="s">
        <v>72</v>
      </c>
      <c r="B104" s="25"/>
      <c r="C104" s="26"/>
      <c r="D104" s="27" t="str">
        <f>"от "&amp;MIN(D106,D126:D142)&amp;" до "&amp;MAX(D106,D126:D142)</f>
        <v>от 300 до 2412</v>
      </c>
    </row>
    <row r="105" spans="1:4" ht="21.75" thickBot="1" x14ac:dyDescent="0.25">
      <c r="A105" s="290"/>
      <c r="B105" s="291"/>
      <c r="C105" s="130"/>
      <c r="D105" s="553"/>
    </row>
    <row r="106" spans="1:4" ht="57.75" customHeight="1" thickBot="1" x14ac:dyDescent="0.25">
      <c r="A106" s="179" t="s">
        <v>73</v>
      </c>
      <c r="B106" s="180"/>
      <c r="C106"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"2ГИС.ТАГАНРОГ (версия для ПК); Интернет-площадка 2gis.kz на основе Cправочника организаций "2ГИС.ТАГАНРОГ; Электронный справочник на основе Справочника организаций "2ГИС.ТАГАНРОГ (мобильная версия); Интернет-площадки и Веб-приложения на основе Cправочника организаций "2ГИС.ТАГАНРОГ, http://api.2gis.kz/</v>
      </c>
      <c r="D106" s="583">
        <v>360</v>
      </c>
    </row>
    <row r="107" spans="1:4" ht="57.75" customHeight="1" thickBot="1" x14ac:dyDescent="0.25">
      <c r="A107" s="184" t="s">
        <v>74</v>
      </c>
      <c r="B107" s="185"/>
      <c r="C107" s="186"/>
      <c r="D107" s="698" t="s">
        <v>75</v>
      </c>
    </row>
    <row r="108" spans="1:4" ht="57.75" customHeight="1" x14ac:dyDescent="0.2">
      <c r="A108" s="190" t="s">
        <v>76</v>
      </c>
      <c r="B108" s="191"/>
      <c r="C108" s="186"/>
      <c r="D108" s="578">
        <f>D106/4</f>
        <v>90</v>
      </c>
    </row>
    <row r="109" spans="1:4" ht="57.75" customHeight="1" x14ac:dyDescent="0.2">
      <c r="A109" s="190" t="s">
        <v>77</v>
      </c>
      <c r="B109" s="191"/>
      <c r="C109" s="186"/>
      <c r="D109" s="578">
        <f>D106/5</f>
        <v>72</v>
      </c>
    </row>
    <row r="110" spans="1:4" ht="57.75" customHeight="1" x14ac:dyDescent="0.2">
      <c r="A110" s="190" t="s">
        <v>78</v>
      </c>
      <c r="B110" s="191"/>
      <c r="C110" s="186"/>
      <c r="D110" s="578">
        <f>D106/6</f>
        <v>60</v>
      </c>
    </row>
    <row r="111" spans="1:4" ht="57.75" customHeight="1" x14ac:dyDescent="0.2">
      <c r="A111" s="190" t="s">
        <v>79</v>
      </c>
      <c r="B111" s="191"/>
      <c r="C111" s="186"/>
      <c r="D111" s="578">
        <f>D106/7</f>
        <v>51.428571428571431</v>
      </c>
    </row>
    <row r="112" spans="1:4" ht="57.75" customHeight="1" x14ac:dyDescent="0.2">
      <c r="A112" s="190" t="s">
        <v>80</v>
      </c>
      <c r="B112" s="191"/>
      <c r="C112" s="186"/>
      <c r="D112" s="578">
        <f>D106/8</f>
        <v>45</v>
      </c>
    </row>
    <row r="113" spans="1:4" ht="57.75" customHeight="1" x14ac:dyDescent="0.2">
      <c r="A113" s="190" t="s">
        <v>81</v>
      </c>
      <c r="B113" s="191"/>
      <c r="C113" s="186"/>
      <c r="D113" s="578">
        <f>D106/9</f>
        <v>40</v>
      </c>
    </row>
    <row r="114" spans="1:4" ht="57.75" customHeight="1" thickBot="1" x14ac:dyDescent="0.25">
      <c r="A114" s="190" t="s">
        <v>82</v>
      </c>
      <c r="B114" s="191"/>
      <c r="C114" s="186"/>
      <c r="D114" s="578">
        <f>D106/10</f>
        <v>36</v>
      </c>
    </row>
    <row r="115" spans="1:4" ht="57.75" customHeight="1" thickBot="1" x14ac:dyDescent="0.25">
      <c r="A115" s="179" t="s">
        <v>83</v>
      </c>
      <c r="B115" s="180"/>
      <c r="C115" s="186"/>
      <c r="D115" s="583">
        <v>1368</v>
      </c>
    </row>
    <row r="116" spans="1:4" ht="57.75" customHeight="1" thickBot="1" x14ac:dyDescent="0.25">
      <c r="A116" s="184" t="s">
        <v>74</v>
      </c>
      <c r="B116" s="185"/>
      <c r="C116" s="186"/>
      <c r="D116" s="698" t="s">
        <v>75</v>
      </c>
    </row>
    <row r="117" spans="1:4" ht="57.75" customHeight="1" x14ac:dyDescent="0.2">
      <c r="A117" s="190" t="s">
        <v>76</v>
      </c>
      <c r="B117" s="191"/>
      <c r="C117" s="186"/>
      <c r="D117" s="578">
        <v>342</v>
      </c>
    </row>
    <row r="118" spans="1:4" ht="57.75" customHeight="1" x14ac:dyDescent="0.2">
      <c r="A118" s="190" t="s">
        <v>77</v>
      </c>
      <c r="B118" s="191"/>
      <c r="C118" s="186"/>
      <c r="D118" s="578">
        <v>273.59999999999997</v>
      </c>
    </row>
    <row r="119" spans="1:4" ht="57.75" customHeight="1" x14ac:dyDescent="0.2">
      <c r="A119" s="190" t="s">
        <v>78</v>
      </c>
      <c r="B119" s="191"/>
      <c r="C119" s="186"/>
      <c r="D119" s="578">
        <v>228</v>
      </c>
    </row>
    <row r="120" spans="1:4" ht="57.75" customHeight="1" x14ac:dyDescent="0.2">
      <c r="A120" s="190" t="s">
        <v>79</v>
      </c>
      <c r="B120" s="191"/>
      <c r="C120" s="186"/>
      <c r="D120" s="578">
        <v>195.42857142857142</v>
      </c>
    </row>
    <row r="121" spans="1:4" ht="57.75" customHeight="1" x14ac:dyDescent="0.2">
      <c r="A121" s="190" t="s">
        <v>80</v>
      </c>
      <c r="B121" s="191"/>
      <c r="C121" s="186"/>
      <c r="D121" s="578">
        <v>171</v>
      </c>
    </row>
    <row r="122" spans="1:4" ht="57.75" customHeight="1" x14ac:dyDescent="0.2">
      <c r="A122" s="190" t="s">
        <v>81</v>
      </c>
      <c r="B122" s="191"/>
      <c r="C122" s="186"/>
      <c r="D122" s="578">
        <v>152</v>
      </c>
    </row>
    <row r="123" spans="1:4" ht="57.75" customHeight="1" thickBot="1" x14ac:dyDescent="0.25">
      <c r="A123" s="190" t="s">
        <v>82</v>
      </c>
      <c r="B123" s="191"/>
      <c r="C123" s="194"/>
      <c r="D123" s="578">
        <v>136.79999999999998</v>
      </c>
    </row>
    <row r="124" spans="1:4" s="16" customFormat="1" ht="62.45" customHeight="1" thickBot="1" x14ac:dyDescent="0.25">
      <c r="A124" s="195" t="s">
        <v>84</v>
      </c>
      <c r="B124" s="196"/>
      <c r="C124"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2ГИС 4.0 и выше)</v>
      </c>
      <c r="D124" s="589">
        <v>3000</v>
      </c>
    </row>
    <row r="125" spans="1:4" ht="21.75" thickBot="1" x14ac:dyDescent="0.25">
      <c r="A125" s="197"/>
      <c r="B125" s="198"/>
      <c r="C125" s="125"/>
      <c r="D125" s="590"/>
    </row>
    <row r="126" spans="1:4" ht="50.1" customHeight="1" x14ac:dyDescent="0.2">
      <c r="A126" s="160" t="s">
        <v>85</v>
      </c>
      <c r="B126" s="161"/>
      <c r="C126" s="298" t="str">
        <f>"Интернет-площадка 2gis.ru на основе Cправочника организаций "&amp;$C$2&amp;""</f>
        <v>Интернет-площадка 2gis.ru на основе Cправочника организаций "2ГИС.ТАГАНРОГ</v>
      </c>
      <c r="D126" s="591">
        <v>1740</v>
      </c>
    </row>
    <row r="127" spans="1:4" ht="50.1" customHeight="1" x14ac:dyDescent="0.2">
      <c r="A127" s="160" t="s">
        <v>86</v>
      </c>
      <c r="B127" s="161"/>
      <c r="C127" s="203" t="str">
        <f>"Электронный справочник на основе Справочника организаций "&amp;$C$2&amp;" (версия для ПК)"</f>
        <v>Электронный справочник на основе Справочника организаций "2ГИС.ТАГАНРОГ (версия для ПК)</v>
      </c>
      <c r="D127" s="591">
        <v>648</v>
      </c>
    </row>
    <row r="128" spans="1:4" ht="50.1" customHeight="1" x14ac:dyDescent="0.2">
      <c r="A128" s="160" t="s">
        <v>87</v>
      </c>
      <c r="B128" s="161"/>
      <c r="C128" s="203" t="str">
        <f>"Электронный справочник на основе Справочника организаций "&amp;$C$2&amp;" (версия для ПК)"</f>
        <v>Электронный справочник на основе Справочника организаций "2ГИС.ТАГАНРОГ (версия для ПК)</v>
      </c>
      <c r="D128" s="591">
        <v>1008</v>
      </c>
    </row>
    <row r="129" spans="1:4" ht="50.1" customHeight="1" x14ac:dyDescent="0.2">
      <c r="A129" s="160" t="s">
        <v>88</v>
      </c>
      <c r="B129" s="161"/>
      <c r="C129" s="203" t="str">
        <f>"Интернет-площадка 2gis.ru на основе Cправочника организаций "&amp;$C$2&amp;""</f>
        <v>Интернет-площадка 2gis.ru на основе Cправочника организаций "2ГИС.ТАГАНРОГ</v>
      </c>
      <c r="D129" s="591">
        <v>2010</v>
      </c>
    </row>
    <row r="130" spans="1:4" ht="50.1" customHeight="1" x14ac:dyDescent="0.2">
      <c r="A130" s="160" t="s">
        <v>89</v>
      </c>
      <c r="B130" s="161"/>
      <c r="C130" s="203" t="str">
        <f>"Интернет-площадка 2gis.ru на основе Cправочника организаций "&amp;$C$2&amp;""</f>
        <v>Интернет-площадка 2gis.ru на основе Cправочника организаций "2ГИС.ТАГАНРОГ</v>
      </c>
      <c r="D130" s="591">
        <v>2412</v>
      </c>
    </row>
    <row r="131" spans="1:4" ht="50.1" customHeight="1" x14ac:dyDescent="0.2">
      <c r="A131" s="160" t="s">
        <v>90</v>
      </c>
      <c r="B131" s="161"/>
      <c r="C131" s="203" t="str">
        <f>"Электронный справочник на основе Справочника организаций "&amp;$C$2&amp;" (версия для ПК)"</f>
        <v>Электронный справочник на основе Справочника организаций "2ГИС.ТАГАНРОГ (версия для ПК)</v>
      </c>
      <c r="D131" s="591">
        <v>648</v>
      </c>
    </row>
    <row r="132" spans="1:4" ht="50.1" customHeight="1" x14ac:dyDescent="0.2">
      <c r="A132" s="160" t="s">
        <v>91</v>
      </c>
      <c r="B132" s="161"/>
      <c r="C132" s="203" t="str">
        <f>"Электронный справочник на основе Справочника организаций "&amp;$C$2&amp;" (версия для ПК)"</f>
        <v>Электронный справочник на основе Справочника организаций "2ГИС.ТАГАНРОГ (версия для ПК)</v>
      </c>
      <c r="D132" s="591">
        <v>414</v>
      </c>
    </row>
    <row r="133" spans="1:4" ht="50.1" customHeight="1" x14ac:dyDescent="0.2">
      <c r="A133" s="160" t="s">
        <v>92</v>
      </c>
      <c r="B133" s="161"/>
      <c r="C133" s="203" t="str">
        <f>"Электронный справочник на основе Справочника организаций "&amp;$C$2&amp;" (версия для ПК)"</f>
        <v>Электронный справочник на основе Справочника организаций "2ГИС.ТАГАНРОГ (версия для ПК)</v>
      </c>
      <c r="D133" s="591">
        <v>888</v>
      </c>
    </row>
    <row r="134" spans="1:4" ht="50.1" customHeight="1" x14ac:dyDescent="0.2">
      <c r="A134" s="160" t="s">
        <v>93</v>
      </c>
      <c r="B134" s="161"/>
      <c r="C134" s="203" t="str">
        <f>C165</f>
        <v>электронный справочник на основе Справочника организаций "2ГИС.ТАГАНРОГ (мобильная версия 2ГИС 4.0 и выше)</v>
      </c>
      <c r="D134" s="591">
        <v>1200</v>
      </c>
    </row>
    <row r="135" spans="1:4" ht="50.1" customHeight="1" x14ac:dyDescent="0.2">
      <c r="A135" s="160" t="s">
        <v>94</v>
      </c>
      <c r="B135" s="161"/>
      <c r="C135" s="203" t="s">
        <v>95</v>
      </c>
      <c r="D135" s="591">
        <v>300</v>
      </c>
    </row>
    <row r="136" spans="1:4" ht="79.5" customHeight="1" x14ac:dyDescent="0.2">
      <c r="A136" s="160" t="s">
        <v>96</v>
      </c>
      <c r="B136" s="161"/>
      <c r="C136"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"2ГИС.ТАГАНРОГ (мобильная версия 2ГИС 4.0 и выше); Интернет-площадка 2gis.ru на основе Cправочника организаций "2ГИС.ТАГАНРОГ</v>
      </c>
      <c r="D136" s="591">
        <v>1008</v>
      </c>
    </row>
    <row r="137" spans="1:4" ht="79.5" customHeight="1" x14ac:dyDescent="0.2">
      <c r="A137" s="160" t="s">
        <v>97</v>
      </c>
      <c r="B137" s="161"/>
      <c r="C137" s="203" t="str">
        <f t="shared" ref="C137:C13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"2ГИС.ТАГАНРОГ (мобильная версия 2ГИС 4.0 и выше); Интернет-площадка 2gis.ru на основе Cправочника организаций "2ГИС.ТАГАНРОГ</v>
      </c>
      <c r="D137" s="591">
        <v>804</v>
      </c>
    </row>
    <row r="138" spans="1:4" ht="79.5" customHeight="1" x14ac:dyDescent="0.2">
      <c r="A138" s="160" t="s">
        <v>98</v>
      </c>
      <c r="B138" s="161"/>
      <c r="C138" s="203" t="str">
        <f t="shared" si="0"/>
        <v>электронный справочник на основе Справочника организаций "2ГИС.ТАГАНРОГ (мобильная версия 2ГИС 4.0 и выше); Интернет-площадка 2gis.ru на основе Cправочника организаций "2ГИС.ТАГАНРОГ</v>
      </c>
      <c r="D138" s="591">
        <v>474</v>
      </c>
    </row>
    <row r="139" spans="1:4" ht="79.5" customHeight="1" x14ac:dyDescent="0.2">
      <c r="A139" s="160" t="s">
        <v>99</v>
      </c>
      <c r="B139" s="161"/>
      <c r="C139" s="203" t="str">
        <f t="shared" si="0"/>
        <v>электронный справочник на основе Справочника организаций "2ГИС.ТАГАНРОГ (мобильная версия 2ГИС 4.0 и выше); Интернет-площадка 2gis.ru на основе Cправочника организаций "2ГИС.ТАГАНРОГ</v>
      </c>
      <c r="D139" s="591">
        <v>408</v>
      </c>
    </row>
    <row r="140" spans="1:4" ht="79.5" customHeight="1" x14ac:dyDescent="0.2">
      <c r="A140" s="160" t="s">
        <v>100</v>
      </c>
      <c r="B140" s="161" t="s">
        <v>100</v>
      </c>
      <c r="C140"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"2ГИС.ТАГАНРОГ (мобильная версия 2ГИС 4.0 и выше); Интернет-площадка 2gis.ru на основе Cправочника организаций "2ГИС.ТАГАНРОГ</v>
      </c>
      <c r="D140" s="591">
        <v>2010</v>
      </c>
    </row>
    <row r="141" spans="1:4" ht="79.5" customHeight="1" x14ac:dyDescent="0.2">
      <c r="A141" s="160" t="s">
        <v>101</v>
      </c>
      <c r="B141" s="161" t="s">
        <v>101</v>
      </c>
      <c r="C141"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"2ГИС.ТАГАНРОГ (мобильная версия 2ГИС 4.0 и выше); Интернет-площадка 2gis.ru на основе Cправочника организаций "2ГИС.ТАГАНРОГ</v>
      </c>
      <c r="D141" s="591">
        <v>2004</v>
      </c>
    </row>
    <row r="142" spans="1:4" ht="50.1" customHeight="1" thickBot="1" x14ac:dyDescent="0.25">
      <c r="A142" s="160" t="s">
        <v>102</v>
      </c>
      <c r="B142" s="161"/>
      <c r="C142" s="203" t="str">
        <f>"Электронный справочник на основе Справочника организаций "&amp;$C$2&amp;" (версия для ПК)"</f>
        <v>Электронный справочник на основе Справочника организаций "2ГИС.ТАГАНРОГ (версия для ПК)</v>
      </c>
      <c r="D142" s="591">
        <v>474</v>
      </c>
    </row>
    <row r="143" spans="1:4" s="16" customFormat="1" ht="102" customHeight="1" thickBot="1" x14ac:dyDescent="0.25">
      <c r="A143" s="160" t="s">
        <v>16</v>
      </c>
      <c r="B143" s="161"/>
      <c r="C143"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2ГИС 4.0 и выше)</v>
      </c>
      <c r="D143" s="591">
        <v>192</v>
      </c>
    </row>
    <row r="144" spans="1:4" s="16" customFormat="1" ht="102" customHeight="1" thickBot="1" x14ac:dyDescent="0.25">
      <c r="A144" s="160" t="s">
        <v>103</v>
      </c>
      <c r="B144" s="161"/>
      <c r="C144"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2ГИС 4.0 и выше)</v>
      </c>
      <c r="D144" s="591">
        <v>100002</v>
      </c>
    </row>
    <row r="145" spans="1:4" s="16" customFormat="1" ht="126" customHeight="1" x14ac:dyDescent="0.2">
      <c r="A145" s="160" t="s">
        <v>104</v>
      </c>
      <c r="B145" s="161"/>
      <c r="C145" s="30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"2ГИС.ТАГАНРОГ (версия для ПК); 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Интернет-площадки и Веб-приложения на основе Cправочника организаций "2ГИС.ТАГАНРОГ, http://api.2gis.ru/</v>
      </c>
      <c r="D145" s="591">
        <v>1005</v>
      </c>
    </row>
    <row r="146" spans="1:4" s="16" customFormat="1" ht="96" customHeight="1" x14ac:dyDescent="0.2">
      <c r="A146" s="154" t="s">
        <v>106</v>
      </c>
      <c r="B146" s="204"/>
      <c r="C146"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"2ГИС.ТАГАНРОГ (мобильная версия 2ГИС 4.0 и выше)</v>
      </c>
      <c r="D146" s="591">
        <v>2004</v>
      </c>
    </row>
    <row r="147" spans="1:4" ht="50.1" customHeight="1" x14ac:dyDescent="0.2">
      <c r="A147" s="160" t="s">
        <v>107</v>
      </c>
      <c r="B147" s="161"/>
      <c r="C147" s="203" t="str">
        <f>"Интернет-площадка 2gis.ru на основе Cправочника организаций "&amp;$C$2&amp;""</f>
        <v>Интернет-площадка 2gis.ru на основе Cправочника организаций "2ГИС.ТАГАНРОГ</v>
      </c>
      <c r="D147" s="591">
        <v>2520</v>
      </c>
    </row>
    <row r="148" spans="1:4" ht="42" customHeight="1" x14ac:dyDescent="0.2">
      <c r="A148" s="160" t="s">
        <v>108</v>
      </c>
      <c r="B148" s="161"/>
      <c r="C148" s="203" t="str">
        <f t="shared" ref="C148:C157" si="1">"Электронный справочник на основе Справочника организаций "&amp;$C$2&amp;" (версия для ПК)"</f>
        <v>Электронный справочник на основе Справочника организаций "2ГИС.ТАГАНРОГ (версия для ПК)</v>
      </c>
      <c r="D148" s="591">
        <v>960</v>
      </c>
    </row>
    <row r="149" spans="1:4" ht="50.1" customHeight="1" x14ac:dyDescent="0.2">
      <c r="A149" s="160" t="s">
        <v>109</v>
      </c>
      <c r="B149" s="161"/>
      <c r="C149" s="203" t="str">
        <f t="shared" si="1"/>
        <v>Электронный справочник на основе Справочника организаций "2ГИС.ТАГАНРОГ (версия для ПК)</v>
      </c>
      <c r="D149" s="591">
        <v>1440</v>
      </c>
    </row>
    <row r="150" spans="1:4" ht="50.1" customHeight="1" x14ac:dyDescent="0.2">
      <c r="A150" s="160" t="s">
        <v>110</v>
      </c>
      <c r="B150" s="161"/>
      <c r="C150" s="203" t="str">
        <f>"Интернет-площадка 2gis.ru на основе Cправочника организаций "&amp;$C$2&amp;""</f>
        <v>Интернет-площадка 2gis.ru на основе Cправочника организаций "2ГИС.ТАГАНРОГ</v>
      </c>
      <c r="D150" s="591">
        <v>2880</v>
      </c>
    </row>
    <row r="151" spans="1:4" ht="50.1" customHeight="1" x14ac:dyDescent="0.2">
      <c r="A151" s="160" t="s">
        <v>111</v>
      </c>
      <c r="B151" s="161"/>
      <c r="C151" s="203" t="str">
        <f>"Интернет-площадка 2gis.ru на основе Cправочника организаций "&amp;$C$2&amp;""</f>
        <v>Интернет-площадка 2gis.ru на основе Cправочника организаций "2ГИС.ТАГАНРОГ</v>
      </c>
      <c r="D151" s="591">
        <v>3456</v>
      </c>
    </row>
    <row r="152" spans="1:4" ht="50.1" customHeight="1" x14ac:dyDescent="0.2">
      <c r="A152" s="160" t="s">
        <v>112</v>
      </c>
      <c r="B152" s="161"/>
      <c r="C152" s="203" t="str">
        <f t="shared" si="1"/>
        <v>Электронный справочник на основе Справочника организаций "2ГИС.ТАГАНРОГ (версия для ПК)</v>
      </c>
      <c r="D152" s="591">
        <v>960</v>
      </c>
    </row>
    <row r="153" spans="1:4" ht="50.1" customHeight="1" x14ac:dyDescent="0.2">
      <c r="A153" s="160" t="s">
        <v>113</v>
      </c>
      <c r="B153" s="161"/>
      <c r="C153" s="203" t="str">
        <f t="shared" si="1"/>
        <v>Электронный справочник на основе Справочника организаций "2ГИС.ТАГАНРОГ (версия для ПК)</v>
      </c>
      <c r="D153" s="591">
        <v>600</v>
      </c>
    </row>
    <row r="154" spans="1:4" ht="50.1" customHeight="1" x14ac:dyDescent="0.2">
      <c r="A154" s="160" t="s">
        <v>114</v>
      </c>
      <c r="B154" s="161"/>
      <c r="C154" s="203" t="str">
        <f t="shared" si="1"/>
        <v>Электронный справочник на основе Справочника организаций "2ГИС.ТАГАНРОГ (версия для ПК)</v>
      </c>
      <c r="D154" s="591">
        <v>1320</v>
      </c>
    </row>
    <row r="155" spans="1:4" ht="50.1" customHeight="1" x14ac:dyDescent="0.2">
      <c r="A155" s="160" t="s">
        <v>115</v>
      </c>
      <c r="B155" s="161"/>
      <c r="C155" s="203" t="s">
        <v>95</v>
      </c>
      <c r="D155" s="591">
        <v>480</v>
      </c>
    </row>
    <row r="156" spans="1:4" ht="69" customHeight="1" x14ac:dyDescent="0.2">
      <c r="A156" s="160" t="s">
        <v>116</v>
      </c>
      <c r="B156" s="161"/>
      <c r="C156"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"2ГИС.ТАГАНРОГ (мобильная версия 2ГИС 4.0 и выше); Интернет-площадка 2gis.ru на основе Cправочника организаций "2ГИС.ТАГАНРОГ</v>
      </c>
      <c r="D156" s="591">
        <v>2880</v>
      </c>
    </row>
    <row r="157" spans="1:4" ht="50.1" customHeight="1" thickBot="1" x14ac:dyDescent="0.25">
      <c r="A157" s="160" t="s">
        <v>117</v>
      </c>
      <c r="B157" s="161"/>
      <c r="C157" s="203" t="str">
        <f t="shared" si="1"/>
        <v>Электронный справочник на основе Справочника организаций "2ГИС.ТАГАНРОГ (версия для ПК)</v>
      </c>
      <c r="D157" s="591">
        <v>720</v>
      </c>
    </row>
    <row r="158" spans="1:4" s="16" customFormat="1" ht="36" customHeight="1" thickBot="1" x14ac:dyDescent="0.25">
      <c r="A158" s="24" t="s">
        <v>118</v>
      </c>
      <c r="B158" s="25"/>
      <c r="C158" s="24"/>
      <c r="D158" s="592"/>
    </row>
    <row r="159" spans="1:4" s="16" customFormat="1" ht="50.1" customHeight="1" x14ac:dyDescent="0.2">
      <c r="A159" s="160" t="s">
        <v>119</v>
      </c>
      <c r="B159" s="161"/>
      <c r="C159" s="206" t="str">
        <f>"Электронный справочник на основе Справочника организаций "&amp;$C$2&amp;" (мобильная версия)"</f>
        <v>Электронный справочник на основе Справочника организаций "2ГИС.ТАГАНРОГ (мобильная версия)</v>
      </c>
      <c r="D159" s="591">
        <v>2004</v>
      </c>
    </row>
    <row r="160" spans="1:4" s="16" customFormat="1" ht="50.1" customHeight="1" x14ac:dyDescent="0.2">
      <c r="A160" s="160" t="s">
        <v>120</v>
      </c>
      <c r="B160" s="161"/>
      <c r="C160" s="209"/>
      <c r="D160" s="591">
        <v>2004</v>
      </c>
    </row>
    <row r="161" spans="1:4" s="16" customFormat="1" ht="50.1" customHeight="1" x14ac:dyDescent="0.2">
      <c r="A161" s="207" t="s">
        <v>121</v>
      </c>
      <c r="B161" s="208"/>
      <c r="C161" s="209"/>
      <c r="D161" s="591">
        <v>1500</v>
      </c>
    </row>
    <row r="162" spans="1:4" s="16" customFormat="1" ht="50.1" customHeight="1" x14ac:dyDescent="0.2">
      <c r="A162" s="207" t="s">
        <v>122</v>
      </c>
      <c r="B162" s="208"/>
      <c r="C162" s="209"/>
      <c r="D162" s="591">
        <v>150</v>
      </c>
    </row>
    <row r="163" spans="1:4" s="16" customFormat="1" ht="50.1" customHeight="1" thickBot="1" x14ac:dyDescent="0.25">
      <c r="A163" s="207" t="s">
        <v>123</v>
      </c>
      <c r="B163" s="208"/>
      <c r="C163" s="210"/>
      <c r="D163" s="591">
        <v>510</v>
      </c>
    </row>
    <row r="164" spans="1:4" s="16" customFormat="1" ht="50.1" customHeight="1" thickBot="1" x14ac:dyDescent="0.25">
      <c r="A164" s="24" t="s">
        <v>124</v>
      </c>
      <c r="B164" s="25"/>
      <c r="C164" s="26"/>
      <c r="D164" s="26"/>
    </row>
    <row r="165" spans="1:4" ht="50.1" customHeight="1" x14ac:dyDescent="0.2">
      <c r="A165" s="160" t="s">
        <v>214</v>
      </c>
      <c r="B165" s="161"/>
      <c r="C165"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"2ГИС.ТАГАНРОГ (мобильная версия 2ГИС 4.0 и выше)</v>
      </c>
      <c r="D165" s="591">
        <v>180</v>
      </c>
    </row>
    <row r="166" spans="1:4" ht="50.1" customHeight="1" x14ac:dyDescent="0.2">
      <c r="A166" s="160" t="s">
        <v>126</v>
      </c>
      <c r="B166" s="161"/>
      <c r="C166" s="203" t="str">
        <f>"Интернет-площадка 2gis.ru на основе Cправочника организаций "&amp;$C$2&amp;""</f>
        <v>Интернет-площадка 2gis.ru на основе Cправочника организаций "2ГИС.ТАГАНРОГ</v>
      </c>
      <c r="D166" s="578">
        <v>180</v>
      </c>
    </row>
    <row r="167" spans="1:4" ht="50.1" customHeight="1" x14ac:dyDescent="0.2">
      <c r="A167" s="160" t="s">
        <v>127</v>
      </c>
      <c r="B167" s="161"/>
      <c r="C167" s="203" t="str">
        <f>"Электронный справочник на основе Справочника организаций "&amp;$C$2&amp;" (версия для ПК)"</f>
        <v>Электронный справочник на основе Справочника организаций "2ГИС.ТАГАНРОГ (версия для ПК)</v>
      </c>
      <c r="D167" s="591">
        <v>180</v>
      </c>
    </row>
    <row r="168" spans="1:4" ht="50.1" customHeight="1" x14ac:dyDescent="0.2">
      <c r="A168" s="160" t="s">
        <v>215</v>
      </c>
      <c r="B168" s="161"/>
      <c r="C168"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"2ГИС.ТАГАНРОГ (мобильная версия 2ГИС 4.0 и выше)</v>
      </c>
      <c r="D168" s="578">
        <v>360</v>
      </c>
    </row>
    <row r="169" spans="1:4" ht="50.1" customHeight="1" x14ac:dyDescent="0.2">
      <c r="A169" s="160" t="s">
        <v>199</v>
      </c>
      <c r="B169" s="161"/>
      <c r="C169" s="127" t="str">
        <f>"Интернет-площадка 2gis.ru на основе Cправочника организаций "&amp;$C$2&amp;""</f>
        <v>Интернет-площадка 2gis.ru на основе Cправочника организаций "2ГИС.ТАГАНРОГ</v>
      </c>
      <c r="D169" s="593">
        <v>360</v>
      </c>
    </row>
    <row r="170" spans="1:4" ht="50.1" customHeight="1" x14ac:dyDescent="0.2">
      <c r="A170" s="160" t="s">
        <v>130</v>
      </c>
      <c r="B170" s="161"/>
      <c r="C170" s="203" t="str">
        <f>"Электронный справочник на основе Справочника организаций "&amp;$C$2&amp;" (версия для ПК)"</f>
        <v>Электронный справочник на основе Справочника организаций "2ГИС.ТАГАНРОГ (версия для ПК)</v>
      </c>
      <c r="D170" s="578">
        <v>360</v>
      </c>
    </row>
    <row r="171" spans="1:4" s="16" customFormat="1" ht="94.5" customHeight="1" x14ac:dyDescent="0.2">
      <c r="A171" s="160" t="s">
        <v>131</v>
      </c>
      <c r="B171" s="161"/>
      <c r="C171" s="301" t="str">
        <f>C166</f>
        <v>Интернет-площадка 2gis.ru на основе Cправочника организаций "2ГИС.ТАГАНРОГ</v>
      </c>
      <c r="D171" s="591">
        <v>180</v>
      </c>
    </row>
    <row r="172" spans="1:4" s="16" customFormat="1" ht="94.5" customHeight="1" thickBot="1" x14ac:dyDescent="0.25">
      <c r="A172" s="160" t="s">
        <v>132</v>
      </c>
      <c r="B172" s="161"/>
      <c r="C172"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2ГИС 4.0 и выше)</v>
      </c>
      <c r="D172" s="591">
        <v>1002</v>
      </c>
    </row>
    <row r="173" spans="1:4" ht="50.1" customHeight="1" thickBot="1" x14ac:dyDescent="0.25">
      <c r="A173" s="290"/>
      <c r="B173" s="291"/>
      <c r="C173" s="130"/>
      <c r="D173" s="553"/>
    </row>
    <row r="174" spans="1:4" s="23" customFormat="1" ht="30" customHeight="1" x14ac:dyDescent="0.2">
      <c r="A174" s="216"/>
      <c r="B174" s="217"/>
      <c r="C174" s="218"/>
      <c r="D174" s="217"/>
    </row>
    <row r="175" spans="1:4" s="16" customFormat="1" ht="21" x14ac:dyDescent="0.2">
      <c r="A175" s="220"/>
      <c r="B175" s="221" t="s">
        <v>133</v>
      </c>
      <c r="C175" s="222" t="s">
        <v>203</v>
      </c>
      <c r="D175" s="222"/>
    </row>
    <row r="176" spans="1:4" s="16" customFormat="1" ht="21" x14ac:dyDescent="0.2">
      <c r="A176" s="220"/>
      <c r="B176" s="223"/>
      <c r="C176" s="224" t="s">
        <v>204</v>
      </c>
      <c r="D176" s="224"/>
    </row>
    <row r="177" spans="1:4" s="16" customFormat="1" ht="21" x14ac:dyDescent="0.2">
      <c r="A177" s="220"/>
      <c r="B177" s="223"/>
      <c r="C177" s="224" t="s">
        <v>205</v>
      </c>
      <c r="D177" s="224"/>
    </row>
    <row r="178" spans="1:4" s="16" customFormat="1" ht="21" x14ac:dyDescent="0.2">
      <c r="A178" s="216"/>
      <c r="B178" s="217"/>
      <c r="C178" s="224"/>
      <c r="D178" s="224"/>
    </row>
    <row r="179" spans="1:4" s="16" customFormat="1" ht="23.25" x14ac:dyDescent="0.2">
      <c r="A179" s="227" t="str">
        <f>Абакан_юр!A174</f>
        <v>По соглашению сторон в качестве валюты платежа могут выступать украинские гривны, в этом случае курс следующий: 1 руб. = 0,4408 гривен</v>
      </c>
      <c r="B179" s="227"/>
      <c r="C179" s="227"/>
      <c r="D179" s="228"/>
    </row>
    <row r="180" spans="1:4" ht="23.25" x14ac:dyDescent="0.2">
      <c r="A180" s="227" t="str">
        <f>Абакан_юр!A175</f>
        <v>По соглашению сторон в качестве валюты платежа могут выступать дирхамы ОАЭ, в этом случае курс следующий: 1 руб. = 0,0420 дирхам</v>
      </c>
      <c r="B180" s="227"/>
      <c r="C180" s="227"/>
      <c r="D180" s="228"/>
    </row>
    <row r="181" spans="1:4" ht="23.25" x14ac:dyDescent="0.2">
      <c r="A181" s="227" t="str">
        <f>Абакан_юр!A176</f>
        <v>По соглашению сторон в качестве валюты платежа могут выступать доллары США, в этом случае курс следующий: 1 руб. = 0,0114 доллара</v>
      </c>
      <c r="B181" s="227"/>
      <c r="C181" s="227"/>
      <c r="D181" s="228"/>
    </row>
    <row r="182" spans="1:4" ht="23.25" x14ac:dyDescent="0.2">
      <c r="A182" s="227" t="str">
        <f>Абакан_юр!A177</f>
        <v>По соглашению сторон в качестве валюты платежа могут выступать евро, в этом случае курс следующий: 1 руб. = 0,0105 евро</v>
      </c>
      <c r="B182" s="227"/>
      <c r="C182" s="227"/>
      <c r="D182" s="228"/>
    </row>
    <row r="183" spans="1:4" ht="23.25" x14ac:dyDescent="0.2">
      <c r="A183" s="227" t="str">
        <f>Абакан_юр!A178</f>
        <v>По соглашению сторон в качестве валюты платежа могут выступать чешские кроны, в этом случае курс следующий: 1 руб. = 0,2605 крона</v>
      </c>
      <c r="B183" s="227"/>
      <c r="C183" s="227"/>
      <c r="D183" s="228"/>
    </row>
    <row r="184" spans="1:4" ht="23.25" x14ac:dyDescent="0.2">
      <c r="A184" s="227" t="str">
        <f>Абакан_юр!A179</f>
        <v>По соглашению сторон в качестве валюты платежа могут выступать киргизские сомы, в этом случае курс следующий: 1 руб. = 1,0083 сом</v>
      </c>
      <c r="B184" s="227"/>
      <c r="C184" s="227"/>
      <c r="D184" s="228"/>
    </row>
    <row r="185" spans="1:4" ht="23.25" x14ac:dyDescent="0.2">
      <c r="A185" s="227" t="str">
        <f>Абакан_юр!A180</f>
        <v>По соглашению сторон в качестве валюты платежа могут выступать казахстанские тенге, в этом случае курс следующий: 1 руб. = 5,0473 тенге</v>
      </c>
      <c r="B185" s="227"/>
      <c r="C185" s="227"/>
      <c r="D185" s="228"/>
    </row>
    <row r="186" spans="1:4" ht="23.25" x14ac:dyDescent="0.2">
      <c r="A186" s="233"/>
      <c r="B186" s="233"/>
      <c r="C186" s="234"/>
      <c r="D186" s="235"/>
    </row>
    <row r="187" spans="1:4" ht="21" x14ac:dyDescent="0.2">
      <c r="A187" s="239" t="s">
        <v>145</v>
      </c>
      <c r="B187" s="239"/>
      <c r="C187" s="239"/>
      <c r="D187" s="239"/>
    </row>
    <row r="188" spans="1:4" ht="23.25" x14ac:dyDescent="0.2">
      <c r="A188" s="233"/>
      <c r="B188" s="233"/>
      <c r="C188" s="234"/>
      <c r="D188" s="235"/>
    </row>
    <row r="189" spans="1:4" ht="24" thickBot="1" x14ac:dyDescent="0.25">
      <c r="A189" s="240" t="s">
        <v>146</v>
      </c>
      <c r="B189" s="240"/>
      <c r="C189" s="240"/>
      <c r="D189" s="240"/>
    </row>
    <row r="190" spans="1:4" ht="21.75" thickBot="1" x14ac:dyDescent="0.25">
      <c r="A190" s="243" t="s">
        <v>147</v>
      </c>
      <c r="B190" s="244"/>
      <c r="C190" s="244"/>
      <c r="D190" s="245"/>
    </row>
    <row r="191" spans="1:4" ht="63.75" thickBot="1" x14ac:dyDescent="0.25">
      <c r="A191" s="426" t="s">
        <v>148</v>
      </c>
      <c r="B191" s="427"/>
      <c r="C191" s="250" t="s">
        <v>149</v>
      </c>
      <c r="D191" s="250" t="s">
        <v>150</v>
      </c>
    </row>
    <row r="192" spans="1:4" ht="84" x14ac:dyDescent="0.2">
      <c r="A192" s="253" t="s">
        <v>151</v>
      </c>
      <c r="B192" s="254"/>
      <c r="C192" s="255" t="s">
        <v>152</v>
      </c>
      <c r="D192" s="432" t="s">
        <v>153</v>
      </c>
    </row>
    <row r="193" spans="1:4" ht="42" x14ac:dyDescent="0.2">
      <c r="A193" s="258" t="s">
        <v>154</v>
      </c>
      <c r="B193" s="259"/>
      <c r="C193" s="260" t="s">
        <v>155</v>
      </c>
      <c r="D193" s="434" t="s">
        <v>156</v>
      </c>
    </row>
    <row r="194" spans="1:4" ht="63" x14ac:dyDescent="0.2">
      <c r="A194" s="258" t="s">
        <v>157</v>
      </c>
      <c r="B194" s="259"/>
      <c r="C194" s="260" t="s">
        <v>158</v>
      </c>
      <c r="D194" s="434" t="s">
        <v>156</v>
      </c>
    </row>
    <row r="195" spans="1:4" ht="42.75" thickBot="1" x14ac:dyDescent="0.25">
      <c r="A195" s="321" t="s">
        <v>160</v>
      </c>
      <c r="B195" s="322"/>
      <c r="C195" s="611" t="s">
        <v>161</v>
      </c>
      <c r="D195" s="611" t="s">
        <v>156</v>
      </c>
    </row>
    <row r="196" spans="1:4" ht="50.1" customHeight="1" thickBot="1" x14ac:dyDescent="0.25">
      <c r="A196" s="321" t="s">
        <v>162</v>
      </c>
      <c r="B196" s="322"/>
      <c r="C196" s="323" t="s">
        <v>163</v>
      </c>
      <c r="D196" s="323" t="s">
        <v>156</v>
      </c>
    </row>
    <row r="197" spans="1:4" ht="50.1" customHeight="1" x14ac:dyDescent="0.2">
      <c r="D197" s="217">
        <v>1500</v>
      </c>
    </row>
    <row r="198" spans="1:4" ht="50.1" customHeight="1" x14ac:dyDescent="0.2">
      <c r="A198" s="264" t="s">
        <v>164</v>
      </c>
      <c r="B198" s="264"/>
      <c r="C198" s="264"/>
      <c r="D198" s="264"/>
    </row>
    <row r="199" spans="1:4" ht="111" customHeight="1" x14ac:dyDescent="0.2">
      <c r="A199" s="264" t="s">
        <v>165</v>
      </c>
      <c r="B199" s="264"/>
      <c r="C199" s="264"/>
      <c r="D199" s="264"/>
    </row>
    <row r="200" spans="1:4" ht="108" customHeight="1" x14ac:dyDescent="0.2">
      <c r="A200" s="326" t="str">
        <f>Абакан_юр!A195</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0" s="326"/>
      <c r="C200" s="326"/>
      <c r="D200" s="326"/>
    </row>
    <row r="201" spans="1:4" ht="155.25" customHeight="1" x14ac:dyDescent="0.2">
      <c r="A201" s="239" t="s">
        <v>167</v>
      </c>
      <c r="B201" s="239"/>
      <c r="C201" s="239"/>
      <c r="D201" s="239"/>
    </row>
    <row r="202" spans="1:4" s="217" customFormat="1" ht="102.75" customHeight="1" x14ac:dyDescent="0.2">
      <c r="A202" s="264" t="s">
        <v>168</v>
      </c>
      <c r="B202" s="264"/>
      <c r="C202" s="264"/>
      <c r="D202" s="264"/>
    </row>
    <row r="203" spans="1:4" s="238" customFormat="1" ht="222.75" customHeight="1" x14ac:dyDescent="0.2">
      <c r="A203" s="239" t="s">
        <v>169</v>
      </c>
      <c r="B203" s="239"/>
      <c r="C203" s="239"/>
      <c r="D203" s="239"/>
    </row>
    <row r="206" spans="1:4" ht="36.75" customHeight="1" x14ac:dyDescent="0.2"/>
    <row r="207" spans="1:4" ht="204.75" customHeight="1" x14ac:dyDescent="0.2"/>
    <row r="208" spans="1:4" ht="84" customHeight="1" x14ac:dyDescent="0.2"/>
    <row r="209" spans="1:4" ht="48.75" customHeight="1" x14ac:dyDescent="0.2"/>
    <row r="210" spans="1:4" s="266" customFormat="1" ht="114.75" customHeight="1" x14ac:dyDescent="0.2">
      <c r="A210" s="216"/>
      <c r="B210" s="217"/>
      <c r="C210" s="218"/>
      <c r="D210" s="217"/>
    </row>
  </sheetData>
  <sheetProtection selectLockedCells="1" selectUnlockedCells="1"/>
  <mergeCells count="180">
    <mergeCell ref="A198:D198"/>
    <mergeCell ref="A199:D199"/>
    <mergeCell ref="A200:D200"/>
    <mergeCell ref="A201:D201"/>
    <mergeCell ref="A202:D202"/>
    <mergeCell ref="A203:D203"/>
    <mergeCell ref="A191:B191"/>
    <mergeCell ref="A192:B192"/>
    <mergeCell ref="A193:B193"/>
    <mergeCell ref="A194:B194"/>
    <mergeCell ref="A195:B195"/>
    <mergeCell ref="A196:B196"/>
    <mergeCell ref="A183:C183"/>
    <mergeCell ref="A184:C184"/>
    <mergeCell ref="A185:C185"/>
    <mergeCell ref="A187:D187"/>
    <mergeCell ref="A189:D189"/>
    <mergeCell ref="A190:D190"/>
    <mergeCell ref="C177:D177"/>
    <mergeCell ref="C178:D178"/>
    <mergeCell ref="A179:C179"/>
    <mergeCell ref="A180:C180"/>
    <mergeCell ref="A181:C181"/>
    <mergeCell ref="A182:C182"/>
    <mergeCell ref="A170:B170"/>
    <mergeCell ref="A171:B171"/>
    <mergeCell ref="A172:B172"/>
    <mergeCell ref="A173:B173"/>
    <mergeCell ref="C175:D175"/>
    <mergeCell ref="C176:D176"/>
    <mergeCell ref="A164:B164"/>
    <mergeCell ref="A165:B165"/>
    <mergeCell ref="A166:B166"/>
    <mergeCell ref="A167:B167"/>
    <mergeCell ref="A168:B168"/>
    <mergeCell ref="A169:B169"/>
    <mergeCell ref="C158:D158"/>
    <mergeCell ref="A159:B159"/>
    <mergeCell ref="C159:C163"/>
    <mergeCell ref="A160:B160"/>
    <mergeCell ref="A161:B161"/>
    <mergeCell ref="A162:B162"/>
    <mergeCell ref="A163:B163"/>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2:B102"/>
    <mergeCell ref="A103:B103"/>
    <mergeCell ref="A104:B104"/>
    <mergeCell ref="A105:B105"/>
    <mergeCell ref="A106:B106"/>
    <mergeCell ref="C106:C123"/>
    <mergeCell ref="A107:B107"/>
    <mergeCell ref="A108:B108"/>
    <mergeCell ref="A109:B109"/>
    <mergeCell ref="A110:B110"/>
    <mergeCell ref="A92:C92"/>
    <mergeCell ref="A94:B94"/>
    <mergeCell ref="C94:C102"/>
    <mergeCell ref="A95:B95"/>
    <mergeCell ref="A96:B96"/>
    <mergeCell ref="A97:B97"/>
    <mergeCell ref="A98:B98"/>
    <mergeCell ref="A99:B99"/>
    <mergeCell ref="A100:B100"/>
    <mergeCell ref="A101:B101"/>
    <mergeCell ref="A86:B86"/>
    <mergeCell ref="A87:B87"/>
    <mergeCell ref="A88:B88"/>
    <mergeCell ref="A89:B89"/>
    <mergeCell ref="A90:B90"/>
    <mergeCell ref="A91:B91"/>
    <mergeCell ref="A80:B80"/>
    <mergeCell ref="A81:B81"/>
    <mergeCell ref="A82:B82"/>
    <mergeCell ref="A83:B83"/>
    <mergeCell ref="A84:B84"/>
    <mergeCell ref="A85:B85"/>
    <mergeCell ref="A71:C71"/>
    <mergeCell ref="A72:B72"/>
    <mergeCell ref="C72:C91"/>
    <mergeCell ref="A73:B73"/>
    <mergeCell ref="A74:B74"/>
    <mergeCell ref="A75:B75"/>
    <mergeCell ref="A76:B76"/>
    <mergeCell ref="A77:B77"/>
    <mergeCell ref="A78:B78"/>
    <mergeCell ref="A79:B79"/>
    <mergeCell ref="A61:A65"/>
    <mergeCell ref="B61:B62"/>
    <mergeCell ref="C61:C62"/>
    <mergeCell ref="D61:D65"/>
    <mergeCell ref="A67:A69"/>
    <mergeCell ref="B67:B68"/>
    <mergeCell ref="C67:C68"/>
    <mergeCell ref="D67:D69"/>
    <mergeCell ref="A48:A50"/>
    <mergeCell ref="D48:D50"/>
    <mergeCell ref="A52:A53"/>
    <mergeCell ref="D52:D53"/>
    <mergeCell ref="A55:A59"/>
    <mergeCell ref="B55:B56"/>
    <mergeCell ref="C55:C56"/>
    <mergeCell ref="D55:D59"/>
    <mergeCell ref="A38:A41"/>
    <mergeCell ref="D38:D41"/>
    <mergeCell ref="C39:C40"/>
    <mergeCell ref="A43:A46"/>
    <mergeCell ref="B43:B44"/>
    <mergeCell ref="C43:C44"/>
    <mergeCell ref="D43:D46"/>
    <mergeCell ref="A27:A30"/>
    <mergeCell ref="B27:B28"/>
    <mergeCell ref="C27:C28"/>
    <mergeCell ref="D27:D30"/>
    <mergeCell ref="A32:A36"/>
    <mergeCell ref="B32:B33"/>
    <mergeCell ref="C32:C33"/>
    <mergeCell ref="D32:D36"/>
    <mergeCell ref="A18:A21"/>
    <mergeCell ref="D18:D21"/>
    <mergeCell ref="C19:C20"/>
    <mergeCell ref="A23:A25"/>
    <mergeCell ref="B23:B24"/>
    <mergeCell ref="C23:C24"/>
    <mergeCell ref="D23:D25"/>
    <mergeCell ref="A5:B5"/>
    <mergeCell ref="A7:A10"/>
    <mergeCell ref="B7:B8"/>
    <mergeCell ref="C7:C8"/>
    <mergeCell ref="D7:D10"/>
    <mergeCell ref="A12:A16"/>
    <mergeCell ref="B12:B13"/>
    <mergeCell ref="C12:C13"/>
    <mergeCell ref="D12:D16"/>
  </mergeCells>
  <pageMargins left="0.59055118110236227" right="0.59055118110236227" top="0.19685039370078741" bottom="0.19685039370078741" header="0" footer="0"/>
  <pageSetup paperSize="9" scale="27" firstPageNumber="0" fitToHeight="50" orientation="portrait" horizontalDpi="300" verticalDpi="300"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27"/>
  <sheetViews>
    <sheetView view="pageBreakPreview" zoomScale="40" zoomScaleNormal="60" zoomScaleSheetLayoutView="40" workbookViewId="0">
      <pane ySplit="4" topLeftCell="A53" activePane="bottomLeft" state="frozen"/>
      <selection activeCell="A181" sqref="A181:B181"/>
      <selection pane="bottomLeft" activeCell="A181" sqref="A181:B181"/>
    </sheetView>
  </sheetViews>
  <sheetFormatPr defaultColWidth="9.140625" defaultRowHeight="12.75" outlineLevelRow="1" x14ac:dyDescent="0.2"/>
  <cols>
    <col min="1" max="1" width="45.7109375" style="216" customWidth="1"/>
    <col min="2" max="2" width="80.7109375" style="217" customWidth="1"/>
    <col min="3" max="3" width="120.7109375" style="218" customWidth="1"/>
    <col min="4" max="7" width="30.7109375" style="217" customWidth="1"/>
    <col min="8" max="8" width="30.7109375" style="219" customWidth="1"/>
    <col min="9" max="16384" width="9.140625" style="219"/>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июня 2024 г.</v>
      </c>
      <c r="B2" s="6" t="s">
        <v>2</v>
      </c>
      <c r="C2" s="7" t="s">
        <v>700</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s="16" customFormat="1" ht="24.95" customHeight="1" thickBot="1" x14ac:dyDescent="0.25">
      <c r="A6" s="81"/>
      <c r="B6" s="129"/>
      <c r="C6" s="130"/>
      <c r="D6" s="267" t="s">
        <v>171</v>
      </c>
      <c r="E6" s="268" t="s">
        <v>172</v>
      </c>
      <c r="F6" s="269" t="s">
        <v>173</v>
      </c>
      <c r="G6" s="268" t="s">
        <v>174</v>
      </c>
      <c r="H6" s="270" t="s">
        <v>175</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"2ГИС.ТАМБОВ" (версия для ПК); 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Интернет-площадки и Веб-приложения на основе Cправочника организаций "2ГИС.ТАМБОВ", http://api.2gis.ru/</v>
      </c>
      <c r="D7" s="31">
        <f>F7*1.2</f>
        <v>6717.5999999999995</v>
      </c>
      <c r="E7" s="32">
        <f>F7*1.1</f>
        <v>6157.8</v>
      </c>
      <c r="F7" s="32">
        <v>5598</v>
      </c>
      <c r="G7" s="32">
        <f>F7*0.75</f>
        <v>4198.5</v>
      </c>
      <c r="H7" s="33">
        <f>F7*0.5</f>
        <v>2799</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"2ГИС.ТАМБОВ" (версия для ПК); 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Интернет-площадки и Веб-приложения на основе Cправочника организаций "2ГИС.ТАМБОВ",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"2ГИС.ТАМБОВ" (версия для ПК); 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Интернет-площадки и Веб-приложения на основе Cправочника организаций "2ГИС.ТАМБОВ", http://api.2gis.ru/</v>
      </c>
      <c r="D12" s="54">
        <f>F12*1.2</f>
        <v>7495.2</v>
      </c>
      <c r="E12" s="32">
        <f>F12*1.1</f>
        <v>6870.6</v>
      </c>
      <c r="F12" s="32">
        <v>6246</v>
      </c>
      <c r="G12" s="32">
        <f>F12*0.75</f>
        <v>4684.5</v>
      </c>
      <c r="H12" s="33">
        <f>F12*0.5</f>
        <v>3123</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"2ГИС.ТАМБОВ" (версия для ПК); 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Интернет-площадки и Веб-приложения на основе Cправочника организаций "2ГИС.ТАМБОВ",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828</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"2ГИС.ТАМБОВ"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"2ГИС.ТАМБОВ"; Электронный справочник "2ГИС.ТАМБОВ"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Интернет-площадки и Веб-приложения на основе Cправочника организаций "2ГИС.ТАМБОВ", http://api.2gis.ru/</v>
      </c>
      <c r="D23" s="271">
        <v>312</v>
      </c>
      <c r="E23" s="272"/>
      <c r="F23" s="272"/>
      <c r="G23" s="272"/>
      <c r="H23" s="273"/>
    </row>
    <row r="24" spans="1:8" s="16" customFormat="1" ht="94.5" customHeight="1" x14ac:dyDescent="0.2">
      <c r="A24" s="71"/>
      <c r="B24" s="92"/>
      <c r="C24" s="93"/>
      <c r="D24" s="94"/>
      <c r="E24" s="95"/>
      <c r="F24" s="95"/>
      <c r="G24" s="95"/>
      <c r="H24" s="274"/>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2ГИС 4.0 и выше)</v>
      </c>
      <c r="D25" s="275"/>
      <c r="E25" s="276"/>
      <c r="F25" s="276"/>
      <c r="G25" s="276"/>
      <c r="H25" s="277"/>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"2ГИС.ТАМБОВ" (версия для ПК); 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v>
      </c>
      <c r="D27" s="31">
        <f>F27*1.2</f>
        <v>9417.6</v>
      </c>
      <c r="E27" s="32">
        <f>F27*1.1</f>
        <v>8632.8000000000011</v>
      </c>
      <c r="F27" s="32">
        <v>7848</v>
      </c>
      <c r="G27" s="32">
        <f>F27*0.75</f>
        <v>5886</v>
      </c>
      <c r="H27" s="33">
        <f>F27*0.5</f>
        <v>3924</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"2ГИС.ТАМБОВ" (версия для ПК); 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v>
      </c>
      <c r="D32" s="54">
        <f>F32*1.2</f>
        <v>10497.6</v>
      </c>
      <c r="E32" s="32">
        <f>F32*1.1</f>
        <v>9622.8000000000011</v>
      </c>
      <c r="F32" s="32">
        <v>8748</v>
      </c>
      <c r="G32" s="32">
        <f>F32*0.75</f>
        <v>6561</v>
      </c>
      <c r="H32" s="33">
        <f>F32*0.5</f>
        <v>4374</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1200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"2ГИС.ТАМБОВ"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"2ГИС.ТАМБОВ"; Электронный справочник "2ГИС.ТАМБОВ"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v>
      </c>
      <c r="D43" s="68">
        <v>444</v>
      </c>
      <c r="E43" s="69"/>
      <c r="F43" s="69"/>
      <c r="G43" s="69"/>
      <c r="H43" s="70"/>
    </row>
    <row r="44" spans="1:8" s="16" customFormat="1" ht="69.75" customHeight="1" x14ac:dyDescent="0.2">
      <c r="A44" s="71"/>
      <c r="B44" s="92"/>
      <c r="C44" s="93"/>
      <c r="D44" s="74"/>
      <c r="E44" s="75"/>
      <c r="F44" s="75"/>
      <c r="G44" s="75"/>
      <c r="H44" s="7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2ГИС 4.0 и выше)</v>
      </c>
      <c r="D45" s="74"/>
      <c r="E45" s="75"/>
      <c r="F45" s="75"/>
      <c r="G45" s="75"/>
      <c r="H45" s="7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2ГИС 4.0 и выше)</v>
      </c>
      <c r="D46" s="78"/>
      <c r="E46" s="79"/>
      <c r="F46" s="79"/>
      <c r="G46" s="79"/>
      <c r="H46" s="80"/>
    </row>
    <row r="47" spans="1:8" s="16" customFormat="1" ht="24.95" customHeight="1" thickBot="1" x14ac:dyDescent="0.25">
      <c r="A47" s="81"/>
      <c r="B47" s="129"/>
      <c r="C47" s="130"/>
      <c r="D47" s="113"/>
      <c r="E47" s="114"/>
      <c r="F47" s="114"/>
      <c r="G47" s="114"/>
      <c r="H47" s="115"/>
    </row>
    <row r="48" spans="1:8" s="16" customFormat="1" ht="50.1" customHeight="1" thickBot="1" x14ac:dyDescent="0.25">
      <c r="A48" s="278" t="s">
        <v>176</v>
      </c>
      <c r="B48" s="66" t="s">
        <v>177</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"2ГИС.ТАМБОВ" (версия для ПК)</v>
      </c>
      <c r="D48" s="279">
        <f>F48*1.2</f>
        <v>2736</v>
      </c>
      <c r="E48" s="279">
        <f>F48*1.1</f>
        <v>2508</v>
      </c>
      <c r="F48" s="279">
        <v>2280</v>
      </c>
      <c r="G48" s="279">
        <f>F48*0.75</f>
        <v>1710</v>
      </c>
      <c r="H48" s="279">
        <f>F48*0.5</f>
        <v>1140</v>
      </c>
    </row>
    <row r="49" spans="1:8" s="16" customFormat="1" ht="99.95" customHeight="1" thickBot="1" x14ac:dyDescent="0.25">
      <c r="A49" s="278"/>
      <c r="B49" s="72" t="s">
        <v>178</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"2ГИС.ТАМБОВ" (версия для ПК); 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v>
      </c>
      <c r="D49" s="280"/>
      <c r="E49" s="280"/>
      <c r="F49" s="280"/>
      <c r="G49" s="280"/>
      <c r="H49" s="280"/>
    </row>
    <row r="50" spans="1:8" s="16" customFormat="1" ht="99.95" customHeight="1" thickBot="1" x14ac:dyDescent="0.25">
      <c r="A50" s="278"/>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v>
      </c>
      <c r="D50" s="280"/>
      <c r="E50" s="280"/>
      <c r="F50" s="280"/>
      <c r="G50" s="280"/>
      <c r="H50" s="280"/>
    </row>
    <row r="51" spans="1:8" s="16" customFormat="1" ht="24.95" customHeight="1" thickBot="1" x14ac:dyDescent="0.25">
      <c r="A51" s="81"/>
      <c r="B51" s="129"/>
      <c r="C51" s="130"/>
      <c r="D51" s="113"/>
      <c r="E51" s="114"/>
      <c r="F51" s="114"/>
      <c r="G51" s="114"/>
      <c r="H51" s="115"/>
    </row>
    <row r="52" spans="1:8" s="16" customFormat="1" ht="50.1" customHeight="1" x14ac:dyDescent="0.2">
      <c r="A52" s="281" t="s">
        <v>179</v>
      </c>
      <c r="B52" s="66" t="s">
        <v>180</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"2ГИС.ТАМБОВ" (версия для ПК)</v>
      </c>
      <c r="D52" s="89">
        <v>180</v>
      </c>
      <c r="E52" s="90"/>
      <c r="F52" s="90"/>
      <c r="G52" s="90"/>
      <c r="H52" s="91"/>
    </row>
    <row r="53" spans="1:8" s="16" customFormat="1" ht="99.95" customHeight="1"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v>
      </c>
      <c r="D53" s="99"/>
      <c r="E53" s="100"/>
      <c r="F53" s="100"/>
      <c r="G53" s="100"/>
      <c r="H53" s="101"/>
    </row>
    <row r="54" spans="1:8" s="16" customFormat="1" ht="24.95" customHeight="1" thickBot="1" x14ac:dyDescent="0.25">
      <c r="A54" s="81"/>
      <c r="B54" s="82"/>
      <c r="C54" s="83"/>
      <c r="D54" s="113"/>
      <c r="E54" s="114"/>
      <c r="F54" s="114"/>
      <c r="G54" s="114"/>
      <c r="H54" s="115"/>
    </row>
    <row r="55" spans="1:8" s="16" customFormat="1" ht="48" customHeight="1" x14ac:dyDescent="0.2">
      <c r="A55" s="29" t="s">
        <v>31</v>
      </c>
      <c r="B55" s="30" t="s">
        <v>27</v>
      </c>
      <c r="C5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"2ГИС.ТАМБОВ" (версия для ПК); 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Интернет-площадки и Веб-приложения на основе Cправочника организаций "2ГИС.ТАМБОВ", http://api.2gis.ru/</v>
      </c>
      <c r="D55" s="31">
        <f>F55*1.2</f>
        <v>6624</v>
      </c>
      <c r="E55" s="32">
        <f>F55*1.1</f>
        <v>6072.0000000000009</v>
      </c>
      <c r="F55" s="32">
        <v>5520</v>
      </c>
      <c r="G55" s="32">
        <f>F55*0.75</f>
        <v>4140</v>
      </c>
      <c r="H55" s="33">
        <f>F55*0.5</f>
        <v>2760</v>
      </c>
    </row>
    <row r="56" spans="1:8" s="16" customFormat="1" ht="132" customHeight="1" x14ac:dyDescent="0.2">
      <c r="A56" s="34"/>
      <c r="B56" s="35"/>
      <c r="C56" s="35"/>
      <c r="D56" s="36"/>
      <c r="E56" s="37"/>
      <c r="F56" s="37"/>
      <c r="G56" s="37"/>
      <c r="H56" s="38"/>
    </row>
    <row r="57" spans="1:8" s="16" customFormat="1" ht="127.5" customHeight="1" x14ac:dyDescent="0.2">
      <c r="A57" s="34"/>
      <c r="B57" s="39" t="s">
        <v>12</v>
      </c>
      <c r="C5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"2ГИС.ТАМБОВ" (версия для ПК); 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Интернет-площадки и Веб-приложения на основе Cправочника организаций "2ГИС.ТАМБОВ", http://api.2gis.ru/</v>
      </c>
      <c r="D57" s="36"/>
      <c r="E57" s="37"/>
      <c r="F57" s="37"/>
      <c r="G57" s="37"/>
      <c r="H57" s="38"/>
    </row>
    <row r="58" spans="1:8" s="16" customFormat="1" ht="127.5" customHeight="1" thickBot="1" x14ac:dyDescent="0.25">
      <c r="A58" s="119"/>
      <c r="B58" s="120" t="s">
        <v>33</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2ГИС 4.0 и выше)</v>
      </c>
      <c r="D58" s="121"/>
      <c r="E58" s="122"/>
      <c r="F58" s="122"/>
      <c r="G58" s="122"/>
      <c r="H58" s="123"/>
    </row>
    <row r="59" spans="1:8" s="16" customFormat="1" ht="166.5" customHeight="1" thickBot="1" x14ac:dyDescent="0.25">
      <c r="A59" s="41"/>
      <c r="B59" s="42" t="s">
        <v>13</v>
      </c>
      <c r="C5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2ГИС 4.0 и выше)</v>
      </c>
      <c r="D59" s="44"/>
      <c r="E59" s="45"/>
      <c r="F59" s="45"/>
      <c r="G59" s="45"/>
      <c r="H59" s="46"/>
    </row>
    <row r="60" spans="1:8" s="16" customFormat="1" ht="24.95" customHeight="1" thickBot="1" x14ac:dyDescent="0.25">
      <c r="A60" s="47"/>
      <c r="B60" s="48"/>
      <c r="C60" s="49"/>
      <c r="D60" s="50"/>
      <c r="E60" s="51"/>
      <c r="F60" s="51"/>
      <c r="G60" s="51"/>
      <c r="H60" s="52"/>
    </row>
    <row r="61" spans="1:8" s="16" customFormat="1" ht="48" customHeight="1" x14ac:dyDescent="0.2">
      <c r="A61" s="53" t="s">
        <v>35</v>
      </c>
      <c r="B61" s="30" t="s">
        <v>27</v>
      </c>
      <c r="C61"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"2ГИС.ТАМБОВ" (версия для ПК); 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Интернет-площадки и Веб-приложения на основе Cправочника организаций "2ГИС.ТАМБОВ", http://api.2gis.ru/</v>
      </c>
      <c r="D61" s="54">
        <f>F61*1.2</f>
        <v>7560</v>
      </c>
      <c r="E61" s="32">
        <f>F61*1.1</f>
        <v>6930.0000000000009</v>
      </c>
      <c r="F61" s="32">
        <v>6300</v>
      </c>
      <c r="G61" s="32">
        <f>F61*0.75</f>
        <v>4725</v>
      </c>
      <c r="H61" s="33">
        <f>F61*0.5</f>
        <v>3150</v>
      </c>
    </row>
    <row r="62" spans="1:8" s="16" customFormat="1" ht="132" customHeight="1" x14ac:dyDescent="0.2">
      <c r="A62" s="55"/>
      <c r="B62" s="35"/>
      <c r="C62" s="35"/>
      <c r="D62" s="56"/>
      <c r="E62" s="37"/>
      <c r="F62" s="37"/>
      <c r="G62" s="37"/>
      <c r="H62" s="38"/>
    </row>
    <row r="63" spans="1:8" s="16" customFormat="1" ht="138.94999999999999" customHeight="1" x14ac:dyDescent="0.2">
      <c r="A63" s="55"/>
      <c r="B63" s="39" t="s">
        <v>12</v>
      </c>
      <c r="C63"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"2ГИС.ТАМБОВ" (версия для ПК); 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Интернет-площадки и Веб-приложения на основе Cправочника организаций "2ГИС.ТАМБОВ", http://api.2gis.ru/</v>
      </c>
      <c r="D63" s="56"/>
      <c r="E63" s="37"/>
      <c r="F63" s="37"/>
      <c r="G63" s="37"/>
      <c r="H63" s="38"/>
    </row>
    <row r="64" spans="1:8" s="16" customFormat="1" ht="166.5" customHeight="1" x14ac:dyDescent="0.2">
      <c r="A64" s="55"/>
      <c r="B64" s="57" t="s">
        <v>13</v>
      </c>
      <c r="C64"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2ГИС 4.0 и выше)</v>
      </c>
      <c r="D64" s="56"/>
      <c r="E64" s="37"/>
      <c r="F64" s="37"/>
      <c r="G64" s="37"/>
      <c r="H64" s="38"/>
    </row>
    <row r="65" spans="1:8" s="16" customFormat="1" ht="92.25" customHeight="1" thickBot="1" x14ac:dyDescent="0.25">
      <c r="A65" s="59"/>
      <c r="B65" s="42" t="s">
        <v>36</v>
      </c>
      <c r="C65"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2ГИС 4.0 и выше)</v>
      </c>
      <c r="D65" s="61"/>
      <c r="E65" s="45"/>
      <c r="F65" s="45"/>
      <c r="G65" s="45"/>
      <c r="H65" s="46"/>
    </row>
    <row r="66" spans="1:8" s="16" customFormat="1" ht="24.95" customHeight="1" thickBot="1" x14ac:dyDescent="0.25">
      <c r="A66" s="81"/>
      <c r="B66" s="82"/>
      <c r="C66" s="83"/>
      <c r="D66" s="84"/>
      <c r="E66" s="85"/>
      <c r="F66" s="85"/>
      <c r="G66" s="85"/>
      <c r="H66" s="86"/>
    </row>
    <row r="67" spans="1:8" s="16" customFormat="1" ht="50.1" customHeight="1" x14ac:dyDescent="0.2">
      <c r="A67" s="65" t="s">
        <v>37</v>
      </c>
      <c r="B67" s="87" t="s">
        <v>23</v>
      </c>
      <c r="C67"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Интернет-площадки и Веб-приложения на основе Cправочника организаций "2ГИС.ТАМБОВ", http://api.2gis.ru/</v>
      </c>
      <c r="D67" s="271">
        <v>312</v>
      </c>
      <c r="E67" s="272"/>
      <c r="F67" s="272"/>
      <c r="G67" s="272"/>
      <c r="H67" s="273"/>
    </row>
    <row r="68" spans="1:8" s="16" customFormat="1" ht="94.5" customHeight="1" x14ac:dyDescent="0.2">
      <c r="A68" s="71"/>
      <c r="B68" s="92"/>
      <c r="C68" s="93"/>
      <c r="D68" s="94"/>
      <c r="E68" s="95"/>
      <c r="F68" s="95"/>
      <c r="G68" s="95"/>
      <c r="H68" s="274"/>
    </row>
    <row r="69" spans="1:8" s="16" customFormat="1" ht="163.5" customHeight="1" thickBot="1" x14ac:dyDescent="0.25">
      <c r="A69" s="77"/>
      <c r="B69" s="97" t="s">
        <v>13</v>
      </c>
      <c r="C69"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2ГИС 4.0 и выше)</v>
      </c>
      <c r="D69" s="275"/>
      <c r="E69" s="276"/>
      <c r="F69" s="276"/>
      <c r="G69" s="276"/>
      <c r="H69" s="277"/>
    </row>
    <row r="70" spans="1:8" s="16" customFormat="1" ht="24.95" customHeight="1" thickBot="1" x14ac:dyDescent="0.25">
      <c r="A70" s="81"/>
      <c r="B70" s="129"/>
      <c r="C70" s="130"/>
      <c r="D70" s="113"/>
      <c r="E70" s="114"/>
      <c r="F70" s="114"/>
      <c r="G70" s="114"/>
      <c r="H70" s="115"/>
    </row>
    <row r="71" spans="1:8" s="16" customFormat="1" ht="50.1" customHeight="1" thickBot="1" x14ac:dyDescent="0.25">
      <c r="A71" s="136" t="s">
        <v>38</v>
      </c>
      <c r="B71" s="137"/>
      <c r="C71" s="137"/>
      <c r="D71" s="138" t="str">
        <f>"от "&amp;MIN(D72:D91)&amp;" до "&amp;MAX(D72:D91)</f>
        <v>от 870 до 17400</v>
      </c>
      <c r="E71" s="139"/>
      <c r="F71" s="139"/>
      <c r="G71" s="139"/>
      <c r="H71" s="140"/>
    </row>
    <row r="72" spans="1:8" s="16" customFormat="1" ht="37.5" customHeight="1" outlineLevel="1" x14ac:dyDescent="0.2">
      <c r="A72" s="141" t="s">
        <v>39</v>
      </c>
      <c r="B72" s="142"/>
      <c r="C72" s="282" t="str">
        <f>"Электронный справочник на основе Справочника организаций"&amp;$C$2&amp;" (версия для ПК)"</f>
        <v>Электронный справочник на основе Справочника организаций"2ГИС.ТАМБОВ" (версия для ПК)</v>
      </c>
      <c r="D72" s="144">
        <v>870</v>
      </c>
      <c r="E72" s="145"/>
      <c r="F72" s="145"/>
      <c r="G72" s="145"/>
      <c r="H72" s="146"/>
    </row>
    <row r="73" spans="1:8" s="16" customFormat="1" ht="37.5" customHeight="1" outlineLevel="1" x14ac:dyDescent="0.2">
      <c r="A73" s="147" t="s">
        <v>40</v>
      </c>
      <c r="B73" s="148"/>
      <c r="C73" s="143"/>
      <c r="D73" s="36">
        <v>1740</v>
      </c>
      <c r="E73" s="37"/>
      <c r="F73" s="37"/>
      <c r="G73" s="37"/>
      <c r="H73" s="38"/>
    </row>
    <row r="74" spans="1:8" s="16" customFormat="1" ht="37.5" customHeight="1" outlineLevel="1" x14ac:dyDescent="0.2">
      <c r="A74" s="147" t="s">
        <v>41</v>
      </c>
      <c r="B74" s="148"/>
      <c r="C74" s="143"/>
      <c r="D74" s="36">
        <v>2610</v>
      </c>
      <c r="E74" s="37"/>
      <c r="F74" s="37"/>
      <c r="G74" s="37"/>
      <c r="H74" s="38"/>
    </row>
    <row r="75" spans="1:8" s="16" customFormat="1" ht="37.5" customHeight="1" outlineLevel="1" x14ac:dyDescent="0.2">
      <c r="A75" s="147" t="s">
        <v>42</v>
      </c>
      <c r="B75" s="148"/>
      <c r="C75" s="143"/>
      <c r="D75" s="36">
        <v>3480</v>
      </c>
      <c r="E75" s="37"/>
      <c r="F75" s="37"/>
      <c r="G75" s="37"/>
      <c r="H75" s="38"/>
    </row>
    <row r="76" spans="1:8" s="16" customFormat="1" ht="37.5" customHeight="1" outlineLevel="1" x14ac:dyDescent="0.2">
      <c r="A76" s="147" t="s">
        <v>43</v>
      </c>
      <c r="B76" s="148"/>
      <c r="C76" s="143"/>
      <c r="D76" s="36">
        <v>4350</v>
      </c>
      <c r="E76" s="37"/>
      <c r="F76" s="37"/>
      <c r="G76" s="37"/>
      <c r="H76" s="38"/>
    </row>
    <row r="77" spans="1:8" s="16" customFormat="1" ht="37.5" customHeight="1" outlineLevel="1" x14ac:dyDescent="0.2">
      <c r="A77" s="147" t="s">
        <v>44</v>
      </c>
      <c r="B77" s="148"/>
      <c r="C77" s="143"/>
      <c r="D77" s="36">
        <v>5220</v>
      </c>
      <c r="E77" s="37"/>
      <c r="F77" s="37"/>
      <c r="G77" s="37"/>
      <c r="H77" s="38"/>
    </row>
    <row r="78" spans="1:8" s="16" customFormat="1" ht="37.5" customHeight="1" outlineLevel="1" x14ac:dyDescent="0.2">
      <c r="A78" s="147" t="s">
        <v>45</v>
      </c>
      <c r="B78" s="148"/>
      <c r="C78" s="143"/>
      <c r="D78" s="36">
        <v>6090</v>
      </c>
      <c r="E78" s="37"/>
      <c r="F78" s="37"/>
      <c r="G78" s="37"/>
      <c r="H78" s="38"/>
    </row>
    <row r="79" spans="1:8" s="16" customFormat="1" ht="37.5" customHeight="1" outlineLevel="1" x14ac:dyDescent="0.2">
      <c r="A79" s="147" t="s">
        <v>46</v>
      </c>
      <c r="B79" s="148"/>
      <c r="C79" s="143"/>
      <c r="D79" s="36">
        <v>6960</v>
      </c>
      <c r="E79" s="37"/>
      <c r="F79" s="37"/>
      <c r="G79" s="37"/>
      <c r="H79" s="38"/>
    </row>
    <row r="80" spans="1:8" s="16" customFormat="1" ht="37.5" customHeight="1" outlineLevel="1" x14ac:dyDescent="0.2">
      <c r="A80" s="147" t="s">
        <v>47</v>
      </c>
      <c r="B80" s="148"/>
      <c r="C80" s="143"/>
      <c r="D80" s="36">
        <v>7830</v>
      </c>
      <c r="E80" s="37"/>
      <c r="F80" s="37"/>
      <c r="G80" s="37"/>
      <c r="H80" s="38"/>
    </row>
    <row r="81" spans="1:8" s="16" customFormat="1" ht="37.5" customHeight="1" outlineLevel="1" x14ac:dyDescent="0.2">
      <c r="A81" s="147" t="s">
        <v>48</v>
      </c>
      <c r="B81" s="148"/>
      <c r="C81" s="143"/>
      <c r="D81" s="36">
        <v>8700</v>
      </c>
      <c r="E81" s="37"/>
      <c r="F81" s="37"/>
      <c r="G81" s="37"/>
      <c r="H81" s="38"/>
    </row>
    <row r="82" spans="1:8" s="16" customFormat="1" ht="37.5" customHeight="1" outlineLevel="1" x14ac:dyDescent="0.2">
      <c r="A82" s="147" t="s">
        <v>49</v>
      </c>
      <c r="B82" s="148"/>
      <c r="C82" s="143"/>
      <c r="D82" s="36">
        <v>9570</v>
      </c>
      <c r="E82" s="37"/>
      <c r="F82" s="37"/>
      <c r="G82" s="37"/>
      <c r="H82" s="38"/>
    </row>
    <row r="83" spans="1:8" s="16" customFormat="1" ht="37.5" customHeight="1" outlineLevel="1" x14ac:dyDescent="0.2">
      <c r="A83" s="147" t="s">
        <v>50</v>
      </c>
      <c r="B83" s="148"/>
      <c r="C83" s="143"/>
      <c r="D83" s="36">
        <v>10440</v>
      </c>
      <c r="E83" s="37"/>
      <c r="F83" s="37"/>
      <c r="G83" s="37"/>
      <c r="H83" s="38"/>
    </row>
    <row r="84" spans="1:8" s="16" customFormat="1" ht="37.5" customHeight="1" outlineLevel="1" x14ac:dyDescent="0.2">
      <c r="A84" s="147" t="s">
        <v>51</v>
      </c>
      <c r="B84" s="148"/>
      <c r="C84" s="143"/>
      <c r="D84" s="36">
        <v>11310</v>
      </c>
      <c r="E84" s="37"/>
      <c r="F84" s="37"/>
      <c r="G84" s="37"/>
      <c r="H84" s="38"/>
    </row>
    <row r="85" spans="1:8" s="16" customFormat="1" ht="37.5" customHeight="1" outlineLevel="1" x14ac:dyDescent="0.2">
      <c r="A85" s="147" t="s">
        <v>52</v>
      </c>
      <c r="B85" s="148"/>
      <c r="C85" s="143"/>
      <c r="D85" s="36">
        <v>12180</v>
      </c>
      <c r="E85" s="37"/>
      <c r="F85" s="37"/>
      <c r="G85" s="37"/>
      <c r="H85" s="38"/>
    </row>
    <row r="86" spans="1:8" s="16" customFormat="1" ht="37.5" customHeight="1" outlineLevel="1" x14ac:dyDescent="0.2">
      <c r="A86" s="147" t="s">
        <v>53</v>
      </c>
      <c r="B86" s="148"/>
      <c r="C86" s="143"/>
      <c r="D86" s="36">
        <v>13050</v>
      </c>
      <c r="E86" s="37"/>
      <c r="F86" s="37"/>
      <c r="G86" s="37"/>
      <c r="H86" s="38"/>
    </row>
    <row r="87" spans="1:8" s="16" customFormat="1" ht="37.5" customHeight="1" outlineLevel="1" x14ac:dyDescent="0.2">
      <c r="A87" s="147" t="s">
        <v>54</v>
      </c>
      <c r="B87" s="148"/>
      <c r="C87" s="143"/>
      <c r="D87" s="36">
        <v>13920</v>
      </c>
      <c r="E87" s="37"/>
      <c r="F87" s="37"/>
      <c r="G87" s="37"/>
      <c r="H87" s="38"/>
    </row>
    <row r="88" spans="1:8" s="16" customFormat="1" ht="37.5" customHeight="1" outlineLevel="1" x14ac:dyDescent="0.2">
      <c r="A88" s="147" t="s">
        <v>55</v>
      </c>
      <c r="B88" s="148"/>
      <c r="C88" s="143"/>
      <c r="D88" s="36">
        <v>14790</v>
      </c>
      <c r="E88" s="37"/>
      <c r="F88" s="37"/>
      <c r="G88" s="37"/>
      <c r="H88" s="38"/>
    </row>
    <row r="89" spans="1:8" s="16" customFormat="1" ht="37.5" customHeight="1" outlineLevel="1" x14ac:dyDescent="0.2">
      <c r="A89" s="147" t="s">
        <v>56</v>
      </c>
      <c r="B89" s="148"/>
      <c r="C89" s="143"/>
      <c r="D89" s="36">
        <v>15660</v>
      </c>
      <c r="E89" s="37"/>
      <c r="F89" s="37"/>
      <c r="G89" s="37"/>
      <c r="H89" s="38"/>
    </row>
    <row r="90" spans="1:8" s="16" customFormat="1" ht="37.5" customHeight="1" outlineLevel="1" x14ac:dyDescent="0.2">
      <c r="A90" s="147" t="s">
        <v>57</v>
      </c>
      <c r="B90" s="148"/>
      <c r="C90" s="143"/>
      <c r="D90" s="36">
        <v>16530</v>
      </c>
      <c r="E90" s="37"/>
      <c r="F90" s="37"/>
      <c r="G90" s="37"/>
      <c r="H90" s="38"/>
    </row>
    <row r="91" spans="1:8" s="16" customFormat="1" ht="37.5" customHeight="1" outlineLevel="1" x14ac:dyDescent="0.2">
      <c r="A91" s="147" t="s">
        <v>58</v>
      </c>
      <c r="B91" s="148"/>
      <c r="C91" s="143"/>
      <c r="D91" s="36">
        <v>17400</v>
      </c>
      <c r="E91" s="37"/>
      <c r="F91" s="37"/>
      <c r="G91" s="37"/>
      <c r="H91" s="38"/>
    </row>
    <row r="92" spans="1:8" s="16" customFormat="1" ht="37.5" customHeight="1" outlineLevel="1" x14ac:dyDescent="0.2">
      <c r="A92" s="147" t="s">
        <v>181</v>
      </c>
      <c r="B92" s="148"/>
      <c r="C92" s="143"/>
      <c r="D92" s="36">
        <v>18270</v>
      </c>
      <c r="E92" s="37"/>
      <c r="F92" s="37"/>
      <c r="G92" s="37"/>
      <c r="H92" s="38"/>
    </row>
    <row r="93" spans="1:8" s="16" customFormat="1" ht="37.5" customHeight="1" outlineLevel="1" x14ac:dyDescent="0.2">
      <c r="A93" s="147" t="s">
        <v>182</v>
      </c>
      <c r="B93" s="148"/>
      <c r="C93" s="143"/>
      <c r="D93" s="36">
        <v>19140</v>
      </c>
      <c r="E93" s="37"/>
      <c r="F93" s="37"/>
      <c r="G93" s="37"/>
      <c r="H93" s="38"/>
    </row>
    <row r="94" spans="1:8" s="16" customFormat="1" ht="37.5" customHeight="1" outlineLevel="1" x14ac:dyDescent="0.2">
      <c r="A94" s="147" t="s">
        <v>183</v>
      </c>
      <c r="B94" s="148"/>
      <c r="C94" s="143"/>
      <c r="D94" s="36">
        <v>20010</v>
      </c>
      <c r="E94" s="37"/>
      <c r="F94" s="37"/>
      <c r="G94" s="37"/>
      <c r="H94" s="38"/>
    </row>
    <row r="95" spans="1:8" s="16" customFormat="1" ht="37.5" customHeight="1" outlineLevel="1" x14ac:dyDescent="0.2">
      <c r="A95" s="147" t="s">
        <v>184</v>
      </c>
      <c r="B95" s="148"/>
      <c r="C95" s="143"/>
      <c r="D95" s="36">
        <v>20880</v>
      </c>
      <c r="E95" s="37"/>
      <c r="F95" s="37"/>
      <c r="G95" s="37"/>
      <c r="H95" s="38"/>
    </row>
    <row r="96" spans="1:8" s="16" customFormat="1" ht="37.5" customHeight="1" outlineLevel="1" x14ac:dyDescent="0.2">
      <c r="A96" s="147" t="s">
        <v>185</v>
      </c>
      <c r="B96" s="148"/>
      <c r="C96" s="143"/>
      <c r="D96" s="36">
        <v>21750</v>
      </c>
      <c r="E96" s="37"/>
      <c r="F96" s="37"/>
      <c r="G96" s="37"/>
      <c r="H96" s="38"/>
    </row>
    <row r="97" spans="1:8" s="16" customFormat="1" ht="37.5" customHeight="1" outlineLevel="1" x14ac:dyDescent="0.2">
      <c r="A97" s="147" t="s">
        <v>186</v>
      </c>
      <c r="B97" s="148"/>
      <c r="C97" s="143"/>
      <c r="D97" s="36">
        <v>22620</v>
      </c>
      <c r="E97" s="37"/>
      <c r="F97" s="37"/>
      <c r="G97" s="37"/>
      <c r="H97" s="38"/>
    </row>
    <row r="98" spans="1:8" s="16" customFormat="1" ht="37.5" customHeight="1" outlineLevel="1" x14ac:dyDescent="0.2">
      <c r="A98" s="147" t="s">
        <v>187</v>
      </c>
      <c r="B98" s="148"/>
      <c r="C98" s="143"/>
      <c r="D98" s="36">
        <v>23490</v>
      </c>
      <c r="E98" s="37"/>
      <c r="F98" s="37"/>
      <c r="G98" s="37"/>
      <c r="H98" s="38"/>
    </row>
    <row r="99" spans="1:8" s="16" customFormat="1" ht="37.5" customHeight="1" outlineLevel="1" x14ac:dyDescent="0.2">
      <c r="A99" s="147" t="s">
        <v>188</v>
      </c>
      <c r="B99" s="148"/>
      <c r="C99" s="143"/>
      <c r="D99" s="36">
        <v>24360</v>
      </c>
      <c r="E99" s="37"/>
      <c r="F99" s="37"/>
      <c r="G99" s="37"/>
      <c r="H99" s="38"/>
    </row>
    <row r="100" spans="1:8" s="16" customFormat="1" ht="37.5" customHeight="1" outlineLevel="1" x14ac:dyDescent="0.2">
      <c r="A100" s="147" t="s">
        <v>189</v>
      </c>
      <c r="B100" s="148"/>
      <c r="C100" s="143"/>
      <c r="D100" s="36">
        <v>25230</v>
      </c>
      <c r="E100" s="37"/>
      <c r="F100" s="37"/>
      <c r="G100" s="37"/>
      <c r="H100" s="38"/>
    </row>
    <row r="101" spans="1:8" s="16" customFormat="1" ht="37.5" customHeight="1" outlineLevel="1" x14ac:dyDescent="0.2">
      <c r="A101" s="147" t="s">
        <v>190</v>
      </c>
      <c r="B101" s="148"/>
      <c r="C101" s="143"/>
      <c r="D101" s="36">
        <v>26100</v>
      </c>
      <c r="E101" s="37"/>
      <c r="F101" s="37"/>
      <c r="G101" s="37"/>
      <c r="H101" s="38"/>
    </row>
    <row r="102" spans="1:8" s="16" customFormat="1" ht="37.5" customHeight="1" outlineLevel="1" x14ac:dyDescent="0.2">
      <c r="A102" s="147" t="s">
        <v>191</v>
      </c>
      <c r="B102" s="148"/>
      <c r="C102" s="143"/>
      <c r="D102" s="36">
        <v>26970</v>
      </c>
      <c r="E102" s="37"/>
      <c r="F102" s="37"/>
      <c r="G102" s="37"/>
      <c r="H102" s="38"/>
    </row>
    <row r="103" spans="1:8" s="16" customFormat="1" ht="37.5" customHeight="1" outlineLevel="1" x14ac:dyDescent="0.2">
      <c r="A103" s="147" t="s">
        <v>192</v>
      </c>
      <c r="B103" s="148"/>
      <c r="C103" s="143"/>
      <c r="D103" s="36">
        <v>27840</v>
      </c>
      <c r="E103" s="37"/>
      <c r="F103" s="37"/>
      <c r="G103" s="37"/>
      <c r="H103" s="38"/>
    </row>
    <row r="104" spans="1:8" s="16" customFormat="1" ht="37.5" customHeight="1" outlineLevel="1" x14ac:dyDescent="0.2">
      <c r="A104" s="147" t="s">
        <v>193</v>
      </c>
      <c r="B104" s="148"/>
      <c r="C104" s="143"/>
      <c r="D104" s="36">
        <v>28710</v>
      </c>
      <c r="E104" s="37"/>
      <c r="F104" s="37"/>
      <c r="G104" s="37"/>
      <c r="H104" s="38"/>
    </row>
    <row r="105" spans="1:8" s="16" customFormat="1" ht="37.5" customHeight="1" outlineLevel="1" x14ac:dyDescent="0.2">
      <c r="A105" s="147" t="s">
        <v>194</v>
      </c>
      <c r="B105" s="148"/>
      <c r="C105" s="143"/>
      <c r="D105" s="36">
        <v>29580</v>
      </c>
      <c r="E105" s="37"/>
      <c r="F105" s="37"/>
      <c r="G105" s="37"/>
      <c r="H105" s="38"/>
    </row>
    <row r="106" spans="1:8" s="16" customFormat="1" ht="37.5" customHeight="1" outlineLevel="1" x14ac:dyDescent="0.2">
      <c r="A106" s="147" t="s">
        <v>195</v>
      </c>
      <c r="B106" s="148"/>
      <c r="C106" s="143"/>
      <c r="D106" s="36">
        <v>30450</v>
      </c>
      <c r="E106" s="37"/>
      <c r="F106" s="37"/>
      <c r="G106" s="37"/>
      <c r="H106" s="38"/>
    </row>
    <row r="107" spans="1:8" s="16" customFormat="1" ht="37.5" customHeight="1" outlineLevel="1" x14ac:dyDescent="0.2">
      <c r="A107" s="147" t="s">
        <v>235</v>
      </c>
      <c r="B107" s="148"/>
      <c r="C107" s="143"/>
      <c r="D107" s="36">
        <v>31320</v>
      </c>
      <c r="E107" s="37"/>
      <c r="F107" s="37"/>
      <c r="G107" s="37"/>
      <c r="H107" s="38"/>
    </row>
    <row r="108" spans="1:8" s="16" customFormat="1" ht="37.5" customHeight="1" outlineLevel="1" x14ac:dyDescent="0.2">
      <c r="A108" s="147" t="s">
        <v>236</v>
      </c>
      <c r="B108" s="148"/>
      <c r="C108" s="143"/>
      <c r="D108" s="36">
        <v>32190</v>
      </c>
      <c r="E108" s="37"/>
      <c r="F108" s="37"/>
      <c r="G108" s="37"/>
      <c r="H108" s="38"/>
    </row>
    <row r="109" spans="1:8" s="16" customFormat="1" ht="37.5" customHeight="1" outlineLevel="1" x14ac:dyDescent="0.2">
      <c r="A109" s="147" t="s">
        <v>237</v>
      </c>
      <c r="B109" s="148"/>
      <c r="C109" s="143"/>
      <c r="D109" s="36">
        <v>33060</v>
      </c>
      <c r="E109" s="37"/>
      <c r="F109" s="37"/>
      <c r="G109" s="37"/>
      <c r="H109" s="38"/>
    </row>
    <row r="110" spans="1:8" s="16" customFormat="1" ht="37.5" customHeight="1" outlineLevel="1" x14ac:dyDescent="0.2">
      <c r="A110" s="147" t="s">
        <v>238</v>
      </c>
      <c r="B110" s="148"/>
      <c r="C110" s="143"/>
      <c r="D110" s="36">
        <v>33930</v>
      </c>
      <c r="E110" s="37"/>
      <c r="F110" s="37"/>
      <c r="G110" s="37"/>
      <c r="H110" s="38"/>
    </row>
    <row r="111" spans="1:8" s="16" customFormat="1" ht="37.5" customHeight="1" outlineLevel="1" thickBot="1" x14ac:dyDescent="0.25">
      <c r="A111" s="147" t="s">
        <v>239</v>
      </c>
      <c r="B111" s="148"/>
      <c r="C111" s="528"/>
      <c r="D111" s="36">
        <v>34800</v>
      </c>
      <c r="E111" s="37"/>
      <c r="F111" s="37"/>
      <c r="G111" s="37"/>
      <c r="H111" s="38"/>
    </row>
    <row r="112" spans="1:8" s="16" customFormat="1" ht="50.1" customHeight="1" thickBot="1" x14ac:dyDescent="0.25">
      <c r="A112" s="136" t="s">
        <v>59</v>
      </c>
      <c r="B112" s="137"/>
      <c r="C112" s="137"/>
      <c r="D112" s="138" t="str">
        <f>"от "&amp;MIN(D113:D122)&amp;" до "&amp;MAX(D113:D122)</f>
        <v>от 120 до 2520</v>
      </c>
      <c r="E112" s="139"/>
      <c r="F112" s="139"/>
      <c r="G112" s="139"/>
      <c r="H112" s="140"/>
    </row>
    <row r="113" spans="1:8" s="16" customFormat="1" ht="154.5" customHeight="1" x14ac:dyDescent="0.2">
      <c r="A113" s="149" t="s">
        <v>60</v>
      </c>
      <c r="B113" s="150" t="s">
        <v>13</v>
      </c>
      <c r="C113" s="300"/>
      <c r="D113" s="144">
        <v>2520</v>
      </c>
      <c r="E113" s="145"/>
      <c r="F113" s="145"/>
      <c r="G113" s="145"/>
      <c r="H113" s="146"/>
    </row>
    <row r="114" spans="1:8" s="16" customFormat="1" ht="37.5" customHeight="1" x14ac:dyDescent="0.2">
      <c r="A114" s="160" t="s">
        <v>61</v>
      </c>
      <c r="B114" s="161"/>
      <c r="C114" s="156" t="str">
        <f>"Электронный справочник на основе Справочника организаций"&amp;$C$2&amp;" (версия для ПК)"</f>
        <v>Электронный справочник на основе Справочника организаций"2ГИС.ТАМБОВ" (версия для ПК)</v>
      </c>
      <c r="D114" s="36">
        <v>120</v>
      </c>
      <c r="E114" s="37"/>
      <c r="F114" s="37"/>
      <c r="G114" s="37"/>
      <c r="H114" s="38"/>
    </row>
    <row r="115" spans="1:8" s="16" customFormat="1" ht="37.5" customHeight="1" x14ac:dyDescent="0.2">
      <c r="A115" s="160" t="s">
        <v>62</v>
      </c>
      <c r="B115" s="161"/>
      <c r="C115" s="159"/>
      <c r="D115" s="36">
        <v>1724.9999999999998</v>
      </c>
      <c r="E115" s="37"/>
      <c r="F115" s="37"/>
      <c r="G115" s="37"/>
      <c r="H115" s="38"/>
    </row>
    <row r="116" spans="1:8" s="16" customFormat="1" ht="37.5" customHeight="1" x14ac:dyDescent="0.2">
      <c r="A116" s="160" t="s">
        <v>63</v>
      </c>
      <c r="B116" s="161"/>
      <c r="C116" s="159"/>
      <c r="D116" s="297">
        <v>690</v>
      </c>
      <c r="E116" s="157"/>
      <c r="F116" s="157"/>
      <c r="G116" s="157"/>
      <c r="H116" s="158"/>
    </row>
    <row r="117" spans="1:8" s="16" customFormat="1" ht="37.5" customHeight="1" x14ac:dyDescent="0.2">
      <c r="A117" s="160" t="s">
        <v>64</v>
      </c>
      <c r="B117" s="161"/>
      <c r="C117" s="159"/>
      <c r="D117" s="297">
        <v>1655.9999999999998</v>
      </c>
      <c r="E117" s="157"/>
      <c r="F117" s="157"/>
      <c r="G117" s="157"/>
      <c r="H117" s="158"/>
    </row>
    <row r="118" spans="1:8" s="16" customFormat="1" ht="37.5" customHeight="1" x14ac:dyDescent="0.2">
      <c r="A118" s="160" t="s">
        <v>65</v>
      </c>
      <c r="B118" s="285"/>
      <c r="C118" s="159"/>
      <c r="D118" s="297">
        <v>276</v>
      </c>
      <c r="E118" s="157"/>
      <c r="F118" s="157"/>
      <c r="G118" s="157"/>
      <c r="H118" s="158"/>
    </row>
    <row r="119" spans="1:8" s="16" customFormat="1" ht="37.5" customHeight="1" x14ac:dyDescent="0.2">
      <c r="A119" s="160" t="s">
        <v>66</v>
      </c>
      <c r="B119" s="285"/>
      <c r="C119" s="159"/>
      <c r="D119" s="36">
        <v>276</v>
      </c>
      <c r="E119" s="37"/>
      <c r="F119" s="37"/>
      <c r="G119" s="37"/>
      <c r="H119" s="38"/>
    </row>
    <row r="120" spans="1:8" s="16" customFormat="1" ht="37.5" customHeight="1" x14ac:dyDescent="0.2">
      <c r="A120" s="160" t="s">
        <v>67</v>
      </c>
      <c r="B120" s="285"/>
      <c r="C120" s="159"/>
      <c r="D120" s="36">
        <v>552</v>
      </c>
      <c r="E120" s="37"/>
      <c r="F120" s="37"/>
      <c r="G120" s="37"/>
      <c r="H120" s="38"/>
    </row>
    <row r="121" spans="1:8" s="16" customFormat="1" ht="37.5" customHeight="1" x14ac:dyDescent="0.2">
      <c r="A121" s="160" t="s">
        <v>68</v>
      </c>
      <c r="B121" s="285"/>
      <c r="C121" s="159"/>
      <c r="D121" s="36">
        <v>828</v>
      </c>
      <c r="E121" s="37"/>
      <c r="F121" s="37"/>
      <c r="G121" s="37"/>
      <c r="H121" s="38"/>
    </row>
    <row r="122" spans="1:8" s="16" customFormat="1" ht="37.5" customHeight="1" thickBot="1" x14ac:dyDescent="0.25">
      <c r="A122" s="207" t="s">
        <v>69</v>
      </c>
      <c r="B122" s="286"/>
      <c r="C122" s="164"/>
      <c r="D122" s="36">
        <v>1794</v>
      </c>
      <c r="E122" s="37"/>
      <c r="F122" s="37"/>
      <c r="G122" s="37"/>
      <c r="H122" s="38"/>
    </row>
    <row r="123" spans="1:8" s="16" customFormat="1" ht="117.75" customHeight="1" thickBot="1" x14ac:dyDescent="0.25">
      <c r="A123" s="287" t="s">
        <v>71</v>
      </c>
      <c r="B123" s="288"/>
      <c r="C123" s="28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"2ГИС.ТАМБОВ" (версия для ПК); 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Интернет-площадки и Веб-приложения на основе Cправочника организаций "2ГИС.ТАМБОВ", http://api.2gis.ru/</v>
      </c>
      <c r="D123" s="45">
        <v>30</v>
      </c>
      <c r="E123" s="45"/>
      <c r="F123" s="45"/>
      <c r="G123" s="45"/>
      <c r="H123" s="46"/>
    </row>
    <row r="124" spans="1:8" s="28" customFormat="1" ht="50.1" customHeight="1" thickBot="1" x14ac:dyDescent="0.25">
      <c r="A124" s="24" t="s">
        <v>72</v>
      </c>
      <c r="B124" s="25"/>
      <c r="C124" s="26"/>
      <c r="D124" s="173" t="str">
        <f>"от "&amp;MIN(D126,D146:H147,F186,D148:H162)&amp;" до "&amp;MAX(D126,D146:H147,F186,D148:H162)</f>
        <v>от 588 до 9000</v>
      </c>
      <c r="E124" s="173"/>
      <c r="F124" s="173"/>
      <c r="G124" s="173"/>
      <c r="H124" s="174"/>
    </row>
    <row r="125" spans="1:8" s="16" customFormat="1" ht="24.95" customHeight="1" thickBot="1" x14ac:dyDescent="0.25">
      <c r="A125" s="290"/>
      <c r="B125" s="291"/>
      <c r="C125" s="130"/>
      <c r="D125" s="292"/>
      <c r="E125" s="292"/>
      <c r="F125" s="292"/>
      <c r="G125" s="292"/>
      <c r="H125" s="293"/>
    </row>
    <row r="126" spans="1:8" s="16" customFormat="1" ht="57" customHeight="1" thickBot="1" x14ac:dyDescent="0.25">
      <c r="A126" s="179" t="s">
        <v>73</v>
      </c>
      <c r="B126" s="180"/>
      <c r="C126"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"2ГИС.ТАМБОВ" (версия для ПК); Интернет-площадка 2gis.kz на основе Cправочника организаций "2ГИС.ТАМБОВ"; Электронный справочник на основе Справочника организаций "2ГИС.ТАМБОВ" (мобильная версия); Интернет-площадки и Веб-приложения на основе Cправочника организаций "2ГИС.ТАМБОВ", http://api.2gis.kz/</v>
      </c>
      <c r="D126" s="182">
        <v>2880</v>
      </c>
      <c r="E126" s="182"/>
      <c r="F126" s="182"/>
      <c r="G126" s="182"/>
      <c r="H126" s="183"/>
    </row>
    <row r="127" spans="1:8" s="16" customFormat="1" ht="57" customHeight="1" thickBot="1" x14ac:dyDescent="0.25">
      <c r="A127" s="184" t="s">
        <v>74</v>
      </c>
      <c r="B127" s="185"/>
      <c r="C127" s="186"/>
      <c r="D127" s="187" t="s">
        <v>75</v>
      </c>
      <c r="E127" s="188"/>
      <c r="F127" s="188"/>
      <c r="G127" s="188"/>
      <c r="H127" s="189"/>
    </row>
    <row r="128" spans="1:8" s="16" customFormat="1" ht="57" customHeight="1" x14ac:dyDescent="0.2">
      <c r="A128" s="190" t="s">
        <v>76</v>
      </c>
      <c r="B128" s="191"/>
      <c r="C128" s="186"/>
      <c r="D128" s="157">
        <f>D126/4</f>
        <v>720</v>
      </c>
      <c r="E128" s="157"/>
      <c r="F128" s="157"/>
      <c r="G128" s="157"/>
      <c r="H128" s="158"/>
    </row>
    <row r="129" spans="1:8" s="16" customFormat="1" ht="57" customHeight="1" x14ac:dyDescent="0.2">
      <c r="A129" s="190" t="s">
        <v>77</v>
      </c>
      <c r="B129" s="191"/>
      <c r="C129" s="186"/>
      <c r="D129" s="157">
        <f>D126/5</f>
        <v>576</v>
      </c>
      <c r="E129" s="157"/>
      <c r="F129" s="157"/>
      <c r="G129" s="157"/>
      <c r="H129" s="158"/>
    </row>
    <row r="130" spans="1:8" s="16" customFormat="1" ht="57" customHeight="1" x14ac:dyDescent="0.2">
      <c r="A130" s="190" t="s">
        <v>78</v>
      </c>
      <c r="B130" s="191"/>
      <c r="C130" s="186"/>
      <c r="D130" s="157">
        <f>D126/6</f>
        <v>480</v>
      </c>
      <c r="E130" s="157"/>
      <c r="F130" s="157"/>
      <c r="G130" s="157"/>
      <c r="H130" s="158"/>
    </row>
    <row r="131" spans="1:8" s="16" customFormat="1" ht="57" customHeight="1" x14ac:dyDescent="0.2">
      <c r="A131" s="190" t="s">
        <v>79</v>
      </c>
      <c r="B131" s="191"/>
      <c r="C131" s="186"/>
      <c r="D131" s="157">
        <f>D126/7</f>
        <v>411.42857142857144</v>
      </c>
      <c r="E131" s="157"/>
      <c r="F131" s="157"/>
      <c r="G131" s="157"/>
      <c r="H131" s="158"/>
    </row>
    <row r="132" spans="1:8" s="16" customFormat="1" ht="57" customHeight="1" x14ac:dyDescent="0.2">
      <c r="A132" s="190" t="s">
        <v>80</v>
      </c>
      <c r="B132" s="191"/>
      <c r="C132" s="186"/>
      <c r="D132" s="157">
        <f>D126/8</f>
        <v>360</v>
      </c>
      <c r="E132" s="157"/>
      <c r="F132" s="157"/>
      <c r="G132" s="157"/>
      <c r="H132" s="158"/>
    </row>
    <row r="133" spans="1:8" s="16" customFormat="1" ht="57" customHeight="1" x14ac:dyDescent="0.2">
      <c r="A133" s="190" t="s">
        <v>81</v>
      </c>
      <c r="B133" s="191"/>
      <c r="C133" s="186"/>
      <c r="D133" s="157">
        <f>D126/9</f>
        <v>320</v>
      </c>
      <c r="E133" s="157"/>
      <c r="F133" s="157"/>
      <c r="G133" s="157"/>
      <c r="H133" s="158"/>
    </row>
    <row r="134" spans="1:8" s="16" customFormat="1" ht="57" customHeight="1" x14ac:dyDescent="0.2">
      <c r="A134" s="190" t="s">
        <v>82</v>
      </c>
      <c r="B134" s="191"/>
      <c r="C134" s="186"/>
      <c r="D134" s="157">
        <f>D126/10</f>
        <v>288</v>
      </c>
      <c r="E134" s="157"/>
      <c r="F134" s="157"/>
      <c r="G134" s="157"/>
      <c r="H134" s="158"/>
    </row>
    <row r="135" spans="1:8" s="16" customFormat="1" ht="57" customHeight="1" thickBot="1" x14ac:dyDescent="0.25">
      <c r="A135" s="179" t="s">
        <v>83</v>
      </c>
      <c r="B135" s="180"/>
      <c r="C135" s="186"/>
      <c r="D135" s="182">
        <v>4800</v>
      </c>
      <c r="E135" s="182"/>
      <c r="F135" s="182"/>
      <c r="G135" s="182"/>
      <c r="H135" s="183"/>
    </row>
    <row r="136" spans="1:8" s="16" customFormat="1" ht="57" customHeight="1" thickBot="1" x14ac:dyDescent="0.25">
      <c r="A136" s="184" t="s">
        <v>74</v>
      </c>
      <c r="B136" s="185"/>
      <c r="C136" s="186"/>
      <c r="D136" s="187" t="s">
        <v>75</v>
      </c>
      <c r="E136" s="188"/>
      <c r="F136" s="188"/>
      <c r="G136" s="188"/>
      <c r="H136" s="189"/>
    </row>
    <row r="137" spans="1:8" s="16" customFormat="1" ht="57" customHeight="1" x14ac:dyDescent="0.2">
      <c r="A137" s="190" t="s">
        <v>76</v>
      </c>
      <c r="B137" s="191"/>
      <c r="C137" s="186"/>
      <c r="D137" s="157">
        <v>1200</v>
      </c>
      <c r="E137" s="157"/>
      <c r="F137" s="157"/>
      <c r="G137" s="157"/>
      <c r="H137" s="158"/>
    </row>
    <row r="138" spans="1:8" s="16" customFormat="1" ht="57" customHeight="1" x14ac:dyDescent="0.2">
      <c r="A138" s="190" t="s">
        <v>77</v>
      </c>
      <c r="B138" s="191"/>
      <c r="C138" s="186"/>
      <c r="D138" s="157">
        <v>960</v>
      </c>
      <c r="E138" s="157"/>
      <c r="F138" s="157"/>
      <c r="G138" s="157"/>
      <c r="H138" s="158"/>
    </row>
    <row r="139" spans="1:8" s="16" customFormat="1" ht="57" customHeight="1" x14ac:dyDescent="0.2">
      <c r="A139" s="190" t="s">
        <v>78</v>
      </c>
      <c r="B139" s="191"/>
      <c r="C139" s="186"/>
      <c r="D139" s="157">
        <v>799.99999999999989</v>
      </c>
      <c r="E139" s="157"/>
      <c r="F139" s="157"/>
      <c r="G139" s="157"/>
      <c r="H139" s="158"/>
    </row>
    <row r="140" spans="1:8" s="16" customFormat="1" ht="57" customHeight="1" x14ac:dyDescent="0.2">
      <c r="A140" s="190" t="s">
        <v>79</v>
      </c>
      <c r="B140" s="191"/>
      <c r="C140" s="186"/>
      <c r="D140" s="157">
        <v>685.71428571428567</v>
      </c>
      <c r="E140" s="157"/>
      <c r="F140" s="157"/>
      <c r="G140" s="157"/>
      <c r="H140" s="158"/>
    </row>
    <row r="141" spans="1:8" s="16" customFormat="1" ht="57" customHeight="1" x14ac:dyDescent="0.2">
      <c r="A141" s="190" t="s">
        <v>80</v>
      </c>
      <c r="B141" s="191"/>
      <c r="C141" s="186"/>
      <c r="D141" s="157">
        <v>600</v>
      </c>
      <c r="E141" s="157"/>
      <c r="F141" s="157"/>
      <c r="G141" s="157"/>
      <c r="H141" s="158"/>
    </row>
    <row r="142" spans="1:8" s="16" customFormat="1" ht="57" customHeight="1" x14ac:dyDescent="0.2">
      <c r="A142" s="190" t="s">
        <v>81</v>
      </c>
      <c r="B142" s="191"/>
      <c r="C142" s="186"/>
      <c r="D142" s="157">
        <v>533.33333333333337</v>
      </c>
      <c r="E142" s="157"/>
      <c r="F142" s="157"/>
      <c r="G142" s="157"/>
      <c r="H142" s="158"/>
    </row>
    <row r="143" spans="1:8" s="16" customFormat="1" ht="57" customHeight="1" thickBot="1" x14ac:dyDescent="0.25">
      <c r="A143" s="190" t="s">
        <v>82</v>
      </c>
      <c r="B143" s="191"/>
      <c r="C143" s="194"/>
      <c r="D143" s="157">
        <v>480</v>
      </c>
      <c r="E143" s="157"/>
      <c r="F143" s="157"/>
      <c r="G143" s="157"/>
      <c r="H143" s="158"/>
    </row>
    <row r="144" spans="1:8" s="16" customFormat="1" ht="62.45" customHeight="1" thickBot="1" x14ac:dyDescent="0.25">
      <c r="A144" s="195" t="s">
        <v>84</v>
      </c>
      <c r="B144" s="196"/>
      <c r="C144"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2ГИС 4.0 и выше)</v>
      </c>
      <c r="D144" s="44">
        <v>7002</v>
      </c>
      <c r="E144" s="45"/>
      <c r="F144" s="45"/>
      <c r="G144" s="45"/>
      <c r="H144" s="46"/>
    </row>
    <row r="145" spans="1:8" s="16" customFormat="1" ht="24.95" customHeight="1" thickBot="1" x14ac:dyDescent="0.25">
      <c r="A145" s="290"/>
      <c r="B145" s="291"/>
      <c r="C145" s="125"/>
      <c r="D145" s="292"/>
      <c r="E145" s="292"/>
      <c r="F145" s="292"/>
      <c r="G145" s="292"/>
      <c r="H145" s="293"/>
    </row>
    <row r="146" spans="1:8" s="16" customFormat="1" ht="50.1" customHeight="1" x14ac:dyDescent="0.2">
      <c r="A146" s="160" t="s">
        <v>85</v>
      </c>
      <c r="B146" s="161"/>
      <c r="C146" s="298" t="str">
        <f>"Интернет-площадка 2gis.ru на основе Cправочника организаций "&amp;$C$2&amp;""</f>
        <v>Интернет-площадка 2gis.ru на основе Cправочника организаций "2ГИС.ТАМБОВ"</v>
      </c>
      <c r="D146" s="56">
        <v>4200</v>
      </c>
      <c r="E146" s="37"/>
      <c r="F146" s="37"/>
      <c r="G146" s="37"/>
      <c r="H146" s="38"/>
    </row>
    <row r="147" spans="1:8" s="16" customFormat="1" ht="50.1" customHeight="1" x14ac:dyDescent="0.2">
      <c r="A147" s="160" t="s">
        <v>86</v>
      </c>
      <c r="B147" s="161"/>
      <c r="C147" s="203" t="str">
        <f>"Электронный справочник на основе Справочника организаций"&amp;$C$2&amp;" (версия для ПК)"</f>
        <v>Электронный справочник на основе Справочника организаций"2ГИС.ТАМБОВ" (версия для ПК)</v>
      </c>
      <c r="D147" s="56">
        <v>1863</v>
      </c>
      <c r="E147" s="37"/>
      <c r="F147" s="37"/>
      <c r="G147" s="37"/>
      <c r="H147" s="38"/>
    </row>
    <row r="148" spans="1:8" s="16" customFormat="1" ht="50.1" customHeight="1" x14ac:dyDescent="0.2">
      <c r="A148" s="154" t="s">
        <v>87</v>
      </c>
      <c r="B148" s="204"/>
      <c r="C148" s="203" t="str">
        <f>"Электронный справочник на основе Справочника организаций"&amp;$C$2&amp;" (версия для ПК)"</f>
        <v>Электронный справочник на основе Справочника организаций"2ГИС.ТАМБОВ" (версия для ПК)</v>
      </c>
      <c r="D148" s="56">
        <v>2346</v>
      </c>
      <c r="E148" s="37"/>
      <c r="F148" s="37"/>
      <c r="G148" s="37"/>
      <c r="H148" s="38"/>
    </row>
    <row r="149" spans="1:8" s="16" customFormat="1" ht="50.1" customHeight="1" x14ac:dyDescent="0.2">
      <c r="A149" s="154" t="s">
        <v>88</v>
      </c>
      <c r="B149" s="204"/>
      <c r="C149" s="203" t="str">
        <f>"Интернет-площадка 2gis.ru на основе Cправочника организаций "&amp;$C$2&amp;""</f>
        <v>Интернет-площадка 2gis.ru на основе Cправочника организаций "2ГИС.ТАМБОВ"</v>
      </c>
      <c r="D149" s="56">
        <v>7500</v>
      </c>
      <c r="E149" s="37"/>
      <c r="F149" s="37"/>
      <c r="G149" s="37"/>
      <c r="H149" s="38"/>
    </row>
    <row r="150" spans="1:8" s="16" customFormat="1" ht="50.1" customHeight="1" x14ac:dyDescent="0.2">
      <c r="A150" s="160" t="s">
        <v>89</v>
      </c>
      <c r="B150" s="161"/>
      <c r="C150" s="203" t="str">
        <f>"Интернет-площадка 2gis.ru на основе Cправочника организаций "&amp;$C$2&amp;""</f>
        <v>Интернет-площадка 2gis.ru на основе Cправочника организаций "2ГИС.ТАМБОВ"</v>
      </c>
      <c r="D150" s="56">
        <v>9000</v>
      </c>
      <c r="E150" s="37"/>
      <c r="F150" s="37"/>
      <c r="G150" s="37"/>
      <c r="H150" s="38"/>
    </row>
    <row r="151" spans="1:8" s="16" customFormat="1" ht="50.1" customHeight="1" x14ac:dyDescent="0.2">
      <c r="A151" s="160" t="s">
        <v>90</v>
      </c>
      <c r="B151" s="161"/>
      <c r="C151" s="203" t="str">
        <f>"Электронный справочник на основе Справочника организаций"&amp;$C$2&amp;" (версия для ПК)"</f>
        <v>Электронный справочник на основе Справочника организаций"2ГИС.ТАМБОВ" (версия для ПК)</v>
      </c>
      <c r="D151" s="56">
        <v>2070</v>
      </c>
      <c r="E151" s="37"/>
      <c r="F151" s="37"/>
      <c r="G151" s="37"/>
      <c r="H151" s="38"/>
    </row>
    <row r="152" spans="1:8" s="16" customFormat="1" ht="50.1" customHeight="1" x14ac:dyDescent="0.2">
      <c r="A152" s="160" t="s">
        <v>91</v>
      </c>
      <c r="B152" s="161"/>
      <c r="C152" s="203" t="str">
        <f>"Электронный справочник на основе Справочника организаций"&amp;$C$2&amp;" (версия для ПК)"</f>
        <v>Электронный справочник на основе Справочника организаций"2ГИС.ТАМБОВ" (версия для ПК)</v>
      </c>
      <c r="D152" s="56">
        <v>4692</v>
      </c>
      <c r="E152" s="37"/>
      <c r="F152" s="37"/>
      <c r="G152" s="37"/>
      <c r="H152" s="38"/>
    </row>
    <row r="153" spans="1:8" s="16" customFormat="1" ht="50.1" customHeight="1" x14ac:dyDescent="0.2">
      <c r="A153" s="160" t="s">
        <v>92</v>
      </c>
      <c r="B153" s="161"/>
      <c r="C153" s="203" t="str">
        <f>"Электронный справочник на основе Справочника организаций"&amp;$C$2&amp;" (версия для ПК)"</f>
        <v>Электронный справочник на основе Справочника организаций"2ГИС.ТАМБОВ" (версия для ПК)</v>
      </c>
      <c r="D153" s="56">
        <v>2622</v>
      </c>
      <c r="E153" s="37"/>
      <c r="F153" s="37"/>
      <c r="G153" s="37"/>
      <c r="H153" s="38"/>
    </row>
    <row r="154" spans="1:8" s="16" customFormat="1" ht="50.1" customHeight="1" x14ac:dyDescent="0.2">
      <c r="A154" s="160" t="s">
        <v>93</v>
      </c>
      <c r="B154" s="161"/>
      <c r="C154" s="203" t="str">
        <f>C186</f>
        <v>электронный справочник на основе Справочника организаций "2ГИС.ТАМБОВ" (мобильная версия 2ГИС 4.0 и выше)</v>
      </c>
      <c r="D154" s="56">
        <v>6278.9999999999991</v>
      </c>
      <c r="E154" s="37"/>
      <c r="F154" s="37"/>
      <c r="G154" s="37"/>
      <c r="H154" s="38"/>
    </row>
    <row r="155" spans="1:8" s="16" customFormat="1" ht="50.1" customHeight="1" x14ac:dyDescent="0.2">
      <c r="A155" s="160" t="s">
        <v>94</v>
      </c>
      <c r="B155" s="161"/>
      <c r="C155" s="203" t="s">
        <v>95</v>
      </c>
      <c r="D155" s="56">
        <v>588</v>
      </c>
      <c r="E155" s="37"/>
      <c r="F155" s="37"/>
      <c r="G155" s="37"/>
      <c r="H155" s="38"/>
    </row>
    <row r="156" spans="1:8" s="16" customFormat="1" ht="78" customHeight="1" x14ac:dyDescent="0.2">
      <c r="A156" s="160" t="s">
        <v>96</v>
      </c>
      <c r="B156" s="161"/>
      <c r="C156"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"2ГИС.ТАМБОВ" (мобильная версия 2ГИС 4.0 и выше); Интернет-площадка 2gis.ru на основе Cправочника организаций "2ГИС.ТАМБОВ"</v>
      </c>
      <c r="D156" s="56">
        <v>3600</v>
      </c>
      <c r="E156" s="37"/>
      <c r="F156" s="37"/>
      <c r="G156" s="37"/>
      <c r="H156" s="38"/>
    </row>
    <row r="157" spans="1:8" s="16" customFormat="1" ht="78" customHeight="1" x14ac:dyDescent="0.2">
      <c r="A157" s="160" t="s">
        <v>97</v>
      </c>
      <c r="B157" s="161"/>
      <c r="C157" s="203" t="str">
        <f t="shared" ref="C157:C15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"2ГИС.ТАМБОВ" (мобильная версия 2ГИС 4.0 и выше); Интернет-площадка 2gis.ru на основе Cправочника организаций "2ГИС.ТАМБОВ"</v>
      </c>
      <c r="D157" s="56">
        <v>3000</v>
      </c>
      <c r="E157" s="37"/>
      <c r="F157" s="37"/>
      <c r="G157" s="37"/>
      <c r="H157" s="38"/>
    </row>
    <row r="158" spans="1:8" s="16" customFormat="1" ht="78" customHeight="1" x14ac:dyDescent="0.2">
      <c r="A158" s="160" t="s">
        <v>98</v>
      </c>
      <c r="B158" s="161"/>
      <c r="C158" s="203" t="str">
        <f t="shared" si="0"/>
        <v>электронный справочник на основе Справочника организаций "2ГИС.ТАМБОВ" (мобильная версия 2ГИС 4.0 и выше); Интернет-площадка 2gis.ru на основе Cправочника организаций "2ГИС.ТАМБОВ"</v>
      </c>
      <c r="D158" s="56">
        <v>2400</v>
      </c>
      <c r="E158" s="37"/>
      <c r="F158" s="37"/>
      <c r="G158" s="37"/>
      <c r="H158" s="38"/>
    </row>
    <row r="159" spans="1:8" s="16" customFormat="1" ht="78" customHeight="1" x14ac:dyDescent="0.2">
      <c r="A159" s="160" t="s">
        <v>99</v>
      </c>
      <c r="B159" s="161"/>
      <c r="C159" s="203" t="str">
        <f t="shared" si="0"/>
        <v>электронный справочник на основе Справочника организаций "2ГИС.ТАМБОВ" (мобильная версия 2ГИС 4.0 и выше); Интернет-площадка 2gis.ru на основе Cправочника организаций "2ГИС.ТАМБОВ"</v>
      </c>
      <c r="D159" s="56">
        <v>2400</v>
      </c>
      <c r="E159" s="37"/>
      <c r="F159" s="37"/>
      <c r="G159" s="37"/>
      <c r="H159" s="38"/>
    </row>
    <row r="160" spans="1:8" s="16" customFormat="1" ht="78" customHeight="1" x14ac:dyDescent="0.2">
      <c r="A160" s="160" t="s">
        <v>100</v>
      </c>
      <c r="B160" s="161" t="s">
        <v>100</v>
      </c>
      <c r="C160"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"2ГИС.ТАМБОВ" (мобильная версия 2ГИС 4.0 и выше); Интернет-площадка 2gis.ru на основе Cправочника организаций "2ГИС.ТАМБОВ"</v>
      </c>
      <c r="D160" s="56">
        <v>7800</v>
      </c>
      <c r="E160" s="37"/>
      <c r="F160" s="37"/>
      <c r="G160" s="37"/>
      <c r="H160" s="38"/>
    </row>
    <row r="161" spans="1:8" s="16" customFormat="1" ht="78" customHeight="1" x14ac:dyDescent="0.2">
      <c r="A161" s="160" t="s">
        <v>101</v>
      </c>
      <c r="B161" s="161" t="s">
        <v>101</v>
      </c>
      <c r="C161"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"2ГИС.ТАМБОВ" (мобильная версия 2ГИС 4.0 и выше); Интернет-площадка 2gis.ru на основе Cправочника организаций "2ГИС.ТАМБОВ"</v>
      </c>
      <c r="D161" s="56">
        <v>4800</v>
      </c>
      <c r="E161" s="37"/>
      <c r="F161" s="37"/>
      <c r="G161" s="37"/>
      <c r="H161" s="38"/>
    </row>
    <row r="162" spans="1:8" s="16" customFormat="1" ht="50.1" customHeight="1" thickBot="1" x14ac:dyDescent="0.25">
      <c r="A162" s="160" t="s">
        <v>102</v>
      </c>
      <c r="B162" s="161"/>
      <c r="C162" s="203" t="str">
        <f>"Электронный справочник на основе Справочника организаций"&amp;$C$2&amp;" (версия для ПК)"</f>
        <v>Электронный справочник на основе Справочника организаций"2ГИС.ТАМБОВ" (версия для ПК)</v>
      </c>
      <c r="D162" s="56">
        <v>1728</v>
      </c>
      <c r="E162" s="37"/>
      <c r="F162" s="37"/>
      <c r="G162" s="37"/>
      <c r="H162" s="38"/>
    </row>
    <row r="163" spans="1:8" s="16" customFormat="1" ht="102" customHeight="1" thickBot="1" x14ac:dyDescent="0.25">
      <c r="A163" s="160" t="s">
        <v>16</v>
      </c>
      <c r="B163" s="161"/>
      <c r="C163"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2ГИС 4.0 и выше)</v>
      </c>
      <c r="D163" s="56">
        <v>2520</v>
      </c>
      <c r="E163" s="37"/>
      <c r="F163" s="37"/>
      <c r="G163" s="37"/>
      <c r="H163" s="38"/>
    </row>
    <row r="164" spans="1:8" s="16" customFormat="1" ht="102" customHeight="1" thickBot="1" x14ac:dyDescent="0.25">
      <c r="A164" s="160" t="s">
        <v>103</v>
      </c>
      <c r="B164" s="161"/>
      <c r="C164"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2ГИС 4.0 и выше)</v>
      </c>
      <c r="D164" s="56">
        <v>100002</v>
      </c>
      <c r="E164" s="37"/>
      <c r="F164" s="37"/>
      <c r="G164" s="37"/>
      <c r="H164" s="38"/>
    </row>
    <row r="165" spans="1:8" s="16" customFormat="1" ht="126" customHeight="1" x14ac:dyDescent="0.2">
      <c r="A165" s="160" t="s">
        <v>104</v>
      </c>
      <c r="B165" s="161"/>
      <c r="C165" s="30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"2ГИС.ТАМБОВ" (версия для ПК); 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Интернет-площадки и Веб-приложения на основе Cправочника организаций "2ГИС.ТАМБОВ", http://api.2gis.ru/</v>
      </c>
      <c r="D165" s="56">
        <v>4800</v>
      </c>
      <c r="E165" s="37"/>
      <c r="F165" s="37"/>
      <c r="G165" s="37"/>
      <c r="H165" s="38"/>
    </row>
    <row r="166" spans="1:8" s="16" customFormat="1" ht="96" customHeight="1" x14ac:dyDescent="0.2">
      <c r="A166" s="154" t="s">
        <v>105</v>
      </c>
      <c r="B166" s="204"/>
      <c r="C166"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Интернет-площадки и Веб-приложения на основе Cправочника организаций "2ГИС.ТАМБОВ", http://api.2gis.ru/</v>
      </c>
      <c r="D166" s="56">
        <v>4800</v>
      </c>
      <c r="E166" s="37"/>
      <c r="F166" s="37"/>
      <c r="G166" s="37"/>
      <c r="H166" s="38"/>
    </row>
    <row r="167" spans="1:8" s="16" customFormat="1" ht="96" customHeight="1" x14ac:dyDescent="0.2">
      <c r="A167" s="154" t="s">
        <v>106</v>
      </c>
      <c r="B167" s="204"/>
      <c r="C167"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"2ГИС.ТАМБОВ" (мобильная версия 2ГИС 4.0 и выше)</v>
      </c>
      <c r="D167" s="56">
        <v>3600</v>
      </c>
      <c r="E167" s="37"/>
      <c r="F167" s="37"/>
      <c r="G167" s="37"/>
      <c r="H167" s="38"/>
    </row>
    <row r="168" spans="1:8" s="16" customFormat="1" ht="50.1" customHeight="1" x14ac:dyDescent="0.2">
      <c r="A168" s="160" t="s">
        <v>107</v>
      </c>
      <c r="B168" s="161"/>
      <c r="C168" s="203" t="str">
        <f>"Интернет-площадка 2gis.ru на основе Cправочника организаций "&amp;$C$2&amp;""</f>
        <v>Интернет-площадка 2gis.ru на основе Cправочника организаций "2ГИС.ТАМБОВ"</v>
      </c>
      <c r="D168" s="56">
        <v>5880</v>
      </c>
      <c r="E168" s="37"/>
      <c r="F168" s="37"/>
      <c r="G168" s="37"/>
      <c r="H168" s="38"/>
    </row>
    <row r="169" spans="1:8" s="16" customFormat="1" ht="50.1" customHeight="1" x14ac:dyDescent="0.2">
      <c r="A169" s="160" t="s">
        <v>108</v>
      </c>
      <c r="B169" s="161"/>
      <c r="C169" s="203" t="str">
        <f>"Электронный справочник на основе Справочника организаций"&amp;$C$2&amp;" (версия для ПК)"</f>
        <v>Электронный справочник на основе Справочника организаций"2ГИС.ТАМБОВ" (версия для ПК)</v>
      </c>
      <c r="D169" s="56">
        <v>2640</v>
      </c>
      <c r="E169" s="37"/>
      <c r="F169" s="37"/>
      <c r="G169" s="37"/>
      <c r="H169" s="38"/>
    </row>
    <row r="170" spans="1:8" s="16" customFormat="1" ht="50.1" customHeight="1" x14ac:dyDescent="0.2">
      <c r="A170" s="154" t="s">
        <v>109</v>
      </c>
      <c r="B170" s="204"/>
      <c r="C170" s="203" t="str">
        <f>"Электронный справочник на основе Справочника организаций"&amp;$C$2&amp;" (версия для ПК)"</f>
        <v>Электронный справочник на основе Справочника организаций"2ГИС.ТАМБОВ" (версия для ПК)</v>
      </c>
      <c r="D170" s="56">
        <v>3360</v>
      </c>
      <c r="E170" s="37"/>
      <c r="F170" s="37"/>
      <c r="G170" s="37"/>
      <c r="H170" s="38"/>
    </row>
    <row r="171" spans="1:8" s="16" customFormat="1" ht="50.1" customHeight="1" x14ac:dyDescent="0.2">
      <c r="A171" s="154" t="s">
        <v>110</v>
      </c>
      <c r="B171" s="204"/>
      <c r="C171" s="203" t="str">
        <f>"Интернет-площадка 2gis.ru на основе Cправочника организаций "&amp;$C$2&amp;""</f>
        <v>Интернет-площадка 2gis.ru на основе Cправочника организаций "2ГИС.ТАМБОВ"</v>
      </c>
      <c r="D171" s="56">
        <v>10560</v>
      </c>
      <c r="E171" s="37"/>
      <c r="F171" s="37"/>
      <c r="G171" s="37"/>
      <c r="H171" s="38"/>
    </row>
    <row r="172" spans="1:8" s="16" customFormat="1" ht="50.1" customHeight="1" x14ac:dyDescent="0.2">
      <c r="A172" s="154" t="s">
        <v>111</v>
      </c>
      <c r="B172" s="204"/>
      <c r="C172" s="203" t="str">
        <f>"Интернет-площадка 2gis.ru на основе Cправочника организаций "&amp;$C$2&amp;""</f>
        <v>Интернет-площадка 2gis.ru на основе Cправочника организаций "2ГИС.ТАМБОВ"</v>
      </c>
      <c r="D172" s="56">
        <v>12672</v>
      </c>
      <c r="E172" s="37"/>
      <c r="F172" s="37"/>
      <c r="G172" s="37"/>
      <c r="H172" s="38"/>
    </row>
    <row r="173" spans="1:8" s="16" customFormat="1" ht="50.1" customHeight="1" x14ac:dyDescent="0.2">
      <c r="A173" s="154" t="s">
        <v>112</v>
      </c>
      <c r="B173" s="204"/>
      <c r="C173" s="203" t="str">
        <f>"Электронный справочник на основе Справочника организаций"&amp;$C$2&amp;" (версия для ПК)"</f>
        <v>Электронный справочник на основе Справочника организаций"2ГИС.ТАМБОВ" (версия для ПК)</v>
      </c>
      <c r="D173" s="56">
        <v>3000</v>
      </c>
      <c r="E173" s="37"/>
      <c r="F173" s="37"/>
      <c r="G173" s="37"/>
      <c r="H173" s="38"/>
    </row>
    <row r="174" spans="1:8" s="16" customFormat="1" ht="50.1" customHeight="1" x14ac:dyDescent="0.2">
      <c r="A174" s="154" t="s">
        <v>113</v>
      </c>
      <c r="B174" s="204"/>
      <c r="C174" s="203" t="str">
        <f>"Электронный справочник на основе Справочника организаций"&amp;$C$2&amp;" (версия для ПК)"</f>
        <v>Электронный справочник на основе Справочника организаций"2ГИС.ТАМБОВ" (версия для ПК)</v>
      </c>
      <c r="D174" s="56">
        <v>6600</v>
      </c>
      <c r="E174" s="37"/>
      <c r="F174" s="37"/>
      <c r="G174" s="37"/>
      <c r="H174" s="38"/>
    </row>
    <row r="175" spans="1:8" s="16" customFormat="1" ht="50.1" customHeight="1" x14ac:dyDescent="0.2">
      <c r="A175" s="160" t="s">
        <v>114</v>
      </c>
      <c r="B175" s="161"/>
      <c r="C175" s="203" t="str">
        <f>"Электронный справочник на основе Справочника организаций"&amp;$C$2&amp;" (версия для ПК)"</f>
        <v>Электронный справочник на основе Справочника организаций"2ГИС.ТАМБОВ" (версия для ПК)</v>
      </c>
      <c r="D175" s="56">
        <v>3720</v>
      </c>
      <c r="E175" s="37"/>
      <c r="F175" s="37"/>
      <c r="G175" s="37"/>
      <c r="H175" s="38"/>
    </row>
    <row r="176" spans="1:8" s="16" customFormat="1" ht="50.1" customHeight="1" x14ac:dyDescent="0.2">
      <c r="A176" s="160" t="s">
        <v>115</v>
      </c>
      <c r="B176" s="161"/>
      <c r="C176" s="203" t="s">
        <v>95</v>
      </c>
      <c r="D176" s="56">
        <v>840</v>
      </c>
      <c r="E176" s="37"/>
      <c r="F176" s="37"/>
      <c r="G176" s="37"/>
      <c r="H176" s="38"/>
    </row>
    <row r="177" spans="1:8" s="16" customFormat="1" ht="68.25" customHeight="1" x14ac:dyDescent="0.2">
      <c r="A177" s="160" t="s">
        <v>116</v>
      </c>
      <c r="B177" s="161"/>
      <c r="C177"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"2ГИС.ТАМБОВ" (мобильная версия 2ГИС 4.0 и выше); Интернет-площадка 2gis.ru на основе Cправочника организаций "2ГИС.ТАМБОВ"</v>
      </c>
      <c r="D177" s="56">
        <v>10920</v>
      </c>
      <c r="E177" s="37"/>
      <c r="F177" s="37"/>
      <c r="G177" s="37"/>
      <c r="H177" s="38"/>
    </row>
    <row r="178" spans="1:8" s="16" customFormat="1" ht="50.1" customHeight="1" thickBot="1" x14ac:dyDescent="0.25">
      <c r="A178" s="160" t="s">
        <v>117</v>
      </c>
      <c r="B178" s="161"/>
      <c r="C178" s="203" t="str">
        <f>"Электронный справочник на основе Справочника организаций"&amp;$C$2&amp;" (версия для ПК)"</f>
        <v>Электронный справочник на основе Справочника организаций"2ГИС.ТАМБОВ" (версия для ПК)</v>
      </c>
      <c r="D178" s="56">
        <v>2520</v>
      </c>
      <c r="E178" s="37"/>
      <c r="F178" s="37"/>
      <c r="G178" s="37"/>
      <c r="H178" s="38"/>
    </row>
    <row r="179" spans="1:8" s="28" customFormat="1" ht="50.1" customHeight="1" thickBot="1" x14ac:dyDescent="0.25">
      <c r="A179" s="24" t="s">
        <v>118</v>
      </c>
      <c r="B179" s="25"/>
      <c r="C179" s="26"/>
      <c r="D179" s="173"/>
      <c r="E179" s="173"/>
      <c r="F179" s="173"/>
      <c r="G179" s="173"/>
      <c r="H179" s="174"/>
    </row>
    <row r="180" spans="1:8" s="16" customFormat="1" ht="50.1" customHeight="1" x14ac:dyDescent="0.2">
      <c r="A180" s="160" t="s">
        <v>119</v>
      </c>
      <c r="B180" s="161"/>
      <c r="C180" s="206" t="str">
        <f>"Электронный справочник на основе Справочника организаций "&amp;$C$2&amp;" (мобильная версия)"</f>
        <v>Электронный справочник на основе Справочника организаций "2ГИС.ТАМБОВ" (мобильная версия)</v>
      </c>
      <c r="D180" s="36">
        <v>3000</v>
      </c>
      <c r="E180" s="37"/>
      <c r="F180" s="37"/>
      <c r="G180" s="37"/>
      <c r="H180" s="38"/>
    </row>
    <row r="181" spans="1:8" s="16" customFormat="1" ht="50.1" customHeight="1" x14ac:dyDescent="0.2">
      <c r="A181" s="160" t="s">
        <v>120</v>
      </c>
      <c r="B181" s="161"/>
      <c r="C181" s="209"/>
      <c r="D181" s="36">
        <v>3000</v>
      </c>
      <c r="E181" s="37"/>
      <c r="F181" s="37"/>
      <c r="G181" s="37"/>
      <c r="H181" s="38"/>
    </row>
    <row r="182" spans="1:8" s="16" customFormat="1" ht="50.1" customHeight="1" x14ac:dyDescent="0.2">
      <c r="A182" s="207" t="s">
        <v>121</v>
      </c>
      <c r="B182" s="208"/>
      <c r="C182" s="209"/>
      <c r="D182" s="297">
        <v>3000</v>
      </c>
      <c r="E182" s="157"/>
      <c r="F182" s="157"/>
      <c r="G182" s="157"/>
      <c r="H182" s="157"/>
    </row>
    <row r="183" spans="1:8" s="16" customFormat="1" ht="50.1" customHeight="1" x14ac:dyDescent="0.2">
      <c r="A183" s="207" t="s">
        <v>122</v>
      </c>
      <c r="B183" s="208"/>
      <c r="C183" s="209"/>
      <c r="D183" s="297">
        <v>510</v>
      </c>
      <c r="E183" s="157"/>
      <c r="F183" s="157"/>
      <c r="G183" s="157"/>
      <c r="H183" s="157"/>
    </row>
    <row r="184" spans="1:8" s="16" customFormat="1" ht="50.1" customHeight="1" thickBot="1" x14ac:dyDescent="0.25">
      <c r="A184" s="207" t="s">
        <v>123</v>
      </c>
      <c r="B184" s="208"/>
      <c r="C184" s="210"/>
      <c r="D184" s="78">
        <v>1020</v>
      </c>
      <c r="E184" s="79"/>
      <c r="F184" s="79"/>
      <c r="G184" s="79"/>
      <c r="H184" s="79"/>
    </row>
    <row r="185" spans="1:8" s="16" customFormat="1" ht="50.1" customHeight="1" thickBot="1" x14ac:dyDescent="0.25">
      <c r="A185" s="24" t="s">
        <v>124</v>
      </c>
      <c r="B185" s="25"/>
      <c r="C185" s="26"/>
      <c r="D185" s="173"/>
      <c r="E185" s="173"/>
      <c r="F185" s="173"/>
      <c r="G185" s="173"/>
      <c r="H185" s="174"/>
    </row>
    <row r="186" spans="1:8" s="16" customFormat="1" ht="50.1" customHeight="1" x14ac:dyDescent="0.2">
      <c r="A186" s="160" t="s">
        <v>125</v>
      </c>
      <c r="B186" s="161"/>
      <c r="C186"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"2ГИС.ТАМБОВ" (мобильная версия 2ГИС 4.0 и выше)</v>
      </c>
      <c r="D186" s="212">
        <f>F186*1.2</f>
        <v>4320</v>
      </c>
      <c r="E186" s="213">
        <f>F186*1.1</f>
        <v>3960.0000000000005</v>
      </c>
      <c r="F186" s="213">
        <v>3600</v>
      </c>
      <c r="G186" s="213">
        <f>F186*0.75</f>
        <v>2700</v>
      </c>
      <c r="H186" s="214">
        <f>F186*0.5</f>
        <v>1800</v>
      </c>
    </row>
    <row r="187" spans="1:8" s="16" customFormat="1" ht="50.1" customHeight="1" x14ac:dyDescent="0.2">
      <c r="A187" s="160" t="s">
        <v>126</v>
      </c>
      <c r="B187" s="161"/>
      <c r="C187" s="203" t="str">
        <f>"Интернет-площадка 2gis.ru на основе Cправочника организаций "&amp;$C$2&amp;""</f>
        <v>Интернет-площадка 2gis.ru на основе Cправочника организаций "2ГИС.ТАМБОВ"</v>
      </c>
      <c r="D187" s="36">
        <v>3000</v>
      </c>
      <c r="E187" s="37"/>
      <c r="F187" s="37"/>
      <c r="G187" s="37"/>
      <c r="H187" s="38"/>
    </row>
    <row r="188" spans="1:8" s="16" customFormat="1" ht="50.1" customHeight="1" x14ac:dyDescent="0.2">
      <c r="A188" s="160" t="s">
        <v>127</v>
      </c>
      <c r="B188" s="161"/>
      <c r="C188" s="203" t="str">
        <f>"Электронный справочник на основе Справочника организаций"&amp;$C$2&amp;" (версия для ПК)"</f>
        <v>Электронный справочник на основе Справочника организаций"2ГИС.ТАМБОВ" (версия для ПК)</v>
      </c>
      <c r="D188" s="56">
        <v>345</v>
      </c>
      <c r="E188" s="37"/>
      <c r="F188" s="37"/>
      <c r="G188" s="37"/>
      <c r="H188" s="38"/>
    </row>
    <row r="189" spans="1:8" s="16" customFormat="1" ht="50.1" customHeight="1" x14ac:dyDescent="0.2">
      <c r="A189" s="154" t="s">
        <v>198</v>
      </c>
      <c r="B189" s="204"/>
      <c r="C189"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"2ГИС.ТАМБОВ" (мобильная версия 2ГИС 4.0 и выше)</v>
      </c>
      <c r="D189" s="212">
        <f>F189*1.2</f>
        <v>6048</v>
      </c>
      <c r="E189" s="213">
        <f>F189*1.1</f>
        <v>5544</v>
      </c>
      <c r="F189" s="213">
        <v>5040</v>
      </c>
      <c r="G189" s="213">
        <f>F189*0.75</f>
        <v>3780</v>
      </c>
      <c r="H189" s="214">
        <f>F189*0.5</f>
        <v>2520</v>
      </c>
    </row>
    <row r="190" spans="1:8" s="16" customFormat="1" ht="50.1" customHeight="1" x14ac:dyDescent="0.2">
      <c r="A190" s="154" t="s">
        <v>199</v>
      </c>
      <c r="B190" s="204"/>
      <c r="C190" s="203" t="str">
        <f>"Интернет-площадка 2gis.ru на основе Cправочника организаций "&amp;$C$2&amp;""</f>
        <v>Интернет-площадка 2gis.ru на основе Cправочника организаций "2ГИС.ТАМБОВ"</v>
      </c>
      <c r="D190" s="36">
        <v>4200</v>
      </c>
      <c r="E190" s="37"/>
      <c r="F190" s="37"/>
      <c r="G190" s="37"/>
      <c r="H190" s="38"/>
    </row>
    <row r="191" spans="1:8" s="16" customFormat="1" ht="50.1" customHeight="1" x14ac:dyDescent="0.2">
      <c r="A191" s="154" t="s">
        <v>130</v>
      </c>
      <c r="B191" s="204"/>
      <c r="C191" s="203" t="str">
        <f>"Электронный справочник на основе Справочника организаций"&amp;$C$2&amp;" (версия для ПК)"</f>
        <v>Электронный справочник на основе Справочника организаций"2ГИС.ТАМБОВ" (версия для ПК)</v>
      </c>
      <c r="D191" s="36">
        <v>600</v>
      </c>
      <c r="E191" s="37"/>
      <c r="F191" s="37"/>
      <c r="G191" s="37"/>
      <c r="H191" s="38"/>
    </row>
    <row r="192" spans="1:8" s="16" customFormat="1" ht="126" customHeight="1" thickBot="1" x14ac:dyDescent="0.25">
      <c r="A192" s="160" t="s">
        <v>131</v>
      </c>
      <c r="B192" s="161"/>
      <c r="C192" s="215" t="str">
        <f>C187</f>
        <v>Интернет-площадка 2gis.ru на основе Cправочника организаций "2ГИС.ТАМБОВ"</v>
      </c>
      <c r="D192" s="212">
        <f>F192*1.2</f>
        <v>4320</v>
      </c>
      <c r="E192" s="213">
        <f>F192*1.1</f>
        <v>3960.0000000000005</v>
      </c>
      <c r="F192" s="213">
        <v>3600</v>
      </c>
      <c r="G192" s="213">
        <f>F192*0.75</f>
        <v>2700</v>
      </c>
      <c r="H192" s="214">
        <f>F192*0.5</f>
        <v>1800</v>
      </c>
    </row>
    <row r="193" spans="1:8" s="28" customFormat="1" ht="50.1" customHeight="1" thickBot="1" x14ac:dyDescent="0.25">
      <c r="A193" s="24" t="s">
        <v>200</v>
      </c>
      <c r="B193" s="25"/>
      <c r="C193" s="26"/>
      <c r="D193" s="173"/>
      <c r="E193" s="173"/>
      <c r="F193" s="173"/>
      <c r="G193" s="173"/>
      <c r="H193" s="174"/>
    </row>
    <row r="194" spans="1:8" s="23" customFormat="1" ht="30" customHeight="1" thickBot="1" x14ac:dyDescent="0.25">
      <c r="A194" s="302"/>
      <c r="B194" s="303"/>
      <c r="C194" s="460"/>
      <c r="D194" s="303"/>
      <c r="E194" s="303"/>
      <c r="F194" s="303"/>
      <c r="G194" s="303"/>
      <c r="H194" s="304"/>
    </row>
    <row r="195" spans="1:8" s="16" customFormat="1" ht="185.25" customHeight="1" x14ac:dyDescent="0.2">
      <c r="A195" s="160" t="s">
        <v>201</v>
      </c>
      <c r="B195" s="161"/>
      <c r="C195"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"2ГИС.ТАМБОВ" (версия для ПК); 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2ГИС 4.0 и выше)</v>
      </c>
      <c r="D195" s="31">
        <v>7008</v>
      </c>
      <c r="E195" s="32"/>
      <c r="F195" s="32"/>
      <c r="G195" s="32"/>
      <c r="H195" s="33"/>
    </row>
    <row r="196" spans="1:8" s="16" customFormat="1" ht="83.25" customHeight="1" thickBot="1" x14ac:dyDescent="0.25">
      <c r="A196" s="160" t="s">
        <v>202</v>
      </c>
      <c r="B196" s="161"/>
      <c r="C196" s="209"/>
      <c r="D196" s="36">
        <v>10500</v>
      </c>
      <c r="E196" s="37"/>
      <c r="F196" s="37"/>
      <c r="G196" s="37"/>
      <c r="H196" s="38"/>
    </row>
    <row r="197" spans="1:8" s="16" customFormat="1" ht="21.75" thickBot="1" x14ac:dyDescent="0.25">
      <c r="A197" s="290"/>
      <c r="B197" s="291"/>
      <c r="C197" s="125"/>
      <c r="D197" s="292"/>
      <c r="E197" s="292"/>
      <c r="F197" s="292"/>
      <c r="G197" s="292"/>
      <c r="H197" s="293"/>
    </row>
    <row r="198" spans="1:8" ht="12.6" customHeight="1" x14ac:dyDescent="0.2"/>
    <row r="199" spans="1:8" s="223" customFormat="1" ht="24.95" customHeight="1" x14ac:dyDescent="0.2">
      <c r="A199" s="220"/>
      <c r="B199" s="221" t="s">
        <v>133</v>
      </c>
      <c r="C199" s="222" t="s">
        <v>701</v>
      </c>
      <c r="D199" s="222"/>
    </row>
    <row r="200" spans="1:8" s="223" customFormat="1" ht="24.95" customHeight="1" x14ac:dyDescent="0.2">
      <c r="A200" s="220"/>
      <c r="C200" s="224" t="s">
        <v>702</v>
      </c>
      <c r="D200" s="224"/>
    </row>
    <row r="201" spans="1:8" s="223" customFormat="1" ht="24.95" customHeight="1" x14ac:dyDescent="0.2">
      <c r="A201" s="220"/>
      <c r="C201" s="224" t="s">
        <v>703</v>
      </c>
      <c r="D201" s="224"/>
    </row>
    <row r="202" spans="1:8" s="217" customFormat="1" ht="12" customHeight="1" x14ac:dyDescent="0.2">
      <c r="A202" s="216"/>
      <c r="C202" s="224"/>
      <c r="D202" s="224"/>
      <c r="E202" s="223"/>
      <c r="F202" s="223"/>
      <c r="G202" s="223"/>
    </row>
    <row r="203" spans="1:8" s="231" customFormat="1" ht="24.95" customHeight="1" x14ac:dyDescent="0.2">
      <c r="A203" s="227" t="str">
        <f>Абакан_юр!A174</f>
        <v>По соглашению сторон в качестве валюты платежа могут выступать украинские гривны, в этом случае курс следующий: 1 руб. = 0,4408 гривен</v>
      </c>
      <c r="B203" s="227"/>
      <c r="C203" s="227"/>
      <c r="D203" s="228"/>
      <c r="E203" s="228"/>
      <c r="F203" s="229"/>
      <c r="G203" s="230"/>
      <c r="H203" s="230"/>
    </row>
    <row r="204" spans="1:8" s="231" customFormat="1" ht="24.95" customHeight="1" x14ac:dyDescent="0.2">
      <c r="A204" s="227" t="str">
        <f>Абакан_юр!A175</f>
        <v>По соглашению сторон в качестве валюты платежа могут выступать дирхамы ОАЭ, в этом случае курс следующий: 1 руб. = 0,0420 дирхам</v>
      </c>
      <c r="B204" s="227"/>
      <c r="C204" s="227"/>
      <c r="D204" s="228"/>
      <c r="E204" s="228"/>
      <c r="F204" s="229"/>
      <c r="G204" s="232"/>
      <c r="H204" s="232"/>
    </row>
    <row r="205" spans="1:8" s="231" customFormat="1" ht="24.95" customHeight="1" x14ac:dyDescent="0.2">
      <c r="A205" s="227" t="str">
        <f>Абакан_юр!A176</f>
        <v>По соглашению сторон в качестве валюты платежа могут выступать доллары США, в этом случае курс следующий: 1 руб. = 0,0114 доллара</v>
      </c>
      <c r="B205" s="227"/>
      <c r="C205" s="227"/>
      <c r="D205" s="228"/>
      <c r="E205" s="228"/>
      <c r="F205" s="229"/>
      <c r="G205" s="232"/>
      <c r="H205" s="232"/>
    </row>
    <row r="206" spans="1:8" s="231" customFormat="1" ht="24.95" customHeight="1" x14ac:dyDescent="0.2">
      <c r="A206" s="227" t="str">
        <f>Абакан_юр!A177</f>
        <v>По соглашению сторон в качестве валюты платежа могут выступать евро, в этом случае курс следующий: 1 руб. = 0,0105 евро</v>
      </c>
      <c r="B206" s="227"/>
      <c r="C206" s="227"/>
      <c r="D206" s="228"/>
      <c r="E206" s="229"/>
      <c r="F206" s="229"/>
      <c r="G206" s="232"/>
      <c r="H206" s="232"/>
    </row>
    <row r="207" spans="1:8" s="231" customFormat="1" ht="24.95" customHeight="1" x14ac:dyDescent="0.2">
      <c r="A207" s="227" t="str">
        <f>Абакан_юр!A178</f>
        <v>По соглашению сторон в качестве валюты платежа могут выступать чешские кроны, в этом случае курс следующий: 1 руб. = 0,2605 крона</v>
      </c>
      <c r="B207" s="227"/>
      <c r="C207" s="227"/>
      <c r="D207" s="228"/>
      <c r="E207" s="229"/>
      <c r="F207" s="229"/>
      <c r="G207" s="232"/>
      <c r="H207" s="232"/>
    </row>
    <row r="208" spans="1:8" s="231" customFormat="1" ht="24.95" customHeight="1" x14ac:dyDescent="0.2">
      <c r="A208" s="227" t="str">
        <f>Абакан_юр!A179</f>
        <v>По соглашению сторон в качестве валюты платежа могут выступать киргизские сомы, в этом случае курс следующий: 1 руб. = 1,0083 сом</v>
      </c>
      <c r="B208" s="227"/>
      <c r="C208" s="227"/>
      <c r="D208" s="228"/>
      <c r="E208" s="228"/>
      <c r="F208" s="229"/>
      <c r="G208" s="232"/>
      <c r="H208" s="232"/>
    </row>
    <row r="209" spans="1:8" s="231" customFormat="1" ht="24.95" customHeight="1" x14ac:dyDescent="0.2">
      <c r="A209" s="227" t="str">
        <f>Абакан_юр!A180</f>
        <v>По соглашению сторон в качестве валюты платежа могут выступать казахстанские тенге, в этом случае курс следующий: 1 руб. = 5,0473 тенге</v>
      </c>
      <c r="B209" s="227"/>
      <c r="C209" s="227"/>
      <c r="D209" s="228"/>
      <c r="E209" s="228"/>
      <c r="F209" s="229"/>
      <c r="G209" s="232"/>
      <c r="H209" s="232"/>
    </row>
    <row r="210" spans="1:8" s="238" customFormat="1" ht="12" customHeight="1" x14ac:dyDescent="0.2">
      <c r="A210" s="233"/>
      <c r="B210" s="233"/>
      <c r="C210" s="234"/>
      <c r="D210" s="235"/>
      <c r="E210" s="235"/>
      <c r="F210" s="236"/>
      <c r="G210" s="237"/>
      <c r="H210" s="237"/>
    </row>
    <row r="211" spans="1:8" ht="24.95" customHeight="1" x14ac:dyDescent="0.2">
      <c r="A211" s="239" t="s">
        <v>144</v>
      </c>
      <c r="B211" s="239"/>
      <c r="C211" s="239"/>
      <c r="D211" s="239"/>
      <c r="E211" s="239"/>
      <c r="F211" s="239"/>
      <c r="G211" s="239"/>
      <c r="H211" s="239"/>
    </row>
    <row r="212" spans="1:8" ht="24.95" customHeight="1" x14ac:dyDescent="0.2">
      <c r="A212" s="239" t="s">
        <v>145</v>
      </c>
      <c r="B212" s="239"/>
      <c r="C212" s="239"/>
      <c r="D212" s="239"/>
      <c r="E212" s="239"/>
      <c r="F212" s="239"/>
      <c r="G212" s="239"/>
      <c r="H212" s="239"/>
    </row>
    <row r="213" spans="1:8" s="238" customFormat="1" ht="12.6" customHeight="1" x14ac:dyDescent="0.2">
      <c r="A213" s="233"/>
      <c r="B213" s="233"/>
      <c r="C213" s="234"/>
      <c r="D213" s="235"/>
      <c r="E213" s="235"/>
      <c r="F213" s="236"/>
      <c r="G213" s="237"/>
      <c r="H213" s="237"/>
    </row>
    <row r="214" spans="1:8" s="242" customFormat="1" ht="50.1" customHeight="1" thickBot="1" x14ac:dyDescent="0.25">
      <c r="A214" s="240" t="s">
        <v>146</v>
      </c>
      <c r="B214" s="240"/>
      <c r="C214" s="240"/>
      <c r="D214" s="240"/>
      <c r="E214" s="240"/>
      <c r="F214" s="241"/>
      <c r="G214" s="231"/>
    </row>
    <row r="215" spans="1:8" s="247" customFormat="1" ht="50.1" customHeight="1" thickBot="1" x14ac:dyDescent="0.25">
      <c r="A215" s="311" t="s">
        <v>147</v>
      </c>
      <c r="B215" s="312"/>
      <c r="C215" s="312"/>
      <c r="D215" s="312"/>
      <c r="E215" s="313"/>
      <c r="F215" s="246"/>
      <c r="G215" s="217"/>
    </row>
    <row r="216" spans="1:8" ht="91.5" customHeight="1" thickBot="1" x14ac:dyDescent="0.25">
      <c r="A216" s="426" t="s">
        <v>148</v>
      </c>
      <c r="B216" s="427"/>
      <c r="C216" s="250" t="s">
        <v>149</v>
      </c>
      <c r="D216" s="440" t="s">
        <v>150</v>
      </c>
      <c r="E216" s="441"/>
      <c r="F216" s="252"/>
      <c r="G216" s="252"/>
      <c r="H216" s="252"/>
    </row>
    <row r="217" spans="1:8" ht="99.95" customHeight="1" x14ac:dyDescent="0.2">
      <c r="A217" s="258" t="s">
        <v>151</v>
      </c>
      <c r="B217" s="259"/>
      <c r="C217" s="260" t="s">
        <v>152</v>
      </c>
      <c r="D217" s="261" t="s">
        <v>153</v>
      </c>
      <c r="E217" s="262"/>
      <c r="F217" s="252"/>
      <c r="G217" s="252"/>
      <c r="H217" s="252"/>
    </row>
    <row r="218" spans="1:8" ht="75" customHeight="1" x14ac:dyDescent="0.2">
      <c r="A218" s="258" t="s">
        <v>154</v>
      </c>
      <c r="B218" s="259"/>
      <c r="C218" s="260" t="s">
        <v>155</v>
      </c>
      <c r="D218" s="261" t="s">
        <v>156</v>
      </c>
      <c r="E218" s="262"/>
      <c r="F218" s="252"/>
      <c r="G218" s="252"/>
      <c r="H218" s="252"/>
    </row>
    <row r="219" spans="1:8" ht="111.75" customHeight="1" thickBot="1" x14ac:dyDescent="0.25">
      <c r="A219" s="321" t="s">
        <v>157</v>
      </c>
      <c r="B219" s="322"/>
      <c r="C219" s="323" t="s">
        <v>158</v>
      </c>
      <c r="D219" s="324" t="s">
        <v>156</v>
      </c>
      <c r="E219" s="325"/>
      <c r="F219" s="252"/>
      <c r="G219" s="252"/>
      <c r="H219" s="252"/>
    </row>
    <row r="220" spans="1:8" s="217" customFormat="1" ht="102.75" customHeight="1" thickBot="1" x14ac:dyDescent="0.25">
      <c r="A220" s="321" t="s">
        <v>160</v>
      </c>
      <c r="B220" s="322"/>
      <c r="C220" s="611" t="s">
        <v>161</v>
      </c>
      <c r="D220" s="322" t="s">
        <v>156</v>
      </c>
      <c r="E220" s="612"/>
      <c r="F220" s="246"/>
      <c r="G220" s="246"/>
      <c r="H220" s="246"/>
    </row>
    <row r="221" spans="1:8" s="238" customFormat="1" ht="222.75" customHeight="1" thickBot="1" x14ac:dyDescent="0.25">
      <c r="A221" s="321" t="s">
        <v>162</v>
      </c>
      <c r="B221" s="322"/>
      <c r="C221" s="323" t="s">
        <v>163</v>
      </c>
      <c r="D221" s="324" t="s">
        <v>156</v>
      </c>
      <c r="E221" s="325"/>
      <c r="F221" s="236"/>
      <c r="G221" s="237"/>
      <c r="H221" s="237"/>
    </row>
    <row r="222" spans="1:8" ht="25.5" customHeight="1" x14ac:dyDescent="0.2">
      <c r="A222" s="264" t="s">
        <v>164</v>
      </c>
      <c r="B222" s="264"/>
      <c r="C222" s="264"/>
      <c r="D222" s="264"/>
      <c r="E222" s="264"/>
      <c r="F222" s="264"/>
      <c r="G222" s="264"/>
      <c r="H222" s="264"/>
    </row>
    <row r="223" spans="1:8" ht="25.5" customHeight="1" x14ac:dyDescent="0.2">
      <c r="A223" s="264" t="s">
        <v>165</v>
      </c>
      <c r="B223" s="264"/>
      <c r="C223" s="264"/>
      <c r="D223" s="264"/>
      <c r="E223" s="264"/>
      <c r="F223" s="264"/>
      <c r="G223" s="264"/>
      <c r="H223" s="264"/>
    </row>
    <row r="224" spans="1:8" ht="193.5" customHeight="1" x14ac:dyDescent="0.2">
      <c r="A224" s="326" t="str">
        <f>Абакан_юр!A195</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24" s="326"/>
      <c r="C224" s="326"/>
      <c r="D224" s="326"/>
      <c r="E224" s="326"/>
      <c r="F224" s="326"/>
      <c r="G224" s="326"/>
      <c r="H224" s="326"/>
    </row>
    <row r="225" spans="1:8" s="16" customFormat="1" ht="67.5" customHeight="1" x14ac:dyDescent="0.2">
      <c r="A225" s="239" t="s">
        <v>167</v>
      </c>
      <c r="B225" s="239"/>
      <c r="C225" s="239"/>
      <c r="D225" s="239"/>
      <c r="E225" s="239"/>
      <c r="F225" s="239"/>
      <c r="G225" s="239"/>
      <c r="H225" s="239"/>
    </row>
    <row r="226" spans="1:8" ht="23.25" x14ac:dyDescent="0.2">
      <c r="A226" s="264" t="s">
        <v>168</v>
      </c>
      <c r="B226" s="264"/>
      <c r="C226" s="264"/>
      <c r="D226" s="264"/>
      <c r="E226" s="264"/>
      <c r="F226" s="264"/>
      <c r="G226" s="264"/>
      <c r="H226" s="264"/>
    </row>
    <row r="227" spans="1:8" s="266" customFormat="1" ht="114.75" customHeight="1" x14ac:dyDescent="0.2">
      <c r="A227" s="239" t="s">
        <v>169</v>
      </c>
      <c r="B227" s="239"/>
      <c r="C227" s="239"/>
      <c r="D227" s="239"/>
      <c r="E227" s="239"/>
      <c r="F227" s="239"/>
      <c r="G227" s="239"/>
      <c r="H227" s="239"/>
    </row>
  </sheetData>
  <sheetProtection selectLockedCells="1" selectUnlockedCells="1"/>
  <mergeCells count="377">
    <mergeCell ref="A222:H222"/>
    <mergeCell ref="A223:H223"/>
    <mergeCell ref="A224:H224"/>
    <mergeCell ref="A225:H225"/>
    <mergeCell ref="A226:H226"/>
    <mergeCell ref="A227:E227"/>
    <mergeCell ref="F227:H227"/>
    <mergeCell ref="A219:B219"/>
    <mergeCell ref="D219:E219"/>
    <mergeCell ref="A220:B220"/>
    <mergeCell ref="D220:E220"/>
    <mergeCell ref="A221:B221"/>
    <mergeCell ref="D221:E221"/>
    <mergeCell ref="A216:B216"/>
    <mergeCell ref="D216:E216"/>
    <mergeCell ref="A217:B217"/>
    <mergeCell ref="D217:E217"/>
    <mergeCell ref="A218:B218"/>
    <mergeCell ref="D218:E218"/>
    <mergeCell ref="A208:C208"/>
    <mergeCell ref="A209:C209"/>
    <mergeCell ref="A211:H211"/>
    <mergeCell ref="A212:H212"/>
    <mergeCell ref="A214:E214"/>
    <mergeCell ref="A215:E215"/>
    <mergeCell ref="A203:C203"/>
    <mergeCell ref="G203:H203"/>
    <mergeCell ref="A204:C204"/>
    <mergeCell ref="A205:C205"/>
    <mergeCell ref="A206:C206"/>
    <mergeCell ref="A207:C207"/>
    <mergeCell ref="A197:B197"/>
    <mergeCell ref="D197:H197"/>
    <mergeCell ref="C199:D199"/>
    <mergeCell ref="C200:D200"/>
    <mergeCell ref="C201:D201"/>
    <mergeCell ref="C202:D202"/>
    <mergeCell ref="A194:C194"/>
    <mergeCell ref="D194:H194"/>
    <mergeCell ref="A195:B195"/>
    <mergeCell ref="C195:C196"/>
    <mergeCell ref="D195:H195"/>
    <mergeCell ref="A196:B196"/>
    <mergeCell ref="D196:H196"/>
    <mergeCell ref="A190:B190"/>
    <mergeCell ref="D190:H190"/>
    <mergeCell ref="A191:B191"/>
    <mergeCell ref="D191:H191"/>
    <mergeCell ref="A192:B192"/>
    <mergeCell ref="A193:B193"/>
    <mergeCell ref="D193:H193"/>
    <mergeCell ref="A186:B186"/>
    <mergeCell ref="A187:B187"/>
    <mergeCell ref="D187:H187"/>
    <mergeCell ref="A188:B188"/>
    <mergeCell ref="D188:H188"/>
    <mergeCell ref="A189:B189"/>
    <mergeCell ref="D182:H182"/>
    <mergeCell ref="A183:B183"/>
    <mergeCell ref="D183:H183"/>
    <mergeCell ref="A184:B184"/>
    <mergeCell ref="D184:H184"/>
    <mergeCell ref="A185:B185"/>
    <mergeCell ref="D185:H185"/>
    <mergeCell ref="A178:B178"/>
    <mergeCell ref="D178:H178"/>
    <mergeCell ref="A179:B179"/>
    <mergeCell ref="D179:H179"/>
    <mergeCell ref="A180:B180"/>
    <mergeCell ref="C180:C184"/>
    <mergeCell ref="D180:H180"/>
    <mergeCell ref="A181:B181"/>
    <mergeCell ref="D181:H181"/>
    <mergeCell ref="A182:B182"/>
    <mergeCell ref="A175:B175"/>
    <mergeCell ref="D175:H175"/>
    <mergeCell ref="A176:B176"/>
    <mergeCell ref="D176:H176"/>
    <mergeCell ref="A177:B177"/>
    <mergeCell ref="D177:H177"/>
    <mergeCell ref="A172:B172"/>
    <mergeCell ref="D172:H172"/>
    <mergeCell ref="A173:B173"/>
    <mergeCell ref="D173:H173"/>
    <mergeCell ref="A174:B174"/>
    <mergeCell ref="D174:H174"/>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D129:H129"/>
    <mergeCell ref="A130:B130"/>
    <mergeCell ref="D130:H130"/>
    <mergeCell ref="A131:B131"/>
    <mergeCell ref="D131:H131"/>
    <mergeCell ref="A132:B132"/>
    <mergeCell ref="D132:H132"/>
    <mergeCell ref="A125:B125"/>
    <mergeCell ref="D125:H125"/>
    <mergeCell ref="A126:B126"/>
    <mergeCell ref="C126:C143"/>
    <mergeCell ref="D126:H126"/>
    <mergeCell ref="A127:B127"/>
    <mergeCell ref="D127:H127"/>
    <mergeCell ref="A128:B128"/>
    <mergeCell ref="D128:H128"/>
    <mergeCell ref="A129:B129"/>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16:B116"/>
    <mergeCell ref="D116:H116"/>
    <mergeCell ref="A117:B117"/>
    <mergeCell ref="D117:H117"/>
    <mergeCell ref="A118:B118"/>
    <mergeCell ref="D118:H118"/>
    <mergeCell ref="A111:B111"/>
    <mergeCell ref="D111:H111"/>
    <mergeCell ref="A112:C112"/>
    <mergeCell ref="D112:H112"/>
    <mergeCell ref="D113:H113"/>
    <mergeCell ref="A114:B114"/>
    <mergeCell ref="C114:C122"/>
    <mergeCell ref="D114:H114"/>
    <mergeCell ref="A115:B115"/>
    <mergeCell ref="D115:H115"/>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02:B102"/>
    <mergeCell ref="D102:H102"/>
    <mergeCell ref="A103:B103"/>
    <mergeCell ref="D103:H103"/>
    <mergeCell ref="A104:B104"/>
    <mergeCell ref="D104:H104"/>
    <mergeCell ref="A99:B99"/>
    <mergeCell ref="D99:H99"/>
    <mergeCell ref="A100:B100"/>
    <mergeCell ref="D100:H100"/>
    <mergeCell ref="A101:B101"/>
    <mergeCell ref="D101:H101"/>
    <mergeCell ref="A96:B96"/>
    <mergeCell ref="D96:H96"/>
    <mergeCell ref="A97:B97"/>
    <mergeCell ref="D97:H97"/>
    <mergeCell ref="A98:B98"/>
    <mergeCell ref="D98:H98"/>
    <mergeCell ref="A93:B93"/>
    <mergeCell ref="D93:H93"/>
    <mergeCell ref="A94:B94"/>
    <mergeCell ref="D94:H94"/>
    <mergeCell ref="A95:B95"/>
    <mergeCell ref="D95:H95"/>
    <mergeCell ref="A90:B90"/>
    <mergeCell ref="D90:H90"/>
    <mergeCell ref="A91:B91"/>
    <mergeCell ref="D91:H91"/>
    <mergeCell ref="A92:B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D70:H70"/>
    <mergeCell ref="A71:C71"/>
    <mergeCell ref="D71:H71"/>
    <mergeCell ref="A72:B72"/>
    <mergeCell ref="C72:C111"/>
    <mergeCell ref="D72:H72"/>
    <mergeCell ref="A73:B73"/>
    <mergeCell ref="D73:H73"/>
    <mergeCell ref="A74:B74"/>
    <mergeCell ref="D74:H74"/>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51:H51"/>
    <mergeCell ref="A52:A53"/>
    <mergeCell ref="D52:H53"/>
    <mergeCell ref="D54:H54"/>
    <mergeCell ref="A55:A59"/>
    <mergeCell ref="B55:B56"/>
    <mergeCell ref="C55:C56"/>
    <mergeCell ref="D55:D59"/>
    <mergeCell ref="E55:E59"/>
    <mergeCell ref="F55:F59"/>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02"/>
  <sheetViews>
    <sheetView view="pageBreakPreview" zoomScale="40" zoomScaleNormal="60" zoomScaleSheetLayoutView="40" workbookViewId="0">
      <pane ySplit="4" topLeftCell="A47" activePane="bottomLeft" state="frozen"/>
      <selection activeCell="A181" sqref="A181:B181"/>
      <selection pane="bottomLeft" activeCell="A181" sqref="A181:B181"/>
    </sheetView>
  </sheetViews>
  <sheetFormatPr defaultColWidth="9.140625" defaultRowHeight="12.75" x14ac:dyDescent="0.2"/>
  <cols>
    <col min="1" max="1" width="45.7109375" style="216" customWidth="1"/>
    <col min="2" max="2" width="80.7109375" style="217" customWidth="1"/>
    <col min="3" max="3" width="120.7109375" style="218" customWidth="1"/>
    <col min="4" max="7" width="30.7109375" style="217" customWidth="1"/>
    <col min="8" max="8" width="30.7109375" style="219" customWidth="1"/>
    <col min="9" max="16384" width="9.140625" style="219"/>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июня 2024 г.</v>
      </c>
      <c r="B2" s="6" t="s">
        <v>2</v>
      </c>
      <c r="C2" s="7" t="s">
        <v>704</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24" thickBot="1" x14ac:dyDescent="0.25">
      <c r="A6" s="436"/>
      <c r="B6" s="437"/>
      <c r="C6" s="438"/>
      <c r="D6" s="337" t="s">
        <v>171</v>
      </c>
      <c r="E6" s="268" t="s">
        <v>172</v>
      </c>
      <c r="F6" s="337" t="s">
        <v>173</v>
      </c>
      <c r="G6" s="268" t="s">
        <v>174</v>
      </c>
      <c r="H6" s="338" t="s">
        <v>175</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"2ГИС.ТВЕРЬ" (версия для ПК); Интернет-площадка 2gis.ru на основе Cправочника организаций "2ГИС.ТВЕРЬ"; Электронный справочник на основе Справочника организаций "2ГИС.ТВЕРЬ" (мобильная версия); Интернет-площадки и Веб-приложения на основе Cправочника организаций "2ГИС.ТВЕРЬ", http://api.2gis.ru/</v>
      </c>
      <c r="D7" s="31">
        <f>F7*1.2</f>
        <v>11217.6</v>
      </c>
      <c r="E7" s="32">
        <f>F7*1.1</f>
        <v>10282.800000000001</v>
      </c>
      <c r="F7" s="32">
        <v>9348</v>
      </c>
      <c r="G7" s="32">
        <f>F7*0.75</f>
        <v>7011</v>
      </c>
      <c r="H7" s="33">
        <f>F7*0.5</f>
        <v>4674</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"2ГИС.ТВЕРЬ" (версия для ПК); Интернет-площадка 2gis.ru на основе Cправочника организаций "2ГИС.ТВЕРЬ"; Электронный справочник на основе Справочника организаций "2ГИС.ТВЕРЬ" (мобильная версия); Интернет-площадки и Веб-приложения на основе Cправочника организаций "2ГИС.ТВЕРЬ",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"2ГИС.ТВЕРЬ" (версия для ПК); Интернет-площадка 2gis.ru на основе Cправочника организаций "2ГИС.ТВЕРЬ"; Электронный справочник на основе Справочника организаций "2ГИС.ТВЕРЬ" (мобильная версия); Интернет-площадки и Веб-приложения на основе Cправочника организаций "2ГИС.ТВЕРЬ", http://api.2gis.ru/</v>
      </c>
      <c r="D12" s="54">
        <f>F12*1.2</f>
        <v>12340.8</v>
      </c>
      <c r="E12" s="32">
        <f>F12*1.1</f>
        <v>11312.400000000001</v>
      </c>
      <c r="F12" s="32">
        <v>10284</v>
      </c>
      <c r="G12" s="32">
        <f>F12*0.75</f>
        <v>7713</v>
      </c>
      <c r="H12" s="33">
        <f>F12*0.5</f>
        <v>5142</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"2ГИС.ТВЕРЬ" (версия для ПК); Интернет-площадка 2gis.ru на основе Cправочника организаций "2ГИС.ТВЕРЬ"; Электронный справочник на основе Справочника организаций "2ГИС.ТВЕРЬ" (мобильная версия); Интернет-площадки и Веб-приложения на основе Cправочника организаций "2ГИС.ТВЕРЬ",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2550</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"2ГИС.ТВЕРЬ"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"2ГИС.ТВЕРЬ"; Электронный справочник "2ГИС.ТВЕРЬ"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Интернет-площадки и Веб-приложения на основе Cправочника организаций "2ГИС.ТВЕРЬ", http://api.2gis.ru/</v>
      </c>
      <c r="D23" s="271">
        <v>348</v>
      </c>
      <c r="E23" s="272"/>
      <c r="F23" s="272"/>
      <c r="G23" s="272"/>
      <c r="H23" s="273"/>
    </row>
    <row r="24" spans="1:8" s="16" customFormat="1" ht="94.5" customHeight="1" x14ac:dyDescent="0.2">
      <c r="A24" s="71"/>
      <c r="B24" s="92"/>
      <c r="C24" s="93"/>
      <c r="D24" s="94"/>
      <c r="E24" s="95"/>
      <c r="F24" s="95"/>
      <c r="G24" s="95"/>
      <c r="H24" s="274"/>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25" s="275"/>
      <c r="E25" s="276"/>
      <c r="F25" s="276"/>
      <c r="G25" s="276"/>
      <c r="H25" s="277"/>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"2ГИС.ТВЕРЬ" (версия для ПК); Интернет-площадка 2gis.ru на основе Cправочника организаций "2ГИС.ТВЕРЬ"; Электронный справочник на основе Справочника организаций "2ГИС.ТВЕРЬ" (мобильная версия)</v>
      </c>
      <c r="D27" s="31">
        <f>F27*1.2</f>
        <v>15710.4</v>
      </c>
      <c r="E27" s="32">
        <f>F27*1.1</f>
        <v>14401.2</v>
      </c>
      <c r="F27" s="32">
        <v>13092</v>
      </c>
      <c r="G27" s="32">
        <f>F27*0.75</f>
        <v>9819</v>
      </c>
      <c r="H27" s="33">
        <f>F27*0.5</f>
        <v>6546</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"2ГИС.ТВЕРЬ" (версия для ПК); Интернет-площадка 2gis.ru на основе Cправочника организаций "2ГИС.ТВЕРЬ"; Электронный справочник на основе Справочника организаций "2ГИС.ТВЕРЬ" (мобильная версия)</v>
      </c>
      <c r="D32" s="54">
        <f>F32*1.2</f>
        <v>17280</v>
      </c>
      <c r="E32" s="32">
        <f>F32*1.1</f>
        <v>15840.000000000002</v>
      </c>
      <c r="F32" s="32">
        <v>14400</v>
      </c>
      <c r="G32" s="32">
        <f>F32*0.75</f>
        <v>10800</v>
      </c>
      <c r="H32" s="33">
        <f>F32*0.5</f>
        <v>7200</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3600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"2ГИС.ТВЕРЬ"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"2ГИС.ТВЕРЬ"; Электронный справочник "2ГИС.ТВЕРЬ"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v>
      </c>
      <c r="D43" s="68">
        <v>492</v>
      </c>
      <c r="E43" s="69"/>
      <c r="F43" s="69"/>
      <c r="G43" s="69"/>
      <c r="H43" s="70"/>
    </row>
    <row r="44" spans="1:8" s="16" customFormat="1" ht="69.75" customHeight="1" x14ac:dyDescent="0.2">
      <c r="A44" s="71"/>
      <c r="B44" s="92"/>
      <c r="C44" s="93"/>
      <c r="D44" s="74"/>
      <c r="E44" s="75"/>
      <c r="F44" s="75"/>
      <c r="G44" s="75"/>
      <c r="H44" s="7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45" s="74"/>
      <c r="E45" s="75"/>
      <c r="F45" s="75"/>
      <c r="G45" s="75"/>
      <c r="H45" s="7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46" s="78"/>
      <c r="E46" s="79"/>
      <c r="F46" s="79"/>
      <c r="G46" s="79"/>
      <c r="H46" s="80"/>
    </row>
    <row r="47" spans="1:8" s="16" customFormat="1" ht="24.95" customHeight="1" thickBot="1" x14ac:dyDescent="0.25">
      <c r="A47" s="81"/>
      <c r="B47" s="82"/>
      <c r="C47" s="83"/>
      <c r="D47" s="113"/>
      <c r="E47" s="114"/>
      <c r="F47" s="114"/>
      <c r="G47" s="114"/>
      <c r="H47" s="115"/>
    </row>
    <row r="48" spans="1:8" s="16" customFormat="1" ht="48" customHeight="1" x14ac:dyDescent="0.2">
      <c r="A48" s="29" t="s">
        <v>31</v>
      </c>
      <c r="B48" s="30" t="s">
        <v>27</v>
      </c>
      <c r="C4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"2ГИС.ТВЕРЬ" (версия для ПК); Интернет-площадка 2gis.ru на основе Cправочника организаций "2ГИС.ТВЕРЬ"; Электронный справочник на основе Справочника организаций "2ГИС.ТВЕРЬ" (мобильная версия); Интернет-площадки и Веб-приложения на основе Cправочника организаций "2ГИС.ТВЕРЬ", http://api.2gis.ru/</v>
      </c>
      <c r="D48" s="31">
        <f>F48*1.2</f>
        <v>13464</v>
      </c>
      <c r="E48" s="32">
        <f>F48*1.1</f>
        <v>12342.000000000002</v>
      </c>
      <c r="F48" s="32">
        <v>11220</v>
      </c>
      <c r="G48" s="32">
        <f>F48*0.75</f>
        <v>8415</v>
      </c>
      <c r="H48" s="33">
        <f>F48*0.5</f>
        <v>5610</v>
      </c>
    </row>
    <row r="49" spans="1:8" s="16" customFormat="1" ht="132" customHeight="1" x14ac:dyDescent="0.2">
      <c r="A49" s="34"/>
      <c r="B49" s="35"/>
      <c r="C49" s="35"/>
      <c r="D49" s="36"/>
      <c r="E49" s="37"/>
      <c r="F49" s="37"/>
      <c r="G49" s="37"/>
      <c r="H49" s="38"/>
    </row>
    <row r="50" spans="1:8" s="16" customFormat="1" ht="127.5" customHeight="1" x14ac:dyDescent="0.2">
      <c r="A50" s="34"/>
      <c r="B50" s="39" t="s">
        <v>12</v>
      </c>
      <c r="C5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"2ГИС.ТВЕРЬ" (версия для ПК); Интернет-площадка 2gis.ru на основе Cправочника организаций "2ГИС.ТВЕРЬ"; Электронный справочник на основе Справочника организаций "2ГИС.ТВЕРЬ" (мобильная версия); Интернет-площадки и Веб-приложения на основе Cправочника организаций "2ГИС.ТВЕРЬ", http://api.2gis.ru/</v>
      </c>
      <c r="D50" s="36"/>
      <c r="E50" s="37"/>
      <c r="F50" s="37"/>
      <c r="G50" s="37"/>
      <c r="H50" s="38"/>
    </row>
    <row r="51" spans="1:8" s="16" customFormat="1" ht="127.5" customHeight="1" thickBot="1" x14ac:dyDescent="0.25">
      <c r="A51" s="119"/>
      <c r="B51" s="120" t="s">
        <v>33</v>
      </c>
      <c r="C51"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51" s="121"/>
      <c r="E51" s="122"/>
      <c r="F51" s="122"/>
      <c r="G51" s="122"/>
      <c r="H51" s="123"/>
    </row>
    <row r="52" spans="1:8" s="16" customFormat="1" ht="166.5" customHeight="1" thickBot="1" x14ac:dyDescent="0.25">
      <c r="A52" s="41"/>
      <c r="B52" s="42" t="s">
        <v>13</v>
      </c>
      <c r="C52"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52" s="44"/>
      <c r="E52" s="45"/>
      <c r="F52" s="45"/>
      <c r="G52" s="45"/>
      <c r="H52" s="46"/>
    </row>
    <row r="53" spans="1:8" s="16" customFormat="1" ht="24.95" customHeight="1" thickBot="1" x14ac:dyDescent="0.25">
      <c r="A53" s="47"/>
      <c r="B53" s="48"/>
      <c r="C53" s="49"/>
      <c r="D53" s="50"/>
      <c r="E53" s="51"/>
      <c r="F53" s="51"/>
      <c r="G53" s="51"/>
      <c r="H53" s="52"/>
    </row>
    <row r="54" spans="1:8" s="16" customFormat="1" ht="48" customHeight="1" x14ac:dyDescent="0.2">
      <c r="A54" s="53" t="s">
        <v>35</v>
      </c>
      <c r="B54" s="30" t="s">
        <v>27</v>
      </c>
      <c r="C54"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"2ГИС.ТВЕРЬ" (версия для ПК); Интернет-площадка 2gis.ru на основе Cправочника организаций "2ГИС.ТВЕРЬ"; Электронный справочник на основе Справочника организаций "2ГИС.ТВЕРЬ" (мобильная версия); Интернет-площадки и Веб-приложения на основе Cправочника организаций "2ГИС.ТВЕРЬ", http://api.2gis.ru/</v>
      </c>
      <c r="D54" s="54">
        <f>F54*1.2</f>
        <v>14810.4</v>
      </c>
      <c r="E54" s="32">
        <f>F54*1.1</f>
        <v>13576.2</v>
      </c>
      <c r="F54" s="32">
        <v>12342</v>
      </c>
      <c r="G54" s="32">
        <f>F54*0.75</f>
        <v>9256.5</v>
      </c>
      <c r="H54" s="33">
        <f>F54*0.5</f>
        <v>6171</v>
      </c>
    </row>
    <row r="55" spans="1:8" s="16" customFormat="1" ht="132" customHeight="1" x14ac:dyDescent="0.2">
      <c r="A55" s="55"/>
      <c r="B55" s="35"/>
      <c r="C55" s="35"/>
      <c r="D55" s="56"/>
      <c r="E55" s="37"/>
      <c r="F55" s="37"/>
      <c r="G55" s="37"/>
      <c r="H55" s="38"/>
    </row>
    <row r="56" spans="1:8" s="16" customFormat="1" ht="138.94999999999999" customHeight="1" x14ac:dyDescent="0.2">
      <c r="A56" s="55"/>
      <c r="B56" s="39" t="s">
        <v>12</v>
      </c>
      <c r="C56"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"2ГИС.ТВЕРЬ" (версия для ПК); Интернет-площадка 2gis.ru на основе Cправочника организаций "2ГИС.ТВЕРЬ"; Электронный справочник на основе Справочника организаций "2ГИС.ТВЕРЬ" (мобильная версия); Интернет-площадки и Веб-приложения на основе Cправочника организаций "2ГИС.ТВЕРЬ", http://api.2gis.ru/</v>
      </c>
      <c r="D56" s="56"/>
      <c r="E56" s="37"/>
      <c r="F56" s="37"/>
      <c r="G56" s="37"/>
      <c r="H56" s="38"/>
    </row>
    <row r="57" spans="1:8" s="16" customFormat="1" ht="166.5" customHeight="1" x14ac:dyDescent="0.2">
      <c r="A57" s="55"/>
      <c r="B57" s="57" t="s">
        <v>13</v>
      </c>
      <c r="C57"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57" s="56"/>
      <c r="E57" s="37"/>
      <c r="F57" s="37"/>
      <c r="G57" s="37"/>
      <c r="H57" s="38"/>
    </row>
    <row r="58" spans="1:8" s="16" customFormat="1" ht="92.25" customHeight="1" thickBot="1" x14ac:dyDescent="0.25">
      <c r="A58" s="59"/>
      <c r="B58" s="42" t="s">
        <v>36</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58" s="61"/>
      <c r="E58" s="45"/>
      <c r="F58" s="45"/>
      <c r="G58" s="45"/>
      <c r="H58" s="46"/>
    </row>
    <row r="59" spans="1:8" s="16" customFormat="1" ht="24.95" customHeight="1" thickBot="1" x14ac:dyDescent="0.25">
      <c r="A59" s="81"/>
      <c r="B59" s="82"/>
      <c r="C59" s="83"/>
      <c r="D59" s="84"/>
      <c r="E59" s="85"/>
      <c r="F59" s="85"/>
      <c r="G59" s="85"/>
      <c r="H59" s="86"/>
    </row>
    <row r="60" spans="1:8" s="16" customFormat="1" ht="50.1" customHeight="1" x14ac:dyDescent="0.2">
      <c r="A60" s="65" t="s">
        <v>37</v>
      </c>
      <c r="B60" s="87" t="s">
        <v>23</v>
      </c>
      <c r="C60"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Интернет-площадки и Веб-приложения на основе Cправочника организаций "2ГИС.ТВЕРЬ", http://api.2gis.ru/</v>
      </c>
      <c r="D60" s="271">
        <v>348</v>
      </c>
      <c r="E60" s="272"/>
      <c r="F60" s="272"/>
      <c r="G60" s="272"/>
      <c r="H60" s="273"/>
    </row>
    <row r="61" spans="1:8" s="16" customFormat="1" ht="94.5" customHeight="1" x14ac:dyDescent="0.2">
      <c r="A61" s="71"/>
      <c r="B61" s="92"/>
      <c r="C61" s="93"/>
      <c r="D61" s="94"/>
      <c r="E61" s="95"/>
      <c r="F61" s="95"/>
      <c r="G61" s="95"/>
      <c r="H61" s="274"/>
    </row>
    <row r="62" spans="1:8" s="16" customFormat="1" ht="163.5" customHeight="1" thickBot="1" x14ac:dyDescent="0.25">
      <c r="A62" s="77"/>
      <c r="B62" s="97" t="s">
        <v>13</v>
      </c>
      <c r="C62"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62" s="275"/>
      <c r="E62" s="276"/>
      <c r="F62" s="276"/>
      <c r="G62" s="276"/>
      <c r="H62" s="277"/>
    </row>
    <row r="63" spans="1:8" ht="21.75" thickBot="1" x14ac:dyDescent="0.25">
      <c r="A63" s="81"/>
      <c r="B63" s="129"/>
      <c r="C63" s="130"/>
      <c r="D63" s="113"/>
      <c r="E63" s="114"/>
      <c r="F63" s="114"/>
      <c r="G63" s="114"/>
      <c r="H63" s="115"/>
    </row>
    <row r="64" spans="1:8" ht="50.1" customHeight="1" thickBot="1" x14ac:dyDescent="0.25">
      <c r="A64" s="136" t="s">
        <v>38</v>
      </c>
      <c r="B64" s="137"/>
      <c r="C64" s="137"/>
      <c r="D64" s="138" t="str">
        <f>"от "&amp;MIN(D65:D84)&amp;" до "&amp;MAX(D65:D84)</f>
        <v>от 930 до 18600</v>
      </c>
      <c r="E64" s="139"/>
      <c r="F64" s="139"/>
      <c r="G64" s="139"/>
      <c r="H64" s="140"/>
    </row>
    <row r="65" spans="1:8" ht="37.5" customHeight="1" x14ac:dyDescent="0.2">
      <c r="A65" s="141" t="s">
        <v>39</v>
      </c>
      <c r="B65" s="142"/>
      <c r="C65" s="143" t="str">
        <f>"Электронный справочник на основе Справочника организаций "&amp;$C$2&amp;" (версия для ПК)"</f>
        <v>Электронный справочник на основе Справочника организаций "2ГИС.ТВЕРЬ" (версия для ПК)</v>
      </c>
      <c r="D65" s="144">
        <v>930</v>
      </c>
      <c r="E65" s="145"/>
      <c r="F65" s="145"/>
      <c r="G65" s="145"/>
      <c r="H65" s="146"/>
    </row>
    <row r="66" spans="1:8" ht="37.5" customHeight="1" x14ac:dyDescent="0.2">
      <c r="A66" s="147" t="s">
        <v>40</v>
      </c>
      <c r="B66" s="148"/>
      <c r="C66" s="143"/>
      <c r="D66" s="36">
        <v>1860</v>
      </c>
      <c r="E66" s="37"/>
      <c r="F66" s="37"/>
      <c r="G66" s="37"/>
      <c r="H66" s="38"/>
    </row>
    <row r="67" spans="1:8" ht="37.5" customHeight="1" x14ac:dyDescent="0.2">
      <c r="A67" s="147" t="s">
        <v>41</v>
      </c>
      <c r="B67" s="148"/>
      <c r="C67" s="143"/>
      <c r="D67" s="36">
        <v>2790</v>
      </c>
      <c r="E67" s="37"/>
      <c r="F67" s="37"/>
      <c r="G67" s="37"/>
      <c r="H67" s="38"/>
    </row>
    <row r="68" spans="1:8" ht="37.5" customHeight="1" x14ac:dyDescent="0.2">
      <c r="A68" s="147" t="s">
        <v>42</v>
      </c>
      <c r="B68" s="148"/>
      <c r="C68" s="143"/>
      <c r="D68" s="36">
        <v>3720</v>
      </c>
      <c r="E68" s="37"/>
      <c r="F68" s="37"/>
      <c r="G68" s="37"/>
      <c r="H68" s="38"/>
    </row>
    <row r="69" spans="1:8" ht="37.5" customHeight="1" x14ac:dyDescent="0.2">
      <c r="A69" s="147" t="s">
        <v>43</v>
      </c>
      <c r="B69" s="148"/>
      <c r="C69" s="143"/>
      <c r="D69" s="36">
        <v>4650</v>
      </c>
      <c r="E69" s="37"/>
      <c r="F69" s="37"/>
      <c r="G69" s="37"/>
      <c r="H69" s="38"/>
    </row>
    <row r="70" spans="1:8" ht="37.5" customHeight="1" x14ac:dyDescent="0.2">
      <c r="A70" s="147" t="s">
        <v>44</v>
      </c>
      <c r="B70" s="148"/>
      <c r="C70" s="143"/>
      <c r="D70" s="36">
        <v>5580</v>
      </c>
      <c r="E70" s="37"/>
      <c r="F70" s="37"/>
      <c r="G70" s="37"/>
      <c r="H70" s="38"/>
    </row>
    <row r="71" spans="1:8" ht="37.5" customHeight="1" x14ac:dyDescent="0.2">
      <c r="A71" s="147" t="s">
        <v>45</v>
      </c>
      <c r="B71" s="148"/>
      <c r="C71" s="143"/>
      <c r="D71" s="36">
        <v>6510</v>
      </c>
      <c r="E71" s="37"/>
      <c r="F71" s="37"/>
      <c r="G71" s="37"/>
      <c r="H71" s="38"/>
    </row>
    <row r="72" spans="1:8" ht="37.5" customHeight="1" x14ac:dyDescent="0.2">
      <c r="A72" s="147" t="s">
        <v>46</v>
      </c>
      <c r="B72" s="148"/>
      <c r="C72" s="143"/>
      <c r="D72" s="36">
        <v>7440</v>
      </c>
      <c r="E72" s="37"/>
      <c r="F72" s="37"/>
      <c r="G72" s="37"/>
      <c r="H72" s="38"/>
    </row>
    <row r="73" spans="1:8" ht="37.5" customHeight="1" x14ac:dyDescent="0.2">
      <c r="A73" s="147" t="s">
        <v>47</v>
      </c>
      <c r="B73" s="148"/>
      <c r="C73" s="143"/>
      <c r="D73" s="36">
        <v>8370</v>
      </c>
      <c r="E73" s="37"/>
      <c r="F73" s="37"/>
      <c r="G73" s="37"/>
      <c r="H73" s="38"/>
    </row>
    <row r="74" spans="1:8" ht="37.5" customHeight="1" x14ac:dyDescent="0.2">
      <c r="A74" s="147" t="s">
        <v>48</v>
      </c>
      <c r="B74" s="148"/>
      <c r="C74" s="143"/>
      <c r="D74" s="36">
        <v>9300</v>
      </c>
      <c r="E74" s="37"/>
      <c r="F74" s="37"/>
      <c r="G74" s="37"/>
      <c r="H74" s="38"/>
    </row>
    <row r="75" spans="1:8" ht="37.5" customHeight="1" x14ac:dyDescent="0.2">
      <c r="A75" s="147" t="s">
        <v>49</v>
      </c>
      <c r="B75" s="148"/>
      <c r="C75" s="143"/>
      <c r="D75" s="36">
        <v>10230</v>
      </c>
      <c r="E75" s="37"/>
      <c r="F75" s="37"/>
      <c r="G75" s="37"/>
      <c r="H75" s="38"/>
    </row>
    <row r="76" spans="1:8" ht="37.5" customHeight="1" x14ac:dyDescent="0.2">
      <c r="A76" s="147" t="s">
        <v>50</v>
      </c>
      <c r="B76" s="148"/>
      <c r="C76" s="143"/>
      <c r="D76" s="36">
        <v>11160</v>
      </c>
      <c r="E76" s="37"/>
      <c r="F76" s="37"/>
      <c r="G76" s="37"/>
      <c r="H76" s="38"/>
    </row>
    <row r="77" spans="1:8" ht="37.5" customHeight="1" x14ac:dyDescent="0.2">
      <c r="A77" s="147" t="s">
        <v>51</v>
      </c>
      <c r="B77" s="148"/>
      <c r="C77" s="143"/>
      <c r="D77" s="36">
        <v>12090</v>
      </c>
      <c r="E77" s="37"/>
      <c r="F77" s="37"/>
      <c r="G77" s="37"/>
      <c r="H77" s="38"/>
    </row>
    <row r="78" spans="1:8" ht="37.5" customHeight="1" x14ac:dyDescent="0.2">
      <c r="A78" s="147" t="s">
        <v>52</v>
      </c>
      <c r="B78" s="148"/>
      <c r="C78" s="143"/>
      <c r="D78" s="36">
        <v>13020</v>
      </c>
      <c r="E78" s="37"/>
      <c r="F78" s="37"/>
      <c r="G78" s="37"/>
      <c r="H78" s="38"/>
    </row>
    <row r="79" spans="1:8" ht="37.5" customHeight="1" x14ac:dyDescent="0.2">
      <c r="A79" s="147" t="s">
        <v>53</v>
      </c>
      <c r="B79" s="148"/>
      <c r="C79" s="143"/>
      <c r="D79" s="36">
        <v>13950</v>
      </c>
      <c r="E79" s="37"/>
      <c r="F79" s="37"/>
      <c r="G79" s="37"/>
      <c r="H79" s="38"/>
    </row>
    <row r="80" spans="1:8" ht="37.5" customHeight="1" x14ac:dyDescent="0.2">
      <c r="A80" s="147" t="s">
        <v>54</v>
      </c>
      <c r="B80" s="148"/>
      <c r="C80" s="143"/>
      <c r="D80" s="36">
        <v>14880</v>
      </c>
      <c r="E80" s="37"/>
      <c r="F80" s="37"/>
      <c r="G80" s="37"/>
      <c r="H80" s="38"/>
    </row>
    <row r="81" spans="1:8" ht="37.5" customHeight="1" x14ac:dyDescent="0.2">
      <c r="A81" s="147" t="s">
        <v>55</v>
      </c>
      <c r="B81" s="148"/>
      <c r="C81" s="143"/>
      <c r="D81" s="36">
        <v>15810</v>
      </c>
      <c r="E81" s="37"/>
      <c r="F81" s="37"/>
      <c r="G81" s="37"/>
      <c r="H81" s="38"/>
    </row>
    <row r="82" spans="1:8" ht="37.5" customHeight="1" x14ac:dyDescent="0.2">
      <c r="A82" s="147" t="s">
        <v>56</v>
      </c>
      <c r="B82" s="148"/>
      <c r="C82" s="143"/>
      <c r="D82" s="36">
        <v>16740</v>
      </c>
      <c r="E82" s="37"/>
      <c r="F82" s="37"/>
      <c r="G82" s="37"/>
      <c r="H82" s="38"/>
    </row>
    <row r="83" spans="1:8" ht="37.5" customHeight="1" x14ac:dyDescent="0.2">
      <c r="A83" s="147" t="s">
        <v>57</v>
      </c>
      <c r="B83" s="148"/>
      <c r="C83" s="143"/>
      <c r="D83" s="36">
        <v>17670</v>
      </c>
      <c r="E83" s="37"/>
      <c r="F83" s="37"/>
      <c r="G83" s="37"/>
      <c r="H83" s="38"/>
    </row>
    <row r="84" spans="1:8" ht="37.5" customHeight="1" thickBot="1" x14ac:dyDescent="0.25">
      <c r="A84" s="147" t="s">
        <v>58</v>
      </c>
      <c r="B84" s="148"/>
      <c r="C84" s="143"/>
      <c r="D84" s="36">
        <v>18600</v>
      </c>
      <c r="E84" s="37"/>
      <c r="F84" s="37"/>
      <c r="G84" s="37"/>
      <c r="H84" s="38"/>
    </row>
    <row r="85" spans="1:8" ht="50.1" customHeight="1" thickBot="1" x14ac:dyDescent="0.25">
      <c r="A85" s="136" t="s">
        <v>59</v>
      </c>
      <c r="B85" s="137"/>
      <c r="C85" s="137"/>
      <c r="D85" s="138" t="e">
        <f>"от "&amp;MIN(D86:D97)&amp;" до "&amp;MAX(D86:D97)</f>
        <v>#REF!</v>
      </c>
      <c r="E85" s="139"/>
      <c r="F85" s="139"/>
      <c r="G85" s="139"/>
      <c r="H85" s="140"/>
    </row>
    <row r="86" spans="1:8" ht="151.5" x14ac:dyDescent="0.2">
      <c r="A86" s="514" t="s">
        <v>616</v>
      </c>
      <c r="B86" s="150" t="s">
        <v>197</v>
      </c>
      <c r="C86" s="3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86" s="152">
        <v>936</v>
      </c>
      <c r="E86" s="152"/>
      <c r="F86" s="152"/>
      <c r="G86" s="152"/>
      <c r="H86" s="153"/>
    </row>
    <row r="87" spans="1:8" ht="151.5" x14ac:dyDescent="0.2">
      <c r="A87" s="691" t="s">
        <v>617</v>
      </c>
      <c r="B87" s="150" t="s">
        <v>13</v>
      </c>
      <c r="C87" s="355"/>
      <c r="D87" s="152" t="e">
        <v>#REF!</v>
      </c>
      <c r="E87" s="152"/>
      <c r="F87" s="152"/>
      <c r="G87" s="152"/>
      <c r="H87" s="153"/>
    </row>
    <row r="88" spans="1:8" ht="151.5" x14ac:dyDescent="0.2">
      <c r="A88" s="149" t="s">
        <v>60</v>
      </c>
      <c r="B88" s="150" t="s">
        <v>13</v>
      </c>
      <c r="C88" s="35"/>
      <c r="D88" s="152">
        <v>936</v>
      </c>
      <c r="E88" s="152"/>
      <c r="F88" s="152"/>
      <c r="G88" s="152"/>
      <c r="H88" s="153"/>
    </row>
    <row r="89" spans="1:8" ht="37.5" customHeight="1" x14ac:dyDescent="0.2">
      <c r="A89" s="154" t="s">
        <v>61</v>
      </c>
      <c r="B89" s="155"/>
      <c r="C89" s="156" t="str">
        <f>"Электронный справочник на основе Справочника организаций "&amp;$C$2&amp;" (версия для ПК)"</f>
        <v>Электронный справочник на основе Справочника организаций "2ГИС.ТВЕРЬ" (версия для ПК)</v>
      </c>
      <c r="D89" s="157">
        <v>600</v>
      </c>
      <c r="E89" s="157"/>
      <c r="F89" s="157"/>
      <c r="G89" s="157"/>
      <c r="H89" s="158"/>
    </row>
    <row r="90" spans="1:8" ht="37.5" customHeight="1" x14ac:dyDescent="0.2">
      <c r="A90" s="154" t="s">
        <v>62</v>
      </c>
      <c r="B90" s="155"/>
      <c r="C90" s="159"/>
      <c r="D90" s="157">
        <v>9684</v>
      </c>
      <c r="E90" s="157"/>
      <c r="F90" s="157"/>
      <c r="G90" s="157"/>
      <c r="H90" s="158"/>
    </row>
    <row r="91" spans="1:8" ht="37.5" customHeight="1" x14ac:dyDescent="0.2">
      <c r="A91" s="154" t="s">
        <v>63</v>
      </c>
      <c r="B91" s="155"/>
      <c r="C91" s="159"/>
      <c r="D91" s="157">
        <v>780</v>
      </c>
      <c r="E91" s="157"/>
      <c r="F91" s="157"/>
      <c r="G91" s="157"/>
      <c r="H91" s="158"/>
    </row>
    <row r="92" spans="1:8" ht="37.5" customHeight="1" x14ac:dyDescent="0.2">
      <c r="A92" s="160" t="s">
        <v>64</v>
      </c>
      <c r="B92" s="161"/>
      <c r="C92" s="159"/>
      <c r="D92" s="157">
        <v>2208</v>
      </c>
      <c r="E92" s="157"/>
      <c r="F92" s="157"/>
      <c r="G92" s="157"/>
      <c r="H92" s="158"/>
    </row>
    <row r="93" spans="1:8" ht="37.5" customHeight="1" x14ac:dyDescent="0.2">
      <c r="A93" s="154" t="s">
        <v>65</v>
      </c>
      <c r="B93" s="155"/>
      <c r="C93" s="159"/>
      <c r="D93" s="157">
        <v>432</v>
      </c>
      <c r="E93" s="157"/>
      <c r="F93" s="157"/>
      <c r="G93" s="157"/>
      <c r="H93" s="158"/>
    </row>
    <row r="94" spans="1:8" ht="37.5" customHeight="1" x14ac:dyDescent="0.2">
      <c r="A94" s="154" t="s">
        <v>66</v>
      </c>
      <c r="B94" s="155"/>
      <c r="C94" s="159"/>
      <c r="D94" s="157">
        <v>432</v>
      </c>
      <c r="E94" s="157"/>
      <c r="F94" s="157"/>
      <c r="G94" s="157"/>
      <c r="H94" s="158"/>
    </row>
    <row r="95" spans="1:8" ht="37.5" customHeight="1" x14ac:dyDescent="0.2">
      <c r="A95" s="154" t="s">
        <v>67</v>
      </c>
      <c r="B95" s="155"/>
      <c r="C95" s="159"/>
      <c r="D95" s="157">
        <v>864</v>
      </c>
      <c r="E95" s="157"/>
      <c r="F95" s="157"/>
      <c r="G95" s="157"/>
      <c r="H95" s="158"/>
    </row>
    <row r="96" spans="1:8" ht="37.5" customHeight="1" x14ac:dyDescent="0.2">
      <c r="A96" s="154" t="s">
        <v>68</v>
      </c>
      <c r="B96" s="155"/>
      <c r="C96" s="159"/>
      <c r="D96" s="157">
        <v>1296</v>
      </c>
      <c r="E96" s="157"/>
      <c r="F96" s="157"/>
      <c r="G96" s="157"/>
      <c r="H96" s="158"/>
    </row>
    <row r="97" spans="1:8" ht="37.5" customHeight="1" thickBot="1" x14ac:dyDescent="0.25">
      <c r="A97" s="162" t="s">
        <v>69</v>
      </c>
      <c r="B97" s="163"/>
      <c r="C97" s="164"/>
      <c r="D97" s="165">
        <v>1698</v>
      </c>
      <c r="E97" s="165"/>
      <c r="F97" s="165"/>
      <c r="G97" s="165"/>
      <c r="H97" s="166"/>
    </row>
    <row r="98" spans="1:8" s="16" customFormat="1" ht="117.75" customHeight="1" thickBot="1" x14ac:dyDescent="0.25">
      <c r="A98" s="287" t="s">
        <v>71</v>
      </c>
      <c r="B98" s="288"/>
      <c r="C98" s="28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"2ГИС.ТВЕРЬ" (версия для ПК); Интернет-площадка 2gis.ru на основе Cправочника организаций "2ГИС.ТВЕРЬ"; Электронный справочник на основе Справочника организаций "2ГИС.ТВЕРЬ" (мобильная версия); Интернет-площадки и Веб-приложения на основе Cправочника организаций "2ГИС.ТВЕРЬ", http://api.2gis.ru/</v>
      </c>
      <c r="D98" s="45">
        <v>30</v>
      </c>
      <c r="E98" s="45"/>
      <c r="F98" s="45"/>
      <c r="G98" s="45"/>
      <c r="H98" s="46"/>
    </row>
    <row r="99" spans="1:8" ht="50.1" customHeight="1" thickBot="1" x14ac:dyDescent="0.25">
      <c r="A99" s="24" t="s">
        <v>72</v>
      </c>
      <c r="B99" s="25"/>
      <c r="C99" s="26"/>
      <c r="D99" s="173" t="str">
        <f>"от "&amp;MIN(D101,D121:H122,F161,D123:H137)&amp;" до "&amp;MAX(D101,D121:H122,F161,D123:H137)</f>
        <v>от 852 до 10296</v>
      </c>
      <c r="E99" s="173"/>
      <c r="F99" s="173"/>
      <c r="G99" s="173"/>
      <c r="H99" s="174"/>
    </row>
    <row r="100" spans="1:8" ht="21.75" thickBot="1" x14ac:dyDescent="0.25">
      <c r="A100" s="290"/>
      <c r="B100" s="291"/>
      <c r="C100" s="130"/>
      <c r="D100" s="292"/>
      <c r="E100" s="292"/>
      <c r="F100" s="292"/>
      <c r="G100" s="292"/>
      <c r="H100" s="293"/>
    </row>
    <row r="101" spans="1:8" ht="60.75" customHeight="1" thickBot="1" x14ac:dyDescent="0.25">
      <c r="A101" s="179" t="s">
        <v>73</v>
      </c>
      <c r="B101" s="180"/>
      <c r="C101"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"2ГИС.ТВЕРЬ" (версия для ПК); Интернет-площадка 2gis.kz на основе Cправочника организаций "2ГИС.ТВЕРЬ"; Электронный справочник на основе Справочника организаций "2ГИС.ТВЕРЬ" (мобильная версия); Интернет-площадки и Веб-приложения на основе Cправочника организаций "2ГИС.ТВЕРЬ", http://api.2gis.kz/</v>
      </c>
      <c r="D101" s="182">
        <v>4320</v>
      </c>
      <c r="E101" s="182"/>
      <c r="F101" s="182"/>
      <c r="G101" s="182"/>
      <c r="H101" s="183"/>
    </row>
    <row r="102" spans="1:8" ht="60.75" customHeight="1" thickBot="1" x14ac:dyDescent="0.25">
      <c r="A102" s="184" t="s">
        <v>74</v>
      </c>
      <c r="B102" s="185"/>
      <c r="C102" s="186"/>
      <c r="D102" s="187" t="s">
        <v>75</v>
      </c>
      <c r="E102" s="188"/>
      <c r="F102" s="188"/>
      <c r="G102" s="188"/>
      <c r="H102" s="189"/>
    </row>
    <row r="103" spans="1:8" ht="60.75" customHeight="1" x14ac:dyDescent="0.2">
      <c r="A103" s="190" t="s">
        <v>76</v>
      </c>
      <c r="B103" s="191"/>
      <c r="C103" s="186"/>
      <c r="D103" s="157">
        <f>D101/4</f>
        <v>1080</v>
      </c>
      <c r="E103" s="157"/>
      <c r="F103" s="157"/>
      <c r="G103" s="157"/>
      <c r="H103" s="158"/>
    </row>
    <row r="104" spans="1:8" ht="60.75" customHeight="1" x14ac:dyDescent="0.2">
      <c r="A104" s="190" t="s">
        <v>77</v>
      </c>
      <c r="B104" s="191"/>
      <c r="C104" s="186"/>
      <c r="D104" s="157">
        <f>D101/5</f>
        <v>864</v>
      </c>
      <c r="E104" s="157"/>
      <c r="F104" s="157"/>
      <c r="G104" s="157"/>
      <c r="H104" s="158"/>
    </row>
    <row r="105" spans="1:8" ht="60.75" customHeight="1" x14ac:dyDescent="0.2">
      <c r="A105" s="190" t="s">
        <v>78</v>
      </c>
      <c r="B105" s="191"/>
      <c r="C105" s="186"/>
      <c r="D105" s="157">
        <f>D101/6</f>
        <v>720</v>
      </c>
      <c r="E105" s="157"/>
      <c r="F105" s="157"/>
      <c r="G105" s="157"/>
      <c r="H105" s="158"/>
    </row>
    <row r="106" spans="1:8" ht="60.75" customHeight="1" x14ac:dyDescent="0.2">
      <c r="A106" s="190" t="s">
        <v>79</v>
      </c>
      <c r="B106" s="191"/>
      <c r="C106" s="186"/>
      <c r="D106" s="157">
        <f>D101/7</f>
        <v>617.14285714285711</v>
      </c>
      <c r="E106" s="157"/>
      <c r="F106" s="157"/>
      <c r="G106" s="157"/>
      <c r="H106" s="158"/>
    </row>
    <row r="107" spans="1:8" ht="60.75" customHeight="1" x14ac:dyDescent="0.2">
      <c r="A107" s="190" t="s">
        <v>80</v>
      </c>
      <c r="B107" s="191"/>
      <c r="C107" s="186"/>
      <c r="D107" s="157">
        <f>D101/8</f>
        <v>540</v>
      </c>
      <c r="E107" s="157"/>
      <c r="F107" s="157"/>
      <c r="G107" s="157"/>
      <c r="H107" s="158"/>
    </row>
    <row r="108" spans="1:8" ht="60.75" customHeight="1" x14ac:dyDescent="0.2">
      <c r="A108" s="190" t="s">
        <v>81</v>
      </c>
      <c r="B108" s="191"/>
      <c r="C108" s="186"/>
      <c r="D108" s="157">
        <f>D101/9</f>
        <v>480</v>
      </c>
      <c r="E108" s="157"/>
      <c r="F108" s="157"/>
      <c r="G108" s="157"/>
      <c r="H108" s="158"/>
    </row>
    <row r="109" spans="1:8" ht="60.75" customHeight="1" x14ac:dyDescent="0.2">
      <c r="A109" s="190" t="s">
        <v>82</v>
      </c>
      <c r="B109" s="191"/>
      <c r="C109" s="186"/>
      <c r="D109" s="157">
        <f>D101/10</f>
        <v>432</v>
      </c>
      <c r="E109" s="157"/>
      <c r="F109" s="157"/>
      <c r="G109" s="157"/>
      <c r="H109" s="158"/>
    </row>
    <row r="110" spans="1:8" ht="60.75" customHeight="1" thickBot="1" x14ac:dyDescent="0.25">
      <c r="A110" s="179" t="s">
        <v>83</v>
      </c>
      <c r="B110" s="180"/>
      <c r="C110" s="186"/>
      <c r="D110" s="182">
        <v>6480</v>
      </c>
      <c r="E110" s="182"/>
      <c r="F110" s="182"/>
      <c r="G110" s="182"/>
      <c r="H110" s="183"/>
    </row>
    <row r="111" spans="1:8" ht="60.75" customHeight="1" thickBot="1" x14ac:dyDescent="0.25">
      <c r="A111" s="184" t="s">
        <v>74</v>
      </c>
      <c r="B111" s="185"/>
      <c r="C111" s="186"/>
      <c r="D111" s="187" t="s">
        <v>75</v>
      </c>
      <c r="E111" s="188"/>
      <c r="F111" s="188"/>
      <c r="G111" s="188"/>
      <c r="H111" s="189"/>
    </row>
    <row r="112" spans="1:8" ht="60.75" customHeight="1" x14ac:dyDescent="0.2">
      <c r="A112" s="190" t="s">
        <v>76</v>
      </c>
      <c r="B112" s="191"/>
      <c r="C112" s="186"/>
      <c r="D112" s="157">
        <v>1620</v>
      </c>
      <c r="E112" s="157"/>
      <c r="F112" s="157"/>
      <c r="G112" s="157"/>
      <c r="H112" s="158"/>
    </row>
    <row r="113" spans="1:8" ht="60.75" customHeight="1" x14ac:dyDescent="0.2">
      <c r="A113" s="190" t="s">
        <v>77</v>
      </c>
      <c r="B113" s="191"/>
      <c r="C113" s="186"/>
      <c r="D113" s="157">
        <v>1296</v>
      </c>
      <c r="E113" s="157"/>
      <c r="F113" s="157"/>
      <c r="G113" s="157"/>
      <c r="H113" s="158"/>
    </row>
    <row r="114" spans="1:8" ht="60.75" customHeight="1" x14ac:dyDescent="0.2">
      <c r="A114" s="190" t="s">
        <v>78</v>
      </c>
      <c r="B114" s="191"/>
      <c r="C114" s="186"/>
      <c r="D114" s="157">
        <v>1080</v>
      </c>
      <c r="E114" s="157"/>
      <c r="F114" s="157"/>
      <c r="G114" s="157"/>
      <c r="H114" s="158"/>
    </row>
    <row r="115" spans="1:8" ht="60.75" customHeight="1" x14ac:dyDescent="0.2">
      <c r="A115" s="190" t="s">
        <v>79</v>
      </c>
      <c r="B115" s="191"/>
      <c r="C115" s="186"/>
      <c r="D115" s="157">
        <v>925.71428571428567</v>
      </c>
      <c r="E115" s="157"/>
      <c r="F115" s="157"/>
      <c r="G115" s="157"/>
      <c r="H115" s="158"/>
    </row>
    <row r="116" spans="1:8" ht="60.75" customHeight="1" x14ac:dyDescent="0.2">
      <c r="A116" s="190" t="s">
        <v>80</v>
      </c>
      <c r="B116" s="191"/>
      <c r="C116" s="186"/>
      <c r="D116" s="157">
        <v>810</v>
      </c>
      <c r="E116" s="157"/>
      <c r="F116" s="157"/>
      <c r="G116" s="157"/>
      <c r="H116" s="158"/>
    </row>
    <row r="117" spans="1:8" ht="60.75" customHeight="1" x14ac:dyDescent="0.2">
      <c r="A117" s="190" t="s">
        <v>81</v>
      </c>
      <c r="B117" s="191"/>
      <c r="C117" s="186"/>
      <c r="D117" s="157">
        <v>720</v>
      </c>
      <c r="E117" s="157"/>
      <c r="F117" s="157"/>
      <c r="G117" s="157"/>
      <c r="H117" s="158"/>
    </row>
    <row r="118" spans="1:8" ht="60.75" customHeight="1" thickBot="1" x14ac:dyDescent="0.25">
      <c r="A118" s="190" t="s">
        <v>82</v>
      </c>
      <c r="B118" s="191"/>
      <c r="C118" s="194"/>
      <c r="D118" s="157">
        <v>648</v>
      </c>
      <c r="E118" s="157"/>
      <c r="F118" s="157"/>
      <c r="G118" s="157"/>
      <c r="H118" s="158"/>
    </row>
    <row r="119" spans="1:8" s="16" customFormat="1" ht="62.45" customHeight="1" thickBot="1" x14ac:dyDescent="0.25">
      <c r="A119" s="195" t="s">
        <v>84</v>
      </c>
      <c r="B119" s="196"/>
      <c r="C11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119" s="44">
        <v>12012</v>
      </c>
      <c r="E119" s="45"/>
      <c r="F119" s="45"/>
      <c r="G119" s="45"/>
      <c r="H119" s="46"/>
    </row>
    <row r="120" spans="1:8" ht="21.75" thickBot="1" x14ac:dyDescent="0.25">
      <c r="A120" s="290"/>
      <c r="B120" s="291"/>
      <c r="C120" s="125"/>
      <c r="D120" s="292"/>
      <c r="E120" s="292"/>
      <c r="F120" s="292"/>
      <c r="G120" s="292"/>
      <c r="H120" s="293"/>
    </row>
    <row r="121" spans="1:8" ht="50.1" customHeight="1" x14ac:dyDescent="0.2">
      <c r="A121" s="160" t="s">
        <v>85</v>
      </c>
      <c r="B121" s="161"/>
      <c r="C121" s="201" t="str">
        <f>"Интернет-площадка 2gis.ru на основе Cправочника организаций "&amp;$C$2&amp;""</f>
        <v>Интернет-площадка 2gis.ru на основе Cправочника организаций "2ГИС.ТВЕРЬ"</v>
      </c>
      <c r="D121" s="31">
        <v>2898</v>
      </c>
      <c r="E121" s="32"/>
      <c r="F121" s="32"/>
      <c r="G121" s="32"/>
      <c r="H121" s="33"/>
    </row>
    <row r="122" spans="1:8" ht="50.1" customHeight="1" x14ac:dyDescent="0.2">
      <c r="A122" s="160" t="s">
        <v>86</v>
      </c>
      <c r="B122" s="161"/>
      <c r="C122" s="202" t="str">
        <f>"Электронный справочник на основе Справочника организаций "&amp;$C$2&amp;" (версия для ПК)"</f>
        <v>Электронный справочник на основе Справочника организаций "2ГИС.ТВЕРЬ" (версия для ПК)</v>
      </c>
      <c r="D122" s="121">
        <v>3498</v>
      </c>
      <c r="E122" s="122"/>
      <c r="F122" s="122"/>
      <c r="G122" s="122"/>
      <c r="H122" s="123"/>
    </row>
    <row r="123" spans="1:8" ht="50.1" customHeight="1" x14ac:dyDescent="0.2">
      <c r="A123" s="160" t="s">
        <v>87</v>
      </c>
      <c r="B123" s="161"/>
      <c r="C123" s="202" t="str">
        <f>"Электронный справочник на основе Справочника организаций "&amp;$C$2&amp;" (версия для ПК)"</f>
        <v>Электронный справочник на основе Справочника организаций "2ГИС.ТВЕРЬ" (версия для ПК)</v>
      </c>
      <c r="D123" s="36">
        <v>4338</v>
      </c>
      <c r="E123" s="37"/>
      <c r="F123" s="37"/>
      <c r="G123" s="37"/>
      <c r="H123" s="38"/>
    </row>
    <row r="124" spans="1:8" ht="50.1" customHeight="1" x14ac:dyDescent="0.2">
      <c r="A124" s="160" t="s">
        <v>88</v>
      </c>
      <c r="B124" s="161"/>
      <c r="C124" s="202" t="str">
        <f>"Интернет-площадка 2gis.ru на основе Cправочника организаций "&amp;$C$2&amp;""</f>
        <v>Интернет-площадка 2gis.ru на основе Cправочника организаций "2ГИС.ТВЕРЬ"</v>
      </c>
      <c r="D124" s="36">
        <v>8580</v>
      </c>
      <c r="E124" s="37"/>
      <c r="F124" s="37"/>
      <c r="G124" s="37"/>
      <c r="H124" s="38"/>
    </row>
    <row r="125" spans="1:8" ht="50.1" customHeight="1" x14ac:dyDescent="0.2">
      <c r="A125" s="160" t="s">
        <v>89</v>
      </c>
      <c r="B125" s="161"/>
      <c r="C125" s="202" t="str">
        <f>"Интернет-площадка 2gis.ru на основе Cправочника организаций "&amp;$C$2&amp;""</f>
        <v>Интернет-площадка 2gis.ru на основе Cправочника организаций "2ГИС.ТВЕРЬ"</v>
      </c>
      <c r="D125" s="36">
        <v>10296</v>
      </c>
      <c r="E125" s="37"/>
      <c r="F125" s="37"/>
      <c r="G125" s="37"/>
      <c r="H125" s="38"/>
    </row>
    <row r="126" spans="1:8" ht="50.1" customHeight="1" x14ac:dyDescent="0.2">
      <c r="A126" s="160" t="s">
        <v>90</v>
      </c>
      <c r="B126" s="161"/>
      <c r="C126" s="202" t="str">
        <f>"Электронный справочник на основе Справочника организаций "&amp;$C$2&amp;" (версия для ПК)"</f>
        <v>Электронный справочник на основе Справочника организаций "2ГИС.ТВЕРЬ" (версия для ПК)</v>
      </c>
      <c r="D126" s="36">
        <v>4338</v>
      </c>
      <c r="E126" s="37"/>
      <c r="F126" s="37"/>
      <c r="G126" s="37"/>
      <c r="H126" s="38"/>
    </row>
    <row r="127" spans="1:8" ht="50.1" customHeight="1" x14ac:dyDescent="0.2">
      <c r="A127" s="160" t="s">
        <v>91</v>
      </c>
      <c r="B127" s="161"/>
      <c r="C127" s="202" t="str">
        <f>"Электронный справочник на основе Справочника организаций "&amp;$C$2&amp;" (версия для ПК)"</f>
        <v>Электронный справочник на основе Справочника организаций "2ГИС.ТВЕРЬ" (версия для ПК)</v>
      </c>
      <c r="D127" s="36">
        <v>2898</v>
      </c>
      <c r="E127" s="37"/>
      <c r="F127" s="37"/>
      <c r="G127" s="37"/>
      <c r="H127" s="38"/>
    </row>
    <row r="128" spans="1:8" ht="50.1" customHeight="1" x14ac:dyDescent="0.2">
      <c r="A128" s="160" t="s">
        <v>92</v>
      </c>
      <c r="B128" s="161"/>
      <c r="C128" s="202" t="str">
        <f>"Электронный справочник на основе Справочника организаций "&amp;$C$2&amp;" (версия для ПК)"</f>
        <v>Электронный справочник на основе Справочника организаций "2ГИС.ТВЕРЬ" (версия для ПК)</v>
      </c>
      <c r="D128" s="36">
        <v>4338</v>
      </c>
      <c r="E128" s="37"/>
      <c r="F128" s="37"/>
      <c r="G128" s="37"/>
      <c r="H128" s="38"/>
    </row>
    <row r="129" spans="1:8" ht="50.1" customHeight="1" x14ac:dyDescent="0.2">
      <c r="A129" s="160" t="s">
        <v>93</v>
      </c>
      <c r="B129" s="161"/>
      <c r="C129" s="203" t="str">
        <f>C161</f>
        <v>электронный справочник на основе Справочника организаций "2ГИС.ТВЕРЬ" (мобильная версия 2ГИС 4.0 и выше)</v>
      </c>
      <c r="D129" s="36">
        <v>2592</v>
      </c>
      <c r="E129" s="37"/>
      <c r="F129" s="37"/>
      <c r="G129" s="37"/>
      <c r="H129" s="38"/>
    </row>
    <row r="130" spans="1:8" ht="50.1" customHeight="1" x14ac:dyDescent="0.2">
      <c r="A130" s="160" t="s">
        <v>94</v>
      </c>
      <c r="B130" s="161"/>
      <c r="C130" s="202" t="s">
        <v>95</v>
      </c>
      <c r="D130" s="36">
        <v>852</v>
      </c>
      <c r="E130" s="37"/>
      <c r="F130" s="37"/>
      <c r="G130" s="37"/>
      <c r="H130" s="38"/>
    </row>
    <row r="131" spans="1:8" ht="72" customHeight="1" x14ac:dyDescent="0.2">
      <c r="A131" s="160" t="s">
        <v>96</v>
      </c>
      <c r="B131" s="161"/>
      <c r="C131"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"2ГИС.ТВЕРЬ" (мобильная версия 2ГИС 4.0 и выше); Интернет-площадка 2gis.ru на основе Cправочника организаций "2ГИС.ТВЕРЬ"</v>
      </c>
      <c r="D131" s="36">
        <v>3060</v>
      </c>
      <c r="E131" s="37"/>
      <c r="F131" s="37"/>
      <c r="G131" s="37"/>
      <c r="H131" s="38"/>
    </row>
    <row r="132" spans="1:8" ht="72" customHeight="1" x14ac:dyDescent="0.2">
      <c r="A132" s="160" t="s">
        <v>97</v>
      </c>
      <c r="B132" s="161"/>
      <c r="C132" s="202" t="str">
        <f t="shared" ref="C132:C134"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"2ГИС.ТВЕРЬ" (мобильная версия 2ГИС 4.0 и выше); Интернет-площадка 2gis.ru на основе Cправочника организаций "2ГИС.ТВЕРЬ"</v>
      </c>
      <c r="D132" s="36">
        <v>2040</v>
      </c>
      <c r="E132" s="37"/>
      <c r="F132" s="37"/>
      <c r="G132" s="37"/>
      <c r="H132" s="38"/>
    </row>
    <row r="133" spans="1:8" ht="72" customHeight="1" x14ac:dyDescent="0.2">
      <c r="A133" s="160" t="s">
        <v>98</v>
      </c>
      <c r="B133" s="161"/>
      <c r="C133" s="202" t="str">
        <f t="shared" si="0"/>
        <v>электронный справочник на основе Справочника организаций "2ГИС.ТВЕРЬ" (мобильная версия 2ГИС 4.0 и выше); Интернет-площадка 2gis.ru на основе Cправочника организаций "2ГИС.ТВЕРЬ"</v>
      </c>
      <c r="D133" s="36">
        <v>2040</v>
      </c>
      <c r="E133" s="37"/>
      <c r="F133" s="37"/>
      <c r="G133" s="37"/>
      <c r="H133" s="38"/>
    </row>
    <row r="134" spans="1:8" ht="72" customHeight="1" x14ac:dyDescent="0.2">
      <c r="A134" s="160" t="s">
        <v>99</v>
      </c>
      <c r="B134" s="161"/>
      <c r="C134" s="202" t="str">
        <f t="shared" si="0"/>
        <v>электронный справочник на основе Справочника организаций "2ГИС.ТВЕРЬ" (мобильная версия 2ГИС 4.0 и выше); Интернет-площадка 2gis.ru на основе Cправочника организаций "2ГИС.ТВЕРЬ"</v>
      </c>
      <c r="D134" s="36">
        <v>1020</v>
      </c>
      <c r="E134" s="37"/>
      <c r="F134" s="37"/>
      <c r="G134" s="37"/>
      <c r="H134" s="38"/>
    </row>
    <row r="135" spans="1:8" ht="72" customHeight="1" x14ac:dyDescent="0.2">
      <c r="A135" s="160" t="s">
        <v>100</v>
      </c>
      <c r="B135" s="161" t="s">
        <v>100</v>
      </c>
      <c r="C135"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"2ГИС.ТВЕРЬ" (мобильная версия 2ГИС 4.0 и выше); Интернет-площадка 2gis.ru на основе Cправочника организаций "2ГИС.ТВЕРЬ"</v>
      </c>
      <c r="D135" s="36">
        <v>8580</v>
      </c>
      <c r="E135" s="37"/>
      <c r="F135" s="37"/>
      <c r="G135" s="37"/>
      <c r="H135" s="38"/>
    </row>
    <row r="136" spans="1:8" ht="72" customHeight="1" x14ac:dyDescent="0.2">
      <c r="A136" s="160" t="s">
        <v>101</v>
      </c>
      <c r="B136" s="161" t="s">
        <v>101</v>
      </c>
      <c r="C136"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"2ГИС.ТВЕРЬ" (мобильная версия 2ГИС 4.0 и выше); Интернет-площадка 2gis.ru на основе Cправочника организаций "2ГИС.ТВЕРЬ"</v>
      </c>
      <c r="D136" s="36">
        <v>2004</v>
      </c>
      <c r="E136" s="37"/>
      <c r="F136" s="37"/>
      <c r="G136" s="37"/>
      <c r="H136" s="38"/>
    </row>
    <row r="137" spans="1:8" ht="50.1" customHeight="1" thickBot="1" x14ac:dyDescent="0.25">
      <c r="A137" s="160" t="s">
        <v>102</v>
      </c>
      <c r="B137" s="161"/>
      <c r="C137" s="202" t="str">
        <f>"Электронный справочник на основе Справочника организаций "&amp;$C$2&amp;" (версия для ПК)"</f>
        <v>Электронный справочник на основе Справочника организаций "2ГИС.ТВЕРЬ" (версия для ПК)</v>
      </c>
      <c r="D137" s="36">
        <v>5184</v>
      </c>
      <c r="E137" s="37"/>
      <c r="F137" s="37"/>
      <c r="G137" s="37"/>
      <c r="H137" s="38"/>
    </row>
    <row r="138" spans="1:8" s="16" customFormat="1" ht="102" customHeight="1" thickBot="1" x14ac:dyDescent="0.25">
      <c r="A138" s="160" t="s">
        <v>16</v>
      </c>
      <c r="B138" s="161"/>
      <c r="C138"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138" s="36">
        <v>930</v>
      </c>
      <c r="E138" s="37"/>
      <c r="F138" s="37"/>
      <c r="G138" s="37"/>
      <c r="H138" s="38"/>
    </row>
    <row r="139" spans="1:8" s="16" customFormat="1" ht="102" customHeight="1" thickBot="1" x14ac:dyDescent="0.25">
      <c r="A139" s="160" t="s">
        <v>103</v>
      </c>
      <c r="B139" s="161"/>
      <c r="C139"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139" s="36">
        <v>100002</v>
      </c>
      <c r="E139" s="37"/>
      <c r="F139" s="37"/>
      <c r="G139" s="37"/>
      <c r="H139" s="38"/>
    </row>
    <row r="140" spans="1:8" s="16" customFormat="1" ht="126" customHeight="1" x14ac:dyDescent="0.2">
      <c r="A140" s="160" t="s">
        <v>104</v>
      </c>
      <c r="B140" s="161"/>
      <c r="C140" s="30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"2ГИС.ТВЕРЬ" (версия для ПК); Интернет-площадка 2gis.ru на основе Cправочника организаций "2ГИС.ТВЕРЬ"; Электронный справочник на основе Справочника организаций "2ГИС.ТВЕРЬ" (мобильная версия); Интернет-площадки и Веб-приложения на основе Cправочника организаций "2ГИС.ТВЕРЬ", http://api.2gis.ru/</v>
      </c>
      <c r="D140" s="36">
        <v>4470</v>
      </c>
      <c r="E140" s="37"/>
      <c r="F140" s="37"/>
      <c r="G140" s="37"/>
      <c r="H140" s="38"/>
    </row>
    <row r="141" spans="1:8" s="16" customFormat="1" ht="96" customHeight="1" x14ac:dyDescent="0.2">
      <c r="A141" s="154" t="s">
        <v>105</v>
      </c>
      <c r="B141" s="204"/>
      <c r="C141"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Интернет-площадки и Веб-приложения на основе Cправочника организаций "2ГИС.ТВЕРЬ", http://api.2gis.ru/</v>
      </c>
      <c r="D141" s="36">
        <v>4320</v>
      </c>
      <c r="E141" s="37"/>
      <c r="F141" s="37"/>
      <c r="G141" s="37"/>
      <c r="H141" s="38"/>
    </row>
    <row r="142" spans="1:8" s="16" customFormat="1" ht="96" customHeight="1" x14ac:dyDescent="0.2">
      <c r="A142" s="154" t="s">
        <v>106</v>
      </c>
      <c r="B142" s="204"/>
      <c r="C142"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"2ГИС.ТВЕРЬ" (мобильная версия 2ГИС 4.0 и выше)</v>
      </c>
      <c r="D142" s="36">
        <v>3000</v>
      </c>
      <c r="E142" s="37"/>
      <c r="F142" s="37"/>
      <c r="G142" s="37"/>
      <c r="H142" s="38"/>
    </row>
    <row r="143" spans="1:8" ht="50.1" customHeight="1" x14ac:dyDescent="0.2">
      <c r="A143" s="160" t="s">
        <v>107</v>
      </c>
      <c r="B143" s="161"/>
      <c r="C143" s="202" t="str">
        <f>"Интернет-площадка 2gis.ru на основе Cправочника организаций "&amp;$C$2&amp;""</f>
        <v>Интернет-площадка 2gis.ru на основе Cправочника организаций "2ГИС.ТВЕРЬ"</v>
      </c>
      <c r="D143" s="36">
        <v>4080</v>
      </c>
      <c r="E143" s="37"/>
      <c r="F143" s="37"/>
      <c r="G143" s="37"/>
      <c r="H143" s="38"/>
    </row>
    <row r="144" spans="1:8" ht="50.1" customHeight="1" x14ac:dyDescent="0.2">
      <c r="A144" s="160" t="s">
        <v>108</v>
      </c>
      <c r="B144" s="161"/>
      <c r="C144" s="202" t="str">
        <f t="shared" ref="C144:C153" si="1">"Электронный справочник на основе Справочника организаций "&amp;$C$2&amp;" (версия для ПК)"</f>
        <v>Электронный справочник на основе Справочника организаций "2ГИС.ТВЕРЬ" (версия для ПК)</v>
      </c>
      <c r="D144" s="36">
        <v>4920</v>
      </c>
      <c r="E144" s="37"/>
      <c r="F144" s="37"/>
      <c r="G144" s="37"/>
      <c r="H144" s="38"/>
    </row>
    <row r="145" spans="1:8" ht="50.1" customHeight="1" x14ac:dyDescent="0.2">
      <c r="A145" s="160" t="s">
        <v>109</v>
      </c>
      <c r="B145" s="161"/>
      <c r="C145" s="202" t="str">
        <f t="shared" si="1"/>
        <v>Электронный справочник на основе Справочника организаций "2ГИС.ТВЕРЬ" (версия для ПК)</v>
      </c>
      <c r="D145" s="36">
        <v>6120</v>
      </c>
      <c r="E145" s="37"/>
      <c r="F145" s="37"/>
      <c r="G145" s="37"/>
      <c r="H145" s="38"/>
    </row>
    <row r="146" spans="1:8" ht="50.1" customHeight="1" x14ac:dyDescent="0.2">
      <c r="A146" s="160" t="s">
        <v>110</v>
      </c>
      <c r="B146" s="161"/>
      <c r="C146" s="202" t="str">
        <f>"Интернет-площадка 2gis.ru на основе Cправочника организаций "&amp;$C$2&amp;""</f>
        <v>Интернет-площадка 2gis.ru на основе Cправочника организаций "2ГИС.ТВЕРЬ"</v>
      </c>
      <c r="D146" s="36">
        <v>12120</v>
      </c>
      <c r="E146" s="37"/>
      <c r="F146" s="37"/>
      <c r="G146" s="37"/>
      <c r="H146" s="38"/>
    </row>
    <row r="147" spans="1:8" ht="50.1" customHeight="1" x14ac:dyDescent="0.2">
      <c r="A147" s="160" t="s">
        <v>111</v>
      </c>
      <c r="B147" s="161"/>
      <c r="C147" s="202" t="str">
        <f>"Интернет-площадка 2gis.ru на основе Cправочника организаций "&amp;$C$2&amp;""</f>
        <v>Интернет-площадка 2gis.ru на основе Cправочника организаций "2ГИС.ТВЕРЬ"</v>
      </c>
      <c r="D147" s="36">
        <v>14544</v>
      </c>
      <c r="E147" s="37"/>
      <c r="F147" s="37"/>
      <c r="G147" s="37"/>
      <c r="H147" s="38"/>
    </row>
    <row r="148" spans="1:8" ht="50.1" customHeight="1" x14ac:dyDescent="0.2">
      <c r="A148" s="160" t="s">
        <v>112</v>
      </c>
      <c r="B148" s="161"/>
      <c r="C148" s="202" t="str">
        <f t="shared" si="1"/>
        <v>Электронный справочник на основе Справочника организаций "2ГИС.ТВЕРЬ" (версия для ПК)</v>
      </c>
      <c r="D148" s="36">
        <v>6120</v>
      </c>
      <c r="E148" s="37"/>
      <c r="F148" s="37"/>
      <c r="G148" s="37"/>
      <c r="H148" s="38"/>
    </row>
    <row r="149" spans="1:8" ht="50.1" customHeight="1" x14ac:dyDescent="0.2">
      <c r="A149" s="160" t="s">
        <v>113</v>
      </c>
      <c r="B149" s="161"/>
      <c r="C149" s="202" t="str">
        <f t="shared" si="1"/>
        <v>Электронный справочник на основе Справочника организаций "2ГИС.ТВЕРЬ" (версия для ПК)</v>
      </c>
      <c r="D149" s="36">
        <v>4080</v>
      </c>
      <c r="E149" s="37"/>
      <c r="F149" s="37"/>
      <c r="G149" s="37"/>
      <c r="H149" s="38"/>
    </row>
    <row r="150" spans="1:8" ht="50.1" customHeight="1" x14ac:dyDescent="0.2">
      <c r="A150" s="160" t="s">
        <v>114</v>
      </c>
      <c r="B150" s="161"/>
      <c r="C150" s="202" t="str">
        <f t="shared" si="1"/>
        <v>Электронный справочник на основе Справочника организаций "2ГИС.ТВЕРЬ" (версия для ПК)</v>
      </c>
      <c r="D150" s="36">
        <v>6120</v>
      </c>
      <c r="E150" s="37"/>
      <c r="F150" s="37"/>
      <c r="G150" s="37"/>
      <c r="H150" s="38"/>
    </row>
    <row r="151" spans="1:8" ht="50.1" customHeight="1" x14ac:dyDescent="0.2">
      <c r="A151" s="160" t="s">
        <v>115</v>
      </c>
      <c r="B151" s="161"/>
      <c r="C151" s="202" t="s">
        <v>95</v>
      </c>
      <c r="D151" s="36">
        <v>1200</v>
      </c>
      <c r="E151" s="37"/>
      <c r="F151" s="37"/>
      <c r="G151" s="37"/>
      <c r="H151" s="38"/>
    </row>
    <row r="152" spans="1:8" ht="69.75" customHeight="1" x14ac:dyDescent="0.2">
      <c r="A152" s="160" t="s">
        <v>116</v>
      </c>
      <c r="B152" s="161"/>
      <c r="C152"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"2ГИС.ТВЕРЬ" (мобильная версия 2ГИС 4.0 и выше); Интернет-площадка 2gis.ru на основе Cправочника организаций "2ГИС.ТВЕРЬ"</v>
      </c>
      <c r="D152" s="36">
        <v>12120</v>
      </c>
      <c r="E152" s="37"/>
      <c r="F152" s="37"/>
      <c r="G152" s="37"/>
      <c r="H152" s="38"/>
    </row>
    <row r="153" spans="1:8" ht="50.1" customHeight="1" thickBot="1" x14ac:dyDescent="0.25">
      <c r="A153" s="160" t="s">
        <v>117</v>
      </c>
      <c r="B153" s="161"/>
      <c r="C153" s="202" t="str">
        <f t="shared" si="1"/>
        <v>Электронный справочник на основе Справочника организаций "2ГИС.ТВЕРЬ" (версия для ПК)</v>
      </c>
      <c r="D153" s="44">
        <v>7320</v>
      </c>
      <c r="E153" s="45"/>
      <c r="F153" s="45"/>
      <c r="G153" s="45"/>
      <c r="H153" s="46"/>
    </row>
    <row r="154" spans="1:8" s="28" customFormat="1" ht="50.1" customHeight="1" thickBot="1" x14ac:dyDescent="0.25">
      <c r="A154" s="24" t="s">
        <v>118</v>
      </c>
      <c r="B154" s="25"/>
      <c r="C154" s="26"/>
      <c r="D154" s="173"/>
      <c r="E154" s="173"/>
      <c r="F154" s="173"/>
      <c r="G154" s="173"/>
      <c r="H154" s="174"/>
    </row>
    <row r="155" spans="1:8" s="16" customFormat="1" ht="50.1" customHeight="1" x14ac:dyDescent="0.2">
      <c r="A155" s="160" t="s">
        <v>119</v>
      </c>
      <c r="B155" s="161"/>
      <c r="C155" s="206" t="str">
        <f>"Электронный справочник на основе Справочника организаций "&amp;$C$2&amp;" (мобильная версия)"</f>
        <v>Электронный справочник на основе Справочника организаций "2ГИС.ТВЕРЬ" (мобильная версия)</v>
      </c>
      <c r="D155" s="36">
        <v>2400</v>
      </c>
      <c r="E155" s="37"/>
      <c r="F155" s="37"/>
      <c r="G155" s="37"/>
      <c r="H155" s="38"/>
    </row>
    <row r="156" spans="1:8" s="16" customFormat="1" ht="50.1" customHeight="1" x14ac:dyDescent="0.2">
      <c r="A156" s="160" t="s">
        <v>120</v>
      </c>
      <c r="B156" s="161"/>
      <c r="C156" s="209"/>
      <c r="D156" s="36">
        <v>3600</v>
      </c>
      <c r="E156" s="37"/>
      <c r="F156" s="37"/>
      <c r="G156" s="37"/>
      <c r="H156" s="38"/>
    </row>
    <row r="157" spans="1:8" s="16" customFormat="1" ht="50.1" customHeight="1" x14ac:dyDescent="0.2">
      <c r="A157" s="207" t="s">
        <v>121</v>
      </c>
      <c r="B157" s="208"/>
      <c r="C157" s="209"/>
      <c r="D157" s="297">
        <v>1800</v>
      </c>
      <c r="E157" s="157"/>
      <c r="F157" s="157"/>
      <c r="G157" s="157"/>
      <c r="H157" s="157"/>
    </row>
    <row r="158" spans="1:8" s="16" customFormat="1" ht="50.1" customHeight="1" x14ac:dyDescent="0.2">
      <c r="A158" s="207" t="s">
        <v>122</v>
      </c>
      <c r="B158" s="208"/>
      <c r="C158" s="209"/>
      <c r="D158" s="297">
        <v>180</v>
      </c>
      <c r="E158" s="157"/>
      <c r="F158" s="157"/>
      <c r="G158" s="157"/>
      <c r="H158" s="157"/>
    </row>
    <row r="159" spans="1:8" s="16" customFormat="1" ht="50.1" customHeight="1" thickBot="1" x14ac:dyDescent="0.25">
      <c r="A159" s="207" t="s">
        <v>123</v>
      </c>
      <c r="B159" s="208"/>
      <c r="C159" s="210"/>
      <c r="D159" s="78">
        <v>612</v>
      </c>
      <c r="E159" s="79"/>
      <c r="F159" s="79"/>
      <c r="G159" s="79"/>
      <c r="H159" s="79"/>
    </row>
    <row r="160" spans="1:8" s="16" customFormat="1" ht="50.1" customHeight="1" thickBot="1" x14ac:dyDescent="0.25">
      <c r="A160" s="24" t="s">
        <v>124</v>
      </c>
      <c r="B160" s="25"/>
      <c r="C160" s="26"/>
      <c r="D160" s="173"/>
      <c r="E160" s="173"/>
      <c r="F160" s="173"/>
      <c r="G160" s="173"/>
      <c r="H160" s="174"/>
    </row>
    <row r="161" spans="1:8" ht="50.1" customHeight="1" x14ac:dyDescent="0.2">
      <c r="A161" s="160" t="s">
        <v>125</v>
      </c>
      <c r="B161" s="161"/>
      <c r="C161"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"2ГИС.ТВЕРЬ" (мобильная версия 2ГИС 4.0 и выше)</v>
      </c>
      <c r="D161" s="212">
        <f>F161*1.2</f>
        <v>3772.7999999999997</v>
      </c>
      <c r="E161" s="213">
        <f>F161*1.1</f>
        <v>3458.4</v>
      </c>
      <c r="F161" s="213">
        <v>3144</v>
      </c>
      <c r="G161" s="213">
        <f>F161*0.75</f>
        <v>2358</v>
      </c>
      <c r="H161" s="214">
        <f>F161*0.5</f>
        <v>1572</v>
      </c>
    </row>
    <row r="162" spans="1:8" ht="50.1" customHeight="1" x14ac:dyDescent="0.2">
      <c r="A162" s="160" t="s">
        <v>126</v>
      </c>
      <c r="B162" s="161"/>
      <c r="C162" s="202" t="str">
        <f>"Интернет-площадка 2gis.ru на основе Cправочника организаций "&amp;$C$2&amp;""</f>
        <v>Интернет-площадка 2gis.ru на основе Cправочника организаций "2ГИС.ТВЕРЬ"</v>
      </c>
      <c r="D162" s="36">
        <v>2298</v>
      </c>
      <c r="E162" s="37"/>
      <c r="F162" s="37"/>
      <c r="G162" s="37"/>
      <c r="H162" s="38"/>
    </row>
    <row r="163" spans="1:8" ht="50.1" customHeight="1" x14ac:dyDescent="0.2">
      <c r="A163" s="160" t="s">
        <v>127</v>
      </c>
      <c r="B163" s="161"/>
      <c r="C163" s="202" t="str">
        <f>"Электронный справочник на основе Справочника организаций "&amp;$C$2&amp;" (версия для ПК)"</f>
        <v>Электронный справочник на основе Справочника организаций "2ГИС.ТВЕРЬ" (версия для ПК)</v>
      </c>
      <c r="D163" s="36">
        <v>1020</v>
      </c>
      <c r="E163" s="37"/>
      <c r="F163" s="37"/>
      <c r="G163" s="37"/>
      <c r="H163" s="38"/>
    </row>
    <row r="164" spans="1:8" ht="50.1" customHeight="1" x14ac:dyDescent="0.2">
      <c r="A164" s="160" t="s">
        <v>128</v>
      </c>
      <c r="B164" s="161"/>
      <c r="C164"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"2ГИС.ТВЕРЬ" (мобильная версия 2ГИС 4.0 и выше)</v>
      </c>
      <c r="D164" s="212">
        <f>F164*1.2</f>
        <v>5328</v>
      </c>
      <c r="E164" s="213">
        <f>F164*1.1</f>
        <v>4884</v>
      </c>
      <c r="F164" s="213">
        <v>4440</v>
      </c>
      <c r="G164" s="213">
        <f>F164*0.75</f>
        <v>3330</v>
      </c>
      <c r="H164" s="214">
        <f>F164*0.5</f>
        <v>2220</v>
      </c>
    </row>
    <row r="165" spans="1:8" ht="50.1" customHeight="1" x14ac:dyDescent="0.2">
      <c r="A165" s="160" t="s">
        <v>199</v>
      </c>
      <c r="B165" s="161"/>
      <c r="C165" s="202" t="str">
        <f>"Интернет-площадка 2gis.ru на основе Cправочника организаций "&amp;$C$2&amp;""</f>
        <v>Интернет-площадка 2gis.ru на основе Cправочника организаций "2ГИС.ТВЕРЬ"</v>
      </c>
      <c r="D165" s="36">
        <v>3240</v>
      </c>
      <c r="E165" s="37"/>
      <c r="F165" s="37"/>
      <c r="G165" s="37"/>
      <c r="H165" s="38"/>
    </row>
    <row r="166" spans="1:8" ht="50.1" customHeight="1" x14ac:dyDescent="0.2">
      <c r="A166" s="160" t="s">
        <v>130</v>
      </c>
      <c r="B166" s="161"/>
      <c r="C166" s="202" t="str">
        <f>"Электронный справочник на основе Справочника организаций "&amp;$C$2&amp;" (версия для ПК)"</f>
        <v>Электронный справочник на основе Справочника организаций "2ГИС.ТВЕРЬ" (версия для ПК)</v>
      </c>
      <c r="D166" s="36">
        <v>1440</v>
      </c>
      <c r="E166" s="37"/>
      <c r="F166" s="37"/>
      <c r="G166" s="37"/>
      <c r="H166" s="38"/>
    </row>
    <row r="167" spans="1:8" s="16" customFormat="1" ht="126" customHeight="1" thickBot="1" x14ac:dyDescent="0.25">
      <c r="A167" s="160" t="s">
        <v>131</v>
      </c>
      <c r="B167" s="161"/>
      <c r="C167" s="301" t="str">
        <f>C162</f>
        <v>Интернет-площадка 2gis.ru на основе Cправочника организаций "2ГИС.ТВЕРЬ"</v>
      </c>
      <c r="D167" s="36">
        <v>3144</v>
      </c>
      <c r="E167" s="37"/>
      <c r="F167" s="37"/>
      <c r="G167" s="37"/>
      <c r="H167" s="38"/>
    </row>
    <row r="168" spans="1:8" ht="50.1" customHeight="1" thickBot="1" x14ac:dyDescent="0.25">
      <c r="A168" s="24" t="s">
        <v>200</v>
      </c>
      <c r="B168" s="25"/>
      <c r="C168" s="26"/>
      <c r="D168" s="173"/>
      <c r="E168" s="173"/>
      <c r="F168" s="173"/>
      <c r="G168" s="173"/>
      <c r="H168" s="174"/>
    </row>
    <row r="169" spans="1:8" s="23" customFormat="1" ht="30" customHeight="1" thickBot="1" x14ac:dyDescent="0.25">
      <c r="A169" s="302"/>
      <c r="B169" s="303"/>
      <c r="C169" s="460"/>
      <c r="D169" s="303"/>
      <c r="E169" s="303"/>
      <c r="F169" s="303"/>
      <c r="G169" s="303"/>
      <c r="H169" s="304"/>
    </row>
    <row r="170" spans="1:8" s="16" customFormat="1" ht="185.25" customHeight="1" x14ac:dyDescent="0.2">
      <c r="A170" s="160" t="s">
        <v>201</v>
      </c>
      <c r="B170" s="161"/>
      <c r="C170"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"2ГИС.ТВЕРЬ" (версия для ПК); 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170" s="31">
        <v>8040</v>
      </c>
      <c r="E170" s="32"/>
      <c r="F170" s="32"/>
      <c r="G170" s="32"/>
      <c r="H170" s="33"/>
    </row>
    <row r="171" spans="1:8" s="16" customFormat="1" ht="83.25" customHeight="1" thickBot="1" x14ac:dyDescent="0.25">
      <c r="A171" s="160" t="s">
        <v>202</v>
      </c>
      <c r="B171" s="161"/>
      <c r="C171" s="209"/>
      <c r="D171" s="36">
        <v>8040</v>
      </c>
      <c r="E171" s="37"/>
      <c r="F171" s="37"/>
      <c r="G171" s="37"/>
      <c r="H171" s="38"/>
    </row>
    <row r="172" spans="1:8" ht="21.75" thickBot="1" x14ac:dyDescent="0.25">
      <c r="A172" s="290"/>
      <c r="B172" s="291"/>
      <c r="C172" s="125"/>
      <c r="D172" s="292"/>
      <c r="E172" s="292"/>
      <c r="F172" s="292"/>
      <c r="G172" s="292"/>
      <c r="H172" s="293"/>
    </row>
    <row r="174" spans="1:8" ht="21" x14ac:dyDescent="0.2">
      <c r="A174" s="220"/>
      <c r="B174" s="221" t="s">
        <v>133</v>
      </c>
      <c r="C174" s="222" t="s">
        <v>333</v>
      </c>
      <c r="D174" s="222"/>
      <c r="E174" s="223"/>
      <c r="F174" s="223"/>
      <c r="G174" s="223"/>
      <c r="H174" s="223"/>
    </row>
    <row r="175" spans="1:8" ht="21" x14ac:dyDescent="0.2">
      <c r="A175" s="220"/>
      <c r="B175" s="223"/>
      <c r="C175" s="224" t="s">
        <v>334</v>
      </c>
      <c r="D175" s="224"/>
      <c r="E175" s="223"/>
      <c r="F175" s="223"/>
      <c r="G175" s="223"/>
      <c r="H175" s="223"/>
    </row>
    <row r="176" spans="1:8" ht="21" x14ac:dyDescent="0.2">
      <c r="A176" s="220"/>
      <c r="B176" s="223"/>
      <c r="C176" s="224" t="s">
        <v>335</v>
      </c>
      <c r="D176" s="224"/>
      <c r="E176" s="223"/>
      <c r="F176" s="223"/>
      <c r="G176" s="223"/>
      <c r="H176" s="223"/>
    </row>
    <row r="177" spans="1:8" ht="21" x14ac:dyDescent="0.2">
      <c r="C177" s="224"/>
      <c r="D177" s="224"/>
      <c r="E177" s="223"/>
      <c r="F177" s="223"/>
      <c r="G177" s="223"/>
      <c r="H177" s="217"/>
    </row>
    <row r="178" spans="1:8" ht="26.25" customHeight="1" x14ac:dyDescent="0.2">
      <c r="A178" s="227" t="str">
        <f>Абакан_юр!A174</f>
        <v>По соглашению сторон в качестве валюты платежа могут выступать украинские гривны, в этом случае курс следующий: 1 руб. = 0,4408 гривен</v>
      </c>
      <c r="B178" s="227"/>
      <c r="C178" s="227"/>
      <c r="D178" s="228"/>
      <c r="E178" s="228"/>
      <c r="F178" s="229"/>
      <c r="G178" s="230"/>
      <c r="H178" s="230"/>
    </row>
    <row r="179" spans="1:8" ht="26.25" customHeight="1" x14ac:dyDescent="0.2">
      <c r="A179" s="227" t="str">
        <f>Абакан_юр!A175</f>
        <v>По соглашению сторон в качестве валюты платежа могут выступать дирхамы ОАЭ, в этом случае курс следующий: 1 руб. = 0,0420 дирхам</v>
      </c>
      <c r="B179" s="227"/>
      <c r="C179" s="227"/>
      <c r="D179" s="228"/>
      <c r="E179" s="228"/>
      <c r="F179" s="229"/>
      <c r="G179" s="232"/>
      <c r="H179" s="232"/>
    </row>
    <row r="180" spans="1:8" ht="26.25" customHeight="1" x14ac:dyDescent="0.2">
      <c r="A180" s="227" t="str">
        <f>Абакан_юр!A176</f>
        <v>По соглашению сторон в качестве валюты платежа могут выступать доллары США, в этом случае курс следующий: 1 руб. = 0,0114 доллара</v>
      </c>
      <c r="B180" s="227"/>
      <c r="C180" s="227"/>
      <c r="D180" s="228"/>
      <c r="E180" s="228"/>
      <c r="F180" s="229"/>
      <c r="G180" s="232"/>
      <c r="H180" s="232"/>
    </row>
    <row r="181" spans="1:8" ht="26.25" customHeight="1" x14ac:dyDescent="0.2">
      <c r="A181" s="227" t="str">
        <f>Абакан_юр!A177</f>
        <v>По соглашению сторон в качестве валюты платежа могут выступать евро, в этом случае курс следующий: 1 руб. = 0,0105 евро</v>
      </c>
      <c r="B181" s="227"/>
      <c r="C181" s="227"/>
      <c r="D181" s="228"/>
      <c r="E181" s="229"/>
      <c r="F181" s="229"/>
      <c r="G181" s="232"/>
      <c r="H181" s="232"/>
    </row>
    <row r="182" spans="1:8" ht="26.25" customHeight="1" x14ac:dyDescent="0.2">
      <c r="A182" s="227" t="str">
        <f>Абакан_юр!A178</f>
        <v>По соглашению сторон в качестве валюты платежа могут выступать чешские кроны, в этом случае курс следующий: 1 руб. = 0,2605 крона</v>
      </c>
      <c r="B182" s="227"/>
      <c r="C182" s="227"/>
      <c r="D182" s="228"/>
      <c r="E182" s="229"/>
      <c r="F182" s="229"/>
      <c r="G182" s="232"/>
      <c r="H182" s="232"/>
    </row>
    <row r="183" spans="1:8" ht="26.25" customHeight="1" x14ac:dyDescent="0.2">
      <c r="A183" s="227" t="str">
        <f>Абакан_юр!A179</f>
        <v>По соглашению сторон в качестве валюты платежа могут выступать киргизские сомы, в этом случае курс следующий: 1 руб. = 1,0083 сом</v>
      </c>
      <c r="B183" s="227"/>
      <c r="C183" s="227"/>
      <c r="D183" s="228"/>
      <c r="E183" s="228"/>
      <c r="F183" s="229"/>
      <c r="G183" s="232"/>
      <c r="H183" s="232"/>
    </row>
    <row r="184" spans="1:8" ht="26.25" customHeight="1" x14ac:dyDescent="0.2">
      <c r="A184" s="227" t="str">
        <f>Абакан_юр!A180</f>
        <v>По соглашению сторон в качестве валюты платежа могут выступать казахстанские тенге, в этом случае курс следующий: 1 руб. = 5,0473 тенге</v>
      </c>
      <c r="B184" s="227"/>
      <c r="C184" s="227"/>
      <c r="D184" s="228"/>
      <c r="E184" s="228"/>
      <c r="F184" s="229"/>
      <c r="G184" s="232"/>
      <c r="H184" s="232"/>
    </row>
    <row r="185" spans="1:8" ht="26.25" x14ac:dyDescent="0.2">
      <c r="A185" s="233"/>
      <c r="B185" s="233"/>
      <c r="C185" s="234"/>
      <c r="D185" s="235"/>
      <c r="E185" s="235"/>
      <c r="F185" s="236"/>
      <c r="G185" s="237"/>
      <c r="H185" s="237"/>
    </row>
    <row r="186" spans="1:8" ht="21" x14ac:dyDescent="0.2">
      <c r="A186" s="239" t="s">
        <v>144</v>
      </c>
      <c r="B186" s="239"/>
      <c r="C186" s="239"/>
      <c r="D186" s="239"/>
      <c r="E186" s="239"/>
      <c r="F186" s="239"/>
      <c r="G186" s="239"/>
      <c r="H186" s="239"/>
    </row>
    <row r="187" spans="1:8" ht="21" x14ac:dyDescent="0.2">
      <c r="A187" s="239" t="s">
        <v>145</v>
      </c>
      <c r="B187" s="239"/>
      <c r="C187" s="239"/>
      <c r="D187" s="239"/>
      <c r="E187" s="239"/>
      <c r="F187" s="239"/>
      <c r="G187" s="239"/>
      <c r="H187" s="239"/>
    </row>
    <row r="188" spans="1:8" ht="26.25" x14ac:dyDescent="0.2">
      <c r="A188" s="233"/>
      <c r="B188" s="233"/>
      <c r="C188" s="234"/>
      <c r="D188" s="235"/>
      <c r="E188" s="235"/>
      <c r="F188" s="236"/>
      <c r="G188" s="237"/>
      <c r="H188" s="237"/>
    </row>
    <row r="189" spans="1:8" ht="50.1" customHeight="1" thickBot="1" x14ac:dyDescent="0.25">
      <c r="A189" s="240" t="s">
        <v>146</v>
      </c>
      <c r="B189" s="240"/>
      <c r="C189" s="240"/>
      <c r="D189" s="240"/>
      <c r="E189" s="240"/>
      <c r="F189" s="241"/>
      <c r="G189" s="231"/>
      <c r="H189" s="242"/>
    </row>
    <row r="190" spans="1:8" ht="50.1" customHeight="1" thickBot="1" x14ac:dyDescent="0.25">
      <c r="A190" s="243" t="s">
        <v>147</v>
      </c>
      <c r="B190" s="244"/>
      <c r="C190" s="244"/>
      <c r="D190" s="244"/>
      <c r="E190" s="245"/>
      <c r="F190" s="246"/>
      <c r="H190" s="247"/>
    </row>
    <row r="191" spans="1:8" ht="84" customHeight="1" thickBot="1" x14ac:dyDescent="0.25">
      <c r="A191" s="426" t="s">
        <v>148</v>
      </c>
      <c r="B191" s="427"/>
      <c r="C191" s="250" t="s">
        <v>149</v>
      </c>
      <c r="D191" s="440" t="s">
        <v>150</v>
      </c>
      <c r="E191" s="441"/>
      <c r="F191" s="252"/>
      <c r="G191" s="252"/>
      <c r="H191" s="252"/>
    </row>
    <row r="192" spans="1:8" ht="108" customHeight="1" x14ac:dyDescent="0.2">
      <c r="A192" s="253" t="s">
        <v>151</v>
      </c>
      <c r="B192" s="254"/>
      <c r="C192" s="255" t="s">
        <v>152</v>
      </c>
      <c r="D192" s="256" t="s">
        <v>153</v>
      </c>
      <c r="E192" s="257"/>
      <c r="F192" s="252"/>
      <c r="G192" s="252"/>
      <c r="H192" s="252"/>
    </row>
    <row r="193" spans="1:8" ht="93.75" customHeight="1" x14ac:dyDescent="0.2">
      <c r="A193" s="258" t="s">
        <v>154</v>
      </c>
      <c r="B193" s="259"/>
      <c r="C193" s="260" t="s">
        <v>155</v>
      </c>
      <c r="D193" s="261" t="s">
        <v>156</v>
      </c>
      <c r="E193" s="262"/>
      <c r="F193" s="252"/>
      <c r="G193" s="252"/>
      <c r="H193" s="252"/>
    </row>
    <row r="194" spans="1:8" ht="120" customHeight="1" thickBot="1" x14ac:dyDescent="0.25">
      <c r="A194" s="321" t="s">
        <v>157</v>
      </c>
      <c r="B194" s="322"/>
      <c r="C194" s="323" t="s">
        <v>158</v>
      </c>
      <c r="D194" s="324" t="s">
        <v>156</v>
      </c>
      <c r="E194" s="325"/>
      <c r="F194" s="252"/>
      <c r="G194" s="252"/>
      <c r="H194" s="252"/>
    </row>
    <row r="195" spans="1:8" s="217" customFormat="1" ht="102.75" customHeight="1" thickBot="1" x14ac:dyDescent="0.25">
      <c r="A195" s="321" t="s">
        <v>160</v>
      </c>
      <c r="B195" s="322"/>
      <c r="C195" s="611" t="s">
        <v>161</v>
      </c>
      <c r="D195" s="322" t="s">
        <v>156</v>
      </c>
      <c r="E195" s="612"/>
      <c r="F195" s="246"/>
      <c r="G195" s="246"/>
      <c r="H195" s="246"/>
    </row>
    <row r="196" spans="1:8" s="238" customFormat="1" ht="222.75" customHeight="1" thickBot="1" x14ac:dyDescent="0.25">
      <c r="A196" s="321" t="s">
        <v>162</v>
      </c>
      <c r="B196" s="322"/>
      <c r="C196" s="323" t="s">
        <v>163</v>
      </c>
      <c r="D196" s="324" t="s">
        <v>156</v>
      </c>
      <c r="E196" s="325"/>
      <c r="F196" s="236"/>
      <c r="G196" s="237"/>
      <c r="H196" s="237"/>
    </row>
    <row r="197" spans="1:8" ht="23.25" x14ac:dyDescent="0.2">
      <c r="A197" s="264" t="s">
        <v>164</v>
      </c>
      <c r="B197" s="264"/>
      <c r="C197" s="264"/>
      <c r="D197" s="264"/>
      <c r="E197" s="264"/>
      <c r="F197" s="264"/>
      <c r="G197" s="264"/>
      <c r="H197" s="264"/>
    </row>
    <row r="198" spans="1:8" ht="23.25" x14ac:dyDescent="0.2">
      <c r="A198" s="264" t="s">
        <v>165</v>
      </c>
      <c r="B198" s="264"/>
      <c r="C198" s="264"/>
      <c r="D198" s="264"/>
      <c r="E198" s="264"/>
      <c r="F198" s="264"/>
      <c r="G198" s="264"/>
      <c r="H198" s="264"/>
    </row>
    <row r="199" spans="1:8" ht="196.5" customHeight="1" x14ac:dyDescent="0.2">
      <c r="A199" s="239" t="str">
        <f>Абакан_юр!A195</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9" s="239"/>
      <c r="C199" s="239"/>
      <c r="D199" s="239"/>
      <c r="E199" s="239"/>
      <c r="F199" s="239"/>
      <c r="G199" s="239"/>
      <c r="H199" s="239"/>
    </row>
    <row r="200" spans="1:8" ht="77.25" customHeight="1" x14ac:dyDescent="0.2">
      <c r="A200" s="239" t="s">
        <v>167</v>
      </c>
      <c r="B200" s="239"/>
      <c r="C200" s="239"/>
      <c r="D200" s="239"/>
      <c r="E200" s="239"/>
      <c r="F200" s="239"/>
      <c r="G200" s="239"/>
      <c r="H200" s="239"/>
    </row>
    <row r="201" spans="1:8" ht="30.75" customHeight="1" x14ac:dyDescent="0.2">
      <c r="A201" s="264" t="s">
        <v>168</v>
      </c>
      <c r="B201" s="264"/>
      <c r="C201" s="264"/>
      <c r="D201" s="264"/>
      <c r="E201" s="264"/>
      <c r="F201" s="264"/>
      <c r="G201" s="264"/>
      <c r="H201" s="264"/>
    </row>
    <row r="202" spans="1:8" s="266" customFormat="1" ht="114.75" customHeight="1" x14ac:dyDescent="0.2">
      <c r="A202" s="239" t="s">
        <v>169</v>
      </c>
      <c r="B202" s="239"/>
      <c r="C202" s="239"/>
      <c r="D202" s="239"/>
      <c r="E202" s="239"/>
      <c r="F202" s="239"/>
      <c r="G202" s="239"/>
      <c r="H202" s="239"/>
    </row>
  </sheetData>
  <sheetProtection selectLockedCells="1" selectUnlockedCells="1"/>
  <mergeCells count="331">
    <mergeCell ref="A197:H197"/>
    <mergeCell ref="A198:H198"/>
    <mergeCell ref="A199:H199"/>
    <mergeCell ref="A200:H200"/>
    <mergeCell ref="A201:H201"/>
    <mergeCell ref="A202:E202"/>
    <mergeCell ref="F202:H202"/>
    <mergeCell ref="A194:B194"/>
    <mergeCell ref="D194:E194"/>
    <mergeCell ref="A195:B195"/>
    <mergeCell ref="D195:E195"/>
    <mergeCell ref="A196:B196"/>
    <mergeCell ref="D196:E196"/>
    <mergeCell ref="A191:B191"/>
    <mergeCell ref="D191:E191"/>
    <mergeCell ref="A192:B192"/>
    <mergeCell ref="D192:E192"/>
    <mergeCell ref="A193:B193"/>
    <mergeCell ref="D193:E193"/>
    <mergeCell ref="A183:C183"/>
    <mergeCell ref="A184:C184"/>
    <mergeCell ref="A186:H186"/>
    <mergeCell ref="A187:H187"/>
    <mergeCell ref="A189:E189"/>
    <mergeCell ref="A190:E190"/>
    <mergeCell ref="A178:C178"/>
    <mergeCell ref="G178:H178"/>
    <mergeCell ref="A179:C179"/>
    <mergeCell ref="A180:C180"/>
    <mergeCell ref="A181:C181"/>
    <mergeCell ref="A182:C182"/>
    <mergeCell ref="A172:B172"/>
    <mergeCell ref="D172:H172"/>
    <mergeCell ref="C174:D174"/>
    <mergeCell ref="C175:D175"/>
    <mergeCell ref="C176:D176"/>
    <mergeCell ref="C177:D177"/>
    <mergeCell ref="A168:B168"/>
    <mergeCell ref="D168:H168"/>
    <mergeCell ref="A169:C169"/>
    <mergeCell ref="D169:H169"/>
    <mergeCell ref="A170:B170"/>
    <mergeCell ref="C170:C171"/>
    <mergeCell ref="D170:H170"/>
    <mergeCell ref="A171:B171"/>
    <mergeCell ref="D171:H171"/>
    <mergeCell ref="A165:B165"/>
    <mergeCell ref="D165:H165"/>
    <mergeCell ref="A166:B166"/>
    <mergeCell ref="D166:H166"/>
    <mergeCell ref="A167:B167"/>
    <mergeCell ref="D167:H167"/>
    <mergeCell ref="A161:B161"/>
    <mergeCell ref="A162:B162"/>
    <mergeCell ref="D162:H162"/>
    <mergeCell ref="A163:B163"/>
    <mergeCell ref="D163:H163"/>
    <mergeCell ref="A164:B164"/>
    <mergeCell ref="D157:H157"/>
    <mergeCell ref="A158:B158"/>
    <mergeCell ref="D158:H158"/>
    <mergeCell ref="A159:B159"/>
    <mergeCell ref="D159:H159"/>
    <mergeCell ref="A160:B160"/>
    <mergeCell ref="D160:H160"/>
    <mergeCell ref="A153:B153"/>
    <mergeCell ref="D153:H153"/>
    <mergeCell ref="A154:B154"/>
    <mergeCell ref="D154:H154"/>
    <mergeCell ref="A155:B155"/>
    <mergeCell ref="C155:C159"/>
    <mergeCell ref="D155:H155"/>
    <mergeCell ref="A156:B156"/>
    <mergeCell ref="D156:H156"/>
    <mergeCell ref="A157:B157"/>
    <mergeCell ref="A150:B150"/>
    <mergeCell ref="D150:H150"/>
    <mergeCell ref="A151:B151"/>
    <mergeCell ref="D151:H151"/>
    <mergeCell ref="A152:B152"/>
    <mergeCell ref="D152:H152"/>
    <mergeCell ref="A147:B147"/>
    <mergeCell ref="D147:H147"/>
    <mergeCell ref="A148:B148"/>
    <mergeCell ref="D148:H148"/>
    <mergeCell ref="A149:B149"/>
    <mergeCell ref="D149:H149"/>
    <mergeCell ref="A144:B144"/>
    <mergeCell ref="D144:H144"/>
    <mergeCell ref="A145:B145"/>
    <mergeCell ref="D145:H145"/>
    <mergeCell ref="A146:B146"/>
    <mergeCell ref="D146:H146"/>
    <mergeCell ref="A141:B141"/>
    <mergeCell ref="D141:H141"/>
    <mergeCell ref="A142:B142"/>
    <mergeCell ref="D142:H142"/>
    <mergeCell ref="A143:B143"/>
    <mergeCell ref="D143:H143"/>
    <mergeCell ref="A138:B138"/>
    <mergeCell ref="D138:H138"/>
    <mergeCell ref="A139:B139"/>
    <mergeCell ref="D139:H139"/>
    <mergeCell ref="A140:B140"/>
    <mergeCell ref="D140:H140"/>
    <mergeCell ref="A135:B135"/>
    <mergeCell ref="D135:H135"/>
    <mergeCell ref="A136:B136"/>
    <mergeCell ref="D136:H136"/>
    <mergeCell ref="A137:B137"/>
    <mergeCell ref="D137:H137"/>
    <mergeCell ref="A132:B132"/>
    <mergeCell ref="D132:H132"/>
    <mergeCell ref="A133:B133"/>
    <mergeCell ref="D133:H133"/>
    <mergeCell ref="A134:B134"/>
    <mergeCell ref="D134:H134"/>
    <mergeCell ref="A129:B129"/>
    <mergeCell ref="D129:H129"/>
    <mergeCell ref="A130:B130"/>
    <mergeCell ref="D130:H130"/>
    <mergeCell ref="A131:B131"/>
    <mergeCell ref="D131:H131"/>
    <mergeCell ref="A126:B126"/>
    <mergeCell ref="D126:H126"/>
    <mergeCell ref="A127:B127"/>
    <mergeCell ref="D127:H127"/>
    <mergeCell ref="A128:B128"/>
    <mergeCell ref="D128:H128"/>
    <mergeCell ref="A123:B123"/>
    <mergeCell ref="D123:H123"/>
    <mergeCell ref="A124:B124"/>
    <mergeCell ref="D124:H124"/>
    <mergeCell ref="A125:B125"/>
    <mergeCell ref="D125:H125"/>
    <mergeCell ref="A120:B120"/>
    <mergeCell ref="D120:H120"/>
    <mergeCell ref="A121:B121"/>
    <mergeCell ref="D121:H121"/>
    <mergeCell ref="A122:B122"/>
    <mergeCell ref="D122:H122"/>
    <mergeCell ref="A117:B117"/>
    <mergeCell ref="D117:H117"/>
    <mergeCell ref="A118:B118"/>
    <mergeCell ref="D118:H118"/>
    <mergeCell ref="A119:B119"/>
    <mergeCell ref="D119:H119"/>
    <mergeCell ref="A114:B114"/>
    <mergeCell ref="D114:H114"/>
    <mergeCell ref="A115:B115"/>
    <mergeCell ref="D115:H115"/>
    <mergeCell ref="A116:B116"/>
    <mergeCell ref="D116:H116"/>
    <mergeCell ref="A111:B111"/>
    <mergeCell ref="D111:H111"/>
    <mergeCell ref="A112:B112"/>
    <mergeCell ref="D112:H112"/>
    <mergeCell ref="A113:B113"/>
    <mergeCell ref="D113:H113"/>
    <mergeCell ref="A108:B108"/>
    <mergeCell ref="D108:H108"/>
    <mergeCell ref="A109:B109"/>
    <mergeCell ref="D109:H109"/>
    <mergeCell ref="A110:B110"/>
    <mergeCell ref="D110:H110"/>
    <mergeCell ref="D104:H104"/>
    <mergeCell ref="A105:B105"/>
    <mergeCell ref="D105:H105"/>
    <mergeCell ref="A106:B106"/>
    <mergeCell ref="D106:H106"/>
    <mergeCell ref="A107:B107"/>
    <mergeCell ref="D107:H107"/>
    <mergeCell ref="A100:B100"/>
    <mergeCell ref="D100:H100"/>
    <mergeCell ref="A101:B101"/>
    <mergeCell ref="C101:C118"/>
    <mergeCell ref="D101:H101"/>
    <mergeCell ref="A102:B102"/>
    <mergeCell ref="D102:H102"/>
    <mergeCell ref="A103:B103"/>
    <mergeCell ref="D103:H103"/>
    <mergeCell ref="A104:B104"/>
    <mergeCell ref="A97:B97"/>
    <mergeCell ref="D97:H97"/>
    <mergeCell ref="A98:B98"/>
    <mergeCell ref="D98:H98"/>
    <mergeCell ref="A99:B99"/>
    <mergeCell ref="D99:H99"/>
    <mergeCell ref="D93:H93"/>
    <mergeCell ref="A94:B94"/>
    <mergeCell ref="D94:H94"/>
    <mergeCell ref="A95:B95"/>
    <mergeCell ref="D95:H95"/>
    <mergeCell ref="A96:B96"/>
    <mergeCell ref="D96:H96"/>
    <mergeCell ref="A89:B89"/>
    <mergeCell ref="C89:C97"/>
    <mergeCell ref="D89:H89"/>
    <mergeCell ref="A90:B90"/>
    <mergeCell ref="D90:H90"/>
    <mergeCell ref="A91:B91"/>
    <mergeCell ref="D91:H91"/>
    <mergeCell ref="A92:B92"/>
    <mergeCell ref="D92:H92"/>
    <mergeCell ref="A93:B93"/>
    <mergeCell ref="A84:B84"/>
    <mergeCell ref="D84:H84"/>
    <mergeCell ref="A85:C85"/>
    <mergeCell ref="D85:H85"/>
    <mergeCell ref="C86:C88"/>
    <mergeCell ref="D86:H86"/>
    <mergeCell ref="D87:H87"/>
    <mergeCell ref="D88:H88"/>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A72:B72"/>
    <mergeCell ref="D72:H72"/>
    <mergeCell ref="A73:B73"/>
    <mergeCell ref="D73:H73"/>
    <mergeCell ref="A74:B74"/>
    <mergeCell ref="D74:H74"/>
    <mergeCell ref="D68:H68"/>
    <mergeCell ref="A69:B69"/>
    <mergeCell ref="D69:H69"/>
    <mergeCell ref="A70:B70"/>
    <mergeCell ref="D70:H70"/>
    <mergeCell ref="A71:B71"/>
    <mergeCell ref="D71:H71"/>
    <mergeCell ref="A64:C64"/>
    <mergeCell ref="D64:H64"/>
    <mergeCell ref="A65:B65"/>
    <mergeCell ref="C65:C84"/>
    <mergeCell ref="D65:H65"/>
    <mergeCell ref="A66:B66"/>
    <mergeCell ref="D66:H66"/>
    <mergeCell ref="A67:B67"/>
    <mergeCell ref="D67:H67"/>
    <mergeCell ref="A68:B68"/>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47:H47"/>
    <mergeCell ref="A48:A52"/>
    <mergeCell ref="B48:B49"/>
    <mergeCell ref="C48:C49"/>
    <mergeCell ref="D48:D52"/>
    <mergeCell ref="E48:E52"/>
    <mergeCell ref="F48:F52"/>
    <mergeCell ref="G48:G52"/>
    <mergeCell ref="H48:H52"/>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H215"/>
  <sheetViews>
    <sheetView view="pageBreakPreview" zoomScale="40" zoomScaleNormal="60" zoomScaleSheetLayoutView="40" workbookViewId="0">
      <pane ySplit="4" topLeftCell="A143" activePane="bottomLeft" state="frozen"/>
      <selection activeCell="A181" sqref="A181:B181"/>
      <selection pane="bottomLeft" activeCell="A181" sqref="A181:B181"/>
    </sheetView>
  </sheetViews>
  <sheetFormatPr defaultColWidth="9.140625" defaultRowHeight="12.75" x14ac:dyDescent="0.2"/>
  <cols>
    <col min="1" max="1" width="45.7109375" style="216" customWidth="1"/>
    <col min="2" max="2" width="80.7109375" style="217" customWidth="1"/>
    <col min="3" max="3" width="120.7109375" style="218" customWidth="1"/>
    <col min="4" max="7" width="30.7109375" style="217" customWidth="1"/>
    <col min="8" max="8" width="30.7109375" style="219" customWidth="1"/>
    <col min="9" max="16384" width="9.140625" style="219"/>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июня 2024 г.</v>
      </c>
      <c r="B2" s="6" t="s">
        <v>2</v>
      </c>
      <c r="C2" s="7" t="s">
        <v>705</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24" thickBot="1" x14ac:dyDescent="0.25">
      <c r="A6" s="81"/>
      <c r="B6" s="129"/>
      <c r="C6" s="130"/>
      <c r="D6" s="267" t="s">
        <v>171</v>
      </c>
      <c r="E6" s="268" t="s">
        <v>172</v>
      </c>
      <c r="F6" s="269" t="s">
        <v>173</v>
      </c>
      <c r="G6" s="268" t="s">
        <v>174</v>
      </c>
      <c r="H6" s="270" t="s">
        <v>175</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"2ГИС.ТОБОЛЬСК" (версия для ПК); 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Интернет-площадки и Веб-приложения на основе Cправочника организаций "2ГИС.ТОБОЛЬСК", http://api.2gis.ru/</v>
      </c>
      <c r="D7" s="31">
        <f>F7*1.2</f>
        <v>5580</v>
      </c>
      <c r="E7" s="32">
        <f>F7*1.1</f>
        <v>5115</v>
      </c>
      <c r="F7" s="32">
        <v>4650</v>
      </c>
      <c r="G7" s="32">
        <f>F7*0.75</f>
        <v>3487.5</v>
      </c>
      <c r="H7" s="33">
        <f>F7*0.5</f>
        <v>2325</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"2ГИС.ТОБОЛЬСК" (версия для ПК); 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Интернет-площадки и Веб-приложения на основе Cправочника организаций "2ГИС.ТОБОЛЬСК",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"2ГИС.ТОБОЛЬСК" (версия для ПК); 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Интернет-площадки и Веб-приложения на основе Cправочника организаций "2ГИС.ТОБОЛЬСК", http://api.2gis.ru/</v>
      </c>
      <c r="D12" s="54">
        <f>F12*1.2</f>
        <v>6660</v>
      </c>
      <c r="E12" s="32">
        <f>F12*1.1</f>
        <v>6105.0000000000009</v>
      </c>
      <c r="F12" s="32">
        <v>5550</v>
      </c>
      <c r="G12" s="32">
        <f>F12*0.75</f>
        <v>4162.5</v>
      </c>
      <c r="H12" s="33">
        <f>F12*0.5</f>
        <v>2775</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"2ГИС.ТОБОЛЬСК" (версия для ПК); 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Интернет-площадки и Веб-приложения на основе Cправочника организаций "2ГИС.ТОБОЛЬСК",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1080</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"2ГИС.ТОБОЛЬСК"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"2ГИС.ТОБОЛЬСК"; Электронный справочник "2ГИС.ТОБОЛЬСК"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Интернет-площадки и Веб-приложения на основе Cправочника организаций "2ГИС.ТОБОЛЬСК", http://api.2gis.ru/</v>
      </c>
      <c r="D23" s="271">
        <v>120</v>
      </c>
      <c r="E23" s="272"/>
      <c r="F23" s="272"/>
      <c r="G23" s="272"/>
      <c r="H23" s="273"/>
    </row>
    <row r="24" spans="1:8" s="16" customFormat="1" ht="94.5" customHeight="1" x14ac:dyDescent="0.2">
      <c r="A24" s="71"/>
      <c r="B24" s="92"/>
      <c r="C24" s="93"/>
      <c r="D24" s="94"/>
      <c r="E24" s="95"/>
      <c r="F24" s="95"/>
      <c r="G24" s="95"/>
      <c r="H24" s="274"/>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25" s="275"/>
      <c r="E25" s="276"/>
      <c r="F25" s="276"/>
      <c r="G25" s="276"/>
      <c r="H25" s="277"/>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"2ГИС.ТОБОЛЬСК" (версия для ПК); 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v>
      </c>
      <c r="D27" s="31">
        <f>F27*1.2</f>
        <v>7819.2</v>
      </c>
      <c r="E27" s="32">
        <f>F27*1.1</f>
        <v>7167.6</v>
      </c>
      <c r="F27" s="32">
        <v>6516</v>
      </c>
      <c r="G27" s="32">
        <f>F27*0.75</f>
        <v>4887</v>
      </c>
      <c r="H27" s="33">
        <f>F27*0.5</f>
        <v>3258</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"2ГИС.ТОБОЛЬСК" (версия для ПК); 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v>
      </c>
      <c r="D32" s="54">
        <f>F32*1.2</f>
        <v>9331.1999999999989</v>
      </c>
      <c r="E32" s="32">
        <f>F32*1.1</f>
        <v>8553.6</v>
      </c>
      <c r="F32" s="32">
        <v>7776</v>
      </c>
      <c r="G32" s="32">
        <f>F32*0.75</f>
        <v>5832</v>
      </c>
      <c r="H32" s="33">
        <f>F32*0.5</f>
        <v>3888</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1560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"2ГИС.ТОБОЛЬСК"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"2ГИС.ТОБОЛЬСК"; Электронный справочник "2ГИС.ТОБОЛЬСК"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v>
      </c>
      <c r="D43" s="90">
        <v>168</v>
      </c>
      <c r="E43" s="90"/>
      <c r="F43" s="90"/>
      <c r="G43" s="90"/>
      <c r="H43" s="91"/>
    </row>
    <row r="44" spans="1:8" s="16" customFormat="1" ht="69.75" customHeight="1" x14ac:dyDescent="0.2">
      <c r="A44" s="71"/>
      <c r="B44" s="92"/>
      <c r="C44" s="93"/>
      <c r="D44" s="95"/>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45" s="95"/>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46" s="100"/>
      <c r="E46" s="100"/>
      <c r="F46" s="100"/>
      <c r="G46" s="100"/>
      <c r="H46" s="101"/>
    </row>
    <row r="47" spans="1:8" ht="21.75" thickBot="1" x14ac:dyDescent="0.25">
      <c r="A47" s="81"/>
      <c r="B47" s="129"/>
      <c r="C47" s="130"/>
      <c r="D47" s="113"/>
      <c r="E47" s="114"/>
      <c r="F47" s="114"/>
      <c r="G47" s="114"/>
      <c r="H47" s="115"/>
    </row>
    <row r="48" spans="1:8" ht="42.75" thickBot="1" x14ac:dyDescent="0.25">
      <c r="A48" s="278" t="s">
        <v>176</v>
      </c>
      <c r="B48" s="66" t="s">
        <v>177</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"2ГИС.ТОБОЛЬСК" (версия для ПК)</v>
      </c>
      <c r="D48" s="279">
        <f>F48*1.2</f>
        <v>3744</v>
      </c>
      <c r="E48" s="279">
        <f>F48*1.1</f>
        <v>3432.0000000000005</v>
      </c>
      <c r="F48" s="279">
        <v>3120</v>
      </c>
      <c r="G48" s="279">
        <f>F48*0.75</f>
        <v>2340</v>
      </c>
      <c r="H48" s="279">
        <f>F48*0.5</f>
        <v>1560</v>
      </c>
    </row>
    <row r="49" spans="1:8" ht="84.75" thickBot="1" x14ac:dyDescent="0.25">
      <c r="A49" s="278"/>
      <c r="B49" s="72" t="s">
        <v>178</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"2ГИС.ТОБОЛЬСК" (версия для ПК); 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v>
      </c>
      <c r="D49" s="280"/>
      <c r="E49" s="280"/>
      <c r="F49" s="280"/>
      <c r="G49" s="280"/>
      <c r="H49" s="280"/>
    </row>
    <row r="50" spans="1:8" ht="63.75" thickBot="1" x14ac:dyDescent="0.25">
      <c r="A50" s="278"/>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v>
      </c>
      <c r="D50" s="280"/>
      <c r="E50" s="280"/>
      <c r="F50" s="280"/>
      <c r="G50" s="280"/>
      <c r="H50" s="280"/>
    </row>
    <row r="51" spans="1:8" ht="21.75" thickBot="1" x14ac:dyDescent="0.25">
      <c r="A51" s="81"/>
      <c r="B51" s="129"/>
      <c r="C51" s="130"/>
      <c r="D51" s="113"/>
      <c r="E51" s="114"/>
      <c r="F51" s="114"/>
      <c r="G51" s="114"/>
      <c r="H51" s="115"/>
    </row>
    <row r="52" spans="1:8" ht="42" x14ac:dyDescent="0.2">
      <c r="A52" s="281" t="s">
        <v>179</v>
      </c>
      <c r="B52" s="66" t="s">
        <v>180</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"2ГИС.ТОБОЛЬСК" (версия для ПК)</v>
      </c>
      <c r="D52" s="89">
        <v>120</v>
      </c>
      <c r="E52" s="90"/>
      <c r="F52" s="90"/>
      <c r="G52" s="90"/>
      <c r="H52" s="91"/>
    </row>
    <row r="53" spans="1:8" ht="63.75"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v>
      </c>
      <c r="D53" s="99"/>
      <c r="E53" s="100"/>
      <c r="F53" s="100"/>
      <c r="G53" s="100"/>
      <c r="H53" s="101"/>
    </row>
    <row r="54" spans="1:8" s="16" customFormat="1" ht="24.95" customHeight="1" thickBot="1" x14ac:dyDescent="0.25">
      <c r="A54" s="81"/>
      <c r="B54" s="82"/>
      <c r="C54" s="83"/>
      <c r="D54" s="113"/>
      <c r="E54" s="114"/>
      <c r="F54" s="114"/>
      <c r="G54" s="114"/>
      <c r="H54" s="115"/>
    </row>
    <row r="55" spans="1:8" s="16" customFormat="1" ht="48" customHeight="1" x14ac:dyDescent="0.2">
      <c r="A55" s="29" t="s">
        <v>31</v>
      </c>
      <c r="B55" s="30" t="s">
        <v>27</v>
      </c>
      <c r="C5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"2ГИС.ТОБОЛЬСК" (версия для ПК); 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Интернет-площадки и Веб-приложения на основе Cправочника организаций "2ГИС.ТОБОЛЬСК", http://api.2gis.ru/</v>
      </c>
      <c r="D55" s="31">
        <f>F55*1.2</f>
        <v>6696</v>
      </c>
      <c r="E55" s="32">
        <f>F55*1.1</f>
        <v>6138.0000000000009</v>
      </c>
      <c r="F55" s="32">
        <v>5580</v>
      </c>
      <c r="G55" s="32">
        <f>F55*0.75</f>
        <v>4185</v>
      </c>
      <c r="H55" s="33">
        <f>F55*0.5</f>
        <v>2790</v>
      </c>
    </row>
    <row r="56" spans="1:8" s="16" customFormat="1" ht="132" customHeight="1" x14ac:dyDescent="0.2">
      <c r="A56" s="34"/>
      <c r="B56" s="35"/>
      <c r="C56" s="35"/>
      <c r="D56" s="36"/>
      <c r="E56" s="37"/>
      <c r="F56" s="37"/>
      <c r="G56" s="37"/>
      <c r="H56" s="38"/>
    </row>
    <row r="57" spans="1:8" s="16" customFormat="1" ht="127.5" customHeight="1" x14ac:dyDescent="0.2">
      <c r="A57" s="34"/>
      <c r="B57" s="39" t="s">
        <v>12</v>
      </c>
      <c r="C5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"2ГИС.ТОБОЛЬСК" (версия для ПК); 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Интернет-площадки и Веб-приложения на основе Cправочника организаций "2ГИС.ТОБОЛЬСК", http://api.2gis.ru/</v>
      </c>
      <c r="D57" s="36"/>
      <c r="E57" s="37"/>
      <c r="F57" s="37"/>
      <c r="G57" s="37"/>
      <c r="H57" s="38"/>
    </row>
    <row r="58" spans="1:8" s="16" customFormat="1" ht="127.5" customHeight="1" thickBot="1" x14ac:dyDescent="0.25">
      <c r="A58" s="119"/>
      <c r="B58" s="120" t="s">
        <v>33</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58" s="121"/>
      <c r="E58" s="122"/>
      <c r="F58" s="122"/>
      <c r="G58" s="122"/>
      <c r="H58" s="123"/>
    </row>
    <row r="59" spans="1:8" s="16" customFormat="1" ht="166.5" customHeight="1" thickBot="1" x14ac:dyDescent="0.25">
      <c r="A59" s="41"/>
      <c r="B59" s="42" t="s">
        <v>13</v>
      </c>
      <c r="C5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59" s="44"/>
      <c r="E59" s="45"/>
      <c r="F59" s="45"/>
      <c r="G59" s="45"/>
      <c r="H59" s="46"/>
    </row>
    <row r="60" spans="1:8" s="16" customFormat="1" ht="24.95" customHeight="1" thickBot="1" x14ac:dyDescent="0.25">
      <c r="A60" s="47"/>
      <c r="B60" s="48"/>
      <c r="C60" s="49"/>
      <c r="D60" s="50"/>
      <c r="E60" s="51"/>
      <c r="F60" s="51"/>
      <c r="G60" s="51"/>
      <c r="H60" s="52"/>
    </row>
    <row r="61" spans="1:8" s="16" customFormat="1" ht="48" customHeight="1" x14ac:dyDescent="0.2">
      <c r="A61" s="53" t="s">
        <v>35</v>
      </c>
      <c r="B61" s="30" t="s">
        <v>27</v>
      </c>
      <c r="C61"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"2ГИС.ТОБОЛЬСК" (версия для ПК); 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Интернет-площадки и Веб-приложения на основе Cправочника организаций "2ГИС.ТОБОЛЬСК", http://api.2gis.ru/</v>
      </c>
      <c r="D61" s="54">
        <f>F61*1.2</f>
        <v>7992</v>
      </c>
      <c r="E61" s="32">
        <f>F61*1.1</f>
        <v>7326.0000000000009</v>
      </c>
      <c r="F61" s="32">
        <v>6660</v>
      </c>
      <c r="G61" s="32">
        <f>F61*0.75</f>
        <v>4995</v>
      </c>
      <c r="H61" s="33">
        <f>F61*0.5</f>
        <v>3330</v>
      </c>
    </row>
    <row r="62" spans="1:8" s="16" customFormat="1" ht="132" customHeight="1" x14ac:dyDescent="0.2">
      <c r="A62" s="55"/>
      <c r="B62" s="35"/>
      <c r="C62" s="35"/>
      <c r="D62" s="56"/>
      <c r="E62" s="37"/>
      <c r="F62" s="37"/>
      <c r="G62" s="37"/>
      <c r="H62" s="38"/>
    </row>
    <row r="63" spans="1:8" s="16" customFormat="1" ht="138.94999999999999" customHeight="1" x14ac:dyDescent="0.2">
      <c r="A63" s="55"/>
      <c r="B63" s="39" t="s">
        <v>12</v>
      </c>
      <c r="C63"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"2ГИС.ТОБОЛЬСК" (версия для ПК); 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Интернет-площадки и Веб-приложения на основе Cправочника организаций "2ГИС.ТОБОЛЬСК", http://api.2gis.ru/</v>
      </c>
      <c r="D63" s="56"/>
      <c r="E63" s="37"/>
      <c r="F63" s="37"/>
      <c r="G63" s="37"/>
      <c r="H63" s="38"/>
    </row>
    <row r="64" spans="1:8" s="16" customFormat="1" ht="166.5" customHeight="1" x14ac:dyDescent="0.2">
      <c r="A64" s="55"/>
      <c r="B64" s="57" t="s">
        <v>13</v>
      </c>
      <c r="C64"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64" s="56"/>
      <c r="E64" s="37"/>
      <c r="F64" s="37"/>
      <c r="G64" s="37"/>
      <c r="H64" s="38"/>
    </row>
    <row r="65" spans="1:8" s="16" customFormat="1" ht="92.25" customHeight="1" thickBot="1" x14ac:dyDescent="0.25">
      <c r="A65" s="59"/>
      <c r="B65" s="42" t="s">
        <v>36</v>
      </c>
      <c r="C65"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65" s="61"/>
      <c r="E65" s="45"/>
      <c r="F65" s="45"/>
      <c r="G65" s="45"/>
      <c r="H65" s="46"/>
    </row>
    <row r="66" spans="1:8" s="16" customFormat="1" ht="24.95" customHeight="1" thickBot="1" x14ac:dyDescent="0.25">
      <c r="A66" s="81"/>
      <c r="B66" s="82"/>
      <c r="C66" s="83"/>
      <c r="D66" s="84"/>
      <c r="E66" s="85"/>
      <c r="F66" s="85"/>
      <c r="G66" s="85"/>
      <c r="H66" s="86"/>
    </row>
    <row r="67" spans="1:8" s="16" customFormat="1" ht="50.1" customHeight="1" x14ac:dyDescent="0.2">
      <c r="A67" s="65" t="s">
        <v>37</v>
      </c>
      <c r="B67" s="87" t="s">
        <v>23</v>
      </c>
      <c r="C67"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Интернет-площадки и Веб-приложения на основе Cправочника организаций "2ГИС.ТОБОЛЬСК", http://api.2gis.ru/</v>
      </c>
      <c r="D67" s="271">
        <v>120</v>
      </c>
      <c r="E67" s="272"/>
      <c r="F67" s="272"/>
      <c r="G67" s="272"/>
      <c r="H67" s="273"/>
    </row>
    <row r="68" spans="1:8" s="16" customFormat="1" ht="94.5" customHeight="1" x14ac:dyDescent="0.2">
      <c r="A68" s="71"/>
      <c r="B68" s="92"/>
      <c r="C68" s="93"/>
      <c r="D68" s="94"/>
      <c r="E68" s="95"/>
      <c r="F68" s="95"/>
      <c r="G68" s="95"/>
      <c r="H68" s="274"/>
    </row>
    <row r="69" spans="1:8" s="16" customFormat="1" ht="163.5" customHeight="1" thickBot="1" x14ac:dyDescent="0.25">
      <c r="A69" s="77"/>
      <c r="B69" s="97" t="s">
        <v>13</v>
      </c>
      <c r="C69"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69" s="275"/>
      <c r="E69" s="276"/>
      <c r="F69" s="276"/>
      <c r="G69" s="276"/>
      <c r="H69" s="277"/>
    </row>
    <row r="70" spans="1:8" ht="21.75" thickBot="1" x14ac:dyDescent="0.25">
      <c r="A70" s="81"/>
      <c r="B70" s="129"/>
      <c r="C70" s="130"/>
      <c r="D70" s="113"/>
      <c r="E70" s="114"/>
      <c r="F70" s="114"/>
      <c r="G70" s="114"/>
      <c r="H70" s="115"/>
    </row>
    <row r="71" spans="1:8" ht="50.1" customHeight="1" thickBot="1" x14ac:dyDescent="0.25">
      <c r="A71" s="136" t="s">
        <v>38</v>
      </c>
      <c r="B71" s="137"/>
      <c r="C71" s="137"/>
      <c r="D71" s="138" t="str">
        <f>"от "&amp;MIN(D72:D91)&amp;" до "&amp;MAX(D72:D91)</f>
        <v>от 840 до 16800</v>
      </c>
      <c r="E71" s="139"/>
      <c r="F71" s="139"/>
      <c r="G71" s="139"/>
      <c r="H71" s="140"/>
    </row>
    <row r="72" spans="1:8" ht="37.5" customHeight="1" x14ac:dyDescent="0.2">
      <c r="A72" s="141" t="s">
        <v>39</v>
      </c>
      <c r="B72" s="142"/>
      <c r="C72" s="143" t="str">
        <f>"Электронный справочник на основе Справочника организаций"&amp;$C$2&amp;" (версия для ПК)"</f>
        <v>Электронный справочник на основе Справочника организаций"2ГИС.ТОБОЛЬСК" (версия для ПК)</v>
      </c>
      <c r="D72" s="144">
        <v>840</v>
      </c>
      <c r="E72" s="145"/>
      <c r="F72" s="145"/>
      <c r="G72" s="145"/>
      <c r="H72" s="146"/>
    </row>
    <row r="73" spans="1:8" ht="37.5" customHeight="1" x14ac:dyDescent="0.2">
      <c r="A73" s="147" t="s">
        <v>40</v>
      </c>
      <c r="B73" s="148"/>
      <c r="C73" s="143"/>
      <c r="D73" s="36">
        <v>1680</v>
      </c>
      <c r="E73" s="37"/>
      <c r="F73" s="37"/>
      <c r="G73" s="37"/>
      <c r="H73" s="38"/>
    </row>
    <row r="74" spans="1:8" ht="37.5" customHeight="1" x14ac:dyDescent="0.2">
      <c r="A74" s="147" t="s">
        <v>41</v>
      </c>
      <c r="B74" s="148"/>
      <c r="C74" s="143"/>
      <c r="D74" s="36">
        <v>2520</v>
      </c>
      <c r="E74" s="37"/>
      <c r="F74" s="37"/>
      <c r="G74" s="37"/>
      <c r="H74" s="38"/>
    </row>
    <row r="75" spans="1:8" ht="37.5" customHeight="1" x14ac:dyDescent="0.2">
      <c r="A75" s="147" t="s">
        <v>42</v>
      </c>
      <c r="B75" s="148"/>
      <c r="C75" s="143"/>
      <c r="D75" s="36">
        <v>3360</v>
      </c>
      <c r="E75" s="37"/>
      <c r="F75" s="37"/>
      <c r="G75" s="37"/>
      <c r="H75" s="38"/>
    </row>
    <row r="76" spans="1:8" ht="37.5" customHeight="1" x14ac:dyDescent="0.2">
      <c r="A76" s="147" t="s">
        <v>43</v>
      </c>
      <c r="B76" s="148"/>
      <c r="C76" s="143"/>
      <c r="D76" s="36">
        <v>4200</v>
      </c>
      <c r="E76" s="37"/>
      <c r="F76" s="37"/>
      <c r="G76" s="37"/>
      <c r="H76" s="38"/>
    </row>
    <row r="77" spans="1:8" ht="37.5" customHeight="1" x14ac:dyDescent="0.2">
      <c r="A77" s="147" t="s">
        <v>44</v>
      </c>
      <c r="B77" s="148"/>
      <c r="C77" s="143"/>
      <c r="D77" s="36">
        <v>5040</v>
      </c>
      <c r="E77" s="37"/>
      <c r="F77" s="37"/>
      <c r="G77" s="37"/>
      <c r="H77" s="38"/>
    </row>
    <row r="78" spans="1:8" ht="37.5" customHeight="1" x14ac:dyDescent="0.2">
      <c r="A78" s="147" t="s">
        <v>45</v>
      </c>
      <c r="B78" s="148"/>
      <c r="C78" s="143"/>
      <c r="D78" s="36">
        <v>5880</v>
      </c>
      <c r="E78" s="37"/>
      <c r="F78" s="37"/>
      <c r="G78" s="37"/>
      <c r="H78" s="38"/>
    </row>
    <row r="79" spans="1:8" ht="37.5" customHeight="1" x14ac:dyDescent="0.2">
      <c r="A79" s="147" t="s">
        <v>46</v>
      </c>
      <c r="B79" s="148"/>
      <c r="C79" s="143"/>
      <c r="D79" s="36">
        <v>6720</v>
      </c>
      <c r="E79" s="37"/>
      <c r="F79" s="37"/>
      <c r="G79" s="37"/>
      <c r="H79" s="38"/>
    </row>
    <row r="80" spans="1:8" ht="37.5" customHeight="1" x14ac:dyDescent="0.2">
      <c r="A80" s="147" t="s">
        <v>47</v>
      </c>
      <c r="B80" s="148"/>
      <c r="C80" s="143"/>
      <c r="D80" s="36">
        <v>7560</v>
      </c>
      <c r="E80" s="37"/>
      <c r="F80" s="37"/>
      <c r="G80" s="37"/>
      <c r="H80" s="38"/>
    </row>
    <row r="81" spans="1:8" ht="37.5" customHeight="1" x14ac:dyDescent="0.2">
      <c r="A81" s="147" t="s">
        <v>48</v>
      </c>
      <c r="B81" s="148"/>
      <c r="C81" s="143"/>
      <c r="D81" s="36">
        <v>8400</v>
      </c>
      <c r="E81" s="37"/>
      <c r="F81" s="37"/>
      <c r="G81" s="37"/>
      <c r="H81" s="38"/>
    </row>
    <row r="82" spans="1:8" ht="37.5" customHeight="1" x14ac:dyDescent="0.2">
      <c r="A82" s="147" t="s">
        <v>49</v>
      </c>
      <c r="B82" s="148"/>
      <c r="C82" s="143"/>
      <c r="D82" s="36">
        <v>9240</v>
      </c>
      <c r="E82" s="37"/>
      <c r="F82" s="37"/>
      <c r="G82" s="37"/>
      <c r="H82" s="38"/>
    </row>
    <row r="83" spans="1:8" ht="37.5" customHeight="1" x14ac:dyDescent="0.2">
      <c r="A83" s="147" t="s">
        <v>50</v>
      </c>
      <c r="B83" s="148"/>
      <c r="C83" s="143"/>
      <c r="D83" s="36">
        <v>10080</v>
      </c>
      <c r="E83" s="37"/>
      <c r="F83" s="37"/>
      <c r="G83" s="37"/>
      <c r="H83" s="38"/>
    </row>
    <row r="84" spans="1:8" ht="37.5" customHeight="1" x14ac:dyDescent="0.2">
      <c r="A84" s="147" t="s">
        <v>51</v>
      </c>
      <c r="B84" s="148"/>
      <c r="C84" s="143"/>
      <c r="D84" s="36">
        <v>10920</v>
      </c>
      <c r="E84" s="37"/>
      <c r="F84" s="37"/>
      <c r="G84" s="37"/>
      <c r="H84" s="38"/>
    </row>
    <row r="85" spans="1:8" ht="37.5" customHeight="1" x14ac:dyDescent="0.2">
      <c r="A85" s="147" t="s">
        <v>52</v>
      </c>
      <c r="B85" s="148"/>
      <c r="C85" s="143"/>
      <c r="D85" s="36">
        <v>11760</v>
      </c>
      <c r="E85" s="37"/>
      <c r="F85" s="37"/>
      <c r="G85" s="37"/>
      <c r="H85" s="38"/>
    </row>
    <row r="86" spans="1:8" ht="37.5" customHeight="1" x14ac:dyDescent="0.2">
      <c r="A86" s="147" t="s">
        <v>53</v>
      </c>
      <c r="B86" s="148"/>
      <c r="C86" s="143"/>
      <c r="D86" s="36">
        <v>12600</v>
      </c>
      <c r="E86" s="37"/>
      <c r="F86" s="37"/>
      <c r="G86" s="37"/>
      <c r="H86" s="38"/>
    </row>
    <row r="87" spans="1:8" ht="37.5" customHeight="1" x14ac:dyDescent="0.2">
      <c r="A87" s="147" t="s">
        <v>54</v>
      </c>
      <c r="B87" s="148"/>
      <c r="C87" s="143"/>
      <c r="D87" s="36">
        <v>13440</v>
      </c>
      <c r="E87" s="37"/>
      <c r="F87" s="37"/>
      <c r="G87" s="37"/>
      <c r="H87" s="38"/>
    </row>
    <row r="88" spans="1:8" ht="37.5" customHeight="1" x14ac:dyDescent="0.2">
      <c r="A88" s="147" t="s">
        <v>55</v>
      </c>
      <c r="B88" s="148"/>
      <c r="C88" s="143"/>
      <c r="D88" s="36">
        <v>14280</v>
      </c>
      <c r="E88" s="37"/>
      <c r="F88" s="37"/>
      <c r="G88" s="37"/>
      <c r="H88" s="38"/>
    </row>
    <row r="89" spans="1:8" ht="37.5" customHeight="1" x14ac:dyDescent="0.2">
      <c r="A89" s="147" t="s">
        <v>56</v>
      </c>
      <c r="B89" s="148"/>
      <c r="C89" s="143"/>
      <c r="D89" s="36">
        <v>15120</v>
      </c>
      <c r="E89" s="37"/>
      <c r="F89" s="37"/>
      <c r="G89" s="37"/>
      <c r="H89" s="38"/>
    </row>
    <row r="90" spans="1:8" ht="37.5" customHeight="1" x14ac:dyDescent="0.2">
      <c r="A90" s="147" t="s">
        <v>57</v>
      </c>
      <c r="B90" s="148"/>
      <c r="C90" s="143"/>
      <c r="D90" s="36">
        <v>15960</v>
      </c>
      <c r="E90" s="37"/>
      <c r="F90" s="37"/>
      <c r="G90" s="37"/>
      <c r="H90" s="38"/>
    </row>
    <row r="91" spans="1:8" ht="37.5" customHeight="1" thickBot="1" x14ac:dyDescent="0.25">
      <c r="A91" s="147" t="s">
        <v>58</v>
      </c>
      <c r="B91" s="148"/>
      <c r="C91" s="143"/>
      <c r="D91" s="36">
        <v>16800</v>
      </c>
      <c r="E91" s="37"/>
      <c r="F91" s="37"/>
      <c r="G91" s="37"/>
      <c r="H91" s="38"/>
    </row>
    <row r="92" spans="1:8" ht="50.1" customHeight="1" thickBot="1" x14ac:dyDescent="0.25">
      <c r="A92" s="136" t="s">
        <v>59</v>
      </c>
      <c r="B92" s="137"/>
      <c r="C92" s="137"/>
      <c r="D92" s="138" t="str">
        <f>"от "&amp;MIN(D93:D102)&amp;" до "&amp;MAX(D93:D102)</f>
        <v>от 240 до 5100</v>
      </c>
      <c r="E92" s="139"/>
      <c r="F92" s="139"/>
      <c r="G92" s="139"/>
      <c r="H92" s="140"/>
    </row>
    <row r="93" spans="1:8" ht="151.5" x14ac:dyDescent="0.2">
      <c r="A93" s="149" t="s">
        <v>60</v>
      </c>
      <c r="B93" s="150" t="s">
        <v>13</v>
      </c>
      <c r="C93" s="569" t="str">
        <f>"Электронный справочник на основе Справочника организаций"&amp;$C$2&amp;" (версия для ПК)"</f>
        <v>Электронный справочник на основе Справочника организаций"2ГИС.ТОБОЛЬСК" (версия для ПК)</v>
      </c>
      <c r="D93" s="144">
        <v>240</v>
      </c>
      <c r="E93" s="145"/>
      <c r="F93" s="145"/>
      <c r="G93" s="145"/>
      <c r="H93" s="146"/>
    </row>
    <row r="94" spans="1:8" ht="37.5" customHeight="1" x14ac:dyDescent="0.2">
      <c r="A94" s="160" t="s">
        <v>61</v>
      </c>
      <c r="B94" s="161"/>
      <c r="C94" s="159"/>
      <c r="D94" s="36">
        <v>360</v>
      </c>
      <c r="E94" s="37"/>
      <c r="F94" s="37"/>
      <c r="G94" s="37"/>
      <c r="H94" s="38"/>
    </row>
    <row r="95" spans="1:8" ht="37.5" customHeight="1" x14ac:dyDescent="0.2">
      <c r="A95" s="160" t="s">
        <v>62</v>
      </c>
      <c r="B95" s="161"/>
      <c r="C95" s="159"/>
      <c r="D95" s="36">
        <v>5100</v>
      </c>
      <c r="E95" s="37"/>
      <c r="F95" s="37"/>
      <c r="G95" s="37"/>
      <c r="H95" s="38"/>
    </row>
    <row r="96" spans="1:8" ht="37.5" customHeight="1" x14ac:dyDescent="0.2">
      <c r="A96" s="160" t="s">
        <v>63</v>
      </c>
      <c r="B96" s="161"/>
      <c r="C96" s="159"/>
      <c r="D96" s="297">
        <v>720</v>
      </c>
      <c r="E96" s="157"/>
      <c r="F96" s="157"/>
      <c r="G96" s="157"/>
      <c r="H96" s="158"/>
    </row>
    <row r="97" spans="1:8" ht="37.5" customHeight="1" x14ac:dyDescent="0.2">
      <c r="A97" s="160" t="s">
        <v>64</v>
      </c>
      <c r="B97" s="161"/>
      <c r="C97" s="159"/>
      <c r="D97" s="297">
        <v>1440</v>
      </c>
      <c r="E97" s="157"/>
      <c r="F97" s="157"/>
      <c r="G97" s="157"/>
      <c r="H97" s="158"/>
    </row>
    <row r="98" spans="1:8" ht="37.5" customHeight="1" x14ac:dyDescent="0.2">
      <c r="A98" s="160" t="s">
        <v>65</v>
      </c>
      <c r="B98" s="285"/>
      <c r="C98" s="159"/>
      <c r="D98" s="297">
        <v>240</v>
      </c>
      <c r="E98" s="157"/>
      <c r="F98" s="157"/>
      <c r="G98" s="157"/>
      <c r="H98" s="158"/>
    </row>
    <row r="99" spans="1:8" ht="37.5" customHeight="1" x14ac:dyDescent="0.2">
      <c r="A99" s="160" t="s">
        <v>66</v>
      </c>
      <c r="B99" s="285"/>
      <c r="C99" s="159"/>
      <c r="D99" s="36">
        <v>240</v>
      </c>
      <c r="E99" s="37"/>
      <c r="F99" s="37"/>
      <c r="G99" s="37"/>
      <c r="H99" s="38"/>
    </row>
    <row r="100" spans="1:8" ht="37.5" customHeight="1" x14ac:dyDescent="0.2">
      <c r="A100" s="160" t="s">
        <v>67</v>
      </c>
      <c r="B100" s="285"/>
      <c r="C100" s="159"/>
      <c r="D100" s="36">
        <v>480</v>
      </c>
      <c r="E100" s="37"/>
      <c r="F100" s="37"/>
      <c r="G100" s="37"/>
      <c r="H100" s="38"/>
    </row>
    <row r="101" spans="1:8" ht="37.5" customHeight="1" x14ac:dyDescent="0.2">
      <c r="A101" s="160" t="s">
        <v>68</v>
      </c>
      <c r="B101" s="285"/>
      <c r="C101" s="159"/>
      <c r="D101" s="36">
        <v>720</v>
      </c>
      <c r="E101" s="37"/>
      <c r="F101" s="37"/>
      <c r="G101" s="37"/>
      <c r="H101" s="38"/>
    </row>
    <row r="102" spans="1:8" ht="37.5" customHeight="1" thickBot="1" x14ac:dyDescent="0.25">
      <c r="A102" s="207" t="s">
        <v>69</v>
      </c>
      <c r="B102" s="286"/>
      <c r="C102" s="164"/>
      <c r="D102" s="36">
        <v>1560</v>
      </c>
      <c r="E102" s="37"/>
      <c r="F102" s="37"/>
      <c r="G102" s="37"/>
      <c r="H102" s="38"/>
    </row>
    <row r="103" spans="1:8" s="16" customFormat="1" ht="117.75" customHeight="1" thickBot="1" x14ac:dyDescent="0.25">
      <c r="A103" s="287" t="s">
        <v>71</v>
      </c>
      <c r="B103" s="288"/>
      <c r="C103" s="28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"2ГИС.ТОБОЛЬСК" (версия для ПК); 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Интернет-площадки и Веб-приложения на основе Cправочника организаций "2ГИС.ТОБОЛЬСК", http://api.2gis.ru/</v>
      </c>
      <c r="D103" s="45">
        <v>30</v>
      </c>
      <c r="E103" s="45"/>
      <c r="F103" s="45"/>
      <c r="G103" s="45"/>
      <c r="H103" s="46"/>
    </row>
    <row r="104" spans="1:8" ht="50.1" customHeight="1" thickBot="1" x14ac:dyDescent="0.25">
      <c r="A104" s="24" t="s">
        <v>72</v>
      </c>
      <c r="B104" s="25"/>
      <c r="C104" s="26"/>
      <c r="D104" s="173" t="str">
        <f>"от "&amp;MIN(D106,D126:H127,F166,D128:H142)&amp;" до "&amp;MAX(D106,D126:H127,F166,D128:H142)</f>
        <v>от 510 до 9000</v>
      </c>
      <c r="E104" s="173"/>
      <c r="F104" s="173"/>
      <c r="G104" s="173"/>
      <c r="H104" s="174"/>
    </row>
    <row r="105" spans="1:8" ht="21.75" thickBot="1" x14ac:dyDescent="0.25">
      <c r="A105" s="290"/>
      <c r="B105" s="291"/>
      <c r="C105" s="130"/>
      <c r="D105" s="292"/>
      <c r="E105" s="292"/>
      <c r="F105" s="292"/>
      <c r="G105" s="292"/>
      <c r="H105" s="293"/>
    </row>
    <row r="106" spans="1:8" ht="61.5" customHeight="1" thickBot="1" x14ac:dyDescent="0.25">
      <c r="A106" s="179" t="s">
        <v>73</v>
      </c>
      <c r="B106" s="180"/>
      <c r="C106"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"2ГИС.ТОБОЛЬСК" (версия для ПК); Интернет-площадка 2gis.kz на основе Cправочника организаций "2ГИС.ТОБОЛЬСК"; Электронный справочник на основе Справочника организаций "2ГИС.ТОБОЛЬСК" (мобильная версия); Интернет-площадки и Веб-приложения на основе Cправочника организаций "2ГИС.ТОБОЛЬСК", http://api.2gis.kz/</v>
      </c>
      <c r="D106" s="182">
        <v>1440</v>
      </c>
      <c r="E106" s="182"/>
      <c r="F106" s="182"/>
      <c r="G106" s="182"/>
      <c r="H106" s="183"/>
    </row>
    <row r="107" spans="1:8" ht="61.5" customHeight="1" thickBot="1" x14ac:dyDescent="0.25">
      <c r="A107" s="184" t="s">
        <v>74</v>
      </c>
      <c r="B107" s="185"/>
      <c r="C107" s="186"/>
      <c r="D107" s="187" t="s">
        <v>75</v>
      </c>
      <c r="E107" s="188"/>
      <c r="F107" s="188"/>
      <c r="G107" s="188"/>
      <c r="H107" s="189"/>
    </row>
    <row r="108" spans="1:8" ht="61.5" customHeight="1" x14ac:dyDescent="0.2">
      <c r="A108" s="190" t="s">
        <v>76</v>
      </c>
      <c r="B108" s="191"/>
      <c r="C108" s="186"/>
      <c r="D108" s="157">
        <f>D106/4</f>
        <v>360</v>
      </c>
      <c r="E108" s="157"/>
      <c r="F108" s="157"/>
      <c r="G108" s="157"/>
      <c r="H108" s="158"/>
    </row>
    <row r="109" spans="1:8" ht="61.5" customHeight="1" x14ac:dyDescent="0.2">
      <c r="A109" s="190" t="s">
        <v>77</v>
      </c>
      <c r="B109" s="191"/>
      <c r="C109" s="186"/>
      <c r="D109" s="157">
        <f>D106/5</f>
        <v>288</v>
      </c>
      <c r="E109" s="157"/>
      <c r="F109" s="157"/>
      <c r="G109" s="157"/>
      <c r="H109" s="158"/>
    </row>
    <row r="110" spans="1:8" ht="61.5" customHeight="1" x14ac:dyDescent="0.2">
      <c r="A110" s="190" t="s">
        <v>78</v>
      </c>
      <c r="B110" s="191"/>
      <c r="C110" s="186"/>
      <c r="D110" s="157">
        <f>D106/6</f>
        <v>240</v>
      </c>
      <c r="E110" s="157"/>
      <c r="F110" s="157"/>
      <c r="G110" s="157"/>
      <c r="H110" s="158"/>
    </row>
    <row r="111" spans="1:8" ht="61.5" customHeight="1" x14ac:dyDescent="0.2">
      <c r="A111" s="190" t="s">
        <v>79</v>
      </c>
      <c r="B111" s="191"/>
      <c r="C111" s="186"/>
      <c r="D111" s="157">
        <f>D106/7</f>
        <v>205.71428571428572</v>
      </c>
      <c r="E111" s="157"/>
      <c r="F111" s="157"/>
      <c r="G111" s="157"/>
      <c r="H111" s="158"/>
    </row>
    <row r="112" spans="1:8" ht="61.5" customHeight="1" x14ac:dyDescent="0.2">
      <c r="A112" s="190" t="s">
        <v>80</v>
      </c>
      <c r="B112" s="191"/>
      <c r="C112" s="186"/>
      <c r="D112" s="157">
        <f>D106/8</f>
        <v>180</v>
      </c>
      <c r="E112" s="157"/>
      <c r="F112" s="157"/>
      <c r="G112" s="157"/>
      <c r="H112" s="158"/>
    </row>
    <row r="113" spans="1:8" ht="61.5" customHeight="1" x14ac:dyDescent="0.2">
      <c r="A113" s="190" t="s">
        <v>81</v>
      </c>
      <c r="B113" s="191"/>
      <c r="C113" s="186"/>
      <c r="D113" s="157">
        <f>D106/9</f>
        <v>160</v>
      </c>
      <c r="E113" s="157"/>
      <c r="F113" s="157"/>
      <c r="G113" s="157"/>
      <c r="H113" s="158"/>
    </row>
    <row r="114" spans="1:8" ht="61.5" customHeight="1" x14ac:dyDescent="0.2">
      <c r="A114" s="190" t="s">
        <v>82</v>
      </c>
      <c r="B114" s="191"/>
      <c r="C114" s="186"/>
      <c r="D114" s="157">
        <f>D106/10</f>
        <v>144</v>
      </c>
      <c r="E114" s="157"/>
      <c r="F114" s="157"/>
      <c r="G114" s="157"/>
      <c r="H114" s="158"/>
    </row>
    <row r="115" spans="1:8" ht="61.5" customHeight="1" thickBot="1" x14ac:dyDescent="0.25">
      <c r="A115" s="179" t="s">
        <v>83</v>
      </c>
      <c r="B115" s="180"/>
      <c r="C115" s="186"/>
      <c r="D115" s="182">
        <v>2448</v>
      </c>
      <c r="E115" s="182"/>
      <c r="F115" s="182"/>
      <c r="G115" s="182"/>
      <c r="H115" s="183"/>
    </row>
    <row r="116" spans="1:8" ht="61.5" customHeight="1" thickBot="1" x14ac:dyDescent="0.25">
      <c r="A116" s="184" t="s">
        <v>74</v>
      </c>
      <c r="B116" s="185"/>
      <c r="C116" s="186"/>
      <c r="D116" s="187" t="s">
        <v>75</v>
      </c>
      <c r="E116" s="188"/>
      <c r="F116" s="188"/>
      <c r="G116" s="188"/>
      <c r="H116" s="189"/>
    </row>
    <row r="117" spans="1:8" ht="61.5" customHeight="1" x14ac:dyDescent="0.2">
      <c r="A117" s="190" t="s">
        <v>76</v>
      </c>
      <c r="B117" s="191"/>
      <c r="C117" s="186"/>
      <c r="D117" s="157">
        <v>612</v>
      </c>
      <c r="E117" s="157"/>
      <c r="F117" s="157"/>
      <c r="G117" s="157"/>
      <c r="H117" s="158"/>
    </row>
    <row r="118" spans="1:8" ht="61.5" customHeight="1" x14ac:dyDescent="0.2">
      <c r="A118" s="190" t="s">
        <v>77</v>
      </c>
      <c r="B118" s="191"/>
      <c r="C118" s="186"/>
      <c r="D118" s="157">
        <v>489.59999999999997</v>
      </c>
      <c r="E118" s="157"/>
      <c r="F118" s="157"/>
      <c r="G118" s="157"/>
      <c r="H118" s="158"/>
    </row>
    <row r="119" spans="1:8" ht="61.5" customHeight="1" x14ac:dyDescent="0.2">
      <c r="A119" s="190" t="s">
        <v>78</v>
      </c>
      <c r="B119" s="191"/>
      <c r="C119" s="186"/>
      <c r="D119" s="157">
        <v>408</v>
      </c>
      <c r="E119" s="157"/>
      <c r="F119" s="157"/>
      <c r="G119" s="157"/>
      <c r="H119" s="158"/>
    </row>
    <row r="120" spans="1:8" ht="61.5" customHeight="1" x14ac:dyDescent="0.2">
      <c r="A120" s="190" t="s">
        <v>79</v>
      </c>
      <c r="B120" s="191"/>
      <c r="C120" s="186"/>
      <c r="D120" s="157">
        <v>349.71428571428572</v>
      </c>
      <c r="E120" s="157"/>
      <c r="F120" s="157"/>
      <c r="G120" s="157"/>
      <c r="H120" s="158"/>
    </row>
    <row r="121" spans="1:8" ht="61.5" customHeight="1" x14ac:dyDescent="0.2">
      <c r="A121" s="190" t="s">
        <v>80</v>
      </c>
      <c r="B121" s="191"/>
      <c r="C121" s="186"/>
      <c r="D121" s="157">
        <v>306</v>
      </c>
      <c r="E121" s="157"/>
      <c r="F121" s="157"/>
      <c r="G121" s="157"/>
      <c r="H121" s="158"/>
    </row>
    <row r="122" spans="1:8" ht="61.5" customHeight="1" x14ac:dyDescent="0.2">
      <c r="A122" s="190" t="s">
        <v>81</v>
      </c>
      <c r="B122" s="191"/>
      <c r="C122" s="186"/>
      <c r="D122" s="157">
        <v>272</v>
      </c>
      <c r="E122" s="157"/>
      <c r="F122" s="157"/>
      <c r="G122" s="157"/>
      <c r="H122" s="158"/>
    </row>
    <row r="123" spans="1:8" ht="61.5" customHeight="1" thickBot="1" x14ac:dyDescent="0.25">
      <c r="A123" s="190" t="s">
        <v>82</v>
      </c>
      <c r="B123" s="191"/>
      <c r="C123" s="194"/>
      <c r="D123" s="157">
        <v>244.79999999999998</v>
      </c>
      <c r="E123" s="157"/>
      <c r="F123" s="157"/>
      <c r="G123" s="157"/>
      <c r="H123" s="158"/>
    </row>
    <row r="124" spans="1:8" s="16" customFormat="1" ht="62.45" customHeight="1" thickBot="1" x14ac:dyDescent="0.25">
      <c r="A124" s="195" t="s">
        <v>84</v>
      </c>
      <c r="B124" s="196"/>
      <c r="C124"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124" s="44">
        <v>10008</v>
      </c>
      <c r="E124" s="45"/>
      <c r="F124" s="45"/>
      <c r="G124" s="45"/>
      <c r="H124" s="46"/>
    </row>
    <row r="125" spans="1:8" ht="21.75" thickBot="1" x14ac:dyDescent="0.25">
      <c r="A125" s="290"/>
      <c r="B125" s="291"/>
      <c r="C125" s="125"/>
      <c r="D125" s="292"/>
      <c r="E125" s="292"/>
      <c r="F125" s="292"/>
      <c r="G125" s="292"/>
      <c r="H125" s="293"/>
    </row>
    <row r="126" spans="1:8" ht="50.1" customHeight="1" x14ac:dyDescent="0.2">
      <c r="A126" s="160" t="s">
        <v>85</v>
      </c>
      <c r="B126" s="161"/>
      <c r="C126" s="298" t="str">
        <f>"Интернет-площадка 2gis.ru на основе Cправочника организаций "&amp;$C$2&amp;""</f>
        <v>Интернет-площадка 2gis.ru на основе Cправочника организаций "2ГИС.ТОБОЛЬСК"</v>
      </c>
      <c r="D126" s="56">
        <v>2280</v>
      </c>
      <c r="E126" s="37"/>
      <c r="F126" s="37"/>
      <c r="G126" s="37"/>
      <c r="H126" s="38"/>
    </row>
    <row r="127" spans="1:8" ht="50.1" customHeight="1" x14ac:dyDescent="0.2">
      <c r="A127" s="160" t="s">
        <v>86</v>
      </c>
      <c r="B127" s="161"/>
      <c r="C127" s="203" t="str">
        <f>"Электронный справочник на основе Справочника организаций"&amp;$C$2&amp;" (версия для ПК)"</f>
        <v>Электронный справочник на основе Справочника организаций"2ГИС.ТОБОЛЬСК" (версия для ПК)</v>
      </c>
      <c r="D127" s="56">
        <v>1800</v>
      </c>
      <c r="E127" s="37"/>
      <c r="F127" s="37"/>
      <c r="G127" s="37"/>
      <c r="H127" s="38"/>
    </row>
    <row r="128" spans="1:8" ht="50.1" customHeight="1" x14ac:dyDescent="0.2">
      <c r="A128" s="154" t="s">
        <v>87</v>
      </c>
      <c r="B128" s="204"/>
      <c r="C128" s="203" t="str">
        <f>"Электронный справочник на основе Справочника организаций"&amp;$C$2&amp;" (версия для ПК)"</f>
        <v>Электронный справочник на основе Справочника организаций"2ГИС.ТОБОЛЬСК" (версия для ПК)</v>
      </c>
      <c r="D128" s="56">
        <v>3000</v>
      </c>
      <c r="E128" s="37"/>
      <c r="F128" s="37"/>
      <c r="G128" s="37"/>
      <c r="H128" s="38"/>
    </row>
    <row r="129" spans="1:8" ht="50.1" customHeight="1" x14ac:dyDescent="0.2">
      <c r="A129" s="154" t="s">
        <v>88</v>
      </c>
      <c r="B129" s="204"/>
      <c r="C129" s="203" t="str">
        <f>"Интернет-площадка 2gis.ru на основе Cправочника организаций "&amp;$C$2&amp;""</f>
        <v>Интернет-площадка 2gis.ru на основе Cправочника организаций "2ГИС.ТОБОЛЬСК"</v>
      </c>
      <c r="D129" s="56">
        <v>3000</v>
      </c>
      <c r="E129" s="37"/>
      <c r="F129" s="37"/>
      <c r="G129" s="37"/>
      <c r="H129" s="38"/>
    </row>
    <row r="130" spans="1:8" ht="50.1" customHeight="1" x14ac:dyDescent="0.2">
      <c r="A130" s="160" t="s">
        <v>89</v>
      </c>
      <c r="B130" s="161"/>
      <c r="C130" s="203" t="str">
        <f>"Интернет-площадка 2gis.ru на основе Cправочника организаций "&amp;$C$2&amp;""</f>
        <v>Интернет-площадка 2gis.ru на основе Cправочника организаций "2ГИС.ТОБОЛЬСК"</v>
      </c>
      <c r="D130" s="56">
        <v>3600</v>
      </c>
      <c r="E130" s="37"/>
      <c r="F130" s="37"/>
      <c r="G130" s="37"/>
      <c r="H130" s="38"/>
    </row>
    <row r="131" spans="1:8" ht="50.1" customHeight="1" x14ac:dyDescent="0.2">
      <c r="A131" s="160" t="s">
        <v>90</v>
      </c>
      <c r="B131" s="161"/>
      <c r="C131" s="203" t="str">
        <f>"Электронный справочник на основе Справочника организаций"&amp;$C$2&amp;" (версия для ПК)"</f>
        <v>Электронный справочник на основе Справочника организаций"2ГИС.ТОБОЛЬСК" (версия для ПК)</v>
      </c>
      <c r="D131" s="56">
        <v>1140</v>
      </c>
      <c r="E131" s="37"/>
      <c r="F131" s="37"/>
      <c r="G131" s="37"/>
      <c r="H131" s="38"/>
    </row>
    <row r="132" spans="1:8" ht="50.1" customHeight="1" x14ac:dyDescent="0.2">
      <c r="A132" s="160" t="s">
        <v>91</v>
      </c>
      <c r="B132" s="161"/>
      <c r="C132" s="203" t="str">
        <f>"Электронный справочник на основе Справочника организаций"&amp;$C$2&amp;" (версия для ПК)"</f>
        <v>Электронный справочник на основе Справочника организаций"2ГИС.ТОБОЛЬСК" (версия для ПК)</v>
      </c>
      <c r="D132" s="56">
        <v>1620</v>
      </c>
      <c r="E132" s="37"/>
      <c r="F132" s="37"/>
      <c r="G132" s="37"/>
      <c r="H132" s="38"/>
    </row>
    <row r="133" spans="1:8" ht="50.1" customHeight="1" x14ac:dyDescent="0.2">
      <c r="A133" s="160" t="s">
        <v>92</v>
      </c>
      <c r="B133" s="161"/>
      <c r="C133" s="203" t="str">
        <f>"Электронный справочник на основе Справочника организаций"&amp;$C$2&amp;" (версия для ПК)"</f>
        <v>Электронный справочник на основе Справочника организаций"2ГИС.ТОБОЛЬСК" (версия для ПК)</v>
      </c>
      <c r="D133" s="56">
        <v>2220</v>
      </c>
      <c r="E133" s="37"/>
      <c r="F133" s="37"/>
      <c r="G133" s="37"/>
      <c r="H133" s="38"/>
    </row>
    <row r="134" spans="1:8" ht="50.1" customHeight="1" x14ac:dyDescent="0.2">
      <c r="A134" s="160" t="s">
        <v>93</v>
      </c>
      <c r="B134" s="161"/>
      <c r="C134" s="203" t="str">
        <f>C166</f>
        <v>электронный справочник на основе Справочника организаций "2ГИС.ТОБОЛЬСК" (мобильная версия 2ГИС 4.0 и выше)</v>
      </c>
      <c r="D134" s="56">
        <v>9000</v>
      </c>
      <c r="E134" s="37"/>
      <c r="F134" s="37"/>
      <c r="G134" s="37"/>
      <c r="H134" s="38"/>
    </row>
    <row r="135" spans="1:8" ht="50.1" customHeight="1" x14ac:dyDescent="0.2">
      <c r="A135" s="160" t="s">
        <v>94</v>
      </c>
      <c r="B135" s="161"/>
      <c r="C135" s="203" t="s">
        <v>95</v>
      </c>
      <c r="D135" s="56">
        <v>510</v>
      </c>
      <c r="E135" s="37"/>
      <c r="F135" s="37"/>
      <c r="G135" s="37"/>
      <c r="H135" s="38"/>
    </row>
    <row r="136" spans="1:8" ht="76.5" customHeight="1" x14ac:dyDescent="0.2">
      <c r="A136" s="160" t="s">
        <v>96</v>
      </c>
      <c r="B136" s="161"/>
      <c r="C136"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"2ГИС.ТОБОЛЬСК" (мобильная версия 2ГИС 4.0 и выше); Интернет-площадка 2gis.ru на основе Cправочника организаций "2ГИС.ТОБОЛЬСК"</v>
      </c>
      <c r="D136" s="56">
        <v>1800</v>
      </c>
      <c r="E136" s="37"/>
      <c r="F136" s="37"/>
      <c r="G136" s="37"/>
      <c r="H136" s="38"/>
    </row>
    <row r="137" spans="1:8" ht="76.5" customHeight="1" x14ac:dyDescent="0.2">
      <c r="A137" s="160" t="s">
        <v>97</v>
      </c>
      <c r="B137" s="161"/>
      <c r="C137" s="203" t="str">
        <f t="shared" ref="C137:C13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"2ГИС.ТОБОЛЬСК" (мобильная версия 2ГИС 4.0 и выше); Интернет-площадка 2gis.ru на основе Cправочника организаций "2ГИС.ТОБОЛЬСК"</v>
      </c>
      <c r="D137" s="56">
        <v>1440</v>
      </c>
      <c r="E137" s="37"/>
      <c r="F137" s="37"/>
      <c r="G137" s="37"/>
      <c r="H137" s="38"/>
    </row>
    <row r="138" spans="1:8" ht="76.5" customHeight="1" x14ac:dyDescent="0.2">
      <c r="A138" s="160" t="s">
        <v>98</v>
      </c>
      <c r="B138" s="161"/>
      <c r="C138" s="203" t="str">
        <f t="shared" si="0"/>
        <v>электронный справочник на основе Справочника организаций "2ГИС.ТОБОЛЬСК" (мобильная версия 2ГИС 4.0 и выше); Интернет-площадка 2gis.ru на основе Cправочника организаций "2ГИС.ТОБОЛЬСК"</v>
      </c>
      <c r="D138" s="56">
        <v>1200</v>
      </c>
      <c r="E138" s="37"/>
      <c r="F138" s="37"/>
      <c r="G138" s="37"/>
      <c r="H138" s="38"/>
    </row>
    <row r="139" spans="1:8" ht="76.5" customHeight="1" x14ac:dyDescent="0.2">
      <c r="A139" s="160" t="s">
        <v>99</v>
      </c>
      <c r="B139" s="161"/>
      <c r="C139" s="203" t="str">
        <f t="shared" si="0"/>
        <v>электронный справочник на основе Справочника организаций "2ГИС.ТОБОЛЬСК" (мобильная версия 2ГИС 4.0 и выше); Интернет-площадка 2gis.ru на основе Cправочника организаций "2ГИС.ТОБОЛЬСК"</v>
      </c>
      <c r="D139" s="56">
        <v>720</v>
      </c>
      <c r="E139" s="37"/>
      <c r="F139" s="37"/>
      <c r="G139" s="37"/>
      <c r="H139" s="38"/>
    </row>
    <row r="140" spans="1:8" ht="76.5" customHeight="1" x14ac:dyDescent="0.2">
      <c r="A140" s="160" t="s">
        <v>100</v>
      </c>
      <c r="B140" s="161" t="s">
        <v>100</v>
      </c>
      <c r="C140"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"2ГИС.ТОБОЛЬСК" (мобильная версия 2ГИС 4.0 и выше); Интернет-площадка 2gis.ru на основе Cправочника организаций "2ГИС.ТОБОЛЬСК"</v>
      </c>
      <c r="D140" s="56">
        <v>3300</v>
      </c>
      <c r="E140" s="37"/>
      <c r="F140" s="37"/>
      <c r="G140" s="37"/>
      <c r="H140" s="38"/>
    </row>
    <row r="141" spans="1:8" ht="76.5" customHeight="1" x14ac:dyDescent="0.2">
      <c r="A141" s="160" t="s">
        <v>101</v>
      </c>
      <c r="B141" s="161" t="s">
        <v>101</v>
      </c>
      <c r="C141"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"2ГИС.ТОБОЛЬСК" (мобильная версия 2ГИС 4.0 и выше); Интернет-площадка 2gis.ru на основе Cправочника организаций "2ГИС.ТОБОЛЬСК"</v>
      </c>
      <c r="D141" s="56">
        <v>3000</v>
      </c>
      <c r="E141" s="37"/>
      <c r="F141" s="37"/>
      <c r="G141" s="37"/>
      <c r="H141" s="38"/>
    </row>
    <row r="142" spans="1:8" ht="50.1" customHeight="1" thickBot="1" x14ac:dyDescent="0.25">
      <c r="A142" s="160" t="s">
        <v>102</v>
      </c>
      <c r="B142" s="161"/>
      <c r="C142" s="203" t="str">
        <f>"Электронный справочник на основе Справочника организаций"&amp;$C$2&amp;" (версия для ПК)"</f>
        <v>Электронный справочник на основе Справочника организаций"2ГИС.ТОБОЛЬСК" (версия для ПК)</v>
      </c>
      <c r="D142" s="56">
        <v>1500</v>
      </c>
      <c r="E142" s="37"/>
      <c r="F142" s="37"/>
      <c r="G142" s="37"/>
      <c r="H142" s="38"/>
    </row>
    <row r="143" spans="1:8" s="16" customFormat="1" ht="102" customHeight="1" thickBot="1" x14ac:dyDescent="0.25">
      <c r="A143" s="160" t="s">
        <v>16</v>
      </c>
      <c r="B143" s="161"/>
      <c r="C143"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143" s="56">
        <v>900</v>
      </c>
      <c r="E143" s="37"/>
      <c r="F143" s="37"/>
      <c r="G143" s="37"/>
      <c r="H143" s="38"/>
    </row>
    <row r="144" spans="1:8" s="16" customFormat="1" ht="102" customHeight="1" thickBot="1" x14ac:dyDescent="0.25">
      <c r="A144" s="160" t="s">
        <v>103</v>
      </c>
      <c r="B144" s="161"/>
      <c r="C144"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144" s="56">
        <v>100002</v>
      </c>
      <c r="E144" s="37"/>
      <c r="F144" s="37"/>
      <c r="G144" s="37"/>
      <c r="H144" s="38"/>
    </row>
    <row r="145" spans="1:8" s="16" customFormat="1" ht="126" customHeight="1" x14ac:dyDescent="0.2">
      <c r="A145" s="160" t="s">
        <v>104</v>
      </c>
      <c r="B145" s="161"/>
      <c r="C145" s="30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"2ГИС.ТОБОЛЬСК" (версия для ПК); 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Интернет-площадки и Веб-приложения на основе Cправочника организаций "2ГИС.ТОБОЛЬСК", http://api.2gis.ru/</v>
      </c>
      <c r="D145" s="56">
        <v>1800</v>
      </c>
      <c r="E145" s="37"/>
      <c r="F145" s="37"/>
      <c r="G145" s="37"/>
      <c r="H145" s="38"/>
    </row>
    <row r="146" spans="1:8" s="16" customFormat="1" ht="96" customHeight="1" x14ac:dyDescent="0.2">
      <c r="A146" s="154" t="s">
        <v>105</v>
      </c>
      <c r="B146" s="204"/>
      <c r="C146"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Интернет-площадки и Веб-приложения на основе Cправочника организаций "2ГИС.ТОБОЛЬСК", http://api.2gis.ru/</v>
      </c>
      <c r="D146" s="56">
        <v>3000</v>
      </c>
      <c r="E146" s="37"/>
      <c r="F146" s="37"/>
      <c r="G146" s="37"/>
      <c r="H146" s="38"/>
    </row>
    <row r="147" spans="1:8" s="16" customFormat="1" ht="96" customHeight="1" x14ac:dyDescent="0.2">
      <c r="A147" s="154" t="s">
        <v>106</v>
      </c>
      <c r="B147" s="204"/>
      <c r="C147"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"2ГИС.ТОБОЛЬСК" (мобильная версия 2ГИС 4.0 и выше)</v>
      </c>
      <c r="D147" s="56">
        <v>2004</v>
      </c>
      <c r="E147" s="37"/>
      <c r="F147" s="37"/>
      <c r="G147" s="37"/>
      <c r="H147" s="38"/>
    </row>
    <row r="148" spans="1:8" ht="50.1" customHeight="1" x14ac:dyDescent="0.2">
      <c r="A148" s="160" t="s">
        <v>107</v>
      </c>
      <c r="B148" s="161"/>
      <c r="C148" s="203" t="str">
        <f>"Интернет-площадка 2gis.ru на основе Cправочника организаций "&amp;$C$2&amp;""</f>
        <v>Интернет-площадка 2gis.ru на основе Cправочника организаций "2ГИС.ТОБОЛЬСК"</v>
      </c>
      <c r="D148" s="56">
        <v>3240</v>
      </c>
      <c r="E148" s="37"/>
      <c r="F148" s="37"/>
      <c r="G148" s="37"/>
      <c r="H148" s="38"/>
    </row>
    <row r="149" spans="1:8" ht="50.1" customHeight="1" x14ac:dyDescent="0.2">
      <c r="A149" s="160" t="s">
        <v>108</v>
      </c>
      <c r="B149" s="161"/>
      <c r="C149" s="203" t="str">
        <f>"Электронный справочник на основе Справочника организаций"&amp;$C$2&amp;" (версия для ПК)"</f>
        <v>Электронный справочник на основе Справочника организаций"2ГИС.ТОБОЛЬСК" (версия для ПК)</v>
      </c>
      <c r="D149" s="56">
        <v>2520</v>
      </c>
      <c r="E149" s="37"/>
      <c r="F149" s="37"/>
      <c r="G149" s="37"/>
      <c r="H149" s="38"/>
    </row>
    <row r="150" spans="1:8" ht="50.1" customHeight="1" x14ac:dyDescent="0.2">
      <c r="A150" s="154" t="s">
        <v>109</v>
      </c>
      <c r="B150" s="204"/>
      <c r="C150" s="203" t="str">
        <f>"Электронный справочник на основе Справочника организаций"&amp;$C$2&amp;" (версия для ПК)"</f>
        <v>Электронный справочник на основе Справочника организаций"2ГИС.ТОБОЛЬСК" (версия для ПК)</v>
      </c>
      <c r="D150" s="56">
        <v>4200</v>
      </c>
      <c r="E150" s="37"/>
      <c r="F150" s="37"/>
      <c r="G150" s="37"/>
      <c r="H150" s="38"/>
    </row>
    <row r="151" spans="1:8" ht="50.1" customHeight="1" x14ac:dyDescent="0.2">
      <c r="A151" s="154" t="s">
        <v>110</v>
      </c>
      <c r="B151" s="204"/>
      <c r="C151" s="203" t="str">
        <f>"Интернет-площадка 2gis.ru на основе Cправочника организаций "&amp;$C$2&amp;""</f>
        <v>Интернет-площадка 2gis.ru на основе Cправочника организаций "2ГИС.ТОБОЛЬСК"</v>
      </c>
      <c r="D151" s="56">
        <v>4200</v>
      </c>
      <c r="E151" s="37"/>
      <c r="F151" s="37"/>
      <c r="G151" s="37"/>
      <c r="H151" s="38"/>
    </row>
    <row r="152" spans="1:8" ht="50.1" customHeight="1" x14ac:dyDescent="0.2">
      <c r="A152" s="154" t="s">
        <v>111</v>
      </c>
      <c r="B152" s="204"/>
      <c r="C152" s="203" t="str">
        <f>"Интернет-площадка 2gis.ru на основе Cправочника организаций "&amp;$C$2&amp;""</f>
        <v>Интернет-площадка 2gis.ru на основе Cправочника организаций "2ГИС.ТОБОЛЬСК"</v>
      </c>
      <c r="D152" s="56">
        <v>5040</v>
      </c>
      <c r="E152" s="37"/>
      <c r="F152" s="37"/>
      <c r="G152" s="37"/>
      <c r="H152" s="38"/>
    </row>
    <row r="153" spans="1:8" ht="50.1" customHeight="1" x14ac:dyDescent="0.2">
      <c r="A153" s="154" t="s">
        <v>112</v>
      </c>
      <c r="B153" s="204"/>
      <c r="C153" s="203" t="str">
        <f>"Электронный справочник на основе Справочника организаций"&amp;$C$2&amp;" (версия для ПК)"</f>
        <v>Электронный справочник на основе Справочника организаций"2ГИС.ТОБОЛЬСК" (версия для ПК)</v>
      </c>
      <c r="D153" s="56">
        <v>1680</v>
      </c>
      <c r="E153" s="37"/>
      <c r="F153" s="37"/>
      <c r="G153" s="37"/>
      <c r="H153" s="38"/>
    </row>
    <row r="154" spans="1:8" ht="50.1" customHeight="1" x14ac:dyDescent="0.2">
      <c r="A154" s="154" t="s">
        <v>113</v>
      </c>
      <c r="B154" s="204"/>
      <c r="C154" s="203" t="str">
        <f>"Электронный справочник на основе Справочника организаций"&amp;$C$2&amp;" (версия для ПК)"</f>
        <v>Электронный справочник на основе Справочника организаций"2ГИС.ТОБОЛЬСК" (версия для ПК)</v>
      </c>
      <c r="D154" s="56">
        <v>2280</v>
      </c>
      <c r="E154" s="37"/>
      <c r="F154" s="37"/>
      <c r="G154" s="37"/>
      <c r="H154" s="38"/>
    </row>
    <row r="155" spans="1:8" ht="50.1" customHeight="1" x14ac:dyDescent="0.2">
      <c r="A155" s="160" t="s">
        <v>114</v>
      </c>
      <c r="B155" s="161"/>
      <c r="C155" s="203" t="str">
        <f>"Электронный справочник на основе Справочника организаций"&amp;$C$2&amp;" (версия для ПК)"</f>
        <v>Электронный справочник на основе Справочника организаций"2ГИС.ТОБОЛЬСК" (версия для ПК)</v>
      </c>
      <c r="D155" s="56">
        <v>3120</v>
      </c>
      <c r="E155" s="37"/>
      <c r="F155" s="37"/>
      <c r="G155" s="37"/>
      <c r="H155" s="38"/>
    </row>
    <row r="156" spans="1:8" ht="50.1" customHeight="1" x14ac:dyDescent="0.2">
      <c r="A156" s="160" t="s">
        <v>115</v>
      </c>
      <c r="B156" s="161"/>
      <c r="C156" s="203" t="s">
        <v>95</v>
      </c>
      <c r="D156" s="56">
        <v>720</v>
      </c>
      <c r="E156" s="37"/>
      <c r="F156" s="37"/>
      <c r="G156" s="37"/>
      <c r="H156" s="38"/>
    </row>
    <row r="157" spans="1:8" ht="79.5" customHeight="1" x14ac:dyDescent="0.2">
      <c r="A157" s="160" t="s">
        <v>116</v>
      </c>
      <c r="B157" s="161"/>
      <c r="C157"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"2ГИС.ТОБОЛЬСК" (мобильная версия 2ГИС 4.0 и выше); Интернет-площадка 2gis.ru на основе Cправочника организаций "2ГИС.ТОБОЛЬСК"</v>
      </c>
      <c r="D157" s="56">
        <v>4680</v>
      </c>
      <c r="E157" s="37"/>
      <c r="F157" s="37"/>
      <c r="G157" s="37"/>
      <c r="H157" s="38"/>
    </row>
    <row r="158" spans="1:8" ht="50.1" customHeight="1" thickBot="1" x14ac:dyDescent="0.25">
      <c r="A158" s="160" t="s">
        <v>117</v>
      </c>
      <c r="B158" s="161"/>
      <c r="C158" s="203" t="str">
        <f>"Электронный справочник на основе Справочника организаций"&amp;$C$2&amp;" (версия для ПК)"</f>
        <v>Электронный справочник на основе Справочника организаций"2ГИС.ТОБОЛЬСК" (версия для ПК)</v>
      </c>
      <c r="D158" s="56">
        <v>2160</v>
      </c>
      <c r="E158" s="37"/>
      <c r="F158" s="37"/>
      <c r="G158" s="37"/>
      <c r="H158" s="38"/>
    </row>
    <row r="159" spans="1:8" s="28" customFormat="1" ht="50.1" customHeight="1" thickBot="1" x14ac:dyDescent="0.25">
      <c r="A159" s="24" t="s">
        <v>118</v>
      </c>
      <c r="B159" s="25"/>
      <c r="C159" s="26"/>
      <c r="D159" s="173"/>
      <c r="E159" s="173"/>
      <c r="F159" s="173"/>
      <c r="G159" s="173"/>
      <c r="H159" s="174"/>
    </row>
    <row r="160" spans="1:8" s="16" customFormat="1" ht="50.1" customHeight="1" x14ac:dyDescent="0.2">
      <c r="A160" s="160" t="s">
        <v>119</v>
      </c>
      <c r="B160" s="161"/>
      <c r="C160" s="206" t="str">
        <f>"Электронный справочник на основе Справочника организаций "&amp;$C$2&amp;" (мобильная версия)"</f>
        <v>Электронный справочник на основе Справочника организаций "2ГИС.ТОБОЛЬСК" (мобильная версия)</v>
      </c>
      <c r="D160" s="36">
        <v>2004</v>
      </c>
      <c r="E160" s="37"/>
      <c r="F160" s="37"/>
      <c r="G160" s="37"/>
      <c r="H160" s="38"/>
    </row>
    <row r="161" spans="1:8" s="16" customFormat="1" ht="50.1" customHeight="1" x14ac:dyDescent="0.2">
      <c r="A161" s="160" t="s">
        <v>120</v>
      </c>
      <c r="B161" s="161"/>
      <c r="C161" s="209"/>
      <c r="D161" s="36">
        <v>2004</v>
      </c>
      <c r="E161" s="37"/>
      <c r="F161" s="37"/>
      <c r="G161" s="37"/>
      <c r="H161" s="38"/>
    </row>
    <row r="162" spans="1:8" s="16" customFormat="1" ht="50.1" customHeight="1" x14ac:dyDescent="0.2">
      <c r="A162" s="207" t="s">
        <v>121</v>
      </c>
      <c r="B162" s="208"/>
      <c r="C162" s="209"/>
      <c r="D162" s="297">
        <v>1500</v>
      </c>
      <c r="E162" s="157"/>
      <c r="F162" s="157"/>
      <c r="G162" s="157"/>
      <c r="H162" s="157"/>
    </row>
    <row r="163" spans="1:8" s="16" customFormat="1" ht="50.1" customHeight="1" x14ac:dyDescent="0.2">
      <c r="A163" s="207" t="s">
        <v>122</v>
      </c>
      <c r="B163" s="208"/>
      <c r="C163" s="209"/>
      <c r="D163" s="297">
        <v>150</v>
      </c>
      <c r="E163" s="157"/>
      <c r="F163" s="157"/>
      <c r="G163" s="157"/>
      <c r="H163" s="157"/>
    </row>
    <row r="164" spans="1:8" s="16" customFormat="1" ht="50.1" customHeight="1" thickBot="1" x14ac:dyDescent="0.25">
      <c r="A164" s="207" t="s">
        <v>123</v>
      </c>
      <c r="B164" s="208"/>
      <c r="C164" s="210"/>
      <c r="D164" s="78">
        <v>510</v>
      </c>
      <c r="E164" s="79"/>
      <c r="F164" s="79"/>
      <c r="G164" s="79"/>
      <c r="H164" s="79"/>
    </row>
    <row r="165" spans="1:8" s="16" customFormat="1" ht="50.1" customHeight="1" thickBot="1" x14ac:dyDescent="0.25">
      <c r="A165" s="24" t="s">
        <v>124</v>
      </c>
      <c r="B165" s="25"/>
      <c r="C165" s="26"/>
      <c r="D165" s="173"/>
      <c r="E165" s="173"/>
      <c r="F165" s="173"/>
      <c r="G165" s="173"/>
      <c r="H165" s="174"/>
    </row>
    <row r="166" spans="1:8" ht="50.1" customHeight="1" x14ac:dyDescent="0.2">
      <c r="A166" s="160" t="s">
        <v>125</v>
      </c>
      <c r="B166" s="161"/>
      <c r="C166"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"2ГИС.ТОБОЛЬСК" (мобильная версия 2ГИС 4.0 и выше)</v>
      </c>
      <c r="D166" s="212">
        <f>F166*1.2</f>
        <v>2520</v>
      </c>
      <c r="E166" s="213">
        <f>F166*1.1</f>
        <v>2310</v>
      </c>
      <c r="F166" s="213">
        <v>2100</v>
      </c>
      <c r="G166" s="213">
        <f>F166*0.75</f>
        <v>1575</v>
      </c>
      <c r="H166" s="214">
        <f>F166*0.5</f>
        <v>1050</v>
      </c>
    </row>
    <row r="167" spans="1:8" ht="50.1" customHeight="1" x14ac:dyDescent="0.2">
      <c r="A167" s="160" t="s">
        <v>126</v>
      </c>
      <c r="B167" s="161"/>
      <c r="C167" s="203" t="str">
        <f>"Интернет-площадка 2gis.ru на основе Cправочника организаций "&amp;$C$2&amp;""</f>
        <v>Интернет-площадка 2gis.ru на основе Cправочника организаций "2ГИС.ТОБОЛЬСК"</v>
      </c>
      <c r="D167" s="36">
        <v>1200</v>
      </c>
      <c r="E167" s="37"/>
      <c r="F167" s="37"/>
      <c r="G167" s="37"/>
      <c r="H167" s="38"/>
    </row>
    <row r="168" spans="1:8" ht="50.1" customHeight="1" x14ac:dyDescent="0.2">
      <c r="A168" s="160" t="s">
        <v>127</v>
      </c>
      <c r="B168" s="161"/>
      <c r="C168" s="203" t="str">
        <f>"Электронный справочник на основе Справочника организаций"&amp;$C$2&amp;" (версия для ПК)"</f>
        <v>Электронный справочник на основе Справочника организаций"2ГИС.ТОБОЛЬСК" (версия для ПК)</v>
      </c>
      <c r="D168" s="56">
        <v>840</v>
      </c>
      <c r="E168" s="37"/>
      <c r="F168" s="37"/>
      <c r="G168" s="37"/>
      <c r="H168" s="38"/>
    </row>
    <row r="169" spans="1:8" ht="50.1" customHeight="1" x14ac:dyDescent="0.2">
      <c r="A169" s="154" t="s">
        <v>198</v>
      </c>
      <c r="B169" s="204"/>
      <c r="C169"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"2ГИС.ТОБОЛЬСК" (мобильная версия 2ГИС 4.0 и выше)</v>
      </c>
      <c r="D169" s="212">
        <f>F169*1.2</f>
        <v>3600</v>
      </c>
      <c r="E169" s="213">
        <f>F169*1.1</f>
        <v>3300.0000000000005</v>
      </c>
      <c r="F169" s="213">
        <v>3000</v>
      </c>
      <c r="G169" s="213">
        <f>F169*0.75</f>
        <v>2250</v>
      </c>
      <c r="H169" s="214">
        <f>F169*0.5</f>
        <v>1500</v>
      </c>
    </row>
    <row r="170" spans="1:8" ht="50.1" customHeight="1" x14ac:dyDescent="0.2">
      <c r="A170" s="154" t="s">
        <v>199</v>
      </c>
      <c r="B170" s="204"/>
      <c r="C170" s="203" t="str">
        <f>"Интернет-площадка 2gis.ru на основе Cправочника организаций "&amp;$C$2&amp;""</f>
        <v>Интернет-площадка 2gis.ru на основе Cправочника организаций "2ГИС.ТОБОЛЬСК"</v>
      </c>
      <c r="D170" s="36">
        <v>1680</v>
      </c>
      <c r="E170" s="37"/>
      <c r="F170" s="37"/>
      <c r="G170" s="37"/>
      <c r="H170" s="38"/>
    </row>
    <row r="171" spans="1:8" ht="50.1" customHeight="1" x14ac:dyDescent="0.2">
      <c r="A171" s="154" t="s">
        <v>130</v>
      </c>
      <c r="B171" s="204"/>
      <c r="C171" s="203" t="str">
        <f>"Электронный справочник на основе Справочника организаций"&amp;$C$2&amp;" (версия для ПК)"</f>
        <v>Электронный справочник на основе Справочника организаций"2ГИС.ТОБОЛЬСК" (версия для ПК)</v>
      </c>
      <c r="D171" s="36">
        <v>1200</v>
      </c>
      <c r="E171" s="37"/>
      <c r="F171" s="37"/>
      <c r="G171" s="37"/>
      <c r="H171" s="38"/>
    </row>
    <row r="172" spans="1:8" s="16" customFormat="1" ht="126" customHeight="1" x14ac:dyDescent="0.2">
      <c r="A172" s="160" t="s">
        <v>131</v>
      </c>
      <c r="B172" s="161"/>
      <c r="C172" s="215" t="str">
        <f>C167</f>
        <v>Интернет-площадка 2gis.ru на основе Cправочника организаций "2ГИС.ТОБОЛЬСК"</v>
      </c>
      <c r="D172" s="212">
        <f>F172*1.2</f>
        <v>2448</v>
      </c>
      <c r="E172" s="213">
        <f>F172*1.1</f>
        <v>2244</v>
      </c>
      <c r="F172" s="213">
        <v>2040</v>
      </c>
      <c r="G172" s="213">
        <f>F172*0.75</f>
        <v>1530</v>
      </c>
      <c r="H172" s="214">
        <f>F172*0.5</f>
        <v>1020</v>
      </c>
    </row>
    <row r="173" spans="1:8" s="16" customFormat="1" ht="126" customHeight="1" thickBot="1" x14ac:dyDescent="0.25">
      <c r="A173" s="160" t="s">
        <v>132</v>
      </c>
      <c r="B173" s="161"/>
      <c r="C173"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173" s="56">
        <v>2514</v>
      </c>
      <c r="E173" s="37"/>
      <c r="F173" s="37"/>
      <c r="G173" s="37"/>
      <c r="H173" s="38"/>
    </row>
    <row r="174" spans="1:8" ht="50.1" customHeight="1" thickBot="1" x14ac:dyDescent="0.25">
      <c r="A174" s="24" t="s">
        <v>200</v>
      </c>
      <c r="B174" s="25"/>
      <c r="C174" s="26"/>
      <c r="D174" s="173"/>
      <c r="E174" s="173"/>
      <c r="F174" s="173"/>
      <c r="G174" s="173"/>
      <c r="H174" s="174"/>
    </row>
    <row r="175" spans="1:8" s="23" customFormat="1" ht="30" customHeight="1" thickBot="1" x14ac:dyDescent="0.25">
      <c r="A175" s="303"/>
      <c r="B175" s="303"/>
      <c r="C175" s="303"/>
      <c r="D175" s="303"/>
      <c r="E175" s="303"/>
      <c r="F175" s="303"/>
      <c r="G175" s="303"/>
      <c r="H175" s="304"/>
    </row>
    <row r="176" spans="1:8" s="16" customFormat="1" ht="83.25" customHeight="1" x14ac:dyDescent="0.2">
      <c r="A176" s="305" t="s">
        <v>201</v>
      </c>
      <c r="B176" s="306"/>
      <c r="C176"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"2ГИС.ТОБОЛЬСК" (версия для ПК); 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176" s="294">
        <v>6780</v>
      </c>
      <c r="E176" s="295"/>
      <c r="F176" s="295"/>
      <c r="G176" s="295"/>
      <c r="H176" s="296"/>
    </row>
    <row r="177" spans="1:8" s="16" customFormat="1" ht="83.25" customHeight="1" thickBot="1" x14ac:dyDescent="0.25">
      <c r="A177" s="307" t="s">
        <v>202</v>
      </c>
      <c r="B177" s="308"/>
      <c r="C177" s="210"/>
      <c r="D177" s="309">
        <v>6780</v>
      </c>
      <c r="E177" s="165"/>
      <c r="F177" s="165"/>
      <c r="G177" s="165"/>
      <c r="H177" s="166"/>
    </row>
    <row r="178" spans="1:8" ht="50.1" customHeight="1" thickBot="1" x14ac:dyDescent="0.25">
      <c r="A178" s="197"/>
      <c r="B178" s="198"/>
      <c r="C178" s="125"/>
      <c r="D178" s="199"/>
      <c r="E178" s="199"/>
      <c r="F178" s="199"/>
      <c r="G178" s="199"/>
      <c r="H178" s="200"/>
    </row>
    <row r="179" spans="1:8" s="23" customFormat="1" ht="26.25" x14ac:dyDescent="0.2">
      <c r="A179" s="216"/>
      <c r="B179" s="217"/>
      <c r="C179" s="218"/>
      <c r="D179" s="217"/>
      <c r="E179" s="217"/>
      <c r="F179" s="217"/>
      <c r="G179" s="217"/>
      <c r="H179" s="219"/>
    </row>
    <row r="180" spans="1:8" s="16" customFormat="1" ht="21" x14ac:dyDescent="0.2">
      <c r="A180" s="220"/>
      <c r="B180" s="221" t="s">
        <v>133</v>
      </c>
      <c r="C180" s="222" t="s">
        <v>220</v>
      </c>
      <c r="D180" s="222"/>
      <c r="E180" s="223"/>
      <c r="F180" s="223"/>
      <c r="G180" s="223"/>
      <c r="H180" s="223"/>
    </row>
    <row r="181" spans="1:8" s="16" customFormat="1" ht="21" x14ac:dyDescent="0.2">
      <c r="A181" s="220"/>
      <c r="B181" s="223"/>
      <c r="C181" s="224" t="s">
        <v>221</v>
      </c>
      <c r="D181" s="224"/>
      <c r="E181" s="223"/>
      <c r="F181" s="223"/>
      <c r="G181" s="223"/>
      <c r="H181" s="223"/>
    </row>
    <row r="182" spans="1:8" s="16" customFormat="1" ht="21" x14ac:dyDescent="0.2">
      <c r="A182" s="220"/>
      <c r="B182" s="223"/>
      <c r="C182" s="222" t="s">
        <v>222</v>
      </c>
      <c r="D182" s="224"/>
      <c r="E182" s="223"/>
      <c r="F182" s="223"/>
      <c r="G182" s="223"/>
      <c r="H182" s="223"/>
    </row>
    <row r="183" spans="1:8" s="16" customFormat="1" ht="21" x14ac:dyDescent="0.2">
      <c r="A183" s="216"/>
      <c r="B183" s="217"/>
      <c r="C183" s="224"/>
      <c r="D183" s="224"/>
      <c r="E183" s="223"/>
      <c r="F183" s="223"/>
      <c r="G183" s="223"/>
      <c r="H183" s="217"/>
    </row>
    <row r="184" spans="1:8" s="16" customFormat="1" ht="26.25" x14ac:dyDescent="0.2">
      <c r="A184" s="227" t="str">
        <f>Абакан_юр!A174</f>
        <v>По соглашению сторон в качестве валюты платежа могут выступать украинские гривны, в этом случае курс следующий: 1 руб. = 0,4408 гривен</v>
      </c>
      <c r="B184" s="227"/>
      <c r="C184" s="227"/>
      <c r="D184" s="228"/>
      <c r="E184" s="228"/>
      <c r="F184" s="229"/>
      <c r="G184" s="230"/>
      <c r="H184" s="230"/>
    </row>
    <row r="185" spans="1:8" ht="26.25" x14ac:dyDescent="0.2">
      <c r="A185" s="227" t="str">
        <f>Абакан_юр!A175</f>
        <v>По соглашению сторон в качестве валюты платежа могут выступать дирхамы ОАЭ, в этом случае курс следующий: 1 руб. = 0,0420 дирхам</v>
      </c>
      <c r="B185" s="227"/>
      <c r="C185" s="227"/>
      <c r="D185" s="228"/>
      <c r="E185" s="228"/>
      <c r="F185" s="229"/>
      <c r="G185" s="232"/>
      <c r="H185" s="232"/>
    </row>
    <row r="186" spans="1:8" ht="26.25" x14ac:dyDescent="0.2">
      <c r="A186" s="227" t="str">
        <f>Абакан_юр!A176</f>
        <v>По соглашению сторон в качестве валюты платежа могут выступать доллары США, в этом случае курс следующий: 1 руб. = 0,0114 доллара</v>
      </c>
      <c r="B186" s="227"/>
      <c r="C186" s="227"/>
      <c r="D186" s="228"/>
      <c r="E186" s="228"/>
      <c r="F186" s="229"/>
      <c r="G186" s="232"/>
      <c r="H186" s="232"/>
    </row>
    <row r="187" spans="1:8" ht="26.25" x14ac:dyDescent="0.2">
      <c r="A187" s="227" t="str">
        <f>Абакан_юр!A177</f>
        <v>По соглашению сторон в качестве валюты платежа могут выступать евро, в этом случае курс следующий: 1 руб. = 0,0105 евро</v>
      </c>
      <c r="B187" s="227"/>
      <c r="C187" s="227"/>
      <c r="D187" s="228"/>
      <c r="E187" s="229"/>
      <c r="F187" s="229"/>
      <c r="G187" s="232"/>
      <c r="H187" s="232"/>
    </row>
    <row r="188" spans="1:8" ht="26.25" x14ac:dyDescent="0.2">
      <c r="A188" s="227" t="str">
        <f>Абакан_юр!A178</f>
        <v>По соглашению сторон в качестве валюты платежа могут выступать чешские кроны, в этом случае курс следующий: 1 руб. = 0,2605 крона</v>
      </c>
      <c r="B188" s="227"/>
      <c r="C188" s="227"/>
      <c r="D188" s="228"/>
      <c r="E188" s="229"/>
      <c r="F188" s="229"/>
      <c r="G188" s="232"/>
      <c r="H188" s="232"/>
    </row>
    <row r="189" spans="1:8" ht="26.25" x14ac:dyDescent="0.2">
      <c r="A189" s="227" t="str">
        <f>Абакан_юр!A179</f>
        <v>По соглашению сторон в качестве валюты платежа могут выступать киргизские сомы, в этом случае курс следующий: 1 руб. = 1,0083 сом</v>
      </c>
      <c r="B189" s="227"/>
      <c r="C189" s="227"/>
      <c r="D189" s="228"/>
      <c r="E189" s="228"/>
      <c r="F189" s="229"/>
      <c r="G189" s="232"/>
      <c r="H189" s="232"/>
    </row>
    <row r="190" spans="1:8" ht="26.25" x14ac:dyDescent="0.2">
      <c r="A190" s="227" t="str">
        <f>Абакан_юр!A180</f>
        <v>По соглашению сторон в качестве валюты платежа могут выступать казахстанские тенге, в этом случае курс следующий: 1 руб. = 5,0473 тенге</v>
      </c>
      <c r="B190" s="227"/>
      <c r="C190" s="227"/>
      <c r="D190" s="228"/>
      <c r="E190" s="228"/>
      <c r="F190" s="229"/>
      <c r="G190" s="232"/>
      <c r="H190" s="232"/>
    </row>
    <row r="191" spans="1:8" ht="26.25" customHeight="1" x14ac:dyDescent="0.2">
      <c r="A191" s="233"/>
      <c r="B191" s="233"/>
      <c r="C191" s="234"/>
      <c r="D191" s="235"/>
      <c r="E191" s="235"/>
      <c r="F191" s="236"/>
      <c r="G191" s="237"/>
      <c r="H191" s="237"/>
    </row>
    <row r="192" spans="1:8" ht="26.25" customHeight="1" x14ac:dyDescent="0.2">
      <c r="A192" s="239" t="s">
        <v>144</v>
      </c>
      <c r="B192" s="239"/>
      <c r="C192" s="239"/>
      <c r="D192" s="239"/>
      <c r="E192" s="239"/>
      <c r="F192" s="239"/>
      <c r="G192" s="239"/>
      <c r="H192" s="239"/>
    </row>
    <row r="193" spans="1:8" ht="26.25" customHeight="1" x14ac:dyDescent="0.2">
      <c r="A193" s="239" t="s">
        <v>145</v>
      </c>
      <c r="B193" s="239"/>
      <c r="C193" s="239"/>
      <c r="D193" s="239"/>
      <c r="E193" s="239"/>
      <c r="F193" s="239"/>
      <c r="G193" s="239"/>
      <c r="H193" s="239"/>
    </row>
    <row r="194" spans="1:8" ht="26.25" customHeight="1" x14ac:dyDescent="0.2">
      <c r="A194" s="233"/>
      <c r="B194" s="233"/>
      <c r="C194" s="234"/>
      <c r="D194" s="235"/>
      <c r="E194" s="235"/>
      <c r="F194" s="236"/>
      <c r="G194" s="237"/>
      <c r="H194" s="237"/>
    </row>
    <row r="195" spans="1:8" ht="26.25" customHeight="1" thickBot="1" x14ac:dyDescent="0.25">
      <c r="A195" s="240" t="s">
        <v>146</v>
      </c>
      <c r="B195" s="240"/>
      <c r="C195" s="240"/>
      <c r="D195" s="240"/>
      <c r="E195" s="240"/>
      <c r="F195" s="241"/>
      <c r="G195" s="231"/>
      <c r="H195" s="242"/>
    </row>
    <row r="196" spans="1:8" ht="26.25" customHeight="1" thickBot="1" x14ac:dyDescent="0.25">
      <c r="A196" s="311" t="s">
        <v>147</v>
      </c>
      <c r="B196" s="312"/>
      <c r="C196" s="312"/>
      <c r="D196" s="312"/>
      <c r="E196" s="313"/>
      <c r="F196" s="246"/>
      <c r="H196" s="247"/>
    </row>
    <row r="197" spans="1:8" ht="26.25" customHeight="1" thickBot="1" x14ac:dyDescent="0.25">
      <c r="A197" s="314" t="s">
        <v>148</v>
      </c>
      <c r="B197" s="315"/>
      <c r="C197" s="316" t="s">
        <v>149</v>
      </c>
      <c r="D197" s="317" t="s">
        <v>150</v>
      </c>
      <c r="E197" s="318"/>
      <c r="F197" s="252"/>
      <c r="G197" s="252"/>
      <c r="H197" s="252"/>
    </row>
    <row r="198" spans="1:8" ht="84" x14ac:dyDescent="0.2">
      <c r="A198" s="253" t="s">
        <v>151</v>
      </c>
      <c r="B198" s="254"/>
      <c r="C198" s="255" t="s">
        <v>152</v>
      </c>
      <c r="D198" s="256" t="s">
        <v>153</v>
      </c>
      <c r="E198" s="257"/>
      <c r="F198" s="252"/>
      <c r="G198" s="252"/>
      <c r="H198" s="252"/>
    </row>
    <row r="199" spans="1:8" ht="21" x14ac:dyDescent="0.2">
      <c r="A199" s="258" t="s">
        <v>154</v>
      </c>
      <c r="B199" s="259"/>
      <c r="C199" s="260" t="s">
        <v>155</v>
      </c>
      <c r="D199" s="261" t="s">
        <v>156</v>
      </c>
      <c r="E199" s="262"/>
      <c r="F199" s="252"/>
      <c r="G199" s="252"/>
      <c r="H199" s="252"/>
    </row>
    <row r="200" spans="1:8" ht="63" x14ac:dyDescent="0.2">
      <c r="A200" s="258" t="s">
        <v>157</v>
      </c>
      <c r="B200" s="259"/>
      <c r="C200" s="260" t="s">
        <v>158</v>
      </c>
      <c r="D200" s="261" t="s">
        <v>156</v>
      </c>
      <c r="E200" s="262"/>
      <c r="F200" s="252"/>
      <c r="G200" s="252"/>
      <c r="H200" s="252"/>
    </row>
    <row r="201" spans="1:8" ht="42" x14ac:dyDescent="0.2">
      <c r="A201" s="258" t="s">
        <v>160</v>
      </c>
      <c r="B201" s="259"/>
      <c r="C201" s="319" t="s">
        <v>161</v>
      </c>
      <c r="D201" s="259" t="s">
        <v>156</v>
      </c>
      <c r="E201" s="320"/>
      <c r="F201" s="246"/>
      <c r="G201" s="246"/>
      <c r="H201" s="246"/>
    </row>
    <row r="202" spans="1:8" ht="50.1" customHeight="1" thickBot="1" x14ac:dyDescent="0.25">
      <c r="A202" s="321" t="s">
        <v>162</v>
      </c>
      <c r="B202" s="322"/>
      <c r="C202" s="323" t="s">
        <v>163</v>
      </c>
      <c r="D202" s="324" t="s">
        <v>156</v>
      </c>
      <c r="E202" s="325"/>
      <c r="F202" s="236"/>
      <c r="G202" s="237"/>
      <c r="H202" s="237"/>
    </row>
    <row r="203" spans="1:8" ht="50.1" customHeight="1" x14ac:dyDescent="0.2">
      <c r="A203" s="264" t="s">
        <v>164</v>
      </c>
      <c r="B203" s="264"/>
      <c r="C203" s="264"/>
      <c r="D203" s="264"/>
      <c r="E203" s="264"/>
      <c r="F203" s="264"/>
      <c r="G203" s="264"/>
      <c r="H203" s="264"/>
    </row>
    <row r="204" spans="1:8" ht="106.5" customHeight="1" x14ac:dyDescent="0.2">
      <c r="A204" s="264" t="s">
        <v>165</v>
      </c>
      <c r="B204" s="264"/>
      <c r="C204" s="264"/>
      <c r="D204" s="264"/>
      <c r="E204" s="264"/>
      <c r="F204" s="264"/>
      <c r="G204" s="264"/>
      <c r="H204" s="264"/>
    </row>
    <row r="205" spans="1:8" ht="114" customHeight="1" x14ac:dyDescent="0.2">
      <c r="A205" s="326" t="str">
        <f>Абакан_юр!A195</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5" s="326"/>
      <c r="C205" s="326"/>
      <c r="D205" s="326"/>
      <c r="E205" s="326"/>
      <c r="F205" s="326"/>
      <c r="G205" s="326"/>
      <c r="H205" s="326"/>
    </row>
    <row r="206" spans="1:8" ht="109.5" customHeight="1" x14ac:dyDescent="0.2">
      <c r="A206" s="239" t="s">
        <v>167</v>
      </c>
      <c r="B206" s="239"/>
      <c r="C206" s="239"/>
      <c r="D206" s="239"/>
      <c r="E206" s="239"/>
      <c r="F206" s="239"/>
      <c r="G206" s="239"/>
      <c r="H206" s="239"/>
    </row>
    <row r="207" spans="1:8" ht="127.5" customHeight="1" x14ac:dyDescent="0.2">
      <c r="A207" s="264" t="s">
        <v>168</v>
      </c>
      <c r="B207" s="264"/>
      <c r="C207" s="264"/>
      <c r="D207" s="264"/>
      <c r="E207" s="264"/>
      <c r="F207" s="264"/>
      <c r="G207" s="264"/>
      <c r="H207" s="264"/>
    </row>
    <row r="208" spans="1:8" s="217" customFormat="1" ht="102.75" customHeight="1" x14ac:dyDescent="0.2">
      <c r="A208" s="239" t="s">
        <v>169</v>
      </c>
      <c r="B208" s="239"/>
      <c r="C208" s="239"/>
      <c r="D208" s="239"/>
      <c r="E208" s="239"/>
      <c r="F208" s="239"/>
      <c r="G208" s="239"/>
      <c r="H208" s="239"/>
    </row>
    <row r="209" spans="1:8" s="238" customFormat="1" ht="222.75" customHeight="1" x14ac:dyDescent="0.2">
      <c r="A209" s="216"/>
      <c r="B209" s="217"/>
      <c r="C209" s="218"/>
      <c r="D209" s="217"/>
      <c r="E209" s="217"/>
      <c r="F209" s="217"/>
      <c r="G209" s="217"/>
      <c r="H209" s="219"/>
    </row>
    <row r="210" spans="1:8" ht="34.5" customHeight="1" x14ac:dyDescent="0.2"/>
    <row r="211" spans="1:8" ht="34.5" customHeight="1" x14ac:dyDescent="0.2"/>
    <row r="212" spans="1:8" ht="195.75" customHeight="1" x14ac:dyDescent="0.2"/>
    <row r="213" spans="1:8" ht="73.5" customHeight="1" x14ac:dyDescent="0.2"/>
    <row r="215" spans="1:8" s="266" customFormat="1" ht="114.75" customHeight="1" x14ac:dyDescent="0.2">
      <c r="A215" s="216"/>
      <c r="B215" s="217"/>
      <c r="C215" s="218"/>
      <c r="D215" s="217"/>
      <c r="E215" s="217"/>
      <c r="F215" s="217"/>
      <c r="G215" s="217"/>
      <c r="H215" s="219"/>
    </row>
  </sheetData>
  <sheetProtection selectLockedCells="1" selectUnlockedCells="1"/>
  <mergeCells count="339">
    <mergeCell ref="A205:H205"/>
    <mergeCell ref="A206:H206"/>
    <mergeCell ref="A207:H207"/>
    <mergeCell ref="A208:E208"/>
    <mergeCell ref="F208:H208"/>
    <mergeCell ref="A201:B201"/>
    <mergeCell ref="D201:E201"/>
    <mergeCell ref="A202:B202"/>
    <mergeCell ref="D202:E202"/>
    <mergeCell ref="A203:H203"/>
    <mergeCell ref="A204:H204"/>
    <mergeCell ref="A198:B198"/>
    <mergeCell ref="D198:E198"/>
    <mergeCell ref="A199:B199"/>
    <mergeCell ref="D199:E199"/>
    <mergeCell ref="A200:B200"/>
    <mergeCell ref="D200:E200"/>
    <mergeCell ref="A192:H192"/>
    <mergeCell ref="A193:H193"/>
    <mergeCell ref="A195:E195"/>
    <mergeCell ref="A196:E196"/>
    <mergeCell ref="A197:B197"/>
    <mergeCell ref="D197:E197"/>
    <mergeCell ref="A185:C185"/>
    <mergeCell ref="A186:C186"/>
    <mergeCell ref="A187:C187"/>
    <mergeCell ref="A188:C188"/>
    <mergeCell ref="A189:C189"/>
    <mergeCell ref="A190:C190"/>
    <mergeCell ref="C180:D180"/>
    <mergeCell ref="C181:D181"/>
    <mergeCell ref="C182:D182"/>
    <mergeCell ref="C183:D183"/>
    <mergeCell ref="A184:C184"/>
    <mergeCell ref="G184:H184"/>
    <mergeCell ref="A176:B176"/>
    <mergeCell ref="C176:C177"/>
    <mergeCell ref="D176:H176"/>
    <mergeCell ref="A177:B177"/>
    <mergeCell ref="D177:H177"/>
    <mergeCell ref="A178:B178"/>
    <mergeCell ref="D178:H178"/>
    <mergeCell ref="A172:B172"/>
    <mergeCell ref="A173:B173"/>
    <mergeCell ref="D173:H173"/>
    <mergeCell ref="A174:B174"/>
    <mergeCell ref="D174:H174"/>
    <mergeCell ref="A175:C175"/>
    <mergeCell ref="D175:H175"/>
    <mergeCell ref="A168:B168"/>
    <mergeCell ref="D168:H168"/>
    <mergeCell ref="A169:B169"/>
    <mergeCell ref="A170:B170"/>
    <mergeCell ref="D170:H170"/>
    <mergeCell ref="A171:B171"/>
    <mergeCell ref="D171:H171"/>
    <mergeCell ref="D164:H164"/>
    <mergeCell ref="A165:B165"/>
    <mergeCell ref="D165:H165"/>
    <mergeCell ref="A166:B166"/>
    <mergeCell ref="A167:B167"/>
    <mergeCell ref="D167:H167"/>
    <mergeCell ref="A160:B160"/>
    <mergeCell ref="C160:C164"/>
    <mergeCell ref="D160:H160"/>
    <mergeCell ref="A161:B161"/>
    <mergeCell ref="D161:H161"/>
    <mergeCell ref="A162:B162"/>
    <mergeCell ref="D162:H162"/>
    <mergeCell ref="A163:B163"/>
    <mergeCell ref="D163:H163"/>
    <mergeCell ref="A164:B164"/>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12:B112"/>
    <mergeCell ref="D112:H112"/>
    <mergeCell ref="A113:B113"/>
    <mergeCell ref="D113:H113"/>
    <mergeCell ref="A114:B114"/>
    <mergeCell ref="D114:H114"/>
    <mergeCell ref="D108:H108"/>
    <mergeCell ref="A109:B109"/>
    <mergeCell ref="D109:H109"/>
    <mergeCell ref="A110:B110"/>
    <mergeCell ref="D110:H110"/>
    <mergeCell ref="A111:B111"/>
    <mergeCell ref="D111:H111"/>
    <mergeCell ref="A104:B104"/>
    <mergeCell ref="D104:H104"/>
    <mergeCell ref="A105:B105"/>
    <mergeCell ref="D105:H105"/>
    <mergeCell ref="A106:B106"/>
    <mergeCell ref="C106:C123"/>
    <mergeCell ref="D106:H106"/>
    <mergeCell ref="A107:B107"/>
    <mergeCell ref="D107:H107"/>
    <mergeCell ref="A108:B108"/>
    <mergeCell ref="A101:B101"/>
    <mergeCell ref="D101:H101"/>
    <mergeCell ref="A102:B102"/>
    <mergeCell ref="D102:H102"/>
    <mergeCell ref="A103:B103"/>
    <mergeCell ref="D103:H103"/>
    <mergeCell ref="A98:B98"/>
    <mergeCell ref="D98:H98"/>
    <mergeCell ref="A99:B99"/>
    <mergeCell ref="D99:H99"/>
    <mergeCell ref="A100:B100"/>
    <mergeCell ref="D100:H100"/>
    <mergeCell ref="C93:C102"/>
    <mergeCell ref="D93:H93"/>
    <mergeCell ref="A94:B94"/>
    <mergeCell ref="D94:H94"/>
    <mergeCell ref="A95:B95"/>
    <mergeCell ref="D95:H95"/>
    <mergeCell ref="A96:B96"/>
    <mergeCell ref="D96:H96"/>
    <mergeCell ref="A97:B97"/>
    <mergeCell ref="D97:H97"/>
    <mergeCell ref="A90:B90"/>
    <mergeCell ref="D90:H90"/>
    <mergeCell ref="A91:B91"/>
    <mergeCell ref="D91:H91"/>
    <mergeCell ref="A92:C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D70:H70"/>
    <mergeCell ref="A71:C71"/>
    <mergeCell ref="D71:H71"/>
    <mergeCell ref="A72:B72"/>
    <mergeCell ref="C72:C91"/>
    <mergeCell ref="D72:H72"/>
    <mergeCell ref="A73:B73"/>
    <mergeCell ref="D73:H73"/>
    <mergeCell ref="A74:B74"/>
    <mergeCell ref="D74:H74"/>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51:H51"/>
    <mergeCell ref="A52:A53"/>
    <mergeCell ref="D52:H53"/>
    <mergeCell ref="D54:H54"/>
    <mergeCell ref="A55:A59"/>
    <mergeCell ref="B55:B56"/>
    <mergeCell ref="C55:C56"/>
    <mergeCell ref="D55:D59"/>
    <mergeCell ref="E55:E59"/>
    <mergeCell ref="F55:F59"/>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260"/>
  <sheetViews>
    <sheetView view="pageBreakPreview" zoomScale="40" zoomScaleNormal="60" zoomScaleSheetLayoutView="40" workbookViewId="0">
      <pane ySplit="3" topLeftCell="A166" activePane="bottomLeft" state="frozen"/>
      <selection activeCell="A181" sqref="A181:B181"/>
      <selection pane="bottomLeft" activeCell="A181" sqref="A181:B181"/>
    </sheetView>
  </sheetViews>
  <sheetFormatPr defaultColWidth="9.140625" defaultRowHeight="12.75" outlineLevelRow="1" x14ac:dyDescent="0.2"/>
  <cols>
    <col min="1" max="1" width="45.7109375" style="216" customWidth="1"/>
    <col min="2" max="2" width="80.7109375" style="217" customWidth="1"/>
    <col min="3" max="3" width="120.7109375" style="218" customWidth="1"/>
    <col min="4" max="7" width="30.7109375" style="217" customWidth="1"/>
    <col min="8" max="8" width="30.7109375" style="219" customWidth="1"/>
    <col min="9" max="16384" width="9.140625" style="219"/>
  </cols>
  <sheetData>
    <row r="1" spans="1:8" s="4" customFormat="1" ht="50.1" customHeight="1" x14ac:dyDescent="0.2">
      <c r="A1" s="1"/>
      <c r="B1" s="2"/>
      <c r="C1" s="3" t="s">
        <v>0</v>
      </c>
      <c r="D1" s="541"/>
      <c r="E1" s="541"/>
      <c r="F1" s="541"/>
      <c r="G1" s="542"/>
      <c r="H1" s="542"/>
    </row>
    <row r="2" spans="1:8" s="10" customFormat="1" ht="50.1" customHeight="1" x14ac:dyDescent="0.2">
      <c r="A2" s="5" t="str">
        <f>Абакан_юр!A2</f>
        <v>Введен в действие с "01" июня 2024 г.</v>
      </c>
      <c r="B2" s="6" t="s">
        <v>2</v>
      </c>
      <c r="C2" s="7" t="s">
        <v>706</v>
      </c>
      <c r="D2" s="543"/>
      <c r="E2" s="543"/>
      <c r="F2" s="543"/>
      <c r="G2" s="544"/>
      <c r="H2" s="544"/>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s="16" customFormat="1" ht="32.25" customHeight="1" thickBot="1" x14ac:dyDescent="0.25">
      <c r="A6" s="685"/>
      <c r="B6" s="686"/>
      <c r="C6" s="686"/>
      <c r="D6" s="291" t="s">
        <v>234</v>
      </c>
      <c r="E6" s="291"/>
      <c r="F6" s="291"/>
      <c r="G6" s="291"/>
      <c r="H6" s="463"/>
    </row>
    <row r="7" spans="1:8" s="16" customFormat="1" ht="24.95" customHeight="1" thickBot="1" x14ac:dyDescent="0.25">
      <c r="A7" s="81"/>
      <c r="B7" s="129"/>
      <c r="C7" s="130"/>
      <c r="D7" s="267" t="s">
        <v>171</v>
      </c>
      <c r="E7" s="268" t="s">
        <v>172</v>
      </c>
      <c r="F7" s="269" t="s">
        <v>173</v>
      </c>
      <c r="G7" s="268" t="s">
        <v>174</v>
      </c>
      <c r="H7" s="270" t="s">
        <v>175</v>
      </c>
    </row>
    <row r="8" spans="1:8" s="16" customFormat="1" ht="48" customHeight="1" x14ac:dyDescent="0.2">
      <c r="A8" s="29" t="s">
        <v>10</v>
      </c>
      <c r="B8" s="30" t="s">
        <v>27</v>
      </c>
      <c r="C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"2ГИС.ТОЛЬЯТТИ" (версия для ПК); 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Интернет-площадки и Веб-приложения на основе Cправочника организаций "2ГИС.ТОЛЬЯТТИ", http://api.2gis.ru/</v>
      </c>
      <c r="D8" s="31">
        <f>F8*1.2</f>
        <v>12016.8</v>
      </c>
      <c r="E8" s="32">
        <f>F8*1.1</f>
        <v>11015.400000000001</v>
      </c>
      <c r="F8" s="32">
        <v>10014</v>
      </c>
      <c r="G8" s="32">
        <f>F8*0.75</f>
        <v>7510.5</v>
      </c>
      <c r="H8" s="33">
        <f>F8*0.5</f>
        <v>5007</v>
      </c>
    </row>
    <row r="9" spans="1:8" s="16" customFormat="1" ht="132" customHeight="1" x14ac:dyDescent="0.2">
      <c r="A9" s="34"/>
      <c r="B9" s="35"/>
      <c r="C9" s="35"/>
      <c r="D9" s="36"/>
      <c r="E9" s="37"/>
      <c r="F9" s="37"/>
      <c r="G9" s="37"/>
      <c r="H9" s="38"/>
    </row>
    <row r="10" spans="1:8" s="16" customFormat="1" ht="97.5" customHeight="1" x14ac:dyDescent="0.2">
      <c r="A10" s="34"/>
      <c r="B10" s="39" t="s">
        <v>12</v>
      </c>
      <c r="C1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"2ГИС.ТОЛЬЯТТИ" (версия для ПК); 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Интернет-площадки и Веб-приложения на основе Cправочника организаций "2ГИС.ТОЛЬЯТТИ", http://api.2gis.ru/</v>
      </c>
      <c r="D10" s="36"/>
      <c r="E10" s="37"/>
      <c r="F10" s="37"/>
      <c r="G10" s="37"/>
      <c r="H10" s="38"/>
    </row>
    <row r="11" spans="1:8" s="16" customFormat="1" ht="166.5" customHeight="1" thickBot="1" x14ac:dyDescent="0.25">
      <c r="A11" s="41"/>
      <c r="B11" s="42" t="s">
        <v>13</v>
      </c>
      <c r="C1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11" s="44"/>
      <c r="E11" s="45"/>
      <c r="F11" s="45"/>
      <c r="G11" s="45"/>
      <c r="H11" s="46"/>
    </row>
    <row r="12" spans="1:8" s="16" customFormat="1" ht="24.95" customHeight="1" thickBot="1" x14ac:dyDescent="0.25">
      <c r="A12" s="47"/>
      <c r="B12" s="48"/>
      <c r="C12" s="49"/>
      <c r="D12" s="291" t="s">
        <v>234</v>
      </c>
      <c r="E12" s="291"/>
      <c r="F12" s="291"/>
      <c r="G12" s="291"/>
      <c r="H12" s="463"/>
    </row>
    <row r="13" spans="1:8" s="16" customFormat="1" ht="48" customHeight="1" x14ac:dyDescent="0.2">
      <c r="A13" s="53" t="s">
        <v>14</v>
      </c>
      <c r="B13" s="30" t="s">
        <v>27</v>
      </c>
      <c r="C1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"2ГИС.ТОЛЬЯТТИ" (версия для ПК); 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Интернет-площадки и Веб-приложения на основе Cправочника организаций "2ГИС.ТОЛЬЯТТИ", http://api.2gis.ru/</v>
      </c>
      <c r="D13" s="54">
        <f>F13*1.2</f>
        <v>13932</v>
      </c>
      <c r="E13" s="32">
        <f>F13*1.1</f>
        <v>12771.000000000002</v>
      </c>
      <c r="F13" s="32">
        <v>11610</v>
      </c>
      <c r="G13" s="32">
        <f>F13*0.75</f>
        <v>8707.5</v>
      </c>
      <c r="H13" s="33">
        <f>F13*0.5</f>
        <v>5805</v>
      </c>
    </row>
    <row r="14" spans="1:8" s="16" customFormat="1" ht="132" customHeight="1" x14ac:dyDescent="0.2">
      <c r="A14" s="55"/>
      <c r="B14" s="35"/>
      <c r="C14" s="35"/>
      <c r="D14" s="56"/>
      <c r="E14" s="37"/>
      <c r="F14" s="37"/>
      <c r="G14" s="37"/>
      <c r="H14" s="38"/>
    </row>
    <row r="15" spans="1:8" s="16" customFormat="1" ht="97.5" customHeight="1" x14ac:dyDescent="0.2">
      <c r="A15" s="55"/>
      <c r="B15" s="39" t="s">
        <v>12</v>
      </c>
      <c r="C15"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"2ГИС.ТОЛЬЯТТИ" (версия для ПК); 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Интернет-площадки и Веб-приложения на основе Cправочника организаций "2ГИС.ТОЛЬЯТТИ", http://api.2gis.ru/</v>
      </c>
      <c r="D15" s="56"/>
      <c r="E15" s="37"/>
      <c r="F15" s="37"/>
      <c r="G15" s="37"/>
      <c r="H15" s="38"/>
    </row>
    <row r="16" spans="1:8" s="16" customFormat="1" ht="166.5" customHeight="1" x14ac:dyDescent="0.2">
      <c r="A16" s="55"/>
      <c r="B16" s="57" t="s">
        <v>13</v>
      </c>
      <c r="C16"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16" s="56"/>
      <c r="E16" s="37"/>
      <c r="F16" s="37"/>
      <c r="G16" s="37"/>
      <c r="H16" s="38"/>
    </row>
    <row r="17" spans="1:8" s="16" customFormat="1" ht="92.25" customHeight="1" thickBot="1" x14ac:dyDescent="0.25">
      <c r="A17" s="59"/>
      <c r="B17" s="42" t="s">
        <v>16</v>
      </c>
      <c r="C17"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17" s="61"/>
      <c r="E17" s="45"/>
      <c r="F17" s="45"/>
      <c r="G17" s="45"/>
      <c r="H17" s="46"/>
    </row>
    <row r="18" spans="1:8" s="16" customFormat="1" ht="24.95" customHeight="1" thickBot="1" x14ac:dyDescent="0.25">
      <c r="A18" s="47"/>
      <c r="B18" s="62"/>
      <c r="C18" s="49"/>
      <c r="D18" s="63"/>
      <c r="E18" s="63"/>
      <c r="F18" s="63"/>
      <c r="G18" s="63"/>
      <c r="H18" s="64"/>
    </row>
    <row r="19" spans="1:8" s="16" customFormat="1" ht="112.5" customHeight="1" x14ac:dyDescent="0.2">
      <c r="A19" s="65" t="s">
        <v>17</v>
      </c>
      <c r="B19" s="66" t="s">
        <v>18</v>
      </c>
      <c r="C19" s="67"/>
      <c r="D19" s="68">
        <v>2190</v>
      </c>
      <c r="E19" s="69"/>
      <c r="F19" s="69"/>
      <c r="G19" s="69"/>
      <c r="H19" s="70"/>
    </row>
    <row r="20" spans="1:8" s="16" customFormat="1" ht="50.1" customHeight="1" x14ac:dyDescent="0.2">
      <c r="A20" s="71"/>
      <c r="B20" s="72" t="s">
        <v>19</v>
      </c>
      <c r="C20" s="73" t="str">
        <f>"Электронный справочник "&amp;$C$2&amp;" (версия для ПК)"</f>
        <v>Электронный справочник "2ГИС.ТОЛЬЯТТИ" (версия для ПК)</v>
      </c>
      <c r="D20" s="74"/>
      <c r="E20" s="75"/>
      <c r="F20" s="75"/>
      <c r="G20" s="75"/>
      <c r="H20" s="76"/>
    </row>
    <row r="21" spans="1:8" s="16" customFormat="1" ht="40.5" customHeight="1" x14ac:dyDescent="0.2">
      <c r="A21" s="71"/>
      <c r="B21" s="72" t="s">
        <v>20</v>
      </c>
      <c r="C21" s="35"/>
      <c r="D21" s="74"/>
      <c r="E21" s="75"/>
      <c r="F21" s="75"/>
      <c r="G21" s="75"/>
      <c r="H21" s="76"/>
    </row>
    <row r="22" spans="1:8" s="16" customFormat="1" ht="75" customHeight="1" thickBot="1" x14ac:dyDescent="0.25">
      <c r="A22" s="77"/>
      <c r="B22" s="72" t="s">
        <v>21</v>
      </c>
      <c r="C22"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"2ГИС.ТОЛЬЯТТИ"; Электронный справочник "2ГИС.ТОЛЬЯТТИ" (мобильная версия 2ГИС 4.0 и выше)</v>
      </c>
      <c r="D22" s="78"/>
      <c r="E22" s="79"/>
      <c r="F22" s="79"/>
      <c r="G22" s="79"/>
      <c r="H22" s="80"/>
    </row>
    <row r="23" spans="1:8" s="16" customFormat="1" ht="24.95" customHeight="1" thickBot="1" x14ac:dyDescent="0.25">
      <c r="A23" s="81"/>
      <c r="B23" s="82"/>
      <c r="C23" s="83"/>
      <c r="D23" s="291" t="s">
        <v>234</v>
      </c>
      <c r="E23" s="291"/>
      <c r="F23" s="291"/>
      <c r="G23" s="291"/>
      <c r="H23" s="463"/>
    </row>
    <row r="24" spans="1:8" s="16" customFormat="1" ht="50.1" customHeight="1" x14ac:dyDescent="0.2">
      <c r="A24" s="65" t="s">
        <v>22</v>
      </c>
      <c r="B24" s="87" t="s">
        <v>23</v>
      </c>
      <c r="C24"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Интернет-площадки и Веб-приложения на основе Cправочника организаций "2ГИС.ТОЛЬЯТТИ", http://api.2gis.ru/</v>
      </c>
      <c r="D24" s="271">
        <v>180</v>
      </c>
      <c r="E24" s="272"/>
      <c r="F24" s="272"/>
      <c r="G24" s="272"/>
      <c r="H24" s="273"/>
    </row>
    <row r="25" spans="1:8" s="16" customFormat="1" ht="94.5" customHeight="1" x14ac:dyDescent="0.2">
      <c r="A25" s="71"/>
      <c r="B25" s="92"/>
      <c r="C25" s="93"/>
      <c r="D25" s="94"/>
      <c r="E25" s="95"/>
      <c r="F25" s="95"/>
      <c r="G25" s="95"/>
      <c r="H25" s="274"/>
    </row>
    <row r="26" spans="1:8" s="16" customFormat="1" ht="163.5" customHeight="1" thickBot="1" x14ac:dyDescent="0.25">
      <c r="A26" s="77"/>
      <c r="B26" s="97" t="s">
        <v>13</v>
      </c>
      <c r="C2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26" s="275"/>
      <c r="E26" s="276"/>
      <c r="F26" s="276"/>
      <c r="G26" s="276"/>
      <c r="H26" s="277"/>
    </row>
    <row r="27" spans="1:8" s="16" customFormat="1" ht="24.95" customHeight="1" thickBot="1" x14ac:dyDescent="0.25">
      <c r="A27" s="81"/>
      <c r="B27" s="48"/>
      <c r="C27" s="49"/>
      <c r="D27" s="291" t="s">
        <v>234</v>
      </c>
      <c r="E27" s="291"/>
      <c r="F27" s="291"/>
      <c r="G27" s="291"/>
      <c r="H27" s="463"/>
    </row>
    <row r="28" spans="1:8" s="16" customFormat="1" ht="50.1" customHeight="1" x14ac:dyDescent="0.2">
      <c r="A28" s="65" t="s">
        <v>24</v>
      </c>
      <c r="B28" s="30" t="s">
        <v>27</v>
      </c>
      <c r="C2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"2ГИС.ТОЛЬЯТТИ" (версия для ПК); 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v>
      </c>
      <c r="D28" s="31">
        <f>F28*1.2</f>
        <v>16833.599999999999</v>
      </c>
      <c r="E28" s="32">
        <f>F28*1.1</f>
        <v>15430.800000000001</v>
      </c>
      <c r="F28" s="32">
        <v>14028</v>
      </c>
      <c r="G28" s="32">
        <f>F28*0.75</f>
        <v>10521</v>
      </c>
      <c r="H28" s="33">
        <f>F28*0.5</f>
        <v>7014</v>
      </c>
    </row>
    <row r="29" spans="1:8" s="16" customFormat="1" ht="99.95" customHeight="1" x14ac:dyDescent="0.2">
      <c r="A29" s="71"/>
      <c r="B29" s="35"/>
      <c r="C29" s="35"/>
      <c r="D29" s="36"/>
      <c r="E29" s="37"/>
      <c r="F29" s="37"/>
      <c r="G29" s="37"/>
      <c r="H29" s="38"/>
    </row>
    <row r="30" spans="1:8" s="16" customFormat="1" ht="99.95" customHeight="1" x14ac:dyDescent="0.2">
      <c r="A30" s="71"/>
      <c r="B30" s="105" t="s">
        <v>12</v>
      </c>
      <c r="C30"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v>
      </c>
      <c r="D30" s="36"/>
      <c r="E30" s="37"/>
      <c r="F30" s="37"/>
      <c r="G30" s="37"/>
      <c r="H30" s="38"/>
    </row>
    <row r="31" spans="1:8" s="16" customFormat="1" ht="156.75" customHeight="1" thickBot="1" x14ac:dyDescent="0.25">
      <c r="A31" s="77"/>
      <c r="B31" s="107" t="s">
        <v>13</v>
      </c>
      <c r="C31"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31" s="44"/>
      <c r="E31" s="45"/>
      <c r="F31" s="45"/>
      <c r="G31" s="45"/>
      <c r="H31" s="46"/>
    </row>
    <row r="32" spans="1:8" s="16" customFormat="1" ht="24.95" customHeight="1" thickBot="1" x14ac:dyDescent="0.25">
      <c r="A32" s="81"/>
      <c r="B32" s="48"/>
      <c r="C32" s="49"/>
      <c r="D32" s="291" t="s">
        <v>234</v>
      </c>
      <c r="E32" s="291"/>
      <c r="F32" s="291"/>
      <c r="G32" s="291"/>
      <c r="H32" s="463"/>
    </row>
    <row r="33" spans="1:8" s="16" customFormat="1" ht="50.1" customHeight="1" x14ac:dyDescent="0.2">
      <c r="A33" s="65" t="s">
        <v>26</v>
      </c>
      <c r="B33" s="30" t="s">
        <v>27</v>
      </c>
      <c r="C3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"2ГИС.ТОЛЬЯТТИ" (версия для ПК); 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v>
      </c>
      <c r="D33" s="54">
        <f>F33*1.2</f>
        <v>19512</v>
      </c>
      <c r="E33" s="32">
        <f>F33*1.1</f>
        <v>17886</v>
      </c>
      <c r="F33" s="32">
        <v>16260</v>
      </c>
      <c r="G33" s="32">
        <f>F33*0.75</f>
        <v>12195</v>
      </c>
      <c r="H33" s="33">
        <f>F33*0.5</f>
        <v>8130</v>
      </c>
    </row>
    <row r="34" spans="1:8" s="16" customFormat="1" ht="99.95" customHeight="1" x14ac:dyDescent="0.2">
      <c r="A34" s="71"/>
      <c r="B34" s="35"/>
      <c r="C34" s="35"/>
      <c r="D34" s="56"/>
      <c r="E34" s="37"/>
      <c r="F34" s="37"/>
      <c r="G34" s="37"/>
      <c r="H34" s="38"/>
    </row>
    <row r="35" spans="1:8" s="16" customFormat="1" ht="99.95" customHeight="1" x14ac:dyDescent="0.2">
      <c r="A35" s="71"/>
      <c r="B35" s="39" t="s">
        <v>12</v>
      </c>
      <c r="C35"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v>
      </c>
      <c r="D35" s="56"/>
      <c r="E35" s="37"/>
      <c r="F35" s="37"/>
      <c r="G35" s="37"/>
      <c r="H35" s="38"/>
    </row>
    <row r="36" spans="1:8" s="16" customFormat="1" ht="156.75" customHeight="1" x14ac:dyDescent="0.2">
      <c r="A36" s="71"/>
      <c r="B36" s="57" t="s">
        <v>13</v>
      </c>
      <c r="C36"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36" s="56"/>
      <c r="E36" s="37"/>
      <c r="F36" s="37"/>
      <c r="G36" s="37"/>
      <c r="H36" s="38"/>
    </row>
    <row r="37" spans="1:8" s="16" customFormat="1" ht="92.25" customHeight="1" thickBot="1" x14ac:dyDescent="0.25">
      <c r="A37" s="77"/>
      <c r="B37" s="42" t="s">
        <v>16</v>
      </c>
      <c r="C37"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37" s="61"/>
      <c r="E37" s="45"/>
      <c r="F37" s="45"/>
      <c r="G37" s="45"/>
      <c r="H37" s="46"/>
    </row>
    <row r="38" spans="1:8" s="16" customFormat="1" ht="24.95" customHeight="1" thickBot="1" x14ac:dyDescent="0.25">
      <c r="A38" s="112"/>
      <c r="B38" s="62"/>
      <c r="C38" s="49"/>
      <c r="D38" s="63"/>
      <c r="E38" s="63"/>
      <c r="F38" s="63"/>
      <c r="G38" s="63"/>
      <c r="H38" s="64"/>
    </row>
    <row r="39" spans="1:8" s="16" customFormat="1" ht="125.1" customHeight="1" x14ac:dyDescent="0.2">
      <c r="A39" s="65" t="s">
        <v>28</v>
      </c>
      <c r="B39" s="66" t="s">
        <v>29</v>
      </c>
      <c r="C39" s="67"/>
      <c r="D39" s="68">
        <v>3120</v>
      </c>
      <c r="E39" s="69"/>
      <c r="F39" s="69"/>
      <c r="G39" s="69"/>
      <c r="H39" s="70"/>
    </row>
    <row r="40" spans="1:8" s="16" customFormat="1" ht="50.1" customHeight="1" x14ac:dyDescent="0.2">
      <c r="A40" s="71"/>
      <c r="B40" s="72" t="s">
        <v>19</v>
      </c>
      <c r="C40" s="73" t="str">
        <f>"Электронный справочник "&amp;$C$2&amp;" (версия для ПК)"</f>
        <v>Электронный справочник "2ГИС.ТОЛЬЯТТИ" (версия для ПК)</v>
      </c>
      <c r="D40" s="74"/>
      <c r="E40" s="75"/>
      <c r="F40" s="75"/>
      <c r="G40" s="75"/>
      <c r="H40" s="76"/>
    </row>
    <row r="41" spans="1:8" s="16" customFormat="1" ht="50.1" customHeight="1" x14ac:dyDescent="0.2">
      <c r="A41" s="71"/>
      <c r="B41" s="72" t="s">
        <v>20</v>
      </c>
      <c r="C41" s="35"/>
      <c r="D41" s="74"/>
      <c r="E41" s="75"/>
      <c r="F41" s="75"/>
      <c r="G41" s="75"/>
      <c r="H41" s="76"/>
    </row>
    <row r="42" spans="1:8" s="16" customFormat="1" ht="75" customHeight="1" thickBot="1" x14ac:dyDescent="0.25">
      <c r="A42" s="77"/>
      <c r="B42" s="72" t="s">
        <v>21</v>
      </c>
      <c r="C42"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"2ГИС.ТОЛЬЯТТИ"; Электронный справочник "2ГИС.ТОЛЬЯТТИ" (мобильная версия 2ГИС 4.0 и выше)</v>
      </c>
      <c r="D42" s="78"/>
      <c r="E42" s="79"/>
      <c r="F42" s="79"/>
      <c r="G42" s="79"/>
      <c r="H42" s="80"/>
    </row>
    <row r="43" spans="1:8" s="16" customFormat="1" ht="24.95" customHeight="1" thickBot="1" x14ac:dyDescent="0.25">
      <c r="A43" s="81"/>
      <c r="B43" s="82"/>
      <c r="C43" s="83"/>
      <c r="D43" s="291" t="s">
        <v>234</v>
      </c>
      <c r="E43" s="291"/>
      <c r="F43" s="291"/>
      <c r="G43" s="291"/>
      <c r="H43" s="463"/>
    </row>
    <row r="44" spans="1:8" s="16" customFormat="1" ht="50.1" customHeight="1" x14ac:dyDescent="0.2">
      <c r="A44" s="65" t="s">
        <v>30</v>
      </c>
      <c r="B44" s="87" t="s">
        <v>23</v>
      </c>
      <c r="C44"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v>
      </c>
      <c r="D44" s="90">
        <v>252</v>
      </c>
      <c r="E44" s="90"/>
      <c r="F44" s="90"/>
      <c r="G44" s="90"/>
      <c r="H44" s="91"/>
    </row>
    <row r="45" spans="1:8" s="16" customFormat="1" ht="69.75" customHeight="1" x14ac:dyDescent="0.2">
      <c r="A45" s="71"/>
      <c r="B45" s="92"/>
      <c r="C45" s="93"/>
      <c r="D45" s="95"/>
      <c r="E45" s="95"/>
      <c r="F45" s="95"/>
      <c r="G45" s="95"/>
      <c r="H45" s="96"/>
    </row>
    <row r="46" spans="1:8" s="16" customFormat="1" ht="155.25" customHeight="1" x14ac:dyDescent="0.2">
      <c r="A46" s="71"/>
      <c r="B46" s="105" t="s">
        <v>13</v>
      </c>
      <c r="C46"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46" s="95"/>
      <c r="E46" s="95"/>
      <c r="F46" s="95"/>
      <c r="G46" s="95"/>
      <c r="H46" s="96"/>
    </row>
    <row r="47" spans="1:8" s="16" customFormat="1" ht="168.75" customHeight="1" thickBot="1" x14ac:dyDescent="0.25">
      <c r="A47" s="77"/>
      <c r="B47" s="107" t="s">
        <v>13</v>
      </c>
      <c r="C47"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47" s="100"/>
      <c r="E47" s="100"/>
      <c r="F47" s="100"/>
      <c r="G47" s="100"/>
      <c r="H47" s="101"/>
    </row>
    <row r="48" spans="1:8" s="16" customFormat="1" ht="24.95" customHeight="1" thickBot="1" x14ac:dyDescent="0.25">
      <c r="A48" s="81"/>
      <c r="B48" s="82"/>
      <c r="C48" s="83"/>
      <c r="D48" s="113"/>
      <c r="E48" s="114"/>
      <c r="F48" s="114"/>
      <c r="G48" s="114"/>
      <c r="H48" s="115"/>
    </row>
    <row r="49" spans="1:8" s="16" customFormat="1" ht="48" customHeight="1" x14ac:dyDescent="0.2">
      <c r="A49" s="29" t="s">
        <v>31</v>
      </c>
      <c r="B49" s="30" t="s">
        <v>27</v>
      </c>
      <c r="C49"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"2ГИС.ТОЛЬЯТТИ" (версия для ПК); 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Интернет-площадки и Веб-приложения на основе Cправочника организаций "2ГИС.ТОЛЬЯТТИ", http://api.2gis.ru/</v>
      </c>
      <c r="D49" s="31">
        <f>F49*1.2</f>
        <v>14421.6</v>
      </c>
      <c r="E49" s="32">
        <f>F49*1.1</f>
        <v>13219.800000000001</v>
      </c>
      <c r="F49" s="32">
        <v>12018</v>
      </c>
      <c r="G49" s="32">
        <f>F49*0.75</f>
        <v>9013.5</v>
      </c>
      <c r="H49" s="33">
        <f>F49*0.5</f>
        <v>6009</v>
      </c>
    </row>
    <row r="50" spans="1:8" s="16" customFormat="1" ht="132" customHeight="1" x14ac:dyDescent="0.2">
      <c r="A50" s="34"/>
      <c r="B50" s="35"/>
      <c r="C50" s="35"/>
      <c r="D50" s="36"/>
      <c r="E50" s="37"/>
      <c r="F50" s="37"/>
      <c r="G50" s="37"/>
      <c r="H50" s="38"/>
    </row>
    <row r="51" spans="1:8" s="16" customFormat="1" ht="127.5" customHeight="1" x14ac:dyDescent="0.2">
      <c r="A51" s="34"/>
      <c r="B51" s="39" t="s">
        <v>12</v>
      </c>
      <c r="C51"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"2ГИС.ТОЛЬЯТТИ" (версия для ПК); 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Интернет-площадки и Веб-приложения на основе Cправочника организаций "2ГИС.ТОЛЬЯТТИ", http://api.2gis.ru/</v>
      </c>
      <c r="D51" s="36"/>
      <c r="E51" s="37"/>
      <c r="F51" s="37"/>
      <c r="G51" s="37"/>
      <c r="H51" s="38"/>
    </row>
    <row r="52" spans="1:8" s="16" customFormat="1" ht="127.5" customHeight="1" thickBot="1" x14ac:dyDescent="0.25">
      <c r="A52" s="119"/>
      <c r="B52" s="120" t="s">
        <v>33</v>
      </c>
      <c r="C52"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52" s="121"/>
      <c r="E52" s="122"/>
      <c r="F52" s="122"/>
      <c r="G52" s="122"/>
      <c r="H52" s="123"/>
    </row>
    <row r="53" spans="1:8" s="16" customFormat="1" ht="166.5" customHeight="1" thickBot="1" x14ac:dyDescent="0.25">
      <c r="A53" s="41"/>
      <c r="B53" s="42" t="s">
        <v>13</v>
      </c>
      <c r="C53"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53" s="44"/>
      <c r="E53" s="45"/>
      <c r="F53" s="45"/>
      <c r="G53" s="45"/>
      <c r="H53" s="46"/>
    </row>
    <row r="54" spans="1:8" s="16" customFormat="1" ht="24.95" customHeight="1" thickBot="1" x14ac:dyDescent="0.25">
      <c r="A54" s="47"/>
      <c r="B54" s="48"/>
      <c r="C54" s="49"/>
      <c r="D54" s="50"/>
      <c r="E54" s="51"/>
      <c r="F54" s="51"/>
      <c r="G54" s="51"/>
      <c r="H54" s="52"/>
    </row>
    <row r="55" spans="1:8" s="16" customFormat="1" ht="48" customHeight="1" x14ac:dyDescent="0.2">
      <c r="A55" s="53" t="s">
        <v>35</v>
      </c>
      <c r="B55" s="30" t="s">
        <v>27</v>
      </c>
      <c r="C5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"2ГИС.ТОЛЬЯТТИ" (версия для ПК); 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Интернет-площадки и Веб-приложения на основе Cправочника организаций "2ГИС.ТОЛЬЯТТИ", http://api.2gis.ru/</v>
      </c>
      <c r="D55" s="54">
        <f>F55*1.2</f>
        <v>16718.399999999998</v>
      </c>
      <c r="E55" s="32">
        <f>F55*1.1</f>
        <v>15325.2</v>
      </c>
      <c r="F55" s="32">
        <v>13932</v>
      </c>
      <c r="G55" s="32">
        <f>F55*0.75</f>
        <v>10449</v>
      </c>
      <c r="H55" s="33">
        <f>F55*0.5</f>
        <v>6966</v>
      </c>
    </row>
    <row r="56" spans="1:8" s="16" customFormat="1" ht="132" customHeight="1" x14ac:dyDescent="0.2">
      <c r="A56" s="55"/>
      <c r="B56" s="35"/>
      <c r="C56" s="35"/>
      <c r="D56" s="56"/>
      <c r="E56" s="37"/>
      <c r="F56" s="37"/>
      <c r="G56" s="37"/>
      <c r="H56" s="38"/>
    </row>
    <row r="57" spans="1:8" s="16" customFormat="1" ht="138.94999999999999" customHeight="1" x14ac:dyDescent="0.2">
      <c r="A57" s="55"/>
      <c r="B57" s="39" t="s">
        <v>12</v>
      </c>
      <c r="C5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"2ГИС.ТОЛЬЯТТИ" (версия для ПК); 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Интернет-площадки и Веб-приложения на основе Cправочника организаций "2ГИС.ТОЛЬЯТТИ", http://api.2gis.ru/</v>
      </c>
      <c r="D57" s="56"/>
      <c r="E57" s="37"/>
      <c r="F57" s="37"/>
      <c r="G57" s="37"/>
      <c r="H57" s="38"/>
    </row>
    <row r="58" spans="1:8" s="16" customFormat="1" ht="166.5" customHeight="1" x14ac:dyDescent="0.2">
      <c r="A58" s="55"/>
      <c r="B58" s="57" t="s">
        <v>13</v>
      </c>
      <c r="C58"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58" s="56"/>
      <c r="E58" s="37"/>
      <c r="F58" s="37"/>
      <c r="G58" s="37"/>
      <c r="H58" s="38"/>
    </row>
    <row r="59" spans="1:8" s="16" customFormat="1" ht="92.25" customHeight="1" thickBot="1" x14ac:dyDescent="0.25">
      <c r="A59" s="59"/>
      <c r="B59" s="42" t="s">
        <v>36</v>
      </c>
      <c r="C59"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59" s="61"/>
      <c r="E59" s="45"/>
      <c r="F59" s="45"/>
      <c r="G59" s="45"/>
      <c r="H59" s="46"/>
    </row>
    <row r="60" spans="1:8" s="16" customFormat="1" ht="24.95" customHeight="1" thickBot="1" x14ac:dyDescent="0.25">
      <c r="A60" s="81"/>
      <c r="B60" s="82"/>
      <c r="C60" s="83"/>
      <c r="D60" s="84"/>
      <c r="E60" s="85"/>
      <c r="F60" s="85"/>
      <c r="G60" s="85"/>
      <c r="H60" s="86"/>
    </row>
    <row r="61" spans="1:8" s="16" customFormat="1" ht="50.1" customHeight="1" x14ac:dyDescent="0.2">
      <c r="A61" s="65" t="s">
        <v>37</v>
      </c>
      <c r="B61" s="87" t="s">
        <v>23</v>
      </c>
      <c r="C61"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Интернет-площадки и Веб-приложения на основе Cправочника организаций "2ГИС.ТОЛЬЯТТИ", http://api.2gis.ru/</v>
      </c>
      <c r="D61" s="271">
        <v>180</v>
      </c>
      <c r="E61" s="272"/>
      <c r="F61" s="272"/>
      <c r="G61" s="272"/>
      <c r="H61" s="273"/>
    </row>
    <row r="62" spans="1:8" s="16" customFormat="1" ht="94.5" customHeight="1" x14ac:dyDescent="0.2">
      <c r="A62" s="71"/>
      <c r="B62" s="92"/>
      <c r="C62" s="93"/>
      <c r="D62" s="94"/>
      <c r="E62" s="95"/>
      <c r="F62" s="95"/>
      <c r="G62" s="95"/>
      <c r="H62" s="274"/>
    </row>
    <row r="63" spans="1:8" s="16" customFormat="1" ht="163.5" customHeight="1" thickBot="1" x14ac:dyDescent="0.25">
      <c r="A63" s="77"/>
      <c r="B63" s="97" t="s">
        <v>13</v>
      </c>
      <c r="C63"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63" s="275"/>
      <c r="E63" s="276"/>
      <c r="F63" s="276"/>
      <c r="G63" s="276"/>
      <c r="H63" s="277"/>
    </row>
    <row r="64" spans="1:8" s="16" customFormat="1" ht="24.95" customHeight="1" thickBot="1" x14ac:dyDescent="0.25">
      <c r="A64" s="81"/>
      <c r="B64" s="129"/>
      <c r="C64" s="130"/>
      <c r="D64" s="291" t="s">
        <v>234</v>
      </c>
      <c r="E64" s="291"/>
      <c r="F64" s="291"/>
      <c r="G64" s="291"/>
      <c r="H64" s="463"/>
    </row>
    <row r="65" spans="1:8" s="16" customFormat="1" ht="50.1" customHeight="1" thickBot="1" x14ac:dyDescent="0.25">
      <c r="A65" s="136" t="s">
        <v>38</v>
      </c>
      <c r="B65" s="137"/>
      <c r="C65" s="137"/>
      <c r="D65" s="138" t="str">
        <f>"от "&amp;MIN(D66:D85)&amp;" до "&amp;MAX(D66:D85)</f>
        <v>от 1500 до 30000</v>
      </c>
      <c r="E65" s="139"/>
      <c r="F65" s="139"/>
      <c r="G65" s="139"/>
      <c r="H65" s="140"/>
    </row>
    <row r="66" spans="1:8" s="16" customFormat="1" ht="37.5" customHeight="1" outlineLevel="1" x14ac:dyDescent="0.2">
      <c r="A66" s="141" t="s">
        <v>39</v>
      </c>
      <c r="B66" s="142"/>
      <c r="C66" s="143" t="str">
        <f>"Электронный справочник на основе Справочника организаций "&amp;$C$2&amp;" (версия для ПК)"</f>
        <v>Электронный справочник на основе Справочника организаций "2ГИС.ТОЛЬЯТТИ" (версия для ПК)</v>
      </c>
      <c r="D66" s="144">
        <v>1500</v>
      </c>
      <c r="E66" s="145"/>
      <c r="F66" s="145"/>
      <c r="G66" s="145"/>
      <c r="H66" s="146"/>
    </row>
    <row r="67" spans="1:8" s="16" customFormat="1" ht="37.5" customHeight="1" outlineLevel="1" x14ac:dyDescent="0.2">
      <c r="A67" s="147" t="s">
        <v>40</v>
      </c>
      <c r="B67" s="148"/>
      <c r="C67" s="143"/>
      <c r="D67" s="36">
        <v>3000</v>
      </c>
      <c r="E67" s="37"/>
      <c r="F67" s="37"/>
      <c r="G67" s="37"/>
      <c r="H67" s="38"/>
    </row>
    <row r="68" spans="1:8" s="16" customFormat="1" ht="37.5" customHeight="1" outlineLevel="1" x14ac:dyDescent="0.2">
      <c r="A68" s="147" t="s">
        <v>41</v>
      </c>
      <c r="B68" s="148"/>
      <c r="C68" s="143"/>
      <c r="D68" s="36">
        <v>4500</v>
      </c>
      <c r="E68" s="37"/>
      <c r="F68" s="37"/>
      <c r="G68" s="37"/>
      <c r="H68" s="38"/>
    </row>
    <row r="69" spans="1:8" s="16" customFormat="1" ht="37.5" customHeight="1" outlineLevel="1" x14ac:dyDescent="0.2">
      <c r="A69" s="147" t="s">
        <v>42</v>
      </c>
      <c r="B69" s="148"/>
      <c r="C69" s="143"/>
      <c r="D69" s="36">
        <v>6000</v>
      </c>
      <c r="E69" s="37"/>
      <c r="F69" s="37"/>
      <c r="G69" s="37"/>
      <c r="H69" s="38"/>
    </row>
    <row r="70" spans="1:8" s="16" customFormat="1" ht="37.5" customHeight="1" outlineLevel="1" x14ac:dyDescent="0.2">
      <c r="A70" s="147" t="s">
        <v>43</v>
      </c>
      <c r="B70" s="148"/>
      <c r="C70" s="143"/>
      <c r="D70" s="36">
        <v>7500</v>
      </c>
      <c r="E70" s="37"/>
      <c r="F70" s="37"/>
      <c r="G70" s="37"/>
      <c r="H70" s="38"/>
    </row>
    <row r="71" spans="1:8" s="16" customFormat="1" ht="37.5" customHeight="1" outlineLevel="1" x14ac:dyDescent="0.2">
      <c r="A71" s="147" t="s">
        <v>44</v>
      </c>
      <c r="B71" s="148"/>
      <c r="C71" s="143"/>
      <c r="D71" s="36">
        <v>9000</v>
      </c>
      <c r="E71" s="37"/>
      <c r="F71" s="37"/>
      <c r="G71" s="37"/>
      <c r="H71" s="38"/>
    </row>
    <row r="72" spans="1:8" s="16" customFormat="1" ht="37.5" customHeight="1" outlineLevel="1" x14ac:dyDescent="0.2">
      <c r="A72" s="147" t="s">
        <v>45</v>
      </c>
      <c r="B72" s="148"/>
      <c r="C72" s="143"/>
      <c r="D72" s="36">
        <v>10500</v>
      </c>
      <c r="E72" s="37"/>
      <c r="F72" s="37"/>
      <c r="G72" s="37"/>
      <c r="H72" s="38"/>
    </row>
    <row r="73" spans="1:8" s="16" customFormat="1" ht="37.5" customHeight="1" outlineLevel="1" x14ac:dyDescent="0.2">
      <c r="A73" s="147" t="s">
        <v>46</v>
      </c>
      <c r="B73" s="148"/>
      <c r="C73" s="143"/>
      <c r="D73" s="36">
        <v>12000</v>
      </c>
      <c r="E73" s="37"/>
      <c r="F73" s="37"/>
      <c r="G73" s="37"/>
      <c r="H73" s="38"/>
    </row>
    <row r="74" spans="1:8" s="16" customFormat="1" ht="37.5" customHeight="1" outlineLevel="1" x14ac:dyDescent="0.2">
      <c r="A74" s="147" t="s">
        <v>47</v>
      </c>
      <c r="B74" s="148"/>
      <c r="C74" s="143"/>
      <c r="D74" s="36">
        <v>13500</v>
      </c>
      <c r="E74" s="37"/>
      <c r="F74" s="37"/>
      <c r="G74" s="37"/>
      <c r="H74" s="38"/>
    </row>
    <row r="75" spans="1:8" s="16" customFormat="1" ht="37.5" customHeight="1" outlineLevel="1" x14ac:dyDescent="0.2">
      <c r="A75" s="147" t="s">
        <v>48</v>
      </c>
      <c r="B75" s="148"/>
      <c r="C75" s="143"/>
      <c r="D75" s="36">
        <v>15000</v>
      </c>
      <c r="E75" s="37"/>
      <c r="F75" s="37"/>
      <c r="G75" s="37"/>
      <c r="H75" s="38"/>
    </row>
    <row r="76" spans="1:8" s="16" customFormat="1" ht="37.5" customHeight="1" outlineLevel="1" x14ac:dyDescent="0.2">
      <c r="A76" s="147" t="s">
        <v>49</v>
      </c>
      <c r="B76" s="148"/>
      <c r="C76" s="143"/>
      <c r="D76" s="36">
        <v>16500</v>
      </c>
      <c r="E76" s="37"/>
      <c r="F76" s="37"/>
      <c r="G76" s="37"/>
      <c r="H76" s="38"/>
    </row>
    <row r="77" spans="1:8" s="16" customFormat="1" ht="37.5" customHeight="1" outlineLevel="1" x14ac:dyDescent="0.2">
      <c r="A77" s="147" t="s">
        <v>50</v>
      </c>
      <c r="B77" s="148"/>
      <c r="C77" s="143"/>
      <c r="D77" s="36">
        <v>18000</v>
      </c>
      <c r="E77" s="37"/>
      <c r="F77" s="37"/>
      <c r="G77" s="37"/>
      <c r="H77" s="38"/>
    </row>
    <row r="78" spans="1:8" s="16" customFormat="1" ht="37.5" customHeight="1" outlineLevel="1" x14ac:dyDescent="0.2">
      <c r="A78" s="147" t="s">
        <v>51</v>
      </c>
      <c r="B78" s="148"/>
      <c r="C78" s="143"/>
      <c r="D78" s="36">
        <v>19500</v>
      </c>
      <c r="E78" s="37"/>
      <c r="F78" s="37"/>
      <c r="G78" s="37"/>
      <c r="H78" s="38"/>
    </row>
    <row r="79" spans="1:8" s="16" customFormat="1" ht="37.5" customHeight="1" outlineLevel="1" x14ac:dyDescent="0.2">
      <c r="A79" s="147" t="s">
        <v>52</v>
      </c>
      <c r="B79" s="148"/>
      <c r="C79" s="143"/>
      <c r="D79" s="36">
        <v>21000</v>
      </c>
      <c r="E79" s="37"/>
      <c r="F79" s="37"/>
      <c r="G79" s="37"/>
      <c r="H79" s="38"/>
    </row>
    <row r="80" spans="1:8" s="16" customFormat="1" ht="37.5" customHeight="1" outlineLevel="1" x14ac:dyDescent="0.2">
      <c r="A80" s="147" t="s">
        <v>53</v>
      </c>
      <c r="B80" s="148"/>
      <c r="C80" s="143"/>
      <c r="D80" s="36">
        <v>22500</v>
      </c>
      <c r="E80" s="37"/>
      <c r="F80" s="37"/>
      <c r="G80" s="37"/>
      <c r="H80" s="38"/>
    </row>
    <row r="81" spans="1:8" s="16" customFormat="1" ht="37.5" customHeight="1" outlineLevel="1" x14ac:dyDescent="0.2">
      <c r="A81" s="147" t="s">
        <v>54</v>
      </c>
      <c r="B81" s="148"/>
      <c r="C81" s="143"/>
      <c r="D81" s="36">
        <v>24000</v>
      </c>
      <c r="E81" s="37"/>
      <c r="F81" s="37"/>
      <c r="G81" s="37"/>
      <c r="H81" s="38"/>
    </row>
    <row r="82" spans="1:8" s="16" customFormat="1" ht="37.5" customHeight="1" outlineLevel="1" x14ac:dyDescent="0.2">
      <c r="A82" s="147" t="s">
        <v>55</v>
      </c>
      <c r="B82" s="148"/>
      <c r="C82" s="143"/>
      <c r="D82" s="36">
        <v>25500</v>
      </c>
      <c r="E82" s="37"/>
      <c r="F82" s="37"/>
      <c r="G82" s="37"/>
      <c r="H82" s="38"/>
    </row>
    <row r="83" spans="1:8" s="16" customFormat="1" ht="37.5" customHeight="1" outlineLevel="1" x14ac:dyDescent="0.2">
      <c r="A83" s="147" t="s">
        <v>56</v>
      </c>
      <c r="B83" s="148"/>
      <c r="C83" s="143"/>
      <c r="D83" s="36">
        <v>27000</v>
      </c>
      <c r="E83" s="37"/>
      <c r="F83" s="37"/>
      <c r="G83" s="37"/>
      <c r="H83" s="38"/>
    </row>
    <row r="84" spans="1:8" s="16" customFormat="1" ht="37.5" customHeight="1" outlineLevel="1" x14ac:dyDescent="0.2">
      <c r="A84" s="147" t="s">
        <v>57</v>
      </c>
      <c r="B84" s="148"/>
      <c r="C84" s="143"/>
      <c r="D84" s="36">
        <v>28500</v>
      </c>
      <c r="E84" s="37"/>
      <c r="F84" s="37"/>
      <c r="G84" s="37"/>
      <c r="H84" s="38"/>
    </row>
    <row r="85" spans="1:8" s="16" customFormat="1" ht="37.5" customHeight="1" outlineLevel="1" x14ac:dyDescent="0.2">
      <c r="A85" s="147" t="s">
        <v>58</v>
      </c>
      <c r="B85" s="148"/>
      <c r="C85" s="143"/>
      <c r="D85" s="36">
        <v>30000</v>
      </c>
      <c r="E85" s="37"/>
      <c r="F85" s="37"/>
      <c r="G85" s="37"/>
      <c r="H85" s="38"/>
    </row>
    <row r="86" spans="1:8" s="16" customFormat="1" ht="37.5" customHeight="1" outlineLevel="1" thickBot="1" x14ac:dyDescent="0.25">
      <c r="A86" s="147" t="s">
        <v>181</v>
      </c>
      <c r="B86" s="148"/>
      <c r="C86" s="770"/>
      <c r="D86" s="36">
        <v>31500</v>
      </c>
      <c r="E86" s="37"/>
      <c r="F86" s="37"/>
      <c r="G86" s="37"/>
      <c r="H86" s="38"/>
    </row>
    <row r="87" spans="1:8" s="16" customFormat="1" ht="24.95" customHeight="1" thickBot="1" x14ac:dyDescent="0.25">
      <c r="A87" s="81"/>
      <c r="B87" s="464"/>
      <c r="C87" s="130"/>
      <c r="D87" s="350" t="s">
        <v>240</v>
      </c>
      <c r="E87" s="350"/>
      <c r="F87" s="350"/>
      <c r="G87" s="350"/>
      <c r="H87" s="351"/>
    </row>
    <row r="88" spans="1:8" s="16" customFormat="1" ht="24.95" customHeight="1" thickBot="1" x14ac:dyDescent="0.25">
      <c r="A88" s="465"/>
      <c r="B88" s="124"/>
      <c r="C88" s="125"/>
      <c r="D88" s="466" t="s">
        <v>171</v>
      </c>
      <c r="E88" s="467" t="s">
        <v>172</v>
      </c>
      <c r="F88" s="468" t="s">
        <v>173</v>
      </c>
      <c r="G88" s="467" t="s">
        <v>174</v>
      </c>
      <c r="H88" s="469" t="s">
        <v>175</v>
      </c>
    </row>
    <row r="89" spans="1:8" s="16" customFormat="1" ht="48" customHeight="1" x14ac:dyDescent="0.2">
      <c r="A89" s="29" t="s">
        <v>241</v>
      </c>
      <c r="B89" s="30" t="s">
        <v>27</v>
      </c>
      <c r="C89"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"2ГИС.ТОЛЬЯТТИ" (версия для ПК); 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Интернет-площадки и Веб-приложения на основе Cправочника организаций "2ГИС.ТОЛЬЯТТИ", http://api.2gis.ru/</v>
      </c>
      <c r="D89" s="31">
        <f>F89*1.2</f>
        <v>12016.8</v>
      </c>
      <c r="E89" s="32">
        <f>F89*1.1</f>
        <v>11015.400000000001</v>
      </c>
      <c r="F89" s="32">
        <v>10014</v>
      </c>
      <c r="G89" s="32">
        <f>F89*0.75</f>
        <v>7510.5</v>
      </c>
      <c r="H89" s="33">
        <f>F89*0.5</f>
        <v>5007</v>
      </c>
    </row>
    <row r="90" spans="1:8" s="16" customFormat="1" ht="132" customHeight="1" x14ac:dyDescent="0.2">
      <c r="A90" s="34"/>
      <c r="B90" s="35"/>
      <c r="C90" s="35"/>
      <c r="D90" s="36"/>
      <c r="E90" s="37"/>
      <c r="F90" s="37"/>
      <c r="G90" s="37"/>
      <c r="H90" s="38"/>
    </row>
    <row r="91" spans="1:8" s="16" customFormat="1" ht="97.5" customHeight="1" x14ac:dyDescent="0.2">
      <c r="A91" s="34"/>
      <c r="B91" s="39" t="s">
        <v>12</v>
      </c>
      <c r="C91"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Интернет-площадки и Веб-приложения на основе Cправочника организаций "2ГИС.ТОЛЬЯТТИ", http://api.2gis.ru/</v>
      </c>
      <c r="D91" s="36"/>
      <c r="E91" s="37"/>
      <c r="F91" s="37"/>
      <c r="G91" s="37"/>
      <c r="H91" s="38"/>
    </row>
    <row r="92" spans="1:8" s="16" customFormat="1" ht="166.5" customHeight="1" thickBot="1" x14ac:dyDescent="0.25">
      <c r="A92" s="41"/>
      <c r="B92" s="42" t="s">
        <v>13</v>
      </c>
      <c r="C92"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92" s="44"/>
      <c r="E92" s="45"/>
      <c r="F92" s="45"/>
      <c r="G92" s="45"/>
      <c r="H92" s="46"/>
    </row>
    <row r="93" spans="1:8" s="16" customFormat="1" ht="24.95" customHeight="1" thickBot="1" x14ac:dyDescent="0.25">
      <c r="A93" s="47"/>
      <c r="B93" s="48"/>
      <c r="C93" s="49"/>
      <c r="D93" s="291"/>
      <c r="E93" s="291"/>
      <c r="F93" s="291"/>
      <c r="G93" s="291"/>
      <c r="H93" s="463"/>
    </row>
    <row r="94" spans="1:8" s="16" customFormat="1" ht="48" customHeight="1" x14ac:dyDescent="0.2">
      <c r="A94" s="53" t="s">
        <v>242</v>
      </c>
      <c r="B94" s="30" t="s">
        <v>27</v>
      </c>
      <c r="C94"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"2ГИС.ТОЛЬЯТТИ" (версия для ПК); 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Интернет-площадки и Веб-приложения на основе Cправочника организаций "2ГИС.ТОЛЬЯТТИ", http://api.2gis.ru/</v>
      </c>
      <c r="D94" s="54">
        <f>F94*1.2</f>
        <v>13932</v>
      </c>
      <c r="E94" s="32">
        <f>F94*1.1</f>
        <v>12771.000000000002</v>
      </c>
      <c r="F94" s="32">
        <v>11610</v>
      </c>
      <c r="G94" s="32">
        <f>F94*0.75</f>
        <v>8707.5</v>
      </c>
      <c r="H94" s="33">
        <f>F94*0.5</f>
        <v>5805</v>
      </c>
    </row>
    <row r="95" spans="1:8" s="16" customFormat="1" ht="132" customHeight="1" x14ac:dyDescent="0.2">
      <c r="A95" s="55"/>
      <c r="B95" s="35"/>
      <c r="C95" s="35"/>
      <c r="D95" s="56"/>
      <c r="E95" s="37"/>
      <c r="F95" s="37"/>
      <c r="G95" s="37"/>
      <c r="H95" s="38"/>
    </row>
    <row r="96" spans="1:8" s="16" customFormat="1" ht="97.5" customHeight="1" x14ac:dyDescent="0.2">
      <c r="A96" s="55"/>
      <c r="B96" s="39" t="s">
        <v>12</v>
      </c>
      <c r="C96"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Интернет-площадки и Веб-приложения на основе Cправочника организаций "2ГИС.ТОЛЬЯТТИ", http://api.2gis.ru/</v>
      </c>
      <c r="D96" s="56"/>
      <c r="E96" s="37"/>
      <c r="F96" s="37"/>
      <c r="G96" s="37"/>
      <c r="H96" s="38"/>
    </row>
    <row r="97" spans="1:8" s="16" customFormat="1" ht="166.5" customHeight="1" x14ac:dyDescent="0.2">
      <c r="A97" s="55"/>
      <c r="B97" s="57" t="s">
        <v>13</v>
      </c>
      <c r="C97"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97" s="56"/>
      <c r="E97" s="37"/>
      <c r="F97" s="37"/>
      <c r="G97" s="37"/>
      <c r="H97" s="38"/>
    </row>
    <row r="98" spans="1:8" s="16" customFormat="1" ht="92.25" customHeight="1" thickBot="1" x14ac:dyDescent="0.25">
      <c r="A98" s="59"/>
      <c r="B98" s="42" t="s">
        <v>16</v>
      </c>
      <c r="C9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98" s="61"/>
      <c r="E98" s="45"/>
      <c r="F98" s="45"/>
      <c r="G98" s="45"/>
      <c r="H98" s="46"/>
    </row>
    <row r="99" spans="1:8" s="16" customFormat="1" ht="24.95" customHeight="1" thickBot="1" x14ac:dyDescent="0.25">
      <c r="A99" s="81"/>
      <c r="B99" s="82"/>
      <c r="C99" s="83"/>
      <c r="D99" s="291"/>
      <c r="E99" s="291"/>
      <c r="F99" s="291"/>
      <c r="G99" s="291"/>
      <c r="H99" s="463"/>
    </row>
    <row r="100" spans="1:8" s="16" customFormat="1" ht="50.1" customHeight="1" x14ac:dyDescent="0.2">
      <c r="A100" s="65" t="s">
        <v>243</v>
      </c>
      <c r="B100" s="66" t="s">
        <v>180</v>
      </c>
      <c r="C100" s="771" t="str">
        <f>"Электронный справочник на основе Справочника организаций "&amp;$C$2&amp;" (версия для ПК)"</f>
        <v>Электронный справочник на основе Справочника организаций "2ГИС.ТОЛЬЯТТИ" (версия для ПК)</v>
      </c>
      <c r="D100" s="271">
        <v>180</v>
      </c>
      <c r="E100" s="272"/>
      <c r="F100" s="272"/>
      <c r="G100" s="272"/>
      <c r="H100" s="273"/>
    </row>
    <row r="101" spans="1:8" s="16" customFormat="1" ht="94.5" customHeight="1" x14ac:dyDescent="0.2">
      <c r="A101" s="71"/>
      <c r="B101" s="72" t="s">
        <v>23</v>
      </c>
      <c r="C101" s="116"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Интернет-площадки и Веб-приложения на основе Cправочника организаций "2ГИС.ТОЛЬЯТТИ", http://api.2gis.ru/</v>
      </c>
      <c r="D101" s="94"/>
      <c r="E101" s="95"/>
      <c r="F101" s="95"/>
      <c r="G101" s="95"/>
      <c r="H101" s="274"/>
    </row>
    <row r="102" spans="1:8" s="16" customFormat="1" ht="163.5" customHeight="1" thickBot="1" x14ac:dyDescent="0.25">
      <c r="A102" s="77"/>
      <c r="B102" s="97" t="s">
        <v>13</v>
      </c>
      <c r="C102"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102" s="275"/>
      <c r="E102" s="276"/>
      <c r="F102" s="276"/>
      <c r="G102" s="276"/>
      <c r="H102" s="277"/>
    </row>
    <row r="103" spans="1:8" s="16" customFormat="1" ht="24.95" customHeight="1" thickBot="1" x14ac:dyDescent="0.25">
      <c r="A103" s="81"/>
      <c r="B103" s="129"/>
      <c r="C103" s="130"/>
      <c r="D103" s="350" t="s">
        <v>240</v>
      </c>
      <c r="E103" s="350"/>
      <c r="F103" s="350"/>
      <c r="G103" s="350"/>
      <c r="H103" s="351"/>
    </row>
    <row r="104" spans="1:8" s="16" customFormat="1" ht="50.1" customHeight="1" thickBot="1" x14ac:dyDescent="0.25">
      <c r="A104" s="136" t="s">
        <v>38</v>
      </c>
      <c r="B104" s="137"/>
      <c r="C104" s="137"/>
      <c r="D104" s="470" t="str">
        <f>"от "&amp;MIN(D105:D123)&amp;" до "&amp;MAX(D105:D123)</f>
        <v>от 1500 до 28500</v>
      </c>
      <c r="E104" s="471"/>
      <c r="F104" s="471"/>
      <c r="G104" s="471"/>
      <c r="H104" s="472"/>
    </row>
    <row r="105" spans="1:8" s="16" customFormat="1" ht="37.5" customHeight="1" outlineLevel="1" x14ac:dyDescent="0.2">
      <c r="A105" s="141" t="s">
        <v>244</v>
      </c>
      <c r="B105" s="369"/>
      <c r="C105" s="687" t="str">
        <f>"Электронный справочник на основе Справочника организаций "&amp;$C$2&amp;" (версия для ПК)"</f>
        <v>Электронный справочник на основе Справочника организаций "2ГИС.ТОЛЬЯТТИ" (версия для ПК)</v>
      </c>
      <c r="D105" s="370">
        <v>1500</v>
      </c>
      <c r="E105" s="145"/>
      <c r="F105" s="145"/>
      <c r="G105" s="145"/>
      <c r="H105" s="146"/>
    </row>
    <row r="106" spans="1:8" s="16" customFormat="1" ht="37.5" customHeight="1" outlineLevel="1" x14ac:dyDescent="0.2">
      <c r="A106" s="558" t="s">
        <v>245</v>
      </c>
      <c r="B106" s="568"/>
      <c r="C106" s="688"/>
      <c r="D106" s="370">
        <v>3000</v>
      </c>
      <c r="E106" s="145"/>
      <c r="F106" s="145"/>
      <c r="G106" s="145"/>
      <c r="H106" s="146"/>
    </row>
    <row r="107" spans="1:8" s="16" customFormat="1" ht="37.5" customHeight="1" outlineLevel="1" x14ac:dyDescent="0.2">
      <c r="A107" s="558" t="s">
        <v>246</v>
      </c>
      <c r="B107" s="568"/>
      <c r="C107" s="688"/>
      <c r="D107" s="370">
        <v>4500</v>
      </c>
      <c r="E107" s="145"/>
      <c r="F107" s="145"/>
      <c r="G107" s="145"/>
      <c r="H107" s="146"/>
    </row>
    <row r="108" spans="1:8" s="16" customFormat="1" ht="37.5" customHeight="1" outlineLevel="1" x14ac:dyDescent="0.2">
      <c r="A108" s="558" t="s">
        <v>247</v>
      </c>
      <c r="B108" s="568"/>
      <c r="C108" s="688"/>
      <c r="D108" s="370">
        <v>6000</v>
      </c>
      <c r="E108" s="145"/>
      <c r="F108" s="145"/>
      <c r="G108" s="145"/>
      <c r="H108" s="146"/>
    </row>
    <row r="109" spans="1:8" s="16" customFormat="1" ht="37.5" customHeight="1" outlineLevel="1" x14ac:dyDescent="0.2">
      <c r="A109" s="558" t="s">
        <v>248</v>
      </c>
      <c r="B109" s="568"/>
      <c r="C109" s="688"/>
      <c r="D109" s="370">
        <v>7500</v>
      </c>
      <c r="E109" s="145"/>
      <c r="F109" s="145"/>
      <c r="G109" s="145"/>
      <c r="H109" s="146"/>
    </row>
    <row r="110" spans="1:8" s="16" customFormat="1" ht="37.5" customHeight="1" outlineLevel="1" x14ac:dyDescent="0.2">
      <c r="A110" s="558" t="s">
        <v>249</v>
      </c>
      <c r="B110" s="568"/>
      <c r="C110" s="688"/>
      <c r="D110" s="370">
        <v>9000</v>
      </c>
      <c r="E110" s="145"/>
      <c r="F110" s="145"/>
      <c r="G110" s="145"/>
      <c r="H110" s="146"/>
    </row>
    <row r="111" spans="1:8" s="16" customFormat="1" ht="37.5" customHeight="1" outlineLevel="1" x14ac:dyDescent="0.2">
      <c r="A111" s="558" t="s">
        <v>250</v>
      </c>
      <c r="B111" s="568"/>
      <c r="C111" s="688"/>
      <c r="D111" s="370">
        <v>10500</v>
      </c>
      <c r="E111" s="145"/>
      <c r="F111" s="145"/>
      <c r="G111" s="145"/>
      <c r="H111" s="146"/>
    </row>
    <row r="112" spans="1:8" s="16" customFormat="1" ht="37.5" customHeight="1" outlineLevel="1" x14ac:dyDescent="0.2">
      <c r="A112" s="558" t="s">
        <v>251</v>
      </c>
      <c r="B112" s="568"/>
      <c r="C112" s="688"/>
      <c r="D112" s="370">
        <v>12000</v>
      </c>
      <c r="E112" s="145"/>
      <c r="F112" s="145"/>
      <c r="G112" s="145"/>
      <c r="H112" s="146"/>
    </row>
    <row r="113" spans="1:8" s="16" customFormat="1" ht="37.5" customHeight="1" outlineLevel="1" x14ac:dyDescent="0.2">
      <c r="A113" s="558" t="s">
        <v>252</v>
      </c>
      <c r="B113" s="568"/>
      <c r="C113" s="688"/>
      <c r="D113" s="370">
        <v>13500</v>
      </c>
      <c r="E113" s="145"/>
      <c r="F113" s="145"/>
      <c r="G113" s="145"/>
      <c r="H113" s="146"/>
    </row>
    <row r="114" spans="1:8" s="16" customFormat="1" ht="37.5" customHeight="1" outlineLevel="1" x14ac:dyDescent="0.2">
      <c r="A114" s="558" t="s">
        <v>253</v>
      </c>
      <c r="B114" s="568"/>
      <c r="C114" s="688"/>
      <c r="D114" s="370">
        <v>15000</v>
      </c>
      <c r="E114" s="145"/>
      <c r="F114" s="145"/>
      <c r="G114" s="145"/>
      <c r="H114" s="146"/>
    </row>
    <row r="115" spans="1:8" s="16" customFormat="1" ht="37.5" customHeight="1" outlineLevel="1" x14ac:dyDescent="0.2">
      <c r="A115" s="558" t="s">
        <v>254</v>
      </c>
      <c r="B115" s="568"/>
      <c r="C115" s="688"/>
      <c r="D115" s="370">
        <v>16500</v>
      </c>
      <c r="E115" s="145"/>
      <c r="F115" s="145"/>
      <c r="G115" s="145"/>
      <c r="H115" s="146"/>
    </row>
    <row r="116" spans="1:8" s="16" customFormat="1" ht="37.5" customHeight="1" outlineLevel="1" x14ac:dyDescent="0.2">
      <c r="A116" s="558" t="s">
        <v>255</v>
      </c>
      <c r="B116" s="568"/>
      <c r="C116" s="688"/>
      <c r="D116" s="370">
        <v>18000</v>
      </c>
      <c r="E116" s="145"/>
      <c r="F116" s="145"/>
      <c r="G116" s="145"/>
      <c r="H116" s="146"/>
    </row>
    <row r="117" spans="1:8" s="16" customFormat="1" ht="37.5" customHeight="1" outlineLevel="1" x14ac:dyDescent="0.2">
      <c r="A117" s="558" t="s">
        <v>256</v>
      </c>
      <c r="B117" s="568"/>
      <c r="C117" s="688"/>
      <c r="D117" s="370">
        <v>19500</v>
      </c>
      <c r="E117" s="145"/>
      <c r="F117" s="145"/>
      <c r="G117" s="145"/>
      <c r="H117" s="146"/>
    </row>
    <row r="118" spans="1:8" s="16" customFormat="1" ht="37.5" customHeight="1" outlineLevel="1" x14ac:dyDescent="0.2">
      <c r="A118" s="558" t="s">
        <v>257</v>
      </c>
      <c r="B118" s="568"/>
      <c r="C118" s="688"/>
      <c r="D118" s="370">
        <v>21000</v>
      </c>
      <c r="E118" s="145"/>
      <c r="F118" s="145"/>
      <c r="G118" s="145"/>
      <c r="H118" s="146"/>
    </row>
    <row r="119" spans="1:8" s="16" customFormat="1" ht="37.5" customHeight="1" outlineLevel="1" x14ac:dyDescent="0.2">
      <c r="A119" s="558" t="s">
        <v>258</v>
      </c>
      <c r="B119" s="568"/>
      <c r="C119" s="688"/>
      <c r="D119" s="370">
        <v>22500</v>
      </c>
      <c r="E119" s="145"/>
      <c r="F119" s="145"/>
      <c r="G119" s="145"/>
      <c r="H119" s="146"/>
    </row>
    <row r="120" spans="1:8" s="16" customFormat="1" ht="37.5" customHeight="1" outlineLevel="1" x14ac:dyDescent="0.2">
      <c r="A120" s="558" t="s">
        <v>259</v>
      </c>
      <c r="B120" s="568"/>
      <c r="C120" s="688"/>
      <c r="D120" s="370">
        <v>24000</v>
      </c>
      <c r="E120" s="145"/>
      <c r="F120" s="145"/>
      <c r="G120" s="145"/>
      <c r="H120" s="146"/>
    </row>
    <row r="121" spans="1:8" s="16" customFormat="1" ht="37.5" customHeight="1" outlineLevel="1" x14ac:dyDescent="0.2">
      <c r="A121" s="558" t="s">
        <v>260</v>
      </c>
      <c r="B121" s="568"/>
      <c r="C121" s="688"/>
      <c r="D121" s="370">
        <v>25500</v>
      </c>
      <c r="E121" s="145"/>
      <c r="F121" s="145"/>
      <c r="G121" s="145"/>
      <c r="H121" s="146"/>
    </row>
    <row r="122" spans="1:8" s="16" customFormat="1" ht="37.5" customHeight="1" outlineLevel="1" x14ac:dyDescent="0.2">
      <c r="A122" s="558" t="s">
        <v>261</v>
      </c>
      <c r="B122" s="568"/>
      <c r="C122" s="688"/>
      <c r="D122" s="370">
        <v>27000</v>
      </c>
      <c r="E122" s="145"/>
      <c r="F122" s="145"/>
      <c r="G122" s="145"/>
      <c r="H122" s="146"/>
    </row>
    <row r="123" spans="1:8" s="16" customFormat="1" ht="37.5" customHeight="1" outlineLevel="1" x14ac:dyDescent="0.2">
      <c r="A123" s="558" t="s">
        <v>262</v>
      </c>
      <c r="B123" s="568"/>
      <c r="C123" s="688"/>
      <c r="D123" s="370">
        <v>28500</v>
      </c>
      <c r="E123" s="145"/>
      <c r="F123" s="145"/>
      <c r="G123" s="145"/>
      <c r="H123" s="146"/>
    </row>
    <row r="124" spans="1:8" s="16" customFormat="1" ht="37.5" customHeight="1" outlineLevel="1" x14ac:dyDescent="0.2">
      <c r="A124" s="147" t="s">
        <v>263</v>
      </c>
      <c r="B124" s="371"/>
      <c r="C124" s="688"/>
      <c r="D124" s="370">
        <v>30000</v>
      </c>
      <c r="E124" s="145"/>
      <c r="F124" s="145"/>
      <c r="G124" s="145"/>
      <c r="H124" s="146"/>
    </row>
    <row r="125" spans="1:8" s="16" customFormat="1" ht="37.5" customHeight="1" outlineLevel="1" thickBot="1" x14ac:dyDescent="0.25">
      <c r="A125" s="147" t="s">
        <v>264</v>
      </c>
      <c r="B125" s="371"/>
      <c r="C125" s="689"/>
      <c r="D125" s="370">
        <v>31500</v>
      </c>
      <c r="E125" s="145"/>
      <c r="F125" s="145"/>
      <c r="G125" s="145"/>
      <c r="H125" s="146"/>
    </row>
    <row r="126" spans="1:8" s="16" customFormat="1" ht="50.1" customHeight="1" thickBot="1" x14ac:dyDescent="0.25">
      <c r="A126" s="136" t="s">
        <v>59</v>
      </c>
      <c r="B126" s="137"/>
      <c r="C126" s="137"/>
      <c r="D126" s="138" t="str">
        <f>"от "&amp;MIN(D127:D136)&amp;" до "&amp;MAX(D127:D136)</f>
        <v>от 390 до 9390</v>
      </c>
      <c r="E126" s="139"/>
      <c r="F126" s="139"/>
      <c r="G126" s="139"/>
      <c r="H126" s="140"/>
    </row>
    <row r="127" spans="1:8" s="16" customFormat="1" ht="154.5" customHeight="1" x14ac:dyDescent="0.2">
      <c r="A127" s="283" t="s">
        <v>342</v>
      </c>
      <c r="B127" s="150" t="s">
        <v>197</v>
      </c>
      <c r="C127" s="67"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v>
      </c>
      <c r="D127" s="295">
        <v>1380</v>
      </c>
      <c r="E127" s="295"/>
      <c r="F127" s="295"/>
      <c r="G127" s="295"/>
      <c r="H127" s="54"/>
    </row>
    <row r="128" spans="1:8" s="16" customFormat="1" ht="37.5" customHeight="1" x14ac:dyDescent="0.2">
      <c r="A128" s="160" t="s">
        <v>61</v>
      </c>
      <c r="B128" s="161"/>
      <c r="C128" s="156" t="str">
        <f>"Электронный справочник на основе Справочника организаций "&amp;$C$2&amp;" (версия для ПК)"</f>
        <v>Электронный справочник на основе Справочника организаций "2ГИС.ТОЛЬЯТТИ" (версия для ПК)</v>
      </c>
      <c r="D128" s="297">
        <v>840</v>
      </c>
      <c r="E128" s="157"/>
      <c r="F128" s="157"/>
      <c r="G128" s="157"/>
      <c r="H128" s="158"/>
    </row>
    <row r="129" spans="1:8" s="16" customFormat="1" ht="37.5" customHeight="1" x14ac:dyDescent="0.2">
      <c r="A129" s="160" t="s">
        <v>62</v>
      </c>
      <c r="B129" s="161"/>
      <c r="C129" s="159"/>
      <c r="D129" s="297">
        <v>9390</v>
      </c>
      <c r="E129" s="157"/>
      <c r="F129" s="157"/>
      <c r="G129" s="157"/>
      <c r="H129" s="158"/>
    </row>
    <row r="130" spans="1:8" s="16" customFormat="1" ht="37.5" customHeight="1" x14ac:dyDescent="0.2">
      <c r="A130" s="160" t="s">
        <v>63</v>
      </c>
      <c r="B130" s="161"/>
      <c r="C130" s="159"/>
      <c r="D130" s="297">
        <v>2190</v>
      </c>
      <c r="E130" s="157"/>
      <c r="F130" s="157"/>
      <c r="G130" s="157"/>
      <c r="H130" s="158"/>
    </row>
    <row r="131" spans="1:8" s="16" customFormat="1" ht="37.5" customHeight="1" x14ac:dyDescent="0.2">
      <c r="A131" s="772" t="s">
        <v>64</v>
      </c>
      <c r="B131" s="773"/>
      <c r="C131" s="159"/>
      <c r="D131" s="297">
        <v>5790</v>
      </c>
      <c r="E131" s="157"/>
      <c r="F131" s="157"/>
      <c r="G131" s="157"/>
      <c r="H131" s="158"/>
    </row>
    <row r="132" spans="1:8" s="16" customFormat="1" ht="37.5" customHeight="1" x14ac:dyDescent="0.2">
      <c r="A132" s="160" t="s">
        <v>65</v>
      </c>
      <c r="B132" s="161"/>
      <c r="C132" s="159"/>
      <c r="D132" s="56">
        <v>390</v>
      </c>
      <c r="E132" s="37"/>
      <c r="F132" s="37"/>
      <c r="G132" s="37"/>
      <c r="H132" s="38"/>
    </row>
    <row r="133" spans="1:8" s="16" customFormat="1" ht="37.5" customHeight="1" x14ac:dyDescent="0.2">
      <c r="A133" s="160" t="s">
        <v>66</v>
      </c>
      <c r="B133" s="161"/>
      <c r="C133" s="159"/>
      <c r="D133" s="56">
        <v>390</v>
      </c>
      <c r="E133" s="37"/>
      <c r="F133" s="37"/>
      <c r="G133" s="37"/>
      <c r="H133" s="38"/>
    </row>
    <row r="134" spans="1:8" s="16" customFormat="1" ht="37.5" customHeight="1" x14ac:dyDescent="0.2">
      <c r="A134" s="160" t="s">
        <v>67</v>
      </c>
      <c r="B134" s="161"/>
      <c r="C134" s="159"/>
      <c r="D134" s="56">
        <v>780</v>
      </c>
      <c r="E134" s="37"/>
      <c r="F134" s="37"/>
      <c r="G134" s="37"/>
      <c r="H134" s="38"/>
    </row>
    <row r="135" spans="1:8" s="16" customFormat="1" ht="37.5" customHeight="1" x14ac:dyDescent="0.2">
      <c r="A135" s="160" t="s">
        <v>68</v>
      </c>
      <c r="B135" s="161"/>
      <c r="C135" s="159"/>
      <c r="D135" s="56">
        <v>1170</v>
      </c>
      <c r="E135" s="37"/>
      <c r="F135" s="37"/>
      <c r="G135" s="37"/>
      <c r="H135" s="38"/>
    </row>
    <row r="136" spans="1:8" s="16" customFormat="1" ht="37.5" customHeight="1" thickBot="1" x14ac:dyDescent="0.25">
      <c r="A136" s="207" t="s">
        <v>69</v>
      </c>
      <c r="B136" s="208"/>
      <c r="C136" s="164"/>
      <c r="D136" s="56">
        <v>6990</v>
      </c>
      <c r="E136" s="37"/>
      <c r="F136" s="37"/>
      <c r="G136" s="37"/>
      <c r="H136" s="38"/>
    </row>
    <row r="137" spans="1:8" s="16" customFormat="1" ht="117.75" customHeight="1" thickBot="1" x14ac:dyDescent="0.25">
      <c r="A137" s="287" t="s">
        <v>71</v>
      </c>
      <c r="B137" s="288"/>
      <c r="C137" s="28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"2ГИС.ТОЛЬЯТТИ" (версия для ПК); 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Интернет-площадки и Веб-приложения на основе Cправочника организаций "2ГИС.ТОЛЬЯТТИ", http://api.2gis.ru/</v>
      </c>
      <c r="D137" s="45">
        <v>30</v>
      </c>
      <c r="E137" s="45"/>
      <c r="F137" s="45"/>
      <c r="G137" s="45"/>
      <c r="H137" s="46"/>
    </row>
    <row r="138" spans="1:8" s="28" customFormat="1" ht="50.1" customHeight="1" thickBot="1" x14ac:dyDescent="0.25">
      <c r="A138" s="24" t="s">
        <v>72</v>
      </c>
      <c r="B138" s="25"/>
      <c r="C138" s="26"/>
      <c r="D138" s="173" t="str">
        <f>"от "&amp;MIN(D140,D160:D174)&amp;" до "&amp;MAX(D140,D160:D174)</f>
        <v>от 540 до 22290</v>
      </c>
      <c r="E138" s="173"/>
      <c r="F138" s="173"/>
      <c r="G138" s="173"/>
      <c r="H138" s="174"/>
    </row>
    <row r="139" spans="1:8" s="16" customFormat="1" ht="24.95" customHeight="1" thickBot="1" x14ac:dyDescent="0.25">
      <c r="A139" s="290"/>
      <c r="B139" s="291"/>
      <c r="C139" s="130"/>
      <c r="D139" s="292"/>
      <c r="E139" s="292"/>
      <c r="F139" s="292"/>
      <c r="G139" s="292"/>
      <c r="H139" s="293"/>
    </row>
    <row r="140" spans="1:8" s="16" customFormat="1" ht="68.25" customHeight="1" thickBot="1" x14ac:dyDescent="0.25">
      <c r="A140" s="179" t="s">
        <v>73</v>
      </c>
      <c r="B140" s="180"/>
      <c r="C140"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"2ГИС.ТОЛЬЯТТИ" (версия для ПК); Интернет-площадка 2gis.kz на основе Cправочника организаций "2ГИС.ТОЛЬЯТТИ"; Электронный справочник на основе Справочника организаций "2ГИС.ТОЛЬЯТТИ" (мобильная версия); Интернет-площадки и Веб-приложения на основе Cправочника организаций "2ГИС.ТОЛЬЯТТИ", http://api.2gis.kz/</v>
      </c>
      <c r="D140" s="182">
        <v>12600</v>
      </c>
      <c r="E140" s="182"/>
      <c r="F140" s="182"/>
      <c r="G140" s="182"/>
      <c r="H140" s="183"/>
    </row>
    <row r="141" spans="1:8" s="16" customFormat="1" ht="68.25" customHeight="1" thickBot="1" x14ac:dyDescent="0.25">
      <c r="A141" s="184" t="s">
        <v>74</v>
      </c>
      <c r="B141" s="185"/>
      <c r="C141" s="186"/>
      <c r="D141" s="187" t="s">
        <v>75</v>
      </c>
      <c r="E141" s="188"/>
      <c r="F141" s="188"/>
      <c r="G141" s="188"/>
      <c r="H141" s="189"/>
    </row>
    <row r="142" spans="1:8" s="16" customFormat="1" ht="68.25" customHeight="1" x14ac:dyDescent="0.2">
      <c r="A142" s="190" t="s">
        <v>76</v>
      </c>
      <c r="B142" s="191"/>
      <c r="C142" s="186"/>
      <c r="D142" s="157">
        <f>D140/4</f>
        <v>3150</v>
      </c>
      <c r="E142" s="157"/>
      <c r="F142" s="157"/>
      <c r="G142" s="157"/>
      <c r="H142" s="158"/>
    </row>
    <row r="143" spans="1:8" s="16" customFormat="1" ht="68.25" customHeight="1" x14ac:dyDescent="0.2">
      <c r="A143" s="190" t="s">
        <v>77</v>
      </c>
      <c r="B143" s="191"/>
      <c r="C143" s="186"/>
      <c r="D143" s="157">
        <f>D140/5</f>
        <v>2520</v>
      </c>
      <c r="E143" s="157"/>
      <c r="F143" s="157"/>
      <c r="G143" s="157"/>
      <c r="H143" s="158"/>
    </row>
    <row r="144" spans="1:8" s="16" customFormat="1" ht="68.25" customHeight="1" x14ac:dyDescent="0.2">
      <c r="A144" s="190" t="s">
        <v>78</v>
      </c>
      <c r="B144" s="191"/>
      <c r="C144" s="186"/>
      <c r="D144" s="157">
        <f>D140/6</f>
        <v>2100</v>
      </c>
      <c r="E144" s="157"/>
      <c r="F144" s="157"/>
      <c r="G144" s="157"/>
      <c r="H144" s="158"/>
    </row>
    <row r="145" spans="1:8" s="16" customFormat="1" ht="68.25" customHeight="1" x14ac:dyDescent="0.2">
      <c r="A145" s="190" t="s">
        <v>79</v>
      </c>
      <c r="B145" s="191"/>
      <c r="C145" s="186"/>
      <c r="D145" s="157">
        <f>D140/7</f>
        <v>1800</v>
      </c>
      <c r="E145" s="157"/>
      <c r="F145" s="157"/>
      <c r="G145" s="157"/>
      <c r="H145" s="158"/>
    </row>
    <row r="146" spans="1:8" s="16" customFormat="1" ht="68.25" customHeight="1" x14ac:dyDescent="0.2">
      <c r="A146" s="190" t="s">
        <v>80</v>
      </c>
      <c r="B146" s="191"/>
      <c r="C146" s="186"/>
      <c r="D146" s="157">
        <f>D140/8</f>
        <v>1575</v>
      </c>
      <c r="E146" s="157"/>
      <c r="F146" s="157"/>
      <c r="G146" s="157"/>
      <c r="H146" s="158"/>
    </row>
    <row r="147" spans="1:8" s="16" customFormat="1" ht="68.25" customHeight="1" x14ac:dyDescent="0.2">
      <c r="A147" s="190" t="s">
        <v>81</v>
      </c>
      <c r="B147" s="191"/>
      <c r="C147" s="186"/>
      <c r="D147" s="157">
        <f>D140/9</f>
        <v>1400</v>
      </c>
      <c r="E147" s="157"/>
      <c r="F147" s="157"/>
      <c r="G147" s="157"/>
      <c r="H147" s="158"/>
    </row>
    <row r="148" spans="1:8" s="16" customFormat="1" ht="68.25" customHeight="1" x14ac:dyDescent="0.2">
      <c r="A148" s="190" t="s">
        <v>82</v>
      </c>
      <c r="B148" s="191"/>
      <c r="C148" s="186"/>
      <c r="D148" s="157">
        <f>D140/10</f>
        <v>1260</v>
      </c>
      <c r="E148" s="157"/>
      <c r="F148" s="157"/>
      <c r="G148" s="157"/>
      <c r="H148" s="158"/>
    </row>
    <row r="149" spans="1:8" s="16" customFormat="1" ht="68.25" customHeight="1" thickBot="1" x14ac:dyDescent="0.25">
      <c r="A149" s="179" t="s">
        <v>83</v>
      </c>
      <c r="B149" s="180"/>
      <c r="C149" s="186"/>
      <c r="D149" s="182">
        <v>18888</v>
      </c>
      <c r="E149" s="182"/>
      <c r="F149" s="182"/>
      <c r="G149" s="182"/>
      <c r="H149" s="183"/>
    </row>
    <row r="150" spans="1:8" s="16" customFormat="1" ht="68.25" customHeight="1" thickBot="1" x14ac:dyDescent="0.25">
      <c r="A150" s="184" t="s">
        <v>74</v>
      </c>
      <c r="B150" s="185"/>
      <c r="C150" s="186"/>
      <c r="D150" s="187" t="s">
        <v>75</v>
      </c>
      <c r="E150" s="188"/>
      <c r="F150" s="188"/>
      <c r="G150" s="188"/>
      <c r="H150" s="189"/>
    </row>
    <row r="151" spans="1:8" s="16" customFormat="1" ht="68.25" customHeight="1" x14ac:dyDescent="0.2">
      <c r="A151" s="190" t="s">
        <v>76</v>
      </c>
      <c r="B151" s="191"/>
      <c r="C151" s="186"/>
      <c r="D151" s="157">
        <v>4722</v>
      </c>
      <c r="E151" s="157"/>
      <c r="F151" s="157"/>
      <c r="G151" s="157"/>
      <c r="H151" s="158"/>
    </row>
    <row r="152" spans="1:8" s="16" customFormat="1" ht="68.25" customHeight="1" x14ac:dyDescent="0.2">
      <c r="A152" s="190" t="s">
        <v>77</v>
      </c>
      <c r="B152" s="191"/>
      <c r="C152" s="186"/>
      <c r="D152" s="157">
        <v>3777.6</v>
      </c>
      <c r="E152" s="157"/>
      <c r="F152" s="157"/>
      <c r="G152" s="157"/>
      <c r="H152" s="158"/>
    </row>
    <row r="153" spans="1:8" s="16" customFormat="1" ht="68.25" customHeight="1" x14ac:dyDescent="0.2">
      <c r="A153" s="190" t="s">
        <v>78</v>
      </c>
      <c r="B153" s="191"/>
      <c r="C153" s="186"/>
      <c r="D153" s="157">
        <v>3148</v>
      </c>
      <c r="E153" s="157"/>
      <c r="F153" s="157"/>
      <c r="G153" s="157"/>
      <c r="H153" s="158"/>
    </row>
    <row r="154" spans="1:8" s="16" customFormat="1" ht="68.25" customHeight="1" x14ac:dyDescent="0.2">
      <c r="A154" s="190" t="s">
        <v>79</v>
      </c>
      <c r="B154" s="191"/>
      <c r="C154" s="186"/>
      <c r="D154" s="157">
        <v>2698.2857142857142</v>
      </c>
      <c r="E154" s="157"/>
      <c r="F154" s="157"/>
      <c r="G154" s="157"/>
      <c r="H154" s="158"/>
    </row>
    <row r="155" spans="1:8" s="16" customFormat="1" ht="68.25" customHeight="1" x14ac:dyDescent="0.2">
      <c r="A155" s="190" t="s">
        <v>80</v>
      </c>
      <c r="B155" s="191"/>
      <c r="C155" s="186"/>
      <c r="D155" s="157">
        <v>2361</v>
      </c>
      <c r="E155" s="157"/>
      <c r="F155" s="157"/>
      <c r="G155" s="157"/>
      <c r="H155" s="158"/>
    </row>
    <row r="156" spans="1:8" s="16" customFormat="1" ht="68.25" customHeight="1" x14ac:dyDescent="0.2">
      <c r="A156" s="190" t="s">
        <v>81</v>
      </c>
      <c r="B156" s="191"/>
      <c r="C156" s="186"/>
      <c r="D156" s="157">
        <v>2098.6666666666665</v>
      </c>
      <c r="E156" s="157"/>
      <c r="F156" s="157"/>
      <c r="G156" s="157"/>
      <c r="H156" s="158"/>
    </row>
    <row r="157" spans="1:8" s="16" customFormat="1" ht="68.25" customHeight="1" thickBot="1" x14ac:dyDescent="0.25">
      <c r="A157" s="190" t="s">
        <v>82</v>
      </c>
      <c r="B157" s="191"/>
      <c r="C157" s="194"/>
      <c r="D157" s="157">
        <v>1888.8</v>
      </c>
      <c r="E157" s="157"/>
      <c r="F157" s="157"/>
      <c r="G157" s="157"/>
      <c r="H157" s="158"/>
    </row>
    <row r="158" spans="1:8" s="16" customFormat="1" ht="62.45" customHeight="1" thickBot="1" x14ac:dyDescent="0.25">
      <c r="A158" s="195" t="s">
        <v>84</v>
      </c>
      <c r="B158" s="196"/>
      <c r="C158"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158" s="44">
        <v>10008</v>
      </c>
      <c r="E158" s="45"/>
      <c r="F158" s="45"/>
      <c r="G158" s="45"/>
      <c r="H158" s="46"/>
    </row>
    <row r="159" spans="1:8" s="16" customFormat="1" ht="24.95" customHeight="1" thickBot="1" x14ac:dyDescent="0.25">
      <c r="A159" s="290"/>
      <c r="B159" s="291"/>
      <c r="C159" s="125"/>
      <c r="D159" s="292"/>
      <c r="E159" s="292"/>
      <c r="F159" s="292"/>
      <c r="G159" s="292"/>
      <c r="H159" s="293"/>
    </row>
    <row r="160" spans="1:8" s="16" customFormat="1" ht="50.1" customHeight="1" x14ac:dyDescent="0.2">
      <c r="A160" s="154" t="s">
        <v>85</v>
      </c>
      <c r="B160" s="204"/>
      <c r="C160" s="298" t="str">
        <f>"Интернет-площадка 2gis.ru на основе Cправочника организаций "&amp;$C$2&amp;""</f>
        <v>Интернет-площадка 2gis.ru на основе Cправочника организаций "2ГИС.ТОЛЬЯТТИ"</v>
      </c>
      <c r="D160" s="297">
        <v>5490</v>
      </c>
      <c r="E160" s="157"/>
      <c r="F160" s="157"/>
      <c r="G160" s="157"/>
      <c r="H160" s="158"/>
    </row>
    <row r="161" spans="1:8" s="16" customFormat="1" ht="50.1" customHeight="1" x14ac:dyDescent="0.2">
      <c r="A161" s="160" t="s">
        <v>86</v>
      </c>
      <c r="B161" s="161"/>
      <c r="C161" s="203" t="str">
        <f>"Электронный справочник на основе Справочника организаций "&amp;$C$2&amp;" (версия для ПК)"</f>
        <v>Электронный справочник на основе Справочника организаций "2ГИС.ТОЛЬЯТТИ" (версия для ПК)</v>
      </c>
      <c r="D161" s="56">
        <v>6090</v>
      </c>
      <c r="E161" s="37"/>
      <c r="F161" s="37"/>
      <c r="G161" s="37"/>
      <c r="H161" s="38"/>
    </row>
    <row r="162" spans="1:8" s="16" customFormat="1" ht="50.1" customHeight="1" x14ac:dyDescent="0.2">
      <c r="A162" s="160" t="s">
        <v>87</v>
      </c>
      <c r="B162" s="161"/>
      <c r="C162" s="203" t="str">
        <f>"Электронный справочник на основе Справочника организаций "&amp;$C$2&amp;" (версия для ПК)"</f>
        <v>Электронный справочник на основе Справочника организаций "2ГИС.ТОЛЬЯТТИ" (версия для ПК)</v>
      </c>
      <c r="D162" s="56">
        <v>21990</v>
      </c>
      <c r="E162" s="37"/>
      <c r="F162" s="37"/>
      <c r="G162" s="37"/>
      <c r="H162" s="38"/>
    </row>
    <row r="163" spans="1:8" s="16" customFormat="1" ht="50.1" customHeight="1" x14ac:dyDescent="0.2">
      <c r="A163" s="160" t="s">
        <v>88</v>
      </c>
      <c r="B163" s="161"/>
      <c r="C163" s="203" t="str">
        <f>"Интернет-площадка 2gis.ru на основе Cправочника организаций "&amp;$C$2&amp;""</f>
        <v>Интернет-площадка 2gis.ru на основе Cправочника организаций "2ГИС.ТОЛЬЯТТИ"</v>
      </c>
      <c r="D163" s="56">
        <v>5790</v>
      </c>
      <c r="E163" s="37"/>
      <c r="F163" s="37"/>
      <c r="G163" s="37"/>
      <c r="H163" s="38"/>
    </row>
    <row r="164" spans="1:8" s="16" customFormat="1" ht="50.1" customHeight="1" x14ac:dyDescent="0.2">
      <c r="A164" s="160" t="s">
        <v>89</v>
      </c>
      <c r="B164" s="161"/>
      <c r="C164" s="203" t="str">
        <f>"Интернет-площадка 2gis.ru на основе Cправочника организаций "&amp;$C$2&amp;""</f>
        <v>Интернет-площадка 2gis.ru на основе Cправочника организаций "2ГИС.ТОЛЬЯТТИ"</v>
      </c>
      <c r="D164" s="56">
        <v>6948</v>
      </c>
      <c r="E164" s="37"/>
      <c r="F164" s="37"/>
      <c r="G164" s="37"/>
      <c r="H164" s="38"/>
    </row>
    <row r="165" spans="1:8" s="16" customFormat="1" ht="50.1" customHeight="1" x14ac:dyDescent="0.2">
      <c r="A165" s="160" t="s">
        <v>90</v>
      </c>
      <c r="B165" s="161"/>
      <c r="C165" s="203" t="str">
        <f>"Электронный справочник на основе Справочника организаций "&amp;$C$2&amp;" (версия для ПК)"</f>
        <v>Электронный справочник на основе Справочника организаций "2ГИС.ТОЛЬЯТТИ" (версия для ПК)</v>
      </c>
      <c r="D165" s="56">
        <v>8490</v>
      </c>
      <c r="E165" s="37"/>
      <c r="F165" s="37"/>
      <c r="G165" s="37"/>
      <c r="H165" s="38"/>
    </row>
    <row r="166" spans="1:8" s="16" customFormat="1" ht="50.1" customHeight="1" x14ac:dyDescent="0.2">
      <c r="A166" s="160" t="s">
        <v>91</v>
      </c>
      <c r="B166" s="161"/>
      <c r="C166" s="203" t="str">
        <f>"Электронный справочник на основе Справочника организаций "&amp;$C$2&amp;" (версия для ПК)"</f>
        <v>Электронный справочник на основе Справочника организаций "2ГИС.ТОЛЬЯТТИ" (версия для ПК)</v>
      </c>
      <c r="D166" s="56">
        <v>12390</v>
      </c>
      <c r="E166" s="37"/>
      <c r="F166" s="37"/>
      <c r="G166" s="37"/>
      <c r="H166" s="38"/>
    </row>
    <row r="167" spans="1:8" s="16" customFormat="1" ht="50.1" customHeight="1" x14ac:dyDescent="0.2">
      <c r="A167" s="160" t="s">
        <v>92</v>
      </c>
      <c r="B167" s="161"/>
      <c r="C167" s="203" t="str">
        <f>"Электронный справочник на основе Справочника организаций "&amp;$C$2&amp;" (версия для ПК)"</f>
        <v>Электронный справочник на основе Справочника организаций "2ГИС.ТОЛЬЯТТИ" (версия для ПК)</v>
      </c>
      <c r="D167" s="56">
        <v>22290</v>
      </c>
      <c r="E167" s="37"/>
      <c r="F167" s="37"/>
      <c r="G167" s="37"/>
      <c r="H167" s="38"/>
    </row>
    <row r="168" spans="1:8" s="16" customFormat="1" ht="50.1" customHeight="1" x14ac:dyDescent="0.2">
      <c r="A168" s="160" t="s">
        <v>93</v>
      </c>
      <c r="B168" s="161"/>
      <c r="C168" s="203" t="str">
        <f>C199</f>
        <v>электронный справочник на основе Справочника организаций "2ГИС.ТОЛЬЯТТИ" (мобильная версия 2ГИС 4.0 и выше)</v>
      </c>
      <c r="D168" s="56">
        <v>12000</v>
      </c>
      <c r="E168" s="37"/>
      <c r="F168" s="37"/>
      <c r="G168" s="37"/>
      <c r="H168" s="38"/>
    </row>
    <row r="169" spans="1:8" s="16" customFormat="1" ht="50.1" customHeight="1" x14ac:dyDescent="0.2">
      <c r="A169" s="160" t="s">
        <v>94</v>
      </c>
      <c r="B169" s="161"/>
      <c r="C169" s="203" t="s">
        <v>707</v>
      </c>
      <c r="D169" s="56">
        <v>540</v>
      </c>
      <c r="E169" s="37"/>
      <c r="F169" s="37"/>
      <c r="G169" s="37"/>
      <c r="H169" s="38"/>
    </row>
    <row r="170" spans="1:8" s="16" customFormat="1" ht="83.25" customHeight="1" x14ac:dyDescent="0.2">
      <c r="A170" s="160" t="s">
        <v>96</v>
      </c>
      <c r="B170" s="161"/>
      <c r="C170"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"2ГИС.ТОЛЬЯТТИ" (мобильная версия 2ГИС 4.0 и выше); Интернет-площадка 2gis.ru на основе Cправочника организаций "2ГИС.ТОЛЬЯТТИ"</v>
      </c>
      <c r="D170" s="56">
        <v>4590</v>
      </c>
      <c r="E170" s="37"/>
      <c r="F170" s="37"/>
      <c r="G170" s="37"/>
      <c r="H170" s="38"/>
    </row>
    <row r="171" spans="1:8" s="16" customFormat="1" ht="83.25" customHeight="1" x14ac:dyDescent="0.2">
      <c r="A171" s="160" t="s">
        <v>97</v>
      </c>
      <c r="B171" s="161"/>
      <c r="C171" s="203" t="str">
        <f t="shared" ref="C171:C173"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"2ГИС.ТОЛЬЯТТИ" (мобильная версия 2ГИС 4.0 и выше); Интернет-площадка 2gis.ru на основе Cправочника организаций "2ГИС.ТОЛЬЯТТИ"</v>
      </c>
      <c r="D171" s="56">
        <v>3672</v>
      </c>
      <c r="E171" s="37"/>
      <c r="F171" s="37"/>
      <c r="G171" s="37"/>
      <c r="H171" s="38"/>
    </row>
    <row r="172" spans="1:8" s="16" customFormat="1" ht="83.25" customHeight="1" x14ac:dyDescent="0.2">
      <c r="A172" s="160" t="s">
        <v>98</v>
      </c>
      <c r="B172" s="161"/>
      <c r="C172" s="203" t="str">
        <f t="shared" si="0"/>
        <v>электронный справочник на основе Справочника организаций "2ГИС.ТОЛЬЯТТИ" (мобильная версия 2ГИС 4.0 и выше); Интернет-площадка 2gis.ru на основе Cправочника организаций "2ГИС.ТОЛЬЯТТИ"</v>
      </c>
      <c r="D172" s="56">
        <v>3750</v>
      </c>
      <c r="E172" s="37"/>
      <c r="F172" s="37"/>
      <c r="G172" s="37"/>
      <c r="H172" s="38"/>
    </row>
    <row r="173" spans="1:8" s="16" customFormat="1" ht="83.25" customHeight="1" x14ac:dyDescent="0.2">
      <c r="A173" s="160" t="s">
        <v>99</v>
      </c>
      <c r="B173" s="161"/>
      <c r="C173" s="203" t="str">
        <f t="shared" si="0"/>
        <v>электронный справочник на основе Справочника организаций "2ГИС.ТОЛЬЯТТИ" (мобильная версия 2ГИС 4.0 и выше); Интернет-площадка 2gis.ru на основе Cправочника организаций "2ГИС.ТОЛЬЯТТИ"</v>
      </c>
      <c r="D173" s="56">
        <v>1836</v>
      </c>
      <c r="E173" s="37"/>
      <c r="F173" s="37"/>
      <c r="G173" s="37"/>
      <c r="H173" s="38"/>
    </row>
    <row r="174" spans="1:8" s="16" customFormat="1" ht="50.1" customHeight="1" thickBot="1" x14ac:dyDescent="0.25">
      <c r="A174" s="160" t="s">
        <v>102</v>
      </c>
      <c r="B174" s="161"/>
      <c r="C174" s="203" t="str">
        <f>"Электронный справочник на основе Справочника организаций "&amp;$C$2&amp;" (версия для ПК)"</f>
        <v>Электронный справочник на основе Справочника организаций "2ГИС.ТОЛЬЯТТИ" (версия для ПК)</v>
      </c>
      <c r="D174" s="56">
        <v>6990</v>
      </c>
      <c r="E174" s="37"/>
      <c r="F174" s="37"/>
      <c r="G174" s="37"/>
      <c r="H174" s="38"/>
    </row>
    <row r="175" spans="1:8" s="16" customFormat="1" ht="102" customHeight="1" thickBot="1" x14ac:dyDescent="0.25">
      <c r="A175" s="160" t="s">
        <v>16</v>
      </c>
      <c r="B175" s="161"/>
      <c r="C175"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175" s="56">
        <v>1380</v>
      </c>
      <c r="E175" s="37"/>
      <c r="F175" s="37"/>
      <c r="G175" s="37"/>
      <c r="H175" s="38"/>
    </row>
    <row r="176" spans="1:8" s="16" customFormat="1" ht="102" customHeight="1" thickBot="1" x14ac:dyDescent="0.25">
      <c r="A176" s="160" t="s">
        <v>103</v>
      </c>
      <c r="B176" s="161"/>
      <c r="C176"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176" s="56">
        <v>100002</v>
      </c>
      <c r="E176" s="37"/>
      <c r="F176" s="37"/>
      <c r="G176" s="37"/>
      <c r="H176" s="38"/>
    </row>
    <row r="177" spans="1:8" s="16" customFormat="1" ht="126" customHeight="1" x14ac:dyDescent="0.2">
      <c r="A177" s="160" t="s">
        <v>104</v>
      </c>
      <c r="B177" s="161"/>
      <c r="C177" s="30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"2ГИС.ТОЛЬЯТТИ" (версия для ПК); 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Интернет-площадки и Веб-приложения на основе Cправочника организаций "2ГИС.ТОЛЬЯТТИ", http://api.2gis.ru/</v>
      </c>
      <c r="D177" s="56">
        <v>14100</v>
      </c>
      <c r="E177" s="37"/>
      <c r="F177" s="37"/>
      <c r="G177" s="37"/>
      <c r="H177" s="38"/>
    </row>
    <row r="178" spans="1:8" s="16" customFormat="1" ht="96" customHeight="1" x14ac:dyDescent="0.2">
      <c r="A178" s="154" t="s">
        <v>105</v>
      </c>
      <c r="B178" s="204"/>
      <c r="C178"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Интернет-площадки и Веб-приложения на основе Cправочника организаций "2ГИС.ТОЛЬЯТТИ", http://api.2gis.ru/</v>
      </c>
      <c r="D178" s="56">
        <v>5010</v>
      </c>
      <c r="E178" s="37"/>
      <c r="F178" s="37"/>
      <c r="G178" s="37"/>
      <c r="H178" s="38"/>
    </row>
    <row r="179" spans="1:8" s="16" customFormat="1" ht="96" customHeight="1" x14ac:dyDescent="0.2">
      <c r="A179" s="154" t="s">
        <v>106</v>
      </c>
      <c r="B179" s="204"/>
      <c r="C179"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"2ГИС.ТОЛЬЯТТИ" (мобильная версия 2ГИС 4.0 и выше)</v>
      </c>
      <c r="D179" s="56">
        <v>5010</v>
      </c>
      <c r="E179" s="37"/>
      <c r="F179" s="37"/>
      <c r="G179" s="37"/>
      <c r="H179" s="38"/>
    </row>
    <row r="180" spans="1:8" s="16" customFormat="1" ht="78" customHeight="1" x14ac:dyDescent="0.2">
      <c r="A180" s="160" t="s">
        <v>100</v>
      </c>
      <c r="B180" s="161" t="s">
        <v>100</v>
      </c>
      <c r="C180"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"2ГИС.ТОЛЬЯТТИ" (мобильная версия 2ГИС 4.0 и выше)</v>
      </c>
      <c r="D180" s="56">
        <v>10008</v>
      </c>
      <c r="E180" s="37"/>
      <c r="F180" s="37"/>
      <c r="G180" s="37"/>
      <c r="H180" s="38"/>
    </row>
    <row r="181" spans="1:8" s="16" customFormat="1" ht="78" customHeight="1" x14ac:dyDescent="0.2">
      <c r="A181" s="160" t="s">
        <v>101</v>
      </c>
      <c r="B181" s="161" t="s">
        <v>101</v>
      </c>
      <c r="C181"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"2ГИС.ТОЛЬЯТТИ" (мобильная версия 2ГИС 4.0 и выше)</v>
      </c>
      <c r="D181" s="56">
        <v>7500</v>
      </c>
      <c r="E181" s="37"/>
      <c r="F181" s="37"/>
      <c r="G181" s="37"/>
      <c r="H181" s="38"/>
    </row>
    <row r="182" spans="1:8" s="16" customFormat="1" ht="50.1" customHeight="1" x14ac:dyDescent="0.2">
      <c r="A182" s="160" t="s">
        <v>107</v>
      </c>
      <c r="B182" s="161"/>
      <c r="C182" s="203" t="str">
        <f>"Интернет-площадка 2gis.ru на основе Cправочника организаций "&amp;$C$2&amp;""</f>
        <v>Интернет-площадка 2gis.ru на основе Cправочника организаций "2ГИС.ТОЛЬЯТТИ"</v>
      </c>
      <c r="D182" s="56">
        <v>7800</v>
      </c>
      <c r="E182" s="37"/>
      <c r="F182" s="37"/>
      <c r="G182" s="37"/>
      <c r="H182" s="38"/>
    </row>
    <row r="183" spans="1:8" s="16" customFormat="1" ht="50.1" customHeight="1" x14ac:dyDescent="0.2">
      <c r="A183" s="160" t="s">
        <v>108</v>
      </c>
      <c r="B183" s="161"/>
      <c r="C183" s="203" t="str">
        <f t="shared" ref="C183:C191" si="1">"Электронный справочник на основе Справочника организаций "&amp;$C$2&amp;" (версия для ПК)"</f>
        <v>Электронный справочник на основе Справочника организаций "2ГИС.ТОЛЬЯТТИ" (версия для ПК)</v>
      </c>
      <c r="D183" s="56">
        <v>8640</v>
      </c>
      <c r="E183" s="37"/>
      <c r="F183" s="37"/>
      <c r="G183" s="37"/>
      <c r="H183" s="38"/>
    </row>
    <row r="184" spans="1:8" s="16" customFormat="1" ht="50.1" customHeight="1" x14ac:dyDescent="0.2">
      <c r="A184" s="160" t="s">
        <v>109</v>
      </c>
      <c r="B184" s="161"/>
      <c r="C184" s="203" t="str">
        <f t="shared" si="1"/>
        <v>Электронный справочник на основе Справочника организаций "2ГИС.ТОЛЬЯТТИ" (версия для ПК)</v>
      </c>
      <c r="D184" s="56">
        <v>30840</v>
      </c>
      <c r="E184" s="37"/>
      <c r="F184" s="37"/>
      <c r="G184" s="37"/>
      <c r="H184" s="38"/>
    </row>
    <row r="185" spans="1:8" s="16" customFormat="1" ht="50.1" customHeight="1" x14ac:dyDescent="0.2">
      <c r="A185" s="160" t="s">
        <v>110</v>
      </c>
      <c r="B185" s="161"/>
      <c r="C185" s="203" t="str">
        <f>"Интернет-площадка 2gis.ru на основе Cправочника организаций "&amp;$C$2&amp;""</f>
        <v>Интернет-площадка 2gis.ru на основе Cправочника организаций "2ГИС.ТОЛЬЯТТИ"</v>
      </c>
      <c r="D185" s="56">
        <v>8160</v>
      </c>
      <c r="E185" s="37"/>
      <c r="F185" s="37"/>
      <c r="G185" s="37"/>
      <c r="H185" s="38"/>
    </row>
    <row r="186" spans="1:8" s="16" customFormat="1" ht="50.1" customHeight="1" x14ac:dyDescent="0.2">
      <c r="A186" s="160" t="s">
        <v>111</v>
      </c>
      <c r="B186" s="161"/>
      <c r="C186" s="203" t="str">
        <f>"Интернет-площадка 2gis.ru на основе Cправочника организаций "&amp;$C$2&amp;""</f>
        <v>Интернет-площадка 2gis.ru на основе Cправочника организаций "2ГИС.ТОЛЬЯТТИ"</v>
      </c>
      <c r="D186" s="56">
        <v>9792</v>
      </c>
      <c r="E186" s="37"/>
      <c r="F186" s="37"/>
      <c r="G186" s="37"/>
      <c r="H186" s="38"/>
    </row>
    <row r="187" spans="1:8" s="16" customFormat="1" ht="50.1" customHeight="1" x14ac:dyDescent="0.2">
      <c r="A187" s="160" t="s">
        <v>112</v>
      </c>
      <c r="B187" s="161"/>
      <c r="C187" s="203" t="str">
        <f t="shared" si="1"/>
        <v>Электронный справочник на основе Справочника организаций "2ГИС.ТОЛЬЯТТИ" (версия для ПК)</v>
      </c>
      <c r="D187" s="56">
        <v>12000</v>
      </c>
      <c r="E187" s="37"/>
      <c r="F187" s="37"/>
      <c r="G187" s="37"/>
      <c r="H187" s="38"/>
    </row>
    <row r="188" spans="1:8" s="16" customFormat="1" ht="50.1" customHeight="1" x14ac:dyDescent="0.2">
      <c r="A188" s="160" t="s">
        <v>113</v>
      </c>
      <c r="B188" s="161"/>
      <c r="C188" s="203" t="str">
        <f t="shared" si="1"/>
        <v>Электронный справочник на основе Справочника организаций "2ГИС.ТОЛЬЯТТИ" (версия для ПК)</v>
      </c>
      <c r="D188" s="56">
        <v>17400</v>
      </c>
      <c r="E188" s="37"/>
      <c r="F188" s="37"/>
      <c r="G188" s="37"/>
      <c r="H188" s="38"/>
    </row>
    <row r="189" spans="1:8" s="16" customFormat="1" ht="50.1" customHeight="1" x14ac:dyDescent="0.2">
      <c r="A189" s="160" t="s">
        <v>114</v>
      </c>
      <c r="B189" s="161"/>
      <c r="C189" s="203" t="str">
        <f t="shared" si="1"/>
        <v>Электронный справочник на основе Справочника организаций "2ГИС.ТОЛЬЯТТИ" (версия для ПК)</v>
      </c>
      <c r="D189" s="56">
        <v>31320</v>
      </c>
      <c r="E189" s="37"/>
      <c r="F189" s="37"/>
      <c r="G189" s="37"/>
      <c r="H189" s="38"/>
    </row>
    <row r="190" spans="1:8" s="16" customFormat="1" ht="50.1" customHeight="1" x14ac:dyDescent="0.2">
      <c r="A190" s="160" t="s">
        <v>115</v>
      </c>
      <c r="B190" s="161"/>
      <c r="C190" s="203" t="s">
        <v>707</v>
      </c>
      <c r="D190" s="56">
        <v>840</v>
      </c>
      <c r="E190" s="37"/>
      <c r="F190" s="37"/>
      <c r="G190" s="37"/>
      <c r="H190" s="38"/>
    </row>
    <row r="191" spans="1:8" s="16" customFormat="1" ht="50.1" customHeight="1" thickBot="1" x14ac:dyDescent="0.25">
      <c r="A191" s="160" t="s">
        <v>117</v>
      </c>
      <c r="B191" s="161"/>
      <c r="C191" s="203" t="str">
        <f t="shared" si="1"/>
        <v>Электронный справочник на основе Справочника организаций "2ГИС.ТОЛЬЯТТИ" (версия для ПК)</v>
      </c>
      <c r="D191" s="56">
        <v>9840</v>
      </c>
      <c r="E191" s="37"/>
      <c r="F191" s="37"/>
      <c r="G191" s="37"/>
      <c r="H191" s="38"/>
    </row>
    <row r="192" spans="1:8" s="28" customFormat="1" ht="50.1" customHeight="1" thickBot="1" x14ac:dyDescent="0.25">
      <c r="A192" s="24" t="s">
        <v>118</v>
      </c>
      <c r="B192" s="25"/>
      <c r="C192" s="26"/>
      <c r="D192" s="173"/>
      <c r="E192" s="173"/>
      <c r="F192" s="173"/>
      <c r="G192" s="173"/>
      <c r="H192" s="174"/>
    </row>
    <row r="193" spans="1:8" s="16" customFormat="1" ht="50.1" customHeight="1" x14ac:dyDescent="0.2">
      <c r="A193" s="160" t="s">
        <v>119</v>
      </c>
      <c r="B193" s="161"/>
      <c r="C193" s="206" t="str">
        <f>"Электронный справочник на основе Справочника организаций "&amp;$C$2&amp;" (мобильная версия)"</f>
        <v>Электронный справочник на основе Справочника организаций "2ГИС.ТОЛЬЯТТИ" (мобильная версия)</v>
      </c>
      <c r="D193" s="31">
        <v>5004</v>
      </c>
      <c r="E193" s="32"/>
      <c r="F193" s="32"/>
      <c r="G193" s="32"/>
      <c r="H193" s="33"/>
    </row>
    <row r="194" spans="1:8" s="16" customFormat="1" ht="50.1" customHeight="1" x14ac:dyDescent="0.2">
      <c r="A194" s="160" t="s">
        <v>120</v>
      </c>
      <c r="B194" s="161"/>
      <c r="C194" s="209"/>
      <c r="D194" s="36">
        <v>5004</v>
      </c>
      <c r="E194" s="37"/>
      <c r="F194" s="37"/>
      <c r="G194" s="37"/>
      <c r="H194" s="38"/>
    </row>
    <row r="195" spans="1:8" s="16" customFormat="1" ht="50.1" customHeight="1" x14ac:dyDescent="0.2">
      <c r="A195" s="207" t="s">
        <v>121</v>
      </c>
      <c r="B195" s="208"/>
      <c r="C195" s="209"/>
      <c r="D195" s="297">
        <v>3000</v>
      </c>
      <c r="E195" s="157"/>
      <c r="F195" s="157"/>
      <c r="G195" s="157"/>
      <c r="H195" s="158"/>
    </row>
    <row r="196" spans="1:8" s="16" customFormat="1" ht="50.1" customHeight="1" x14ac:dyDescent="0.2">
      <c r="A196" s="207" t="s">
        <v>122</v>
      </c>
      <c r="B196" s="208"/>
      <c r="C196" s="209"/>
      <c r="D196" s="297">
        <v>300</v>
      </c>
      <c r="E196" s="157"/>
      <c r="F196" s="157"/>
      <c r="G196" s="157"/>
      <c r="H196" s="158"/>
    </row>
    <row r="197" spans="1:8" s="16" customFormat="1" ht="50.1" customHeight="1" thickBot="1" x14ac:dyDescent="0.25">
      <c r="A197" s="207" t="s">
        <v>123</v>
      </c>
      <c r="B197" s="208"/>
      <c r="C197" s="210"/>
      <c r="D197" s="78">
        <v>1050</v>
      </c>
      <c r="E197" s="79"/>
      <c r="F197" s="79"/>
      <c r="G197" s="79"/>
      <c r="H197" s="80"/>
    </row>
    <row r="198" spans="1:8" s="16" customFormat="1" ht="50.1" customHeight="1" thickBot="1" x14ac:dyDescent="0.25">
      <c r="A198" s="24" t="s">
        <v>124</v>
      </c>
      <c r="B198" s="25"/>
      <c r="C198" s="26"/>
      <c r="D198" s="173"/>
      <c r="E198" s="173"/>
      <c r="F198" s="173"/>
      <c r="G198" s="173"/>
      <c r="H198" s="174"/>
    </row>
    <row r="199" spans="1:8" s="16" customFormat="1" ht="50.1" customHeight="1" x14ac:dyDescent="0.2">
      <c r="A199" s="160" t="s">
        <v>214</v>
      </c>
      <c r="B199" s="161"/>
      <c r="C199"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"2ГИС.ТОЛЬЯТТИ" (мобильная версия 2ГИС 4.0 и выше)</v>
      </c>
      <c r="D199" s="56">
        <v>8490</v>
      </c>
      <c r="E199" s="37"/>
      <c r="F199" s="37"/>
      <c r="G199" s="37"/>
      <c r="H199" s="38"/>
    </row>
    <row r="200" spans="1:8" s="16" customFormat="1" ht="50.1" customHeight="1" x14ac:dyDescent="0.2">
      <c r="A200" s="154" t="s">
        <v>126</v>
      </c>
      <c r="B200" s="204" t="s">
        <v>479</v>
      </c>
      <c r="C200" s="40" t="str">
        <f>"Электронный справочник на основе Справочника организаций "&amp;$C$2&amp;" (версия для ПК); Интернет-площадка 2gis.ru на основе Cправочника организаций "&amp;$C$2&amp;""</f>
        <v>Электронный справочник на основе Справочника организаций "2ГИС.ТОЛЬЯТТИ" (версия для ПК); Интернет-площадка 2gis.ru на основе Cправочника организаций "2ГИС.ТОЛЬЯТТИ"</v>
      </c>
      <c r="D200" s="56">
        <v>8190</v>
      </c>
      <c r="E200" s="37"/>
      <c r="F200" s="37"/>
      <c r="G200" s="37"/>
      <c r="H200" s="38"/>
    </row>
    <row r="201" spans="1:8" s="16" customFormat="1" ht="50.1" customHeight="1" x14ac:dyDescent="0.2">
      <c r="A201" s="160" t="s">
        <v>215</v>
      </c>
      <c r="B201" s="161"/>
      <c r="C201"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"2ГИС.ТОЛЬЯТТИ" (мобильная версия 2ГИС 4.0 и выше)</v>
      </c>
      <c r="D201" s="297">
        <v>12000</v>
      </c>
      <c r="E201" s="157"/>
      <c r="F201" s="157"/>
      <c r="G201" s="157"/>
      <c r="H201" s="158"/>
    </row>
    <row r="202" spans="1:8" s="16" customFormat="1" ht="67.5" customHeight="1" x14ac:dyDescent="0.2">
      <c r="A202" s="154" t="s">
        <v>199</v>
      </c>
      <c r="B202" s="204" t="s">
        <v>479</v>
      </c>
      <c r="C202" s="40" t="str">
        <f>"Электронный справочник на основе Справочника организаций "&amp;$C$2&amp;" (версия для ПК); Интернет-площадка 2gis.ru на основе Cправочника организаций "&amp;$C$2&amp;""</f>
        <v>Электронный справочник на основе Справочника организаций "2ГИС.ТОЛЬЯТТИ" (версия для ПК); Интернет-площадка 2gis.ru на основе Cправочника организаций "2ГИС.ТОЛЬЯТТИ"</v>
      </c>
      <c r="D202" s="297">
        <v>11520</v>
      </c>
      <c r="E202" s="157"/>
      <c r="F202" s="157"/>
      <c r="G202" s="157"/>
      <c r="H202" s="158"/>
    </row>
    <row r="203" spans="1:8" s="16" customFormat="1" ht="126" customHeight="1" x14ac:dyDescent="0.2">
      <c r="A203" s="160" t="s">
        <v>131</v>
      </c>
      <c r="B203" s="161"/>
      <c r="C203" s="301" t="str">
        <f>C199</f>
        <v>электронный справочник на основе Справочника организаций "2ГИС.ТОЛЬЯТТИ" (мобильная версия 2ГИС 4.0 и выше)</v>
      </c>
      <c r="D203" s="297">
        <v>10290</v>
      </c>
      <c r="E203" s="157"/>
      <c r="F203" s="157"/>
      <c r="G203" s="157"/>
      <c r="H203" s="158"/>
    </row>
    <row r="204" spans="1:8" s="16" customFormat="1" ht="126" customHeight="1" thickBot="1" x14ac:dyDescent="0.25">
      <c r="A204" s="160" t="s">
        <v>132</v>
      </c>
      <c r="B204" s="161"/>
      <c r="C204"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204" s="297">
        <v>7722</v>
      </c>
      <c r="E204" s="157"/>
      <c r="F204" s="157"/>
      <c r="G204" s="157"/>
      <c r="H204" s="158"/>
    </row>
    <row r="205" spans="1:8" s="28" customFormat="1" ht="50.1" customHeight="1" thickBot="1" x14ac:dyDescent="0.25">
      <c r="A205" s="290"/>
      <c r="B205" s="291"/>
      <c r="C205" s="130"/>
      <c r="D205" s="292"/>
      <c r="E205" s="292"/>
      <c r="F205" s="292"/>
      <c r="G205" s="292"/>
      <c r="H205" s="293"/>
    </row>
    <row r="206" spans="1:8" s="16" customFormat="1" ht="21" x14ac:dyDescent="0.2">
      <c r="A206" s="216"/>
      <c r="B206" s="217"/>
      <c r="C206" s="218"/>
      <c r="D206" s="217"/>
      <c r="E206" s="217"/>
      <c r="F206" s="217"/>
      <c r="G206" s="217"/>
      <c r="H206" s="219"/>
    </row>
    <row r="207" spans="1:8" s="16" customFormat="1" ht="21" x14ac:dyDescent="0.2">
      <c r="A207" s="220"/>
      <c r="B207" s="221" t="s">
        <v>133</v>
      </c>
      <c r="C207" s="222" t="s">
        <v>220</v>
      </c>
      <c r="D207" s="222"/>
      <c r="E207" s="223"/>
      <c r="F207" s="223"/>
      <c r="G207" s="223"/>
      <c r="H207" s="223"/>
    </row>
    <row r="208" spans="1:8" s="16" customFormat="1" ht="21" x14ac:dyDescent="0.2">
      <c r="A208" s="220"/>
      <c r="B208" s="223"/>
      <c r="C208" s="224" t="s">
        <v>221</v>
      </c>
      <c r="D208" s="224"/>
      <c r="E208" s="223"/>
      <c r="F208" s="223"/>
      <c r="G208" s="223"/>
      <c r="H208" s="223"/>
    </row>
    <row r="209" spans="1:8" s="16" customFormat="1" ht="21" x14ac:dyDescent="0.2">
      <c r="A209" s="220"/>
      <c r="B209" s="223"/>
      <c r="C209" s="222" t="s">
        <v>222</v>
      </c>
      <c r="D209" s="224"/>
      <c r="E209" s="223"/>
      <c r="F209" s="223"/>
      <c r="G209" s="223"/>
      <c r="H209" s="223"/>
    </row>
    <row r="210" spans="1:8" s="28" customFormat="1" ht="26.25" x14ac:dyDescent="0.2">
      <c r="A210" s="233"/>
      <c r="B210" s="233"/>
      <c r="C210" s="224"/>
      <c r="D210" s="224"/>
      <c r="E210" s="235"/>
      <c r="F210" s="236"/>
      <c r="G210" s="237"/>
      <c r="H210" s="237"/>
    </row>
    <row r="211" spans="1:8" s="23" customFormat="1" ht="26.25" x14ac:dyDescent="0.2">
      <c r="A211" s="227" t="str">
        <f>Абакан_юр!A174</f>
        <v>По соглашению сторон в качестве валюты платежа могут выступать украинские гривны, в этом случае курс следующий: 1 руб. = 0,4408 гривен</v>
      </c>
      <c r="B211" s="227"/>
      <c r="C211" s="227"/>
      <c r="D211" s="228"/>
      <c r="E211" s="228"/>
      <c r="F211" s="229"/>
      <c r="G211" s="230"/>
      <c r="H211" s="230"/>
    </row>
    <row r="212" spans="1:8" s="16" customFormat="1" ht="26.25" x14ac:dyDescent="0.2">
      <c r="A212" s="227" t="str">
        <f>Абакан_юр!A175</f>
        <v>По соглашению сторон в качестве валюты платежа могут выступать дирхамы ОАЭ, в этом случае курс следующий: 1 руб. = 0,0420 дирхам</v>
      </c>
      <c r="B212" s="227"/>
      <c r="C212" s="227"/>
      <c r="D212" s="228"/>
      <c r="E212" s="228"/>
      <c r="F212" s="229"/>
      <c r="G212" s="232"/>
      <c r="H212" s="232"/>
    </row>
    <row r="213" spans="1:8" ht="12.6" customHeight="1" x14ac:dyDescent="0.2">
      <c r="A213" s="227" t="str">
        <f>Абакан_юр!A176</f>
        <v>По соглашению сторон в качестве валюты платежа могут выступать доллары США, в этом случае курс следующий: 1 руб. = 0,0114 доллара</v>
      </c>
      <c r="B213" s="227"/>
      <c r="C213" s="227"/>
      <c r="D213" s="228"/>
      <c r="E213" s="228"/>
      <c r="F213" s="229"/>
      <c r="G213" s="232"/>
      <c r="H213" s="232"/>
    </row>
    <row r="214" spans="1:8" s="223" customFormat="1" ht="24.95" customHeight="1" x14ac:dyDescent="0.2">
      <c r="A214" s="227" t="str">
        <f>Абакан_юр!A177</f>
        <v>По соглашению сторон в качестве валюты платежа могут выступать евро, в этом случае курс следующий: 1 руб. = 0,0105 евро</v>
      </c>
      <c r="B214" s="227"/>
      <c r="C214" s="227"/>
      <c r="D214" s="228"/>
      <c r="E214" s="229"/>
      <c r="F214" s="229"/>
      <c r="G214" s="232"/>
      <c r="H214" s="232"/>
    </row>
    <row r="215" spans="1:8" s="223" customFormat="1" ht="24.95" customHeight="1" x14ac:dyDescent="0.2">
      <c r="A215" s="227" t="str">
        <f>Абакан_юр!A178</f>
        <v>По соглашению сторон в качестве валюты платежа могут выступать чешские кроны, в этом случае курс следующий: 1 руб. = 0,2605 крона</v>
      </c>
      <c r="B215" s="227"/>
      <c r="C215" s="227"/>
      <c r="D215" s="228"/>
      <c r="E215" s="229"/>
      <c r="F215" s="229"/>
      <c r="G215" s="232"/>
      <c r="H215" s="232"/>
    </row>
    <row r="216" spans="1:8" s="223" customFormat="1" ht="24.95" customHeight="1" x14ac:dyDescent="0.2">
      <c r="A216" s="227" t="str">
        <f>Абакан_юр!A179</f>
        <v>По соглашению сторон в качестве валюты платежа могут выступать киргизские сомы, в этом случае курс следующий: 1 руб. = 1,0083 сом</v>
      </c>
      <c r="B216" s="227"/>
      <c r="C216" s="227"/>
      <c r="D216" s="228"/>
      <c r="E216" s="228"/>
      <c r="F216" s="229"/>
      <c r="G216" s="232"/>
      <c r="H216" s="232"/>
    </row>
    <row r="217" spans="1:8" s="238" customFormat="1" ht="12" customHeight="1" x14ac:dyDescent="0.2">
      <c r="A217" s="227" t="str">
        <f>Абакан_юр!A180</f>
        <v>По соглашению сторон в качестве валюты платежа могут выступать казахстанские тенге, в этом случае курс следующий: 1 руб. = 5,0473 тенге</v>
      </c>
      <c r="B217" s="227"/>
      <c r="C217" s="227"/>
      <c r="D217" s="228"/>
      <c r="E217" s="228"/>
      <c r="F217" s="229"/>
      <c r="G217" s="232"/>
      <c r="H217" s="232"/>
    </row>
    <row r="218" spans="1:8" s="231" customFormat="1" ht="24.95" customHeight="1" x14ac:dyDescent="0.2">
      <c r="A218" s="233"/>
      <c r="B218" s="233"/>
      <c r="C218" s="234"/>
      <c r="D218" s="235"/>
      <c r="E218" s="235"/>
      <c r="F218" s="236"/>
      <c r="G218" s="237"/>
      <c r="H218" s="237"/>
    </row>
    <row r="219" spans="1:8" s="231" customFormat="1" ht="24.95" customHeight="1" x14ac:dyDescent="0.2">
      <c r="A219" s="239" t="s">
        <v>144</v>
      </c>
      <c r="B219" s="239"/>
      <c r="C219" s="239"/>
      <c r="D219" s="239"/>
      <c r="E219" s="239"/>
      <c r="F219" s="239"/>
      <c r="G219" s="239"/>
      <c r="H219" s="239"/>
    </row>
    <row r="220" spans="1:8" s="231" customFormat="1" ht="24.95" customHeight="1" x14ac:dyDescent="0.2">
      <c r="A220" s="239" t="s">
        <v>145</v>
      </c>
      <c r="B220" s="239"/>
      <c r="C220" s="239"/>
      <c r="D220" s="239"/>
      <c r="E220" s="239"/>
      <c r="F220" s="239"/>
      <c r="G220" s="239"/>
      <c r="H220" s="239"/>
    </row>
    <row r="221" spans="1:8" s="231" customFormat="1" ht="74.25" customHeight="1" x14ac:dyDescent="0.2">
      <c r="A221" s="227" t="s">
        <v>482</v>
      </c>
      <c r="B221" s="227"/>
      <c r="C221" s="227"/>
      <c r="D221" s="227"/>
      <c r="E221" s="227"/>
      <c r="F221" s="227"/>
      <c r="G221" s="227"/>
      <c r="H221" s="227"/>
    </row>
    <row r="222" spans="1:8" s="231" customFormat="1" ht="24.95" customHeight="1" thickBot="1" x14ac:dyDescent="0.25">
      <c r="A222" s="240" t="s">
        <v>146</v>
      </c>
      <c r="B222" s="240"/>
      <c r="C222" s="240"/>
      <c r="D222" s="240"/>
      <c r="E222" s="240"/>
      <c r="F222" s="241"/>
      <c r="H222" s="242"/>
    </row>
    <row r="223" spans="1:8" s="231" customFormat="1" ht="24.95" customHeight="1" thickBot="1" x14ac:dyDescent="0.25">
      <c r="A223" s="243" t="s">
        <v>147</v>
      </c>
      <c r="B223" s="244"/>
      <c r="C223" s="244"/>
      <c r="D223" s="244"/>
      <c r="E223" s="245"/>
      <c r="F223" s="246"/>
      <c r="G223" s="217"/>
      <c r="H223" s="247"/>
    </row>
    <row r="224" spans="1:8" s="231" customFormat="1" ht="24.95" customHeight="1" thickBot="1" x14ac:dyDescent="0.25">
      <c r="A224" s="426" t="s">
        <v>148</v>
      </c>
      <c r="B224" s="427"/>
      <c r="C224" s="250" t="s">
        <v>149</v>
      </c>
      <c r="D224" s="440" t="s">
        <v>150</v>
      </c>
      <c r="E224" s="441"/>
      <c r="F224" s="252"/>
      <c r="G224" s="252"/>
      <c r="H224" s="252"/>
    </row>
    <row r="225" spans="1:8" s="238" customFormat="1" ht="12" customHeight="1" x14ac:dyDescent="0.2">
      <c r="A225" s="259" t="s">
        <v>207</v>
      </c>
      <c r="B225" s="259"/>
      <c r="C225" s="261" t="s">
        <v>208</v>
      </c>
      <c r="D225" s="474">
        <v>2190</v>
      </c>
      <c r="E225" s="261"/>
      <c r="F225" s="252"/>
      <c r="G225" s="252"/>
      <c r="H225" s="252"/>
    </row>
    <row r="226" spans="1:8" ht="24.95" customHeight="1" x14ac:dyDescent="0.2">
      <c r="A226" s="259" t="s">
        <v>209</v>
      </c>
      <c r="B226" s="259"/>
      <c r="C226" s="261"/>
      <c r="D226" s="474">
        <v>1590</v>
      </c>
      <c r="E226" s="261"/>
      <c r="F226" s="252"/>
      <c r="G226" s="252"/>
      <c r="H226" s="252"/>
    </row>
    <row r="227" spans="1:8" ht="24.95" customHeight="1" x14ac:dyDescent="0.2">
      <c r="A227" s="259" t="s">
        <v>210</v>
      </c>
      <c r="B227" s="259"/>
      <c r="C227" s="261"/>
      <c r="D227" s="474">
        <v>1440</v>
      </c>
      <c r="E227" s="261"/>
      <c r="F227" s="252"/>
      <c r="G227" s="252"/>
      <c r="H227" s="252"/>
    </row>
    <row r="228" spans="1:8" s="217" customFormat="1" ht="38.25" customHeight="1" x14ac:dyDescent="0.2">
      <c r="A228" s="259" t="s">
        <v>211</v>
      </c>
      <c r="B228" s="259"/>
      <c r="C228" s="261"/>
      <c r="D228" s="474">
        <v>1290</v>
      </c>
      <c r="E228" s="261"/>
      <c r="F228" s="252"/>
      <c r="G228" s="252"/>
      <c r="H228" s="252"/>
    </row>
    <row r="229" spans="1:8" s="242" customFormat="1" ht="50.1" customHeight="1" x14ac:dyDescent="0.2">
      <c r="A229" s="259" t="s">
        <v>151</v>
      </c>
      <c r="B229" s="259"/>
      <c r="C229" s="260" t="s">
        <v>152</v>
      </c>
      <c r="D229" s="261" t="s">
        <v>153</v>
      </c>
      <c r="E229" s="261"/>
      <c r="F229" s="252"/>
      <c r="G229" s="252"/>
      <c r="H229" s="252"/>
    </row>
    <row r="230" spans="1:8" s="247" customFormat="1" ht="50.1" customHeight="1" x14ac:dyDescent="0.2">
      <c r="A230" s="259" t="s">
        <v>154</v>
      </c>
      <c r="B230" s="259"/>
      <c r="C230" s="260" t="s">
        <v>155</v>
      </c>
      <c r="D230" s="261" t="s">
        <v>156</v>
      </c>
      <c r="E230" s="261"/>
      <c r="F230" s="252"/>
      <c r="G230" s="252"/>
      <c r="H230" s="252"/>
    </row>
    <row r="231" spans="1:8" ht="93" customHeight="1" x14ac:dyDescent="0.2">
      <c r="A231" s="259" t="s">
        <v>157</v>
      </c>
      <c r="B231" s="259"/>
      <c r="C231" s="260" t="s">
        <v>158</v>
      </c>
      <c r="D231" s="261" t="s">
        <v>156</v>
      </c>
      <c r="E231" s="261"/>
      <c r="F231" s="252"/>
      <c r="G231" s="252"/>
      <c r="H231" s="252"/>
    </row>
    <row r="232" spans="1:8" ht="50.1" customHeight="1" thickBot="1" x14ac:dyDescent="0.25">
      <c r="A232" s="321" t="s">
        <v>160</v>
      </c>
      <c r="B232" s="322"/>
      <c r="C232" s="611" t="s">
        <v>161</v>
      </c>
      <c r="D232" s="322" t="s">
        <v>156</v>
      </c>
      <c r="E232" s="612"/>
      <c r="F232" s="246"/>
      <c r="G232" s="246"/>
      <c r="H232" s="246"/>
    </row>
    <row r="233" spans="1:8" ht="50.1" customHeight="1" thickBot="1" x14ac:dyDescent="0.25">
      <c r="A233" s="321" t="s">
        <v>162</v>
      </c>
      <c r="B233" s="322"/>
      <c r="C233" s="323" t="s">
        <v>163</v>
      </c>
      <c r="D233" s="324" t="s">
        <v>156</v>
      </c>
      <c r="E233" s="325"/>
      <c r="F233" s="236"/>
      <c r="G233" s="237"/>
      <c r="H233" s="237"/>
    </row>
    <row r="234" spans="1:8" ht="50.1" customHeight="1" x14ac:dyDescent="0.2">
      <c r="A234" s="264" t="s">
        <v>164</v>
      </c>
      <c r="B234" s="264"/>
      <c r="C234" s="264"/>
      <c r="D234" s="264"/>
      <c r="E234" s="264"/>
      <c r="F234" s="264"/>
      <c r="G234" s="264"/>
      <c r="H234" s="264"/>
    </row>
    <row r="235" spans="1:8" ht="50.1" customHeight="1" x14ac:dyDescent="0.2">
      <c r="A235" s="264" t="s">
        <v>165</v>
      </c>
      <c r="B235" s="264"/>
      <c r="C235" s="264"/>
      <c r="D235" s="264"/>
      <c r="E235" s="264"/>
      <c r="F235" s="264"/>
      <c r="G235" s="264"/>
      <c r="H235" s="264"/>
    </row>
    <row r="236" spans="1:8" ht="99.95" customHeight="1" x14ac:dyDescent="0.2">
      <c r="A236" s="326" t="str">
        <f>Абакан_юр!A195</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36" s="326"/>
      <c r="C236" s="326"/>
      <c r="D236" s="326"/>
      <c r="E236" s="326"/>
      <c r="F236" s="326"/>
      <c r="G236" s="326"/>
      <c r="H236" s="326"/>
    </row>
    <row r="237" spans="1:8" ht="75" customHeight="1" x14ac:dyDescent="0.2">
      <c r="A237" s="239" t="s">
        <v>167</v>
      </c>
      <c r="B237" s="239"/>
      <c r="C237" s="239"/>
      <c r="D237" s="239"/>
      <c r="E237" s="239"/>
      <c r="F237" s="239"/>
      <c r="G237" s="239"/>
      <c r="H237" s="239"/>
    </row>
    <row r="238" spans="1:8" ht="131.25" customHeight="1" x14ac:dyDescent="0.2">
      <c r="A238" s="264" t="s">
        <v>168</v>
      </c>
      <c r="B238" s="264"/>
      <c r="C238" s="264"/>
      <c r="D238" s="264"/>
      <c r="E238" s="264"/>
      <c r="F238" s="264"/>
      <c r="G238" s="264"/>
      <c r="H238" s="264"/>
    </row>
    <row r="239" spans="1:8" s="217" customFormat="1" ht="125.25" customHeight="1" x14ac:dyDescent="0.2">
      <c r="A239" s="475" t="s">
        <v>287</v>
      </c>
      <c r="B239" s="475"/>
      <c r="C239" s="475"/>
      <c r="D239" s="475"/>
      <c r="E239" s="475"/>
      <c r="F239" s="475"/>
      <c r="G239" s="475"/>
      <c r="H239" s="475"/>
    </row>
    <row r="240" spans="1:8" ht="25.5" x14ac:dyDescent="0.35">
      <c r="A240" s="476" t="s">
        <v>288</v>
      </c>
      <c r="B240" s="477"/>
      <c r="C240" s="478" t="s">
        <v>289</v>
      </c>
    </row>
    <row r="241" spans="1:8" ht="25.5" x14ac:dyDescent="0.35">
      <c r="A241" s="479" t="s">
        <v>290</v>
      </c>
      <c r="B241" s="480"/>
      <c r="C241" s="481">
        <v>1</v>
      </c>
    </row>
    <row r="242" spans="1:8" ht="25.5" x14ac:dyDescent="0.35">
      <c r="A242" s="479">
        <v>2</v>
      </c>
      <c r="B242" s="480"/>
      <c r="C242" s="481">
        <v>1.1000000000000001</v>
      </c>
    </row>
    <row r="243" spans="1:8" ht="25.5" x14ac:dyDescent="0.35">
      <c r="A243" s="479">
        <v>3</v>
      </c>
      <c r="B243" s="480"/>
      <c r="C243" s="481">
        <v>1.2</v>
      </c>
    </row>
    <row r="244" spans="1:8" ht="25.5" x14ac:dyDescent="0.35">
      <c r="A244" s="479" t="s">
        <v>291</v>
      </c>
      <c r="B244" s="480"/>
      <c r="C244" s="481">
        <v>1.25</v>
      </c>
    </row>
    <row r="245" spans="1:8" ht="25.5" x14ac:dyDescent="0.35">
      <c r="A245" s="479" t="s">
        <v>292</v>
      </c>
      <c r="B245" s="480"/>
      <c r="C245" s="481">
        <v>1.3</v>
      </c>
    </row>
    <row r="246" spans="1:8" ht="25.5" x14ac:dyDescent="0.35">
      <c r="A246" s="479" t="s">
        <v>293</v>
      </c>
      <c r="B246" s="480"/>
      <c r="C246" s="481">
        <v>1.35</v>
      </c>
    </row>
    <row r="247" spans="1:8" ht="25.5" x14ac:dyDescent="0.35">
      <c r="A247" s="479" t="s">
        <v>294</v>
      </c>
      <c r="B247" s="480"/>
      <c r="C247" s="481">
        <v>1.4</v>
      </c>
    </row>
    <row r="248" spans="1:8" ht="25.5" x14ac:dyDescent="0.35">
      <c r="A248" s="479" t="s">
        <v>295</v>
      </c>
      <c r="B248" s="480"/>
      <c r="C248" s="481">
        <v>1.45</v>
      </c>
    </row>
    <row r="249" spans="1:8" ht="25.5" x14ac:dyDescent="0.35">
      <c r="A249" s="479" t="s">
        <v>296</v>
      </c>
      <c r="B249" s="480"/>
      <c r="C249" s="481">
        <v>1.5</v>
      </c>
    </row>
    <row r="250" spans="1:8" ht="25.5" x14ac:dyDescent="0.35">
      <c r="A250" s="479" t="s">
        <v>297</v>
      </c>
      <c r="B250" s="480"/>
      <c r="C250" s="481">
        <v>2</v>
      </c>
    </row>
    <row r="251" spans="1:8" ht="23.25" x14ac:dyDescent="0.2">
      <c r="A251" s="264" t="s">
        <v>298</v>
      </c>
      <c r="B251" s="264"/>
      <c r="C251" s="264"/>
      <c r="D251" s="264"/>
      <c r="E251" s="264"/>
      <c r="F251" s="264"/>
      <c r="G251" s="264"/>
      <c r="H251" s="264"/>
    </row>
    <row r="254" spans="1:8" s="266" customFormat="1" ht="114.75" customHeight="1" x14ac:dyDescent="0.2">
      <c r="A254" s="239" t="s">
        <v>483</v>
      </c>
      <c r="B254" s="239"/>
      <c r="C254" s="239"/>
      <c r="D254" s="239"/>
      <c r="E254" s="239"/>
      <c r="F254" s="239"/>
      <c r="G254" s="239"/>
      <c r="H254" s="239"/>
    </row>
    <row r="260" spans="1:8" s="266" customFormat="1" ht="114.75" customHeight="1" x14ac:dyDescent="0.2">
      <c r="A260" s="216"/>
      <c r="B260" s="217"/>
      <c r="C260" s="218"/>
      <c r="D260" s="217"/>
      <c r="E260" s="217"/>
      <c r="F260" s="217"/>
      <c r="G260" s="217"/>
      <c r="H260" s="219"/>
    </row>
  </sheetData>
  <sheetProtection selectLockedCells="1" selectUnlockedCells="1"/>
  <mergeCells count="412">
    <mergeCell ref="A248:B248"/>
    <mergeCell ref="A249:B249"/>
    <mergeCell ref="A250:B250"/>
    <mergeCell ref="A251:H251"/>
    <mergeCell ref="A254:E254"/>
    <mergeCell ref="F254:H254"/>
    <mergeCell ref="A242:B242"/>
    <mergeCell ref="A243:B243"/>
    <mergeCell ref="A244:B244"/>
    <mergeCell ref="A245:B245"/>
    <mergeCell ref="A246:B246"/>
    <mergeCell ref="A247:B247"/>
    <mergeCell ref="A236:H236"/>
    <mergeCell ref="A237:H237"/>
    <mergeCell ref="A238:H238"/>
    <mergeCell ref="A239:H239"/>
    <mergeCell ref="A240:B240"/>
    <mergeCell ref="A241:B241"/>
    <mergeCell ref="A232:B232"/>
    <mergeCell ref="D232:E232"/>
    <mergeCell ref="A233:B233"/>
    <mergeCell ref="D233:E233"/>
    <mergeCell ref="A234:H234"/>
    <mergeCell ref="A235:H235"/>
    <mergeCell ref="A229:B229"/>
    <mergeCell ref="D229:E229"/>
    <mergeCell ref="A230:B230"/>
    <mergeCell ref="D230:E230"/>
    <mergeCell ref="A231:B231"/>
    <mergeCell ref="D231:E231"/>
    <mergeCell ref="A225:B225"/>
    <mergeCell ref="C225:C228"/>
    <mergeCell ref="D225:E225"/>
    <mergeCell ref="A226:B226"/>
    <mergeCell ref="D226:E226"/>
    <mergeCell ref="A227:B227"/>
    <mergeCell ref="D227:E227"/>
    <mergeCell ref="A228:B228"/>
    <mergeCell ref="D228:E228"/>
    <mergeCell ref="A219:H219"/>
    <mergeCell ref="A220:H220"/>
    <mergeCell ref="A221:H221"/>
    <mergeCell ref="A222:E222"/>
    <mergeCell ref="A223:E223"/>
    <mergeCell ref="A224:B224"/>
    <mergeCell ref="D224:E224"/>
    <mergeCell ref="A212:C212"/>
    <mergeCell ref="A213:C213"/>
    <mergeCell ref="A214:C214"/>
    <mergeCell ref="A215:C215"/>
    <mergeCell ref="A216:C216"/>
    <mergeCell ref="A217:C217"/>
    <mergeCell ref="C207:D207"/>
    <mergeCell ref="C208:D208"/>
    <mergeCell ref="C209:D209"/>
    <mergeCell ref="C210:D210"/>
    <mergeCell ref="A211:C211"/>
    <mergeCell ref="G211:H211"/>
    <mergeCell ref="A203:B203"/>
    <mergeCell ref="D203:H203"/>
    <mergeCell ref="A204:B204"/>
    <mergeCell ref="D204:H204"/>
    <mergeCell ref="A205:B205"/>
    <mergeCell ref="D205:H205"/>
    <mergeCell ref="A200:B200"/>
    <mergeCell ref="D200:H200"/>
    <mergeCell ref="A201:B201"/>
    <mergeCell ref="D201:H201"/>
    <mergeCell ref="A202:B202"/>
    <mergeCell ref="D202:H202"/>
    <mergeCell ref="D196:H196"/>
    <mergeCell ref="A197:B197"/>
    <mergeCell ref="D197:H197"/>
    <mergeCell ref="A198:B198"/>
    <mergeCell ref="D198:H198"/>
    <mergeCell ref="A199:B199"/>
    <mergeCell ref="D199:H199"/>
    <mergeCell ref="A192:B192"/>
    <mergeCell ref="D192:H192"/>
    <mergeCell ref="A193:B193"/>
    <mergeCell ref="C193:C197"/>
    <mergeCell ref="D193:H193"/>
    <mergeCell ref="A194:B194"/>
    <mergeCell ref="D194:H194"/>
    <mergeCell ref="A195:B195"/>
    <mergeCell ref="D195:H195"/>
    <mergeCell ref="A196:B196"/>
    <mergeCell ref="A189:B189"/>
    <mergeCell ref="D189:H189"/>
    <mergeCell ref="A190:B190"/>
    <mergeCell ref="D190:H190"/>
    <mergeCell ref="A191:B191"/>
    <mergeCell ref="D191:H191"/>
    <mergeCell ref="A186:B186"/>
    <mergeCell ref="D186:H186"/>
    <mergeCell ref="A187:B187"/>
    <mergeCell ref="D187:H187"/>
    <mergeCell ref="A188:B188"/>
    <mergeCell ref="D188:H188"/>
    <mergeCell ref="A183:B183"/>
    <mergeCell ref="D183:H183"/>
    <mergeCell ref="A184:B184"/>
    <mergeCell ref="D184:H184"/>
    <mergeCell ref="A185:B185"/>
    <mergeCell ref="D185:H185"/>
    <mergeCell ref="A180:B180"/>
    <mergeCell ref="D180:H180"/>
    <mergeCell ref="A181:B181"/>
    <mergeCell ref="D181:H181"/>
    <mergeCell ref="A182:B182"/>
    <mergeCell ref="D182:H182"/>
    <mergeCell ref="A177:B177"/>
    <mergeCell ref="D177:H177"/>
    <mergeCell ref="A178:B178"/>
    <mergeCell ref="D178:H178"/>
    <mergeCell ref="A179:B179"/>
    <mergeCell ref="D179:H179"/>
    <mergeCell ref="A174:B174"/>
    <mergeCell ref="D174:H174"/>
    <mergeCell ref="A175:B175"/>
    <mergeCell ref="D175:H175"/>
    <mergeCell ref="A176:B176"/>
    <mergeCell ref="D176:H176"/>
    <mergeCell ref="A171:B171"/>
    <mergeCell ref="D171:H171"/>
    <mergeCell ref="A172:B172"/>
    <mergeCell ref="D172:H172"/>
    <mergeCell ref="A173:B173"/>
    <mergeCell ref="D173:H173"/>
    <mergeCell ref="A168:B168"/>
    <mergeCell ref="D168:H168"/>
    <mergeCell ref="A169:B169"/>
    <mergeCell ref="D169:H169"/>
    <mergeCell ref="A170:B170"/>
    <mergeCell ref="D170:H170"/>
    <mergeCell ref="A165:B165"/>
    <mergeCell ref="D165:H165"/>
    <mergeCell ref="A166:B166"/>
    <mergeCell ref="D166:H166"/>
    <mergeCell ref="A167:B167"/>
    <mergeCell ref="D167:H167"/>
    <mergeCell ref="A162:B162"/>
    <mergeCell ref="D162:H162"/>
    <mergeCell ref="A163:B163"/>
    <mergeCell ref="D163:H163"/>
    <mergeCell ref="A164:B164"/>
    <mergeCell ref="D164:H164"/>
    <mergeCell ref="A159:B159"/>
    <mergeCell ref="D159:H159"/>
    <mergeCell ref="A160:B160"/>
    <mergeCell ref="D160:H160"/>
    <mergeCell ref="A161:B161"/>
    <mergeCell ref="D161:H161"/>
    <mergeCell ref="A156:B156"/>
    <mergeCell ref="D156:H156"/>
    <mergeCell ref="A157:B157"/>
    <mergeCell ref="D157:H157"/>
    <mergeCell ref="A158:B158"/>
    <mergeCell ref="D158:H158"/>
    <mergeCell ref="A153:B153"/>
    <mergeCell ref="D153:H153"/>
    <mergeCell ref="A154:B154"/>
    <mergeCell ref="D154:H154"/>
    <mergeCell ref="A155:B155"/>
    <mergeCell ref="D155:H155"/>
    <mergeCell ref="A150:B150"/>
    <mergeCell ref="D150:H150"/>
    <mergeCell ref="A151:B151"/>
    <mergeCell ref="D151:H151"/>
    <mergeCell ref="A152:B152"/>
    <mergeCell ref="D152:H152"/>
    <mergeCell ref="A147:B147"/>
    <mergeCell ref="D147:H147"/>
    <mergeCell ref="A148:B148"/>
    <mergeCell ref="D148:H148"/>
    <mergeCell ref="A149:B149"/>
    <mergeCell ref="D149:H149"/>
    <mergeCell ref="D143:H143"/>
    <mergeCell ref="A144:B144"/>
    <mergeCell ref="D144:H144"/>
    <mergeCell ref="A145:B145"/>
    <mergeCell ref="D145:H145"/>
    <mergeCell ref="A146:B146"/>
    <mergeCell ref="D146:H146"/>
    <mergeCell ref="A139:B139"/>
    <mergeCell ref="D139:H139"/>
    <mergeCell ref="A140:B140"/>
    <mergeCell ref="C140:C157"/>
    <mergeCell ref="D140:H140"/>
    <mergeCell ref="A141:B141"/>
    <mergeCell ref="D141:H141"/>
    <mergeCell ref="A142:B142"/>
    <mergeCell ref="D142:H142"/>
    <mergeCell ref="A143:B143"/>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5:B125"/>
    <mergeCell ref="D125:H125"/>
    <mergeCell ref="A126:C126"/>
    <mergeCell ref="D126:H126"/>
    <mergeCell ref="D127:H127"/>
    <mergeCell ref="A128:B128"/>
    <mergeCell ref="C128:C136"/>
    <mergeCell ref="D128:H128"/>
    <mergeCell ref="A129:B129"/>
    <mergeCell ref="D129:H129"/>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16:B116"/>
    <mergeCell ref="D116:H116"/>
    <mergeCell ref="A117:B117"/>
    <mergeCell ref="D117:H117"/>
    <mergeCell ref="A118:B118"/>
    <mergeCell ref="D118:H118"/>
    <mergeCell ref="A113:B113"/>
    <mergeCell ref="D113:H113"/>
    <mergeCell ref="A114:B114"/>
    <mergeCell ref="D114:H114"/>
    <mergeCell ref="A115:B115"/>
    <mergeCell ref="D115:H115"/>
    <mergeCell ref="D109:H109"/>
    <mergeCell ref="A110:B110"/>
    <mergeCell ref="D110:H110"/>
    <mergeCell ref="A111:B111"/>
    <mergeCell ref="D111:H111"/>
    <mergeCell ref="A112:B112"/>
    <mergeCell ref="D112:H112"/>
    <mergeCell ref="A105:B105"/>
    <mergeCell ref="C105:C125"/>
    <mergeCell ref="D105:H105"/>
    <mergeCell ref="A106:B106"/>
    <mergeCell ref="D106:H106"/>
    <mergeCell ref="A107:B107"/>
    <mergeCell ref="D107:H107"/>
    <mergeCell ref="A108:B108"/>
    <mergeCell ref="D108:H108"/>
    <mergeCell ref="A109:B109"/>
    <mergeCell ref="D99:H99"/>
    <mergeCell ref="A100:A102"/>
    <mergeCell ref="D100:H102"/>
    <mergeCell ref="D103:H103"/>
    <mergeCell ref="A104:C104"/>
    <mergeCell ref="D104:H104"/>
    <mergeCell ref="D93:H93"/>
    <mergeCell ref="A94:A98"/>
    <mergeCell ref="B94:B95"/>
    <mergeCell ref="C94:C95"/>
    <mergeCell ref="D94:D98"/>
    <mergeCell ref="E94:E98"/>
    <mergeCell ref="F94:F98"/>
    <mergeCell ref="G94:G98"/>
    <mergeCell ref="H94:H98"/>
    <mergeCell ref="D87:H87"/>
    <mergeCell ref="A89:A92"/>
    <mergeCell ref="B89:B90"/>
    <mergeCell ref="C89:C90"/>
    <mergeCell ref="D89:D92"/>
    <mergeCell ref="E89:E92"/>
    <mergeCell ref="F89:F92"/>
    <mergeCell ref="G89:G92"/>
    <mergeCell ref="H89:H92"/>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A72:B72"/>
    <mergeCell ref="D72:H72"/>
    <mergeCell ref="A73:B73"/>
    <mergeCell ref="D73:H73"/>
    <mergeCell ref="A74:B74"/>
    <mergeCell ref="D74:H74"/>
    <mergeCell ref="A69:B69"/>
    <mergeCell ref="D69:H69"/>
    <mergeCell ref="A70:B70"/>
    <mergeCell ref="D70:H70"/>
    <mergeCell ref="A71:B71"/>
    <mergeCell ref="D71:H71"/>
    <mergeCell ref="D64:H64"/>
    <mergeCell ref="A65:C65"/>
    <mergeCell ref="D65:H65"/>
    <mergeCell ref="A66:B66"/>
    <mergeCell ref="C66:C85"/>
    <mergeCell ref="D66:H66"/>
    <mergeCell ref="A67:B67"/>
    <mergeCell ref="D67:H67"/>
    <mergeCell ref="A68:B68"/>
    <mergeCell ref="D68:H68"/>
    <mergeCell ref="G55:G59"/>
    <mergeCell ref="H55:H59"/>
    <mergeCell ref="D60:H60"/>
    <mergeCell ref="A61:A63"/>
    <mergeCell ref="B61:B62"/>
    <mergeCell ref="C61:C62"/>
    <mergeCell ref="D61:H63"/>
    <mergeCell ref="F49:F53"/>
    <mergeCell ref="G49:G53"/>
    <mergeCell ref="H49:H53"/>
    <mergeCell ref="D54:H54"/>
    <mergeCell ref="A55:A59"/>
    <mergeCell ref="B55:B56"/>
    <mergeCell ref="C55:C56"/>
    <mergeCell ref="D55:D59"/>
    <mergeCell ref="E55:E59"/>
    <mergeCell ref="F55:F59"/>
    <mergeCell ref="A44:A47"/>
    <mergeCell ref="B44:B45"/>
    <mergeCell ref="C44:C45"/>
    <mergeCell ref="D44:H47"/>
    <mergeCell ref="D48:H48"/>
    <mergeCell ref="A49:A53"/>
    <mergeCell ref="B49:B50"/>
    <mergeCell ref="C49:C50"/>
    <mergeCell ref="D49:D53"/>
    <mergeCell ref="E49:E53"/>
    <mergeCell ref="G33:G37"/>
    <mergeCell ref="H33:H37"/>
    <mergeCell ref="A39:A42"/>
    <mergeCell ref="D39:H42"/>
    <mergeCell ref="C40:C41"/>
    <mergeCell ref="D43:H43"/>
    <mergeCell ref="F28:F31"/>
    <mergeCell ref="G28:G31"/>
    <mergeCell ref="H28:H31"/>
    <mergeCell ref="D32:H32"/>
    <mergeCell ref="A33:A37"/>
    <mergeCell ref="B33:B34"/>
    <mergeCell ref="C33:C34"/>
    <mergeCell ref="D33:D37"/>
    <mergeCell ref="E33:E37"/>
    <mergeCell ref="F33:F37"/>
    <mergeCell ref="A24:A26"/>
    <mergeCell ref="B24:B25"/>
    <mergeCell ref="C24:C25"/>
    <mergeCell ref="D24:H26"/>
    <mergeCell ref="D27:H27"/>
    <mergeCell ref="A28:A31"/>
    <mergeCell ref="B28:B29"/>
    <mergeCell ref="C28:C29"/>
    <mergeCell ref="D28:D31"/>
    <mergeCell ref="E28:E31"/>
    <mergeCell ref="G13:G17"/>
    <mergeCell ref="H13:H17"/>
    <mergeCell ref="A19:A22"/>
    <mergeCell ref="D19:H22"/>
    <mergeCell ref="C20:C21"/>
    <mergeCell ref="D23:H23"/>
    <mergeCell ref="F8:F11"/>
    <mergeCell ref="G8:G11"/>
    <mergeCell ref="H8:H11"/>
    <mergeCell ref="D12:H12"/>
    <mergeCell ref="A13:A17"/>
    <mergeCell ref="B13:B14"/>
    <mergeCell ref="C13:C14"/>
    <mergeCell ref="D13:D17"/>
    <mergeCell ref="E13:E17"/>
    <mergeCell ref="F13:F17"/>
    <mergeCell ref="D1:F1"/>
    <mergeCell ref="G2:H2"/>
    <mergeCell ref="D4:H4"/>
    <mergeCell ref="A5:B5"/>
    <mergeCell ref="D6:H6"/>
    <mergeCell ref="A8:A11"/>
    <mergeCell ref="B8:B9"/>
    <mergeCell ref="C8:C9"/>
    <mergeCell ref="D8:D11"/>
    <mergeCell ref="E8:E11"/>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283"/>
  <sheetViews>
    <sheetView zoomScale="40" zoomScaleNormal="40" zoomScaleSheetLayoutView="40" workbookViewId="0">
      <pane ySplit="4" topLeftCell="A203" activePane="bottomLeft" state="frozen"/>
      <selection activeCell="A181" sqref="A181:B181"/>
      <selection pane="bottomLeft" activeCell="A181" sqref="A181:B181"/>
    </sheetView>
  </sheetViews>
  <sheetFormatPr defaultColWidth="9.140625" defaultRowHeight="12.75" x14ac:dyDescent="0.2"/>
  <cols>
    <col min="1" max="1" width="45.7109375" style="216" customWidth="1"/>
    <col min="2" max="2" width="80.7109375" style="217" customWidth="1"/>
    <col min="3" max="3" width="120.7109375" style="218" customWidth="1"/>
    <col min="4" max="4" width="31.28515625" style="217" customWidth="1"/>
    <col min="5" max="5" width="26.7109375" style="219" customWidth="1"/>
    <col min="6" max="6" width="30.28515625" style="219" customWidth="1"/>
    <col min="7" max="7" width="18.85546875" style="219" customWidth="1"/>
    <col min="8" max="8" width="28.140625" style="219" customWidth="1"/>
    <col min="9" max="16384" width="9.140625" style="219"/>
  </cols>
  <sheetData>
    <row r="1" spans="1:8" s="4" customFormat="1" ht="50.1" customHeight="1" x14ac:dyDescent="0.2">
      <c r="A1" s="1"/>
      <c r="B1" s="2"/>
      <c r="C1" s="3" t="s">
        <v>0</v>
      </c>
      <c r="D1" s="236"/>
    </row>
    <row r="2" spans="1:8" s="10" customFormat="1" ht="50.1" customHeight="1" x14ac:dyDescent="0.2">
      <c r="A2" s="5" t="str">
        <f>Абакан_юр!A2</f>
        <v>Введен в действие с "01" июня 2024 г.</v>
      </c>
      <c r="B2" s="6" t="s">
        <v>2</v>
      </c>
      <c r="C2" s="7" t="s">
        <v>708</v>
      </c>
      <c r="D2" s="507"/>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row>
    <row r="4" spans="1:8" s="23" customFormat="1" ht="50.1" customHeight="1" thickBot="1" x14ac:dyDescent="0.25">
      <c r="A4" s="17" t="s">
        <v>5</v>
      </c>
      <c r="B4" s="18" t="s">
        <v>6</v>
      </c>
      <c r="C4" s="19" t="s">
        <v>7</v>
      </c>
      <c r="D4" s="491" t="s">
        <v>8</v>
      </c>
      <c r="E4" s="331"/>
      <c r="F4" s="331"/>
      <c r="G4" s="331"/>
      <c r="H4" s="332"/>
    </row>
    <row r="5" spans="1:8" s="28" customFormat="1" ht="50.1" customHeight="1" thickBot="1" x14ac:dyDescent="0.25">
      <c r="A5" s="24" t="s">
        <v>9</v>
      </c>
      <c r="B5" s="25"/>
      <c r="C5" s="26"/>
      <c r="D5" s="26"/>
      <c r="E5" s="26"/>
      <c r="F5" s="26"/>
      <c r="G5" s="26"/>
      <c r="H5" s="27"/>
    </row>
    <row r="6" spans="1:8" s="16" customFormat="1" ht="21.75" thickBot="1" x14ac:dyDescent="0.25">
      <c r="A6" s="81"/>
      <c r="B6" s="129"/>
      <c r="C6" s="130"/>
      <c r="D6" s="291" t="s">
        <v>234</v>
      </c>
      <c r="E6" s="291"/>
      <c r="F6" s="291"/>
      <c r="G6" s="291"/>
      <c r="H6" s="463"/>
    </row>
    <row r="7" spans="1:8" ht="24" thickBot="1" x14ac:dyDescent="0.25">
      <c r="A7" s="436"/>
      <c r="B7" s="437"/>
      <c r="C7" s="438"/>
      <c r="D7" s="267" t="s">
        <v>171</v>
      </c>
      <c r="E7" s="268" t="s">
        <v>172</v>
      </c>
      <c r="F7" s="269" t="s">
        <v>173</v>
      </c>
      <c r="G7" s="268" t="s">
        <v>174</v>
      </c>
      <c r="H7" s="270" t="s">
        <v>175</v>
      </c>
    </row>
    <row r="8" spans="1:8" s="16" customFormat="1" ht="48" customHeight="1" x14ac:dyDescent="0.2">
      <c r="A8" s="774" t="s">
        <v>10</v>
      </c>
      <c r="B8" s="30" t="s">
        <v>27</v>
      </c>
      <c r="C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"2ГИС.ТОМСК" (версия для ПК); Интернет-площадка 2gis.ru на основе Cправочника организаций "2ГИС.ТОМСК"; Электронный справочник на основе Справочника организаций "2ГИС.ТОМСК" (мобильная версия); Интернет-площадки и Веб-приложения на основе Cправочника организаций "2ГИС.ТОМСК", http://api.2gis.ru/</v>
      </c>
      <c r="D8" s="31">
        <f>F8*1.2</f>
        <v>10368</v>
      </c>
      <c r="E8" s="32">
        <f>F8*1.1</f>
        <v>9504</v>
      </c>
      <c r="F8" s="32">
        <v>8640</v>
      </c>
      <c r="G8" s="32">
        <f>F8*0.75</f>
        <v>6480</v>
      </c>
      <c r="H8" s="33">
        <f>F8*0.5</f>
        <v>4320</v>
      </c>
    </row>
    <row r="9" spans="1:8" s="16" customFormat="1" ht="132" customHeight="1" x14ac:dyDescent="0.2">
      <c r="A9" s="55"/>
      <c r="B9" s="35"/>
      <c r="C9" s="35"/>
      <c r="D9" s="36"/>
      <c r="E9" s="37"/>
      <c r="F9" s="37"/>
      <c r="G9" s="37"/>
      <c r="H9" s="38"/>
    </row>
    <row r="10" spans="1:8" s="16" customFormat="1" ht="97.5" customHeight="1" x14ac:dyDescent="0.2">
      <c r="A10" s="55"/>
      <c r="B10" s="39" t="s">
        <v>12</v>
      </c>
      <c r="C1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"2ГИС.ТОМСК" (версия для ПК); Интернет-площадка 2gis.ru на основе Cправочника организаций "2ГИС.ТОМСК"; Электронный справочник на основе Справочника организаций "2ГИС.ТОМСК" (мобильная версия); Интернет-площадки и Веб-приложения на основе Cправочника организаций "2ГИС.ТОМСК", http://api.2gis.ru/</v>
      </c>
      <c r="D10" s="36"/>
      <c r="E10" s="37"/>
      <c r="F10" s="37"/>
      <c r="G10" s="37"/>
      <c r="H10" s="38"/>
    </row>
    <row r="11" spans="1:8" s="16" customFormat="1" ht="166.5" customHeight="1" thickBot="1" x14ac:dyDescent="0.25">
      <c r="A11" s="59"/>
      <c r="B11" s="42" t="s">
        <v>13</v>
      </c>
      <c r="C1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11" s="44"/>
      <c r="E11" s="45"/>
      <c r="F11" s="45"/>
      <c r="G11" s="45"/>
      <c r="H11" s="46"/>
    </row>
    <row r="12" spans="1:8" s="16" customFormat="1" ht="21.75" thickBot="1" x14ac:dyDescent="0.25">
      <c r="A12" s="81"/>
      <c r="B12" s="129"/>
      <c r="C12" s="130"/>
      <c r="D12" s="291" t="s">
        <v>234</v>
      </c>
      <c r="E12" s="291"/>
      <c r="F12" s="291"/>
      <c r="G12" s="291"/>
      <c r="H12" s="463"/>
    </row>
    <row r="13" spans="1:8" s="16" customFormat="1" ht="48" customHeight="1" x14ac:dyDescent="0.2">
      <c r="A13" s="55" t="s">
        <v>14</v>
      </c>
      <c r="B13" s="355" t="s">
        <v>27</v>
      </c>
      <c r="C13" s="77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"2ГИС.ТОМСК" (версия для ПК); Интернет-площадка 2gis.ru на основе Cправочника организаций "2ГИС.ТОМСК"; Электронный справочник на основе Справочника организаций "2ГИС.ТОМСК" (мобильная версия); Интернет-площадки и Веб-приложения на основе Cправочника организаций "2ГИС.ТОМСК", http://api.2gis.ru/</v>
      </c>
      <c r="D13" s="31">
        <f>F13*1.2</f>
        <v>13464</v>
      </c>
      <c r="E13" s="32">
        <f>F13*1.1</f>
        <v>12342.000000000002</v>
      </c>
      <c r="F13" s="341">
        <v>11220</v>
      </c>
      <c r="G13" s="32">
        <f>F13*0.75</f>
        <v>8415</v>
      </c>
      <c r="H13" s="33">
        <f>F13*0.5</f>
        <v>5610</v>
      </c>
    </row>
    <row r="14" spans="1:8" s="16" customFormat="1" ht="132" customHeight="1" x14ac:dyDescent="0.2">
      <c r="A14" s="55"/>
      <c r="B14" s="35"/>
      <c r="C14" s="776"/>
      <c r="D14" s="36"/>
      <c r="E14" s="37"/>
      <c r="F14" s="344"/>
      <c r="G14" s="37"/>
      <c r="H14" s="38"/>
    </row>
    <row r="15" spans="1:8" s="16" customFormat="1" ht="97.5" customHeight="1" x14ac:dyDescent="0.2">
      <c r="A15" s="55"/>
      <c r="B15" s="39" t="s">
        <v>12</v>
      </c>
      <c r="C15" s="41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"2ГИС.ТОМСК" (версия для ПК); Интернет-площадка 2gis.ru на основе Cправочника организаций "2ГИС.ТОМСК"; Электронный справочник на основе Справочника организаций "2ГИС.ТОМСК" (мобильная версия); Интернет-площадки и Веб-приложения на основе Cправочника организаций "2ГИС.ТОМСК", http://api.2gis.ru/</v>
      </c>
      <c r="D15" s="36"/>
      <c r="E15" s="37"/>
      <c r="F15" s="344"/>
      <c r="G15" s="37"/>
      <c r="H15" s="38"/>
    </row>
    <row r="16" spans="1:8" s="16" customFormat="1" ht="166.5" customHeight="1" x14ac:dyDescent="0.2">
      <c r="A16" s="55"/>
      <c r="B16" s="57" t="s">
        <v>13</v>
      </c>
      <c r="C16" s="77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16" s="36"/>
      <c r="E16" s="37"/>
      <c r="F16" s="344"/>
      <c r="G16" s="37"/>
      <c r="H16" s="38"/>
    </row>
    <row r="17" spans="1:8" s="16" customFormat="1" ht="92.25" customHeight="1" thickBot="1" x14ac:dyDescent="0.25">
      <c r="A17" s="59"/>
      <c r="B17" s="42" t="s">
        <v>16</v>
      </c>
      <c r="C17" s="77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17" s="44"/>
      <c r="E17" s="45"/>
      <c r="F17" s="347"/>
      <c r="G17" s="45"/>
      <c r="H17" s="46"/>
    </row>
    <row r="18" spans="1:8" s="16" customFormat="1" ht="24.95" customHeight="1" thickBot="1" x14ac:dyDescent="0.25">
      <c r="A18" s="81"/>
      <c r="B18" s="464"/>
      <c r="C18" s="130"/>
      <c r="D18" s="199"/>
      <c r="E18" s="199"/>
      <c r="F18" s="199"/>
      <c r="G18" s="199"/>
      <c r="H18" s="200"/>
    </row>
    <row r="19" spans="1:8" s="16" customFormat="1" ht="112.5" customHeight="1" x14ac:dyDescent="0.2">
      <c r="A19" s="55" t="s">
        <v>17</v>
      </c>
      <c r="B19" s="352" t="s">
        <v>18</v>
      </c>
      <c r="C19" s="300"/>
      <c r="D19" s="68">
        <v>1302</v>
      </c>
      <c r="E19" s="69"/>
      <c r="F19" s="69"/>
      <c r="G19" s="69"/>
      <c r="H19" s="70"/>
    </row>
    <row r="20" spans="1:8" s="16" customFormat="1" ht="50.1" customHeight="1" x14ac:dyDescent="0.2">
      <c r="A20" s="55"/>
      <c r="B20" s="72" t="s">
        <v>19</v>
      </c>
      <c r="C20" s="73" t="str">
        <f>"Электронный справочник "&amp;$C$2&amp;" (версия для ПК)"</f>
        <v>Электронный справочник "2ГИС.ТОМСК" (версия для ПК)</v>
      </c>
      <c r="D20" s="74"/>
      <c r="E20" s="75"/>
      <c r="F20" s="75"/>
      <c r="G20" s="75"/>
      <c r="H20" s="76"/>
    </row>
    <row r="21" spans="1:8" s="16" customFormat="1" ht="40.5" customHeight="1" x14ac:dyDescent="0.2">
      <c r="A21" s="55"/>
      <c r="B21" s="72" t="s">
        <v>20</v>
      </c>
      <c r="C21" s="35"/>
      <c r="D21" s="74"/>
      <c r="E21" s="75"/>
      <c r="F21" s="75"/>
      <c r="G21" s="75"/>
      <c r="H21" s="76"/>
    </row>
    <row r="22" spans="1:8" s="16" customFormat="1" ht="75" customHeight="1" thickBot="1" x14ac:dyDescent="0.25">
      <c r="A22" s="59"/>
      <c r="B22" s="72" t="s">
        <v>21</v>
      </c>
      <c r="C22"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"2ГИС.ТОМСК"; Электронный справочник "2ГИС.ТОМСК" (мобильная версия 2ГИС 4.0 и выше)</v>
      </c>
      <c r="D22" s="78"/>
      <c r="E22" s="79"/>
      <c r="F22" s="79"/>
      <c r="G22" s="79"/>
      <c r="H22" s="80"/>
    </row>
    <row r="23" spans="1:8" s="16" customFormat="1" ht="24.95" customHeight="1" thickBot="1" x14ac:dyDescent="0.25">
      <c r="A23" s="81"/>
      <c r="B23" s="464"/>
      <c r="C23" s="130"/>
      <c r="D23" s="291" t="s">
        <v>234</v>
      </c>
      <c r="E23" s="291"/>
      <c r="F23" s="291"/>
      <c r="G23" s="291"/>
      <c r="H23" s="463"/>
    </row>
    <row r="24" spans="1:8" s="16" customFormat="1" ht="50.1" customHeight="1" x14ac:dyDescent="0.2">
      <c r="A24" s="53" t="s">
        <v>22</v>
      </c>
      <c r="B24" s="87" t="s">
        <v>23</v>
      </c>
      <c r="C24"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Интернет-площадки и Веб-приложения на основе Cправочника организаций "2ГИС.ТОМСК", http://api.2gis.ru/</v>
      </c>
      <c r="D24" s="68">
        <v>300</v>
      </c>
      <c r="E24" s="69"/>
      <c r="F24" s="69"/>
      <c r="G24" s="69"/>
      <c r="H24" s="70"/>
    </row>
    <row r="25" spans="1:8" s="16" customFormat="1" ht="94.5" customHeight="1" x14ac:dyDescent="0.2">
      <c r="A25" s="55"/>
      <c r="B25" s="92"/>
      <c r="C25" s="93"/>
      <c r="D25" s="74"/>
      <c r="E25" s="75"/>
      <c r="F25" s="75"/>
      <c r="G25" s="75"/>
      <c r="H25" s="76"/>
    </row>
    <row r="26" spans="1:8" s="16" customFormat="1" ht="163.5" customHeight="1" thickBot="1" x14ac:dyDescent="0.25">
      <c r="A26" s="59"/>
      <c r="B26" s="97" t="s">
        <v>13</v>
      </c>
      <c r="C2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26" s="78"/>
      <c r="E26" s="79"/>
      <c r="F26" s="79"/>
      <c r="G26" s="79"/>
      <c r="H26" s="80"/>
    </row>
    <row r="27" spans="1:8" s="16" customFormat="1" ht="24.95" customHeight="1" thickBot="1" x14ac:dyDescent="0.25">
      <c r="A27" s="81"/>
      <c r="B27" s="464"/>
      <c r="C27" s="130"/>
      <c r="D27" s="291" t="s">
        <v>234</v>
      </c>
      <c r="E27" s="291"/>
      <c r="F27" s="291"/>
      <c r="G27" s="291"/>
      <c r="H27" s="463"/>
    </row>
    <row r="28" spans="1:8" s="16" customFormat="1" ht="50.1" customHeight="1" x14ac:dyDescent="0.2">
      <c r="A28" s="53" t="s">
        <v>24</v>
      </c>
      <c r="B28" s="30" t="s">
        <v>27</v>
      </c>
      <c r="C2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"2ГИС.ТОМСК" (версия для ПК); Интернет-площадка 2gis.ru на основе Cправочника организаций "2ГИС.ТОМСК"; Электронный справочник на основе Справочника организаций "2ГИС.ТОМСК" (мобильная версия)</v>
      </c>
      <c r="D28" s="31">
        <f>F28*1.2</f>
        <v>15552</v>
      </c>
      <c r="E28" s="32">
        <f>F28*1.1</f>
        <v>14256.000000000002</v>
      </c>
      <c r="F28" s="32">
        <v>12960</v>
      </c>
      <c r="G28" s="32">
        <f>F28*0.75</f>
        <v>9720</v>
      </c>
      <c r="H28" s="33">
        <f>F28*0.5</f>
        <v>6480</v>
      </c>
    </row>
    <row r="29" spans="1:8" s="16" customFormat="1" ht="99.95" customHeight="1" x14ac:dyDescent="0.2">
      <c r="A29" s="55"/>
      <c r="B29" s="35"/>
      <c r="C29" s="35"/>
      <c r="D29" s="36"/>
      <c r="E29" s="37"/>
      <c r="F29" s="37"/>
      <c r="G29" s="37"/>
      <c r="H29" s="38"/>
    </row>
    <row r="30" spans="1:8" s="16" customFormat="1" ht="99.95" customHeight="1" x14ac:dyDescent="0.2">
      <c r="A30" s="55"/>
      <c r="B30" s="105" t="s">
        <v>12</v>
      </c>
      <c r="C30"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v>
      </c>
      <c r="D30" s="36"/>
      <c r="E30" s="37"/>
      <c r="F30" s="37"/>
      <c r="G30" s="37"/>
      <c r="H30" s="38"/>
    </row>
    <row r="31" spans="1:8" s="16" customFormat="1" ht="156.75" customHeight="1" thickBot="1" x14ac:dyDescent="0.25">
      <c r="A31" s="59"/>
      <c r="B31" s="107" t="s">
        <v>13</v>
      </c>
      <c r="C31"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31" s="44"/>
      <c r="E31" s="45"/>
      <c r="F31" s="45"/>
      <c r="G31" s="45"/>
      <c r="H31" s="46"/>
    </row>
    <row r="32" spans="1:8" s="16" customFormat="1" ht="24.95" customHeight="1" thickBot="1" x14ac:dyDescent="0.25">
      <c r="A32" s="81"/>
      <c r="B32" s="464"/>
      <c r="C32" s="130"/>
      <c r="D32" s="291" t="s">
        <v>234</v>
      </c>
      <c r="E32" s="291"/>
      <c r="F32" s="291"/>
      <c r="G32" s="291"/>
      <c r="H32" s="463"/>
    </row>
    <row r="33" spans="1:8" s="16" customFormat="1" ht="50.1" customHeight="1" x14ac:dyDescent="0.2">
      <c r="A33" s="53" t="s">
        <v>26</v>
      </c>
      <c r="B33" s="30" t="s">
        <v>27</v>
      </c>
      <c r="C3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"2ГИС.ТОМСК" (версия для ПК); Интернет-площадка 2gis.ru на основе Cправочника организаций "2ГИС.ТОМСК"; Электронный справочник на основе Справочника организаций "2ГИС.ТОМСК" (мобильная версия)</v>
      </c>
      <c r="D33" s="54">
        <f>F33*1.2</f>
        <v>20203.2</v>
      </c>
      <c r="E33" s="32">
        <f>F33*1.1</f>
        <v>18519.600000000002</v>
      </c>
      <c r="F33" s="341">
        <v>16836</v>
      </c>
      <c r="G33" s="32">
        <f>F33*0.75</f>
        <v>12627</v>
      </c>
      <c r="H33" s="33">
        <f>F33*0.5</f>
        <v>8418</v>
      </c>
    </row>
    <row r="34" spans="1:8" s="16" customFormat="1" ht="99.95" customHeight="1" x14ac:dyDescent="0.2">
      <c r="A34" s="55"/>
      <c r="B34" s="35"/>
      <c r="C34" s="35"/>
      <c r="D34" s="56"/>
      <c r="E34" s="37"/>
      <c r="F34" s="344"/>
      <c r="G34" s="37"/>
      <c r="H34" s="38"/>
    </row>
    <row r="35" spans="1:8" s="16" customFormat="1" ht="99.95" customHeight="1" x14ac:dyDescent="0.2">
      <c r="A35" s="55"/>
      <c r="B35" s="39" t="s">
        <v>12</v>
      </c>
      <c r="C35"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v>
      </c>
      <c r="D35" s="56"/>
      <c r="E35" s="37"/>
      <c r="F35" s="344"/>
      <c r="G35" s="37"/>
      <c r="H35" s="38"/>
    </row>
    <row r="36" spans="1:8" s="16" customFormat="1" ht="156.75" customHeight="1" x14ac:dyDescent="0.2">
      <c r="A36" s="55"/>
      <c r="B36" s="57" t="s">
        <v>13</v>
      </c>
      <c r="C36"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36" s="56"/>
      <c r="E36" s="37"/>
      <c r="F36" s="344"/>
      <c r="G36" s="37"/>
      <c r="H36" s="38"/>
    </row>
    <row r="37" spans="1:8" s="16" customFormat="1" ht="92.25" customHeight="1" thickBot="1" x14ac:dyDescent="0.25">
      <c r="A37" s="59"/>
      <c r="B37" s="42" t="s">
        <v>16</v>
      </c>
      <c r="C37"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37" s="61"/>
      <c r="E37" s="45"/>
      <c r="F37" s="347"/>
      <c r="G37" s="45"/>
      <c r="H37" s="46"/>
    </row>
    <row r="38" spans="1:8" s="16" customFormat="1" ht="24.95" customHeight="1" thickBot="1" x14ac:dyDescent="0.25">
      <c r="A38" s="81"/>
      <c r="B38" s="464"/>
      <c r="C38" s="130"/>
      <c r="D38" s="292"/>
      <c r="E38" s="292"/>
      <c r="F38" s="292"/>
      <c r="G38" s="292"/>
      <c r="H38" s="293"/>
    </row>
    <row r="39" spans="1:8" s="16" customFormat="1" ht="125.1" customHeight="1" x14ac:dyDescent="0.2">
      <c r="A39" s="53" t="s">
        <v>28</v>
      </c>
      <c r="B39" s="66" t="s">
        <v>29</v>
      </c>
      <c r="C39" s="67"/>
      <c r="D39" s="68">
        <v>2040</v>
      </c>
      <c r="E39" s="69"/>
      <c r="F39" s="69"/>
      <c r="G39" s="69"/>
      <c r="H39" s="70"/>
    </row>
    <row r="40" spans="1:8" s="16" customFormat="1" ht="50.1" customHeight="1" x14ac:dyDescent="0.2">
      <c r="A40" s="55"/>
      <c r="B40" s="72" t="s">
        <v>19</v>
      </c>
      <c r="C40" s="73" t="str">
        <f>"Электронный справочник "&amp;$C$2&amp;" (версия для ПК)"</f>
        <v>Электронный справочник "2ГИС.ТОМСК" (версия для ПК)</v>
      </c>
      <c r="D40" s="74"/>
      <c r="E40" s="75"/>
      <c r="F40" s="75"/>
      <c r="G40" s="75"/>
      <c r="H40" s="76"/>
    </row>
    <row r="41" spans="1:8" s="16" customFormat="1" ht="50.1" customHeight="1" x14ac:dyDescent="0.2">
      <c r="A41" s="55"/>
      <c r="B41" s="72" t="s">
        <v>20</v>
      </c>
      <c r="C41" s="35"/>
      <c r="D41" s="74"/>
      <c r="E41" s="75"/>
      <c r="F41" s="75"/>
      <c r="G41" s="75"/>
      <c r="H41" s="76"/>
    </row>
    <row r="42" spans="1:8" s="16" customFormat="1" ht="75" customHeight="1" thickBot="1" x14ac:dyDescent="0.25">
      <c r="A42" s="59"/>
      <c r="B42" s="72" t="s">
        <v>21</v>
      </c>
      <c r="C42"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"2ГИС.ТОМСК"; Электронный справочник "2ГИС.ТОМСК" (мобильная версия 2ГИС 4.0 и выше)</v>
      </c>
      <c r="D42" s="78"/>
      <c r="E42" s="79"/>
      <c r="F42" s="79"/>
      <c r="G42" s="79"/>
      <c r="H42" s="80"/>
    </row>
    <row r="43" spans="1:8" s="16" customFormat="1" ht="24.95" customHeight="1" thickBot="1" x14ac:dyDescent="0.25">
      <c r="A43" s="81"/>
      <c r="B43" s="464"/>
      <c r="C43" s="130"/>
      <c r="D43" s="291" t="s">
        <v>234</v>
      </c>
      <c r="E43" s="291"/>
      <c r="F43" s="291"/>
      <c r="G43" s="291"/>
      <c r="H43" s="463"/>
    </row>
    <row r="44" spans="1:8" s="16" customFormat="1" ht="50.1" customHeight="1" x14ac:dyDescent="0.2">
      <c r="A44" s="53" t="s">
        <v>30</v>
      </c>
      <c r="B44" s="87" t="s">
        <v>23</v>
      </c>
      <c r="C44"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v>
      </c>
      <c r="D44" s="68">
        <v>456</v>
      </c>
      <c r="E44" s="69"/>
      <c r="F44" s="69"/>
      <c r="G44" s="69"/>
      <c r="H44" s="70"/>
    </row>
    <row r="45" spans="1:8" s="16" customFormat="1" ht="69.75" customHeight="1" x14ac:dyDescent="0.2">
      <c r="A45" s="55"/>
      <c r="B45" s="92"/>
      <c r="C45" s="93"/>
      <c r="D45" s="74"/>
      <c r="E45" s="75"/>
      <c r="F45" s="75"/>
      <c r="G45" s="75"/>
      <c r="H45" s="76"/>
    </row>
    <row r="46" spans="1:8" s="16" customFormat="1" ht="155.25" customHeight="1" x14ac:dyDescent="0.2">
      <c r="A46" s="55"/>
      <c r="B46" s="105" t="s">
        <v>13</v>
      </c>
      <c r="C46"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46" s="74"/>
      <c r="E46" s="75"/>
      <c r="F46" s="75"/>
      <c r="G46" s="75"/>
      <c r="H46" s="76"/>
    </row>
    <row r="47" spans="1:8" s="16" customFormat="1" ht="168.75" customHeight="1" thickBot="1" x14ac:dyDescent="0.25">
      <c r="A47" s="59"/>
      <c r="B47" s="107" t="s">
        <v>13</v>
      </c>
      <c r="C47"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47" s="78"/>
      <c r="E47" s="79"/>
      <c r="F47" s="79"/>
      <c r="G47" s="79"/>
      <c r="H47" s="80"/>
    </row>
    <row r="48" spans="1:8" s="16" customFormat="1" ht="24.95" customHeight="1" thickBot="1" x14ac:dyDescent="0.25">
      <c r="A48" s="81"/>
      <c r="B48" s="464"/>
      <c r="C48" s="130"/>
      <c r="D48" s="292"/>
      <c r="E48" s="292"/>
      <c r="F48" s="292"/>
      <c r="G48" s="292"/>
      <c r="H48" s="293"/>
    </row>
    <row r="49" spans="1:8" ht="37.5" customHeight="1" x14ac:dyDescent="0.2">
      <c r="A49" s="53" t="s">
        <v>176</v>
      </c>
      <c r="B49" s="66" t="s">
        <v>177</v>
      </c>
      <c r="C49" s="67" t="str">
        <f>"Электронный справочник на основе Справочника организаций "&amp;$C$2&amp;" (версия для ПК)"</f>
        <v>Электронный справочник на основе Справочника организаций "2ГИС.ТОМСК" (версия для ПК)</v>
      </c>
      <c r="D49" s="68">
        <v>4080</v>
      </c>
      <c r="E49" s="69"/>
      <c r="F49" s="69"/>
      <c r="G49" s="69"/>
      <c r="H49" s="70"/>
    </row>
    <row r="50" spans="1:8" ht="72.75" customHeight="1" x14ac:dyDescent="0.2">
      <c r="A50" s="55"/>
      <c r="B50" s="72" t="s">
        <v>178</v>
      </c>
      <c r="C5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"2ГИС.ТОМСК" (версия для ПК); Интернет-площадка 2gis.ru на основе Cправочника организаций "2ГИС.ТОМСК"; Электронный справочник на основе Справочника организаций "2ГИС.ТОМСК" (мобильная версия)</v>
      </c>
      <c r="D50" s="74"/>
      <c r="E50" s="75"/>
      <c r="F50" s="75"/>
      <c r="G50" s="75"/>
      <c r="H50" s="76"/>
    </row>
    <row r="51" spans="1:8" ht="109.5" customHeight="1" thickBot="1" x14ac:dyDescent="0.25">
      <c r="A51" s="59"/>
      <c r="B51" s="72" t="s">
        <v>12</v>
      </c>
      <c r="C51"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v>
      </c>
      <c r="D51" s="78"/>
      <c r="E51" s="79"/>
      <c r="F51" s="79"/>
      <c r="G51" s="79"/>
      <c r="H51" s="80"/>
    </row>
    <row r="52" spans="1:8" s="16" customFormat="1" ht="24.95" customHeight="1" thickBot="1" x14ac:dyDescent="0.25">
      <c r="A52" s="81"/>
      <c r="B52" s="464"/>
      <c r="C52" s="130"/>
      <c r="D52" s="292"/>
      <c r="E52" s="292"/>
      <c r="F52" s="292"/>
      <c r="G52" s="292"/>
      <c r="H52" s="293"/>
    </row>
    <row r="53" spans="1:8" ht="45" customHeight="1" x14ac:dyDescent="0.2">
      <c r="A53" s="53" t="s">
        <v>179</v>
      </c>
      <c r="B53" s="66" t="s">
        <v>180</v>
      </c>
      <c r="C53" s="67" t="str">
        <f>"Электронный справочник на основе Справочника организаций "&amp;$C$2&amp;" (версия для ПК)"</f>
        <v>Электронный справочник на основе Справочника организаций "2ГИС.ТОМСК" (версия для ПК)</v>
      </c>
      <c r="D53" s="68">
        <v>126</v>
      </c>
      <c r="E53" s="69"/>
      <c r="F53" s="69"/>
      <c r="G53" s="69"/>
      <c r="H53" s="70"/>
    </row>
    <row r="54" spans="1:8" ht="64.5" customHeight="1" thickBot="1" x14ac:dyDescent="0.25">
      <c r="A54" s="59"/>
      <c r="B54" s="72" t="s">
        <v>23</v>
      </c>
      <c r="C54"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v>
      </c>
      <c r="D54" s="78"/>
      <c r="E54" s="79"/>
      <c r="F54" s="79"/>
      <c r="G54" s="79"/>
      <c r="H54" s="80"/>
    </row>
    <row r="55" spans="1:8" s="16" customFormat="1" ht="24.95" customHeight="1" thickBot="1" x14ac:dyDescent="0.25">
      <c r="A55" s="81"/>
      <c r="B55" s="82"/>
      <c r="C55" s="83"/>
      <c r="D55" s="291" t="s">
        <v>234</v>
      </c>
      <c r="E55" s="291"/>
      <c r="F55" s="291"/>
      <c r="G55" s="291"/>
      <c r="H55" s="463"/>
    </row>
    <row r="56" spans="1:8" s="16" customFormat="1" ht="48" customHeight="1" x14ac:dyDescent="0.2">
      <c r="A56" s="29" t="s">
        <v>31</v>
      </c>
      <c r="B56" s="30" t="s">
        <v>27</v>
      </c>
      <c r="C56"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"2ГИС.ТОМСК" (версия для ПК); Интернет-площадка 2gis.ru на основе Cправочника организаций "2ГИС.ТОМСК"; Электронный справочник на основе Справочника организаций "2ГИС.ТОМСК" (мобильная версия); Интернет-площадки и Веб-приложения на основе Cправочника организаций "2ГИС.ТОМСК", http://api.2gis.ru/</v>
      </c>
      <c r="D56" s="31">
        <f>F56*1.2</f>
        <v>12441.6</v>
      </c>
      <c r="E56" s="32">
        <f>F56*1.1</f>
        <v>11404.800000000001</v>
      </c>
      <c r="F56" s="32">
        <v>10368</v>
      </c>
      <c r="G56" s="32">
        <f>F56*0.75</f>
        <v>7776</v>
      </c>
      <c r="H56" s="33">
        <f>F56*0.5</f>
        <v>5184</v>
      </c>
    </row>
    <row r="57" spans="1:8" s="16" customFormat="1" ht="132" customHeight="1" x14ac:dyDescent="0.2">
      <c r="A57" s="34"/>
      <c r="B57" s="35"/>
      <c r="C57" s="35"/>
      <c r="D57" s="36"/>
      <c r="E57" s="37"/>
      <c r="F57" s="37"/>
      <c r="G57" s="37"/>
      <c r="H57" s="38"/>
    </row>
    <row r="58" spans="1:8" s="16" customFormat="1" ht="127.5" customHeight="1" x14ac:dyDescent="0.2">
      <c r="A58" s="34"/>
      <c r="B58" s="39" t="s">
        <v>12</v>
      </c>
      <c r="C58"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"2ГИС.ТОМСК" (версия для ПК); Интернет-площадка 2gis.ru на основе Cправочника организаций "2ГИС.ТОМСК"; Электронный справочник на основе Справочника организаций "2ГИС.ТОМСК" (мобильная версия); Интернет-площадки и Веб-приложения на основе Cправочника организаций "2ГИС.ТОМСК", http://api.2gis.ru/</v>
      </c>
      <c r="D58" s="36"/>
      <c r="E58" s="37"/>
      <c r="F58" s="37"/>
      <c r="G58" s="37"/>
      <c r="H58" s="38"/>
    </row>
    <row r="59" spans="1:8" s="16" customFormat="1" ht="127.5" customHeight="1" thickBot="1" x14ac:dyDescent="0.25">
      <c r="A59" s="119"/>
      <c r="B59" s="120" t="s">
        <v>33</v>
      </c>
      <c r="C59"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59" s="121"/>
      <c r="E59" s="122"/>
      <c r="F59" s="122"/>
      <c r="G59" s="122"/>
      <c r="H59" s="123"/>
    </row>
    <row r="60" spans="1:8" s="16" customFormat="1" ht="166.5" customHeight="1" thickBot="1" x14ac:dyDescent="0.25">
      <c r="A60" s="41"/>
      <c r="B60" s="42" t="s">
        <v>13</v>
      </c>
      <c r="C6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60" s="44"/>
      <c r="E60" s="45"/>
      <c r="F60" s="45"/>
      <c r="G60" s="45"/>
      <c r="H60" s="46"/>
    </row>
    <row r="61" spans="1:8" s="16" customFormat="1" ht="24.95" customHeight="1" thickBot="1" x14ac:dyDescent="0.25">
      <c r="A61" s="47"/>
      <c r="B61" s="48"/>
      <c r="C61" s="49"/>
      <c r="D61" s="291" t="s">
        <v>234</v>
      </c>
      <c r="E61" s="291"/>
      <c r="F61" s="291"/>
      <c r="G61" s="291"/>
      <c r="H61" s="463"/>
    </row>
    <row r="62" spans="1:8" s="16" customFormat="1" ht="48" customHeight="1" x14ac:dyDescent="0.2">
      <c r="A62" s="53" t="s">
        <v>35</v>
      </c>
      <c r="B62" s="30" t="s">
        <v>27</v>
      </c>
      <c r="C6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"2ГИС.ТОМСК" (версия для ПК); Интернет-площадка 2gis.ru на основе Cправочника организаций "2ГИС.ТОМСК"; Электронный справочник на основе Справочника организаций "2ГИС.ТОМСК" (мобильная версия); Интернет-площадки и Веб-приложения на основе Cправочника организаций "2ГИС.ТОМСК", http://api.2gis.ru/</v>
      </c>
      <c r="D62" s="54">
        <f>F62*1.2</f>
        <v>13996.8</v>
      </c>
      <c r="E62" s="32">
        <f>F62*1.1</f>
        <v>12830.400000000001</v>
      </c>
      <c r="F62" s="32">
        <v>11664</v>
      </c>
      <c r="G62" s="32">
        <f>F62*0.75</f>
        <v>8748</v>
      </c>
      <c r="H62" s="33">
        <f>F62*0.5</f>
        <v>5832</v>
      </c>
    </row>
    <row r="63" spans="1:8" s="16" customFormat="1" ht="132" customHeight="1" x14ac:dyDescent="0.2">
      <c r="A63" s="55"/>
      <c r="B63" s="35"/>
      <c r="C63" s="35"/>
      <c r="D63" s="56"/>
      <c r="E63" s="37"/>
      <c r="F63" s="37"/>
      <c r="G63" s="37"/>
      <c r="H63" s="38"/>
    </row>
    <row r="64" spans="1:8" s="16" customFormat="1" ht="138.94999999999999" customHeight="1" x14ac:dyDescent="0.2">
      <c r="A64" s="55"/>
      <c r="B64" s="39" t="s">
        <v>12</v>
      </c>
      <c r="C6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"2ГИС.ТОМСК" (версия для ПК); Интернет-площадка 2gis.ru на основе Cправочника организаций "2ГИС.ТОМСК"; Электронный справочник на основе Справочника организаций "2ГИС.ТОМСК" (мобильная версия); Интернет-площадки и Веб-приложения на основе Cправочника организаций "2ГИС.ТОМСК", http://api.2gis.ru/</v>
      </c>
      <c r="D64" s="56"/>
      <c r="E64" s="37"/>
      <c r="F64" s="37"/>
      <c r="G64" s="37"/>
      <c r="H64" s="38"/>
    </row>
    <row r="65" spans="1:8" s="16" customFormat="1" ht="166.5" customHeight="1" x14ac:dyDescent="0.2">
      <c r="A65" s="55"/>
      <c r="B65" s="57" t="s">
        <v>13</v>
      </c>
      <c r="C6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65" s="56"/>
      <c r="E65" s="37"/>
      <c r="F65" s="37"/>
      <c r="G65" s="37"/>
      <c r="H65" s="38"/>
    </row>
    <row r="66" spans="1:8" s="16" customFormat="1" ht="92.25" customHeight="1" thickBot="1" x14ac:dyDescent="0.25">
      <c r="A66" s="59"/>
      <c r="B66" s="42" t="s">
        <v>36</v>
      </c>
      <c r="C6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66" s="61"/>
      <c r="E66" s="45"/>
      <c r="F66" s="45"/>
      <c r="G66" s="45"/>
      <c r="H66" s="46"/>
    </row>
    <row r="67" spans="1:8" s="16" customFormat="1" ht="24.95" customHeight="1" thickBot="1" x14ac:dyDescent="0.25">
      <c r="A67" s="81"/>
      <c r="B67" s="82"/>
      <c r="C67" s="83"/>
      <c r="D67" s="291" t="s">
        <v>234</v>
      </c>
      <c r="E67" s="291"/>
      <c r="F67" s="291"/>
      <c r="G67" s="291"/>
      <c r="H67" s="463"/>
    </row>
    <row r="68" spans="1:8" s="16" customFormat="1" ht="50.1" customHeight="1" x14ac:dyDescent="0.2">
      <c r="A68" s="65" t="s">
        <v>37</v>
      </c>
      <c r="B68" s="87" t="s">
        <v>23</v>
      </c>
      <c r="C68"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Интернет-площадки и Веб-приложения на основе Cправочника организаций "2ГИС.ТОМСК", http://api.2gis.ru/</v>
      </c>
      <c r="D68" s="271">
        <v>300</v>
      </c>
      <c r="E68" s="272"/>
      <c r="F68" s="272"/>
      <c r="G68" s="272"/>
      <c r="H68" s="273"/>
    </row>
    <row r="69" spans="1:8" s="16" customFormat="1" ht="94.5" customHeight="1" x14ac:dyDescent="0.2">
      <c r="A69" s="71"/>
      <c r="B69" s="92"/>
      <c r="C69" s="93"/>
      <c r="D69" s="94"/>
      <c r="E69" s="95"/>
      <c r="F69" s="95"/>
      <c r="G69" s="95"/>
      <c r="H69" s="274"/>
    </row>
    <row r="70" spans="1:8" s="16" customFormat="1" ht="163.5" customHeight="1" thickBot="1" x14ac:dyDescent="0.25">
      <c r="A70" s="77"/>
      <c r="B70" s="97" t="s">
        <v>13</v>
      </c>
      <c r="C70"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70" s="275"/>
      <c r="E70" s="276"/>
      <c r="F70" s="276"/>
      <c r="G70" s="276"/>
      <c r="H70" s="277"/>
    </row>
    <row r="71" spans="1:8" s="16" customFormat="1" ht="24.95" customHeight="1" thickBot="1" x14ac:dyDescent="0.25">
      <c r="A71" s="81"/>
      <c r="B71" s="464"/>
      <c r="C71" s="130"/>
      <c r="D71" s="350" t="s">
        <v>240</v>
      </c>
      <c r="E71" s="350"/>
      <c r="F71" s="350"/>
      <c r="G71" s="350"/>
      <c r="H71" s="351"/>
    </row>
    <row r="72" spans="1:8" s="16" customFormat="1" ht="24.95" customHeight="1" thickBot="1" x14ac:dyDescent="0.25">
      <c r="A72" s="465"/>
      <c r="B72" s="124"/>
      <c r="C72" s="125"/>
      <c r="D72" s="466" t="s">
        <v>171</v>
      </c>
      <c r="E72" s="467" t="s">
        <v>172</v>
      </c>
      <c r="F72" s="468" t="s">
        <v>173</v>
      </c>
      <c r="G72" s="467" t="s">
        <v>174</v>
      </c>
      <c r="H72" s="469" t="s">
        <v>175</v>
      </c>
    </row>
    <row r="73" spans="1:8" s="16" customFormat="1" ht="48" customHeight="1" x14ac:dyDescent="0.2">
      <c r="A73" s="29" t="s">
        <v>241</v>
      </c>
      <c r="B73" s="30" t="s">
        <v>27</v>
      </c>
      <c r="C7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"2ГИС.ТОМСК" (версия для ПК); Интернет-площадка 2gis.ru на основе Cправочника организаций "2ГИС.ТОМСК"; Электронный справочник на основе Справочника организаций "2ГИС.ТОМСК" (мобильная версия); Интернет-площадки и Веб-приложения на основе Cправочника организаций "2ГИС.ТОМСК", http://api.2gis.ru/</v>
      </c>
      <c r="D73" s="31">
        <f>F73*1.2</f>
        <v>10368</v>
      </c>
      <c r="E73" s="32">
        <f>F73*1.1</f>
        <v>9504</v>
      </c>
      <c r="F73" s="32">
        <v>8640</v>
      </c>
      <c r="G73" s="32">
        <f>F73*0.75</f>
        <v>6480</v>
      </c>
      <c r="H73" s="33">
        <f>F73*0.5</f>
        <v>4320</v>
      </c>
    </row>
    <row r="74" spans="1:8" s="16" customFormat="1" ht="132" customHeight="1" x14ac:dyDescent="0.2">
      <c r="A74" s="34"/>
      <c r="B74" s="35"/>
      <c r="C74" s="35"/>
      <c r="D74" s="36"/>
      <c r="E74" s="37"/>
      <c r="F74" s="37"/>
      <c r="G74" s="37"/>
      <c r="H74" s="38"/>
    </row>
    <row r="75" spans="1:8" s="16" customFormat="1" ht="97.5" customHeight="1" x14ac:dyDescent="0.2">
      <c r="A75" s="34"/>
      <c r="B75" s="39" t="s">
        <v>12</v>
      </c>
      <c r="C75"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Интернет-площадки и Веб-приложения на основе Cправочника организаций "2ГИС.ТОМСК", http://api.2gis.ru/</v>
      </c>
      <c r="D75" s="36"/>
      <c r="E75" s="37"/>
      <c r="F75" s="37"/>
      <c r="G75" s="37"/>
      <c r="H75" s="38"/>
    </row>
    <row r="76" spans="1:8" s="16" customFormat="1" ht="166.5" customHeight="1" thickBot="1" x14ac:dyDescent="0.25">
      <c r="A76" s="41"/>
      <c r="B76" s="42" t="s">
        <v>13</v>
      </c>
      <c r="C76"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76" s="44"/>
      <c r="E76" s="45"/>
      <c r="F76" s="45"/>
      <c r="G76" s="45"/>
      <c r="H76" s="46"/>
    </row>
    <row r="77" spans="1:8" s="16" customFormat="1" ht="24.95" customHeight="1" thickBot="1" x14ac:dyDescent="0.25">
      <c r="A77" s="47"/>
      <c r="B77" s="48"/>
      <c r="C77" s="49"/>
      <c r="D77" s="291"/>
      <c r="E77" s="291"/>
      <c r="F77" s="291"/>
      <c r="G77" s="291"/>
      <c r="H77" s="463"/>
    </row>
    <row r="78" spans="1:8" s="16" customFormat="1" ht="48" customHeight="1" x14ac:dyDescent="0.2">
      <c r="A78" s="53" t="s">
        <v>242</v>
      </c>
      <c r="B78" s="30" t="s">
        <v>27</v>
      </c>
      <c r="C7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"2ГИС.ТОМСК" (версия для ПК); Интернет-площадка 2gis.ru на основе Cправочника организаций "2ГИС.ТОМСК"; Электронный справочник на основе Справочника организаций "2ГИС.ТОМСК" (мобильная версия); Интернет-площадки и Веб-приложения на основе Cправочника организаций "2ГИС.ТОМСК", http://api.2gis.ru/</v>
      </c>
      <c r="D78" s="54">
        <f>F78*1.2</f>
        <v>13464</v>
      </c>
      <c r="E78" s="32">
        <f>F78*1.1</f>
        <v>12342.000000000002</v>
      </c>
      <c r="F78" s="32">
        <v>11220</v>
      </c>
      <c r="G78" s="32">
        <f>F78*0.75</f>
        <v>8415</v>
      </c>
      <c r="H78" s="33">
        <f>F78*0.5</f>
        <v>5610</v>
      </c>
    </row>
    <row r="79" spans="1:8" s="16" customFormat="1" ht="132" customHeight="1" x14ac:dyDescent="0.2">
      <c r="A79" s="55"/>
      <c r="B79" s="35"/>
      <c r="C79" s="35"/>
      <c r="D79" s="56"/>
      <c r="E79" s="37"/>
      <c r="F79" s="37"/>
      <c r="G79" s="37"/>
      <c r="H79" s="38"/>
    </row>
    <row r="80" spans="1:8" s="16" customFormat="1" ht="97.5" customHeight="1" x14ac:dyDescent="0.2">
      <c r="A80" s="55"/>
      <c r="B80" s="39" t="s">
        <v>12</v>
      </c>
      <c r="C80"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Интернет-площадки и Веб-приложения на основе Cправочника организаций "2ГИС.ТОМСК", http://api.2gis.ru/</v>
      </c>
      <c r="D80" s="56"/>
      <c r="E80" s="37"/>
      <c r="F80" s="37"/>
      <c r="G80" s="37"/>
      <c r="H80" s="38"/>
    </row>
    <row r="81" spans="1:8" s="16" customFormat="1" ht="166.5" customHeight="1" x14ac:dyDescent="0.2">
      <c r="A81" s="55"/>
      <c r="B81" s="57" t="s">
        <v>13</v>
      </c>
      <c r="C81"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81" s="56"/>
      <c r="E81" s="37"/>
      <c r="F81" s="37"/>
      <c r="G81" s="37"/>
      <c r="H81" s="38"/>
    </row>
    <row r="82" spans="1:8" s="16" customFormat="1" ht="92.25" customHeight="1" thickBot="1" x14ac:dyDescent="0.25">
      <c r="A82" s="59"/>
      <c r="B82" s="42" t="s">
        <v>16</v>
      </c>
      <c r="C82"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82" s="61"/>
      <c r="E82" s="45"/>
      <c r="F82" s="45"/>
      <c r="G82" s="45"/>
      <c r="H82" s="46"/>
    </row>
    <row r="83" spans="1:8" s="16" customFormat="1" ht="24.95" customHeight="1" thickBot="1" x14ac:dyDescent="0.25">
      <c r="A83" s="81"/>
      <c r="B83" s="82"/>
      <c r="C83" s="83"/>
      <c r="D83" s="291"/>
      <c r="E83" s="291"/>
      <c r="F83" s="291"/>
      <c r="G83" s="291"/>
      <c r="H83" s="463"/>
    </row>
    <row r="84" spans="1:8" s="16" customFormat="1" ht="50.1" customHeight="1" x14ac:dyDescent="0.2">
      <c r="A84" s="65" t="s">
        <v>243</v>
      </c>
      <c r="B84" s="66" t="s">
        <v>180</v>
      </c>
      <c r="C84" s="771" t="str">
        <f>"Электронный справочник на основе Справочника организаций "&amp;$C$2&amp;" (версия для ПК)"</f>
        <v>Электронный справочник на основе Справочника организаций "2ГИС.ТОМСК" (версия для ПК)</v>
      </c>
      <c r="D84" s="271">
        <v>300</v>
      </c>
      <c r="E84" s="272"/>
      <c r="F84" s="272"/>
      <c r="G84" s="272"/>
      <c r="H84" s="273"/>
    </row>
    <row r="85" spans="1:8" s="16" customFormat="1" ht="94.5" customHeight="1" x14ac:dyDescent="0.2">
      <c r="A85" s="71"/>
      <c r="B85" s="72" t="s">
        <v>23</v>
      </c>
      <c r="C85" s="116"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Интернет-площадки и Веб-приложения на основе Cправочника организаций "2ГИС.ТОМСК", http://api.2gis.ru/</v>
      </c>
      <c r="D85" s="94"/>
      <c r="E85" s="95"/>
      <c r="F85" s="95"/>
      <c r="G85" s="95"/>
      <c r="H85" s="274"/>
    </row>
    <row r="86" spans="1:8" s="16" customFormat="1" ht="163.5" customHeight="1" thickBot="1" x14ac:dyDescent="0.25">
      <c r="A86" s="77"/>
      <c r="B86" s="97" t="s">
        <v>13</v>
      </c>
      <c r="C8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86" s="275"/>
      <c r="E86" s="276"/>
      <c r="F86" s="276"/>
      <c r="G86" s="276"/>
      <c r="H86" s="277"/>
    </row>
    <row r="87" spans="1:8" s="16" customFormat="1" ht="24.95" customHeight="1" thickBot="1" x14ac:dyDescent="0.25">
      <c r="A87" s="81"/>
      <c r="B87" s="129"/>
      <c r="C87" s="130"/>
      <c r="D87" s="350" t="s">
        <v>240</v>
      </c>
      <c r="E87" s="350"/>
      <c r="F87" s="350"/>
      <c r="G87" s="350"/>
      <c r="H87" s="351"/>
    </row>
    <row r="88" spans="1:8" s="16" customFormat="1" ht="50.1" customHeight="1" thickBot="1" x14ac:dyDescent="0.25">
      <c r="A88" s="136" t="s">
        <v>38</v>
      </c>
      <c r="B88" s="137"/>
      <c r="C88" s="137"/>
      <c r="D88" s="470" t="str">
        <f>"от "&amp;MIN(D89:D107)&amp;" до "&amp;MAX(D89:D107)</f>
        <v>от 2340 до 44460</v>
      </c>
      <c r="E88" s="471"/>
      <c r="F88" s="471"/>
      <c r="G88" s="471"/>
      <c r="H88" s="472"/>
    </row>
    <row r="89" spans="1:8" s="16" customFormat="1" ht="43.5" customHeight="1" x14ac:dyDescent="0.2">
      <c r="A89" s="779" t="s">
        <v>244</v>
      </c>
      <c r="B89" s="780"/>
      <c r="C89" s="30" t="str">
        <f>"Электронный справочник на основе Справочника организаций "&amp;$C$2&amp;" (версия для ПК)"</f>
        <v>Электронный справочник на основе Справочника организаций "2ГИС.ТОМСК" (версия для ПК)</v>
      </c>
      <c r="D89" s="56">
        <v>2340</v>
      </c>
      <c r="E89" s="37"/>
      <c r="F89" s="37"/>
      <c r="G89" s="37"/>
      <c r="H89" s="38"/>
    </row>
    <row r="90" spans="1:8" s="16" customFormat="1" ht="60.75" customHeight="1" x14ac:dyDescent="0.2">
      <c r="A90" s="558" t="s">
        <v>245</v>
      </c>
      <c r="B90" s="568"/>
      <c r="C90" s="355"/>
      <c r="D90" s="56">
        <v>4680</v>
      </c>
      <c r="E90" s="37"/>
      <c r="F90" s="37"/>
      <c r="G90" s="37"/>
      <c r="H90" s="38"/>
    </row>
    <row r="91" spans="1:8" s="16" customFormat="1" ht="45.75" customHeight="1" x14ac:dyDescent="0.2">
      <c r="A91" s="558" t="s">
        <v>246</v>
      </c>
      <c r="B91" s="568"/>
      <c r="C91" s="355"/>
      <c r="D91" s="56">
        <v>7020</v>
      </c>
      <c r="E91" s="37"/>
      <c r="F91" s="37"/>
      <c r="G91" s="37"/>
      <c r="H91" s="38"/>
    </row>
    <row r="92" spans="1:8" s="16" customFormat="1" ht="47.25" customHeight="1" x14ac:dyDescent="0.2">
      <c r="A92" s="558" t="s">
        <v>247</v>
      </c>
      <c r="B92" s="568"/>
      <c r="C92" s="355"/>
      <c r="D92" s="56">
        <v>9360</v>
      </c>
      <c r="E92" s="37"/>
      <c r="F92" s="37"/>
      <c r="G92" s="37"/>
      <c r="H92" s="38"/>
    </row>
    <row r="93" spans="1:8" s="16" customFormat="1" ht="49.5" customHeight="1" x14ac:dyDescent="0.2">
      <c r="A93" s="558" t="s">
        <v>248</v>
      </c>
      <c r="B93" s="568"/>
      <c r="C93" s="355"/>
      <c r="D93" s="56">
        <v>11700</v>
      </c>
      <c r="E93" s="37"/>
      <c r="F93" s="37"/>
      <c r="G93" s="37"/>
      <c r="H93" s="38"/>
    </row>
    <row r="94" spans="1:8" s="16" customFormat="1" ht="49.5" customHeight="1" x14ac:dyDescent="0.2">
      <c r="A94" s="558" t="s">
        <v>249</v>
      </c>
      <c r="B94" s="568"/>
      <c r="C94" s="355"/>
      <c r="D94" s="56">
        <v>14040</v>
      </c>
      <c r="E94" s="37"/>
      <c r="F94" s="37"/>
      <c r="G94" s="37"/>
      <c r="H94" s="38"/>
    </row>
    <row r="95" spans="1:8" s="16" customFormat="1" ht="49.5" customHeight="1" x14ac:dyDescent="0.2">
      <c r="A95" s="558" t="s">
        <v>250</v>
      </c>
      <c r="B95" s="568"/>
      <c r="C95" s="355"/>
      <c r="D95" s="56">
        <v>16380</v>
      </c>
      <c r="E95" s="37"/>
      <c r="F95" s="37"/>
      <c r="G95" s="37"/>
      <c r="H95" s="38"/>
    </row>
    <row r="96" spans="1:8" s="16" customFormat="1" ht="49.5" customHeight="1" x14ac:dyDescent="0.2">
      <c r="A96" s="558" t="s">
        <v>251</v>
      </c>
      <c r="B96" s="568"/>
      <c r="C96" s="355"/>
      <c r="D96" s="56">
        <v>18720</v>
      </c>
      <c r="E96" s="37"/>
      <c r="F96" s="37"/>
      <c r="G96" s="37"/>
      <c r="H96" s="38"/>
    </row>
    <row r="97" spans="1:8" s="16" customFormat="1" ht="49.5" customHeight="1" x14ac:dyDescent="0.2">
      <c r="A97" s="558" t="s">
        <v>252</v>
      </c>
      <c r="B97" s="568"/>
      <c r="C97" s="355"/>
      <c r="D97" s="56">
        <v>21060</v>
      </c>
      <c r="E97" s="37"/>
      <c r="F97" s="37"/>
      <c r="G97" s="37"/>
      <c r="H97" s="38"/>
    </row>
    <row r="98" spans="1:8" s="16" customFormat="1" ht="49.5" customHeight="1" x14ac:dyDescent="0.2">
      <c r="A98" s="558" t="s">
        <v>253</v>
      </c>
      <c r="B98" s="568"/>
      <c r="C98" s="355"/>
      <c r="D98" s="56">
        <v>23400</v>
      </c>
      <c r="E98" s="37"/>
      <c r="F98" s="37"/>
      <c r="G98" s="37"/>
      <c r="H98" s="38"/>
    </row>
    <row r="99" spans="1:8" s="16" customFormat="1" ht="49.5" customHeight="1" x14ac:dyDescent="0.2">
      <c r="A99" s="558" t="s">
        <v>254</v>
      </c>
      <c r="B99" s="568"/>
      <c r="C99" s="355"/>
      <c r="D99" s="56">
        <v>25740</v>
      </c>
      <c r="E99" s="37"/>
      <c r="F99" s="37"/>
      <c r="G99" s="37"/>
      <c r="H99" s="38"/>
    </row>
    <row r="100" spans="1:8" s="16" customFormat="1" ht="49.5" customHeight="1" x14ac:dyDescent="0.2">
      <c r="A100" s="558" t="s">
        <v>255</v>
      </c>
      <c r="B100" s="568"/>
      <c r="C100" s="355"/>
      <c r="D100" s="56">
        <v>28080</v>
      </c>
      <c r="E100" s="37"/>
      <c r="F100" s="37"/>
      <c r="G100" s="37"/>
      <c r="H100" s="38"/>
    </row>
    <row r="101" spans="1:8" s="16" customFormat="1" ht="49.5" customHeight="1" x14ac:dyDescent="0.2">
      <c r="A101" s="558" t="s">
        <v>256</v>
      </c>
      <c r="B101" s="568"/>
      <c r="C101" s="355"/>
      <c r="D101" s="56">
        <v>30420</v>
      </c>
      <c r="E101" s="37"/>
      <c r="F101" s="37"/>
      <c r="G101" s="37"/>
      <c r="H101" s="38"/>
    </row>
    <row r="102" spans="1:8" s="16" customFormat="1" ht="49.5" customHeight="1" x14ac:dyDescent="0.2">
      <c r="A102" s="558" t="s">
        <v>257</v>
      </c>
      <c r="B102" s="568"/>
      <c r="C102" s="355"/>
      <c r="D102" s="56">
        <v>32760</v>
      </c>
      <c r="E102" s="37"/>
      <c r="F102" s="37"/>
      <c r="G102" s="37"/>
      <c r="H102" s="38"/>
    </row>
    <row r="103" spans="1:8" s="16" customFormat="1" ht="49.5" customHeight="1" x14ac:dyDescent="0.2">
      <c r="A103" s="558" t="s">
        <v>258</v>
      </c>
      <c r="B103" s="568"/>
      <c r="C103" s="355"/>
      <c r="D103" s="56">
        <v>35100</v>
      </c>
      <c r="E103" s="37"/>
      <c r="F103" s="37"/>
      <c r="G103" s="37"/>
      <c r="H103" s="38"/>
    </row>
    <row r="104" spans="1:8" s="16" customFormat="1" ht="49.5" customHeight="1" x14ac:dyDescent="0.2">
      <c r="A104" s="558" t="s">
        <v>259</v>
      </c>
      <c r="B104" s="568"/>
      <c r="C104" s="355"/>
      <c r="D104" s="56">
        <v>37440</v>
      </c>
      <c r="E104" s="37"/>
      <c r="F104" s="37"/>
      <c r="G104" s="37"/>
      <c r="H104" s="38"/>
    </row>
    <row r="105" spans="1:8" s="16" customFormat="1" ht="49.5" customHeight="1" x14ac:dyDescent="0.2">
      <c r="A105" s="558" t="s">
        <v>260</v>
      </c>
      <c r="B105" s="568"/>
      <c r="C105" s="355"/>
      <c r="D105" s="56">
        <v>39780</v>
      </c>
      <c r="E105" s="37"/>
      <c r="F105" s="37"/>
      <c r="G105" s="37"/>
      <c r="H105" s="38"/>
    </row>
    <row r="106" spans="1:8" s="16" customFormat="1" ht="49.5" customHeight="1" x14ac:dyDescent="0.2">
      <c r="A106" s="558" t="s">
        <v>261</v>
      </c>
      <c r="B106" s="568"/>
      <c r="C106" s="355"/>
      <c r="D106" s="56">
        <v>42120</v>
      </c>
      <c r="E106" s="37"/>
      <c r="F106" s="37"/>
      <c r="G106" s="37"/>
      <c r="H106" s="38"/>
    </row>
    <row r="107" spans="1:8" s="16" customFormat="1" ht="49.5" customHeight="1" x14ac:dyDescent="0.2">
      <c r="A107" s="558" t="s">
        <v>262</v>
      </c>
      <c r="B107" s="568"/>
      <c r="C107" s="355"/>
      <c r="D107" s="56">
        <v>44460</v>
      </c>
      <c r="E107" s="37"/>
      <c r="F107" s="37"/>
      <c r="G107" s="37"/>
      <c r="H107" s="38"/>
    </row>
    <row r="108" spans="1:8" s="16" customFormat="1" ht="49.5" customHeight="1" x14ac:dyDescent="0.2">
      <c r="A108" s="147" t="s">
        <v>263</v>
      </c>
      <c r="B108" s="148"/>
      <c r="C108" s="355"/>
      <c r="D108" s="56">
        <v>46800</v>
      </c>
      <c r="E108" s="37"/>
      <c r="F108" s="37"/>
      <c r="G108" s="37"/>
      <c r="H108" s="38"/>
    </row>
    <row r="109" spans="1:8" s="16" customFormat="1" ht="49.5" customHeight="1" x14ac:dyDescent="0.2">
      <c r="A109" s="147" t="s">
        <v>264</v>
      </c>
      <c r="B109" s="148"/>
      <c r="C109" s="355"/>
      <c r="D109" s="56">
        <v>49140</v>
      </c>
      <c r="E109" s="37"/>
      <c r="F109" s="37"/>
      <c r="G109" s="37"/>
      <c r="H109" s="38"/>
    </row>
    <row r="110" spans="1:8" s="16" customFormat="1" ht="49.5" customHeight="1" x14ac:dyDescent="0.2">
      <c r="A110" s="147" t="s">
        <v>265</v>
      </c>
      <c r="B110" s="148"/>
      <c r="C110" s="355"/>
      <c r="D110" s="56">
        <v>51480</v>
      </c>
      <c r="E110" s="37"/>
      <c r="F110" s="37"/>
      <c r="G110" s="37"/>
      <c r="H110" s="38"/>
    </row>
    <row r="111" spans="1:8" s="16" customFormat="1" ht="49.5" customHeight="1" x14ac:dyDescent="0.2">
      <c r="A111" s="147" t="s">
        <v>266</v>
      </c>
      <c r="B111" s="148"/>
      <c r="C111" s="355"/>
      <c r="D111" s="56">
        <v>53820</v>
      </c>
      <c r="E111" s="37"/>
      <c r="F111" s="37"/>
      <c r="G111" s="37"/>
      <c r="H111" s="38"/>
    </row>
    <row r="112" spans="1:8" s="16" customFormat="1" ht="49.5" customHeight="1" x14ac:dyDescent="0.2">
      <c r="A112" s="147" t="s">
        <v>267</v>
      </c>
      <c r="B112" s="148"/>
      <c r="C112" s="355"/>
      <c r="D112" s="56">
        <v>56160</v>
      </c>
      <c r="E112" s="37"/>
      <c r="F112" s="37"/>
      <c r="G112" s="37"/>
      <c r="H112" s="38"/>
    </row>
    <row r="113" spans="1:8" s="16" customFormat="1" ht="49.5" customHeight="1" x14ac:dyDescent="0.2">
      <c r="A113" s="147" t="s">
        <v>268</v>
      </c>
      <c r="B113" s="148"/>
      <c r="C113" s="355"/>
      <c r="D113" s="56">
        <v>58500</v>
      </c>
      <c r="E113" s="37"/>
      <c r="F113" s="37"/>
      <c r="G113" s="37"/>
      <c r="H113" s="38"/>
    </row>
    <row r="114" spans="1:8" s="16" customFormat="1" ht="49.5" customHeight="1" x14ac:dyDescent="0.2">
      <c r="A114" s="147" t="s">
        <v>269</v>
      </c>
      <c r="B114" s="148"/>
      <c r="C114" s="355"/>
      <c r="D114" s="56">
        <v>60840</v>
      </c>
      <c r="E114" s="37"/>
      <c r="F114" s="37"/>
      <c r="G114" s="37"/>
      <c r="H114" s="38"/>
    </row>
    <row r="115" spans="1:8" s="16" customFormat="1" ht="49.5" customHeight="1" x14ac:dyDescent="0.2">
      <c r="A115" s="147" t="s">
        <v>270</v>
      </c>
      <c r="B115" s="148"/>
      <c r="C115" s="355"/>
      <c r="D115" s="56">
        <v>63180</v>
      </c>
      <c r="E115" s="37"/>
      <c r="F115" s="37"/>
      <c r="G115" s="37"/>
      <c r="H115" s="38"/>
    </row>
    <row r="116" spans="1:8" s="16" customFormat="1" ht="49.5" customHeight="1" x14ac:dyDescent="0.2">
      <c r="A116" s="147" t="s">
        <v>271</v>
      </c>
      <c r="B116" s="148"/>
      <c r="C116" s="355"/>
      <c r="D116" s="56">
        <v>65520</v>
      </c>
      <c r="E116" s="37"/>
      <c r="F116" s="37"/>
      <c r="G116" s="37"/>
      <c r="H116" s="38"/>
    </row>
    <row r="117" spans="1:8" s="16" customFormat="1" ht="49.5" customHeight="1" x14ac:dyDescent="0.2">
      <c r="A117" s="147" t="s">
        <v>272</v>
      </c>
      <c r="B117" s="148"/>
      <c r="C117" s="355"/>
      <c r="D117" s="56">
        <v>67860</v>
      </c>
      <c r="E117" s="37"/>
      <c r="F117" s="37"/>
      <c r="G117" s="37"/>
      <c r="H117" s="38"/>
    </row>
    <row r="118" spans="1:8" s="16" customFormat="1" ht="49.5" customHeight="1" thickBot="1" x14ac:dyDescent="0.25">
      <c r="A118" s="147" t="s">
        <v>273</v>
      </c>
      <c r="B118" s="148"/>
      <c r="C118" s="372"/>
      <c r="D118" s="56">
        <v>70200</v>
      </c>
      <c r="E118" s="37"/>
      <c r="F118" s="37"/>
      <c r="G118" s="37"/>
      <c r="H118" s="38"/>
    </row>
    <row r="119" spans="1:8" s="16" customFormat="1" ht="24.95" customHeight="1" thickBot="1" x14ac:dyDescent="0.25">
      <c r="A119" s="81"/>
      <c r="B119" s="464"/>
      <c r="C119" s="130"/>
      <c r="D119" s="291" t="s">
        <v>234</v>
      </c>
      <c r="E119" s="291"/>
      <c r="F119" s="291"/>
      <c r="G119" s="291"/>
      <c r="H119" s="463"/>
    </row>
    <row r="120" spans="1:8" ht="50.1" customHeight="1" thickBot="1" x14ac:dyDescent="0.25">
      <c r="A120" s="136" t="s">
        <v>38</v>
      </c>
      <c r="B120" s="656"/>
      <c r="C120" s="656"/>
      <c r="D120" s="367" t="str">
        <f>"от "&amp;MIN(D121:D140)&amp;" до "&amp;MAX(D121:D140)</f>
        <v>от 2340 до 46800</v>
      </c>
      <c r="E120" s="367"/>
      <c r="F120" s="367"/>
      <c r="G120" s="367"/>
      <c r="H120" s="368"/>
    </row>
    <row r="121" spans="1:8" ht="37.5" customHeight="1" x14ac:dyDescent="0.2">
      <c r="A121" s="779" t="s">
        <v>39</v>
      </c>
      <c r="B121" s="780"/>
      <c r="C121" s="30" t="str">
        <f>"Электронный справочник на основе Справочника организаций "&amp;$C$2&amp;" (версия для ПК)"</f>
        <v>Электронный справочник на основе Справочника организаций "2ГИС.ТОМСК" (версия для ПК)</v>
      </c>
      <c r="D121" s="56">
        <v>2340</v>
      </c>
      <c r="E121" s="37"/>
      <c r="F121" s="37"/>
      <c r="G121" s="37"/>
      <c r="H121" s="38"/>
    </row>
    <row r="122" spans="1:8" ht="37.5" customHeight="1" x14ac:dyDescent="0.2">
      <c r="A122" s="558" t="s">
        <v>40</v>
      </c>
      <c r="B122" s="568"/>
      <c r="C122" s="355"/>
      <c r="D122" s="56">
        <v>4680</v>
      </c>
      <c r="E122" s="37"/>
      <c r="F122" s="37"/>
      <c r="G122" s="37"/>
      <c r="H122" s="38"/>
    </row>
    <row r="123" spans="1:8" ht="37.5" customHeight="1" x14ac:dyDescent="0.2">
      <c r="A123" s="558" t="s">
        <v>41</v>
      </c>
      <c r="B123" s="568"/>
      <c r="C123" s="355"/>
      <c r="D123" s="56">
        <v>7020</v>
      </c>
      <c r="E123" s="37"/>
      <c r="F123" s="37"/>
      <c r="G123" s="37"/>
      <c r="H123" s="38"/>
    </row>
    <row r="124" spans="1:8" ht="37.5" customHeight="1" x14ac:dyDescent="0.2">
      <c r="A124" s="558" t="s">
        <v>42</v>
      </c>
      <c r="B124" s="568"/>
      <c r="C124" s="355"/>
      <c r="D124" s="56">
        <v>9360</v>
      </c>
      <c r="E124" s="37"/>
      <c r="F124" s="37"/>
      <c r="G124" s="37"/>
      <c r="H124" s="38"/>
    </row>
    <row r="125" spans="1:8" ht="37.5" customHeight="1" x14ac:dyDescent="0.2">
      <c r="A125" s="558" t="s">
        <v>43</v>
      </c>
      <c r="B125" s="568"/>
      <c r="C125" s="355"/>
      <c r="D125" s="56">
        <v>11700</v>
      </c>
      <c r="E125" s="37"/>
      <c r="F125" s="37"/>
      <c r="G125" s="37"/>
      <c r="H125" s="38"/>
    </row>
    <row r="126" spans="1:8" ht="37.5" customHeight="1" x14ac:dyDescent="0.2">
      <c r="A126" s="558" t="s">
        <v>44</v>
      </c>
      <c r="B126" s="568"/>
      <c r="C126" s="355"/>
      <c r="D126" s="56">
        <v>14040</v>
      </c>
      <c r="E126" s="37"/>
      <c r="F126" s="37"/>
      <c r="G126" s="37"/>
      <c r="H126" s="38"/>
    </row>
    <row r="127" spans="1:8" ht="37.5" customHeight="1" x14ac:dyDescent="0.2">
      <c r="A127" s="558" t="s">
        <v>45</v>
      </c>
      <c r="B127" s="568"/>
      <c r="C127" s="355"/>
      <c r="D127" s="56">
        <v>16380</v>
      </c>
      <c r="E127" s="37"/>
      <c r="F127" s="37"/>
      <c r="G127" s="37"/>
      <c r="H127" s="38"/>
    </row>
    <row r="128" spans="1:8" ht="37.5" customHeight="1" x14ac:dyDescent="0.2">
      <c r="A128" s="558" t="s">
        <v>46</v>
      </c>
      <c r="B128" s="568"/>
      <c r="C128" s="355"/>
      <c r="D128" s="56">
        <v>18720</v>
      </c>
      <c r="E128" s="37"/>
      <c r="F128" s="37"/>
      <c r="G128" s="37"/>
      <c r="H128" s="38"/>
    </row>
    <row r="129" spans="1:8" ht="37.5" customHeight="1" x14ac:dyDescent="0.2">
      <c r="A129" s="558" t="s">
        <v>47</v>
      </c>
      <c r="B129" s="568"/>
      <c r="C129" s="355"/>
      <c r="D129" s="56">
        <v>21060</v>
      </c>
      <c r="E129" s="37"/>
      <c r="F129" s="37"/>
      <c r="G129" s="37"/>
      <c r="H129" s="38"/>
    </row>
    <row r="130" spans="1:8" ht="37.5" customHeight="1" x14ac:dyDescent="0.2">
      <c r="A130" s="558" t="s">
        <v>48</v>
      </c>
      <c r="B130" s="568"/>
      <c r="C130" s="355"/>
      <c r="D130" s="56">
        <v>23400</v>
      </c>
      <c r="E130" s="37"/>
      <c r="F130" s="37"/>
      <c r="G130" s="37"/>
      <c r="H130" s="38"/>
    </row>
    <row r="131" spans="1:8" ht="37.5" customHeight="1" x14ac:dyDescent="0.2">
      <c r="A131" s="558" t="s">
        <v>49</v>
      </c>
      <c r="B131" s="568"/>
      <c r="C131" s="355"/>
      <c r="D131" s="56">
        <v>25740</v>
      </c>
      <c r="E131" s="37"/>
      <c r="F131" s="37"/>
      <c r="G131" s="37"/>
      <c r="H131" s="38"/>
    </row>
    <row r="132" spans="1:8" ht="37.5" customHeight="1" x14ac:dyDescent="0.2">
      <c r="A132" s="558" t="s">
        <v>50</v>
      </c>
      <c r="B132" s="568"/>
      <c r="C132" s="355"/>
      <c r="D132" s="56">
        <v>28080</v>
      </c>
      <c r="E132" s="37"/>
      <c r="F132" s="37"/>
      <c r="G132" s="37"/>
      <c r="H132" s="38"/>
    </row>
    <row r="133" spans="1:8" ht="37.5" customHeight="1" x14ac:dyDescent="0.2">
      <c r="A133" s="558" t="s">
        <v>51</v>
      </c>
      <c r="B133" s="568"/>
      <c r="C133" s="355"/>
      <c r="D133" s="56">
        <v>30420</v>
      </c>
      <c r="E133" s="37"/>
      <c r="F133" s="37"/>
      <c r="G133" s="37"/>
      <c r="H133" s="38"/>
    </row>
    <row r="134" spans="1:8" ht="37.5" customHeight="1" x14ac:dyDescent="0.2">
      <c r="A134" s="558" t="s">
        <v>52</v>
      </c>
      <c r="B134" s="568"/>
      <c r="C134" s="355"/>
      <c r="D134" s="56">
        <v>32760</v>
      </c>
      <c r="E134" s="37"/>
      <c r="F134" s="37"/>
      <c r="G134" s="37"/>
      <c r="H134" s="38"/>
    </row>
    <row r="135" spans="1:8" ht="37.5" customHeight="1" x14ac:dyDescent="0.2">
      <c r="A135" s="558" t="s">
        <v>53</v>
      </c>
      <c r="B135" s="568"/>
      <c r="C135" s="355"/>
      <c r="D135" s="56">
        <v>35100</v>
      </c>
      <c r="E135" s="37"/>
      <c r="F135" s="37"/>
      <c r="G135" s="37"/>
      <c r="H135" s="38"/>
    </row>
    <row r="136" spans="1:8" ht="37.5" customHeight="1" x14ac:dyDescent="0.2">
      <c r="A136" s="558" t="s">
        <v>54</v>
      </c>
      <c r="B136" s="568"/>
      <c r="C136" s="355"/>
      <c r="D136" s="56">
        <v>37440</v>
      </c>
      <c r="E136" s="37"/>
      <c r="F136" s="37"/>
      <c r="G136" s="37"/>
      <c r="H136" s="38"/>
    </row>
    <row r="137" spans="1:8" ht="37.5" customHeight="1" x14ac:dyDescent="0.2">
      <c r="A137" s="558" t="s">
        <v>55</v>
      </c>
      <c r="B137" s="568"/>
      <c r="C137" s="355"/>
      <c r="D137" s="56">
        <v>39780</v>
      </c>
      <c r="E137" s="37"/>
      <c r="F137" s="37"/>
      <c r="G137" s="37"/>
      <c r="H137" s="38"/>
    </row>
    <row r="138" spans="1:8" ht="37.5" customHeight="1" x14ac:dyDescent="0.2">
      <c r="A138" s="558" t="s">
        <v>56</v>
      </c>
      <c r="B138" s="568"/>
      <c r="C138" s="355"/>
      <c r="D138" s="56">
        <v>42120</v>
      </c>
      <c r="E138" s="37"/>
      <c r="F138" s="37"/>
      <c r="G138" s="37"/>
      <c r="H138" s="38"/>
    </row>
    <row r="139" spans="1:8" ht="37.5" customHeight="1" x14ac:dyDescent="0.2">
      <c r="A139" s="558" t="s">
        <v>57</v>
      </c>
      <c r="B139" s="568"/>
      <c r="C139" s="355"/>
      <c r="D139" s="56">
        <v>44460</v>
      </c>
      <c r="E139" s="37"/>
      <c r="F139" s="37"/>
      <c r="G139" s="37"/>
      <c r="H139" s="38"/>
    </row>
    <row r="140" spans="1:8" ht="37.5" customHeight="1" x14ac:dyDescent="0.2">
      <c r="A140" s="147" t="s">
        <v>58</v>
      </c>
      <c r="B140" s="148"/>
      <c r="C140" s="355"/>
      <c r="D140" s="56">
        <v>46800</v>
      </c>
      <c r="E140" s="37"/>
      <c r="F140" s="37"/>
      <c r="G140" s="37"/>
      <c r="H140" s="38"/>
    </row>
    <row r="141" spans="1:8" ht="37.5" customHeight="1" x14ac:dyDescent="0.2">
      <c r="A141" s="147" t="s">
        <v>181</v>
      </c>
      <c r="B141" s="148"/>
      <c r="C141" s="355"/>
      <c r="D141" s="56">
        <v>49140</v>
      </c>
      <c r="E141" s="37"/>
      <c r="F141" s="37"/>
      <c r="G141" s="37"/>
      <c r="H141" s="38"/>
    </row>
    <row r="142" spans="1:8" ht="37.5" customHeight="1" x14ac:dyDescent="0.2">
      <c r="A142" s="147" t="s">
        <v>182</v>
      </c>
      <c r="B142" s="148"/>
      <c r="C142" s="355"/>
      <c r="D142" s="56">
        <v>51480</v>
      </c>
      <c r="E142" s="37"/>
      <c r="F142" s="37"/>
      <c r="G142" s="37"/>
      <c r="H142" s="38"/>
    </row>
    <row r="143" spans="1:8" ht="37.5" customHeight="1" x14ac:dyDescent="0.2">
      <c r="A143" s="147" t="s">
        <v>183</v>
      </c>
      <c r="B143" s="148"/>
      <c r="C143" s="355"/>
      <c r="D143" s="56">
        <v>53820</v>
      </c>
      <c r="E143" s="37"/>
      <c r="F143" s="37"/>
      <c r="G143" s="37"/>
      <c r="H143" s="38"/>
    </row>
    <row r="144" spans="1:8" ht="37.5" customHeight="1" x14ac:dyDescent="0.2">
      <c r="A144" s="147" t="s">
        <v>184</v>
      </c>
      <c r="B144" s="148"/>
      <c r="C144" s="355"/>
      <c r="D144" s="56">
        <v>56160</v>
      </c>
      <c r="E144" s="37"/>
      <c r="F144" s="37"/>
      <c r="G144" s="37"/>
      <c r="H144" s="38"/>
    </row>
    <row r="145" spans="1:8" ht="37.5" customHeight="1" x14ac:dyDescent="0.2">
      <c r="A145" s="147" t="s">
        <v>185</v>
      </c>
      <c r="B145" s="148"/>
      <c r="C145" s="355"/>
      <c r="D145" s="56">
        <v>58500</v>
      </c>
      <c r="E145" s="37"/>
      <c r="F145" s="37"/>
      <c r="G145" s="37"/>
      <c r="H145" s="38"/>
    </row>
    <row r="146" spans="1:8" ht="37.5" customHeight="1" x14ac:dyDescent="0.2">
      <c r="A146" s="147" t="s">
        <v>186</v>
      </c>
      <c r="B146" s="148"/>
      <c r="C146" s="355"/>
      <c r="D146" s="56">
        <v>60840</v>
      </c>
      <c r="E146" s="37"/>
      <c r="F146" s="37"/>
      <c r="G146" s="37"/>
      <c r="H146" s="38"/>
    </row>
    <row r="147" spans="1:8" ht="37.5" customHeight="1" x14ac:dyDescent="0.2">
      <c r="A147" s="147" t="s">
        <v>187</v>
      </c>
      <c r="B147" s="148"/>
      <c r="C147" s="355"/>
      <c r="D147" s="56">
        <v>63180</v>
      </c>
      <c r="E147" s="37"/>
      <c r="F147" s="37"/>
      <c r="G147" s="37"/>
      <c r="H147" s="38"/>
    </row>
    <row r="148" spans="1:8" ht="37.5" customHeight="1" x14ac:dyDescent="0.2">
      <c r="A148" s="147" t="s">
        <v>188</v>
      </c>
      <c r="B148" s="148"/>
      <c r="C148" s="355"/>
      <c r="D148" s="56">
        <v>65520</v>
      </c>
      <c r="E148" s="37"/>
      <c r="F148" s="37"/>
      <c r="G148" s="37"/>
      <c r="H148" s="38"/>
    </row>
    <row r="149" spans="1:8" ht="37.5" customHeight="1" x14ac:dyDescent="0.2">
      <c r="A149" s="147" t="s">
        <v>189</v>
      </c>
      <c r="B149" s="148"/>
      <c r="C149" s="355"/>
      <c r="D149" s="56">
        <v>67860</v>
      </c>
      <c r="E149" s="37"/>
      <c r="F149" s="37"/>
      <c r="G149" s="37"/>
      <c r="H149" s="38"/>
    </row>
    <row r="150" spans="1:8" ht="37.5" customHeight="1" thickBot="1" x14ac:dyDescent="0.25">
      <c r="A150" s="147" t="s">
        <v>190</v>
      </c>
      <c r="B150" s="148"/>
      <c r="C150" s="372"/>
      <c r="D150" s="56">
        <v>70200</v>
      </c>
      <c r="E150" s="37"/>
      <c r="F150" s="37"/>
      <c r="G150" s="37"/>
      <c r="H150" s="38"/>
    </row>
    <row r="151" spans="1:8" ht="50.1" customHeight="1" thickBot="1" x14ac:dyDescent="0.25">
      <c r="A151" s="136" t="s">
        <v>59</v>
      </c>
      <c r="B151" s="656"/>
      <c r="C151" s="656"/>
      <c r="D151" s="367" t="str">
        <f>"от "&amp;MIN(D152:D161)&amp;" до "&amp;MAX(D152:D161)</f>
        <v>от 240 до 5076</v>
      </c>
      <c r="E151" s="367"/>
      <c r="F151" s="367"/>
      <c r="G151" s="367"/>
      <c r="H151" s="368"/>
    </row>
    <row r="152" spans="1:8" ht="151.5" x14ac:dyDescent="0.2">
      <c r="A152" s="451" t="s">
        <v>60</v>
      </c>
      <c r="B152" s="452" t="s">
        <v>13</v>
      </c>
      <c r="C152" s="461"/>
      <c r="D152" s="36">
        <v>810</v>
      </c>
      <c r="E152" s="37"/>
      <c r="F152" s="37"/>
      <c r="G152" s="37"/>
      <c r="H152" s="38"/>
    </row>
    <row r="153" spans="1:8" ht="37.5" customHeight="1" x14ac:dyDescent="0.2">
      <c r="A153" s="377" t="s">
        <v>61</v>
      </c>
      <c r="B153" s="781"/>
      <c r="C153" s="782" t="str">
        <f>"Электронный справочник на основе Справочника организаций "&amp;$C$2&amp;" (версия для ПК)"</f>
        <v>Электронный справочник на основе Справочника организаций "2ГИС.ТОМСК" (версия для ПК)</v>
      </c>
      <c r="D153" s="36">
        <v>474</v>
      </c>
      <c r="E153" s="37"/>
      <c r="F153" s="37"/>
      <c r="G153" s="37"/>
      <c r="H153" s="38"/>
    </row>
    <row r="154" spans="1:8" ht="37.5" customHeight="1" x14ac:dyDescent="0.2">
      <c r="A154" s="377" t="s">
        <v>62</v>
      </c>
      <c r="B154" s="781"/>
      <c r="C154" s="783"/>
      <c r="D154" s="36">
        <v>5016</v>
      </c>
      <c r="E154" s="37"/>
      <c r="F154" s="37"/>
      <c r="G154" s="37"/>
      <c r="H154" s="38"/>
    </row>
    <row r="155" spans="1:8" ht="37.5" customHeight="1" x14ac:dyDescent="0.2">
      <c r="A155" s="377" t="s">
        <v>63</v>
      </c>
      <c r="B155" s="781"/>
      <c r="C155" s="783"/>
      <c r="D155" s="36">
        <v>1476</v>
      </c>
      <c r="E155" s="37"/>
      <c r="F155" s="37"/>
      <c r="G155" s="37"/>
      <c r="H155" s="38"/>
    </row>
    <row r="156" spans="1:8" ht="37.5" customHeight="1" x14ac:dyDescent="0.2">
      <c r="A156" s="377" t="s">
        <v>64</v>
      </c>
      <c r="B156" s="781"/>
      <c r="C156" s="783"/>
      <c r="D156" s="36">
        <v>4308</v>
      </c>
      <c r="E156" s="37"/>
      <c r="F156" s="37"/>
      <c r="G156" s="37"/>
      <c r="H156" s="38"/>
    </row>
    <row r="157" spans="1:8" ht="37.5" customHeight="1" x14ac:dyDescent="0.2">
      <c r="A157" s="377" t="s">
        <v>65</v>
      </c>
      <c r="B157" s="781"/>
      <c r="C157" s="783"/>
      <c r="D157" s="36">
        <v>240</v>
      </c>
      <c r="E157" s="37"/>
      <c r="F157" s="37"/>
      <c r="G157" s="37"/>
      <c r="H157" s="38"/>
    </row>
    <row r="158" spans="1:8" ht="37.5" customHeight="1" x14ac:dyDescent="0.2">
      <c r="A158" s="377" t="s">
        <v>66</v>
      </c>
      <c r="B158" s="781"/>
      <c r="C158" s="783"/>
      <c r="D158" s="36">
        <v>240</v>
      </c>
      <c r="E158" s="37"/>
      <c r="F158" s="37"/>
      <c r="G158" s="37"/>
      <c r="H158" s="38"/>
    </row>
    <row r="159" spans="1:8" ht="37.5" customHeight="1" x14ac:dyDescent="0.2">
      <c r="A159" s="377" t="s">
        <v>67</v>
      </c>
      <c r="B159" s="781"/>
      <c r="C159" s="783"/>
      <c r="D159" s="36">
        <v>480</v>
      </c>
      <c r="E159" s="37"/>
      <c r="F159" s="37"/>
      <c r="G159" s="37"/>
      <c r="H159" s="38"/>
    </row>
    <row r="160" spans="1:8" ht="37.5" customHeight="1" x14ac:dyDescent="0.2">
      <c r="A160" s="377" t="s">
        <v>68</v>
      </c>
      <c r="B160" s="781"/>
      <c r="C160" s="783"/>
      <c r="D160" s="36">
        <v>720</v>
      </c>
      <c r="E160" s="37"/>
      <c r="F160" s="37"/>
      <c r="G160" s="37"/>
      <c r="H160" s="38"/>
    </row>
    <row r="161" spans="1:8" ht="37.5" customHeight="1" x14ac:dyDescent="0.2">
      <c r="A161" s="377" t="s">
        <v>69</v>
      </c>
      <c r="B161" s="781"/>
      <c r="C161" s="784"/>
      <c r="D161" s="36">
        <v>5076</v>
      </c>
      <c r="E161" s="37"/>
      <c r="F161" s="37"/>
      <c r="G161" s="37"/>
      <c r="H161" s="38"/>
    </row>
    <row r="162" spans="1:8" s="16" customFormat="1" ht="117.75" customHeight="1" thickBot="1" x14ac:dyDescent="0.25">
      <c r="A162" s="785" t="s">
        <v>71</v>
      </c>
      <c r="B162" s="786"/>
      <c r="C162" s="78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"2ГИС.ТОМСК" (версия для ПК); Интернет-площадка 2gis.ru на основе Cправочника организаций "2ГИС.ТОМСК"; Электронный справочник на основе Справочника организаций "2ГИС.ТОМСК" (мобильная версия); Интернет-площадки и Веб-приложения на основе Cправочника организаций "2ГИС.ТОМСК", http://api.2gis.ru/</v>
      </c>
      <c r="D162" s="36">
        <v>30</v>
      </c>
      <c r="E162" s="37"/>
      <c r="F162" s="37"/>
      <c r="G162" s="37"/>
      <c r="H162" s="38"/>
    </row>
    <row r="163" spans="1:8" ht="50.1" customHeight="1" thickBot="1" x14ac:dyDescent="0.25">
      <c r="A163" s="24" t="s">
        <v>72</v>
      </c>
      <c r="B163" s="25"/>
      <c r="C163" s="26"/>
      <c r="D163" s="173" t="str">
        <f>"от "&amp;MIN(D165,D185:D201)&amp;" до "&amp;MAX(D165,D185:D201)</f>
        <v>от 504 до 30000</v>
      </c>
      <c r="E163" s="173"/>
      <c r="F163" s="173"/>
      <c r="G163" s="173"/>
      <c r="H163" s="174"/>
    </row>
    <row r="164" spans="1:8" s="16" customFormat="1" ht="24.95" customHeight="1" thickBot="1" x14ac:dyDescent="0.25">
      <c r="A164" s="81"/>
      <c r="B164" s="464"/>
      <c r="C164" s="130"/>
      <c r="D164" s="292"/>
      <c r="E164" s="292"/>
      <c r="F164" s="292"/>
      <c r="G164" s="292"/>
      <c r="H164" s="293"/>
    </row>
    <row r="165" spans="1:8" ht="63" customHeight="1" thickBot="1" x14ac:dyDescent="0.25">
      <c r="A165" s="179" t="s">
        <v>73</v>
      </c>
      <c r="B165" s="180"/>
      <c r="C165"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"2ГИС.ТОМСК" (версия для ПК); Интернет-площадка 2gis.kz на основе Cправочника организаций "2ГИС.ТОМСК"; Электронный справочник на основе Справочника организаций "2ГИС.ТОМСК" (мобильная версия); Интернет-площадки и Веб-приложения на основе Cправочника организаций "2ГИС.ТОМСК", http://api.2gis.kz/</v>
      </c>
      <c r="D165" s="182">
        <v>10008</v>
      </c>
      <c r="E165" s="182"/>
      <c r="F165" s="182"/>
      <c r="G165" s="182"/>
      <c r="H165" s="183"/>
    </row>
    <row r="166" spans="1:8" ht="63" customHeight="1" thickBot="1" x14ac:dyDescent="0.25">
      <c r="A166" s="184" t="s">
        <v>74</v>
      </c>
      <c r="B166" s="185"/>
      <c r="C166" s="186"/>
      <c r="D166" s="187" t="s">
        <v>75</v>
      </c>
      <c r="E166" s="188"/>
      <c r="F166" s="188"/>
      <c r="G166" s="188"/>
      <c r="H166" s="189"/>
    </row>
    <row r="167" spans="1:8" ht="63" customHeight="1" x14ac:dyDescent="0.2">
      <c r="A167" s="190" t="s">
        <v>76</v>
      </c>
      <c r="B167" s="191"/>
      <c r="C167" s="186"/>
      <c r="D167" s="157">
        <f>D165/4</f>
        <v>2502</v>
      </c>
      <c r="E167" s="157"/>
      <c r="F167" s="157"/>
      <c r="G167" s="157"/>
      <c r="H167" s="158"/>
    </row>
    <row r="168" spans="1:8" ht="63" customHeight="1" x14ac:dyDescent="0.2">
      <c r="A168" s="190" t="s">
        <v>77</v>
      </c>
      <c r="B168" s="191"/>
      <c r="C168" s="186"/>
      <c r="D168" s="157">
        <f>D165/5</f>
        <v>2001.6</v>
      </c>
      <c r="E168" s="157"/>
      <c r="F168" s="157"/>
      <c r="G168" s="157"/>
      <c r="H168" s="158"/>
    </row>
    <row r="169" spans="1:8" ht="63" customHeight="1" x14ac:dyDescent="0.2">
      <c r="A169" s="190" t="s">
        <v>78</v>
      </c>
      <c r="B169" s="191"/>
      <c r="C169" s="186"/>
      <c r="D169" s="157">
        <f>D165/6</f>
        <v>1668</v>
      </c>
      <c r="E169" s="157"/>
      <c r="F169" s="157"/>
      <c r="G169" s="157"/>
      <c r="H169" s="158"/>
    </row>
    <row r="170" spans="1:8" ht="63" customHeight="1" x14ac:dyDescent="0.2">
      <c r="A170" s="190" t="s">
        <v>79</v>
      </c>
      <c r="B170" s="191"/>
      <c r="C170" s="186"/>
      <c r="D170" s="157">
        <f>D165/7</f>
        <v>1429.7142857142858</v>
      </c>
      <c r="E170" s="157"/>
      <c r="F170" s="157"/>
      <c r="G170" s="157"/>
      <c r="H170" s="158"/>
    </row>
    <row r="171" spans="1:8" ht="63" customHeight="1" x14ac:dyDescent="0.2">
      <c r="A171" s="190" t="s">
        <v>80</v>
      </c>
      <c r="B171" s="191"/>
      <c r="C171" s="186"/>
      <c r="D171" s="157">
        <f>D165/8</f>
        <v>1251</v>
      </c>
      <c r="E171" s="157"/>
      <c r="F171" s="157"/>
      <c r="G171" s="157"/>
      <c r="H171" s="158"/>
    </row>
    <row r="172" spans="1:8" ht="63" customHeight="1" x14ac:dyDescent="0.2">
      <c r="A172" s="190" t="s">
        <v>81</v>
      </c>
      <c r="B172" s="191"/>
      <c r="C172" s="186"/>
      <c r="D172" s="157">
        <f>D165/9</f>
        <v>1112</v>
      </c>
      <c r="E172" s="157"/>
      <c r="F172" s="157"/>
      <c r="G172" s="157"/>
      <c r="H172" s="158"/>
    </row>
    <row r="173" spans="1:8" ht="63" customHeight="1" x14ac:dyDescent="0.2">
      <c r="A173" s="190" t="s">
        <v>82</v>
      </c>
      <c r="B173" s="191"/>
      <c r="C173" s="186"/>
      <c r="D173" s="157">
        <f>D165/10</f>
        <v>1000.8</v>
      </c>
      <c r="E173" s="157"/>
      <c r="F173" s="157"/>
      <c r="G173" s="157"/>
      <c r="H173" s="158"/>
    </row>
    <row r="174" spans="1:8" ht="63" customHeight="1" thickBot="1" x14ac:dyDescent="0.25">
      <c r="A174" s="179" t="s">
        <v>83</v>
      </c>
      <c r="B174" s="180"/>
      <c r="C174" s="186"/>
      <c r="D174" s="182">
        <v>13944</v>
      </c>
      <c r="E174" s="182"/>
      <c r="F174" s="182"/>
      <c r="G174" s="182"/>
      <c r="H174" s="183"/>
    </row>
    <row r="175" spans="1:8" ht="63" customHeight="1" thickBot="1" x14ac:dyDescent="0.25">
      <c r="A175" s="184" t="s">
        <v>74</v>
      </c>
      <c r="B175" s="185"/>
      <c r="C175" s="186"/>
      <c r="D175" s="187" t="s">
        <v>75</v>
      </c>
      <c r="E175" s="188"/>
      <c r="F175" s="188"/>
      <c r="G175" s="188"/>
      <c r="H175" s="189"/>
    </row>
    <row r="176" spans="1:8" ht="63" customHeight="1" x14ac:dyDescent="0.2">
      <c r="A176" s="190" t="s">
        <v>76</v>
      </c>
      <c r="B176" s="191"/>
      <c r="C176" s="186"/>
      <c r="D176" s="157">
        <v>3486</v>
      </c>
      <c r="E176" s="157"/>
      <c r="F176" s="157"/>
      <c r="G176" s="157"/>
      <c r="H176" s="158"/>
    </row>
    <row r="177" spans="1:8" ht="63" customHeight="1" x14ac:dyDescent="0.2">
      <c r="A177" s="190" t="s">
        <v>77</v>
      </c>
      <c r="B177" s="191"/>
      <c r="C177" s="186"/>
      <c r="D177" s="157">
        <v>2788.7999999999997</v>
      </c>
      <c r="E177" s="157"/>
      <c r="F177" s="157"/>
      <c r="G177" s="157"/>
      <c r="H177" s="158"/>
    </row>
    <row r="178" spans="1:8" ht="63" customHeight="1" x14ac:dyDescent="0.2">
      <c r="A178" s="190" t="s">
        <v>78</v>
      </c>
      <c r="B178" s="191"/>
      <c r="C178" s="186"/>
      <c r="D178" s="157">
        <v>2324</v>
      </c>
      <c r="E178" s="157"/>
      <c r="F178" s="157"/>
      <c r="G178" s="157"/>
      <c r="H178" s="158"/>
    </row>
    <row r="179" spans="1:8" ht="63" customHeight="1" x14ac:dyDescent="0.2">
      <c r="A179" s="190" t="s">
        <v>79</v>
      </c>
      <c r="B179" s="191"/>
      <c r="C179" s="186"/>
      <c r="D179" s="157">
        <v>1992</v>
      </c>
      <c r="E179" s="157"/>
      <c r="F179" s="157"/>
      <c r="G179" s="157"/>
      <c r="H179" s="158"/>
    </row>
    <row r="180" spans="1:8" ht="63" customHeight="1" x14ac:dyDescent="0.2">
      <c r="A180" s="190" t="s">
        <v>80</v>
      </c>
      <c r="B180" s="191"/>
      <c r="C180" s="186"/>
      <c r="D180" s="157">
        <v>1743</v>
      </c>
      <c r="E180" s="157"/>
      <c r="F180" s="157"/>
      <c r="G180" s="157"/>
      <c r="H180" s="158"/>
    </row>
    <row r="181" spans="1:8" ht="63" customHeight="1" x14ac:dyDescent="0.2">
      <c r="A181" s="190" t="s">
        <v>81</v>
      </c>
      <c r="B181" s="191"/>
      <c r="C181" s="186"/>
      <c r="D181" s="157">
        <v>1549.3333333333333</v>
      </c>
      <c r="E181" s="157"/>
      <c r="F181" s="157"/>
      <c r="G181" s="157"/>
      <c r="H181" s="158"/>
    </row>
    <row r="182" spans="1:8" ht="63" customHeight="1" thickBot="1" x14ac:dyDescent="0.25">
      <c r="A182" s="190" t="s">
        <v>82</v>
      </c>
      <c r="B182" s="191"/>
      <c r="C182" s="194"/>
      <c r="D182" s="157">
        <v>1394.3999999999999</v>
      </c>
      <c r="E182" s="157"/>
      <c r="F182" s="157"/>
      <c r="G182" s="157"/>
      <c r="H182" s="158"/>
    </row>
    <row r="183" spans="1:8" s="16" customFormat="1" ht="62.45" customHeight="1" thickBot="1" x14ac:dyDescent="0.25">
      <c r="A183" s="195" t="s">
        <v>84</v>
      </c>
      <c r="B183" s="196"/>
      <c r="C183"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183" s="36">
        <v>15000</v>
      </c>
      <c r="E183" s="37"/>
      <c r="F183" s="37"/>
      <c r="G183" s="37"/>
      <c r="H183" s="38"/>
    </row>
    <row r="184" spans="1:8" s="16" customFormat="1" ht="24.95" customHeight="1" thickBot="1" x14ac:dyDescent="0.25">
      <c r="A184" s="81"/>
      <c r="B184" s="464"/>
      <c r="C184" s="130"/>
      <c r="D184" s="292"/>
      <c r="E184" s="292"/>
      <c r="F184" s="292"/>
      <c r="G184" s="292"/>
      <c r="H184" s="293"/>
    </row>
    <row r="185" spans="1:8" ht="50.1" customHeight="1" x14ac:dyDescent="0.2">
      <c r="A185" s="565" t="s">
        <v>85</v>
      </c>
      <c r="B185" s="566"/>
      <c r="C185" s="298" t="str">
        <f>"Интернет-площадка 2gis.ru на основе Cправочника организаций "&amp;$C$2&amp;""</f>
        <v>Интернет-площадка 2gis.ru на основе Cправочника организаций "2ГИС.ТОМСК"</v>
      </c>
      <c r="D185" s="36">
        <v>6300</v>
      </c>
      <c r="E185" s="37"/>
      <c r="F185" s="37"/>
      <c r="G185" s="37"/>
      <c r="H185" s="38"/>
    </row>
    <row r="186" spans="1:8" ht="50.1" customHeight="1" x14ac:dyDescent="0.2">
      <c r="A186" s="154" t="s">
        <v>86</v>
      </c>
      <c r="B186" s="204"/>
      <c r="C186" s="203" t="str">
        <f>"Электронный справочник на основе Справочника организаций "&amp;$C$2&amp;" (версия для ПК)"</f>
        <v>Электронный справочник на основе Справочника организаций "2ГИС.ТОМСК" (версия для ПК)</v>
      </c>
      <c r="D186" s="36">
        <v>3780</v>
      </c>
      <c r="E186" s="37"/>
      <c r="F186" s="37"/>
      <c r="G186" s="37"/>
      <c r="H186" s="38"/>
    </row>
    <row r="187" spans="1:8" ht="50.1" customHeight="1" x14ac:dyDescent="0.2">
      <c r="A187" s="154" t="s">
        <v>87</v>
      </c>
      <c r="B187" s="204"/>
      <c r="C187" s="203" t="str">
        <f>"Электронный справочник на основе Справочника организаций "&amp;$C$2&amp;" (версия для ПК)"</f>
        <v>Электронный справочник на основе Справочника организаций "2ГИС.ТОМСК" (версия для ПК)</v>
      </c>
      <c r="D187" s="36">
        <v>18528</v>
      </c>
      <c r="E187" s="37"/>
      <c r="F187" s="37"/>
      <c r="G187" s="37"/>
      <c r="H187" s="38"/>
    </row>
    <row r="188" spans="1:8" ht="50.1" customHeight="1" x14ac:dyDescent="0.2">
      <c r="A188" s="154" t="s">
        <v>88</v>
      </c>
      <c r="B188" s="204"/>
      <c r="C188" s="203" t="str">
        <f>"Интернет-площадка 2gis.ru на основе Cправочника организаций "&amp;$C$2&amp;""</f>
        <v>Интернет-площадка 2gis.ru на основе Cправочника организаций "2ГИС.ТОМСК"</v>
      </c>
      <c r="D188" s="36">
        <v>10050</v>
      </c>
      <c r="E188" s="37"/>
      <c r="F188" s="37"/>
      <c r="G188" s="37"/>
      <c r="H188" s="38"/>
    </row>
    <row r="189" spans="1:8" ht="50.1" customHeight="1" x14ac:dyDescent="0.2">
      <c r="A189" s="154" t="s">
        <v>89</v>
      </c>
      <c r="B189" s="204"/>
      <c r="C189" s="203" t="str">
        <f>"Интернет-площадка 2gis.ru на основе Cправочника организаций "&amp;$C$2&amp;""</f>
        <v>Интернет-площадка 2gis.ru на основе Cправочника организаций "2ГИС.ТОМСК"</v>
      </c>
      <c r="D189" s="36">
        <v>12060</v>
      </c>
      <c r="E189" s="37"/>
      <c r="F189" s="37"/>
      <c r="G189" s="37"/>
      <c r="H189" s="38"/>
    </row>
    <row r="190" spans="1:8" ht="50.1" customHeight="1" x14ac:dyDescent="0.2">
      <c r="A190" s="154" t="s">
        <v>90</v>
      </c>
      <c r="B190" s="204"/>
      <c r="C190" s="203" t="str">
        <f>"Электронный справочник на основе Справочника организаций "&amp;$C$2&amp;" (версия для ПК)"</f>
        <v>Электронный справочник на основе Справочника организаций "2ГИС.ТОМСК" (версия для ПК)</v>
      </c>
      <c r="D190" s="36">
        <v>8736</v>
      </c>
      <c r="E190" s="37"/>
      <c r="F190" s="37"/>
      <c r="G190" s="37"/>
      <c r="H190" s="38"/>
    </row>
    <row r="191" spans="1:8" ht="50.1" customHeight="1" x14ac:dyDescent="0.2">
      <c r="A191" s="154" t="s">
        <v>91</v>
      </c>
      <c r="B191" s="204"/>
      <c r="C191" s="203" t="str">
        <f>"Электронный справочник на основе Справочника организаций "&amp;$C$2&amp;" (версия для ПК)"</f>
        <v>Электронный справочник на основе Справочника организаций "2ГИС.ТОМСК" (версия для ПК)</v>
      </c>
      <c r="D191" s="36">
        <v>7494</v>
      </c>
      <c r="E191" s="37"/>
      <c r="F191" s="37"/>
      <c r="G191" s="37"/>
      <c r="H191" s="38"/>
    </row>
    <row r="192" spans="1:8" ht="50.1" customHeight="1" x14ac:dyDescent="0.2">
      <c r="A192" s="154" t="s">
        <v>92</v>
      </c>
      <c r="B192" s="204"/>
      <c r="C192" s="203" t="str">
        <f>"Электронный справочник на основе Справочника организаций "&amp;$C$2&amp;" (версия для ПК)"</f>
        <v>Электронный справочник на основе Справочника организаций "2ГИС.ТОМСК" (версия для ПК)</v>
      </c>
      <c r="D192" s="36">
        <v>18528</v>
      </c>
      <c r="E192" s="37"/>
      <c r="F192" s="37"/>
      <c r="G192" s="37"/>
      <c r="H192" s="38"/>
    </row>
    <row r="193" spans="1:8" ht="50.1" customHeight="1" x14ac:dyDescent="0.2">
      <c r="A193" s="154" t="s">
        <v>93</v>
      </c>
      <c r="B193" s="204"/>
      <c r="C193" s="203" t="str">
        <f>C225</f>
        <v>электронный справочник на основе Справочника организаций "2ГИС.ТОМСК" (мобильная версия 2ГИС 4.0 и выше)</v>
      </c>
      <c r="D193" s="36">
        <v>15000</v>
      </c>
      <c r="E193" s="37"/>
      <c r="F193" s="37"/>
      <c r="G193" s="37"/>
      <c r="H193" s="38"/>
    </row>
    <row r="194" spans="1:8" ht="50.1" customHeight="1" x14ac:dyDescent="0.2">
      <c r="A194" s="154" t="s">
        <v>94</v>
      </c>
      <c r="B194" s="204"/>
      <c r="C194" s="203" t="s">
        <v>95</v>
      </c>
      <c r="D194" s="36">
        <v>504</v>
      </c>
      <c r="E194" s="37"/>
      <c r="F194" s="37"/>
      <c r="G194" s="37"/>
      <c r="H194" s="38"/>
    </row>
    <row r="195" spans="1:8" ht="64.5" customHeight="1" x14ac:dyDescent="0.2">
      <c r="A195" s="160" t="s">
        <v>96</v>
      </c>
      <c r="B195" s="161"/>
      <c r="C195"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"2ГИС.ТОМСК" (мобильная версия 2ГИС 4.0 и выше); Интернет-площадка 2gis.ru на основе Cправочника организаций "2ГИС.ТОМСК"</v>
      </c>
      <c r="D195" s="36">
        <v>4590</v>
      </c>
      <c r="E195" s="37"/>
      <c r="F195" s="37"/>
      <c r="G195" s="37"/>
      <c r="H195" s="38"/>
    </row>
    <row r="196" spans="1:8" ht="64.5" customHeight="1" x14ac:dyDescent="0.2">
      <c r="A196" s="160" t="s">
        <v>97</v>
      </c>
      <c r="B196" s="161"/>
      <c r="C196" s="203" t="str">
        <f t="shared" ref="C196:C198"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"2ГИС.ТОМСК" (мобильная версия 2ГИС 4.0 и выше); Интернет-площадка 2gis.ru на основе Cправочника организаций "2ГИС.ТОМСК"</v>
      </c>
      <c r="D196" s="36">
        <v>3672</v>
      </c>
      <c r="E196" s="37"/>
      <c r="F196" s="37"/>
      <c r="G196" s="37"/>
      <c r="H196" s="38"/>
    </row>
    <row r="197" spans="1:8" ht="64.5" customHeight="1" x14ac:dyDescent="0.2">
      <c r="A197" s="160" t="s">
        <v>98</v>
      </c>
      <c r="B197" s="161"/>
      <c r="C197" s="203" t="str">
        <f t="shared" si="0"/>
        <v>электронный справочник на основе Справочника организаций "2ГИС.ТОМСК" (мобильная версия 2ГИС 4.0 и выше); Интернет-площадка 2gis.ru на основе Cправочника организаций "2ГИС.ТОМСК"</v>
      </c>
      <c r="D197" s="36">
        <v>3870</v>
      </c>
      <c r="E197" s="37"/>
      <c r="F197" s="37"/>
      <c r="G197" s="37"/>
      <c r="H197" s="38"/>
    </row>
    <row r="198" spans="1:8" ht="64.5" customHeight="1" x14ac:dyDescent="0.2">
      <c r="A198" s="160" t="s">
        <v>99</v>
      </c>
      <c r="B198" s="161"/>
      <c r="C198" s="203" t="str">
        <f t="shared" si="0"/>
        <v>электронный справочник на основе Справочника организаций "2ГИС.ТОМСК" (мобильная версия 2ГИС 4.0 и выше); Интернет-площадка 2gis.ru на основе Cправочника организаций "2ГИС.ТОМСК"</v>
      </c>
      <c r="D198" s="36">
        <v>1836</v>
      </c>
      <c r="E198" s="37"/>
      <c r="F198" s="37"/>
      <c r="G198" s="37"/>
      <c r="H198" s="38"/>
    </row>
    <row r="199" spans="1:8" ht="64.5" customHeight="1" x14ac:dyDescent="0.2">
      <c r="A199" s="160" t="s">
        <v>100</v>
      </c>
      <c r="B199" s="161" t="s">
        <v>100</v>
      </c>
      <c r="C199"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"2ГИС.ТОМСК" (мобильная версия 2ГИС 4.0 и выше); Интернет-площадка 2gis.ru на основе Cправочника организаций "2ГИС.ТОМСК"</v>
      </c>
      <c r="D199" s="36">
        <v>30000</v>
      </c>
      <c r="E199" s="37"/>
      <c r="F199" s="37"/>
      <c r="G199" s="37"/>
      <c r="H199" s="38"/>
    </row>
    <row r="200" spans="1:8" ht="64.5" customHeight="1" x14ac:dyDescent="0.2">
      <c r="A200" s="160" t="s">
        <v>101</v>
      </c>
      <c r="B200" s="161" t="s">
        <v>101</v>
      </c>
      <c r="C200"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"2ГИС.ТОМСК" (мобильная версия 2ГИС 4.0 и выше); Интернет-площадка 2gis.ru на основе Cправочника организаций "2ГИС.ТОМСК"</v>
      </c>
      <c r="D200" s="36">
        <v>10008</v>
      </c>
      <c r="E200" s="37"/>
      <c r="F200" s="37"/>
      <c r="G200" s="37"/>
      <c r="H200" s="38"/>
    </row>
    <row r="201" spans="1:8" ht="50.1" customHeight="1" thickBot="1" x14ac:dyDescent="0.25">
      <c r="A201" s="154" t="s">
        <v>102</v>
      </c>
      <c r="B201" s="204"/>
      <c r="C201" s="203" t="str">
        <f>"Электронный справочник на основе Справочника организаций "&amp;$C$2&amp;" (версия для ПК)"</f>
        <v>Электронный справочник на основе Справочника организаций "2ГИС.ТОМСК" (версия для ПК)</v>
      </c>
      <c r="D201" s="36">
        <v>5016</v>
      </c>
      <c r="E201" s="37"/>
      <c r="F201" s="37"/>
      <c r="G201" s="37"/>
      <c r="H201" s="38"/>
    </row>
    <row r="202" spans="1:8" s="16" customFormat="1" ht="102" customHeight="1" thickBot="1" x14ac:dyDescent="0.25">
      <c r="A202" s="154" t="s">
        <v>16</v>
      </c>
      <c r="B202" s="204"/>
      <c r="C202"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202" s="36">
        <v>900</v>
      </c>
      <c r="E202" s="37"/>
      <c r="F202" s="37"/>
      <c r="G202" s="37"/>
      <c r="H202" s="38"/>
    </row>
    <row r="203" spans="1:8" s="16" customFormat="1" ht="102" customHeight="1" thickBot="1" x14ac:dyDescent="0.25">
      <c r="A203" s="160" t="s">
        <v>103</v>
      </c>
      <c r="B203" s="161"/>
      <c r="C203"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203" s="36">
        <v>100002</v>
      </c>
      <c r="E203" s="37"/>
      <c r="F203" s="37"/>
      <c r="G203" s="37"/>
      <c r="H203" s="38"/>
    </row>
    <row r="204" spans="1:8" s="16" customFormat="1" ht="126" customHeight="1" x14ac:dyDescent="0.2">
      <c r="A204" s="154" t="s">
        <v>104</v>
      </c>
      <c r="B204" s="204"/>
      <c r="C204" s="30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"2ГИС.ТОМСК" (версия для ПК); Интернет-площадка 2gis.ru на основе Cправочника организаций "2ГИС.ТОМСК"; Электронный справочник на основе Справочника организаций "2ГИС.ТОМСК" (мобильная версия); Интернет-площадки и Веб-приложения на основе Cправочника организаций "2ГИС.ТОМСК", http://api.2gis.ru/</v>
      </c>
      <c r="D204" s="36">
        <v>15000</v>
      </c>
      <c r="E204" s="37"/>
      <c r="F204" s="37"/>
      <c r="G204" s="37"/>
      <c r="H204" s="38"/>
    </row>
    <row r="205" spans="1:8" s="16" customFormat="1" ht="96" customHeight="1" x14ac:dyDescent="0.2">
      <c r="A205" s="154" t="s">
        <v>105</v>
      </c>
      <c r="B205" s="204"/>
      <c r="C205"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Интернет-площадки и Веб-приложения на основе Cправочника организаций "2ГИС.ТОМСК", http://api.2gis.ru/</v>
      </c>
      <c r="D205" s="36">
        <v>10050</v>
      </c>
      <c r="E205" s="37"/>
      <c r="F205" s="37"/>
      <c r="G205" s="37"/>
      <c r="H205" s="38"/>
    </row>
    <row r="206" spans="1:8" s="16" customFormat="1" ht="96" customHeight="1" x14ac:dyDescent="0.2">
      <c r="A206" s="154" t="s">
        <v>106</v>
      </c>
      <c r="B206" s="204"/>
      <c r="C206"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"2ГИС.ТОМСК" (мобильная версия 2ГИС 4.0 и выше)</v>
      </c>
      <c r="D206" s="36">
        <v>15000</v>
      </c>
      <c r="E206" s="37"/>
      <c r="F206" s="37"/>
      <c r="G206" s="37"/>
      <c r="H206" s="38"/>
    </row>
    <row r="207" spans="1:8" ht="50.1" customHeight="1" x14ac:dyDescent="0.2">
      <c r="A207" s="154" t="s">
        <v>107</v>
      </c>
      <c r="B207" s="204"/>
      <c r="C207" s="203" t="str">
        <f>"Интернет-площадка 2gis.ru на основе Cправочника организаций "&amp;$C$2&amp;""</f>
        <v>Интернет-площадка 2gis.ru на основе Cправочника организаций "2ГИС.ТОМСК"</v>
      </c>
      <c r="D207" s="36">
        <v>9480</v>
      </c>
      <c r="E207" s="37"/>
      <c r="F207" s="37"/>
      <c r="G207" s="37"/>
      <c r="H207" s="38"/>
    </row>
    <row r="208" spans="1:8" ht="50.1" customHeight="1" x14ac:dyDescent="0.2">
      <c r="A208" s="154" t="s">
        <v>108</v>
      </c>
      <c r="B208" s="204"/>
      <c r="C208" s="203" t="str">
        <f t="shared" ref="C208:C217" si="1">"Электронный справочник на основе Справочника организаций "&amp;$C$2&amp;" (версия для ПК)"</f>
        <v>Электронный справочник на основе Справочника организаций "2ГИС.ТОМСК" (версия для ПК)</v>
      </c>
      <c r="D208" s="36">
        <v>5760</v>
      </c>
      <c r="E208" s="37"/>
      <c r="F208" s="37"/>
      <c r="G208" s="37"/>
      <c r="H208" s="38"/>
    </row>
    <row r="209" spans="1:8" ht="50.1" customHeight="1" x14ac:dyDescent="0.2">
      <c r="A209" s="154" t="s">
        <v>109</v>
      </c>
      <c r="B209" s="204"/>
      <c r="C209" s="203" t="str">
        <f t="shared" si="1"/>
        <v>Электронный справочник на основе Справочника организаций "2ГИС.ТОМСК" (версия для ПК)</v>
      </c>
      <c r="D209" s="36">
        <v>27840</v>
      </c>
      <c r="E209" s="37"/>
      <c r="F209" s="37"/>
      <c r="G209" s="37"/>
      <c r="H209" s="38"/>
    </row>
    <row r="210" spans="1:8" ht="50.1" customHeight="1" x14ac:dyDescent="0.2">
      <c r="A210" s="154" t="s">
        <v>110</v>
      </c>
      <c r="B210" s="204"/>
      <c r="C210" s="203" t="str">
        <f>"Интернет-площадка 2gis.ru на основе Cправочника организаций "&amp;$C$2&amp;""</f>
        <v>Интернет-площадка 2gis.ru на основе Cправочника организаций "2ГИС.ТОМСК"</v>
      </c>
      <c r="D210" s="36">
        <v>15120</v>
      </c>
      <c r="E210" s="37"/>
      <c r="F210" s="37"/>
      <c r="G210" s="37"/>
      <c r="H210" s="38"/>
    </row>
    <row r="211" spans="1:8" ht="50.1" customHeight="1" x14ac:dyDescent="0.2">
      <c r="A211" s="154" t="s">
        <v>111</v>
      </c>
      <c r="B211" s="204"/>
      <c r="C211" s="203" t="str">
        <f>"Интернет-площадка 2gis.ru на основе Cправочника организаций "&amp;$C$2&amp;""</f>
        <v>Интернет-площадка 2gis.ru на основе Cправочника организаций "2ГИС.ТОМСК"</v>
      </c>
      <c r="D211" s="36">
        <v>18144</v>
      </c>
      <c r="E211" s="37"/>
      <c r="F211" s="37"/>
      <c r="G211" s="37"/>
      <c r="H211" s="38"/>
    </row>
    <row r="212" spans="1:8" ht="50.1" customHeight="1" x14ac:dyDescent="0.2">
      <c r="A212" s="154" t="s">
        <v>112</v>
      </c>
      <c r="B212" s="204"/>
      <c r="C212" s="203" t="str">
        <f t="shared" si="1"/>
        <v>Электронный справочник на основе Справочника организаций "2ГИС.ТОМСК" (версия для ПК)</v>
      </c>
      <c r="D212" s="36">
        <v>13200</v>
      </c>
      <c r="E212" s="37"/>
      <c r="F212" s="37"/>
      <c r="G212" s="37"/>
      <c r="H212" s="38"/>
    </row>
    <row r="213" spans="1:8" ht="50.1" customHeight="1" x14ac:dyDescent="0.2">
      <c r="A213" s="154" t="s">
        <v>113</v>
      </c>
      <c r="B213" s="204"/>
      <c r="C213" s="203" t="str">
        <f t="shared" si="1"/>
        <v>Электронный справочник на основе Справочника организаций "2ГИС.ТОМСК" (версия для ПК)</v>
      </c>
      <c r="D213" s="36">
        <v>11280</v>
      </c>
      <c r="E213" s="37"/>
      <c r="F213" s="37"/>
      <c r="G213" s="37"/>
      <c r="H213" s="38"/>
    </row>
    <row r="214" spans="1:8" ht="50.1" customHeight="1" x14ac:dyDescent="0.2">
      <c r="A214" s="154" t="s">
        <v>114</v>
      </c>
      <c r="B214" s="204"/>
      <c r="C214" s="203" t="str">
        <f t="shared" si="1"/>
        <v>Электронный справочник на основе Справочника организаций "2ГИС.ТОМСК" (версия для ПК)</v>
      </c>
      <c r="D214" s="36">
        <v>27840</v>
      </c>
      <c r="E214" s="37"/>
      <c r="F214" s="37"/>
      <c r="G214" s="37"/>
      <c r="H214" s="38"/>
    </row>
    <row r="215" spans="1:8" ht="50.1" customHeight="1" x14ac:dyDescent="0.2">
      <c r="A215" s="154" t="s">
        <v>115</v>
      </c>
      <c r="B215" s="204"/>
      <c r="C215" s="203" t="s">
        <v>95</v>
      </c>
      <c r="D215" s="36">
        <v>840</v>
      </c>
      <c r="E215" s="37"/>
      <c r="F215" s="37"/>
      <c r="G215" s="37"/>
      <c r="H215" s="38"/>
    </row>
    <row r="216" spans="1:8" ht="63" customHeight="1" x14ac:dyDescent="0.2">
      <c r="A216" s="154" t="s">
        <v>116</v>
      </c>
      <c r="B216" s="204"/>
      <c r="C216"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"2ГИС.ТОМСК" (мобильная версия 2ГИС 4.0 и выше); Интернет-площадка 2gis.ru на основе Cправочника организаций "2ГИС.ТОМСК"</v>
      </c>
      <c r="D216" s="36">
        <v>45000</v>
      </c>
      <c r="E216" s="37"/>
      <c r="F216" s="37"/>
      <c r="G216" s="37"/>
      <c r="H216" s="38"/>
    </row>
    <row r="217" spans="1:8" ht="50.1" customHeight="1" thickBot="1" x14ac:dyDescent="0.25">
      <c r="A217" s="162" t="s">
        <v>117</v>
      </c>
      <c r="B217" s="626"/>
      <c r="C217" s="203" t="str">
        <f t="shared" si="1"/>
        <v>Электронный справочник на основе Справочника организаций "2ГИС.ТОМСК" (версия для ПК)</v>
      </c>
      <c r="D217" s="36">
        <v>7560</v>
      </c>
      <c r="E217" s="37"/>
      <c r="F217" s="37"/>
      <c r="G217" s="37"/>
      <c r="H217" s="38"/>
    </row>
    <row r="218" spans="1:8" ht="50.1" customHeight="1" thickBot="1" x14ac:dyDescent="0.25">
      <c r="A218" s="24" t="s">
        <v>118</v>
      </c>
      <c r="B218" s="25"/>
      <c r="C218" s="26"/>
      <c r="D218" s="414"/>
      <c r="E218" s="414"/>
      <c r="F218" s="414"/>
      <c r="G218" s="414"/>
      <c r="H218" s="415"/>
    </row>
    <row r="219" spans="1:8" s="16" customFormat="1" ht="50.1" customHeight="1" x14ac:dyDescent="0.2">
      <c r="A219" s="160" t="s">
        <v>119</v>
      </c>
      <c r="B219" s="161"/>
      <c r="C219" s="416" t="str">
        <f>"Электронный справочник на основе Справочника организаций "&amp;$C$2&amp;" (мобильная версия)"</f>
        <v>Электронный справочник на основе Справочника организаций "2ГИС.ТОМСК" (мобильная версия)</v>
      </c>
      <c r="D219" s="31">
        <v>10050</v>
      </c>
      <c r="E219" s="32"/>
      <c r="F219" s="32"/>
      <c r="G219" s="32"/>
      <c r="H219" s="33"/>
    </row>
    <row r="220" spans="1:8" s="16" customFormat="1" ht="50.1" customHeight="1" x14ac:dyDescent="0.2">
      <c r="A220" s="160" t="s">
        <v>120</v>
      </c>
      <c r="B220" s="161"/>
      <c r="C220" s="417"/>
      <c r="D220" s="36">
        <v>12000</v>
      </c>
      <c r="E220" s="37"/>
      <c r="F220" s="37"/>
      <c r="G220" s="37"/>
      <c r="H220" s="38"/>
    </row>
    <row r="221" spans="1:8" s="16" customFormat="1" ht="50.1" customHeight="1" x14ac:dyDescent="0.2">
      <c r="A221" s="207" t="s">
        <v>121</v>
      </c>
      <c r="B221" s="208"/>
      <c r="C221" s="417"/>
      <c r="D221" s="36">
        <v>3000</v>
      </c>
      <c r="E221" s="37"/>
      <c r="F221" s="37"/>
      <c r="G221" s="37"/>
      <c r="H221" s="38"/>
    </row>
    <row r="222" spans="1:8" s="16" customFormat="1" ht="50.1" customHeight="1" x14ac:dyDescent="0.2">
      <c r="A222" s="207" t="s">
        <v>122</v>
      </c>
      <c r="B222" s="208"/>
      <c r="C222" s="417"/>
      <c r="D222" s="36">
        <v>300</v>
      </c>
      <c r="E222" s="37"/>
      <c r="F222" s="37"/>
      <c r="G222" s="37"/>
      <c r="H222" s="38"/>
    </row>
    <row r="223" spans="1:8" s="16" customFormat="1" ht="50.1" customHeight="1" thickBot="1" x14ac:dyDescent="0.25">
      <c r="A223" s="207" t="s">
        <v>123</v>
      </c>
      <c r="B223" s="208"/>
      <c r="C223" s="418"/>
      <c r="D223" s="44">
        <v>1050</v>
      </c>
      <c r="E223" s="45"/>
      <c r="F223" s="45"/>
      <c r="G223" s="45"/>
      <c r="H223" s="46"/>
    </row>
    <row r="224" spans="1:8" ht="50.1" customHeight="1" thickBot="1" x14ac:dyDescent="0.25">
      <c r="A224" s="24" t="s">
        <v>124</v>
      </c>
      <c r="B224" s="25"/>
      <c r="C224" s="26"/>
      <c r="D224" s="419"/>
      <c r="E224" s="419"/>
      <c r="F224" s="419"/>
      <c r="G224" s="419"/>
      <c r="H224" s="420"/>
    </row>
    <row r="225" spans="1:8" ht="50.1" customHeight="1" x14ac:dyDescent="0.2">
      <c r="A225" s="565" t="s">
        <v>214</v>
      </c>
      <c r="B225" s="566"/>
      <c r="C225"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"2ГИС.ТОМСК" (мобильная версия 2ГИС 4.0 и выше)</v>
      </c>
      <c r="D225" s="521">
        <f>F225*1.2</f>
        <v>7848</v>
      </c>
      <c r="E225" s="522">
        <f>F225*1.1</f>
        <v>7194.0000000000009</v>
      </c>
      <c r="F225" s="522">
        <v>6540</v>
      </c>
      <c r="G225" s="522">
        <f>F225*0.75</f>
        <v>4905</v>
      </c>
      <c r="H225" s="523">
        <f>F225*0.5</f>
        <v>3270</v>
      </c>
    </row>
    <row r="226" spans="1:8" ht="50.1" customHeight="1" x14ac:dyDescent="0.2">
      <c r="A226" s="154" t="s">
        <v>126</v>
      </c>
      <c r="B226" s="204"/>
      <c r="C226" s="202" t="str">
        <f>"Интернет-площадка 2gis.ru на основе Cправочника организаций "&amp;$C$2&amp;""</f>
        <v>Интернет-площадка 2gis.ru на основе Cправочника организаций "2ГИС.ТОМСК"</v>
      </c>
      <c r="D226" s="36">
        <v>2250</v>
      </c>
      <c r="E226" s="37"/>
      <c r="F226" s="37"/>
      <c r="G226" s="37"/>
      <c r="H226" s="38"/>
    </row>
    <row r="227" spans="1:8" ht="50.1" customHeight="1" x14ac:dyDescent="0.2">
      <c r="A227" s="154" t="s">
        <v>127</v>
      </c>
      <c r="B227" s="204"/>
      <c r="C227" s="202" t="str">
        <f>"Электронный справочник на основе Справочника организаций "&amp;$C$2&amp;" (версия для ПК)"</f>
        <v>Электронный справочник на основе Справочника организаций "2ГИС.ТОМСК" (версия для ПК)</v>
      </c>
      <c r="D227" s="36">
        <v>4308</v>
      </c>
      <c r="E227" s="37"/>
      <c r="F227" s="37"/>
      <c r="G227" s="37"/>
      <c r="H227" s="38"/>
    </row>
    <row r="228" spans="1:8" ht="50.1" customHeight="1" x14ac:dyDescent="0.2">
      <c r="A228" s="154" t="s">
        <v>215</v>
      </c>
      <c r="B228" s="204"/>
      <c r="C228"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"2ГИС.ТОМСК" (мобильная версия 2ГИС 4.0 и выше)</v>
      </c>
      <c r="D228" s="212">
        <f>F228*1.2</f>
        <v>11808</v>
      </c>
      <c r="E228" s="213">
        <f>F228*1.1</f>
        <v>10824</v>
      </c>
      <c r="F228" s="213">
        <v>9840</v>
      </c>
      <c r="G228" s="213">
        <f>F228*0.75</f>
        <v>7380</v>
      </c>
      <c r="H228" s="214">
        <f>F228*0.5</f>
        <v>4920</v>
      </c>
    </row>
    <row r="229" spans="1:8" ht="50.1" customHeight="1" x14ac:dyDescent="0.2">
      <c r="A229" s="154" t="s">
        <v>199</v>
      </c>
      <c r="B229" s="204"/>
      <c r="C229" s="421" t="str">
        <f>"Интернет-площадка 2gis.ru на основе Cправочника организаций "&amp;$C$2&amp;""</f>
        <v>Интернет-площадка 2gis.ru на основе Cправочника организаций "2ГИС.ТОМСК"</v>
      </c>
      <c r="D229" s="36">
        <v>3480</v>
      </c>
      <c r="E229" s="37"/>
      <c r="F229" s="37"/>
      <c r="G229" s="37"/>
      <c r="H229" s="38"/>
    </row>
    <row r="230" spans="1:8" ht="50.1" customHeight="1" x14ac:dyDescent="0.2">
      <c r="A230" s="154" t="s">
        <v>130</v>
      </c>
      <c r="B230" s="204"/>
      <c r="C230" s="202" t="str">
        <f>"Электронный справочник на основе Справочника организаций "&amp;$C$2&amp;" (версия для ПК)"</f>
        <v>Электронный справочник на основе Справочника организаций "2ГИС.ТОМСК" (версия для ПК)</v>
      </c>
      <c r="D230" s="36">
        <v>6480</v>
      </c>
      <c r="E230" s="37"/>
      <c r="F230" s="37"/>
      <c r="G230" s="37"/>
      <c r="H230" s="38"/>
    </row>
    <row r="231" spans="1:8" s="16" customFormat="1" ht="126" customHeight="1" thickBot="1" x14ac:dyDescent="0.25">
      <c r="A231" s="162" t="s">
        <v>131</v>
      </c>
      <c r="B231" s="626"/>
      <c r="C231" s="215" t="str">
        <f>C226</f>
        <v>Интернет-площадка 2gis.ru на основе Cправочника организаций "2ГИС.ТОМСК"</v>
      </c>
      <c r="D231" s="212">
        <f>F231*1.2</f>
        <v>4824</v>
      </c>
      <c r="E231" s="213">
        <f>F231*1.1</f>
        <v>4422</v>
      </c>
      <c r="F231" s="213">
        <v>4020</v>
      </c>
      <c r="G231" s="213">
        <f>F231*0.75</f>
        <v>3015</v>
      </c>
      <c r="H231" s="214">
        <f>F231*0.5</f>
        <v>2010</v>
      </c>
    </row>
    <row r="232" spans="1:8" s="16" customFormat="1" ht="126" customHeight="1" thickBot="1" x14ac:dyDescent="0.25">
      <c r="A232" s="160" t="s">
        <v>132</v>
      </c>
      <c r="B232" s="161"/>
      <c r="C232" s="42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232" s="44">
        <v>6570</v>
      </c>
      <c r="E232" s="45"/>
      <c r="F232" s="45"/>
      <c r="G232" s="45"/>
      <c r="H232" s="46"/>
    </row>
    <row r="233" spans="1:8" ht="50.1" customHeight="1" thickBot="1" x14ac:dyDescent="0.25">
      <c r="A233" s="24" t="s">
        <v>200</v>
      </c>
      <c r="B233" s="25"/>
      <c r="C233" s="26"/>
      <c r="D233" s="458"/>
      <c r="E233" s="458"/>
      <c r="F233" s="458"/>
      <c r="G233" s="458"/>
      <c r="H233" s="459"/>
    </row>
    <row r="234" spans="1:8" s="23" customFormat="1" ht="30" customHeight="1" thickBot="1" x14ac:dyDescent="0.25">
      <c r="A234" s="303"/>
      <c r="B234" s="303"/>
      <c r="C234" s="460"/>
      <c r="D234" s="303"/>
      <c r="E234" s="303"/>
      <c r="F234" s="303"/>
      <c r="G234" s="303"/>
      <c r="H234" s="304"/>
    </row>
    <row r="235" spans="1:8" s="16" customFormat="1" ht="83.25" customHeight="1" x14ac:dyDescent="0.2">
      <c r="A235" s="160" t="s">
        <v>201</v>
      </c>
      <c r="B235" s="161"/>
      <c r="C235"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"2ГИС.ТОМСК" (версия для ПК); 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235" s="36">
        <v>17700</v>
      </c>
      <c r="E235" s="37"/>
      <c r="F235" s="37"/>
      <c r="G235" s="37"/>
      <c r="H235" s="38"/>
    </row>
    <row r="236" spans="1:8" s="16" customFormat="1" ht="83.25" customHeight="1" thickBot="1" x14ac:dyDescent="0.25">
      <c r="A236" s="160" t="s">
        <v>202</v>
      </c>
      <c r="B236" s="161"/>
      <c r="C236" s="209"/>
      <c r="D236" s="36">
        <v>17700</v>
      </c>
      <c r="E236" s="37"/>
      <c r="F236" s="37"/>
      <c r="G236" s="37"/>
      <c r="H236" s="38"/>
    </row>
    <row r="237" spans="1:8" ht="50.1" customHeight="1" thickBot="1" x14ac:dyDescent="0.25">
      <c r="A237" s="290"/>
      <c r="B237" s="291"/>
      <c r="C237" s="291"/>
      <c r="D237" s="291"/>
      <c r="E237" s="291"/>
      <c r="F237" s="291"/>
      <c r="G237" s="291"/>
      <c r="H237" s="463"/>
    </row>
    <row r="238" spans="1:8" s="23" customFormat="1" ht="26.25" x14ac:dyDescent="0.2">
      <c r="A238" s="216"/>
      <c r="B238" s="217"/>
      <c r="C238" s="218"/>
      <c r="D238" s="217"/>
      <c r="E238" s="219"/>
      <c r="F238" s="219"/>
      <c r="G238" s="219"/>
      <c r="H238" s="219"/>
    </row>
    <row r="239" spans="1:8" s="16" customFormat="1" ht="21" x14ac:dyDescent="0.2">
      <c r="A239" s="220"/>
      <c r="B239" s="221" t="s">
        <v>133</v>
      </c>
      <c r="C239" s="222" t="s">
        <v>709</v>
      </c>
      <c r="D239" s="222"/>
      <c r="E239" s="219"/>
      <c r="F239" s="219"/>
      <c r="G239" s="219"/>
      <c r="H239" s="219"/>
    </row>
    <row r="240" spans="1:8" s="16" customFormat="1" ht="21" x14ac:dyDescent="0.2">
      <c r="A240" s="220"/>
      <c r="B240" s="223"/>
      <c r="C240" s="424" t="s">
        <v>710</v>
      </c>
      <c r="D240" s="424"/>
      <c r="E240" s="219"/>
      <c r="F240" s="219"/>
      <c r="G240" s="219"/>
      <c r="H240" s="219"/>
    </row>
    <row r="241" spans="1:8" s="16" customFormat="1" ht="21" x14ac:dyDescent="0.2">
      <c r="A241" s="220"/>
      <c r="B241" s="223"/>
      <c r="C241" s="424" t="s">
        <v>711</v>
      </c>
      <c r="D241" s="424"/>
      <c r="E241" s="219"/>
      <c r="F241" s="219"/>
      <c r="G241" s="219"/>
      <c r="H241" s="219"/>
    </row>
    <row r="242" spans="1:8" s="16" customFormat="1" ht="21" x14ac:dyDescent="0.2">
      <c r="A242" s="216"/>
      <c r="B242" s="217"/>
      <c r="C242" s="224"/>
      <c r="D242" s="224"/>
      <c r="E242" s="219"/>
      <c r="F242" s="219"/>
      <c r="G242" s="219"/>
      <c r="H242" s="219"/>
    </row>
    <row r="243" spans="1:8" s="16" customFormat="1" ht="23.25" x14ac:dyDescent="0.2">
      <c r="A243" s="227" t="str">
        <f>Абакан_юр!A174</f>
        <v>По соглашению сторон в качестве валюты платежа могут выступать украинские гривны, в этом случае курс следующий: 1 руб. = 0,4408 гривен</v>
      </c>
      <c r="B243" s="227"/>
      <c r="C243" s="227"/>
      <c r="D243" s="228"/>
      <c r="E243" s="219"/>
      <c r="F243" s="219"/>
      <c r="G243" s="219"/>
      <c r="H243" s="219"/>
    </row>
    <row r="244" spans="1:8" ht="23.25" x14ac:dyDescent="0.2">
      <c r="A244" s="227" t="str">
        <f>Абакан_юр!A175</f>
        <v>По соглашению сторон в качестве валюты платежа могут выступать дирхамы ОАЭ, в этом случае курс следующий: 1 руб. = 0,0420 дирхам</v>
      </c>
      <c r="B244" s="227"/>
      <c r="C244" s="227"/>
      <c r="D244" s="228"/>
    </row>
    <row r="245" spans="1:8" ht="23.25" x14ac:dyDescent="0.2">
      <c r="A245" s="227" t="str">
        <f>Абакан_юр!A176</f>
        <v>По соглашению сторон в качестве валюты платежа могут выступать доллары США, в этом случае курс следующий: 1 руб. = 0,0114 доллара</v>
      </c>
      <c r="B245" s="227"/>
      <c r="C245" s="227"/>
      <c r="D245" s="228"/>
    </row>
    <row r="246" spans="1:8" ht="23.25" x14ac:dyDescent="0.2">
      <c r="A246" s="227" t="str">
        <f>Абакан_юр!A177</f>
        <v>По соглашению сторон в качестве валюты платежа могут выступать евро, в этом случае курс следующий: 1 руб. = 0,0105 евро</v>
      </c>
      <c r="B246" s="227"/>
      <c r="C246" s="227"/>
      <c r="D246" s="228"/>
    </row>
    <row r="247" spans="1:8" ht="23.25" x14ac:dyDescent="0.2">
      <c r="A247" s="227" t="str">
        <f>Абакан_юр!A178</f>
        <v>По соглашению сторон в качестве валюты платежа могут выступать чешские кроны, в этом случае курс следующий: 1 руб. = 0,2605 крона</v>
      </c>
      <c r="B247" s="227"/>
      <c r="C247" s="227"/>
      <c r="D247" s="228"/>
    </row>
    <row r="248" spans="1:8" ht="23.25" x14ac:dyDescent="0.2">
      <c r="A248" s="227" t="str">
        <f>Абакан_юр!A179</f>
        <v>По соглашению сторон в качестве валюты платежа могут выступать киргизские сомы, в этом случае курс следующий: 1 руб. = 1,0083 сом</v>
      </c>
      <c r="B248" s="227"/>
      <c r="C248" s="227"/>
      <c r="D248" s="228"/>
    </row>
    <row r="249" spans="1:8" ht="23.25" x14ac:dyDescent="0.2">
      <c r="A249" s="227" t="str">
        <f>Абакан_юр!A180</f>
        <v>По соглашению сторон в качестве валюты платежа могут выступать казахстанские тенге, в этом случае курс следующий: 1 руб. = 5,0473 тенге</v>
      </c>
      <c r="B249" s="227"/>
      <c r="C249" s="227"/>
      <c r="D249" s="228"/>
    </row>
    <row r="250" spans="1:8" ht="23.25" customHeight="1" x14ac:dyDescent="0.2">
      <c r="A250" s="233"/>
      <c r="B250" s="233"/>
      <c r="C250" s="234"/>
      <c r="D250" s="235"/>
    </row>
    <row r="251" spans="1:8" ht="23.25" customHeight="1" x14ac:dyDescent="0.2">
      <c r="A251" s="239" t="s">
        <v>145</v>
      </c>
      <c r="B251" s="239"/>
      <c r="C251" s="239"/>
      <c r="D251" s="239"/>
    </row>
    <row r="252" spans="1:8" ht="23.25" customHeight="1" x14ac:dyDescent="0.2">
      <c r="A252" s="233"/>
      <c r="B252" s="233"/>
      <c r="C252" s="234"/>
      <c r="D252" s="235"/>
    </row>
    <row r="253" spans="1:8" ht="23.25" customHeight="1" thickBot="1" x14ac:dyDescent="0.25">
      <c r="A253" s="240" t="s">
        <v>146</v>
      </c>
      <c r="B253" s="240"/>
      <c r="C253" s="240"/>
      <c r="D253" s="240"/>
    </row>
    <row r="254" spans="1:8" ht="23.25" customHeight="1" thickBot="1" x14ac:dyDescent="0.25">
      <c r="A254" s="311" t="s">
        <v>147</v>
      </c>
      <c r="B254" s="312"/>
      <c r="C254" s="312"/>
      <c r="D254" s="313"/>
    </row>
    <row r="255" spans="1:8" ht="135.75" customHeight="1" thickBot="1" x14ac:dyDescent="0.25">
      <c r="A255" s="426" t="s">
        <v>148</v>
      </c>
      <c r="B255" s="427"/>
      <c r="C255" s="250" t="s">
        <v>149</v>
      </c>
      <c r="D255" s="525" t="s">
        <v>150</v>
      </c>
    </row>
    <row r="256" spans="1:8" ht="23.25" customHeight="1" x14ac:dyDescent="0.2">
      <c r="A256" s="253" t="s">
        <v>207</v>
      </c>
      <c r="B256" s="254"/>
      <c r="C256" s="256" t="s">
        <v>208</v>
      </c>
      <c r="D256" s="788">
        <v>2190</v>
      </c>
      <c r="F256" s="252"/>
      <c r="G256" s="252"/>
      <c r="H256" s="252"/>
    </row>
    <row r="257" spans="1:8" ht="21" x14ac:dyDescent="0.2">
      <c r="A257" s="258" t="s">
        <v>209</v>
      </c>
      <c r="B257" s="259"/>
      <c r="C257" s="261"/>
      <c r="D257" s="788">
        <v>1590</v>
      </c>
      <c r="F257" s="252"/>
      <c r="G257" s="252"/>
      <c r="H257" s="252"/>
    </row>
    <row r="258" spans="1:8" ht="21" customHeight="1" x14ac:dyDescent="0.2">
      <c r="A258" s="258" t="s">
        <v>210</v>
      </c>
      <c r="B258" s="259"/>
      <c r="C258" s="261"/>
      <c r="D258" s="788">
        <v>1440</v>
      </c>
      <c r="F258" s="252"/>
      <c r="G258" s="252"/>
      <c r="H258" s="252"/>
    </row>
    <row r="259" spans="1:8" ht="21.75" thickBot="1" x14ac:dyDescent="0.25">
      <c r="A259" s="258" t="s">
        <v>211</v>
      </c>
      <c r="B259" s="259"/>
      <c r="C259" s="261"/>
      <c r="D259" s="788">
        <v>1290</v>
      </c>
      <c r="F259" s="252"/>
      <c r="G259" s="252"/>
      <c r="H259" s="252"/>
    </row>
    <row r="260" spans="1:8" ht="147" x14ac:dyDescent="0.2">
      <c r="A260" s="763" t="s">
        <v>151</v>
      </c>
      <c r="B260" s="764"/>
      <c r="C260" s="255" t="s">
        <v>152</v>
      </c>
      <c r="D260" s="788" t="s">
        <v>153</v>
      </c>
    </row>
    <row r="261" spans="1:8" ht="147" x14ac:dyDescent="0.2">
      <c r="A261" s="487" t="s">
        <v>154</v>
      </c>
      <c r="B261" s="488"/>
      <c r="C261" s="260" t="s">
        <v>155</v>
      </c>
      <c r="D261" s="434" t="s">
        <v>156</v>
      </c>
    </row>
    <row r="262" spans="1:8" ht="154.5" customHeight="1" x14ac:dyDescent="0.2">
      <c r="A262" s="757" t="s">
        <v>157</v>
      </c>
      <c r="B262" s="488"/>
      <c r="C262" s="260" t="s">
        <v>158</v>
      </c>
      <c r="D262" s="789" t="s">
        <v>156</v>
      </c>
    </row>
    <row r="263" spans="1:8" ht="147.75" thickBot="1" x14ac:dyDescent="0.25">
      <c r="A263" s="442" t="s">
        <v>160</v>
      </c>
      <c r="B263" s="443"/>
      <c r="C263" s="611" t="s">
        <v>161</v>
      </c>
      <c r="D263" s="260" t="s">
        <v>156</v>
      </c>
      <c r="E263" s="217"/>
      <c r="F263" s="217"/>
      <c r="G263" s="217"/>
      <c r="H263" s="217"/>
    </row>
    <row r="264" spans="1:8" ht="231.75" thickBot="1" x14ac:dyDescent="0.25">
      <c r="A264" s="790" t="s">
        <v>162</v>
      </c>
      <c r="B264" s="791"/>
      <c r="C264" s="323" t="s">
        <v>163</v>
      </c>
      <c r="D264" s="323" t="s">
        <v>156</v>
      </c>
      <c r="E264" s="238"/>
      <c r="F264" s="238"/>
      <c r="G264" s="238"/>
      <c r="H264" s="238"/>
    </row>
    <row r="265" spans="1:8" ht="50.1" customHeight="1" x14ac:dyDescent="0.2">
      <c r="A265" s="792" t="s">
        <v>164</v>
      </c>
      <c r="B265" s="792"/>
      <c r="C265" s="792"/>
      <c r="D265" s="792"/>
    </row>
    <row r="266" spans="1:8" ht="50.1" customHeight="1" x14ac:dyDescent="0.2">
      <c r="A266" s="264" t="s">
        <v>165</v>
      </c>
      <c r="B266" s="264"/>
      <c r="C266" s="264"/>
      <c r="D266" s="264"/>
    </row>
    <row r="267" spans="1:8" ht="138" customHeight="1" x14ac:dyDescent="0.2">
      <c r="A267" s="326" t="str">
        <f>Абакан_юр!A195</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67" s="326"/>
      <c r="C267" s="326"/>
      <c r="D267" s="326"/>
    </row>
    <row r="268" spans="1:8" ht="91.5" customHeight="1" x14ac:dyDescent="0.2">
      <c r="A268" s="239" t="s">
        <v>167</v>
      </c>
      <c r="B268" s="239"/>
      <c r="C268" s="239"/>
      <c r="D268" s="239"/>
    </row>
    <row r="269" spans="1:8" ht="108" customHeight="1" x14ac:dyDescent="0.2">
      <c r="A269" s="264" t="s">
        <v>168</v>
      </c>
      <c r="B269" s="264"/>
      <c r="C269" s="264"/>
      <c r="D269" s="264"/>
    </row>
    <row r="270" spans="1:8" s="217" customFormat="1" ht="102.75" customHeight="1" x14ac:dyDescent="0.2">
      <c r="A270" s="239" t="s">
        <v>169</v>
      </c>
      <c r="B270" s="239"/>
      <c r="C270" s="239"/>
      <c r="D270" s="239"/>
      <c r="E270" s="266"/>
      <c r="F270" s="266"/>
      <c r="G270" s="266"/>
      <c r="H270" s="266"/>
    </row>
    <row r="271" spans="1:8" s="217" customFormat="1" ht="125.25" customHeight="1" x14ac:dyDescent="0.2">
      <c r="A271" s="475" t="s">
        <v>287</v>
      </c>
      <c r="B271" s="475"/>
      <c r="C271" s="475"/>
      <c r="D271" s="475"/>
      <c r="E271" s="475"/>
      <c r="F271" s="475"/>
      <c r="G271" s="475"/>
      <c r="H271" s="475"/>
    </row>
    <row r="272" spans="1:8" ht="25.5" x14ac:dyDescent="0.35">
      <c r="A272" s="476" t="s">
        <v>288</v>
      </c>
      <c r="B272" s="477"/>
      <c r="C272" s="478" t="s">
        <v>289</v>
      </c>
      <c r="E272" s="217"/>
      <c r="F272" s="217"/>
      <c r="G272" s="217"/>
    </row>
    <row r="273" spans="1:8" ht="25.5" x14ac:dyDescent="0.35">
      <c r="A273" s="479" t="s">
        <v>290</v>
      </c>
      <c r="B273" s="480"/>
      <c r="C273" s="481">
        <v>1</v>
      </c>
      <c r="E273" s="217"/>
      <c r="F273" s="217"/>
      <c r="G273" s="217"/>
    </row>
    <row r="274" spans="1:8" ht="25.5" x14ac:dyDescent="0.35">
      <c r="A274" s="479">
        <v>2</v>
      </c>
      <c r="B274" s="480"/>
      <c r="C274" s="481">
        <v>1.1000000000000001</v>
      </c>
      <c r="E274" s="217"/>
      <c r="F274" s="217"/>
      <c r="G274" s="217"/>
    </row>
    <row r="275" spans="1:8" ht="25.5" x14ac:dyDescent="0.35">
      <c r="A275" s="479">
        <v>3</v>
      </c>
      <c r="B275" s="480"/>
      <c r="C275" s="481">
        <v>1.2</v>
      </c>
      <c r="E275" s="217"/>
      <c r="F275" s="217"/>
      <c r="G275" s="217"/>
    </row>
    <row r="276" spans="1:8" ht="25.5" x14ac:dyDescent="0.35">
      <c r="A276" s="479" t="s">
        <v>291</v>
      </c>
      <c r="B276" s="480"/>
      <c r="C276" s="481">
        <v>1.25</v>
      </c>
      <c r="E276" s="217"/>
      <c r="F276" s="217"/>
      <c r="G276" s="217"/>
    </row>
    <row r="277" spans="1:8" ht="25.5" x14ac:dyDescent="0.35">
      <c r="A277" s="479" t="s">
        <v>292</v>
      </c>
      <c r="B277" s="480"/>
      <c r="C277" s="481">
        <v>1.3</v>
      </c>
      <c r="E277" s="217"/>
      <c r="F277" s="217"/>
      <c r="G277" s="217"/>
    </row>
    <row r="278" spans="1:8" ht="25.5" x14ac:dyDescent="0.35">
      <c r="A278" s="479" t="s">
        <v>293</v>
      </c>
      <c r="B278" s="480"/>
      <c r="C278" s="481">
        <v>1.35</v>
      </c>
      <c r="E278" s="217"/>
      <c r="F278" s="217"/>
      <c r="G278" s="217"/>
    </row>
    <row r="279" spans="1:8" ht="25.5" x14ac:dyDescent="0.35">
      <c r="A279" s="479" t="s">
        <v>294</v>
      </c>
      <c r="B279" s="480"/>
      <c r="C279" s="481">
        <v>1.4</v>
      </c>
      <c r="E279" s="217"/>
      <c r="F279" s="217"/>
      <c r="G279" s="217"/>
    </row>
    <row r="280" spans="1:8" ht="25.5" x14ac:dyDescent="0.35">
      <c r="A280" s="479" t="s">
        <v>295</v>
      </c>
      <c r="B280" s="480"/>
      <c r="C280" s="481">
        <v>1.45</v>
      </c>
      <c r="E280" s="217"/>
      <c r="F280" s="217"/>
      <c r="G280" s="217"/>
    </row>
    <row r="281" spans="1:8" ht="25.5" x14ac:dyDescent="0.35">
      <c r="A281" s="479" t="s">
        <v>296</v>
      </c>
      <c r="B281" s="480"/>
      <c r="C281" s="481">
        <v>1.5</v>
      </c>
      <c r="E281" s="217"/>
      <c r="F281" s="217"/>
      <c r="G281" s="217"/>
    </row>
    <row r="282" spans="1:8" ht="25.5" x14ac:dyDescent="0.35">
      <c r="A282" s="479" t="s">
        <v>297</v>
      </c>
      <c r="B282" s="480"/>
      <c r="C282" s="481">
        <v>2</v>
      </c>
      <c r="E282" s="217"/>
      <c r="F282" s="217"/>
      <c r="G282" s="217"/>
    </row>
    <row r="283" spans="1:8" ht="23.25" x14ac:dyDescent="0.2">
      <c r="A283" s="264" t="s">
        <v>298</v>
      </c>
      <c r="B283" s="264"/>
      <c r="C283" s="264"/>
      <c r="D283" s="264"/>
      <c r="E283" s="264"/>
      <c r="F283" s="264"/>
      <c r="G283" s="264"/>
      <c r="H283" s="264"/>
    </row>
  </sheetData>
  <sheetProtection selectLockedCells="1" selectUnlockedCells="1"/>
  <mergeCells count="449">
    <mergeCell ref="A278:B278"/>
    <mergeCell ref="A279:B279"/>
    <mergeCell ref="A280:B280"/>
    <mergeCell ref="A281:B281"/>
    <mergeCell ref="A282:B282"/>
    <mergeCell ref="A283:H283"/>
    <mergeCell ref="A272:B272"/>
    <mergeCell ref="A273:B273"/>
    <mergeCell ref="A274:B274"/>
    <mergeCell ref="A275:B275"/>
    <mergeCell ref="A276:B276"/>
    <mergeCell ref="A277:B277"/>
    <mergeCell ref="A266:D266"/>
    <mergeCell ref="A267:D267"/>
    <mergeCell ref="A268:D268"/>
    <mergeCell ref="A269:D269"/>
    <mergeCell ref="A270:D270"/>
    <mergeCell ref="A271:H271"/>
    <mergeCell ref="A260:B260"/>
    <mergeCell ref="A261:B261"/>
    <mergeCell ref="A262:B262"/>
    <mergeCell ref="A263:B263"/>
    <mergeCell ref="A264:B264"/>
    <mergeCell ref="A265:D265"/>
    <mergeCell ref="A251:D251"/>
    <mergeCell ref="A253:D253"/>
    <mergeCell ref="A254:D254"/>
    <mergeCell ref="A255:B255"/>
    <mergeCell ref="A256:B256"/>
    <mergeCell ref="C256:C259"/>
    <mergeCell ref="A257:B257"/>
    <mergeCell ref="A258:B258"/>
    <mergeCell ref="A259:B259"/>
    <mergeCell ref="A244:C244"/>
    <mergeCell ref="A245:C245"/>
    <mergeCell ref="A246:C246"/>
    <mergeCell ref="A247:C247"/>
    <mergeCell ref="A248:C248"/>
    <mergeCell ref="A249:C249"/>
    <mergeCell ref="A237:H237"/>
    <mergeCell ref="C239:D239"/>
    <mergeCell ref="C240:D240"/>
    <mergeCell ref="C241:D241"/>
    <mergeCell ref="C242:D242"/>
    <mergeCell ref="A243:C243"/>
    <mergeCell ref="A234:C234"/>
    <mergeCell ref="D234:H234"/>
    <mergeCell ref="A235:B235"/>
    <mergeCell ref="C235:C236"/>
    <mergeCell ref="D235:H235"/>
    <mergeCell ref="A236:B236"/>
    <mergeCell ref="D236:H236"/>
    <mergeCell ref="A230:B230"/>
    <mergeCell ref="D230:H230"/>
    <mergeCell ref="A231:B231"/>
    <mergeCell ref="A232:B232"/>
    <mergeCell ref="D232:H232"/>
    <mergeCell ref="A233:B233"/>
    <mergeCell ref="D233:H233"/>
    <mergeCell ref="A226:B226"/>
    <mergeCell ref="D226:H226"/>
    <mergeCell ref="A227:B227"/>
    <mergeCell ref="D227:H227"/>
    <mergeCell ref="A228:B228"/>
    <mergeCell ref="A229:B229"/>
    <mergeCell ref="D229:H229"/>
    <mergeCell ref="D222:H222"/>
    <mergeCell ref="A223:B223"/>
    <mergeCell ref="D223:H223"/>
    <mergeCell ref="A224:B224"/>
    <mergeCell ref="D224:H224"/>
    <mergeCell ref="A225:B225"/>
    <mergeCell ref="A218:B218"/>
    <mergeCell ref="D218:H218"/>
    <mergeCell ref="A219:B219"/>
    <mergeCell ref="C219:C223"/>
    <mergeCell ref="D219:H219"/>
    <mergeCell ref="A220:B220"/>
    <mergeCell ref="D220:H220"/>
    <mergeCell ref="A221:B221"/>
    <mergeCell ref="D221:H221"/>
    <mergeCell ref="A222:B222"/>
    <mergeCell ref="A215:B215"/>
    <mergeCell ref="D215:H215"/>
    <mergeCell ref="A216:B216"/>
    <mergeCell ref="D216:H216"/>
    <mergeCell ref="A217:B217"/>
    <mergeCell ref="D217:H217"/>
    <mergeCell ref="A212:B212"/>
    <mergeCell ref="D212:H212"/>
    <mergeCell ref="A213:B213"/>
    <mergeCell ref="D213:H213"/>
    <mergeCell ref="A214:B214"/>
    <mergeCell ref="D214:H214"/>
    <mergeCell ref="A209:B209"/>
    <mergeCell ref="D209:H209"/>
    <mergeCell ref="A210:B210"/>
    <mergeCell ref="D210:H210"/>
    <mergeCell ref="A211:B211"/>
    <mergeCell ref="D211:H211"/>
    <mergeCell ref="A206:B206"/>
    <mergeCell ref="D206:H206"/>
    <mergeCell ref="A207:B207"/>
    <mergeCell ref="D207:H207"/>
    <mergeCell ref="A208:B208"/>
    <mergeCell ref="D208:H208"/>
    <mergeCell ref="A203:B203"/>
    <mergeCell ref="D203:H203"/>
    <mergeCell ref="A204:B204"/>
    <mergeCell ref="D204:H204"/>
    <mergeCell ref="A205:B205"/>
    <mergeCell ref="D205:H205"/>
    <mergeCell ref="A200:B200"/>
    <mergeCell ref="D200:H200"/>
    <mergeCell ref="A201:B201"/>
    <mergeCell ref="D201:H201"/>
    <mergeCell ref="A202:B202"/>
    <mergeCell ref="D202:H202"/>
    <mergeCell ref="A197:B197"/>
    <mergeCell ref="D197:H197"/>
    <mergeCell ref="A198:B198"/>
    <mergeCell ref="D198:H198"/>
    <mergeCell ref="A199:B199"/>
    <mergeCell ref="D199:H199"/>
    <mergeCell ref="A194:B194"/>
    <mergeCell ref="D194:H194"/>
    <mergeCell ref="A195:B195"/>
    <mergeCell ref="D195:H195"/>
    <mergeCell ref="A196:B196"/>
    <mergeCell ref="D196:H196"/>
    <mergeCell ref="A191:B191"/>
    <mergeCell ref="D191:H191"/>
    <mergeCell ref="A192:B192"/>
    <mergeCell ref="D192:H192"/>
    <mergeCell ref="A193:B193"/>
    <mergeCell ref="D193:H193"/>
    <mergeCell ref="A188:B188"/>
    <mergeCell ref="D188:H188"/>
    <mergeCell ref="A189:B189"/>
    <mergeCell ref="D189:H189"/>
    <mergeCell ref="A190:B190"/>
    <mergeCell ref="D190:H190"/>
    <mergeCell ref="D184:H184"/>
    <mergeCell ref="A185:B185"/>
    <mergeCell ref="D185:H185"/>
    <mergeCell ref="A186:B186"/>
    <mergeCell ref="D186:H186"/>
    <mergeCell ref="A187:B187"/>
    <mergeCell ref="D187:H187"/>
    <mergeCell ref="A181:B181"/>
    <mergeCell ref="D181:H181"/>
    <mergeCell ref="A182:B182"/>
    <mergeCell ref="D182:H182"/>
    <mergeCell ref="A183:B183"/>
    <mergeCell ref="D183:H183"/>
    <mergeCell ref="A178:B178"/>
    <mergeCell ref="D178:H178"/>
    <mergeCell ref="A179:B179"/>
    <mergeCell ref="D179:H179"/>
    <mergeCell ref="A180:B180"/>
    <mergeCell ref="D180:H180"/>
    <mergeCell ref="A175:B175"/>
    <mergeCell ref="D175:H175"/>
    <mergeCell ref="A176:B176"/>
    <mergeCell ref="D176:H176"/>
    <mergeCell ref="A177:B177"/>
    <mergeCell ref="D177:H177"/>
    <mergeCell ref="A172:B172"/>
    <mergeCell ref="D172:H172"/>
    <mergeCell ref="A173:B173"/>
    <mergeCell ref="D173:H173"/>
    <mergeCell ref="A174:B174"/>
    <mergeCell ref="D174:H174"/>
    <mergeCell ref="A169:B169"/>
    <mergeCell ref="D169:H169"/>
    <mergeCell ref="A170:B170"/>
    <mergeCell ref="D170:H170"/>
    <mergeCell ref="A171:B171"/>
    <mergeCell ref="D171:H171"/>
    <mergeCell ref="D164:H164"/>
    <mergeCell ref="A165:B165"/>
    <mergeCell ref="C165:C182"/>
    <mergeCell ref="D165:H165"/>
    <mergeCell ref="A166:B166"/>
    <mergeCell ref="D166:H166"/>
    <mergeCell ref="A167:B167"/>
    <mergeCell ref="D167:H167"/>
    <mergeCell ref="A168:B168"/>
    <mergeCell ref="D168:H168"/>
    <mergeCell ref="A161:B161"/>
    <mergeCell ref="D161:H161"/>
    <mergeCell ref="A162:B162"/>
    <mergeCell ref="D162:H162"/>
    <mergeCell ref="A163:B163"/>
    <mergeCell ref="D163:H163"/>
    <mergeCell ref="A158:B158"/>
    <mergeCell ref="D158:H158"/>
    <mergeCell ref="A159:B159"/>
    <mergeCell ref="D159:H159"/>
    <mergeCell ref="A160:B160"/>
    <mergeCell ref="D160:H160"/>
    <mergeCell ref="A155:B155"/>
    <mergeCell ref="D155:H155"/>
    <mergeCell ref="A156:B156"/>
    <mergeCell ref="D156:H156"/>
    <mergeCell ref="A157:B157"/>
    <mergeCell ref="D157:H157"/>
    <mergeCell ref="A150:B150"/>
    <mergeCell ref="D150:H150"/>
    <mergeCell ref="A151:C151"/>
    <mergeCell ref="D151:H151"/>
    <mergeCell ref="D152:H152"/>
    <mergeCell ref="A153:B153"/>
    <mergeCell ref="C153:C161"/>
    <mergeCell ref="D153:H153"/>
    <mergeCell ref="A154:B154"/>
    <mergeCell ref="D154:H154"/>
    <mergeCell ref="A147:B147"/>
    <mergeCell ref="D147:H147"/>
    <mergeCell ref="A148:B148"/>
    <mergeCell ref="D148:H148"/>
    <mergeCell ref="A149:B149"/>
    <mergeCell ref="D149:H149"/>
    <mergeCell ref="A144:B144"/>
    <mergeCell ref="D144:H144"/>
    <mergeCell ref="A145:B145"/>
    <mergeCell ref="D145:H145"/>
    <mergeCell ref="A146:B146"/>
    <mergeCell ref="D146:H146"/>
    <mergeCell ref="A141:B141"/>
    <mergeCell ref="D141:H141"/>
    <mergeCell ref="A142:B142"/>
    <mergeCell ref="D142:H142"/>
    <mergeCell ref="A143:B143"/>
    <mergeCell ref="D143:H143"/>
    <mergeCell ref="A138:B138"/>
    <mergeCell ref="D138:H138"/>
    <mergeCell ref="A139:B139"/>
    <mergeCell ref="D139:H139"/>
    <mergeCell ref="A140:B140"/>
    <mergeCell ref="D140:H140"/>
    <mergeCell ref="A135:B135"/>
    <mergeCell ref="D135:H135"/>
    <mergeCell ref="A136:B136"/>
    <mergeCell ref="D136:H136"/>
    <mergeCell ref="A137:B137"/>
    <mergeCell ref="D137:H137"/>
    <mergeCell ref="A132:B132"/>
    <mergeCell ref="D132:H132"/>
    <mergeCell ref="A133:B133"/>
    <mergeCell ref="D133:H133"/>
    <mergeCell ref="A134:B134"/>
    <mergeCell ref="D134:H134"/>
    <mergeCell ref="A129:B129"/>
    <mergeCell ref="D129:H129"/>
    <mergeCell ref="A130:B130"/>
    <mergeCell ref="D130:H130"/>
    <mergeCell ref="A131:B131"/>
    <mergeCell ref="D131:H131"/>
    <mergeCell ref="A126:B126"/>
    <mergeCell ref="D126:H126"/>
    <mergeCell ref="A127:B127"/>
    <mergeCell ref="D127:H127"/>
    <mergeCell ref="A128:B128"/>
    <mergeCell ref="D128:H128"/>
    <mergeCell ref="A123:B123"/>
    <mergeCell ref="D123:H123"/>
    <mergeCell ref="A124:B124"/>
    <mergeCell ref="D124:H124"/>
    <mergeCell ref="A125:B125"/>
    <mergeCell ref="D125:H125"/>
    <mergeCell ref="A118:B118"/>
    <mergeCell ref="D118:H118"/>
    <mergeCell ref="D119:H119"/>
    <mergeCell ref="A120:C120"/>
    <mergeCell ref="D120:H120"/>
    <mergeCell ref="A121:B121"/>
    <mergeCell ref="C121:C150"/>
    <mergeCell ref="D121:H121"/>
    <mergeCell ref="A122:B122"/>
    <mergeCell ref="D122:H122"/>
    <mergeCell ref="A115:B115"/>
    <mergeCell ref="D115:H115"/>
    <mergeCell ref="A116:B116"/>
    <mergeCell ref="D116:H116"/>
    <mergeCell ref="A117:B117"/>
    <mergeCell ref="D117:H117"/>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06:B106"/>
    <mergeCell ref="D106:H106"/>
    <mergeCell ref="A107:B107"/>
    <mergeCell ref="D107:H107"/>
    <mergeCell ref="A108:B108"/>
    <mergeCell ref="D108:H108"/>
    <mergeCell ref="A103:B103"/>
    <mergeCell ref="D103:H103"/>
    <mergeCell ref="A104:B104"/>
    <mergeCell ref="D104:H104"/>
    <mergeCell ref="A105:B105"/>
    <mergeCell ref="D105:H105"/>
    <mergeCell ref="A100:B100"/>
    <mergeCell ref="D100:H100"/>
    <mergeCell ref="A101:B101"/>
    <mergeCell ref="D101:H101"/>
    <mergeCell ref="A102:B102"/>
    <mergeCell ref="D102:H102"/>
    <mergeCell ref="A97:B97"/>
    <mergeCell ref="D97:H97"/>
    <mergeCell ref="A98:B98"/>
    <mergeCell ref="D98:H98"/>
    <mergeCell ref="A99:B99"/>
    <mergeCell ref="D99:H99"/>
    <mergeCell ref="D93:H93"/>
    <mergeCell ref="A94:B94"/>
    <mergeCell ref="D94:H94"/>
    <mergeCell ref="A95:B95"/>
    <mergeCell ref="D95:H95"/>
    <mergeCell ref="A96:B96"/>
    <mergeCell ref="D96:H96"/>
    <mergeCell ref="A89:B89"/>
    <mergeCell ref="C89:C118"/>
    <mergeCell ref="D89:H89"/>
    <mergeCell ref="A90:B90"/>
    <mergeCell ref="D90:H90"/>
    <mergeCell ref="A91:B91"/>
    <mergeCell ref="D91:H91"/>
    <mergeCell ref="A92:B92"/>
    <mergeCell ref="D92:H92"/>
    <mergeCell ref="A93:B93"/>
    <mergeCell ref="H78:H82"/>
    <mergeCell ref="D83:H83"/>
    <mergeCell ref="A84:A86"/>
    <mergeCell ref="D84:H86"/>
    <mergeCell ref="D87:H87"/>
    <mergeCell ref="A88:C88"/>
    <mergeCell ref="D88:H88"/>
    <mergeCell ref="G73:G76"/>
    <mergeCell ref="H73:H76"/>
    <mergeCell ref="D77:H77"/>
    <mergeCell ref="A78:A82"/>
    <mergeCell ref="B78:B79"/>
    <mergeCell ref="C78:C79"/>
    <mergeCell ref="D78:D82"/>
    <mergeCell ref="E78:E82"/>
    <mergeCell ref="F78:F82"/>
    <mergeCell ref="G78:G82"/>
    <mergeCell ref="A73:A76"/>
    <mergeCell ref="B73:B74"/>
    <mergeCell ref="C73:C74"/>
    <mergeCell ref="D73:D76"/>
    <mergeCell ref="E73:E76"/>
    <mergeCell ref="F73:F76"/>
    <mergeCell ref="D67:H67"/>
    <mergeCell ref="A68:A70"/>
    <mergeCell ref="B68:B69"/>
    <mergeCell ref="C68:C69"/>
    <mergeCell ref="D68:H70"/>
    <mergeCell ref="D71:H71"/>
    <mergeCell ref="D61:H61"/>
    <mergeCell ref="A62:A66"/>
    <mergeCell ref="B62:B63"/>
    <mergeCell ref="C62:C63"/>
    <mergeCell ref="D62:D66"/>
    <mergeCell ref="E62:E66"/>
    <mergeCell ref="F62:F66"/>
    <mergeCell ref="G62:G66"/>
    <mergeCell ref="H62:H66"/>
    <mergeCell ref="D55:H55"/>
    <mergeCell ref="A56:A60"/>
    <mergeCell ref="B56:B57"/>
    <mergeCell ref="C56:C57"/>
    <mergeCell ref="D56:D60"/>
    <mergeCell ref="E56:E60"/>
    <mergeCell ref="F56:F60"/>
    <mergeCell ref="G56:G60"/>
    <mergeCell ref="H56:H60"/>
    <mergeCell ref="D48:H48"/>
    <mergeCell ref="A49:A51"/>
    <mergeCell ref="D49:H51"/>
    <mergeCell ref="D52:H52"/>
    <mergeCell ref="A53:A54"/>
    <mergeCell ref="D53:H54"/>
    <mergeCell ref="D38:H38"/>
    <mergeCell ref="A39:A42"/>
    <mergeCell ref="D39:H42"/>
    <mergeCell ref="C40:C41"/>
    <mergeCell ref="D43:H43"/>
    <mergeCell ref="A44:A47"/>
    <mergeCell ref="B44:B45"/>
    <mergeCell ref="C44:C45"/>
    <mergeCell ref="D44:H47"/>
    <mergeCell ref="D32:H32"/>
    <mergeCell ref="A33:A37"/>
    <mergeCell ref="B33:B34"/>
    <mergeCell ref="C33:C34"/>
    <mergeCell ref="D33:D37"/>
    <mergeCell ref="E33:E37"/>
    <mergeCell ref="F33:F37"/>
    <mergeCell ref="G33:G37"/>
    <mergeCell ref="H33:H37"/>
    <mergeCell ref="D27:H27"/>
    <mergeCell ref="A28:A31"/>
    <mergeCell ref="B28:B29"/>
    <mergeCell ref="C28:C29"/>
    <mergeCell ref="D28:D31"/>
    <mergeCell ref="E28:E31"/>
    <mergeCell ref="F28:F31"/>
    <mergeCell ref="G28:G31"/>
    <mergeCell ref="H28:H31"/>
    <mergeCell ref="D18:H18"/>
    <mergeCell ref="A19:A22"/>
    <mergeCell ref="D19:H22"/>
    <mergeCell ref="C20:C21"/>
    <mergeCell ref="D23:H23"/>
    <mergeCell ref="A24:A26"/>
    <mergeCell ref="B24:B25"/>
    <mergeCell ref="C24:C25"/>
    <mergeCell ref="D24:H26"/>
    <mergeCell ref="H8:H11"/>
    <mergeCell ref="D12:H12"/>
    <mergeCell ref="A13:A17"/>
    <mergeCell ref="B13:B14"/>
    <mergeCell ref="C13:C14"/>
    <mergeCell ref="D13:D17"/>
    <mergeCell ref="E13:E17"/>
    <mergeCell ref="F13:F17"/>
    <mergeCell ref="G13:G17"/>
    <mergeCell ref="H13:H17"/>
    <mergeCell ref="D4:H4"/>
    <mergeCell ref="A5:B5"/>
    <mergeCell ref="D6:H6"/>
    <mergeCell ref="A8:A11"/>
    <mergeCell ref="B8:B9"/>
    <mergeCell ref="C8:C9"/>
    <mergeCell ref="D8:D11"/>
    <mergeCell ref="E8:E11"/>
    <mergeCell ref="F8:F11"/>
    <mergeCell ref="G8:G11"/>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28"/>
  <sheetViews>
    <sheetView view="pageBreakPreview" zoomScale="40" zoomScaleNormal="60" zoomScaleSheetLayoutView="40" workbookViewId="0">
      <pane ySplit="4" topLeftCell="A161" activePane="bottomLeft" state="frozen"/>
      <selection activeCell="A181" sqref="A181:B181"/>
      <selection pane="bottomLeft" activeCell="A181" sqref="A181:B181"/>
    </sheetView>
  </sheetViews>
  <sheetFormatPr defaultColWidth="9.140625" defaultRowHeight="12.75" x14ac:dyDescent="0.2"/>
  <cols>
    <col min="1" max="1" width="45.7109375" style="216" customWidth="1"/>
    <col min="2" max="2" width="80.7109375" style="217" customWidth="1"/>
    <col min="3" max="3" width="120.7109375" style="218" customWidth="1"/>
    <col min="4" max="7" width="30.7109375" style="217" customWidth="1"/>
    <col min="8" max="8" width="30.7109375" style="219" customWidth="1"/>
    <col min="9" max="16384" width="9.140625" style="219"/>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июня 2024 г.</v>
      </c>
      <c r="B2" s="6" t="s">
        <v>2</v>
      </c>
      <c r="C2" s="7" t="s">
        <v>712</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24" thickBot="1" x14ac:dyDescent="0.25">
      <c r="A6" s="81"/>
      <c r="B6" s="129"/>
      <c r="C6" s="130"/>
      <c r="D6" s="267" t="s">
        <v>171</v>
      </c>
      <c r="E6" s="268" t="s">
        <v>172</v>
      </c>
      <c r="F6" s="269" t="s">
        <v>173</v>
      </c>
      <c r="G6" s="268" t="s">
        <v>174</v>
      </c>
      <c r="H6" s="270" t="s">
        <v>175</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"2ГИС.ТУЛА" (версия для ПК); Интернет-площадка 2gis.ru на основе Cправочника организаций "2ГИС.ТУЛА"; Электронный справочник на основе Справочника организаций "2ГИС.ТУЛА" (мобильная версия); Интернет-площадки и Веб-приложения на основе Cправочника организаций "2ГИС.ТУЛА", http://api.2gis.ru/</v>
      </c>
      <c r="D7" s="31">
        <f>F7*1.2</f>
        <v>9000</v>
      </c>
      <c r="E7" s="32">
        <f>F7*1.1</f>
        <v>8250</v>
      </c>
      <c r="F7" s="32">
        <v>7500</v>
      </c>
      <c r="G7" s="32">
        <f>F7*0.75</f>
        <v>5625</v>
      </c>
      <c r="H7" s="33">
        <f>F7*0.5</f>
        <v>3750</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"2ГИС.ТУЛА" (версия для ПК); Интернет-площадка 2gis.ru на основе Cправочника организаций "2ГИС.ТУЛА"; Электронный справочник на основе Справочника организаций "2ГИС.ТУЛА" (мобильная версия); Интернет-площадки и Веб-приложения на основе Cправочника организаций "2ГИС.ТУЛА",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"2ГИС.ТУЛА"; электронный справочник на основе Справочника организаций "2ГИС.ТУЛА"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"2ГИС.ТУЛА" (версия для ПК); Интернет-площадка 2gis.ru на основе Cправочника организаций "2ГИС.ТУЛА"; Электронный справочник на основе Справочника организаций "2ГИС.ТУЛА" (мобильная версия); Интернет-площадки и Веб-приложения на основе Cправочника организаций "2ГИС.ТУЛА", http://api.2gis.ru/</v>
      </c>
      <c r="D12" s="54">
        <f>F12*1.2</f>
        <v>9540</v>
      </c>
      <c r="E12" s="32">
        <f>F12*1.1</f>
        <v>8745</v>
      </c>
      <c r="F12" s="32">
        <v>7950</v>
      </c>
      <c r="G12" s="32">
        <f>F12*0.75</f>
        <v>5962.5</v>
      </c>
      <c r="H12" s="33">
        <f>F12*0.5</f>
        <v>3975</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"2ГИС.ТУЛА" (версия для ПК); Интернет-площадка 2gis.ru на основе Cправочника организаций "2ГИС.ТУЛА"; Электронный справочник на основе Справочника организаций "2ГИС.ТУЛА" (мобильная версия); Интернет-площадки и Веб-приложения на основе Cправочника организаций "2ГИС.ТУЛА",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"2ГИС.ТУЛА"; электронный справочник на основе Справочника организаций "2ГИС.ТУЛА"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"2ГИС.ТУЛА"; электронный справочник на основе Справочника организаций "2ГИС.ТУЛА"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1188</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"2ГИС.ТУЛА"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"2ГИС.ТУЛА"; Электронный справочник "2ГИС.ТУЛА"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"2ГИС.ТУЛА"; Электронный справочник на основе Справочника организаций "2ГИС.ТУЛА" (мобильная версия); Интернет-площадки и Веб-приложения на основе Cправочника организаций "2ГИС.ТУЛА", http://api.2gis.ru/</v>
      </c>
      <c r="D23" s="271">
        <v>300</v>
      </c>
      <c r="E23" s="272"/>
      <c r="F23" s="272"/>
      <c r="G23" s="272"/>
      <c r="H23" s="273"/>
    </row>
    <row r="24" spans="1:8" s="16" customFormat="1" ht="94.5" customHeight="1" x14ac:dyDescent="0.2">
      <c r="A24" s="71"/>
      <c r="B24" s="92"/>
      <c r="C24" s="93"/>
      <c r="D24" s="94"/>
      <c r="E24" s="95"/>
      <c r="F24" s="95"/>
      <c r="G24" s="95"/>
      <c r="H24" s="274"/>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"2ГИС.ТУЛА"; электронный справочник на основе Справочника организаций "2ГИС.ТУЛА" (мобильная версия 2ГИС 4.0 и выше)</v>
      </c>
      <c r="D25" s="275"/>
      <c r="E25" s="276"/>
      <c r="F25" s="276"/>
      <c r="G25" s="276"/>
      <c r="H25" s="277"/>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"2ГИС.ТУЛА" (версия для ПК); Интернет-площадка 2gis.ru на основе Cправочника организаций "2ГИС.ТУЛА"; Электронный справочник на основе Справочника организаций "2ГИС.ТУЛА" (мобильная версия)</v>
      </c>
      <c r="D27" s="31">
        <f>F27*1.2</f>
        <v>12600</v>
      </c>
      <c r="E27" s="32">
        <f>F27*1.1</f>
        <v>11550.000000000002</v>
      </c>
      <c r="F27" s="32">
        <v>10500</v>
      </c>
      <c r="G27" s="32">
        <f>F27*0.75</f>
        <v>7875</v>
      </c>
      <c r="H27" s="33">
        <f>F27*0.5</f>
        <v>5250</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"2ГИС.ТУЛА"; Электронный справочник на основе Справочника организаций "2ГИС.ТУЛА"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"2ГИС.ТУЛА"; электронный справочник на основе Справочника организаций "2ГИС.ТУЛА"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"2ГИС.ТУЛА" (версия для ПК); Интернет-площадка 2gis.ru на основе Cправочника организаций "2ГИС.ТУЛА"; Электронный справочник на основе Справочника организаций "2ГИС.ТУЛА" (мобильная версия)</v>
      </c>
      <c r="D32" s="54">
        <f>F32*1.2</f>
        <v>13363.199999999999</v>
      </c>
      <c r="E32" s="32">
        <f>F32*1.1</f>
        <v>12249.6</v>
      </c>
      <c r="F32" s="32">
        <v>11136</v>
      </c>
      <c r="G32" s="32">
        <f>F32*0.75</f>
        <v>8352</v>
      </c>
      <c r="H32" s="33">
        <f>F32*0.5</f>
        <v>5568</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"2ГИС.ТУЛА"; Электронный справочник на основе Справочника организаций "2ГИС.ТУЛА"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"2ГИС.ТУЛА"; электронный справочник на основе Справочника организаций "2ГИС.ТУЛА"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"2ГИС.ТУЛА"; электронный справочник на основе Справочника организаций "2ГИС.ТУЛА"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1680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"2ГИС.ТУЛА"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"2ГИС.ТУЛА"; Электронный справочник "2ГИС.ТУЛА"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"2ГИС.ТУЛА"; Электронный справочник на основе Справочника организаций "2ГИС.ТУЛА" (мобильная версия)</v>
      </c>
      <c r="D43" s="90">
        <v>420</v>
      </c>
      <c r="E43" s="90"/>
      <c r="F43" s="90"/>
      <c r="G43" s="90"/>
      <c r="H43" s="91"/>
    </row>
    <row r="44" spans="1:8" s="16" customFormat="1" ht="69.75" customHeight="1" x14ac:dyDescent="0.2">
      <c r="A44" s="71"/>
      <c r="B44" s="92"/>
      <c r="C44" s="93"/>
      <c r="D44" s="95"/>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"2ГИС.ТУЛА"; электронный справочник на основе Справочника организаций "2ГИС.ТУЛА" (мобильная версия 2ГИС 4.0 и выше)</v>
      </c>
      <c r="D45" s="95"/>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"2ГИС.ТУЛА"; электронный справочник на основе Справочника организаций "2ГИС.ТУЛА" (мобильная версия 2ГИС 4.0 и выше)</v>
      </c>
      <c r="D46" s="100"/>
      <c r="E46" s="100"/>
      <c r="F46" s="100"/>
      <c r="G46" s="100"/>
      <c r="H46" s="101"/>
    </row>
    <row r="47" spans="1:8" ht="21.75" thickBot="1" x14ac:dyDescent="0.25">
      <c r="A47" s="81"/>
      <c r="B47" s="129"/>
      <c r="C47" s="130"/>
      <c r="D47" s="113"/>
      <c r="E47" s="114"/>
      <c r="F47" s="114"/>
      <c r="G47" s="114"/>
      <c r="H47" s="115"/>
    </row>
    <row r="48" spans="1:8" ht="42.75" thickBot="1" x14ac:dyDescent="0.25">
      <c r="A48" s="278" t="s">
        <v>176</v>
      </c>
      <c r="B48" s="66" t="s">
        <v>177</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"2ГИС.ТУЛА" (версия для ПК)</v>
      </c>
      <c r="D48" s="279">
        <f>F48*1.2</f>
        <v>4464</v>
      </c>
      <c r="E48" s="279">
        <f>F48*1.1</f>
        <v>4092.0000000000005</v>
      </c>
      <c r="F48" s="279">
        <v>3720</v>
      </c>
      <c r="G48" s="279">
        <f>F48*0.75</f>
        <v>2790</v>
      </c>
      <c r="H48" s="279">
        <f>F48*0.5</f>
        <v>1860</v>
      </c>
    </row>
    <row r="49" spans="1:8" ht="84.75" thickBot="1" x14ac:dyDescent="0.25">
      <c r="A49" s="278"/>
      <c r="B49" s="72" t="s">
        <v>178</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"2ГИС.ТУЛА" (версия для ПК); Интернет-площадка 2gis.ru на основе Cправочника организаций "2ГИС.ТУЛА"; Электронный справочник на основе Справочника организаций "2ГИС.ТУЛА" (мобильная версия)</v>
      </c>
      <c r="D49" s="280"/>
      <c r="E49" s="280"/>
      <c r="F49" s="280"/>
      <c r="G49" s="280"/>
      <c r="H49" s="280"/>
    </row>
    <row r="50" spans="1:8" ht="63.75" thickBot="1" x14ac:dyDescent="0.25">
      <c r="A50" s="278"/>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"2ГИС.ТУЛА"; Электронный справочник на основе Справочника организаций "2ГИС.ТУЛА" (мобильная версия)</v>
      </c>
      <c r="D50" s="280"/>
      <c r="E50" s="280"/>
      <c r="F50" s="280"/>
      <c r="G50" s="280"/>
      <c r="H50" s="280"/>
    </row>
    <row r="51" spans="1:8" ht="21.75" thickBot="1" x14ac:dyDescent="0.25">
      <c r="A51" s="81"/>
      <c r="B51" s="129"/>
      <c r="C51" s="130"/>
      <c r="D51" s="113"/>
      <c r="E51" s="114"/>
      <c r="F51" s="114"/>
      <c r="G51" s="114"/>
      <c r="H51" s="115"/>
    </row>
    <row r="52" spans="1:8" ht="42" x14ac:dyDescent="0.2">
      <c r="A52" s="281" t="s">
        <v>179</v>
      </c>
      <c r="B52" s="66" t="s">
        <v>180</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"2ГИС.ТУЛА" (версия для ПК)</v>
      </c>
      <c r="D52" s="89">
        <v>180</v>
      </c>
      <c r="E52" s="90"/>
      <c r="F52" s="90"/>
      <c r="G52" s="90"/>
      <c r="H52" s="91"/>
    </row>
    <row r="53" spans="1:8" ht="63.75"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"2ГИС.ТУЛА"; Электронный справочник на основе Справочника организаций "2ГИС.ТУЛА" (мобильная версия)</v>
      </c>
      <c r="D53" s="99"/>
      <c r="E53" s="100"/>
      <c r="F53" s="100"/>
      <c r="G53" s="100"/>
      <c r="H53" s="101"/>
    </row>
    <row r="54" spans="1:8" s="16" customFormat="1" ht="24.95" customHeight="1" thickBot="1" x14ac:dyDescent="0.25">
      <c r="A54" s="81"/>
      <c r="B54" s="82"/>
      <c r="C54" s="83"/>
      <c r="D54" s="113"/>
      <c r="E54" s="114"/>
      <c r="F54" s="114"/>
      <c r="G54" s="114"/>
      <c r="H54" s="115"/>
    </row>
    <row r="55" spans="1:8" s="16" customFormat="1" ht="48" customHeight="1" x14ac:dyDescent="0.2">
      <c r="A55" s="29" t="s">
        <v>31</v>
      </c>
      <c r="B55" s="30" t="s">
        <v>27</v>
      </c>
      <c r="C5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"2ГИС.ТУЛА" (версия для ПК); Интернет-площадка 2gis.ru на основе Cправочника организаций "2ГИС.ТУЛА"; Электронный справочник на основе Справочника организаций "2ГИС.ТУЛА" (мобильная версия); Интернет-площадки и Веб-приложения на основе Cправочника организаций "2ГИС.ТУЛА", http://api.2gis.ru/</v>
      </c>
      <c r="D55" s="31">
        <f>F55*1.2</f>
        <v>10080</v>
      </c>
      <c r="E55" s="32">
        <f>F55*1.1</f>
        <v>9240</v>
      </c>
      <c r="F55" s="32">
        <v>8400</v>
      </c>
      <c r="G55" s="32">
        <f>F55*0.75</f>
        <v>6300</v>
      </c>
      <c r="H55" s="33">
        <f>F55*0.5</f>
        <v>4200</v>
      </c>
    </row>
    <row r="56" spans="1:8" s="16" customFormat="1" ht="132" customHeight="1" x14ac:dyDescent="0.2">
      <c r="A56" s="34"/>
      <c r="B56" s="35"/>
      <c r="C56" s="35"/>
      <c r="D56" s="36"/>
      <c r="E56" s="37"/>
      <c r="F56" s="37"/>
      <c r="G56" s="37"/>
      <c r="H56" s="38"/>
    </row>
    <row r="57" spans="1:8" s="16" customFormat="1" ht="127.5" customHeight="1" x14ac:dyDescent="0.2">
      <c r="A57" s="34"/>
      <c r="B57" s="39" t="s">
        <v>12</v>
      </c>
      <c r="C5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"2ГИС.ТУЛА" (версия для ПК); Интернет-площадка 2gis.ru на основе Cправочника организаций "2ГИС.ТУЛА"; Электронный справочник на основе Справочника организаций "2ГИС.ТУЛА" (мобильная версия); Интернет-площадки и Веб-приложения на основе Cправочника организаций "2ГИС.ТУЛА", http://api.2gis.ru/</v>
      </c>
      <c r="D57" s="36"/>
      <c r="E57" s="37"/>
      <c r="F57" s="37"/>
      <c r="G57" s="37"/>
      <c r="H57" s="38"/>
    </row>
    <row r="58" spans="1:8" s="16" customFormat="1" ht="127.5" customHeight="1" thickBot="1" x14ac:dyDescent="0.25">
      <c r="A58" s="119"/>
      <c r="B58" s="120" t="s">
        <v>33</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"2ГИС.ТУЛА"; электронный справочник на основе Справочника организаций "2ГИС.ТУЛА" (мобильная версия 2ГИС 4.0 и выше)</v>
      </c>
      <c r="D58" s="121"/>
      <c r="E58" s="122"/>
      <c r="F58" s="122"/>
      <c r="G58" s="122"/>
      <c r="H58" s="123"/>
    </row>
    <row r="59" spans="1:8" s="16" customFormat="1" ht="166.5" customHeight="1" thickBot="1" x14ac:dyDescent="0.25">
      <c r="A59" s="41"/>
      <c r="B59" s="42" t="s">
        <v>13</v>
      </c>
      <c r="C5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"2ГИС.ТУЛА"; электронный справочник на основе Справочника организаций "2ГИС.ТУЛА" (мобильная версия 2ГИС 4.0 и выше)</v>
      </c>
      <c r="D59" s="44"/>
      <c r="E59" s="45"/>
      <c r="F59" s="45"/>
      <c r="G59" s="45"/>
      <c r="H59" s="46"/>
    </row>
    <row r="60" spans="1:8" s="16" customFormat="1" ht="24.95" customHeight="1" thickBot="1" x14ac:dyDescent="0.25">
      <c r="A60" s="47"/>
      <c r="B60" s="48"/>
      <c r="C60" s="49"/>
      <c r="D60" s="50"/>
      <c r="E60" s="51"/>
      <c r="F60" s="51"/>
      <c r="G60" s="51"/>
      <c r="H60" s="52"/>
    </row>
    <row r="61" spans="1:8" s="16" customFormat="1" ht="48" customHeight="1" x14ac:dyDescent="0.2">
      <c r="A61" s="53" t="s">
        <v>35</v>
      </c>
      <c r="B61" s="30" t="s">
        <v>27</v>
      </c>
      <c r="C61"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"2ГИС.ТУЛА" (версия для ПК); Интернет-площадка 2gis.ru на основе Cправочника организаций "2ГИС.ТУЛА"; Электронный справочник на основе Справочника организаций "2ГИС.ТУЛА" (мобильная версия); Интернет-площадки и Веб-приложения на основе Cправочника организаций "2ГИС.ТУЛА", http://api.2gis.ru/</v>
      </c>
      <c r="D61" s="54">
        <f>F61*1.2</f>
        <v>10598.4</v>
      </c>
      <c r="E61" s="32">
        <f>F61*1.1</f>
        <v>9715.2000000000007</v>
      </c>
      <c r="F61" s="32">
        <v>8832</v>
      </c>
      <c r="G61" s="32">
        <f>F61*0.75</f>
        <v>6624</v>
      </c>
      <c r="H61" s="33">
        <f>F61*0.5</f>
        <v>4416</v>
      </c>
    </row>
    <row r="62" spans="1:8" s="16" customFormat="1" ht="132" customHeight="1" x14ac:dyDescent="0.2">
      <c r="A62" s="55"/>
      <c r="B62" s="35"/>
      <c r="C62" s="35"/>
      <c r="D62" s="56"/>
      <c r="E62" s="37"/>
      <c r="F62" s="37"/>
      <c r="G62" s="37"/>
      <c r="H62" s="38"/>
    </row>
    <row r="63" spans="1:8" s="16" customFormat="1" ht="138.94999999999999" customHeight="1" x14ac:dyDescent="0.2">
      <c r="A63" s="55"/>
      <c r="B63" s="39" t="s">
        <v>12</v>
      </c>
      <c r="C63"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"2ГИС.ТУЛА" (версия для ПК); Интернет-площадка 2gis.ru на основе Cправочника организаций "2ГИС.ТУЛА"; Электронный справочник на основе Справочника организаций "2ГИС.ТУЛА" (мобильная версия); Интернет-площадки и Веб-приложения на основе Cправочника организаций "2ГИС.ТУЛА", http://api.2gis.ru/</v>
      </c>
      <c r="D63" s="56"/>
      <c r="E63" s="37"/>
      <c r="F63" s="37"/>
      <c r="G63" s="37"/>
      <c r="H63" s="38"/>
    </row>
    <row r="64" spans="1:8" s="16" customFormat="1" ht="166.5" customHeight="1" x14ac:dyDescent="0.2">
      <c r="A64" s="55"/>
      <c r="B64" s="57" t="s">
        <v>13</v>
      </c>
      <c r="C64"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"2ГИС.ТУЛА"; электронный справочник на основе Справочника организаций "2ГИС.ТУЛА" (мобильная версия 2ГИС 4.0 и выше)</v>
      </c>
      <c r="D64" s="56"/>
      <c r="E64" s="37"/>
      <c r="F64" s="37"/>
      <c r="G64" s="37"/>
      <c r="H64" s="38"/>
    </row>
    <row r="65" spans="1:8" s="16" customFormat="1" ht="92.25" customHeight="1" thickBot="1" x14ac:dyDescent="0.25">
      <c r="A65" s="59"/>
      <c r="B65" s="42" t="s">
        <v>36</v>
      </c>
      <c r="C65"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"2ГИС.ТУЛА"; электронный справочник на основе Справочника организаций "2ГИС.ТУЛА" (мобильная версия 2ГИС 4.0 и выше)</v>
      </c>
      <c r="D65" s="61"/>
      <c r="E65" s="45"/>
      <c r="F65" s="45"/>
      <c r="G65" s="45"/>
      <c r="H65" s="46"/>
    </row>
    <row r="66" spans="1:8" s="16" customFormat="1" ht="24.95" customHeight="1" thickBot="1" x14ac:dyDescent="0.25">
      <c r="A66" s="81"/>
      <c r="B66" s="82"/>
      <c r="C66" s="83"/>
      <c r="D66" s="84"/>
      <c r="E66" s="85"/>
      <c r="F66" s="85"/>
      <c r="G66" s="85"/>
      <c r="H66" s="86"/>
    </row>
    <row r="67" spans="1:8" s="16" customFormat="1" ht="50.1" customHeight="1" x14ac:dyDescent="0.2">
      <c r="A67" s="65" t="s">
        <v>37</v>
      </c>
      <c r="B67" s="87" t="s">
        <v>23</v>
      </c>
      <c r="C67"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"2ГИС.ТУЛА"; Электронный справочник на основе Справочника организаций "2ГИС.ТУЛА" (мобильная версия); Интернет-площадки и Веб-приложения на основе Cправочника организаций "2ГИС.ТУЛА", http://api.2gis.ru/</v>
      </c>
      <c r="D67" s="271">
        <v>198</v>
      </c>
      <c r="E67" s="272"/>
      <c r="F67" s="272"/>
      <c r="G67" s="272"/>
      <c r="H67" s="273"/>
    </row>
    <row r="68" spans="1:8" s="16" customFormat="1" ht="94.5" customHeight="1" x14ac:dyDescent="0.2">
      <c r="A68" s="71"/>
      <c r="B68" s="92"/>
      <c r="C68" s="93"/>
      <c r="D68" s="94"/>
      <c r="E68" s="95"/>
      <c r="F68" s="95"/>
      <c r="G68" s="95"/>
      <c r="H68" s="274"/>
    </row>
    <row r="69" spans="1:8" s="16" customFormat="1" ht="163.5" customHeight="1" thickBot="1" x14ac:dyDescent="0.25">
      <c r="A69" s="77"/>
      <c r="B69" s="97" t="s">
        <v>13</v>
      </c>
      <c r="C69"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"2ГИС.ТУЛА"; электронный справочник на основе Справочника организаций "2ГИС.ТУЛА" (мобильная версия 2ГИС 4.0 и выше)</v>
      </c>
      <c r="D69" s="275"/>
      <c r="E69" s="276"/>
      <c r="F69" s="276"/>
      <c r="G69" s="276"/>
      <c r="H69" s="277"/>
    </row>
    <row r="70" spans="1:8" ht="21.75" thickBot="1" x14ac:dyDescent="0.25">
      <c r="A70" s="81"/>
      <c r="B70" s="129"/>
      <c r="C70" s="130"/>
      <c r="D70" s="113"/>
      <c r="E70" s="114"/>
      <c r="F70" s="114"/>
      <c r="G70" s="114"/>
      <c r="H70" s="115"/>
    </row>
    <row r="71" spans="1:8" ht="50.1" customHeight="1" thickBot="1" x14ac:dyDescent="0.25">
      <c r="A71" s="136" t="s">
        <v>38</v>
      </c>
      <c r="B71" s="137"/>
      <c r="C71" s="137"/>
      <c r="D71" s="138" t="str">
        <f>"от "&amp;MIN(D72:D91)&amp;" до "&amp;MAX(D72:D91)</f>
        <v>от 1050 до 21000</v>
      </c>
      <c r="E71" s="139"/>
      <c r="F71" s="139"/>
      <c r="G71" s="139"/>
      <c r="H71" s="140"/>
    </row>
    <row r="72" spans="1:8" ht="37.5" customHeight="1" x14ac:dyDescent="0.2">
      <c r="A72" s="141" t="s">
        <v>39</v>
      </c>
      <c r="B72" s="369"/>
      <c r="C72" s="30" t="str">
        <f>"Электронный справочник на основе Справочника организаций"&amp;$C$2&amp;" (версия для ПК)"</f>
        <v>Электронный справочник на основе Справочника организаций"2ГИС.ТУЛА" (версия для ПК)</v>
      </c>
      <c r="D72" s="370">
        <v>1050</v>
      </c>
      <c r="E72" s="145"/>
      <c r="F72" s="145"/>
      <c r="G72" s="145"/>
      <c r="H72" s="146"/>
    </row>
    <row r="73" spans="1:8" ht="37.5" customHeight="1" x14ac:dyDescent="0.2">
      <c r="A73" s="147" t="s">
        <v>40</v>
      </c>
      <c r="B73" s="371"/>
      <c r="C73" s="355"/>
      <c r="D73" s="56">
        <v>2100</v>
      </c>
      <c r="E73" s="37"/>
      <c r="F73" s="37"/>
      <c r="G73" s="37"/>
      <c r="H73" s="38"/>
    </row>
    <row r="74" spans="1:8" ht="37.5" customHeight="1" x14ac:dyDescent="0.2">
      <c r="A74" s="147" t="s">
        <v>41</v>
      </c>
      <c r="B74" s="371"/>
      <c r="C74" s="355"/>
      <c r="D74" s="56">
        <v>3150</v>
      </c>
      <c r="E74" s="37"/>
      <c r="F74" s="37"/>
      <c r="G74" s="37"/>
      <c r="H74" s="38"/>
    </row>
    <row r="75" spans="1:8" ht="37.5" customHeight="1" x14ac:dyDescent="0.2">
      <c r="A75" s="147" t="s">
        <v>42</v>
      </c>
      <c r="B75" s="371"/>
      <c r="C75" s="355"/>
      <c r="D75" s="56">
        <v>4200</v>
      </c>
      <c r="E75" s="37"/>
      <c r="F75" s="37"/>
      <c r="G75" s="37"/>
      <c r="H75" s="38"/>
    </row>
    <row r="76" spans="1:8" ht="37.5" customHeight="1" x14ac:dyDescent="0.2">
      <c r="A76" s="147" t="s">
        <v>43</v>
      </c>
      <c r="B76" s="371"/>
      <c r="C76" s="355"/>
      <c r="D76" s="56">
        <v>5250</v>
      </c>
      <c r="E76" s="37"/>
      <c r="F76" s="37"/>
      <c r="G76" s="37"/>
      <c r="H76" s="38"/>
    </row>
    <row r="77" spans="1:8" ht="37.5" customHeight="1" x14ac:dyDescent="0.2">
      <c r="A77" s="147" t="s">
        <v>44</v>
      </c>
      <c r="B77" s="371"/>
      <c r="C77" s="355"/>
      <c r="D77" s="56">
        <v>6300</v>
      </c>
      <c r="E77" s="37"/>
      <c r="F77" s="37"/>
      <c r="G77" s="37"/>
      <c r="H77" s="38"/>
    </row>
    <row r="78" spans="1:8" ht="37.5" customHeight="1" x14ac:dyDescent="0.2">
      <c r="A78" s="147" t="s">
        <v>45</v>
      </c>
      <c r="B78" s="371"/>
      <c r="C78" s="355"/>
      <c r="D78" s="56">
        <v>7350</v>
      </c>
      <c r="E78" s="37"/>
      <c r="F78" s="37"/>
      <c r="G78" s="37"/>
      <c r="H78" s="38"/>
    </row>
    <row r="79" spans="1:8" ht="37.5" customHeight="1" x14ac:dyDescent="0.2">
      <c r="A79" s="147" t="s">
        <v>46</v>
      </c>
      <c r="B79" s="371"/>
      <c r="C79" s="355"/>
      <c r="D79" s="56">
        <v>8400</v>
      </c>
      <c r="E79" s="37"/>
      <c r="F79" s="37"/>
      <c r="G79" s="37"/>
      <c r="H79" s="38"/>
    </row>
    <row r="80" spans="1:8" ht="37.5" customHeight="1" x14ac:dyDescent="0.2">
      <c r="A80" s="147" t="s">
        <v>47</v>
      </c>
      <c r="B80" s="371"/>
      <c r="C80" s="355"/>
      <c r="D80" s="56">
        <v>9450</v>
      </c>
      <c r="E80" s="37"/>
      <c r="F80" s="37"/>
      <c r="G80" s="37"/>
      <c r="H80" s="38"/>
    </row>
    <row r="81" spans="1:8" ht="37.5" customHeight="1" x14ac:dyDescent="0.2">
      <c r="A81" s="147" t="s">
        <v>48</v>
      </c>
      <c r="B81" s="371"/>
      <c r="C81" s="355"/>
      <c r="D81" s="56">
        <v>10500</v>
      </c>
      <c r="E81" s="37"/>
      <c r="F81" s="37"/>
      <c r="G81" s="37"/>
      <c r="H81" s="38"/>
    </row>
    <row r="82" spans="1:8" ht="37.5" customHeight="1" x14ac:dyDescent="0.2">
      <c r="A82" s="147" t="s">
        <v>49</v>
      </c>
      <c r="B82" s="371"/>
      <c r="C82" s="355"/>
      <c r="D82" s="56">
        <v>11550</v>
      </c>
      <c r="E82" s="37"/>
      <c r="F82" s="37"/>
      <c r="G82" s="37"/>
      <c r="H82" s="38"/>
    </row>
    <row r="83" spans="1:8" ht="37.5" customHeight="1" x14ac:dyDescent="0.2">
      <c r="A83" s="147" t="s">
        <v>50</v>
      </c>
      <c r="B83" s="371"/>
      <c r="C83" s="355"/>
      <c r="D83" s="56">
        <v>12600</v>
      </c>
      <c r="E83" s="37"/>
      <c r="F83" s="37"/>
      <c r="G83" s="37"/>
      <c r="H83" s="38"/>
    </row>
    <row r="84" spans="1:8" ht="37.5" customHeight="1" x14ac:dyDescent="0.2">
      <c r="A84" s="147" t="s">
        <v>51</v>
      </c>
      <c r="B84" s="371"/>
      <c r="C84" s="355"/>
      <c r="D84" s="56">
        <v>13650</v>
      </c>
      <c r="E84" s="37"/>
      <c r="F84" s="37"/>
      <c r="G84" s="37"/>
      <c r="H84" s="38"/>
    </row>
    <row r="85" spans="1:8" ht="37.5" customHeight="1" x14ac:dyDescent="0.2">
      <c r="A85" s="147" t="s">
        <v>52</v>
      </c>
      <c r="B85" s="371"/>
      <c r="C85" s="355"/>
      <c r="D85" s="56">
        <v>14700</v>
      </c>
      <c r="E85" s="37"/>
      <c r="F85" s="37"/>
      <c r="G85" s="37"/>
      <c r="H85" s="38"/>
    </row>
    <row r="86" spans="1:8" ht="37.5" customHeight="1" x14ac:dyDescent="0.2">
      <c r="A86" s="147" t="s">
        <v>53</v>
      </c>
      <c r="B86" s="371"/>
      <c r="C86" s="355"/>
      <c r="D86" s="56">
        <v>15750</v>
      </c>
      <c r="E86" s="37"/>
      <c r="F86" s="37"/>
      <c r="G86" s="37"/>
      <c r="H86" s="38"/>
    </row>
    <row r="87" spans="1:8" ht="37.5" customHeight="1" x14ac:dyDescent="0.2">
      <c r="A87" s="147" t="s">
        <v>54</v>
      </c>
      <c r="B87" s="371"/>
      <c r="C87" s="355"/>
      <c r="D87" s="56">
        <v>16800</v>
      </c>
      <c r="E87" s="37"/>
      <c r="F87" s="37"/>
      <c r="G87" s="37"/>
      <c r="H87" s="38"/>
    </row>
    <row r="88" spans="1:8" ht="37.5" customHeight="1" x14ac:dyDescent="0.2">
      <c r="A88" s="147" t="s">
        <v>55</v>
      </c>
      <c r="B88" s="371"/>
      <c r="C88" s="355"/>
      <c r="D88" s="56">
        <v>17850</v>
      </c>
      <c r="E88" s="37"/>
      <c r="F88" s="37"/>
      <c r="G88" s="37"/>
      <c r="H88" s="38"/>
    </row>
    <row r="89" spans="1:8" ht="37.5" customHeight="1" x14ac:dyDescent="0.2">
      <c r="A89" s="147" t="s">
        <v>56</v>
      </c>
      <c r="B89" s="371"/>
      <c r="C89" s="355"/>
      <c r="D89" s="56">
        <v>18900</v>
      </c>
      <c r="E89" s="37"/>
      <c r="F89" s="37"/>
      <c r="G89" s="37"/>
      <c r="H89" s="38"/>
    </row>
    <row r="90" spans="1:8" ht="37.5" customHeight="1" x14ac:dyDescent="0.2">
      <c r="A90" s="147" t="s">
        <v>57</v>
      </c>
      <c r="B90" s="371"/>
      <c r="C90" s="355"/>
      <c r="D90" s="56">
        <v>19950</v>
      </c>
      <c r="E90" s="37"/>
      <c r="F90" s="37"/>
      <c r="G90" s="37"/>
      <c r="H90" s="38"/>
    </row>
    <row r="91" spans="1:8" ht="37.5" customHeight="1" x14ac:dyDescent="0.2">
      <c r="A91" s="147" t="s">
        <v>58</v>
      </c>
      <c r="B91" s="371"/>
      <c r="C91" s="355"/>
      <c r="D91" s="56">
        <v>21000</v>
      </c>
      <c r="E91" s="37"/>
      <c r="F91" s="37"/>
      <c r="G91" s="37"/>
      <c r="H91" s="38"/>
    </row>
    <row r="92" spans="1:8" ht="37.5" customHeight="1" x14ac:dyDescent="0.2">
      <c r="A92" s="147" t="s">
        <v>181</v>
      </c>
      <c r="B92" s="148"/>
      <c r="C92" s="355"/>
      <c r="D92" s="56">
        <v>22050</v>
      </c>
      <c r="E92" s="37"/>
      <c r="F92" s="37"/>
      <c r="G92" s="37"/>
      <c r="H92" s="38"/>
    </row>
    <row r="93" spans="1:8" ht="37.5" customHeight="1" x14ac:dyDescent="0.2">
      <c r="A93" s="147" t="s">
        <v>182</v>
      </c>
      <c r="B93" s="148"/>
      <c r="C93" s="355"/>
      <c r="D93" s="56">
        <v>23100</v>
      </c>
      <c r="E93" s="37"/>
      <c r="F93" s="37"/>
      <c r="G93" s="37"/>
      <c r="H93" s="38"/>
    </row>
    <row r="94" spans="1:8" ht="37.5" customHeight="1" x14ac:dyDescent="0.2">
      <c r="A94" s="147" t="s">
        <v>183</v>
      </c>
      <c r="B94" s="148"/>
      <c r="C94" s="355"/>
      <c r="D94" s="56">
        <v>24150</v>
      </c>
      <c r="E94" s="37"/>
      <c r="F94" s="37"/>
      <c r="G94" s="37"/>
      <c r="H94" s="38"/>
    </row>
    <row r="95" spans="1:8" ht="37.5" customHeight="1" x14ac:dyDescent="0.2">
      <c r="A95" s="147" t="s">
        <v>184</v>
      </c>
      <c r="B95" s="148"/>
      <c r="C95" s="355"/>
      <c r="D95" s="56">
        <v>25200</v>
      </c>
      <c r="E95" s="37"/>
      <c r="F95" s="37"/>
      <c r="G95" s="37"/>
      <c r="H95" s="38"/>
    </row>
    <row r="96" spans="1:8" ht="37.5" customHeight="1" x14ac:dyDescent="0.2">
      <c r="A96" s="147" t="s">
        <v>185</v>
      </c>
      <c r="B96" s="148"/>
      <c r="C96" s="355"/>
      <c r="D96" s="56">
        <v>26250</v>
      </c>
      <c r="E96" s="37"/>
      <c r="F96" s="37"/>
      <c r="G96" s="37"/>
      <c r="H96" s="38"/>
    </row>
    <row r="97" spans="1:8" ht="37.5" customHeight="1" x14ac:dyDescent="0.2">
      <c r="A97" s="147" t="s">
        <v>186</v>
      </c>
      <c r="B97" s="148"/>
      <c r="C97" s="355"/>
      <c r="D97" s="56">
        <v>27300</v>
      </c>
      <c r="E97" s="37"/>
      <c r="F97" s="37"/>
      <c r="G97" s="37"/>
      <c r="H97" s="38"/>
    </row>
    <row r="98" spans="1:8" ht="37.5" customHeight="1" x14ac:dyDescent="0.2">
      <c r="A98" s="147" t="s">
        <v>187</v>
      </c>
      <c r="B98" s="148"/>
      <c r="C98" s="355"/>
      <c r="D98" s="56">
        <v>28350</v>
      </c>
      <c r="E98" s="37"/>
      <c r="F98" s="37"/>
      <c r="G98" s="37"/>
      <c r="H98" s="38"/>
    </row>
    <row r="99" spans="1:8" ht="37.5" customHeight="1" x14ac:dyDescent="0.2">
      <c r="A99" s="147" t="s">
        <v>188</v>
      </c>
      <c r="B99" s="148"/>
      <c r="C99" s="355"/>
      <c r="D99" s="56">
        <v>29400</v>
      </c>
      <c r="E99" s="37"/>
      <c r="F99" s="37"/>
      <c r="G99" s="37"/>
      <c r="H99" s="38"/>
    </row>
    <row r="100" spans="1:8" ht="37.5" customHeight="1" x14ac:dyDescent="0.2">
      <c r="A100" s="147" t="s">
        <v>189</v>
      </c>
      <c r="B100" s="148"/>
      <c r="C100" s="355"/>
      <c r="D100" s="56">
        <v>30450</v>
      </c>
      <c r="E100" s="37"/>
      <c r="F100" s="37"/>
      <c r="G100" s="37"/>
      <c r="H100" s="38"/>
    </row>
    <row r="101" spans="1:8" ht="37.5" customHeight="1" x14ac:dyDescent="0.2">
      <c r="A101" s="147" t="s">
        <v>190</v>
      </c>
      <c r="B101" s="148"/>
      <c r="C101" s="355"/>
      <c r="D101" s="56">
        <v>31500</v>
      </c>
      <c r="E101" s="37"/>
      <c r="F101" s="37"/>
      <c r="G101" s="37"/>
      <c r="H101" s="38"/>
    </row>
    <row r="102" spans="1:8" ht="37.5" customHeight="1" x14ac:dyDescent="0.2">
      <c r="A102" s="147" t="s">
        <v>191</v>
      </c>
      <c r="B102" s="148"/>
      <c r="C102" s="355"/>
      <c r="D102" s="56">
        <v>32550</v>
      </c>
      <c r="E102" s="37"/>
      <c r="F102" s="37"/>
      <c r="G102" s="37"/>
      <c r="H102" s="38"/>
    </row>
    <row r="103" spans="1:8" ht="37.5" customHeight="1" x14ac:dyDescent="0.2">
      <c r="A103" s="147" t="s">
        <v>192</v>
      </c>
      <c r="B103" s="148"/>
      <c r="C103" s="355"/>
      <c r="D103" s="56">
        <v>33600</v>
      </c>
      <c r="E103" s="37"/>
      <c r="F103" s="37"/>
      <c r="G103" s="37"/>
      <c r="H103" s="38"/>
    </row>
    <row r="104" spans="1:8" ht="37.5" customHeight="1" x14ac:dyDescent="0.2">
      <c r="A104" s="147" t="s">
        <v>193</v>
      </c>
      <c r="B104" s="148"/>
      <c r="C104" s="355"/>
      <c r="D104" s="56">
        <v>34650</v>
      </c>
      <c r="E104" s="37"/>
      <c r="F104" s="37"/>
      <c r="G104" s="37"/>
      <c r="H104" s="38"/>
    </row>
    <row r="105" spans="1:8" ht="37.5" customHeight="1" x14ac:dyDescent="0.2">
      <c r="A105" s="147" t="s">
        <v>194</v>
      </c>
      <c r="B105" s="148"/>
      <c r="C105" s="355"/>
      <c r="D105" s="56">
        <v>35700</v>
      </c>
      <c r="E105" s="37"/>
      <c r="F105" s="37"/>
      <c r="G105" s="37"/>
      <c r="H105" s="38"/>
    </row>
    <row r="106" spans="1:8" ht="37.5" customHeight="1" x14ac:dyDescent="0.2">
      <c r="A106" s="147" t="s">
        <v>195</v>
      </c>
      <c r="B106" s="148"/>
      <c r="C106" s="355"/>
      <c r="D106" s="56">
        <v>36750</v>
      </c>
      <c r="E106" s="37"/>
      <c r="F106" s="37"/>
      <c r="G106" s="37"/>
      <c r="H106" s="38"/>
    </row>
    <row r="107" spans="1:8" ht="37.5" customHeight="1" x14ac:dyDescent="0.2">
      <c r="A107" s="147" t="s">
        <v>235</v>
      </c>
      <c r="B107" s="148"/>
      <c r="C107" s="355"/>
      <c r="D107" s="56">
        <v>37800</v>
      </c>
      <c r="E107" s="37"/>
      <c r="F107" s="37"/>
      <c r="G107" s="37"/>
      <c r="H107" s="38"/>
    </row>
    <row r="108" spans="1:8" ht="37.5" customHeight="1" x14ac:dyDescent="0.2">
      <c r="A108" s="147" t="s">
        <v>236</v>
      </c>
      <c r="B108" s="148"/>
      <c r="C108" s="355"/>
      <c r="D108" s="56">
        <v>38850</v>
      </c>
      <c r="E108" s="37"/>
      <c r="F108" s="37"/>
      <c r="G108" s="37"/>
      <c r="H108" s="38"/>
    </row>
    <row r="109" spans="1:8" ht="37.5" customHeight="1" x14ac:dyDescent="0.2">
      <c r="A109" s="147" t="s">
        <v>237</v>
      </c>
      <c r="B109" s="148"/>
      <c r="C109" s="355"/>
      <c r="D109" s="56">
        <v>39900</v>
      </c>
      <c r="E109" s="37"/>
      <c r="F109" s="37"/>
      <c r="G109" s="37"/>
      <c r="H109" s="38"/>
    </row>
    <row r="110" spans="1:8" ht="37.5" customHeight="1" x14ac:dyDescent="0.2">
      <c r="A110" s="147" t="s">
        <v>238</v>
      </c>
      <c r="B110" s="148"/>
      <c r="C110" s="355"/>
      <c r="D110" s="56">
        <v>40950</v>
      </c>
      <c r="E110" s="37"/>
      <c r="F110" s="37"/>
      <c r="G110" s="37"/>
      <c r="H110" s="38"/>
    </row>
    <row r="111" spans="1:8" ht="37.5" customHeight="1" thickBot="1" x14ac:dyDescent="0.25">
      <c r="A111" s="147" t="s">
        <v>239</v>
      </c>
      <c r="B111" s="148"/>
      <c r="C111" s="372"/>
      <c r="D111" s="56">
        <v>42000</v>
      </c>
      <c r="E111" s="37"/>
      <c r="F111" s="37"/>
      <c r="G111" s="37"/>
      <c r="H111" s="38"/>
    </row>
    <row r="112" spans="1:8" ht="50.1" customHeight="1" thickBot="1" x14ac:dyDescent="0.25">
      <c r="A112" s="136" t="s">
        <v>59</v>
      </c>
      <c r="B112" s="137"/>
      <c r="C112" s="137"/>
      <c r="D112" s="138" t="str">
        <f>"от "&amp;MIN(D113:D122)&amp;" до "&amp;MAX(D113:D122)</f>
        <v>от 132 до 4356</v>
      </c>
      <c r="E112" s="139"/>
      <c r="F112" s="139"/>
      <c r="G112" s="139"/>
      <c r="H112" s="140"/>
    </row>
    <row r="113" spans="1:8" ht="151.5" x14ac:dyDescent="0.2">
      <c r="A113" s="149" t="s">
        <v>60</v>
      </c>
      <c r="B113" s="150" t="s">
        <v>13</v>
      </c>
      <c r="C113" s="300"/>
      <c r="D113" s="144">
        <v>1350</v>
      </c>
      <c r="E113" s="145"/>
      <c r="F113" s="145"/>
      <c r="G113" s="145"/>
      <c r="H113" s="146"/>
    </row>
    <row r="114" spans="1:8" ht="37.5" customHeight="1" x14ac:dyDescent="0.2">
      <c r="A114" s="160" t="s">
        <v>61</v>
      </c>
      <c r="B114" s="161"/>
      <c r="C114" s="156" t="str">
        <f>"Электронный справочник на основе Справочника организаций"&amp;$C$2&amp;" (версия для ПК)"</f>
        <v>Электронный справочник на основе Справочника организаций"2ГИС.ТУЛА" (версия для ПК)</v>
      </c>
      <c r="D114" s="36">
        <v>198</v>
      </c>
      <c r="E114" s="37"/>
      <c r="F114" s="37"/>
      <c r="G114" s="37"/>
      <c r="H114" s="38"/>
    </row>
    <row r="115" spans="1:8" ht="37.5" customHeight="1" x14ac:dyDescent="0.2">
      <c r="A115" s="160" t="s">
        <v>62</v>
      </c>
      <c r="B115" s="161"/>
      <c r="C115" s="159"/>
      <c r="D115" s="36">
        <v>2244</v>
      </c>
      <c r="E115" s="37"/>
      <c r="F115" s="37"/>
      <c r="G115" s="37"/>
      <c r="H115" s="38"/>
    </row>
    <row r="116" spans="1:8" ht="37.5" customHeight="1" x14ac:dyDescent="0.2">
      <c r="A116" s="160" t="s">
        <v>63</v>
      </c>
      <c r="B116" s="161"/>
      <c r="C116" s="159"/>
      <c r="D116" s="297">
        <v>858.00000000000011</v>
      </c>
      <c r="E116" s="157"/>
      <c r="F116" s="157"/>
      <c r="G116" s="157"/>
      <c r="H116" s="158"/>
    </row>
    <row r="117" spans="1:8" ht="37.5" customHeight="1" x14ac:dyDescent="0.2">
      <c r="A117" s="160" t="s">
        <v>64</v>
      </c>
      <c r="B117" s="161"/>
      <c r="C117" s="159"/>
      <c r="D117" s="297">
        <v>1716.0000000000002</v>
      </c>
      <c r="E117" s="157"/>
      <c r="F117" s="157"/>
      <c r="G117" s="157"/>
      <c r="H117" s="158"/>
    </row>
    <row r="118" spans="1:8" ht="37.5" customHeight="1" x14ac:dyDescent="0.2">
      <c r="A118" s="160" t="s">
        <v>65</v>
      </c>
      <c r="B118" s="285"/>
      <c r="C118" s="159"/>
      <c r="D118" s="297">
        <v>132</v>
      </c>
      <c r="E118" s="157"/>
      <c r="F118" s="157"/>
      <c r="G118" s="157"/>
      <c r="H118" s="158"/>
    </row>
    <row r="119" spans="1:8" ht="37.5" customHeight="1" x14ac:dyDescent="0.2">
      <c r="A119" s="160" t="s">
        <v>66</v>
      </c>
      <c r="B119" s="285"/>
      <c r="C119" s="159"/>
      <c r="D119" s="36">
        <v>132</v>
      </c>
      <c r="E119" s="37"/>
      <c r="F119" s="37"/>
      <c r="G119" s="37"/>
      <c r="H119" s="38"/>
    </row>
    <row r="120" spans="1:8" ht="37.5" customHeight="1" x14ac:dyDescent="0.2">
      <c r="A120" s="160" t="s">
        <v>67</v>
      </c>
      <c r="B120" s="285"/>
      <c r="C120" s="159"/>
      <c r="D120" s="36">
        <v>264</v>
      </c>
      <c r="E120" s="37"/>
      <c r="F120" s="37"/>
      <c r="G120" s="37"/>
      <c r="H120" s="38"/>
    </row>
    <row r="121" spans="1:8" ht="37.5" customHeight="1" x14ac:dyDescent="0.2">
      <c r="A121" s="160" t="s">
        <v>68</v>
      </c>
      <c r="B121" s="285"/>
      <c r="C121" s="159"/>
      <c r="D121" s="36">
        <v>396</v>
      </c>
      <c r="E121" s="37"/>
      <c r="F121" s="37"/>
      <c r="G121" s="37"/>
      <c r="H121" s="38"/>
    </row>
    <row r="122" spans="1:8" ht="37.5" customHeight="1" thickBot="1" x14ac:dyDescent="0.25">
      <c r="A122" s="207" t="s">
        <v>69</v>
      </c>
      <c r="B122" s="286"/>
      <c r="C122" s="164"/>
      <c r="D122" s="36">
        <v>4356</v>
      </c>
      <c r="E122" s="37"/>
      <c r="F122" s="37"/>
      <c r="G122" s="37"/>
      <c r="H122" s="38"/>
    </row>
    <row r="123" spans="1:8" s="16" customFormat="1" ht="117.75" customHeight="1" thickBot="1" x14ac:dyDescent="0.25">
      <c r="A123" s="287" t="s">
        <v>71</v>
      </c>
      <c r="B123" s="288"/>
      <c r="C123" s="28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"2ГИС.ТУЛА" (версия для ПК); Интернет-площадка 2gis.ru на основе Cправочника организаций "2ГИС.ТУЛА"; Электронный справочник на основе Справочника организаций "2ГИС.ТУЛА" (мобильная версия); Интернет-площадки и Веб-приложения на основе Cправочника организаций "2ГИС.ТУЛА", http://api.2gis.ru/</v>
      </c>
      <c r="D123" s="45">
        <v>33</v>
      </c>
      <c r="E123" s="45"/>
      <c r="F123" s="45"/>
      <c r="G123" s="45"/>
      <c r="H123" s="46"/>
    </row>
    <row r="124" spans="1:8" ht="50.1" customHeight="1" thickBot="1" x14ac:dyDescent="0.25">
      <c r="A124" s="24" t="s">
        <v>72</v>
      </c>
      <c r="B124" s="25"/>
      <c r="C124" s="26"/>
      <c r="D124" s="173" t="str">
        <f>"от "&amp;MIN(D126,D146:H147,F186,D148:H162)&amp;" до "&amp;MAX(D126,D146:H147,F186,D148:H162)</f>
        <v>от 561 до 16500</v>
      </c>
      <c r="E124" s="173"/>
      <c r="F124" s="173"/>
      <c r="G124" s="173"/>
      <c r="H124" s="174"/>
    </row>
    <row r="125" spans="1:8" ht="21.75" thickBot="1" x14ac:dyDescent="0.25">
      <c r="A125" s="290"/>
      <c r="B125" s="291"/>
      <c r="C125" s="130"/>
      <c r="D125" s="292"/>
      <c r="E125" s="292"/>
      <c r="F125" s="292"/>
      <c r="G125" s="292"/>
      <c r="H125" s="293"/>
    </row>
    <row r="126" spans="1:8" ht="59.25" customHeight="1" thickBot="1" x14ac:dyDescent="0.25">
      <c r="A126" s="179" t="s">
        <v>73</v>
      </c>
      <c r="B126" s="180"/>
      <c r="C126"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"2ГИС.ТУЛА" (версия для ПК); Интернет-площадка 2gis.kz на основе Cправочника организаций "2ГИС.ТУЛА"; Электронный справочник на основе Справочника организаций "2ГИС.ТУЛА" (мобильная версия); Интернет-площадки и Веб-приложения на основе Cправочника организаций "2ГИС.ТУЛА", http://api.2gis.kz/</v>
      </c>
      <c r="D126" s="182">
        <v>4200</v>
      </c>
      <c r="E126" s="182"/>
      <c r="F126" s="182"/>
      <c r="G126" s="182"/>
      <c r="H126" s="183"/>
    </row>
    <row r="127" spans="1:8" ht="59.25" customHeight="1" thickBot="1" x14ac:dyDescent="0.25">
      <c r="A127" s="184" t="s">
        <v>74</v>
      </c>
      <c r="B127" s="185"/>
      <c r="C127" s="186"/>
      <c r="D127" s="187" t="s">
        <v>75</v>
      </c>
      <c r="E127" s="188"/>
      <c r="F127" s="188"/>
      <c r="G127" s="188"/>
      <c r="H127" s="189"/>
    </row>
    <row r="128" spans="1:8" ht="59.25" customHeight="1" x14ac:dyDescent="0.2">
      <c r="A128" s="190" t="s">
        <v>76</v>
      </c>
      <c r="B128" s="191"/>
      <c r="C128" s="186"/>
      <c r="D128" s="157">
        <f>D126/4</f>
        <v>1050</v>
      </c>
      <c r="E128" s="157"/>
      <c r="F128" s="157"/>
      <c r="G128" s="157"/>
      <c r="H128" s="158"/>
    </row>
    <row r="129" spans="1:8" ht="59.25" customHeight="1" x14ac:dyDescent="0.2">
      <c r="A129" s="190" t="s">
        <v>77</v>
      </c>
      <c r="B129" s="191"/>
      <c r="C129" s="186"/>
      <c r="D129" s="157">
        <f>D126/5</f>
        <v>840</v>
      </c>
      <c r="E129" s="157"/>
      <c r="F129" s="157"/>
      <c r="G129" s="157"/>
      <c r="H129" s="158"/>
    </row>
    <row r="130" spans="1:8" ht="59.25" customHeight="1" x14ac:dyDescent="0.2">
      <c r="A130" s="190" t="s">
        <v>78</v>
      </c>
      <c r="B130" s="191"/>
      <c r="C130" s="186"/>
      <c r="D130" s="157">
        <f>D126/6</f>
        <v>700</v>
      </c>
      <c r="E130" s="157"/>
      <c r="F130" s="157"/>
      <c r="G130" s="157"/>
      <c r="H130" s="158"/>
    </row>
    <row r="131" spans="1:8" ht="59.25" customHeight="1" x14ac:dyDescent="0.2">
      <c r="A131" s="190" t="s">
        <v>79</v>
      </c>
      <c r="B131" s="191"/>
      <c r="C131" s="186"/>
      <c r="D131" s="157">
        <f>D126/7</f>
        <v>600</v>
      </c>
      <c r="E131" s="157"/>
      <c r="F131" s="157"/>
      <c r="G131" s="157"/>
      <c r="H131" s="158"/>
    </row>
    <row r="132" spans="1:8" ht="59.25" customHeight="1" x14ac:dyDescent="0.2">
      <c r="A132" s="190" t="s">
        <v>80</v>
      </c>
      <c r="B132" s="191"/>
      <c r="C132" s="186"/>
      <c r="D132" s="157">
        <f>D126/8</f>
        <v>525</v>
      </c>
      <c r="E132" s="157"/>
      <c r="F132" s="157"/>
      <c r="G132" s="157"/>
      <c r="H132" s="158"/>
    </row>
    <row r="133" spans="1:8" ht="59.25" customHeight="1" x14ac:dyDescent="0.2">
      <c r="A133" s="190" t="s">
        <v>81</v>
      </c>
      <c r="B133" s="191"/>
      <c r="C133" s="186"/>
      <c r="D133" s="157">
        <f>D126/9</f>
        <v>466.66666666666669</v>
      </c>
      <c r="E133" s="157"/>
      <c r="F133" s="157"/>
      <c r="G133" s="157"/>
      <c r="H133" s="158"/>
    </row>
    <row r="134" spans="1:8" ht="59.25" customHeight="1" x14ac:dyDescent="0.2">
      <c r="A134" s="190" t="s">
        <v>82</v>
      </c>
      <c r="B134" s="191"/>
      <c r="C134" s="186"/>
      <c r="D134" s="157">
        <f>D126/10</f>
        <v>420</v>
      </c>
      <c r="E134" s="157"/>
      <c r="F134" s="157"/>
      <c r="G134" s="157"/>
      <c r="H134" s="158"/>
    </row>
    <row r="135" spans="1:8" ht="59.25" customHeight="1" thickBot="1" x14ac:dyDescent="0.25">
      <c r="A135" s="179" t="s">
        <v>83</v>
      </c>
      <c r="B135" s="180"/>
      <c r="C135" s="186"/>
      <c r="D135" s="182">
        <v>5400</v>
      </c>
      <c r="E135" s="182"/>
      <c r="F135" s="182"/>
      <c r="G135" s="182"/>
      <c r="H135" s="183"/>
    </row>
    <row r="136" spans="1:8" ht="59.25" customHeight="1" thickBot="1" x14ac:dyDescent="0.25">
      <c r="A136" s="184" t="s">
        <v>74</v>
      </c>
      <c r="B136" s="185"/>
      <c r="C136" s="186"/>
      <c r="D136" s="187" t="s">
        <v>75</v>
      </c>
      <c r="E136" s="188"/>
      <c r="F136" s="188"/>
      <c r="G136" s="188"/>
      <c r="H136" s="189"/>
    </row>
    <row r="137" spans="1:8" ht="59.25" customHeight="1" x14ac:dyDescent="0.2">
      <c r="A137" s="190" t="s">
        <v>76</v>
      </c>
      <c r="B137" s="191"/>
      <c r="C137" s="186"/>
      <c r="D137" s="157">
        <v>1350</v>
      </c>
      <c r="E137" s="157"/>
      <c r="F137" s="157"/>
      <c r="G137" s="157"/>
      <c r="H137" s="158"/>
    </row>
    <row r="138" spans="1:8" ht="59.25" customHeight="1" x14ac:dyDescent="0.2">
      <c r="A138" s="190" t="s">
        <v>77</v>
      </c>
      <c r="B138" s="191"/>
      <c r="C138" s="186"/>
      <c r="D138" s="157">
        <v>1080</v>
      </c>
      <c r="E138" s="157"/>
      <c r="F138" s="157"/>
      <c r="G138" s="157"/>
      <c r="H138" s="158"/>
    </row>
    <row r="139" spans="1:8" ht="59.25" customHeight="1" x14ac:dyDescent="0.2">
      <c r="A139" s="190" t="s">
        <v>78</v>
      </c>
      <c r="B139" s="191"/>
      <c r="C139" s="186"/>
      <c r="D139" s="157">
        <v>900</v>
      </c>
      <c r="E139" s="157"/>
      <c r="F139" s="157"/>
      <c r="G139" s="157"/>
      <c r="H139" s="158"/>
    </row>
    <row r="140" spans="1:8" ht="59.25" customHeight="1" x14ac:dyDescent="0.2">
      <c r="A140" s="190" t="s">
        <v>79</v>
      </c>
      <c r="B140" s="191"/>
      <c r="C140" s="186"/>
      <c r="D140" s="157">
        <v>771.42857142857144</v>
      </c>
      <c r="E140" s="157"/>
      <c r="F140" s="157"/>
      <c r="G140" s="157"/>
      <c r="H140" s="158"/>
    </row>
    <row r="141" spans="1:8" ht="59.25" customHeight="1" x14ac:dyDescent="0.2">
      <c r="A141" s="190" t="s">
        <v>80</v>
      </c>
      <c r="B141" s="191"/>
      <c r="C141" s="186"/>
      <c r="D141" s="157">
        <v>675</v>
      </c>
      <c r="E141" s="157"/>
      <c r="F141" s="157"/>
      <c r="G141" s="157"/>
      <c r="H141" s="158"/>
    </row>
    <row r="142" spans="1:8" ht="59.25" customHeight="1" x14ac:dyDescent="0.2">
      <c r="A142" s="190" t="s">
        <v>81</v>
      </c>
      <c r="B142" s="191"/>
      <c r="C142" s="186"/>
      <c r="D142" s="157">
        <v>600</v>
      </c>
      <c r="E142" s="157"/>
      <c r="F142" s="157"/>
      <c r="G142" s="157"/>
      <c r="H142" s="158"/>
    </row>
    <row r="143" spans="1:8" ht="59.25" customHeight="1" thickBot="1" x14ac:dyDescent="0.25">
      <c r="A143" s="190" t="s">
        <v>82</v>
      </c>
      <c r="B143" s="191"/>
      <c r="C143" s="194"/>
      <c r="D143" s="157">
        <v>540</v>
      </c>
      <c r="E143" s="157"/>
      <c r="F143" s="157"/>
      <c r="G143" s="157"/>
      <c r="H143" s="158"/>
    </row>
    <row r="144" spans="1:8" s="16" customFormat="1" ht="62.45" customHeight="1" thickBot="1" x14ac:dyDescent="0.25">
      <c r="A144" s="195" t="s">
        <v>84</v>
      </c>
      <c r="B144" s="196"/>
      <c r="C144"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"2ГИС.ТУЛА"; электронный справочник на основе Справочника организаций "2ГИС.ТУЛА" (мобильная версия 2ГИС 4.0 и выше)</v>
      </c>
      <c r="D144" s="44">
        <v>8004</v>
      </c>
      <c r="E144" s="45"/>
      <c r="F144" s="45"/>
      <c r="G144" s="45"/>
      <c r="H144" s="46"/>
    </row>
    <row r="145" spans="1:8" ht="21.75" thickBot="1" x14ac:dyDescent="0.25">
      <c r="A145" s="290"/>
      <c r="B145" s="291"/>
      <c r="C145" s="125"/>
      <c r="D145" s="292"/>
      <c r="E145" s="292"/>
      <c r="F145" s="292"/>
      <c r="G145" s="292"/>
      <c r="H145" s="293"/>
    </row>
    <row r="146" spans="1:8" ht="50.1" customHeight="1" x14ac:dyDescent="0.2">
      <c r="A146" s="160" t="s">
        <v>85</v>
      </c>
      <c r="B146" s="161"/>
      <c r="C146" s="298" t="str">
        <f>"Интернет-площадка 2gis.ru на основе Cправочника организаций "&amp;$C$2&amp;""</f>
        <v>Интернет-площадка 2gis.ru на основе Cправочника организаций "2ГИС.ТУЛА"</v>
      </c>
      <c r="D146" s="56">
        <v>2550</v>
      </c>
      <c r="E146" s="37"/>
      <c r="F146" s="37"/>
      <c r="G146" s="37"/>
      <c r="H146" s="38"/>
    </row>
    <row r="147" spans="1:8" ht="50.1" customHeight="1" x14ac:dyDescent="0.2">
      <c r="A147" s="160" t="s">
        <v>86</v>
      </c>
      <c r="B147" s="161"/>
      <c r="C147" s="203" t="str">
        <f>"Электронный справочник на основе Справочника организаций"&amp;$C$2&amp;" (версия для ПК)"</f>
        <v>Электронный справочник на основе Справочника организаций"2ГИС.ТУЛА" (версия для ПК)</v>
      </c>
      <c r="D147" s="56">
        <v>1716.0000000000002</v>
      </c>
      <c r="E147" s="37"/>
      <c r="F147" s="37"/>
      <c r="G147" s="37"/>
      <c r="H147" s="38"/>
    </row>
    <row r="148" spans="1:8" ht="50.1" customHeight="1" x14ac:dyDescent="0.2">
      <c r="A148" s="154" t="s">
        <v>87</v>
      </c>
      <c r="B148" s="204"/>
      <c r="C148" s="203" t="str">
        <f>"Электронный справочник на основе Справочника организаций"&amp;$C$2&amp;" (версия для ПК)"</f>
        <v>Электронный справочник на основе Справочника организаций"2ГИС.ТУЛА" (версия для ПК)</v>
      </c>
      <c r="D148" s="56">
        <v>6600.0000000000009</v>
      </c>
      <c r="E148" s="37"/>
      <c r="F148" s="37"/>
      <c r="G148" s="37"/>
      <c r="H148" s="38"/>
    </row>
    <row r="149" spans="1:8" ht="50.1" customHeight="1" x14ac:dyDescent="0.2">
      <c r="A149" s="154" t="s">
        <v>88</v>
      </c>
      <c r="B149" s="204"/>
      <c r="C149" s="203" t="str">
        <f>"Интернет-площадка 2gis.ru на основе Cправочника организаций "&amp;$C$2&amp;""</f>
        <v>Интернет-площадка 2gis.ru на основе Cправочника организаций "2ГИС.ТУЛА"</v>
      </c>
      <c r="D149" s="56">
        <v>7656.0000000000009</v>
      </c>
      <c r="E149" s="37"/>
      <c r="F149" s="37"/>
      <c r="G149" s="37"/>
      <c r="H149" s="38"/>
    </row>
    <row r="150" spans="1:8" ht="50.1" customHeight="1" x14ac:dyDescent="0.2">
      <c r="A150" s="160" t="s">
        <v>89</v>
      </c>
      <c r="B150" s="161"/>
      <c r="C150" s="203" t="str">
        <f>"Интернет-площадка 2gis.ru на основе Cправочника организаций "&amp;$C$2&amp;""</f>
        <v>Интернет-площадка 2gis.ru на основе Cправочника организаций "2ГИС.ТУЛА"</v>
      </c>
      <c r="D150" s="56">
        <v>9187.2000000000007</v>
      </c>
      <c r="E150" s="37"/>
      <c r="F150" s="37"/>
      <c r="G150" s="37"/>
      <c r="H150" s="38"/>
    </row>
    <row r="151" spans="1:8" ht="50.1" customHeight="1" x14ac:dyDescent="0.2">
      <c r="A151" s="160" t="s">
        <v>90</v>
      </c>
      <c r="B151" s="161"/>
      <c r="C151" s="203" t="str">
        <f>"Электронный справочник на основе Справочника организаций"&amp;$C$2&amp;" (версия для ПК)"</f>
        <v>Электронный справочник на основе Справочника организаций"2ГИС.ТУЛА" (версия для ПК)</v>
      </c>
      <c r="D151" s="56">
        <v>1716.0000000000002</v>
      </c>
      <c r="E151" s="37"/>
      <c r="F151" s="37"/>
      <c r="G151" s="37"/>
      <c r="H151" s="38"/>
    </row>
    <row r="152" spans="1:8" ht="50.1" customHeight="1" x14ac:dyDescent="0.2">
      <c r="A152" s="160" t="s">
        <v>91</v>
      </c>
      <c r="B152" s="161"/>
      <c r="C152" s="203" t="str">
        <f>"Электронный справочник на основе Справочника организаций"&amp;$C$2&amp;" (версия для ПК)"</f>
        <v>Электронный справочник на основе Справочника организаций"2ГИС.ТУЛА" (версия для ПК)</v>
      </c>
      <c r="D152" s="56">
        <v>3366.0000000000005</v>
      </c>
      <c r="E152" s="37"/>
      <c r="F152" s="37"/>
      <c r="G152" s="37"/>
      <c r="H152" s="38"/>
    </row>
    <row r="153" spans="1:8" ht="50.1" customHeight="1" x14ac:dyDescent="0.2">
      <c r="A153" s="160" t="s">
        <v>92</v>
      </c>
      <c r="B153" s="161"/>
      <c r="C153" s="203" t="str">
        <f>"Электронный справочник на основе Справочника организаций"&amp;$C$2&amp;" (версия для ПК)"</f>
        <v>Электронный справочник на основе Справочника организаций"2ГИС.ТУЛА" (версия для ПК)</v>
      </c>
      <c r="D153" s="56">
        <v>6600.0000000000009</v>
      </c>
      <c r="E153" s="37"/>
      <c r="F153" s="37"/>
      <c r="G153" s="37"/>
      <c r="H153" s="38"/>
    </row>
    <row r="154" spans="1:8" ht="50.1" customHeight="1" x14ac:dyDescent="0.2">
      <c r="A154" s="160" t="s">
        <v>93</v>
      </c>
      <c r="B154" s="161"/>
      <c r="C154" s="203" t="str">
        <f>C186</f>
        <v>электронный справочник на основе Справочника организаций "2ГИС.ТУЛА" (мобильная версия 2ГИС 4.0 и выше)</v>
      </c>
      <c r="D154" s="56">
        <v>16500</v>
      </c>
      <c r="E154" s="37"/>
      <c r="F154" s="37"/>
      <c r="G154" s="37"/>
      <c r="H154" s="38"/>
    </row>
    <row r="155" spans="1:8" ht="50.1" customHeight="1" x14ac:dyDescent="0.2">
      <c r="A155" s="160" t="s">
        <v>94</v>
      </c>
      <c r="B155" s="161"/>
      <c r="C155" s="203" t="s">
        <v>95</v>
      </c>
      <c r="D155" s="56">
        <v>561</v>
      </c>
      <c r="E155" s="37"/>
      <c r="F155" s="37"/>
      <c r="G155" s="37"/>
      <c r="H155" s="38"/>
    </row>
    <row r="156" spans="1:8" ht="72" customHeight="1" x14ac:dyDescent="0.2">
      <c r="A156" s="160" t="s">
        <v>96</v>
      </c>
      <c r="B156" s="161"/>
      <c r="C156"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"2ГИС.ТУЛА" (мобильная версия 2ГИС 4.0 и выше); Интернет-площадка 2gis.ru на основе Cправочника организаций "2ГИС.ТУЛА"</v>
      </c>
      <c r="D156" s="56">
        <v>1980.0000000000002</v>
      </c>
      <c r="E156" s="37"/>
      <c r="F156" s="37"/>
      <c r="G156" s="37"/>
      <c r="H156" s="38"/>
    </row>
    <row r="157" spans="1:8" ht="72" customHeight="1" x14ac:dyDescent="0.2">
      <c r="A157" s="160" t="s">
        <v>97</v>
      </c>
      <c r="B157" s="161"/>
      <c r="C157" s="203" t="str">
        <f t="shared" ref="C157:C15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"2ГИС.ТУЛА" (мобильная версия 2ГИС 4.0 и выше); Интернет-площадка 2gis.ru на основе Cправочника организаций "2ГИС.ТУЛА"</v>
      </c>
      <c r="D157" s="56">
        <v>1584</v>
      </c>
      <c r="E157" s="37"/>
      <c r="F157" s="37"/>
      <c r="G157" s="37"/>
      <c r="H157" s="38"/>
    </row>
    <row r="158" spans="1:8" ht="72" customHeight="1" x14ac:dyDescent="0.2">
      <c r="A158" s="160" t="s">
        <v>98</v>
      </c>
      <c r="B158" s="161"/>
      <c r="C158" s="203" t="str">
        <f t="shared" si="0"/>
        <v>электронный справочник на основе Справочника организаций "2ГИС.ТУЛА" (мобильная версия 2ГИС 4.0 и выше); Интернет-площадка 2gis.ru на основе Cправочника организаций "2ГИС.ТУЛА"</v>
      </c>
      <c r="D158" s="56">
        <v>1320</v>
      </c>
      <c r="E158" s="37"/>
      <c r="F158" s="37"/>
      <c r="G158" s="37"/>
      <c r="H158" s="38"/>
    </row>
    <row r="159" spans="1:8" ht="72" customHeight="1" x14ac:dyDescent="0.2">
      <c r="A159" s="160" t="s">
        <v>99</v>
      </c>
      <c r="B159" s="161"/>
      <c r="C159" s="203" t="str">
        <f t="shared" si="0"/>
        <v>электронный справочник на основе Справочника организаций "2ГИС.ТУЛА" (мобильная версия 2ГИС 4.0 и выше); Интернет-площадка 2gis.ru на основе Cправочника организаций "2ГИС.ТУЛА"</v>
      </c>
      <c r="D159" s="56">
        <v>792</v>
      </c>
      <c r="E159" s="37"/>
      <c r="F159" s="37"/>
      <c r="G159" s="37"/>
      <c r="H159" s="38"/>
    </row>
    <row r="160" spans="1:8" ht="72" customHeight="1" x14ac:dyDescent="0.2">
      <c r="A160" s="160" t="s">
        <v>100</v>
      </c>
      <c r="B160" s="161" t="s">
        <v>100</v>
      </c>
      <c r="C160"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"2ГИС.ТУЛА" (мобильная версия 2ГИС 4.0 и выше); Интернет-площадка 2gis.ru на основе Cправочника организаций "2ГИС.ТУЛА"</v>
      </c>
      <c r="D160" s="56">
        <v>13200.000000000002</v>
      </c>
      <c r="E160" s="37"/>
      <c r="F160" s="37"/>
      <c r="G160" s="37"/>
      <c r="H160" s="38"/>
    </row>
    <row r="161" spans="1:8" ht="72" customHeight="1" x14ac:dyDescent="0.2">
      <c r="A161" s="160" t="s">
        <v>101</v>
      </c>
      <c r="B161" s="161" t="s">
        <v>101</v>
      </c>
      <c r="C161"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"2ГИС.ТУЛА" (мобильная версия 2ГИС 4.0 и выше); Интернет-площадка 2gis.ru на основе Cправочника организаций "2ГИС.ТУЛА"</v>
      </c>
      <c r="D161" s="56">
        <v>3000</v>
      </c>
      <c r="E161" s="37"/>
      <c r="F161" s="37"/>
      <c r="G161" s="37"/>
      <c r="H161" s="38"/>
    </row>
    <row r="162" spans="1:8" ht="50.1" customHeight="1" thickBot="1" x14ac:dyDescent="0.25">
      <c r="A162" s="160" t="s">
        <v>102</v>
      </c>
      <c r="B162" s="161"/>
      <c r="C162" s="203" t="str">
        <f>"Электронный справочник на основе Справочника организаций"&amp;$C$2&amp;" (версия для ПК)"</f>
        <v>Электронный справочник на основе Справочника организаций"2ГИС.ТУЛА" (версия для ПК)</v>
      </c>
      <c r="D162" s="56">
        <v>3432.0000000000005</v>
      </c>
      <c r="E162" s="37"/>
      <c r="F162" s="37"/>
      <c r="G162" s="37"/>
      <c r="H162" s="38"/>
    </row>
    <row r="163" spans="1:8" s="16" customFormat="1" ht="102" customHeight="1" thickBot="1" x14ac:dyDescent="0.25">
      <c r="A163" s="160" t="s">
        <v>16</v>
      </c>
      <c r="B163" s="161"/>
      <c r="C163"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"2ГИС.ТУЛА"; электронный справочник на основе Справочника организаций "2ГИС.ТУЛА" (мобильная версия 2ГИС 4.0 и выше)</v>
      </c>
      <c r="D163" s="56">
        <v>990.00000000000011</v>
      </c>
      <c r="E163" s="37"/>
      <c r="F163" s="37"/>
      <c r="G163" s="37"/>
      <c r="H163" s="38"/>
    </row>
    <row r="164" spans="1:8" s="16" customFormat="1" ht="102" customHeight="1" thickBot="1" x14ac:dyDescent="0.25">
      <c r="A164" s="160" t="s">
        <v>103</v>
      </c>
      <c r="B164" s="161"/>
      <c r="C164"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"2ГИС.ТУЛА"; электронный справочник на основе Справочника организаций "2ГИС.ТУЛА" (мобильная версия 2ГИС 4.0 и выше)</v>
      </c>
      <c r="D164" s="56">
        <v>100002</v>
      </c>
      <c r="E164" s="37"/>
      <c r="F164" s="37"/>
      <c r="G164" s="37"/>
      <c r="H164" s="38"/>
    </row>
    <row r="165" spans="1:8" s="16" customFormat="1" ht="126" customHeight="1" x14ac:dyDescent="0.2">
      <c r="A165" s="160" t="s">
        <v>104</v>
      </c>
      <c r="B165" s="161"/>
      <c r="C165" s="30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"2ГИС.ТУЛА" (версия для ПК); Интернет-площадка 2gis.ru на основе Cправочника организаций "2ГИС.ТУЛА"; Электронный справочник на основе Справочника организаций "2ГИС.ТУЛА" (мобильная версия); Интернет-площадки и Веб-приложения на основе Cправочника организаций "2ГИС.ТУЛА", http://api.2gis.ru/</v>
      </c>
      <c r="D165" s="56">
        <v>4950</v>
      </c>
      <c r="E165" s="37"/>
      <c r="F165" s="37"/>
      <c r="G165" s="37"/>
      <c r="H165" s="38"/>
    </row>
    <row r="166" spans="1:8" s="16" customFormat="1" ht="96" customHeight="1" x14ac:dyDescent="0.2">
      <c r="A166" s="154" t="s">
        <v>105</v>
      </c>
      <c r="B166" s="204"/>
      <c r="C166"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"2ГИС.ТУЛА"; Электронный справочник на основе Справочника организаций "2ГИС.ТУЛА" (мобильная версия); Интернет-площадки и Веб-приложения на основе Cправочника организаций "2ГИС.ТУЛА", http://api.2gis.ru/</v>
      </c>
      <c r="D166" s="56">
        <v>5511</v>
      </c>
      <c r="E166" s="37"/>
      <c r="F166" s="37"/>
      <c r="G166" s="37"/>
      <c r="H166" s="38"/>
    </row>
    <row r="167" spans="1:8" s="16" customFormat="1" ht="96" customHeight="1" x14ac:dyDescent="0.2">
      <c r="A167" s="154" t="s">
        <v>106</v>
      </c>
      <c r="B167" s="204"/>
      <c r="C167"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"2ГИС.ТУЛА" (мобильная версия 2ГИС 4.0 и выше)</v>
      </c>
      <c r="D167" s="56">
        <v>5010</v>
      </c>
      <c r="E167" s="37"/>
      <c r="F167" s="37"/>
      <c r="G167" s="37"/>
      <c r="H167" s="38"/>
    </row>
    <row r="168" spans="1:8" ht="50.1" customHeight="1" x14ac:dyDescent="0.2">
      <c r="A168" s="160" t="s">
        <v>107</v>
      </c>
      <c r="B168" s="161"/>
      <c r="C168" s="203" t="str">
        <f>"Интернет-площадка 2gis.ru на основе Cправочника организаций "&amp;$C$2&amp;""</f>
        <v>Интернет-площадка 2gis.ru на основе Cправочника организаций "2ГИС.ТУЛА"</v>
      </c>
      <c r="D168" s="56">
        <v>3600</v>
      </c>
      <c r="E168" s="37"/>
      <c r="F168" s="37"/>
      <c r="G168" s="37"/>
      <c r="H168" s="38"/>
    </row>
    <row r="169" spans="1:8" ht="50.1" customHeight="1" x14ac:dyDescent="0.2">
      <c r="A169" s="160" t="s">
        <v>108</v>
      </c>
      <c r="B169" s="161"/>
      <c r="C169" s="203" t="str">
        <f>"Электронный справочник на основе Справочника организаций"&amp;$C$2&amp;" (версия для ПК)"</f>
        <v>Электронный справочник на основе Справочника организаций"2ГИС.ТУЛА" (версия для ПК)</v>
      </c>
      <c r="D169" s="56">
        <v>2520</v>
      </c>
      <c r="E169" s="37"/>
      <c r="F169" s="37"/>
      <c r="G169" s="37"/>
      <c r="H169" s="38"/>
    </row>
    <row r="170" spans="1:8" ht="50.1" customHeight="1" x14ac:dyDescent="0.2">
      <c r="A170" s="154" t="s">
        <v>109</v>
      </c>
      <c r="B170" s="204"/>
      <c r="C170" s="203" t="str">
        <f>"Электронный справочник на основе Справочника организаций"&amp;$C$2&amp;" (версия для ПК)"</f>
        <v>Электронный справочник на основе Справочника организаций"2ГИС.ТУЛА" (версия для ПК)</v>
      </c>
      <c r="D170" s="56">
        <v>9240</v>
      </c>
      <c r="E170" s="37"/>
      <c r="F170" s="37"/>
      <c r="G170" s="37"/>
      <c r="H170" s="38"/>
    </row>
    <row r="171" spans="1:8" ht="50.1" customHeight="1" x14ac:dyDescent="0.2">
      <c r="A171" s="154" t="s">
        <v>110</v>
      </c>
      <c r="B171" s="204"/>
      <c r="C171" s="203" t="str">
        <f>"Интернет-площадка 2gis.ru на основе Cправочника организаций "&amp;$C$2&amp;""</f>
        <v>Интернет-площадка 2gis.ru на основе Cправочника организаций "2ГИС.ТУЛА"</v>
      </c>
      <c r="D171" s="56">
        <v>10800</v>
      </c>
      <c r="E171" s="37"/>
      <c r="F171" s="37"/>
      <c r="G171" s="37"/>
      <c r="H171" s="38"/>
    </row>
    <row r="172" spans="1:8" ht="50.1" customHeight="1" x14ac:dyDescent="0.2">
      <c r="A172" s="154" t="s">
        <v>111</v>
      </c>
      <c r="B172" s="204"/>
      <c r="C172" s="203" t="str">
        <f>"Интернет-площадка 2gis.ru на основе Cправочника организаций "&amp;$C$2&amp;""</f>
        <v>Интернет-площадка 2gis.ru на основе Cправочника организаций "2ГИС.ТУЛА"</v>
      </c>
      <c r="D172" s="56">
        <v>12960</v>
      </c>
      <c r="E172" s="37"/>
      <c r="F172" s="37"/>
      <c r="G172" s="37"/>
      <c r="H172" s="38"/>
    </row>
    <row r="173" spans="1:8" ht="50.1" customHeight="1" x14ac:dyDescent="0.2">
      <c r="A173" s="154" t="s">
        <v>112</v>
      </c>
      <c r="B173" s="204"/>
      <c r="C173" s="203" t="str">
        <f>"Электронный справочник на основе Справочника организаций"&amp;$C$2&amp;" (версия для ПК)"</f>
        <v>Электронный справочник на основе Справочника организаций"2ГИС.ТУЛА" (версия для ПК)</v>
      </c>
      <c r="D173" s="56">
        <v>2520</v>
      </c>
      <c r="E173" s="37"/>
      <c r="F173" s="37"/>
      <c r="G173" s="37"/>
      <c r="H173" s="38"/>
    </row>
    <row r="174" spans="1:8" ht="50.1" customHeight="1" x14ac:dyDescent="0.2">
      <c r="A174" s="154" t="s">
        <v>113</v>
      </c>
      <c r="B174" s="204"/>
      <c r="C174" s="203" t="str">
        <f>"Электронный справочник на основе Справочника организаций"&amp;$C$2&amp;" (версия для ПК)"</f>
        <v>Электронный справочник на основе Справочника организаций"2ГИС.ТУЛА" (версия для ПК)</v>
      </c>
      <c r="D174" s="56">
        <v>4800</v>
      </c>
      <c r="E174" s="37"/>
      <c r="F174" s="37"/>
      <c r="G174" s="37"/>
      <c r="H174" s="38"/>
    </row>
    <row r="175" spans="1:8" ht="50.1" customHeight="1" x14ac:dyDescent="0.2">
      <c r="A175" s="160" t="s">
        <v>114</v>
      </c>
      <c r="B175" s="161"/>
      <c r="C175" s="203" t="str">
        <f>"Электронный справочник на основе Справочника организаций"&amp;$C$2&amp;" (версия для ПК)"</f>
        <v>Электронный справочник на основе Справочника организаций"2ГИС.ТУЛА" (версия для ПК)</v>
      </c>
      <c r="D175" s="56">
        <v>9240</v>
      </c>
      <c r="E175" s="37"/>
      <c r="F175" s="37"/>
      <c r="G175" s="37"/>
      <c r="H175" s="38"/>
    </row>
    <row r="176" spans="1:8" ht="50.1" customHeight="1" x14ac:dyDescent="0.2">
      <c r="A176" s="160" t="s">
        <v>115</v>
      </c>
      <c r="B176" s="161"/>
      <c r="C176" s="203" t="s">
        <v>95</v>
      </c>
      <c r="D176" s="56">
        <v>840</v>
      </c>
      <c r="E176" s="37"/>
      <c r="F176" s="37"/>
      <c r="G176" s="37"/>
      <c r="H176" s="38"/>
    </row>
    <row r="177" spans="1:8" ht="67.5" customHeight="1" x14ac:dyDescent="0.2">
      <c r="A177" s="160" t="s">
        <v>116</v>
      </c>
      <c r="B177" s="161"/>
      <c r="C177"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"2ГИС.ТУЛА" (мобильная версия 2ГИС 4.0 и выше); Интернет-площадка 2gis.ru на основе Cправочника организаций "2ГИС.ТУЛА"</v>
      </c>
      <c r="D177" s="56">
        <v>18480</v>
      </c>
      <c r="E177" s="37"/>
      <c r="F177" s="37"/>
      <c r="G177" s="37"/>
      <c r="H177" s="38"/>
    </row>
    <row r="178" spans="1:8" ht="50.1" customHeight="1" thickBot="1" x14ac:dyDescent="0.25">
      <c r="A178" s="160" t="s">
        <v>117</v>
      </c>
      <c r="B178" s="161"/>
      <c r="C178" s="203" t="str">
        <f>"Электронный справочник на основе Справочника организаций"&amp;$C$2&amp;" (версия для ПК)"</f>
        <v>Электронный справочник на основе Справочника организаций"2ГИС.ТУЛА" (версия для ПК)</v>
      </c>
      <c r="D178" s="56">
        <v>4920</v>
      </c>
      <c r="E178" s="37"/>
      <c r="F178" s="37"/>
      <c r="G178" s="37"/>
      <c r="H178" s="38"/>
    </row>
    <row r="179" spans="1:8" s="28" customFormat="1" ht="50.1" customHeight="1" thickBot="1" x14ac:dyDescent="0.25">
      <c r="A179" s="24" t="s">
        <v>118</v>
      </c>
      <c r="B179" s="25"/>
      <c r="C179" s="26"/>
      <c r="D179" s="173"/>
      <c r="E179" s="173"/>
      <c r="F179" s="173"/>
      <c r="G179" s="173"/>
      <c r="H179" s="174"/>
    </row>
    <row r="180" spans="1:8" s="16" customFormat="1" ht="50.1" customHeight="1" x14ac:dyDescent="0.2">
      <c r="A180" s="160" t="s">
        <v>119</v>
      </c>
      <c r="B180" s="161"/>
      <c r="C180" s="206" t="str">
        <f>"Электронный справочник на основе Справочника организаций "&amp;$C$2&amp;" (мобильная версия)"</f>
        <v>Электронный справочник на основе Справочника организаций "2ГИС.ТУЛА" (мобильная версия)</v>
      </c>
      <c r="D180" s="36">
        <v>4002</v>
      </c>
      <c r="E180" s="37"/>
      <c r="F180" s="37"/>
      <c r="G180" s="37"/>
      <c r="H180" s="38"/>
    </row>
    <row r="181" spans="1:8" s="16" customFormat="1" ht="50.1" customHeight="1" x14ac:dyDescent="0.2">
      <c r="A181" s="160" t="s">
        <v>120</v>
      </c>
      <c r="B181" s="161"/>
      <c r="C181" s="209"/>
      <c r="D181" s="36">
        <v>4002</v>
      </c>
      <c r="E181" s="37"/>
      <c r="F181" s="37"/>
      <c r="G181" s="37"/>
      <c r="H181" s="38"/>
    </row>
    <row r="182" spans="1:8" s="16" customFormat="1" ht="50.1" customHeight="1" x14ac:dyDescent="0.2">
      <c r="A182" s="207" t="s">
        <v>121</v>
      </c>
      <c r="B182" s="208"/>
      <c r="C182" s="209"/>
      <c r="D182" s="297">
        <v>1800</v>
      </c>
      <c r="E182" s="157"/>
      <c r="F182" s="157"/>
      <c r="G182" s="157"/>
      <c r="H182" s="157"/>
    </row>
    <row r="183" spans="1:8" s="16" customFormat="1" ht="50.1" customHeight="1" x14ac:dyDescent="0.2">
      <c r="A183" s="207" t="s">
        <v>122</v>
      </c>
      <c r="B183" s="208"/>
      <c r="C183" s="209"/>
      <c r="D183" s="297">
        <v>180</v>
      </c>
      <c r="E183" s="157"/>
      <c r="F183" s="157"/>
      <c r="G183" s="157"/>
      <c r="H183" s="157"/>
    </row>
    <row r="184" spans="1:8" s="16" customFormat="1" ht="50.1" customHeight="1" thickBot="1" x14ac:dyDescent="0.25">
      <c r="A184" s="207" t="s">
        <v>123</v>
      </c>
      <c r="B184" s="208"/>
      <c r="C184" s="210"/>
      <c r="D184" s="78">
        <v>720</v>
      </c>
      <c r="E184" s="79"/>
      <c r="F184" s="79"/>
      <c r="G184" s="79"/>
      <c r="H184" s="79"/>
    </row>
    <row r="185" spans="1:8" s="16" customFormat="1" ht="50.1" customHeight="1" thickBot="1" x14ac:dyDescent="0.25">
      <c r="A185" s="24" t="s">
        <v>124</v>
      </c>
      <c r="B185" s="25"/>
      <c r="C185" s="26"/>
      <c r="D185" s="173"/>
      <c r="E185" s="173"/>
      <c r="F185" s="173"/>
      <c r="G185" s="173"/>
      <c r="H185" s="174"/>
    </row>
    <row r="186" spans="1:8" ht="50.1" customHeight="1" x14ac:dyDescent="0.2">
      <c r="A186" s="160" t="s">
        <v>125</v>
      </c>
      <c r="B186" s="161"/>
      <c r="C186"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"2ГИС.ТУЛА" (мобильная версия 2ГИС 4.0 и выше)</v>
      </c>
      <c r="D186" s="212">
        <f>F186*1.2</f>
        <v>4356</v>
      </c>
      <c r="E186" s="213">
        <f>F186*1.1</f>
        <v>3993.0000000000009</v>
      </c>
      <c r="F186" s="213">
        <v>3630.0000000000005</v>
      </c>
      <c r="G186" s="213">
        <f>F186*0.75</f>
        <v>2722.5000000000005</v>
      </c>
      <c r="H186" s="214">
        <f>F186*0.5</f>
        <v>1815.0000000000002</v>
      </c>
    </row>
    <row r="187" spans="1:8" ht="50.1" customHeight="1" x14ac:dyDescent="0.2">
      <c r="A187" s="160" t="s">
        <v>126</v>
      </c>
      <c r="B187" s="161"/>
      <c r="C187" s="203" t="str">
        <f>"Интернет-площадка 2gis.ru на основе Cправочника организаций "&amp;$C$2&amp;""</f>
        <v>Интернет-площадка 2gis.ru на основе Cправочника организаций "2ГИС.ТУЛА"</v>
      </c>
      <c r="D187" s="36">
        <v>1518.0000000000002</v>
      </c>
      <c r="E187" s="37"/>
      <c r="F187" s="37"/>
      <c r="G187" s="37"/>
      <c r="H187" s="38"/>
    </row>
    <row r="188" spans="1:8" ht="50.1" customHeight="1" x14ac:dyDescent="0.2">
      <c r="A188" s="160" t="s">
        <v>127</v>
      </c>
      <c r="B188" s="161"/>
      <c r="C188" s="203" t="str">
        <f>"Электронный справочник на основе Справочника организаций"&amp;$C$2&amp;" (версия для ПК)"</f>
        <v>Электронный справочник на основе Справочника организаций"2ГИС.ТУЛА" (версия для ПК)</v>
      </c>
      <c r="D188" s="56">
        <v>1320</v>
      </c>
      <c r="E188" s="37"/>
      <c r="F188" s="37"/>
      <c r="G188" s="37"/>
      <c r="H188" s="38"/>
    </row>
    <row r="189" spans="1:8" ht="50.1" customHeight="1" x14ac:dyDescent="0.2">
      <c r="A189" s="154" t="s">
        <v>198</v>
      </c>
      <c r="B189" s="204"/>
      <c r="C189"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"2ГИС.ТУЛА" (мобильная версия 2ГИС 4.0 и выше)</v>
      </c>
      <c r="D189" s="212">
        <f>F189*1.2</f>
        <v>6192</v>
      </c>
      <c r="E189" s="213">
        <f>F189*1.1</f>
        <v>5676.0000000000009</v>
      </c>
      <c r="F189" s="213">
        <v>5160</v>
      </c>
      <c r="G189" s="213">
        <f>F189*0.75</f>
        <v>3870</v>
      </c>
      <c r="H189" s="214">
        <f>F189*0.5</f>
        <v>2580</v>
      </c>
    </row>
    <row r="190" spans="1:8" ht="50.1" customHeight="1" x14ac:dyDescent="0.2">
      <c r="A190" s="154" t="s">
        <v>199</v>
      </c>
      <c r="B190" s="204"/>
      <c r="C190" s="203" t="str">
        <f>"Интернет-площадка 2gis.ru на основе Cправочника организаций "&amp;$C$2&amp;""</f>
        <v>Интернет-площадка 2gis.ru на основе Cправочника организаций "2ГИС.ТУЛА"</v>
      </c>
      <c r="D190" s="36">
        <v>2160</v>
      </c>
      <c r="E190" s="37"/>
      <c r="F190" s="37"/>
      <c r="G190" s="37"/>
      <c r="H190" s="38"/>
    </row>
    <row r="191" spans="1:8" ht="50.1" customHeight="1" x14ac:dyDescent="0.2">
      <c r="A191" s="154" t="s">
        <v>130</v>
      </c>
      <c r="B191" s="204"/>
      <c r="C191" s="203" t="str">
        <f>"Электронный справочник на основе Справочника организаций"&amp;$C$2&amp;" (версия для ПК)"</f>
        <v>Электронный справочник на основе Справочника организаций"2ГИС.ТУЛА" (версия для ПК)</v>
      </c>
      <c r="D191" s="36">
        <v>1920</v>
      </c>
      <c r="E191" s="37"/>
      <c r="F191" s="37"/>
      <c r="G191" s="37"/>
      <c r="H191" s="38"/>
    </row>
    <row r="192" spans="1:8" s="16" customFormat="1" ht="126" customHeight="1" thickBot="1" x14ac:dyDescent="0.25">
      <c r="A192" s="160" t="s">
        <v>131</v>
      </c>
      <c r="B192" s="161"/>
      <c r="C192" s="215" t="str">
        <f>C190</f>
        <v>Интернет-площадка 2gis.ru на основе Cправочника организаций "2ГИС.ТУЛА"</v>
      </c>
      <c r="D192" s="212">
        <f>F192*1.2</f>
        <v>3960.0000000000005</v>
      </c>
      <c r="E192" s="213">
        <f>F192*1.1</f>
        <v>3630.0000000000009</v>
      </c>
      <c r="F192" s="213">
        <v>3300.0000000000005</v>
      </c>
      <c r="G192" s="213">
        <f>F192*0.75</f>
        <v>2475.0000000000005</v>
      </c>
      <c r="H192" s="214">
        <f>F192*0.5</f>
        <v>1650.0000000000002</v>
      </c>
    </row>
    <row r="193" spans="1:8" ht="50.1" customHeight="1" thickBot="1" x14ac:dyDescent="0.25">
      <c r="A193" s="24" t="s">
        <v>200</v>
      </c>
      <c r="B193" s="25"/>
      <c r="C193" s="26"/>
      <c r="D193" s="173"/>
      <c r="E193" s="173"/>
      <c r="F193" s="173"/>
      <c r="G193" s="173"/>
      <c r="H193" s="174"/>
    </row>
    <row r="194" spans="1:8" s="23" customFormat="1" ht="30" customHeight="1" thickBot="1" x14ac:dyDescent="0.25">
      <c r="A194" s="302"/>
      <c r="B194" s="303"/>
      <c r="C194" s="460"/>
      <c r="D194" s="303"/>
      <c r="E194" s="303"/>
      <c r="F194" s="303"/>
      <c r="G194" s="303"/>
      <c r="H194" s="304"/>
    </row>
    <row r="195" spans="1:8" s="16" customFormat="1" ht="185.25" customHeight="1" x14ac:dyDescent="0.2">
      <c r="A195" s="160" t="s">
        <v>201</v>
      </c>
      <c r="B195" s="161"/>
      <c r="C195"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"2ГИС.ТУЛА" (версия для ПК); Интернет-площадка 2gis.ru на основе Cправочника организаций "2ГИС.ТУЛА"; Электронный справочник на основе Справочника организаций "2ГИС.ТУЛА" (мобильная версия 2ГИС 4.0 и выше)</v>
      </c>
      <c r="D195" s="31">
        <v>7359.5999999999995</v>
      </c>
      <c r="E195" s="32"/>
      <c r="F195" s="32"/>
      <c r="G195" s="32"/>
      <c r="H195" s="33"/>
    </row>
    <row r="196" spans="1:8" s="16" customFormat="1" ht="83.25" customHeight="1" thickBot="1" x14ac:dyDescent="0.25">
      <c r="A196" s="160" t="s">
        <v>202</v>
      </c>
      <c r="B196" s="161"/>
      <c r="C196" s="209"/>
      <c r="D196" s="36">
        <v>7359.5999999999995</v>
      </c>
      <c r="E196" s="37"/>
      <c r="F196" s="37"/>
      <c r="G196" s="37"/>
      <c r="H196" s="38"/>
    </row>
    <row r="197" spans="1:8" ht="21.75" thickBot="1" x14ac:dyDescent="0.25">
      <c r="A197" s="290"/>
      <c r="B197" s="291"/>
      <c r="C197" s="125"/>
      <c r="D197" s="292"/>
      <c r="E197" s="292"/>
      <c r="F197" s="292"/>
      <c r="G197" s="292"/>
      <c r="H197" s="293"/>
    </row>
    <row r="199" spans="1:8" ht="21" x14ac:dyDescent="0.2">
      <c r="A199" s="220"/>
      <c r="B199" s="221" t="s">
        <v>133</v>
      </c>
      <c r="C199" s="222" t="s">
        <v>486</v>
      </c>
      <c r="D199" s="222"/>
      <c r="E199" s="223"/>
      <c r="F199" s="223"/>
      <c r="G199" s="223"/>
      <c r="H199" s="223"/>
    </row>
    <row r="200" spans="1:8" ht="21" x14ac:dyDescent="0.2">
      <c r="A200" s="220"/>
      <c r="B200" s="223"/>
      <c r="C200" s="224" t="s">
        <v>487</v>
      </c>
      <c r="D200" s="224"/>
      <c r="E200" s="223"/>
      <c r="F200" s="223"/>
      <c r="G200" s="223"/>
      <c r="H200" s="223"/>
    </row>
    <row r="201" spans="1:8" ht="21" x14ac:dyDescent="0.2">
      <c r="A201" s="220"/>
      <c r="B201" s="223"/>
      <c r="C201" s="224" t="s">
        <v>488</v>
      </c>
      <c r="D201" s="224"/>
      <c r="E201" s="223"/>
      <c r="F201" s="223"/>
      <c r="G201" s="223"/>
      <c r="H201" s="223"/>
    </row>
    <row r="202" spans="1:8" ht="21" x14ac:dyDescent="0.2">
      <c r="C202" s="224"/>
      <c r="D202" s="224"/>
      <c r="E202" s="223"/>
      <c r="F202" s="223"/>
      <c r="G202" s="223"/>
      <c r="H202" s="217"/>
    </row>
    <row r="203" spans="1:8" ht="26.25" x14ac:dyDescent="0.2">
      <c r="A203" s="227" t="str">
        <f>Абакан_юр!A174</f>
        <v>По соглашению сторон в качестве валюты платежа могут выступать украинские гривны, в этом случае курс следующий: 1 руб. = 0,4408 гривен</v>
      </c>
      <c r="B203" s="227"/>
      <c r="C203" s="227"/>
      <c r="D203" s="228"/>
      <c r="E203" s="228"/>
      <c r="F203" s="229"/>
      <c r="G203" s="230"/>
      <c r="H203" s="230"/>
    </row>
    <row r="204" spans="1:8" ht="26.25" x14ac:dyDescent="0.2">
      <c r="A204" s="227" t="str">
        <f>Абакан_юр!A175</f>
        <v>По соглашению сторон в качестве валюты платежа могут выступать дирхамы ОАЭ, в этом случае курс следующий: 1 руб. = 0,0420 дирхам</v>
      </c>
      <c r="B204" s="227"/>
      <c r="C204" s="227"/>
      <c r="D204" s="228"/>
      <c r="E204" s="228"/>
      <c r="F204" s="229"/>
      <c r="G204" s="232"/>
      <c r="H204" s="232"/>
    </row>
    <row r="205" spans="1:8" ht="26.25" x14ac:dyDescent="0.2">
      <c r="A205" s="227" t="str">
        <f>Абакан_юр!A176</f>
        <v>По соглашению сторон в качестве валюты платежа могут выступать доллары США, в этом случае курс следующий: 1 руб. = 0,0114 доллара</v>
      </c>
      <c r="B205" s="227"/>
      <c r="C205" s="227"/>
      <c r="D205" s="228"/>
      <c r="E205" s="228"/>
      <c r="F205" s="229"/>
      <c r="G205" s="232"/>
      <c r="H205" s="232"/>
    </row>
    <row r="206" spans="1:8" ht="26.25" x14ac:dyDescent="0.2">
      <c r="A206" s="227" t="str">
        <f>Абакан_юр!A177</f>
        <v>По соглашению сторон в качестве валюты платежа могут выступать евро, в этом случае курс следующий: 1 руб. = 0,0105 евро</v>
      </c>
      <c r="B206" s="227"/>
      <c r="C206" s="227"/>
      <c r="D206" s="228"/>
      <c r="E206" s="229"/>
      <c r="F206" s="229"/>
      <c r="G206" s="232"/>
      <c r="H206" s="232"/>
    </row>
    <row r="207" spans="1:8" ht="26.25" x14ac:dyDescent="0.2">
      <c r="A207" s="227" t="str">
        <f>Абакан_юр!A178</f>
        <v>По соглашению сторон в качестве валюты платежа могут выступать чешские кроны, в этом случае курс следующий: 1 руб. = 0,2605 крона</v>
      </c>
      <c r="B207" s="227"/>
      <c r="C207" s="227"/>
      <c r="D207" s="228"/>
      <c r="E207" s="229"/>
      <c r="F207" s="229"/>
      <c r="G207" s="232"/>
      <c r="H207" s="232"/>
    </row>
    <row r="208" spans="1:8" ht="26.25" x14ac:dyDescent="0.2">
      <c r="A208" s="227" t="str">
        <f>Абакан_юр!A179</f>
        <v>По соглашению сторон в качестве валюты платежа могут выступать киргизские сомы, в этом случае курс следующий: 1 руб. = 1,0083 сом</v>
      </c>
      <c r="B208" s="227"/>
      <c r="C208" s="227"/>
      <c r="D208" s="228"/>
      <c r="E208" s="228"/>
      <c r="F208" s="229"/>
      <c r="G208" s="232"/>
      <c r="H208" s="232"/>
    </row>
    <row r="209" spans="1:8" ht="26.25" x14ac:dyDescent="0.2">
      <c r="A209" s="227" t="str">
        <f>Абакан_юр!A180</f>
        <v>По соглашению сторон в качестве валюты платежа могут выступать казахстанские тенге, в этом случае курс следующий: 1 руб. = 5,0473 тенге</v>
      </c>
      <c r="B209" s="227"/>
      <c r="C209" s="227"/>
      <c r="D209" s="228"/>
      <c r="E209" s="228"/>
      <c r="F209" s="229"/>
      <c r="G209" s="232"/>
      <c r="H209" s="232"/>
    </row>
    <row r="210" spans="1:8" ht="26.25" x14ac:dyDescent="0.2">
      <c r="A210" s="233"/>
      <c r="B210" s="233"/>
      <c r="C210" s="234"/>
      <c r="D210" s="235"/>
      <c r="E210" s="235"/>
      <c r="F210" s="236"/>
      <c r="G210" s="237"/>
      <c r="H210" s="237"/>
    </row>
    <row r="211" spans="1:8" ht="21" x14ac:dyDescent="0.2">
      <c r="A211" s="239" t="s">
        <v>144</v>
      </c>
      <c r="B211" s="239"/>
      <c r="C211" s="239"/>
      <c r="D211" s="239"/>
      <c r="E211" s="239"/>
      <c r="F211" s="239"/>
      <c r="G211" s="239"/>
      <c r="H211" s="239"/>
    </row>
    <row r="212" spans="1:8" ht="21" x14ac:dyDescent="0.2">
      <c r="A212" s="239" t="s">
        <v>145</v>
      </c>
      <c r="B212" s="239"/>
      <c r="C212" s="239"/>
      <c r="D212" s="239"/>
      <c r="E212" s="239"/>
      <c r="F212" s="239"/>
      <c r="G212" s="239"/>
      <c r="H212" s="239"/>
    </row>
    <row r="213" spans="1:8" ht="26.25" x14ac:dyDescent="0.2">
      <c r="A213" s="233"/>
      <c r="B213" s="233"/>
      <c r="C213" s="234"/>
      <c r="D213" s="235"/>
      <c r="E213" s="235"/>
      <c r="F213" s="236"/>
      <c r="G213" s="237"/>
      <c r="H213" s="237"/>
    </row>
    <row r="214" spans="1:8" ht="50.1" customHeight="1" thickBot="1" x14ac:dyDescent="0.25">
      <c r="A214" s="240" t="s">
        <v>146</v>
      </c>
      <c r="B214" s="240"/>
      <c r="C214" s="240"/>
      <c r="D214" s="240"/>
      <c r="E214" s="240"/>
      <c r="F214" s="241"/>
      <c r="G214" s="231"/>
      <c r="H214" s="242"/>
    </row>
    <row r="215" spans="1:8" ht="50.1" customHeight="1" thickBot="1" x14ac:dyDescent="0.25">
      <c r="A215" s="311" t="s">
        <v>147</v>
      </c>
      <c r="B215" s="312"/>
      <c r="C215" s="312"/>
      <c r="D215" s="312"/>
      <c r="E215" s="313"/>
      <c r="F215" s="246"/>
      <c r="H215" s="247"/>
    </row>
    <row r="216" spans="1:8" ht="87" customHeight="1" thickBot="1" x14ac:dyDescent="0.25">
      <c r="A216" s="426" t="s">
        <v>148</v>
      </c>
      <c r="B216" s="427"/>
      <c r="C216" s="250" t="s">
        <v>149</v>
      </c>
      <c r="D216" s="440" t="s">
        <v>150</v>
      </c>
      <c r="E216" s="441"/>
      <c r="F216" s="252"/>
      <c r="G216" s="252"/>
      <c r="H216" s="252"/>
    </row>
    <row r="217" spans="1:8" ht="100.5" customHeight="1" x14ac:dyDescent="0.2">
      <c r="A217" s="258" t="s">
        <v>151</v>
      </c>
      <c r="B217" s="259"/>
      <c r="C217" s="260" t="s">
        <v>152</v>
      </c>
      <c r="D217" s="261" t="s">
        <v>153</v>
      </c>
      <c r="E217" s="262"/>
      <c r="F217" s="252"/>
      <c r="G217" s="252"/>
      <c r="H217" s="252"/>
    </row>
    <row r="218" spans="1:8" ht="82.5" customHeight="1" x14ac:dyDescent="0.2">
      <c r="A218" s="258" t="s">
        <v>154</v>
      </c>
      <c r="B218" s="259"/>
      <c r="C218" s="260" t="s">
        <v>155</v>
      </c>
      <c r="D218" s="261" t="s">
        <v>156</v>
      </c>
      <c r="E218" s="262"/>
      <c r="F218" s="252"/>
      <c r="G218" s="252"/>
      <c r="H218" s="252"/>
    </row>
    <row r="219" spans="1:8" ht="119.25" customHeight="1" thickBot="1" x14ac:dyDescent="0.25">
      <c r="A219" s="321" t="s">
        <v>157</v>
      </c>
      <c r="B219" s="322"/>
      <c r="C219" s="323" t="s">
        <v>158</v>
      </c>
      <c r="D219" s="324" t="s">
        <v>156</v>
      </c>
      <c r="E219" s="325"/>
      <c r="F219" s="252"/>
      <c r="G219" s="252"/>
      <c r="H219" s="252"/>
    </row>
    <row r="220" spans="1:8" s="217" customFormat="1" ht="102.75" customHeight="1" thickBot="1" x14ac:dyDescent="0.25">
      <c r="A220" s="321" t="s">
        <v>160</v>
      </c>
      <c r="B220" s="322"/>
      <c r="C220" s="611" t="s">
        <v>161</v>
      </c>
      <c r="D220" s="324" t="s">
        <v>156</v>
      </c>
      <c r="E220" s="325"/>
      <c r="F220" s="246"/>
      <c r="G220" s="246"/>
      <c r="H220" s="246"/>
    </row>
    <row r="221" spans="1:8" s="238" customFormat="1" ht="222.75" customHeight="1" thickBot="1" x14ac:dyDescent="0.25">
      <c r="A221" s="321" t="s">
        <v>162</v>
      </c>
      <c r="B221" s="322"/>
      <c r="C221" s="323" t="s">
        <v>163</v>
      </c>
      <c r="D221" s="324" t="s">
        <v>156</v>
      </c>
      <c r="E221" s="325"/>
      <c r="F221" s="236"/>
      <c r="G221" s="237"/>
      <c r="H221" s="237"/>
    </row>
    <row r="222" spans="1:8" ht="26.25" x14ac:dyDescent="0.2">
      <c r="A222" s="233"/>
      <c r="B222" s="233"/>
      <c r="C222" s="234"/>
      <c r="D222" s="235"/>
      <c r="E222" s="235"/>
      <c r="F222" s="236"/>
      <c r="G222" s="237"/>
      <c r="H222" s="237"/>
    </row>
    <row r="223" spans="1:8" ht="30" customHeight="1" x14ac:dyDescent="0.2">
      <c r="A223" s="264" t="s">
        <v>164</v>
      </c>
      <c r="B223" s="264"/>
      <c r="C223" s="264"/>
      <c r="D223" s="264"/>
      <c r="E223" s="264"/>
      <c r="F223" s="264"/>
      <c r="G223" s="264"/>
      <c r="H223" s="264"/>
    </row>
    <row r="224" spans="1:8" ht="30" customHeight="1" x14ac:dyDescent="0.2">
      <c r="A224" s="264" t="s">
        <v>165</v>
      </c>
      <c r="B224" s="264"/>
      <c r="C224" s="264"/>
      <c r="D224" s="264"/>
      <c r="E224" s="264"/>
      <c r="F224" s="264"/>
      <c r="G224" s="264"/>
      <c r="H224" s="264"/>
    </row>
    <row r="225" spans="1:8" ht="183.75" customHeight="1" x14ac:dyDescent="0.2">
      <c r="A225" s="326" t="str">
        <f>Абакан_юр!A195</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25" s="326"/>
      <c r="C225" s="326"/>
      <c r="D225" s="326"/>
      <c r="E225" s="326"/>
      <c r="F225" s="326"/>
      <c r="G225" s="326"/>
      <c r="H225" s="326"/>
    </row>
    <row r="226" spans="1:8" ht="82.5" customHeight="1" x14ac:dyDescent="0.2">
      <c r="A226" s="239" t="s">
        <v>167</v>
      </c>
      <c r="B226" s="239"/>
      <c r="C226" s="239"/>
      <c r="D226" s="239"/>
      <c r="E226" s="239"/>
      <c r="F226" s="239"/>
      <c r="G226" s="239"/>
      <c r="H226" s="239"/>
    </row>
    <row r="227" spans="1:8" ht="23.25" x14ac:dyDescent="0.2">
      <c r="A227" s="264" t="s">
        <v>168</v>
      </c>
      <c r="B227" s="264"/>
      <c r="C227" s="264"/>
      <c r="D227" s="264"/>
      <c r="E227" s="264"/>
      <c r="F227" s="264"/>
      <c r="G227" s="264"/>
      <c r="H227" s="264"/>
    </row>
    <row r="228" spans="1:8" s="266" customFormat="1" ht="114.75" customHeight="1" x14ac:dyDescent="0.2">
      <c r="A228" s="239" t="s">
        <v>169</v>
      </c>
      <c r="B228" s="239"/>
      <c r="C228" s="239"/>
      <c r="D228" s="239"/>
      <c r="E228" s="239"/>
      <c r="F228" s="239"/>
      <c r="G228" s="239"/>
      <c r="H228" s="239"/>
    </row>
  </sheetData>
  <sheetProtection selectLockedCells="1" selectUnlockedCells="1"/>
  <mergeCells count="377">
    <mergeCell ref="A223:H223"/>
    <mergeCell ref="A224:H224"/>
    <mergeCell ref="A225:H225"/>
    <mergeCell ref="A226:H226"/>
    <mergeCell ref="A227:H227"/>
    <mergeCell ref="A228:E228"/>
    <mergeCell ref="F228:H228"/>
    <mergeCell ref="A219:B219"/>
    <mergeCell ref="D219:E219"/>
    <mergeCell ref="A220:B220"/>
    <mergeCell ref="D220:E220"/>
    <mergeCell ref="A221:B221"/>
    <mergeCell ref="D221:E221"/>
    <mergeCell ref="A216:B216"/>
    <mergeCell ref="D216:E216"/>
    <mergeCell ref="A217:B217"/>
    <mergeCell ref="D217:E217"/>
    <mergeCell ref="A218:B218"/>
    <mergeCell ref="D218:E218"/>
    <mergeCell ref="A208:C208"/>
    <mergeCell ref="A209:C209"/>
    <mergeCell ref="A211:H211"/>
    <mergeCell ref="A212:H212"/>
    <mergeCell ref="A214:E214"/>
    <mergeCell ref="A215:E215"/>
    <mergeCell ref="A203:C203"/>
    <mergeCell ref="G203:H203"/>
    <mergeCell ref="A204:C204"/>
    <mergeCell ref="A205:C205"/>
    <mergeCell ref="A206:C206"/>
    <mergeCell ref="A207:C207"/>
    <mergeCell ref="A197:B197"/>
    <mergeCell ref="D197:H197"/>
    <mergeCell ref="C199:D199"/>
    <mergeCell ref="C200:D200"/>
    <mergeCell ref="C201:D201"/>
    <mergeCell ref="C202:D202"/>
    <mergeCell ref="A194:C194"/>
    <mergeCell ref="D194:H194"/>
    <mergeCell ref="A195:B195"/>
    <mergeCell ref="C195:C196"/>
    <mergeCell ref="D195:H195"/>
    <mergeCell ref="A196:B196"/>
    <mergeCell ref="D196:H196"/>
    <mergeCell ref="A190:B190"/>
    <mergeCell ref="D190:H190"/>
    <mergeCell ref="A191:B191"/>
    <mergeCell ref="D191:H191"/>
    <mergeCell ref="A192:B192"/>
    <mergeCell ref="A193:B193"/>
    <mergeCell ref="D193:H193"/>
    <mergeCell ref="A186:B186"/>
    <mergeCell ref="A187:B187"/>
    <mergeCell ref="D187:H187"/>
    <mergeCell ref="A188:B188"/>
    <mergeCell ref="D188:H188"/>
    <mergeCell ref="A189:B189"/>
    <mergeCell ref="D182:H182"/>
    <mergeCell ref="A183:B183"/>
    <mergeCell ref="D183:H183"/>
    <mergeCell ref="A184:B184"/>
    <mergeCell ref="D184:H184"/>
    <mergeCell ref="A185:B185"/>
    <mergeCell ref="D185:H185"/>
    <mergeCell ref="A178:B178"/>
    <mergeCell ref="D178:H178"/>
    <mergeCell ref="A179:B179"/>
    <mergeCell ref="D179:H179"/>
    <mergeCell ref="A180:B180"/>
    <mergeCell ref="C180:C184"/>
    <mergeCell ref="D180:H180"/>
    <mergeCell ref="A181:B181"/>
    <mergeCell ref="D181:H181"/>
    <mergeCell ref="A182:B182"/>
    <mergeCell ref="A175:B175"/>
    <mergeCell ref="D175:H175"/>
    <mergeCell ref="A176:B176"/>
    <mergeCell ref="D176:H176"/>
    <mergeCell ref="A177:B177"/>
    <mergeCell ref="D177:H177"/>
    <mergeCell ref="A172:B172"/>
    <mergeCell ref="D172:H172"/>
    <mergeCell ref="A173:B173"/>
    <mergeCell ref="D173:H173"/>
    <mergeCell ref="A174:B174"/>
    <mergeCell ref="D174:H174"/>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D129:H129"/>
    <mergeCell ref="A130:B130"/>
    <mergeCell ref="D130:H130"/>
    <mergeCell ref="A131:B131"/>
    <mergeCell ref="D131:H131"/>
    <mergeCell ref="A132:B132"/>
    <mergeCell ref="D132:H132"/>
    <mergeCell ref="A125:B125"/>
    <mergeCell ref="D125:H125"/>
    <mergeCell ref="A126:B126"/>
    <mergeCell ref="C126:C143"/>
    <mergeCell ref="D126:H126"/>
    <mergeCell ref="A127:B127"/>
    <mergeCell ref="D127:H127"/>
    <mergeCell ref="A128:B128"/>
    <mergeCell ref="D128:H128"/>
    <mergeCell ref="A129:B129"/>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16:B116"/>
    <mergeCell ref="D116:H116"/>
    <mergeCell ref="A117:B117"/>
    <mergeCell ref="D117:H117"/>
    <mergeCell ref="A118:B118"/>
    <mergeCell ref="D118:H118"/>
    <mergeCell ref="A111:B111"/>
    <mergeCell ref="D111:H111"/>
    <mergeCell ref="A112:C112"/>
    <mergeCell ref="D112:H112"/>
    <mergeCell ref="D113:H113"/>
    <mergeCell ref="A114:B114"/>
    <mergeCell ref="C114:C122"/>
    <mergeCell ref="D114:H114"/>
    <mergeCell ref="A115:B115"/>
    <mergeCell ref="D115:H115"/>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02:B102"/>
    <mergeCell ref="D102:H102"/>
    <mergeCell ref="A103:B103"/>
    <mergeCell ref="D103:H103"/>
    <mergeCell ref="A104:B104"/>
    <mergeCell ref="D104:H104"/>
    <mergeCell ref="A99:B99"/>
    <mergeCell ref="D99:H99"/>
    <mergeCell ref="A100:B100"/>
    <mergeCell ref="D100:H100"/>
    <mergeCell ref="A101:B101"/>
    <mergeCell ref="D101:H101"/>
    <mergeCell ref="A96:B96"/>
    <mergeCell ref="D96:H96"/>
    <mergeCell ref="A97:B97"/>
    <mergeCell ref="D97:H97"/>
    <mergeCell ref="A98:B98"/>
    <mergeCell ref="D98:H98"/>
    <mergeCell ref="A93:B93"/>
    <mergeCell ref="D93:H93"/>
    <mergeCell ref="A94:B94"/>
    <mergeCell ref="D94:H94"/>
    <mergeCell ref="A95:B95"/>
    <mergeCell ref="D95:H95"/>
    <mergeCell ref="A90:B90"/>
    <mergeCell ref="D90:H90"/>
    <mergeCell ref="A91:B91"/>
    <mergeCell ref="D91:H91"/>
    <mergeCell ref="A92:B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D70:H70"/>
    <mergeCell ref="A71:C71"/>
    <mergeCell ref="D71:H71"/>
    <mergeCell ref="A72:B72"/>
    <mergeCell ref="C72:C111"/>
    <mergeCell ref="D72:H72"/>
    <mergeCell ref="A73:B73"/>
    <mergeCell ref="D73:H73"/>
    <mergeCell ref="A74:B74"/>
    <mergeCell ref="D74:H74"/>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51:H51"/>
    <mergeCell ref="A52:A53"/>
    <mergeCell ref="D52:H53"/>
    <mergeCell ref="D54:H54"/>
    <mergeCell ref="A55:A59"/>
    <mergeCell ref="B55:B56"/>
    <mergeCell ref="C55:C56"/>
    <mergeCell ref="D55:D59"/>
    <mergeCell ref="E55:E59"/>
    <mergeCell ref="F55:F59"/>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249"/>
  <sheetViews>
    <sheetView view="pageBreakPreview" zoomScale="40" zoomScaleNormal="60" zoomScaleSheetLayoutView="40" workbookViewId="0">
      <pane ySplit="4" topLeftCell="A173" activePane="bottomLeft" state="frozen"/>
      <selection activeCell="A181" sqref="A181:B181"/>
      <selection pane="bottomLeft" activeCell="A181" sqref="A181:B181"/>
    </sheetView>
  </sheetViews>
  <sheetFormatPr defaultColWidth="9.140625" defaultRowHeight="12.75" x14ac:dyDescent="0.2"/>
  <cols>
    <col min="1" max="1" width="45.7109375" style="216" customWidth="1"/>
    <col min="2" max="2" width="80.7109375" style="217" customWidth="1"/>
    <col min="3" max="3" width="120.7109375" style="218" customWidth="1"/>
    <col min="4" max="7" width="30.7109375" style="217" customWidth="1"/>
    <col min="8" max="8" width="30.7109375" style="219" customWidth="1"/>
    <col min="9" max="16384" width="9.140625" style="219"/>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июня 2024 г.</v>
      </c>
      <c r="B2" s="6" t="s">
        <v>2</v>
      </c>
      <c r="C2" s="7" t="s">
        <v>713</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ht="50.1" customHeight="1" thickBot="1" x14ac:dyDescent="0.25">
      <c r="A5" s="24" t="s">
        <v>9</v>
      </c>
      <c r="B5" s="25"/>
      <c r="C5" s="26"/>
      <c r="D5" s="26"/>
      <c r="E5" s="26"/>
      <c r="F5" s="26"/>
      <c r="G5" s="26"/>
      <c r="H5" s="27"/>
    </row>
    <row r="6" spans="1:8" ht="24" thickBot="1" x14ac:dyDescent="0.25">
      <c r="A6" s="81"/>
      <c r="B6" s="129"/>
      <c r="C6" s="130"/>
      <c r="D6" s="267" t="s">
        <v>171</v>
      </c>
      <c r="E6" s="268" t="s">
        <v>172</v>
      </c>
      <c r="F6" s="269" t="s">
        <v>173</v>
      </c>
      <c r="G6" s="268" t="s">
        <v>174</v>
      </c>
      <c r="H6" s="270" t="s">
        <v>175</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"2ГИС.ТЮМЕНЬ" (версия для ПК); 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Интернет-площадки и Веб-приложения на основе Cправочника организаций "2ГИС.ТЮМЕНЬ", http://api.2gis.ru/</v>
      </c>
      <c r="D7" s="31">
        <f>F7*1.2</f>
        <v>11995.199999999999</v>
      </c>
      <c r="E7" s="32">
        <f>F7*1.1</f>
        <v>10995.6</v>
      </c>
      <c r="F7" s="32">
        <v>9996</v>
      </c>
      <c r="G7" s="32">
        <f>F7*0.75</f>
        <v>7497</v>
      </c>
      <c r="H7" s="33">
        <f>F7*0.5</f>
        <v>4998</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"2ГИС.ТЮМЕНЬ" (версия для ПК); 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Интернет-площадки и Веб-приложения на основе Cправочника организаций "2ГИС.ТЮМЕНЬ",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"2ГИС.ТЮМЕНЬ" (версия для ПК); 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Интернет-площадки и Веб-приложения на основе Cправочника организаций "2ГИС.ТЮМЕНЬ", http://api.2gis.ru/</v>
      </c>
      <c r="D12" s="54">
        <f>F12*1.2</f>
        <v>13197.6</v>
      </c>
      <c r="E12" s="32">
        <f>F12*1.1</f>
        <v>12097.800000000001</v>
      </c>
      <c r="F12" s="32">
        <v>10998</v>
      </c>
      <c r="G12" s="32">
        <f>F12*0.75</f>
        <v>8248.5</v>
      </c>
      <c r="H12" s="33">
        <f>F12*0.5</f>
        <v>5499</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"2ГИС.ТЮМЕНЬ" (версия для ПК); 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Интернет-площадки и Веб-приложения на основе Cправочника организаций "2ГИС.ТЮМЕНЬ",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1860</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"2ГИС.ТЮМЕНЬ"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"2ГИС.ТЮМЕНЬ"; Электронный справочник "2ГИС.ТЮМЕНЬ"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Интернет-площадки и Веб-приложения на основе Cправочника организаций "2ГИС.ТЮМЕНЬ", http://api.2gis.ru/</v>
      </c>
      <c r="D23" s="271">
        <v>300</v>
      </c>
      <c r="E23" s="272"/>
      <c r="F23" s="272"/>
      <c r="G23" s="272"/>
      <c r="H23" s="273"/>
    </row>
    <row r="24" spans="1:8" s="16" customFormat="1" ht="94.5" customHeight="1" x14ac:dyDescent="0.2">
      <c r="A24" s="71"/>
      <c r="B24" s="92"/>
      <c r="C24" s="93"/>
      <c r="D24" s="94"/>
      <c r="E24" s="95"/>
      <c r="F24" s="95"/>
      <c r="G24" s="95"/>
      <c r="H24" s="274"/>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25" s="275"/>
      <c r="E25" s="276"/>
      <c r="F25" s="276"/>
      <c r="G25" s="276"/>
      <c r="H25" s="277"/>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"2ГИС.ТЮМЕНЬ" (версия для ПК); 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v>
      </c>
      <c r="D27" s="31">
        <f>F27*1.2</f>
        <v>16804.8</v>
      </c>
      <c r="E27" s="32">
        <f>F27*1.1</f>
        <v>15404.400000000001</v>
      </c>
      <c r="F27" s="32">
        <v>14004</v>
      </c>
      <c r="G27" s="32">
        <f>F27*0.75</f>
        <v>10503</v>
      </c>
      <c r="H27" s="33">
        <f>F27*0.5</f>
        <v>7002</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"2ГИС.ТЮМЕНЬ" (версия для ПК); 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v>
      </c>
      <c r="D32" s="54">
        <f>F32*1.2</f>
        <v>18489.599999999999</v>
      </c>
      <c r="E32" s="32">
        <f>F32*1.1</f>
        <v>16948.800000000003</v>
      </c>
      <c r="F32" s="32">
        <v>15408</v>
      </c>
      <c r="G32" s="32">
        <f>F32*0.75</f>
        <v>11556</v>
      </c>
      <c r="H32" s="33">
        <f>F32*0.5</f>
        <v>7704</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2640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"2ГИС.ТЮМЕНЬ"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"2ГИС.ТЮМЕНЬ"; Электронный справочник "2ГИС.ТЮМЕНЬ"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v>
      </c>
      <c r="D43" s="90">
        <v>420</v>
      </c>
      <c r="E43" s="90"/>
      <c r="F43" s="90"/>
      <c r="G43" s="90"/>
      <c r="H43" s="91"/>
    </row>
    <row r="44" spans="1:8" s="16" customFormat="1" ht="69.75" customHeight="1" x14ac:dyDescent="0.2">
      <c r="A44" s="71"/>
      <c r="B44" s="92"/>
      <c r="C44" s="93"/>
      <c r="D44" s="95"/>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45" s="95"/>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46" s="100"/>
      <c r="E46" s="100"/>
      <c r="F46" s="100"/>
      <c r="G46" s="100"/>
      <c r="H46" s="101"/>
    </row>
    <row r="47" spans="1:8" ht="21.75" thickBot="1" x14ac:dyDescent="0.25">
      <c r="A47" s="81"/>
      <c r="B47" s="129"/>
      <c r="C47" s="130"/>
      <c r="D47" s="113"/>
      <c r="E47" s="114"/>
      <c r="F47" s="114"/>
      <c r="G47" s="114"/>
      <c r="H47" s="115"/>
    </row>
    <row r="48" spans="1:8" ht="42.75" thickBot="1" x14ac:dyDescent="0.25">
      <c r="A48" s="278" t="s">
        <v>176</v>
      </c>
      <c r="B48" s="66" t="s">
        <v>177</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"2ГИС.ТЮМЕНЬ" (версия для ПК)</v>
      </c>
      <c r="D48" s="279">
        <f>F48*1.2</f>
        <v>6624</v>
      </c>
      <c r="E48" s="279">
        <f>F48*1.1</f>
        <v>6072.0000000000009</v>
      </c>
      <c r="F48" s="279">
        <v>5520</v>
      </c>
      <c r="G48" s="279">
        <f>F48*0.75</f>
        <v>4140</v>
      </c>
      <c r="H48" s="279">
        <f>F48*0.5</f>
        <v>2760</v>
      </c>
    </row>
    <row r="49" spans="1:8" ht="84.75" thickBot="1" x14ac:dyDescent="0.25">
      <c r="A49" s="278"/>
      <c r="B49" s="72" t="s">
        <v>178</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"2ГИС.ТЮМЕНЬ" (версия для ПК); 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v>
      </c>
      <c r="D49" s="280"/>
      <c r="E49" s="280"/>
      <c r="F49" s="280"/>
      <c r="G49" s="280"/>
      <c r="H49" s="280"/>
    </row>
    <row r="50" spans="1:8" ht="63.75" thickBot="1" x14ac:dyDescent="0.25">
      <c r="A50" s="278"/>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v>
      </c>
      <c r="D50" s="280"/>
      <c r="E50" s="280"/>
      <c r="F50" s="280"/>
      <c r="G50" s="280"/>
      <c r="H50" s="280"/>
    </row>
    <row r="51" spans="1:8" ht="21.75" thickBot="1" x14ac:dyDescent="0.25">
      <c r="A51" s="81"/>
      <c r="B51" s="129"/>
      <c r="C51" s="130"/>
      <c r="D51" s="113"/>
      <c r="E51" s="114"/>
      <c r="F51" s="114"/>
      <c r="G51" s="114"/>
      <c r="H51" s="115"/>
    </row>
    <row r="52" spans="1:8" ht="42" x14ac:dyDescent="0.2">
      <c r="A52" s="281" t="s">
        <v>179</v>
      </c>
      <c r="B52" s="66" t="s">
        <v>180</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"2ГИС.ТЮМЕНЬ" (версия для ПК)</v>
      </c>
      <c r="D52" s="89">
        <v>300</v>
      </c>
      <c r="E52" s="90"/>
      <c r="F52" s="90"/>
      <c r="G52" s="90"/>
      <c r="H52" s="91"/>
    </row>
    <row r="53" spans="1:8" ht="63.75"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v>
      </c>
      <c r="D53" s="99"/>
      <c r="E53" s="100"/>
      <c r="F53" s="100"/>
      <c r="G53" s="100"/>
      <c r="H53" s="101"/>
    </row>
    <row r="54" spans="1:8" s="16" customFormat="1" ht="24.95" customHeight="1" thickBot="1" x14ac:dyDescent="0.25">
      <c r="A54" s="81"/>
      <c r="B54" s="82"/>
      <c r="C54" s="83"/>
      <c r="D54" s="113"/>
      <c r="E54" s="114"/>
      <c r="F54" s="114"/>
      <c r="G54" s="114"/>
      <c r="H54" s="115"/>
    </row>
    <row r="55" spans="1:8" s="16" customFormat="1" ht="48" customHeight="1" x14ac:dyDescent="0.2">
      <c r="A55" s="29" t="s">
        <v>31</v>
      </c>
      <c r="B55" s="30" t="s">
        <v>27</v>
      </c>
      <c r="C5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"2ГИС.ТЮМЕНЬ" (версия для ПК); 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Интернет-площадки и Веб-приложения на основе Cправочника организаций "2ГИС.ТЮМЕНЬ", http://api.2gis.ru/</v>
      </c>
      <c r="D55" s="31">
        <f>F55*1.2</f>
        <v>13089.6</v>
      </c>
      <c r="E55" s="32">
        <f>F55*1.1</f>
        <v>11998.800000000001</v>
      </c>
      <c r="F55" s="32">
        <v>10908</v>
      </c>
      <c r="G55" s="32">
        <f>F55*0.75</f>
        <v>8181</v>
      </c>
      <c r="H55" s="33">
        <f>F55*0.5</f>
        <v>5454</v>
      </c>
    </row>
    <row r="56" spans="1:8" s="16" customFormat="1" ht="132" customHeight="1" x14ac:dyDescent="0.2">
      <c r="A56" s="34"/>
      <c r="B56" s="35"/>
      <c r="C56" s="35"/>
      <c r="D56" s="36"/>
      <c r="E56" s="37"/>
      <c r="F56" s="37"/>
      <c r="G56" s="37"/>
      <c r="H56" s="38"/>
    </row>
    <row r="57" spans="1:8" s="16" customFormat="1" ht="127.5" customHeight="1" x14ac:dyDescent="0.2">
      <c r="A57" s="34"/>
      <c r="B57" s="39" t="s">
        <v>12</v>
      </c>
      <c r="C5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"2ГИС.ТЮМЕНЬ" (версия для ПК); 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Интернет-площадки и Веб-приложения на основе Cправочника организаций "2ГИС.ТЮМЕНЬ", http://api.2gis.ru/</v>
      </c>
      <c r="D57" s="36"/>
      <c r="E57" s="37"/>
      <c r="F57" s="37"/>
      <c r="G57" s="37"/>
      <c r="H57" s="38"/>
    </row>
    <row r="58" spans="1:8" s="16" customFormat="1" ht="127.5" customHeight="1" thickBot="1" x14ac:dyDescent="0.25">
      <c r="A58" s="119"/>
      <c r="B58" s="120" t="s">
        <v>33</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58" s="121"/>
      <c r="E58" s="122"/>
      <c r="F58" s="122"/>
      <c r="G58" s="122"/>
      <c r="H58" s="123"/>
    </row>
    <row r="59" spans="1:8" s="16" customFormat="1" ht="166.5" customHeight="1" thickBot="1" x14ac:dyDescent="0.25">
      <c r="A59" s="41"/>
      <c r="B59" s="42" t="s">
        <v>13</v>
      </c>
      <c r="C5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59" s="44"/>
      <c r="E59" s="45"/>
      <c r="F59" s="45"/>
      <c r="G59" s="45"/>
      <c r="H59" s="46"/>
    </row>
    <row r="60" spans="1:8" s="16" customFormat="1" ht="24.95" customHeight="1" thickBot="1" x14ac:dyDescent="0.25">
      <c r="A60" s="47"/>
      <c r="B60" s="48"/>
      <c r="C60" s="49"/>
      <c r="D60" s="50"/>
      <c r="E60" s="51"/>
      <c r="F60" s="51"/>
      <c r="G60" s="51"/>
      <c r="H60" s="52"/>
    </row>
    <row r="61" spans="1:8" s="16" customFormat="1" ht="48" customHeight="1" x14ac:dyDescent="0.2">
      <c r="A61" s="53" t="s">
        <v>35</v>
      </c>
      <c r="B61" s="30" t="s">
        <v>27</v>
      </c>
      <c r="C61"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"2ГИС.ТЮМЕНЬ" (версия для ПК); 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Интернет-площадки и Веб-приложения на основе Cправочника организаций "2ГИС.ТЮМЕНЬ", http://api.2gis.ru/</v>
      </c>
      <c r="D61" s="54">
        <f>F61*1.2</f>
        <v>14817.599999999999</v>
      </c>
      <c r="E61" s="32">
        <f>F61*1.1</f>
        <v>13582.800000000001</v>
      </c>
      <c r="F61" s="32">
        <v>12348</v>
      </c>
      <c r="G61" s="32">
        <f>F61*0.75</f>
        <v>9261</v>
      </c>
      <c r="H61" s="33">
        <f>F61*0.5</f>
        <v>6174</v>
      </c>
    </row>
    <row r="62" spans="1:8" s="16" customFormat="1" ht="132" customHeight="1" x14ac:dyDescent="0.2">
      <c r="A62" s="55"/>
      <c r="B62" s="35"/>
      <c r="C62" s="35"/>
      <c r="D62" s="56"/>
      <c r="E62" s="37"/>
      <c r="F62" s="37"/>
      <c r="G62" s="37"/>
      <c r="H62" s="38"/>
    </row>
    <row r="63" spans="1:8" s="16" customFormat="1" ht="138.94999999999999" customHeight="1" x14ac:dyDescent="0.2">
      <c r="A63" s="55"/>
      <c r="B63" s="39" t="s">
        <v>12</v>
      </c>
      <c r="C63"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"2ГИС.ТЮМЕНЬ" (версия для ПК); 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Интернет-площадки и Веб-приложения на основе Cправочника организаций "2ГИС.ТЮМЕНЬ", http://api.2gis.ru/</v>
      </c>
      <c r="D63" s="56"/>
      <c r="E63" s="37"/>
      <c r="F63" s="37"/>
      <c r="G63" s="37"/>
      <c r="H63" s="38"/>
    </row>
    <row r="64" spans="1:8" s="16" customFormat="1" ht="166.5" customHeight="1" x14ac:dyDescent="0.2">
      <c r="A64" s="55"/>
      <c r="B64" s="57" t="s">
        <v>13</v>
      </c>
      <c r="C64"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64" s="56"/>
      <c r="E64" s="37"/>
      <c r="F64" s="37"/>
      <c r="G64" s="37"/>
      <c r="H64" s="38"/>
    </row>
    <row r="65" spans="1:8" s="16" customFormat="1" ht="92.25" customHeight="1" thickBot="1" x14ac:dyDescent="0.25">
      <c r="A65" s="59"/>
      <c r="B65" s="42" t="s">
        <v>36</v>
      </c>
      <c r="C65"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65" s="61"/>
      <c r="E65" s="45"/>
      <c r="F65" s="45"/>
      <c r="G65" s="45"/>
      <c r="H65" s="46"/>
    </row>
    <row r="66" spans="1:8" s="16" customFormat="1" ht="24.95" customHeight="1" thickBot="1" x14ac:dyDescent="0.25">
      <c r="A66" s="81"/>
      <c r="B66" s="82"/>
      <c r="C66" s="83"/>
      <c r="D66" s="84"/>
      <c r="E66" s="85"/>
      <c r="F66" s="85"/>
      <c r="G66" s="85"/>
      <c r="H66" s="86"/>
    </row>
    <row r="67" spans="1:8" s="16" customFormat="1" ht="50.1" customHeight="1" x14ac:dyDescent="0.2">
      <c r="A67" s="65" t="s">
        <v>37</v>
      </c>
      <c r="B67" s="87" t="s">
        <v>23</v>
      </c>
      <c r="C67"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Интернет-площадки и Веб-приложения на основе Cправочника организаций "2ГИС.ТЮМЕНЬ", http://api.2gis.ru/</v>
      </c>
      <c r="D67" s="271">
        <v>300</v>
      </c>
      <c r="E67" s="272"/>
      <c r="F67" s="272"/>
      <c r="G67" s="272"/>
      <c r="H67" s="273"/>
    </row>
    <row r="68" spans="1:8" s="16" customFormat="1" ht="94.5" customHeight="1" x14ac:dyDescent="0.2">
      <c r="A68" s="71"/>
      <c r="B68" s="92"/>
      <c r="C68" s="93"/>
      <c r="D68" s="94"/>
      <c r="E68" s="95"/>
      <c r="F68" s="95"/>
      <c r="G68" s="95"/>
      <c r="H68" s="274"/>
    </row>
    <row r="69" spans="1:8" s="16" customFormat="1" ht="163.5" customHeight="1" thickBot="1" x14ac:dyDescent="0.25">
      <c r="A69" s="77"/>
      <c r="B69" s="97" t="s">
        <v>13</v>
      </c>
      <c r="C69"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69" s="275"/>
      <c r="E69" s="276"/>
      <c r="F69" s="276"/>
      <c r="G69" s="276"/>
      <c r="H69" s="277"/>
    </row>
    <row r="70" spans="1:8" ht="21.75" thickBot="1" x14ac:dyDescent="0.25">
      <c r="A70" s="81"/>
      <c r="B70" s="129"/>
      <c r="C70" s="130"/>
      <c r="D70" s="113"/>
      <c r="E70" s="114"/>
      <c r="F70" s="114"/>
      <c r="G70" s="114"/>
      <c r="H70" s="115"/>
    </row>
    <row r="71" spans="1:8" ht="50.1" customHeight="1" thickBot="1" x14ac:dyDescent="0.25">
      <c r="A71" s="136" t="s">
        <v>38</v>
      </c>
      <c r="B71" s="137"/>
      <c r="C71" s="137"/>
      <c r="D71" s="138" t="str">
        <f>"от "&amp;MIN(D72:D101)&amp;" до "&amp;MAX(D72:D101)</f>
        <v>от 2502 до 145116</v>
      </c>
      <c r="E71" s="139"/>
      <c r="F71" s="139"/>
      <c r="G71" s="139"/>
      <c r="H71" s="140"/>
    </row>
    <row r="72" spans="1:8" ht="37.5" customHeight="1" x14ac:dyDescent="0.2">
      <c r="A72" s="141" t="s">
        <v>39</v>
      </c>
      <c r="B72" s="369"/>
      <c r="C72" s="30" t="str">
        <f>"Электронный справочник на основе Справочника организаций "&amp;$C$2&amp;" (версия для ПК)"</f>
        <v>Электронный справочник на основе Справочника организаций "2ГИС.ТЮМЕНЬ" (версия для ПК)</v>
      </c>
      <c r="D72" s="31">
        <v>2502</v>
      </c>
      <c r="E72" s="32"/>
      <c r="F72" s="32"/>
      <c r="G72" s="32"/>
      <c r="H72" s="33"/>
    </row>
    <row r="73" spans="1:8" ht="37.5" customHeight="1" x14ac:dyDescent="0.2">
      <c r="A73" s="147" t="s">
        <v>40</v>
      </c>
      <c r="B73" s="371"/>
      <c r="C73" s="355"/>
      <c r="D73" s="36">
        <v>5004</v>
      </c>
      <c r="E73" s="37"/>
      <c r="F73" s="37"/>
      <c r="G73" s="37"/>
      <c r="H73" s="38"/>
    </row>
    <row r="74" spans="1:8" ht="37.5" customHeight="1" x14ac:dyDescent="0.2">
      <c r="A74" s="147" t="s">
        <v>41</v>
      </c>
      <c r="B74" s="371"/>
      <c r="C74" s="355"/>
      <c r="D74" s="36">
        <v>10008</v>
      </c>
      <c r="E74" s="37"/>
      <c r="F74" s="37"/>
      <c r="G74" s="37"/>
      <c r="H74" s="38"/>
    </row>
    <row r="75" spans="1:8" ht="37.5" customHeight="1" x14ac:dyDescent="0.2">
      <c r="A75" s="147" t="s">
        <v>42</v>
      </c>
      <c r="B75" s="371"/>
      <c r="C75" s="355"/>
      <c r="D75" s="36">
        <v>15012</v>
      </c>
      <c r="E75" s="37"/>
      <c r="F75" s="37"/>
      <c r="G75" s="37"/>
      <c r="H75" s="38"/>
    </row>
    <row r="76" spans="1:8" ht="37.5" customHeight="1" x14ac:dyDescent="0.2">
      <c r="A76" s="147" t="s">
        <v>43</v>
      </c>
      <c r="B76" s="371"/>
      <c r="C76" s="355"/>
      <c r="D76" s="36">
        <v>20016</v>
      </c>
      <c r="E76" s="37"/>
      <c r="F76" s="37"/>
      <c r="G76" s="37"/>
      <c r="H76" s="38"/>
    </row>
    <row r="77" spans="1:8" ht="37.5" customHeight="1" x14ac:dyDescent="0.2">
      <c r="A77" s="147" t="s">
        <v>44</v>
      </c>
      <c r="B77" s="371"/>
      <c r="C77" s="355"/>
      <c r="D77" s="36">
        <v>25020</v>
      </c>
      <c r="E77" s="37"/>
      <c r="F77" s="37"/>
      <c r="G77" s="37"/>
      <c r="H77" s="38"/>
    </row>
    <row r="78" spans="1:8" ht="37.5" customHeight="1" x14ac:dyDescent="0.2">
      <c r="A78" s="147" t="s">
        <v>45</v>
      </c>
      <c r="B78" s="371"/>
      <c r="C78" s="355"/>
      <c r="D78" s="36">
        <v>30024</v>
      </c>
      <c r="E78" s="37"/>
      <c r="F78" s="37"/>
      <c r="G78" s="37"/>
      <c r="H78" s="38"/>
    </row>
    <row r="79" spans="1:8" ht="37.5" customHeight="1" x14ac:dyDescent="0.2">
      <c r="A79" s="147" t="s">
        <v>46</v>
      </c>
      <c r="B79" s="371"/>
      <c r="C79" s="355"/>
      <c r="D79" s="36">
        <v>35028</v>
      </c>
      <c r="E79" s="37"/>
      <c r="F79" s="37"/>
      <c r="G79" s="37"/>
      <c r="H79" s="38"/>
    </row>
    <row r="80" spans="1:8" ht="37.5" customHeight="1" x14ac:dyDescent="0.2">
      <c r="A80" s="147" t="s">
        <v>47</v>
      </c>
      <c r="B80" s="371"/>
      <c r="C80" s="355"/>
      <c r="D80" s="36">
        <v>40032</v>
      </c>
      <c r="E80" s="37"/>
      <c r="F80" s="37"/>
      <c r="G80" s="37"/>
      <c r="H80" s="38"/>
    </row>
    <row r="81" spans="1:8" ht="37.5" customHeight="1" x14ac:dyDescent="0.2">
      <c r="A81" s="147" t="s">
        <v>48</v>
      </c>
      <c r="B81" s="371"/>
      <c r="C81" s="355"/>
      <c r="D81" s="36">
        <v>45036</v>
      </c>
      <c r="E81" s="37"/>
      <c r="F81" s="37"/>
      <c r="G81" s="37"/>
      <c r="H81" s="38"/>
    </row>
    <row r="82" spans="1:8" ht="37.5" customHeight="1" x14ac:dyDescent="0.2">
      <c r="A82" s="147" t="s">
        <v>49</v>
      </c>
      <c r="B82" s="371"/>
      <c r="C82" s="355"/>
      <c r="D82" s="36">
        <v>50040</v>
      </c>
      <c r="E82" s="37"/>
      <c r="F82" s="37"/>
      <c r="G82" s="37"/>
      <c r="H82" s="38"/>
    </row>
    <row r="83" spans="1:8" ht="37.5" customHeight="1" x14ac:dyDescent="0.2">
      <c r="A83" s="147" t="s">
        <v>50</v>
      </c>
      <c r="B83" s="371"/>
      <c r="C83" s="355"/>
      <c r="D83" s="36">
        <v>55044</v>
      </c>
      <c r="E83" s="37"/>
      <c r="F83" s="37"/>
      <c r="G83" s="37"/>
      <c r="H83" s="38"/>
    </row>
    <row r="84" spans="1:8" ht="37.5" customHeight="1" x14ac:dyDescent="0.2">
      <c r="A84" s="147" t="s">
        <v>51</v>
      </c>
      <c r="B84" s="371"/>
      <c r="C84" s="355"/>
      <c r="D84" s="36">
        <v>60048</v>
      </c>
      <c r="E84" s="37"/>
      <c r="F84" s="37"/>
      <c r="G84" s="37"/>
      <c r="H84" s="38"/>
    </row>
    <row r="85" spans="1:8" ht="37.5" customHeight="1" x14ac:dyDescent="0.2">
      <c r="A85" s="147" t="s">
        <v>52</v>
      </c>
      <c r="B85" s="371"/>
      <c r="C85" s="355"/>
      <c r="D85" s="36">
        <v>65052</v>
      </c>
      <c r="E85" s="37"/>
      <c r="F85" s="37"/>
      <c r="G85" s="37"/>
      <c r="H85" s="38"/>
    </row>
    <row r="86" spans="1:8" ht="37.5" customHeight="1" x14ac:dyDescent="0.2">
      <c r="A86" s="147" t="s">
        <v>53</v>
      </c>
      <c r="B86" s="371"/>
      <c r="C86" s="355"/>
      <c r="D86" s="36">
        <v>70056</v>
      </c>
      <c r="E86" s="37"/>
      <c r="F86" s="37"/>
      <c r="G86" s="37"/>
      <c r="H86" s="38"/>
    </row>
    <row r="87" spans="1:8" ht="37.5" customHeight="1" x14ac:dyDescent="0.2">
      <c r="A87" s="147" t="s">
        <v>54</v>
      </c>
      <c r="B87" s="371"/>
      <c r="C87" s="355"/>
      <c r="D87" s="36">
        <v>75060</v>
      </c>
      <c r="E87" s="37"/>
      <c r="F87" s="37"/>
      <c r="G87" s="37"/>
      <c r="H87" s="38"/>
    </row>
    <row r="88" spans="1:8" ht="37.5" customHeight="1" x14ac:dyDescent="0.2">
      <c r="A88" s="147" t="s">
        <v>55</v>
      </c>
      <c r="B88" s="371"/>
      <c r="C88" s="355"/>
      <c r="D88" s="36">
        <v>80064</v>
      </c>
      <c r="E88" s="37"/>
      <c r="F88" s="37"/>
      <c r="G88" s="37"/>
      <c r="H88" s="38"/>
    </row>
    <row r="89" spans="1:8" ht="37.5" customHeight="1" x14ac:dyDescent="0.2">
      <c r="A89" s="147" t="s">
        <v>56</v>
      </c>
      <c r="B89" s="371"/>
      <c r="C89" s="355"/>
      <c r="D89" s="36">
        <v>85068</v>
      </c>
      <c r="E89" s="37"/>
      <c r="F89" s="37"/>
      <c r="G89" s="37"/>
      <c r="H89" s="38"/>
    </row>
    <row r="90" spans="1:8" ht="37.5" customHeight="1" x14ac:dyDescent="0.2">
      <c r="A90" s="147" t="s">
        <v>57</v>
      </c>
      <c r="B90" s="371"/>
      <c r="C90" s="355"/>
      <c r="D90" s="36">
        <v>90072</v>
      </c>
      <c r="E90" s="37"/>
      <c r="F90" s="37"/>
      <c r="G90" s="37"/>
      <c r="H90" s="38"/>
    </row>
    <row r="91" spans="1:8" ht="37.5" customHeight="1" x14ac:dyDescent="0.2">
      <c r="A91" s="147" t="s">
        <v>58</v>
      </c>
      <c r="B91" s="371"/>
      <c r="C91" s="355"/>
      <c r="D91" s="36">
        <v>95076</v>
      </c>
      <c r="E91" s="37"/>
      <c r="F91" s="37"/>
      <c r="G91" s="37"/>
      <c r="H91" s="38"/>
    </row>
    <row r="92" spans="1:8" ht="37.5" customHeight="1" x14ac:dyDescent="0.2">
      <c r="A92" s="147" t="s">
        <v>181</v>
      </c>
      <c r="B92" s="371"/>
      <c r="C92" s="355"/>
      <c r="D92" s="36">
        <v>100080</v>
      </c>
      <c r="E92" s="37"/>
      <c r="F92" s="37"/>
      <c r="G92" s="37"/>
      <c r="H92" s="38"/>
    </row>
    <row r="93" spans="1:8" ht="37.5" customHeight="1" x14ac:dyDescent="0.2">
      <c r="A93" s="147" t="s">
        <v>182</v>
      </c>
      <c r="B93" s="371"/>
      <c r="C93" s="355"/>
      <c r="D93" s="36">
        <v>105084</v>
      </c>
      <c r="E93" s="37"/>
      <c r="F93" s="37"/>
      <c r="G93" s="37"/>
      <c r="H93" s="38"/>
    </row>
    <row r="94" spans="1:8" ht="37.5" customHeight="1" x14ac:dyDescent="0.2">
      <c r="A94" s="147" t="s">
        <v>183</v>
      </c>
      <c r="B94" s="371"/>
      <c r="C94" s="355"/>
      <c r="D94" s="36">
        <v>110088</v>
      </c>
      <c r="E94" s="37"/>
      <c r="F94" s="37"/>
      <c r="G94" s="37"/>
      <c r="H94" s="38"/>
    </row>
    <row r="95" spans="1:8" ht="37.5" customHeight="1" x14ac:dyDescent="0.2">
      <c r="A95" s="147" t="s">
        <v>184</v>
      </c>
      <c r="B95" s="371"/>
      <c r="C95" s="355"/>
      <c r="D95" s="36">
        <v>115092</v>
      </c>
      <c r="E95" s="37"/>
      <c r="F95" s="37"/>
      <c r="G95" s="37"/>
      <c r="H95" s="38"/>
    </row>
    <row r="96" spans="1:8" ht="37.5" customHeight="1" x14ac:dyDescent="0.2">
      <c r="A96" s="147" t="s">
        <v>185</v>
      </c>
      <c r="B96" s="371"/>
      <c r="C96" s="355"/>
      <c r="D96" s="36">
        <v>120096</v>
      </c>
      <c r="E96" s="37"/>
      <c r="F96" s="37"/>
      <c r="G96" s="37"/>
      <c r="H96" s="38"/>
    </row>
    <row r="97" spans="1:8" ht="37.5" customHeight="1" x14ac:dyDescent="0.2">
      <c r="A97" s="147" t="s">
        <v>186</v>
      </c>
      <c r="B97" s="371"/>
      <c r="C97" s="355"/>
      <c r="D97" s="36">
        <v>125100</v>
      </c>
      <c r="E97" s="37"/>
      <c r="F97" s="37"/>
      <c r="G97" s="37"/>
      <c r="H97" s="38"/>
    </row>
    <row r="98" spans="1:8" ht="37.5" customHeight="1" x14ac:dyDescent="0.2">
      <c r="A98" s="147" t="s">
        <v>187</v>
      </c>
      <c r="B98" s="371"/>
      <c r="C98" s="355"/>
      <c r="D98" s="36">
        <v>130104</v>
      </c>
      <c r="E98" s="37"/>
      <c r="F98" s="37"/>
      <c r="G98" s="37"/>
      <c r="H98" s="38"/>
    </row>
    <row r="99" spans="1:8" ht="37.5" customHeight="1" x14ac:dyDescent="0.2">
      <c r="A99" s="147" t="s">
        <v>188</v>
      </c>
      <c r="B99" s="371"/>
      <c r="C99" s="355"/>
      <c r="D99" s="36">
        <v>135108</v>
      </c>
      <c r="E99" s="37"/>
      <c r="F99" s="37"/>
      <c r="G99" s="37"/>
      <c r="H99" s="38"/>
    </row>
    <row r="100" spans="1:8" ht="37.5" customHeight="1" x14ac:dyDescent="0.2">
      <c r="A100" s="147" t="s">
        <v>189</v>
      </c>
      <c r="B100" s="371"/>
      <c r="C100" s="355"/>
      <c r="D100" s="36">
        <v>140112</v>
      </c>
      <c r="E100" s="37"/>
      <c r="F100" s="37"/>
      <c r="G100" s="37"/>
      <c r="H100" s="38"/>
    </row>
    <row r="101" spans="1:8" ht="37.5" customHeight="1" x14ac:dyDescent="0.2">
      <c r="A101" s="147" t="s">
        <v>190</v>
      </c>
      <c r="B101" s="371"/>
      <c r="C101" s="355"/>
      <c r="D101" s="36">
        <v>145116</v>
      </c>
      <c r="E101" s="37"/>
      <c r="F101" s="37"/>
      <c r="G101" s="37"/>
      <c r="H101" s="38"/>
    </row>
    <row r="102" spans="1:8" ht="37.5" customHeight="1" x14ac:dyDescent="0.2">
      <c r="A102" s="147" t="s">
        <v>191</v>
      </c>
      <c r="B102" s="371"/>
      <c r="C102" s="355"/>
      <c r="D102" s="36">
        <v>150120</v>
      </c>
      <c r="E102" s="37"/>
      <c r="F102" s="37"/>
      <c r="G102" s="37"/>
      <c r="H102" s="38"/>
    </row>
    <row r="103" spans="1:8" ht="37.5" customHeight="1" x14ac:dyDescent="0.2">
      <c r="A103" s="147" t="s">
        <v>192</v>
      </c>
      <c r="B103" s="371"/>
      <c r="C103" s="355"/>
      <c r="D103" s="36">
        <v>155124</v>
      </c>
      <c r="E103" s="37"/>
      <c r="F103" s="37"/>
      <c r="G103" s="37"/>
      <c r="H103" s="38"/>
    </row>
    <row r="104" spans="1:8" ht="37.5" customHeight="1" x14ac:dyDescent="0.2">
      <c r="A104" s="147" t="s">
        <v>193</v>
      </c>
      <c r="B104" s="371"/>
      <c r="C104" s="355"/>
      <c r="D104" s="36">
        <v>160128</v>
      </c>
      <c r="E104" s="37"/>
      <c r="F104" s="37"/>
      <c r="G104" s="37"/>
      <c r="H104" s="38"/>
    </row>
    <row r="105" spans="1:8" ht="37.5" customHeight="1" x14ac:dyDescent="0.2">
      <c r="A105" s="147" t="s">
        <v>194</v>
      </c>
      <c r="B105" s="371"/>
      <c r="C105" s="355"/>
      <c r="D105" s="36">
        <v>165132</v>
      </c>
      <c r="E105" s="37"/>
      <c r="F105" s="37"/>
      <c r="G105" s="37"/>
      <c r="H105" s="38"/>
    </row>
    <row r="106" spans="1:8" ht="37.5" customHeight="1" x14ac:dyDescent="0.2">
      <c r="A106" s="147" t="s">
        <v>195</v>
      </c>
      <c r="B106" s="371"/>
      <c r="C106" s="355"/>
      <c r="D106" s="36">
        <v>170136</v>
      </c>
      <c r="E106" s="37"/>
      <c r="F106" s="37"/>
      <c r="G106" s="37"/>
      <c r="H106" s="38"/>
    </row>
    <row r="107" spans="1:8" ht="37.5" customHeight="1" x14ac:dyDescent="0.2">
      <c r="A107" s="147" t="s">
        <v>235</v>
      </c>
      <c r="B107" s="371"/>
      <c r="C107" s="355"/>
      <c r="D107" s="36">
        <v>175140</v>
      </c>
      <c r="E107" s="37"/>
      <c r="F107" s="37"/>
      <c r="G107" s="37"/>
      <c r="H107" s="38"/>
    </row>
    <row r="108" spans="1:8" ht="37.5" customHeight="1" x14ac:dyDescent="0.2">
      <c r="A108" s="147" t="s">
        <v>236</v>
      </c>
      <c r="B108" s="371"/>
      <c r="C108" s="355"/>
      <c r="D108" s="36">
        <v>180144</v>
      </c>
      <c r="E108" s="37"/>
      <c r="F108" s="37"/>
      <c r="G108" s="37"/>
      <c r="H108" s="38"/>
    </row>
    <row r="109" spans="1:8" ht="37.5" customHeight="1" x14ac:dyDescent="0.2">
      <c r="A109" s="147" t="s">
        <v>237</v>
      </c>
      <c r="B109" s="371"/>
      <c r="C109" s="355"/>
      <c r="D109" s="36">
        <v>185148</v>
      </c>
      <c r="E109" s="37"/>
      <c r="F109" s="37"/>
      <c r="G109" s="37"/>
      <c r="H109" s="38"/>
    </row>
    <row r="110" spans="1:8" ht="37.5" customHeight="1" x14ac:dyDescent="0.2">
      <c r="A110" s="147" t="s">
        <v>238</v>
      </c>
      <c r="B110" s="371"/>
      <c r="C110" s="355"/>
      <c r="D110" s="36">
        <v>190152</v>
      </c>
      <c r="E110" s="37"/>
      <c r="F110" s="37"/>
      <c r="G110" s="37"/>
      <c r="H110" s="38"/>
    </row>
    <row r="111" spans="1:8" ht="37.5" customHeight="1" x14ac:dyDescent="0.2">
      <c r="A111" s="147" t="s">
        <v>239</v>
      </c>
      <c r="B111" s="371"/>
      <c r="C111" s="355"/>
      <c r="D111" s="36">
        <v>195156</v>
      </c>
      <c r="E111" s="37"/>
      <c r="F111" s="37"/>
      <c r="G111" s="37"/>
      <c r="H111" s="38"/>
    </row>
    <row r="112" spans="1:8" ht="37.5" customHeight="1" x14ac:dyDescent="0.2">
      <c r="A112" s="147" t="s">
        <v>359</v>
      </c>
      <c r="B112" s="371"/>
      <c r="C112" s="355"/>
      <c r="D112" s="36">
        <v>200160</v>
      </c>
      <c r="E112" s="37"/>
      <c r="F112" s="37"/>
      <c r="G112" s="37"/>
      <c r="H112" s="38"/>
    </row>
    <row r="113" spans="1:8" ht="37.5" customHeight="1" x14ac:dyDescent="0.2">
      <c r="A113" s="147" t="s">
        <v>360</v>
      </c>
      <c r="B113" s="371"/>
      <c r="C113" s="355"/>
      <c r="D113" s="36">
        <v>205164</v>
      </c>
      <c r="E113" s="37"/>
      <c r="F113" s="37"/>
      <c r="G113" s="37"/>
      <c r="H113" s="38"/>
    </row>
    <row r="114" spans="1:8" ht="37.5" customHeight="1" x14ac:dyDescent="0.2">
      <c r="A114" s="147" t="s">
        <v>361</v>
      </c>
      <c r="B114" s="371"/>
      <c r="C114" s="355"/>
      <c r="D114" s="36">
        <v>210168</v>
      </c>
      <c r="E114" s="37"/>
      <c r="F114" s="37"/>
      <c r="G114" s="37"/>
      <c r="H114" s="38"/>
    </row>
    <row r="115" spans="1:8" ht="37.5" customHeight="1" x14ac:dyDescent="0.2">
      <c r="A115" s="147" t="s">
        <v>362</v>
      </c>
      <c r="B115" s="371"/>
      <c r="C115" s="355"/>
      <c r="D115" s="36">
        <v>215172</v>
      </c>
      <c r="E115" s="37"/>
      <c r="F115" s="37"/>
      <c r="G115" s="37"/>
      <c r="H115" s="38"/>
    </row>
    <row r="116" spans="1:8" ht="37.5" customHeight="1" x14ac:dyDescent="0.2">
      <c r="A116" s="147" t="s">
        <v>363</v>
      </c>
      <c r="B116" s="371"/>
      <c r="C116" s="355"/>
      <c r="D116" s="36">
        <v>220176</v>
      </c>
      <c r="E116" s="37"/>
      <c r="F116" s="37"/>
      <c r="G116" s="37"/>
      <c r="H116" s="38"/>
    </row>
    <row r="117" spans="1:8" ht="37.5" customHeight="1" x14ac:dyDescent="0.2">
      <c r="A117" s="147" t="s">
        <v>364</v>
      </c>
      <c r="B117" s="371"/>
      <c r="C117" s="355"/>
      <c r="D117" s="36">
        <v>225180</v>
      </c>
      <c r="E117" s="37"/>
      <c r="F117" s="37"/>
      <c r="G117" s="37"/>
      <c r="H117" s="38"/>
    </row>
    <row r="118" spans="1:8" ht="37.5" customHeight="1" x14ac:dyDescent="0.2">
      <c r="A118" s="147" t="s">
        <v>365</v>
      </c>
      <c r="B118" s="371"/>
      <c r="C118" s="355"/>
      <c r="D118" s="36">
        <v>230184</v>
      </c>
      <c r="E118" s="37"/>
      <c r="F118" s="37"/>
      <c r="G118" s="37"/>
      <c r="H118" s="38"/>
    </row>
    <row r="119" spans="1:8" ht="37.5" customHeight="1" x14ac:dyDescent="0.2">
      <c r="A119" s="147" t="s">
        <v>366</v>
      </c>
      <c r="B119" s="371"/>
      <c r="C119" s="355"/>
      <c r="D119" s="36">
        <v>235188</v>
      </c>
      <c r="E119" s="37"/>
      <c r="F119" s="37"/>
      <c r="G119" s="37"/>
      <c r="H119" s="38"/>
    </row>
    <row r="120" spans="1:8" ht="37.5" customHeight="1" x14ac:dyDescent="0.2">
      <c r="A120" s="147" t="s">
        <v>367</v>
      </c>
      <c r="B120" s="371"/>
      <c r="C120" s="355"/>
      <c r="D120" s="36">
        <v>240192</v>
      </c>
      <c r="E120" s="37"/>
      <c r="F120" s="37"/>
      <c r="G120" s="37"/>
      <c r="H120" s="38"/>
    </row>
    <row r="121" spans="1:8" ht="37.5" customHeight="1" thickBot="1" x14ac:dyDescent="0.25">
      <c r="A121" s="147" t="s">
        <v>368</v>
      </c>
      <c r="B121" s="371"/>
      <c r="C121" s="372"/>
      <c r="D121" s="36">
        <v>245196</v>
      </c>
      <c r="E121" s="37"/>
      <c r="F121" s="37"/>
      <c r="G121" s="37"/>
      <c r="H121" s="38"/>
    </row>
    <row r="122" spans="1:8" ht="50.1" customHeight="1" thickBot="1" x14ac:dyDescent="0.25">
      <c r="A122" s="136" t="s">
        <v>59</v>
      </c>
      <c r="B122" s="137"/>
      <c r="C122" s="447"/>
      <c r="D122" s="138" t="str">
        <f>"от "&amp;MIN(D123:D132)&amp;" до "&amp;MAX(D123:D132)</f>
        <v>от 300 до 13200</v>
      </c>
      <c r="E122" s="139"/>
      <c r="F122" s="139"/>
      <c r="G122" s="139"/>
      <c r="H122" s="140"/>
    </row>
    <row r="123" spans="1:8" ht="151.5" x14ac:dyDescent="0.2">
      <c r="A123" s="149" t="s">
        <v>60</v>
      </c>
      <c r="B123" s="150" t="s">
        <v>13</v>
      </c>
      <c r="C123" s="300"/>
      <c r="D123" s="295">
        <v>1260</v>
      </c>
      <c r="E123" s="295"/>
      <c r="F123" s="295"/>
      <c r="G123" s="295"/>
      <c r="H123" s="296"/>
    </row>
    <row r="124" spans="1:8" ht="37.5" customHeight="1" x14ac:dyDescent="0.2">
      <c r="A124" s="160" t="s">
        <v>61</v>
      </c>
      <c r="B124" s="161"/>
      <c r="C124" s="156" t="str">
        <f>"Электронный справочник "&amp;$C$2&amp;" (версия для ПК)"</f>
        <v>Электронный справочник "2ГИС.ТЮМЕНЬ" (версия для ПК)</v>
      </c>
      <c r="D124" s="36">
        <v>600</v>
      </c>
      <c r="E124" s="37"/>
      <c r="F124" s="37"/>
      <c r="G124" s="37"/>
      <c r="H124" s="38"/>
    </row>
    <row r="125" spans="1:8" ht="37.5" customHeight="1" x14ac:dyDescent="0.2">
      <c r="A125" s="160" t="s">
        <v>62</v>
      </c>
      <c r="B125" s="161"/>
      <c r="C125" s="159"/>
      <c r="D125" s="36">
        <v>13200</v>
      </c>
      <c r="E125" s="37"/>
      <c r="F125" s="37"/>
      <c r="G125" s="37"/>
      <c r="H125" s="38"/>
    </row>
    <row r="126" spans="1:8" ht="37.5" customHeight="1" x14ac:dyDescent="0.2">
      <c r="A126" s="160" t="s">
        <v>63</v>
      </c>
      <c r="B126" s="161"/>
      <c r="C126" s="159"/>
      <c r="D126" s="36">
        <v>1680</v>
      </c>
      <c r="E126" s="37"/>
      <c r="F126" s="37"/>
      <c r="G126" s="37"/>
      <c r="H126" s="38"/>
    </row>
    <row r="127" spans="1:8" ht="37.5" customHeight="1" x14ac:dyDescent="0.2">
      <c r="A127" s="160" t="s">
        <v>64</v>
      </c>
      <c r="B127" s="161"/>
      <c r="C127" s="159"/>
      <c r="D127" s="36">
        <v>4800</v>
      </c>
      <c r="E127" s="37"/>
      <c r="F127" s="37"/>
      <c r="G127" s="37"/>
      <c r="H127" s="38"/>
    </row>
    <row r="128" spans="1:8" ht="37.5" customHeight="1" x14ac:dyDescent="0.2">
      <c r="A128" s="160" t="s">
        <v>65</v>
      </c>
      <c r="B128" s="161"/>
      <c r="C128" s="159"/>
      <c r="D128" s="56">
        <v>300</v>
      </c>
      <c r="E128" s="37"/>
      <c r="F128" s="37"/>
      <c r="G128" s="37"/>
      <c r="H128" s="38"/>
    </row>
    <row r="129" spans="1:8" ht="37.5" customHeight="1" x14ac:dyDescent="0.2">
      <c r="A129" s="160" t="s">
        <v>66</v>
      </c>
      <c r="B129" s="161"/>
      <c r="C129" s="159"/>
      <c r="D129" s="56">
        <v>300</v>
      </c>
      <c r="E129" s="37"/>
      <c r="F129" s="37"/>
      <c r="G129" s="37"/>
      <c r="H129" s="38"/>
    </row>
    <row r="130" spans="1:8" ht="37.5" customHeight="1" x14ac:dyDescent="0.2">
      <c r="A130" s="160" t="s">
        <v>67</v>
      </c>
      <c r="B130" s="161"/>
      <c r="C130" s="159"/>
      <c r="D130" s="56">
        <v>600</v>
      </c>
      <c r="E130" s="37"/>
      <c r="F130" s="37"/>
      <c r="G130" s="37"/>
      <c r="H130" s="38"/>
    </row>
    <row r="131" spans="1:8" ht="37.5" customHeight="1" x14ac:dyDescent="0.2">
      <c r="A131" s="160" t="s">
        <v>68</v>
      </c>
      <c r="B131" s="161"/>
      <c r="C131" s="159"/>
      <c r="D131" s="56">
        <v>900</v>
      </c>
      <c r="E131" s="37"/>
      <c r="F131" s="37"/>
      <c r="G131" s="37"/>
      <c r="H131" s="38"/>
    </row>
    <row r="132" spans="1:8" ht="37.5" customHeight="1" x14ac:dyDescent="0.2">
      <c r="A132" s="207" t="s">
        <v>69</v>
      </c>
      <c r="B132" s="208"/>
      <c r="C132" s="567"/>
      <c r="D132" s="56">
        <v>5760</v>
      </c>
      <c r="E132" s="37"/>
      <c r="F132" s="37"/>
      <c r="G132" s="37"/>
      <c r="H132" s="38"/>
    </row>
    <row r="133" spans="1:8" s="16" customFormat="1" ht="117.75" customHeight="1" thickBot="1" x14ac:dyDescent="0.25">
      <c r="A133" s="287" t="s">
        <v>71</v>
      </c>
      <c r="B133" s="288"/>
      <c r="C133" s="28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"2ГИС.ТЮМЕНЬ" (версия для ПК); 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Интернет-площадки и Веб-приложения на основе Cправочника организаций "2ГИС.ТЮМЕНЬ", http://api.2gis.ru/</v>
      </c>
      <c r="D133" s="45">
        <v>30</v>
      </c>
      <c r="E133" s="45"/>
      <c r="F133" s="45"/>
      <c r="G133" s="45"/>
      <c r="H133" s="46"/>
    </row>
    <row r="134" spans="1:8" ht="50.1" customHeight="1" thickBot="1" x14ac:dyDescent="0.25">
      <c r="A134" s="24" t="s">
        <v>72</v>
      </c>
      <c r="B134" s="25"/>
      <c r="C134" s="26"/>
      <c r="D134" s="173" t="str">
        <f>"от "&amp;MIN(D136,D156:H157,F196,D158:H172)&amp;" до "&amp;MAX(D136,D156:H157,F196,D158:H172)</f>
        <v>от 510 до 45480</v>
      </c>
      <c r="E134" s="173"/>
      <c r="F134" s="173"/>
      <c r="G134" s="173"/>
      <c r="H134" s="174"/>
    </row>
    <row r="135" spans="1:8" ht="21.75" thickBot="1" x14ac:dyDescent="0.25">
      <c r="A135" s="290"/>
      <c r="B135" s="291"/>
      <c r="C135" s="130"/>
      <c r="D135" s="292"/>
      <c r="E135" s="292"/>
      <c r="F135" s="292"/>
      <c r="G135" s="292"/>
      <c r="H135" s="293"/>
    </row>
    <row r="136" spans="1:8" ht="62.25" customHeight="1" thickBot="1" x14ac:dyDescent="0.25">
      <c r="A136" s="179" t="s">
        <v>73</v>
      </c>
      <c r="B136" s="180"/>
      <c r="C136"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"2ГИС.ТЮМЕНЬ" (версия для ПК); Интернет-площадка 2gis.kz на основе Cправочника организаций "2ГИС.ТЮМЕНЬ"; Электронный справочник на основе Справочника организаций "2ГИС.ТЮМЕНЬ" (мобильная версия); Интернет-площадки и Веб-приложения на основе Cправочника организаций "2ГИС.ТЮМЕНЬ", http://api.2gis.kz/</v>
      </c>
      <c r="D136" s="182">
        <v>10080</v>
      </c>
      <c r="E136" s="182"/>
      <c r="F136" s="182"/>
      <c r="G136" s="182"/>
      <c r="H136" s="183"/>
    </row>
    <row r="137" spans="1:8" ht="62.25" customHeight="1" thickBot="1" x14ac:dyDescent="0.25">
      <c r="A137" s="184" t="s">
        <v>74</v>
      </c>
      <c r="B137" s="185"/>
      <c r="C137" s="186"/>
      <c r="D137" s="187" t="s">
        <v>75</v>
      </c>
      <c r="E137" s="188"/>
      <c r="F137" s="188"/>
      <c r="G137" s="188"/>
      <c r="H137" s="189"/>
    </row>
    <row r="138" spans="1:8" ht="62.25" customHeight="1" x14ac:dyDescent="0.2">
      <c r="A138" s="190" t="s">
        <v>76</v>
      </c>
      <c r="B138" s="191"/>
      <c r="C138" s="186"/>
      <c r="D138" s="157">
        <f>D136/4</f>
        <v>2520</v>
      </c>
      <c r="E138" s="157"/>
      <c r="F138" s="157"/>
      <c r="G138" s="157"/>
      <c r="H138" s="158"/>
    </row>
    <row r="139" spans="1:8" ht="62.25" customHeight="1" x14ac:dyDescent="0.2">
      <c r="A139" s="190" t="s">
        <v>77</v>
      </c>
      <c r="B139" s="191"/>
      <c r="C139" s="186"/>
      <c r="D139" s="157">
        <f>D136/5</f>
        <v>2016</v>
      </c>
      <c r="E139" s="157"/>
      <c r="F139" s="157"/>
      <c r="G139" s="157"/>
      <c r="H139" s="158"/>
    </row>
    <row r="140" spans="1:8" ht="62.25" customHeight="1" x14ac:dyDescent="0.2">
      <c r="A140" s="190" t="s">
        <v>78</v>
      </c>
      <c r="B140" s="191"/>
      <c r="C140" s="186"/>
      <c r="D140" s="157">
        <f>D136/6</f>
        <v>1680</v>
      </c>
      <c r="E140" s="157"/>
      <c r="F140" s="157"/>
      <c r="G140" s="157"/>
      <c r="H140" s="158"/>
    </row>
    <row r="141" spans="1:8" ht="62.25" customHeight="1" x14ac:dyDescent="0.2">
      <c r="A141" s="190" t="s">
        <v>79</v>
      </c>
      <c r="B141" s="191"/>
      <c r="C141" s="186"/>
      <c r="D141" s="157">
        <f>D136/7</f>
        <v>1440</v>
      </c>
      <c r="E141" s="157"/>
      <c r="F141" s="157"/>
      <c r="G141" s="157"/>
      <c r="H141" s="158"/>
    </row>
    <row r="142" spans="1:8" ht="62.25" customHeight="1" x14ac:dyDescent="0.2">
      <c r="A142" s="190" t="s">
        <v>80</v>
      </c>
      <c r="B142" s="191"/>
      <c r="C142" s="186"/>
      <c r="D142" s="157">
        <f>D136/8</f>
        <v>1260</v>
      </c>
      <c r="E142" s="157"/>
      <c r="F142" s="157"/>
      <c r="G142" s="157"/>
      <c r="H142" s="158"/>
    </row>
    <row r="143" spans="1:8" ht="62.25" customHeight="1" x14ac:dyDescent="0.2">
      <c r="A143" s="190" t="s">
        <v>81</v>
      </c>
      <c r="B143" s="191"/>
      <c r="C143" s="186"/>
      <c r="D143" s="157">
        <f>D136/9</f>
        <v>1120</v>
      </c>
      <c r="E143" s="157"/>
      <c r="F143" s="157"/>
      <c r="G143" s="157"/>
      <c r="H143" s="158"/>
    </row>
    <row r="144" spans="1:8" ht="62.25" customHeight="1" x14ac:dyDescent="0.2">
      <c r="A144" s="190" t="s">
        <v>82</v>
      </c>
      <c r="B144" s="191"/>
      <c r="C144" s="186"/>
      <c r="D144" s="157">
        <f>D136/10</f>
        <v>1008</v>
      </c>
      <c r="E144" s="157"/>
      <c r="F144" s="157"/>
      <c r="G144" s="157"/>
      <c r="H144" s="158"/>
    </row>
    <row r="145" spans="1:8" ht="62.25" customHeight="1" thickBot="1" x14ac:dyDescent="0.25">
      <c r="A145" s="179" t="s">
        <v>83</v>
      </c>
      <c r="B145" s="180"/>
      <c r="C145" s="186"/>
      <c r="D145" s="182">
        <v>15120</v>
      </c>
      <c r="E145" s="182"/>
      <c r="F145" s="182"/>
      <c r="G145" s="182"/>
      <c r="H145" s="183"/>
    </row>
    <row r="146" spans="1:8" ht="62.25" customHeight="1" thickBot="1" x14ac:dyDescent="0.25">
      <c r="A146" s="184" t="s">
        <v>74</v>
      </c>
      <c r="B146" s="185"/>
      <c r="C146" s="186"/>
      <c r="D146" s="187" t="s">
        <v>75</v>
      </c>
      <c r="E146" s="188"/>
      <c r="F146" s="188"/>
      <c r="G146" s="188"/>
      <c r="H146" s="189"/>
    </row>
    <row r="147" spans="1:8" ht="62.25" customHeight="1" x14ac:dyDescent="0.2">
      <c r="A147" s="190" t="s">
        <v>76</v>
      </c>
      <c r="B147" s="191"/>
      <c r="C147" s="186"/>
      <c r="D147" s="157">
        <v>3780</v>
      </c>
      <c r="E147" s="157"/>
      <c r="F147" s="157"/>
      <c r="G147" s="157"/>
      <c r="H147" s="158"/>
    </row>
    <row r="148" spans="1:8" ht="62.25" customHeight="1" x14ac:dyDescent="0.2">
      <c r="A148" s="190" t="s">
        <v>77</v>
      </c>
      <c r="B148" s="191"/>
      <c r="C148" s="186"/>
      <c r="D148" s="157">
        <v>3024</v>
      </c>
      <c r="E148" s="157"/>
      <c r="F148" s="157"/>
      <c r="G148" s="157"/>
      <c r="H148" s="158"/>
    </row>
    <row r="149" spans="1:8" ht="62.25" customHeight="1" x14ac:dyDescent="0.2">
      <c r="A149" s="190" t="s">
        <v>78</v>
      </c>
      <c r="B149" s="191"/>
      <c r="C149" s="186"/>
      <c r="D149" s="157">
        <v>2520</v>
      </c>
      <c r="E149" s="157"/>
      <c r="F149" s="157"/>
      <c r="G149" s="157"/>
      <c r="H149" s="158"/>
    </row>
    <row r="150" spans="1:8" ht="62.25" customHeight="1" x14ac:dyDescent="0.2">
      <c r="A150" s="190" t="s">
        <v>79</v>
      </c>
      <c r="B150" s="191"/>
      <c r="C150" s="186"/>
      <c r="D150" s="157">
        <v>2160</v>
      </c>
      <c r="E150" s="157"/>
      <c r="F150" s="157"/>
      <c r="G150" s="157"/>
      <c r="H150" s="158"/>
    </row>
    <row r="151" spans="1:8" ht="62.25" customHeight="1" x14ac:dyDescent="0.2">
      <c r="A151" s="190" t="s">
        <v>80</v>
      </c>
      <c r="B151" s="191"/>
      <c r="C151" s="186"/>
      <c r="D151" s="157">
        <v>1890</v>
      </c>
      <c r="E151" s="157"/>
      <c r="F151" s="157"/>
      <c r="G151" s="157"/>
      <c r="H151" s="158"/>
    </row>
    <row r="152" spans="1:8" ht="62.25" customHeight="1" x14ac:dyDescent="0.2">
      <c r="A152" s="190" t="s">
        <v>81</v>
      </c>
      <c r="B152" s="191"/>
      <c r="C152" s="186"/>
      <c r="D152" s="157">
        <v>1680</v>
      </c>
      <c r="E152" s="157"/>
      <c r="F152" s="157"/>
      <c r="G152" s="157"/>
      <c r="H152" s="158"/>
    </row>
    <row r="153" spans="1:8" ht="62.25" customHeight="1" thickBot="1" x14ac:dyDescent="0.25">
      <c r="A153" s="190" t="s">
        <v>82</v>
      </c>
      <c r="B153" s="191"/>
      <c r="C153" s="194"/>
      <c r="D153" s="157">
        <v>1512</v>
      </c>
      <c r="E153" s="157"/>
      <c r="F153" s="157"/>
      <c r="G153" s="157"/>
      <c r="H153" s="158"/>
    </row>
    <row r="154" spans="1:8" s="16" customFormat="1" ht="62.45" customHeight="1" thickBot="1" x14ac:dyDescent="0.25">
      <c r="A154" s="195" t="s">
        <v>84</v>
      </c>
      <c r="B154" s="196"/>
      <c r="C154"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154" s="44">
        <v>20004</v>
      </c>
      <c r="E154" s="45"/>
      <c r="F154" s="45"/>
      <c r="G154" s="45"/>
      <c r="H154" s="46"/>
    </row>
    <row r="155" spans="1:8" ht="21.75" thickBot="1" x14ac:dyDescent="0.25">
      <c r="A155" s="290"/>
      <c r="B155" s="291"/>
      <c r="C155" s="125"/>
      <c r="D155" s="292"/>
      <c r="E155" s="292"/>
      <c r="F155" s="292"/>
      <c r="G155" s="292"/>
      <c r="H155" s="293"/>
    </row>
    <row r="156" spans="1:8" ht="50.1" customHeight="1" x14ac:dyDescent="0.2">
      <c r="A156" s="160" t="s">
        <v>85</v>
      </c>
      <c r="B156" s="161"/>
      <c r="C156" s="298" t="str">
        <f>"Интернет-площадка 2gis.ru на основе Cправочника организаций "&amp;$C$2&amp;""</f>
        <v>Интернет-площадка 2gis.ru на основе Cправочника организаций "2ГИС.ТЮМЕНЬ"</v>
      </c>
      <c r="D156" s="56">
        <v>11880</v>
      </c>
      <c r="E156" s="37"/>
      <c r="F156" s="37"/>
      <c r="G156" s="37"/>
      <c r="H156" s="38"/>
    </row>
    <row r="157" spans="1:8" ht="50.1" customHeight="1" x14ac:dyDescent="0.2">
      <c r="A157" s="160" t="s">
        <v>86</v>
      </c>
      <c r="B157" s="161"/>
      <c r="C157" s="203" t="str">
        <f>"Электронный справочник на основе Справочника организаций "&amp;$C$2&amp;" (версия для ПК)"</f>
        <v>Электронный справочник на основе Справочника организаций "2ГИС.ТЮМЕНЬ" (версия для ПК)</v>
      </c>
      <c r="D157" s="56">
        <v>10200</v>
      </c>
      <c r="E157" s="37"/>
      <c r="F157" s="37"/>
      <c r="G157" s="37"/>
      <c r="H157" s="38"/>
    </row>
    <row r="158" spans="1:8" ht="50.1" customHeight="1" x14ac:dyDescent="0.2">
      <c r="A158" s="160" t="s">
        <v>87</v>
      </c>
      <c r="B158" s="161"/>
      <c r="C158" s="203" t="str">
        <f>"Электронный справочник на основе Справочника организаций "&amp;$C$2&amp;" (версия для ПК)"</f>
        <v>Электронный справочник на основе Справочника организаций "2ГИС.ТЮМЕНЬ" (версия для ПК)</v>
      </c>
      <c r="D158" s="56">
        <v>18300</v>
      </c>
      <c r="E158" s="37"/>
      <c r="F158" s="37"/>
      <c r="G158" s="37"/>
      <c r="H158" s="38"/>
    </row>
    <row r="159" spans="1:8" ht="50.1" customHeight="1" x14ac:dyDescent="0.2">
      <c r="A159" s="160" t="s">
        <v>88</v>
      </c>
      <c r="B159" s="161"/>
      <c r="C159" s="203" t="str">
        <f>"Интернет-площадка 2gis.ru на основе Cправочника организаций "&amp;$C$2&amp;""</f>
        <v>Интернет-площадка 2gis.ru на основе Cправочника организаций "2ГИС.ТЮМЕНЬ"</v>
      </c>
      <c r="D159" s="56">
        <v>11880</v>
      </c>
      <c r="E159" s="37"/>
      <c r="F159" s="37"/>
      <c r="G159" s="37"/>
      <c r="H159" s="38"/>
    </row>
    <row r="160" spans="1:8" ht="50.1" customHeight="1" x14ac:dyDescent="0.2">
      <c r="A160" s="160" t="s">
        <v>89</v>
      </c>
      <c r="B160" s="161"/>
      <c r="C160" s="203" t="str">
        <f>"Интернет-площадка 2gis.ru на основе Cправочника организаций "&amp;$C$2&amp;""</f>
        <v>Интернет-площадка 2gis.ru на основе Cправочника организаций "2ГИС.ТЮМЕНЬ"</v>
      </c>
      <c r="D160" s="56">
        <v>14256</v>
      </c>
      <c r="E160" s="37"/>
      <c r="F160" s="37"/>
      <c r="G160" s="37"/>
      <c r="H160" s="38"/>
    </row>
    <row r="161" spans="1:8" ht="50.1" customHeight="1" x14ac:dyDescent="0.2">
      <c r="A161" s="160" t="s">
        <v>90</v>
      </c>
      <c r="B161" s="161"/>
      <c r="C161" s="203" t="str">
        <f>"Электронный справочник на основе Справочника организаций "&amp;$C$2&amp;" (версия для ПК)"</f>
        <v>Электронный справочник на основе Справочника организаций "2ГИС.ТЮМЕНЬ" (версия для ПК)</v>
      </c>
      <c r="D161" s="56">
        <v>10200</v>
      </c>
      <c r="E161" s="37"/>
      <c r="F161" s="37"/>
      <c r="G161" s="37"/>
      <c r="H161" s="38"/>
    </row>
    <row r="162" spans="1:8" ht="50.1" customHeight="1" x14ac:dyDescent="0.2">
      <c r="A162" s="160" t="s">
        <v>91</v>
      </c>
      <c r="B162" s="161"/>
      <c r="C162" s="203" t="str">
        <f>"Электронный справочник на основе Справочника организаций "&amp;$C$2&amp;" (версия для ПК)"</f>
        <v>Электронный справочник на основе Справочника организаций "2ГИС.ТЮМЕНЬ" (версия для ПК)</v>
      </c>
      <c r="D162" s="56">
        <v>20400</v>
      </c>
      <c r="E162" s="37"/>
      <c r="F162" s="37"/>
      <c r="G162" s="37"/>
      <c r="H162" s="38"/>
    </row>
    <row r="163" spans="1:8" ht="50.1" customHeight="1" x14ac:dyDescent="0.2">
      <c r="A163" s="160" t="s">
        <v>92</v>
      </c>
      <c r="B163" s="161"/>
      <c r="C163" s="203" t="str">
        <f>"Электронный справочник на основе Справочника организаций "&amp;$C$2&amp;" (версия для ПК)"</f>
        <v>Электронный справочник на основе Справочника организаций "2ГИС.ТЮМЕНЬ" (версия для ПК)</v>
      </c>
      <c r="D163" s="297">
        <v>18600</v>
      </c>
      <c r="E163" s="157"/>
      <c r="F163" s="157"/>
      <c r="G163" s="157"/>
      <c r="H163" s="158"/>
    </row>
    <row r="164" spans="1:8" ht="50.1" customHeight="1" x14ac:dyDescent="0.2">
      <c r="A164" s="160" t="s">
        <v>93</v>
      </c>
      <c r="B164" s="161"/>
      <c r="C164" s="203" t="str">
        <f>C196</f>
        <v>электронный справочник на основе Справочника организаций "2ГИС.ТЮМЕНЬ" (мобильная версия 2ГИС 4.0 и выше)</v>
      </c>
      <c r="D164" s="297">
        <v>23766</v>
      </c>
      <c r="E164" s="157"/>
      <c r="F164" s="157"/>
      <c r="G164" s="157"/>
      <c r="H164" s="158"/>
    </row>
    <row r="165" spans="1:8" ht="50.1" customHeight="1" x14ac:dyDescent="0.2">
      <c r="A165" s="160" t="s">
        <v>94</v>
      </c>
      <c r="B165" s="161"/>
      <c r="C165" s="203" t="s">
        <v>95</v>
      </c>
      <c r="D165" s="297">
        <v>510</v>
      </c>
      <c r="E165" s="157"/>
      <c r="F165" s="157"/>
      <c r="G165" s="157"/>
      <c r="H165" s="158"/>
    </row>
    <row r="166" spans="1:8" ht="68.25" customHeight="1" x14ac:dyDescent="0.2">
      <c r="A166" s="160" t="s">
        <v>96</v>
      </c>
      <c r="B166" s="161"/>
      <c r="C166"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"2ГИС.ТЮМЕНЬ" (мобильная версия 2ГИС 4.0 и выше); Интернет-площадка 2gis.ru на основе Cправочника организаций "2ГИС.ТЮМЕНЬ"</v>
      </c>
      <c r="D166" s="56">
        <v>10944</v>
      </c>
      <c r="E166" s="37"/>
      <c r="F166" s="37"/>
      <c r="G166" s="37"/>
      <c r="H166" s="38"/>
    </row>
    <row r="167" spans="1:8" ht="68.25" customHeight="1" x14ac:dyDescent="0.2">
      <c r="A167" s="160" t="s">
        <v>97</v>
      </c>
      <c r="B167" s="161"/>
      <c r="C167" s="203" t="str">
        <f t="shared" ref="C167:C16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"2ГИС.ТЮМЕНЬ" (мобильная версия 2ГИС 4.0 и выше); Интернет-площадка 2gis.ru на основе Cправочника организаций "2ГИС.ТЮМЕНЬ"</v>
      </c>
      <c r="D167" s="56">
        <v>8754</v>
      </c>
      <c r="E167" s="37"/>
      <c r="F167" s="37"/>
      <c r="G167" s="37"/>
      <c r="H167" s="38"/>
    </row>
    <row r="168" spans="1:8" ht="68.25" customHeight="1" x14ac:dyDescent="0.2">
      <c r="A168" s="160" t="s">
        <v>98</v>
      </c>
      <c r="B168" s="161"/>
      <c r="C168" s="203" t="str">
        <f t="shared" si="0"/>
        <v>электронный справочник на основе Справочника организаций "2ГИС.ТЮМЕНЬ" (мобильная версия 2ГИС 4.0 и выше); Интернет-площадка 2gis.ru на основе Cправочника организаций "2ГИС.ТЮМЕНЬ"</v>
      </c>
      <c r="D168" s="56">
        <v>9216</v>
      </c>
      <c r="E168" s="37"/>
      <c r="F168" s="37"/>
      <c r="G168" s="37"/>
      <c r="H168" s="38"/>
    </row>
    <row r="169" spans="1:8" ht="68.25" customHeight="1" x14ac:dyDescent="0.2">
      <c r="A169" s="160" t="s">
        <v>99</v>
      </c>
      <c r="B169" s="161"/>
      <c r="C169" s="203" t="str">
        <f t="shared" si="0"/>
        <v>электронный справочник на основе Справочника организаций "2ГИС.ТЮМЕНЬ" (мобильная версия 2ГИС 4.0 и выше); Интернет-площадка 2gis.ru на основе Cправочника организаций "2ГИС.ТЮМЕНЬ"</v>
      </c>
      <c r="D169" s="56">
        <v>4380</v>
      </c>
      <c r="E169" s="37"/>
      <c r="F169" s="37"/>
      <c r="G169" s="37"/>
      <c r="H169" s="38"/>
    </row>
    <row r="170" spans="1:8" ht="68.25" customHeight="1" x14ac:dyDescent="0.2">
      <c r="A170" s="160" t="s">
        <v>100</v>
      </c>
      <c r="B170" s="161" t="s">
        <v>100</v>
      </c>
      <c r="C170"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"2ГИС.ТЮМЕНЬ" (мобильная версия 2ГИС 4.0 и выше); Интернет-площадка 2gis.ru на основе Cправочника организаций "2ГИС.ТЮМЕНЬ"</v>
      </c>
      <c r="D170" s="56">
        <v>45480</v>
      </c>
      <c r="E170" s="37"/>
      <c r="F170" s="37"/>
      <c r="G170" s="37"/>
      <c r="H170" s="38"/>
    </row>
    <row r="171" spans="1:8" ht="68.25" customHeight="1" x14ac:dyDescent="0.2">
      <c r="A171" s="160" t="s">
        <v>101</v>
      </c>
      <c r="B171" s="161" t="s">
        <v>101</v>
      </c>
      <c r="C171"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"2ГИС.ТЮМЕНЬ" (мобильная версия 2ГИС 4.0 и выше); Интернет-площадка 2gis.ru на основе Cправочника организаций "2ГИС.ТЮМЕНЬ"</v>
      </c>
      <c r="D171" s="56">
        <v>12000</v>
      </c>
      <c r="E171" s="37"/>
      <c r="F171" s="37"/>
      <c r="G171" s="37"/>
      <c r="H171" s="38"/>
    </row>
    <row r="172" spans="1:8" ht="50.1" customHeight="1" thickBot="1" x14ac:dyDescent="0.25">
      <c r="A172" s="160" t="s">
        <v>102</v>
      </c>
      <c r="B172" s="161"/>
      <c r="C172" s="203" t="str">
        <f>"Электронный справочник на основе Справочника организаций "&amp;$C$2&amp;" (версия для ПК)"</f>
        <v>Электронный справочник на основе Справочника организаций "2ГИС.ТЮМЕНЬ" (версия для ПК)</v>
      </c>
      <c r="D172" s="56">
        <v>10200</v>
      </c>
      <c r="E172" s="37"/>
      <c r="F172" s="37"/>
      <c r="G172" s="37"/>
      <c r="H172" s="38"/>
    </row>
    <row r="173" spans="1:8" s="16" customFormat="1" ht="102" customHeight="1" thickBot="1" x14ac:dyDescent="0.25">
      <c r="A173" s="160" t="s">
        <v>16</v>
      </c>
      <c r="B173" s="161"/>
      <c r="C173"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173" s="56">
        <v>1200</v>
      </c>
      <c r="E173" s="37"/>
      <c r="F173" s="37"/>
      <c r="G173" s="37"/>
      <c r="H173" s="38"/>
    </row>
    <row r="174" spans="1:8" s="16" customFormat="1" ht="102" customHeight="1" thickBot="1" x14ac:dyDescent="0.25">
      <c r="A174" s="160" t="s">
        <v>103</v>
      </c>
      <c r="B174" s="161"/>
      <c r="C174"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174" s="56">
        <v>100002</v>
      </c>
      <c r="E174" s="37"/>
      <c r="F174" s="37"/>
      <c r="G174" s="37"/>
      <c r="H174" s="38"/>
    </row>
    <row r="175" spans="1:8" s="16" customFormat="1" ht="126" customHeight="1" x14ac:dyDescent="0.2">
      <c r="A175" s="160" t="s">
        <v>104</v>
      </c>
      <c r="B175" s="161"/>
      <c r="C175" s="30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"2ГИС.ТЮМЕНЬ" (версия для ПК); 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Интернет-площадки и Веб-приложения на основе Cправочника организаций "2ГИС.ТЮМЕНЬ", http://api.2gis.ru/</v>
      </c>
      <c r="D175" s="56">
        <v>19200</v>
      </c>
      <c r="E175" s="37"/>
      <c r="F175" s="37"/>
      <c r="G175" s="37"/>
      <c r="H175" s="38"/>
    </row>
    <row r="176" spans="1:8" s="16" customFormat="1" ht="96" customHeight="1" x14ac:dyDescent="0.2">
      <c r="A176" s="154" t="s">
        <v>105</v>
      </c>
      <c r="B176" s="204"/>
      <c r="C176"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Интернет-площадки и Веб-приложения на основе Cправочника организаций "2ГИС.ТЮМЕНЬ", http://api.2gis.ru/</v>
      </c>
      <c r="D176" s="56">
        <v>10005</v>
      </c>
      <c r="E176" s="37"/>
      <c r="F176" s="37"/>
      <c r="G176" s="37"/>
      <c r="H176" s="38"/>
    </row>
    <row r="177" spans="1:8" s="16" customFormat="1" ht="96" customHeight="1" x14ac:dyDescent="0.2">
      <c r="A177" s="154" t="s">
        <v>106</v>
      </c>
      <c r="B177" s="204"/>
      <c r="C177"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"2ГИС.ТЮМЕНЬ" (мобильная версия 2ГИС 4.0 и выше)</v>
      </c>
      <c r="D177" s="56">
        <v>15000</v>
      </c>
      <c r="E177" s="37"/>
      <c r="F177" s="37"/>
      <c r="G177" s="37"/>
      <c r="H177" s="38"/>
    </row>
    <row r="178" spans="1:8" ht="50.1" customHeight="1" x14ac:dyDescent="0.2">
      <c r="A178" s="160" t="s">
        <v>107</v>
      </c>
      <c r="B178" s="161"/>
      <c r="C178" s="203" t="str">
        <f>"Интернет-площадка 2gis.ru на основе Cправочника организаций "&amp;$C$2&amp;""</f>
        <v>Интернет-площадка 2gis.ru на основе Cправочника организаций "2ГИС.ТЮМЕНЬ"</v>
      </c>
      <c r="D178" s="56">
        <v>16680</v>
      </c>
      <c r="E178" s="37"/>
      <c r="F178" s="37"/>
      <c r="G178" s="37"/>
      <c r="H178" s="38"/>
    </row>
    <row r="179" spans="1:8" ht="50.1" customHeight="1" x14ac:dyDescent="0.2">
      <c r="A179" s="160" t="s">
        <v>108</v>
      </c>
      <c r="B179" s="161"/>
      <c r="C179" s="203" t="str">
        <f>"Электронный справочник на основе Справочника организаций "&amp;$C$2&amp;" (версия для ПК)"</f>
        <v>Электронный справочник на основе Справочника организаций "2ГИС.ТЮМЕНЬ" (версия для ПК)</v>
      </c>
      <c r="D179" s="56">
        <v>14280</v>
      </c>
      <c r="E179" s="37"/>
      <c r="F179" s="37"/>
      <c r="G179" s="37"/>
      <c r="H179" s="38"/>
    </row>
    <row r="180" spans="1:8" ht="50.1" customHeight="1" x14ac:dyDescent="0.2">
      <c r="A180" s="160" t="s">
        <v>109</v>
      </c>
      <c r="B180" s="161"/>
      <c r="C180" s="203" t="str">
        <f>"Электронный справочник на основе Справочника организаций "&amp;$C$2&amp;" (версия для ПК)"</f>
        <v>Электронный справочник на основе Справочника организаций "2ГИС.ТЮМЕНЬ" (версия для ПК)</v>
      </c>
      <c r="D180" s="56">
        <v>25680</v>
      </c>
      <c r="E180" s="37"/>
      <c r="F180" s="37"/>
      <c r="G180" s="37"/>
      <c r="H180" s="38"/>
    </row>
    <row r="181" spans="1:8" ht="50.1" customHeight="1" x14ac:dyDescent="0.2">
      <c r="A181" s="160" t="s">
        <v>110</v>
      </c>
      <c r="B181" s="161"/>
      <c r="C181" s="203" t="str">
        <f>"Интернет-площадка 2gis.ru на основе Cправочника организаций "&amp;$C$2&amp;""</f>
        <v>Интернет-площадка 2gis.ru на основе Cправочника организаций "2ГИС.ТЮМЕНЬ"</v>
      </c>
      <c r="D181" s="56">
        <v>16680</v>
      </c>
      <c r="E181" s="37"/>
      <c r="F181" s="37"/>
      <c r="G181" s="37"/>
      <c r="H181" s="38"/>
    </row>
    <row r="182" spans="1:8" ht="50.1" customHeight="1" x14ac:dyDescent="0.2">
      <c r="A182" s="160" t="s">
        <v>111</v>
      </c>
      <c r="B182" s="161"/>
      <c r="C182" s="203" t="str">
        <f>"Интернет-площадка 2gis.ru на основе Cправочника организаций "&amp;$C$2&amp;""</f>
        <v>Интернет-площадка 2gis.ru на основе Cправочника организаций "2ГИС.ТЮМЕНЬ"</v>
      </c>
      <c r="D182" s="56">
        <v>20016</v>
      </c>
      <c r="E182" s="37"/>
      <c r="F182" s="37"/>
      <c r="G182" s="37"/>
      <c r="H182" s="38"/>
    </row>
    <row r="183" spans="1:8" ht="50.1" customHeight="1" x14ac:dyDescent="0.2">
      <c r="A183" s="160" t="s">
        <v>112</v>
      </c>
      <c r="B183" s="161"/>
      <c r="C183" s="203" t="str">
        <f>"Электронный справочник на основе Справочника организаций "&amp;$C$2&amp;" (версия для ПК)"</f>
        <v>Электронный справочник на основе Справочника организаций "2ГИС.ТЮМЕНЬ" (версия для ПК)</v>
      </c>
      <c r="D183" s="56">
        <v>14280</v>
      </c>
      <c r="E183" s="37"/>
      <c r="F183" s="37"/>
      <c r="G183" s="37"/>
      <c r="H183" s="38"/>
    </row>
    <row r="184" spans="1:8" ht="50.1" customHeight="1" x14ac:dyDescent="0.2">
      <c r="A184" s="160" t="s">
        <v>113</v>
      </c>
      <c r="B184" s="161"/>
      <c r="C184" s="203" t="str">
        <f>"Электронный справочник на основе Справочника организаций "&amp;$C$2&amp;" (версия для ПК)"</f>
        <v>Электронный справочник на основе Справочника организаций "2ГИС.ТЮМЕНЬ" (версия для ПК)</v>
      </c>
      <c r="D184" s="56">
        <v>28560</v>
      </c>
      <c r="E184" s="37"/>
      <c r="F184" s="37"/>
      <c r="G184" s="37"/>
      <c r="H184" s="38"/>
    </row>
    <row r="185" spans="1:8" ht="50.1" customHeight="1" x14ac:dyDescent="0.2">
      <c r="A185" s="160" t="s">
        <v>114</v>
      </c>
      <c r="B185" s="161"/>
      <c r="C185" s="203" t="str">
        <f>"Электронный справочник на основе Справочника организаций"&amp;$C$2&amp;" (версия для ПК)"</f>
        <v>Электронный справочник на основе Справочника организаций"2ГИС.ТЮМЕНЬ" (версия для ПК)</v>
      </c>
      <c r="D185" s="56">
        <v>26040</v>
      </c>
      <c r="E185" s="37"/>
      <c r="F185" s="37"/>
      <c r="G185" s="37"/>
      <c r="H185" s="38"/>
    </row>
    <row r="186" spans="1:8" ht="50.1" customHeight="1" x14ac:dyDescent="0.2">
      <c r="A186" s="160" t="s">
        <v>115</v>
      </c>
      <c r="B186" s="161"/>
      <c r="C186" s="203" t="s">
        <v>95</v>
      </c>
      <c r="D186" s="56">
        <v>720</v>
      </c>
      <c r="E186" s="37"/>
      <c r="F186" s="37"/>
      <c r="G186" s="37"/>
      <c r="H186" s="38"/>
    </row>
    <row r="187" spans="1:8" ht="79.5" customHeight="1" x14ac:dyDescent="0.2">
      <c r="A187" s="160" t="s">
        <v>116</v>
      </c>
      <c r="B187" s="161"/>
      <c r="C187"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"2ГИС.ТЮМЕНЬ" (мобильная версия 2ГИС 4.0 и выше); Интернет-площадка 2gis.ru на основе Cправочника организаций "2ГИС.ТЮМЕНЬ"</v>
      </c>
      <c r="D187" s="56">
        <v>63720</v>
      </c>
      <c r="E187" s="37"/>
      <c r="F187" s="37"/>
      <c r="G187" s="37"/>
      <c r="H187" s="38"/>
    </row>
    <row r="188" spans="1:8" ht="50.1" customHeight="1" thickBot="1" x14ac:dyDescent="0.25">
      <c r="A188" s="160" t="s">
        <v>117</v>
      </c>
      <c r="B188" s="161"/>
      <c r="C188" s="203" t="str">
        <f>"Электронный справочник на основе Справочника организаций "&amp;$C$2&amp;" (версия для ПК)"</f>
        <v>Электронный справочник на основе Справочника организаций "2ГИС.ТЮМЕНЬ" (версия для ПК)</v>
      </c>
      <c r="D188" s="56">
        <v>14280</v>
      </c>
      <c r="E188" s="37"/>
      <c r="F188" s="37"/>
      <c r="G188" s="37"/>
      <c r="H188" s="38"/>
    </row>
    <row r="189" spans="1:8" s="28" customFormat="1" ht="50.1" customHeight="1" thickBot="1" x14ac:dyDescent="0.25">
      <c r="A189" s="24" t="s">
        <v>118</v>
      </c>
      <c r="B189" s="25"/>
      <c r="C189" s="26"/>
      <c r="D189" s="173"/>
      <c r="E189" s="173"/>
      <c r="F189" s="173"/>
      <c r="G189" s="173"/>
      <c r="H189" s="174"/>
    </row>
    <row r="190" spans="1:8" s="16" customFormat="1" ht="50.1" customHeight="1" x14ac:dyDescent="0.2">
      <c r="A190" s="160" t="s">
        <v>119</v>
      </c>
      <c r="B190" s="161"/>
      <c r="C190" s="206" t="str">
        <f>"Электронный справочник на основе Справочника организаций "&amp;$C$2&amp;" (мобильная версия)"</f>
        <v>Электронный справочник на основе Справочника организаций "2ГИС.ТЮМЕНЬ" (мобильная версия)</v>
      </c>
      <c r="D190" s="36">
        <v>5004</v>
      </c>
      <c r="E190" s="37"/>
      <c r="F190" s="37"/>
      <c r="G190" s="37"/>
      <c r="H190" s="38"/>
    </row>
    <row r="191" spans="1:8" s="16" customFormat="1" ht="50.1" customHeight="1" x14ac:dyDescent="0.2">
      <c r="A191" s="160" t="s">
        <v>120</v>
      </c>
      <c r="B191" s="161"/>
      <c r="C191" s="209"/>
      <c r="D191" s="36">
        <v>5004</v>
      </c>
      <c r="E191" s="37"/>
      <c r="F191" s="37"/>
      <c r="G191" s="37"/>
      <c r="H191" s="38"/>
    </row>
    <row r="192" spans="1:8" s="16" customFormat="1" ht="50.1" customHeight="1" x14ac:dyDescent="0.2">
      <c r="A192" s="207" t="s">
        <v>121</v>
      </c>
      <c r="B192" s="208"/>
      <c r="C192" s="209"/>
      <c r="D192" s="297">
        <v>3000</v>
      </c>
      <c r="E192" s="157"/>
      <c r="F192" s="157"/>
      <c r="G192" s="157"/>
      <c r="H192" s="157"/>
    </row>
    <row r="193" spans="1:8" s="16" customFormat="1" ht="50.1" customHeight="1" x14ac:dyDescent="0.2">
      <c r="A193" s="207" t="s">
        <v>122</v>
      </c>
      <c r="B193" s="208"/>
      <c r="C193" s="209"/>
      <c r="D193" s="297">
        <v>300</v>
      </c>
      <c r="E193" s="157"/>
      <c r="F193" s="157"/>
      <c r="G193" s="157"/>
      <c r="H193" s="157"/>
    </row>
    <row r="194" spans="1:8" s="16" customFormat="1" ht="50.1" customHeight="1" thickBot="1" x14ac:dyDescent="0.25">
      <c r="A194" s="207" t="s">
        <v>123</v>
      </c>
      <c r="B194" s="208"/>
      <c r="C194" s="210"/>
      <c r="D194" s="78">
        <v>1050</v>
      </c>
      <c r="E194" s="79"/>
      <c r="F194" s="79"/>
      <c r="G194" s="79"/>
      <c r="H194" s="79"/>
    </row>
    <row r="195" spans="1:8" s="16" customFormat="1" ht="50.1" customHeight="1" thickBot="1" x14ac:dyDescent="0.25">
      <c r="A195" s="24" t="s">
        <v>124</v>
      </c>
      <c r="B195" s="25"/>
      <c r="C195" s="26"/>
      <c r="D195" s="173"/>
      <c r="E195" s="173"/>
      <c r="F195" s="173"/>
      <c r="G195" s="173"/>
      <c r="H195" s="174"/>
    </row>
    <row r="196" spans="1:8" ht="50.1" customHeight="1" x14ac:dyDescent="0.2">
      <c r="A196" s="160" t="s">
        <v>125</v>
      </c>
      <c r="B196" s="161"/>
      <c r="C196"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"2ГИС.ТЮМЕНЬ" (мобильная версия 2ГИС 4.0 и выше)</v>
      </c>
      <c r="D196" s="212">
        <f>F196*1.2</f>
        <v>9936</v>
      </c>
      <c r="E196" s="213">
        <f>F196*1.1</f>
        <v>9108</v>
      </c>
      <c r="F196" s="213">
        <v>8280</v>
      </c>
      <c r="G196" s="213">
        <f>F196*0.75</f>
        <v>6210</v>
      </c>
      <c r="H196" s="214">
        <f>F196*0.5</f>
        <v>4140</v>
      </c>
    </row>
    <row r="197" spans="1:8" ht="50.1" customHeight="1" x14ac:dyDescent="0.2">
      <c r="A197" s="160" t="s">
        <v>126</v>
      </c>
      <c r="B197" s="161"/>
      <c r="C197" s="203" t="str">
        <f>"Интернет-площадка 2gis.ru на основе Cправочника организаций "&amp;$C$2&amp;""</f>
        <v>Интернет-площадка 2gis.ru на основе Cправочника организаций "2ГИС.ТЮМЕНЬ"</v>
      </c>
      <c r="D197" s="36">
        <v>8280</v>
      </c>
      <c r="E197" s="37"/>
      <c r="F197" s="37"/>
      <c r="G197" s="37"/>
      <c r="H197" s="38"/>
    </row>
    <row r="198" spans="1:8" ht="50.1" customHeight="1" x14ac:dyDescent="0.2">
      <c r="A198" s="160" t="s">
        <v>127</v>
      </c>
      <c r="B198" s="161"/>
      <c r="C198" s="203" t="str">
        <f>"Электронный справочник на основе Справочника организаций "&amp;$C$2&amp;" (версия для ПК)"</f>
        <v>Электронный справочник на основе Справочника организаций "2ГИС.ТЮМЕНЬ" (версия для ПК)</v>
      </c>
      <c r="D198" s="56">
        <v>6000</v>
      </c>
      <c r="E198" s="37"/>
      <c r="F198" s="37"/>
      <c r="G198" s="37"/>
      <c r="H198" s="38"/>
    </row>
    <row r="199" spans="1:8" ht="50.1" customHeight="1" x14ac:dyDescent="0.2">
      <c r="A199" s="154" t="s">
        <v>198</v>
      </c>
      <c r="B199" s="204"/>
      <c r="C199"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"2ГИС.ТЮМЕНЬ" (мобильная версия 2ГИС 4.0 и выше)</v>
      </c>
      <c r="D199" s="212">
        <f>F199*1.2</f>
        <v>13968</v>
      </c>
      <c r="E199" s="213">
        <f>F199*1.1</f>
        <v>12804.000000000002</v>
      </c>
      <c r="F199" s="213">
        <v>11640</v>
      </c>
      <c r="G199" s="213">
        <f>F199*0.75</f>
        <v>8730</v>
      </c>
      <c r="H199" s="214">
        <f>F199*0.5</f>
        <v>5820</v>
      </c>
    </row>
    <row r="200" spans="1:8" ht="50.1" customHeight="1" x14ac:dyDescent="0.2">
      <c r="A200" s="160" t="s">
        <v>199</v>
      </c>
      <c r="B200" s="161"/>
      <c r="C200" s="203" t="str">
        <f>"Интернет-площадка 2gis.ru на основе Cправочника организаций "&amp;$C$2&amp;""</f>
        <v>Интернет-площадка 2gis.ru на основе Cправочника организаций "2ГИС.ТЮМЕНЬ"</v>
      </c>
      <c r="D200" s="36">
        <v>11640</v>
      </c>
      <c r="E200" s="37"/>
      <c r="F200" s="37"/>
      <c r="G200" s="37"/>
      <c r="H200" s="38"/>
    </row>
    <row r="201" spans="1:8" ht="50.1" customHeight="1" x14ac:dyDescent="0.2">
      <c r="A201" s="160" t="s">
        <v>130</v>
      </c>
      <c r="B201" s="161"/>
      <c r="C201" s="203" t="str">
        <f>"Электронный справочник на основе Справочника организаций "&amp;$C$2&amp;" (версия для ПК)"</f>
        <v>Электронный справочник на основе Справочника организаций "2ГИС.ТЮМЕНЬ" (версия для ПК)</v>
      </c>
      <c r="D201" s="36">
        <v>8400</v>
      </c>
      <c r="E201" s="37"/>
      <c r="F201" s="37"/>
      <c r="G201" s="37"/>
      <c r="H201" s="38"/>
    </row>
    <row r="202" spans="1:8" s="16" customFormat="1" ht="126" customHeight="1" x14ac:dyDescent="0.2">
      <c r="A202" s="160" t="s">
        <v>131</v>
      </c>
      <c r="B202" s="161"/>
      <c r="C202" s="215" t="str">
        <f>C197</f>
        <v>Интернет-площадка 2gis.ru на основе Cправочника организаций "2ГИС.ТЮМЕНЬ"</v>
      </c>
      <c r="D202" s="212">
        <f>F202*1.2</f>
        <v>9936</v>
      </c>
      <c r="E202" s="213">
        <f>F202*1.1</f>
        <v>9108</v>
      </c>
      <c r="F202" s="213">
        <v>8280</v>
      </c>
      <c r="G202" s="213">
        <f>F202*0.75</f>
        <v>6210</v>
      </c>
      <c r="H202" s="214">
        <f>F202*0.5</f>
        <v>4140</v>
      </c>
    </row>
    <row r="203" spans="1:8" s="16" customFormat="1" ht="126" customHeight="1" thickBot="1" x14ac:dyDescent="0.25">
      <c r="A203" s="160" t="s">
        <v>132</v>
      </c>
      <c r="B203" s="161"/>
      <c r="C203"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203" s="56">
        <v>7464</v>
      </c>
      <c r="E203" s="37"/>
      <c r="F203" s="37"/>
      <c r="G203" s="37"/>
      <c r="H203" s="38"/>
    </row>
    <row r="204" spans="1:8" ht="50.1" customHeight="1" thickBot="1" x14ac:dyDescent="0.25">
      <c r="A204" s="24" t="s">
        <v>200</v>
      </c>
      <c r="B204" s="25"/>
      <c r="C204" s="26"/>
      <c r="D204" s="173"/>
      <c r="E204" s="173"/>
      <c r="F204" s="173"/>
      <c r="G204" s="173"/>
      <c r="H204" s="174"/>
    </row>
    <row r="205" spans="1:8" s="23" customFormat="1" ht="30" customHeight="1" thickBot="1" x14ac:dyDescent="0.25">
      <c r="A205" s="303"/>
      <c r="B205" s="303"/>
      <c r="C205" s="303"/>
      <c r="D205" s="303"/>
      <c r="E205" s="303"/>
      <c r="F205" s="303"/>
      <c r="G205" s="303"/>
      <c r="H205" s="304"/>
    </row>
    <row r="206" spans="1:8" s="16" customFormat="1" ht="83.25" customHeight="1" x14ac:dyDescent="0.2">
      <c r="A206" s="305" t="s">
        <v>201</v>
      </c>
      <c r="B206" s="306"/>
      <c r="C206"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"2ГИС.ТЮМЕНЬ" (версия для ПК); 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206" s="294">
        <v>20130</v>
      </c>
      <c r="E206" s="295"/>
      <c r="F206" s="295"/>
      <c r="G206" s="295"/>
      <c r="H206" s="296"/>
    </row>
    <row r="207" spans="1:8" s="16" customFormat="1" ht="83.25" customHeight="1" thickBot="1" x14ac:dyDescent="0.25">
      <c r="A207" s="307" t="s">
        <v>202</v>
      </c>
      <c r="B207" s="308"/>
      <c r="C207" s="210"/>
      <c r="D207" s="309">
        <v>20130</v>
      </c>
      <c r="E207" s="165"/>
      <c r="F207" s="165"/>
      <c r="G207" s="165"/>
      <c r="H207" s="166"/>
    </row>
    <row r="208" spans="1:8" ht="49.5" customHeight="1" thickBot="1" x14ac:dyDescent="0.25">
      <c r="A208" s="197"/>
      <c r="B208" s="198"/>
      <c r="C208" s="125"/>
      <c r="D208" s="199"/>
      <c r="E208" s="199"/>
      <c r="F208" s="199"/>
      <c r="G208" s="199"/>
      <c r="H208" s="200"/>
    </row>
    <row r="209" spans="1:8" s="23" customFormat="1" ht="26.25" x14ac:dyDescent="0.2">
      <c r="A209" s="216"/>
      <c r="B209" s="217"/>
      <c r="C209" s="218"/>
      <c r="D209" s="217"/>
      <c r="E209" s="217"/>
      <c r="F209" s="217"/>
      <c r="G209" s="217"/>
      <c r="H209" s="219"/>
    </row>
    <row r="210" spans="1:8" s="16" customFormat="1" ht="21" x14ac:dyDescent="0.2">
      <c r="A210" s="220"/>
      <c r="B210" s="221" t="s">
        <v>133</v>
      </c>
      <c r="C210" s="222" t="s">
        <v>714</v>
      </c>
      <c r="D210" s="222"/>
      <c r="E210" s="223"/>
      <c r="F210" s="223"/>
      <c r="G210" s="223"/>
      <c r="H210" s="223"/>
    </row>
    <row r="211" spans="1:8" s="16" customFormat="1" ht="21" x14ac:dyDescent="0.2">
      <c r="A211" s="220"/>
      <c r="B211" s="223"/>
      <c r="C211" s="224" t="s">
        <v>715</v>
      </c>
      <c r="D211" s="224"/>
      <c r="E211" s="223"/>
      <c r="F211" s="223"/>
      <c r="G211" s="223"/>
      <c r="H211" s="223"/>
    </row>
    <row r="212" spans="1:8" s="16" customFormat="1" ht="21" x14ac:dyDescent="0.2">
      <c r="A212" s="220"/>
      <c r="B212" s="223"/>
      <c r="C212" s="224" t="s">
        <v>716</v>
      </c>
      <c r="D212" s="224"/>
      <c r="E212" s="223"/>
      <c r="F212" s="223"/>
      <c r="G212" s="223"/>
      <c r="H212" s="223"/>
    </row>
    <row r="213" spans="1:8" s="16" customFormat="1" ht="21" x14ac:dyDescent="0.2">
      <c r="A213" s="216"/>
      <c r="B213" s="217"/>
      <c r="C213" s="224"/>
      <c r="D213" s="224"/>
      <c r="E213" s="223"/>
      <c r="F213" s="223"/>
      <c r="G213" s="223"/>
      <c r="H213" s="217"/>
    </row>
    <row r="214" spans="1:8" s="16" customFormat="1" ht="26.25" x14ac:dyDescent="0.2">
      <c r="A214" s="227" t="str">
        <f>Абакан_юр!A174</f>
        <v>По соглашению сторон в качестве валюты платежа могут выступать украинские гривны, в этом случае курс следующий: 1 руб. = 0,4408 гривен</v>
      </c>
      <c r="B214" s="227"/>
      <c r="C214" s="227"/>
      <c r="D214" s="228"/>
      <c r="E214" s="228"/>
      <c r="F214" s="229"/>
      <c r="G214" s="230"/>
      <c r="H214" s="230"/>
    </row>
    <row r="215" spans="1:8" ht="26.25" x14ac:dyDescent="0.2">
      <c r="A215" s="227" t="str">
        <f>Абакан_юр!A175</f>
        <v>По соглашению сторон в качестве валюты платежа могут выступать дирхамы ОАЭ, в этом случае курс следующий: 1 руб. = 0,0420 дирхам</v>
      </c>
      <c r="B215" s="227"/>
      <c r="C215" s="227"/>
      <c r="D215" s="228"/>
      <c r="E215" s="228"/>
      <c r="F215" s="229"/>
      <c r="G215" s="232"/>
      <c r="H215" s="232"/>
    </row>
    <row r="216" spans="1:8" ht="26.25" x14ac:dyDescent="0.2">
      <c r="A216" s="227" t="str">
        <f>Абакан_юр!A176</f>
        <v>По соглашению сторон в качестве валюты платежа могут выступать доллары США, в этом случае курс следующий: 1 руб. = 0,0114 доллара</v>
      </c>
      <c r="B216" s="227"/>
      <c r="C216" s="227"/>
      <c r="D216" s="228"/>
      <c r="E216" s="228"/>
      <c r="F216" s="229"/>
      <c r="G216" s="232"/>
      <c r="H216" s="232"/>
    </row>
    <row r="217" spans="1:8" ht="26.25" x14ac:dyDescent="0.2">
      <c r="A217" s="227" t="str">
        <f>Абакан_юр!A177</f>
        <v>По соглашению сторон в качестве валюты платежа могут выступать евро, в этом случае курс следующий: 1 руб. = 0,0105 евро</v>
      </c>
      <c r="B217" s="227"/>
      <c r="C217" s="227"/>
      <c r="D217" s="228"/>
      <c r="E217" s="229"/>
      <c r="F217" s="229"/>
      <c r="G217" s="232"/>
      <c r="H217" s="232"/>
    </row>
    <row r="218" spans="1:8" ht="26.25" x14ac:dyDescent="0.2">
      <c r="A218" s="227" t="str">
        <f>Абакан_юр!A178</f>
        <v>По соглашению сторон в качестве валюты платежа могут выступать чешские кроны, в этом случае курс следующий: 1 руб. = 0,2605 крона</v>
      </c>
      <c r="B218" s="227"/>
      <c r="C218" s="227"/>
      <c r="D218" s="228"/>
      <c r="E218" s="229"/>
      <c r="F218" s="229"/>
      <c r="G218" s="232"/>
      <c r="H218" s="232"/>
    </row>
    <row r="219" spans="1:8" ht="26.25" x14ac:dyDescent="0.2">
      <c r="A219" s="227" t="str">
        <f>Абакан_юр!A179</f>
        <v>По соглашению сторон в качестве валюты платежа могут выступать киргизские сомы, в этом случае курс следующий: 1 руб. = 1,0083 сом</v>
      </c>
      <c r="B219" s="227"/>
      <c r="C219" s="227"/>
      <c r="D219" s="228"/>
      <c r="E219" s="228"/>
      <c r="F219" s="229"/>
      <c r="G219" s="232"/>
      <c r="H219" s="232"/>
    </row>
    <row r="220" spans="1:8" ht="26.25" x14ac:dyDescent="0.2">
      <c r="A220" s="227" t="str">
        <f>Абакан_юр!A180</f>
        <v>По соглашению сторон в качестве валюты платежа могут выступать казахстанские тенге, в этом случае курс следующий: 1 руб. = 5,0473 тенге</v>
      </c>
      <c r="B220" s="227"/>
      <c r="C220" s="227"/>
      <c r="D220" s="228"/>
      <c r="E220" s="228"/>
      <c r="F220" s="229"/>
      <c r="G220" s="232"/>
      <c r="H220" s="232"/>
    </row>
    <row r="221" spans="1:8" ht="26.25" x14ac:dyDescent="0.2">
      <c r="A221" s="233"/>
      <c r="B221" s="233"/>
      <c r="C221" s="234"/>
      <c r="D221" s="235"/>
      <c r="E221" s="235"/>
      <c r="F221" s="236"/>
      <c r="G221" s="237"/>
      <c r="H221" s="237"/>
    </row>
    <row r="222" spans="1:8" ht="21" x14ac:dyDescent="0.2">
      <c r="A222" s="239" t="s">
        <v>144</v>
      </c>
      <c r="B222" s="239"/>
      <c r="C222" s="239"/>
      <c r="D222" s="239"/>
      <c r="E222" s="239"/>
      <c r="F222" s="239"/>
      <c r="G222" s="239"/>
      <c r="H222" s="239"/>
    </row>
    <row r="223" spans="1:8" ht="21" x14ac:dyDescent="0.2">
      <c r="A223" s="239" t="s">
        <v>145</v>
      </c>
      <c r="B223" s="239"/>
      <c r="C223" s="239"/>
      <c r="D223" s="239"/>
      <c r="E223" s="239"/>
      <c r="F223" s="239"/>
      <c r="G223" s="239"/>
      <c r="H223" s="239"/>
    </row>
    <row r="224" spans="1:8" ht="26.25" x14ac:dyDescent="0.2">
      <c r="A224" s="233"/>
      <c r="B224" s="233"/>
      <c r="C224" s="234"/>
      <c r="D224" s="235"/>
      <c r="E224" s="235"/>
      <c r="F224" s="236"/>
      <c r="G224" s="237"/>
      <c r="H224" s="237"/>
    </row>
    <row r="225" spans="1:8" ht="24" thickBot="1" x14ac:dyDescent="0.25">
      <c r="A225" s="240" t="s">
        <v>146</v>
      </c>
      <c r="B225" s="240"/>
      <c r="C225" s="240"/>
      <c r="D225" s="240"/>
      <c r="E225" s="240"/>
      <c r="F225" s="241"/>
      <c r="G225" s="231"/>
      <c r="H225" s="242"/>
    </row>
    <row r="226" spans="1:8" ht="21.75" thickBot="1" x14ac:dyDescent="0.25">
      <c r="A226" s="243" t="s">
        <v>147</v>
      </c>
      <c r="B226" s="244"/>
      <c r="C226" s="244"/>
      <c r="D226" s="244"/>
      <c r="E226" s="245"/>
      <c r="F226" s="246"/>
      <c r="H226" s="247"/>
    </row>
    <row r="227" spans="1:8" ht="21.75" thickBot="1" x14ac:dyDescent="0.25">
      <c r="A227" s="426" t="s">
        <v>148</v>
      </c>
      <c r="B227" s="427"/>
      <c r="C227" s="250" t="s">
        <v>149</v>
      </c>
      <c r="D227" s="440" t="s">
        <v>150</v>
      </c>
      <c r="E227" s="441"/>
      <c r="F227" s="252"/>
      <c r="G227" s="252"/>
      <c r="H227" s="252"/>
    </row>
    <row r="228" spans="1:8" ht="21" x14ac:dyDescent="0.2">
      <c r="A228" s="258" t="s">
        <v>207</v>
      </c>
      <c r="B228" s="259"/>
      <c r="C228" s="261" t="s">
        <v>208</v>
      </c>
      <c r="D228" s="474">
        <v>2190</v>
      </c>
      <c r="E228" s="262"/>
      <c r="F228" s="252"/>
      <c r="G228" s="252"/>
      <c r="H228" s="252"/>
    </row>
    <row r="229" spans="1:8" ht="21" x14ac:dyDescent="0.2">
      <c r="A229" s="258" t="s">
        <v>209</v>
      </c>
      <c r="B229" s="259"/>
      <c r="C229" s="261"/>
      <c r="D229" s="474">
        <v>1590</v>
      </c>
      <c r="E229" s="262"/>
      <c r="F229" s="252"/>
      <c r="G229" s="252"/>
      <c r="H229" s="252"/>
    </row>
    <row r="230" spans="1:8" ht="21" x14ac:dyDescent="0.2">
      <c r="A230" s="258" t="s">
        <v>210</v>
      </c>
      <c r="B230" s="259"/>
      <c r="C230" s="261"/>
      <c r="D230" s="474">
        <v>1440</v>
      </c>
      <c r="E230" s="262"/>
      <c r="F230" s="252"/>
      <c r="G230" s="252"/>
      <c r="H230" s="252"/>
    </row>
    <row r="231" spans="1:8" ht="21.75" thickBot="1" x14ac:dyDescent="0.25">
      <c r="A231" s="258" t="s">
        <v>211</v>
      </c>
      <c r="B231" s="259"/>
      <c r="C231" s="261"/>
      <c r="D231" s="474">
        <v>1290</v>
      </c>
      <c r="E231" s="262"/>
      <c r="F231" s="252"/>
      <c r="G231" s="252"/>
      <c r="H231" s="252"/>
    </row>
    <row r="232" spans="1:8" ht="50.1" customHeight="1" x14ac:dyDescent="0.2">
      <c r="A232" s="253" t="s">
        <v>151</v>
      </c>
      <c r="B232" s="254"/>
      <c r="C232" s="255" t="s">
        <v>152</v>
      </c>
      <c r="D232" s="256" t="s">
        <v>153</v>
      </c>
      <c r="E232" s="257"/>
      <c r="F232" s="252"/>
      <c r="G232" s="252"/>
      <c r="H232" s="252"/>
    </row>
    <row r="233" spans="1:8" ht="50.1" customHeight="1" x14ac:dyDescent="0.2">
      <c r="A233" s="258" t="s">
        <v>154</v>
      </c>
      <c r="B233" s="259"/>
      <c r="C233" s="260" t="s">
        <v>155</v>
      </c>
      <c r="D233" s="261" t="s">
        <v>156</v>
      </c>
      <c r="E233" s="262"/>
      <c r="F233" s="252"/>
      <c r="G233" s="252"/>
      <c r="H233" s="252"/>
    </row>
    <row r="234" spans="1:8" ht="85.5" customHeight="1" thickBot="1" x14ac:dyDescent="0.25">
      <c r="A234" s="321" t="s">
        <v>157</v>
      </c>
      <c r="B234" s="322"/>
      <c r="C234" s="323" t="s">
        <v>158</v>
      </c>
      <c r="D234" s="324" t="s">
        <v>156</v>
      </c>
      <c r="E234" s="325"/>
      <c r="F234" s="252"/>
      <c r="G234" s="252"/>
      <c r="H234" s="252"/>
    </row>
    <row r="235" spans="1:8" ht="50.1" customHeight="1" thickBot="1" x14ac:dyDescent="0.25">
      <c r="A235" s="321" t="s">
        <v>160</v>
      </c>
      <c r="B235" s="322"/>
      <c r="C235" s="611" t="s">
        <v>161</v>
      </c>
      <c r="D235" s="324" t="s">
        <v>156</v>
      </c>
      <c r="E235" s="325"/>
      <c r="F235" s="246"/>
      <c r="G235" s="246"/>
      <c r="H235" s="246"/>
    </row>
    <row r="236" spans="1:8" ht="50.1" customHeight="1" thickBot="1" x14ac:dyDescent="0.25">
      <c r="A236" s="321" t="s">
        <v>162</v>
      </c>
      <c r="B236" s="322"/>
      <c r="C236" s="323" t="s">
        <v>163</v>
      </c>
      <c r="D236" s="324" t="s">
        <v>156</v>
      </c>
      <c r="E236" s="325"/>
      <c r="F236" s="236"/>
      <c r="G236" s="237"/>
      <c r="H236" s="237"/>
    </row>
    <row r="237" spans="1:8" ht="50.1" customHeight="1" x14ac:dyDescent="0.2">
      <c r="A237" s="264" t="s">
        <v>164</v>
      </c>
      <c r="B237" s="264"/>
      <c r="C237" s="264"/>
      <c r="D237" s="264"/>
      <c r="E237" s="264"/>
      <c r="F237" s="264"/>
      <c r="G237" s="264"/>
      <c r="H237" s="264"/>
    </row>
    <row r="238" spans="1:8" ht="50.1" customHeight="1" x14ac:dyDescent="0.2">
      <c r="A238" s="264" t="s">
        <v>165</v>
      </c>
      <c r="B238" s="264"/>
      <c r="C238" s="264"/>
      <c r="D238" s="264"/>
      <c r="E238" s="264"/>
      <c r="F238" s="264"/>
      <c r="G238" s="264"/>
      <c r="H238" s="264"/>
    </row>
    <row r="239" spans="1:8" ht="108.75" customHeight="1" x14ac:dyDescent="0.2">
      <c r="A239" s="326" t="str">
        <f>Абакан_юр!A195</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39" s="326"/>
      <c r="C239" s="326"/>
      <c r="D239" s="326"/>
      <c r="E239" s="326"/>
      <c r="F239" s="326"/>
      <c r="G239" s="326"/>
      <c r="H239" s="326"/>
    </row>
    <row r="240" spans="1:8" ht="111" customHeight="1" x14ac:dyDescent="0.2">
      <c r="A240" s="239" t="s">
        <v>167</v>
      </c>
      <c r="B240" s="239"/>
      <c r="C240" s="239"/>
      <c r="D240" s="239"/>
      <c r="E240" s="239"/>
      <c r="F240" s="239"/>
      <c r="G240" s="239"/>
      <c r="H240" s="239"/>
    </row>
    <row r="241" spans="1:8" ht="185.25" customHeight="1" x14ac:dyDescent="0.2">
      <c r="A241" s="264" t="s">
        <v>168</v>
      </c>
      <c r="B241" s="264"/>
      <c r="C241" s="264"/>
      <c r="D241" s="264"/>
      <c r="E241" s="264"/>
      <c r="F241" s="264"/>
      <c r="G241" s="264"/>
      <c r="H241" s="264"/>
    </row>
    <row r="242" spans="1:8" s="217" customFormat="1" ht="102.75" customHeight="1" x14ac:dyDescent="0.2">
      <c r="A242" s="239" t="s">
        <v>169</v>
      </c>
      <c r="B242" s="239"/>
      <c r="C242" s="239"/>
      <c r="D242" s="239"/>
      <c r="E242" s="239"/>
      <c r="F242" s="239"/>
      <c r="G242" s="239"/>
      <c r="H242" s="239"/>
    </row>
    <row r="243" spans="1:8" s="238" customFormat="1" ht="222.75" customHeight="1" x14ac:dyDescent="0.2">
      <c r="A243" s="216"/>
      <c r="B243" s="217"/>
      <c r="C243" s="218"/>
      <c r="D243" s="217"/>
      <c r="E243" s="217"/>
      <c r="F243" s="217"/>
      <c r="G243" s="217"/>
      <c r="H243" s="219"/>
    </row>
    <row r="244" spans="1:8" ht="40.5" customHeight="1" x14ac:dyDescent="0.2"/>
    <row r="245" spans="1:8" ht="40.5" customHeight="1" x14ac:dyDescent="0.2"/>
    <row r="246" spans="1:8" ht="183" customHeight="1" x14ac:dyDescent="0.2"/>
    <row r="247" spans="1:8" ht="81" customHeight="1" x14ac:dyDescent="0.2"/>
    <row r="249" spans="1:8" s="266" customFormat="1" ht="114.75" customHeight="1" x14ac:dyDescent="0.2">
      <c r="A249" s="216"/>
      <c r="B249" s="217"/>
      <c r="C249" s="218"/>
      <c r="D249" s="217"/>
      <c r="E249" s="217"/>
      <c r="F249" s="217"/>
      <c r="G249" s="217"/>
      <c r="H249" s="219"/>
    </row>
  </sheetData>
  <sheetProtection selectLockedCells="1" selectUnlockedCells="1"/>
  <mergeCells count="408">
    <mergeCell ref="A239:H239"/>
    <mergeCell ref="A240:H240"/>
    <mergeCell ref="A241:H241"/>
    <mergeCell ref="A242:E242"/>
    <mergeCell ref="F242:H242"/>
    <mergeCell ref="A235:B235"/>
    <mergeCell ref="D235:E235"/>
    <mergeCell ref="A236:B236"/>
    <mergeCell ref="D236:E236"/>
    <mergeCell ref="A237:H237"/>
    <mergeCell ref="A238:H238"/>
    <mergeCell ref="A232:B232"/>
    <mergeCell ref="D232:E232"/>
    <mergeCell ref="A233:B233"/>
    <mergeCell ref="D233:E233"/>
    <mergeCell ref="A234:B234"/>
    <mergeCell ref="D234:E234"/>
    <mergeCell ref="A228:B228"/>
    <mergeCell ref="C228:C231"/>
    <mergeCell ref="D228:E228"/>
    <mergeCell ref="A229:B229"/>
    <mergeCell ref="D229:E229"/>
    <mergeCell ref="A230:B230"/>
    <mergeCell ref="D230:E230"/>
    <mergeCell ref="A231:B231"/>
    <mergeCell ref="D231:E231"/>
    <mergeCell ref="A222:H222"/>
    <mergeCell ref="A223:H223"/>
    <mergeCell ref="A225:E225"/>
    <mergeCell ref="A226:E226"/>
    <mergeCell ref="A227:B227"/>
    <mergeCell ref="D227:E227"/>
    <mergeCell ref="A215:C215"/>
    <mergeCell ref="A216:C216"/>
    <mergeCell ref="A217:C217"/>
    <mergeCell ref="A218:C218"/>
    <mergeCell ref="A219:C219"/>
    <mergeCell ref="A220:C220"/>
    <mergeCell ref="C210:D210"/>
    <mergeCell ref="C211:D211"/>
    <mergeCell ref="C212:D212"/>
    <mergeCell ref="C213:D213"/>
    <mergeCell ref="A214:C214"/>
    <mergeCell ref="G214:H214"/>
    <mergeCell ref="A206:B206"/>
    <mergeCell ref="C206:C207"/>
    <mergeCell ref="D206:H206"/>
    <mergeCell ref="A207:B207"/>
    <mergeCell ref="D207:H207"/>
    <mergeCell ref="A208:B208"/>
    <mergeCell ref="D208:H208"/>
    <mergeCell ref="A202:B202"/>
    <mergeCell ref="A203:B203"/>
    <mergeCell ref="D203:H203"/>
    <mergeCell ref="A204:B204"/>
    <mergeCell ref="D204:H204"/>
    <mergeCell ref="A205:C205"/>
    <mergeCell ref="D205:H205"/>
    <mergeCell ref="A198:B198"/>
    <mergeCell ref="D198:H198"/>
    <mergeCell ref="A199:B199"/>
    <mergeCell ref="A200:B200"/>
    <mergeCell ref="D200:H200"/>
    <mergeCell ref="A201:B201"/>
    <mergeCell ref="D201:H201"/>
    <mergeCell ref="D194:H194"/>
    <mergeCell ref="A195:B195"/>
    <mergeCell ref="D195:H195"/>
    <mergeCell ref="A196:B196"/>
    <mergeCell ref="A197:B197"/>
    <mergeCell ref="D197:H197"/>
    <mergeCell ref="A190:B190"/>
    <mergeCell ref="C190:C194"/>
    <mergeCell ref="D190:H190"/>
    <mergeCell ref="A191:B191"/>
    <mergeCell ref="D191:H191"/>
    <mergeCell ref="A192:B192"/>
    <mergeCell ref="D192:H192"/>
    <mergeCell ref="A193:B193"/>
    <mergeCell ref="D193:H193"/>
    <mergeCell ref="A194:B194"/>
    <mergeCell ref="A187:B187"/>
    <mergeCell ref="D187:H187"/>
    <mergeCell ref="A188:B188"/>
    <mergeCell ref="D188:H188"/>
    <mergeCell ref="A189:B189"/>
    <mergeCell ref="D189:H189"/>
    <mergeCell ref="A184:B184"/>
    <mergeCell ref="D184:H184"/>
    <mergeCell ref="A185:B185"/>
    <mergeCell ref="D185:H185"/>
    <mergeCell ref="A186:B186"/>
    <mergeCell ref="D186:H186"/>
    <mergeCell ref="A181:B181"/>
    <mergeCell ref="D181:H181"/>
    <mergeCell ref="A182:B182"/>
    <mergeCell ref="D182:H182"/>
    <mergeCell ref="A183:B183"/>
    <mergeCell ref="D183:H183"/>
    <mergeCell ref="A178:B178"/>
    <mergeCell ref="D178:H178"/>
    <mergeCell ref="A179:B179"/>
    <mergeCell ref="D179:H179"/>
    <mergeCell ref="A180:B180"/>
    <mergeCell ref="D180:H180"/>
    <mergeCell ref="A175:B175"/>
    <mergeCell ref="D175:H175"/>
    <mergeCell ref="A176:B176"/>
    <mergeCell ref="D176:H176"/>
    <mergeCell ref="A177:B177"/>
    <mergeCell ref="D177:H177"/>
    <mergeCell ref="A172:B172"/>
    <mergeCell ref="D172:H172"/>
    <mergeCell ref="A173:B173"/>
    <mergeCell ref="D173:H173"/>
    <mergeCell ref="A174:B174"/>
    <mergeCell ref="D174:H174"/>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D138:H138"/>
    <mergeCell ref="A139:B139"/>
    <mergeCell ref="D139:H139"/>
    <mergeCell ref="A140:B140"/>
    <mergeCell ref="D140:H140"/>
    <mergeCell ref="A141:B141"/>
    <mergeCell ref="D141:H141"/>
    <mergeCell ref="A134:B134"/>
    <mergeCell ref="D134:H134"/>
    <mergeCell ref="A135:B135"/>
    <mergeCell ref="D135:H135"/>
    <mergeCell ref="A136:B136"/>
    <mergeCell ref="C136:C153"/>
    <mergeCell ref="D136:H136"/>
    <mergeCell ref="A137:B137"/>
    <mergeCell ref="D137:H137"/>
    <mergeCell ref="A138:B138"/>
    <mergeCell ref="A131:B131"/>
    <mergeCell ref="D131:H131"/>
    <mergeCell ref="A132:B132"/>
    <mergeCell ref="D132:H132"/>
    <mergeCell ref="A133:B133"/>
    <mergeCell ref="D133:H133"/>
    <mergeCell ref="A128:B128"/>
    <mergeCell ref="D128:H128"/>
    <mergeCell ref="A129:B129"/>
    <mergeCell ref="D129:H129"/>
    <mergeCell ref="A130:B130"/>
    <mergeCell ref="D130:H130"/>
    <mergeCell ref="D123:H123"/>
    <mergeCell ref="A124:B124"/>
    <mergeCell ref="C124:C132"/>
    <mergeCell ref="D124:H124"/>
    <mergeCell ref="A125:B125"/>
    <mergeCell ref="D125:H125"/>
    <mergeCell ref="A126:B126"/>
    <mergeCell ref="D126:H126"/>
    <mergeCell ref="A127:B127"/>
    <mergeCell ref="D127:H127"/>
    <mergeCell ref="A120:B120"/>
    <mergeCell ref="D120:H120"/>
    <mergeCell ref="A121:B121"/>
    <mergeCell ref="D121:H121"/>
    <mergeCell ref="A122:C122"/>
    <mergeCell ref="D122:H122"/>
    <mergeCell ref="A117:B117"/>
    <mergeCell ref="D117:H117"/>
    <mergeCell ref="A118:B118"/>
    <mergeCell ref="D118:H118"/>
    <mergeCell ref="A119:B119"/>
    <mergeCell ref="D119:H119"/>
    <mergeCell ref="A114:B114"/>
    <mergeCell ref="D114:H114"/>
    <mergeCell ref="A115:B115"/>
    <mergeCell ref="D115:H115"/>
    <mergeCell ref="A116:B116"/>
    <mergeCell ref="D116:H116"/>
    <mergeCell ref="A111:B111"/>
    <mergeCell ref="D111:H111"/>
    <mergeCell ref="A112:B112"/>
    <mergeCell ref="D112:H112"/>
    <mergeCell ref="A113:B113"/>
    <mergeCell ref="D113:H113"/>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02:B102"/>
    <mergeCell ref="D102:H102"/>
    <mergeCell ref="A103:B103"/>
    <mergeCell ref="D103:H103"/>
    <mergeCell ref="A104:B104"/>
    <mergeCell ref="D104:H104"/>
    <mergeCell ref="A99:B99"/>
    <mergeCell ref="D99:H99"/>
    <mergeCell ref="A100:B100"/>
    <mergeCell ref="D100:H100"/>
    <mergeCell ref="A101:B101"/>
    <mergeCell ref="D101:H101"/>
    <mergeCell ref="A96:B96"/>
    <mergeCell ref="D96:H96"/>
    <mergeCell ref="A97:B97"/>
    <mergeCell ref="D97:H97"/>
    <mergeCell ref="A98:B98"/>
    <mergeCell ref="D98:H98"/>
    <mergeCell ref="A93:B93"/>
    <mergeCell ref="D93:H93"/>
    <mergeCell ref="A94:B94"/>
    <mergeCell ref="D94:H94"/>
    <mergeCell ref="A95:B95"/>
    <mergeCell ref="D95:H95"/>
    <mergeCell ref="A90:B90"/>
    <mergeCell ref="D90:H90"/>
    <mergeCell ref="A91:B91"/>
    <mergeCell ref="D91:H91"/>
    <mergeCell ref="A92:B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D70:H70"/>
    <mergeCell ref="A71:C71"/>
    <mergeCell ref="D71:H71"/>
    <mergeCell ref="A72:B72"/>
    <mergeCell ref="C72:C121"/>
    <mergeCell ref="D72:H72"/>
    <mergeCell ref="A73:B73"/>
    <mergeCell ref="D73:H73"/>
    <mergeCell ref="A74:B74"/>
    <mergeCell ref="D74:H74"/>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51:H51"/>
    <mergeCell ref="A52:A53"/>
    <mergeCell ref="D52:H53"/>
    <mergeCell ref="D54:H54"/>
    <mergeCell ref="A55:A59"/>
    <mergeCell ref="B55:B56"/>
    <mergeCell ref="C55:C56"/>
    <mergeCell ref="D55:D59"/>
    <mergeCell ref="E55:E59"/>
    <mergeCell ref="F55:F59"/>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27"/>
  <sheetViews>
    <sheetView view="pageBreakPreview" zoomScale="40" zoomScaleNormal="60" zoomScaleSheetLayoutView="40" workbookViewId="0">
      <pane ySplit="4" topLeftCell="A155" activePane="bottomLeft" state="frozen"/>
      <selection activeCell="A181" sqref="A181:B181"/>
      <selection pane="bottomLeft" activeCell="A181" sqref="A181:B181"/>
    </sheetView>
  </sheetViews>
  <sheetFormatPr defaultColWidth="9.140625" defaultRowHeight="12.75" outlineLevelRow="1" x14ac:dyDescent="0.2"/>
  <cols>
    <col min="1" max="1" width="45.7109375" style="216" customWidth="1"/>
    <col min="2" max="2" width="80.7109375" style="217" customWidth="1"/>
    <col min="3" max="3" width="120.7109375" style="218" customWidth="1"/>
    <col min="4" max="7" width="30.7109375" style="217" customWidth="1"/>
    <col min="8" max="8" width="30.7109375" style="219" customWidth="1"/>
    <col min="9" max="16384" width="9.140625" style="219"/>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июня 2024 г.</v>
      </c>
      <c r="B2" s="6" t="s">
        <v>2</v>
      </c>
      <c r="C2" s="7" t="s">
        <v>717</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s="16" customFormat="1" ht="24.95" customHeight="1" thickBot="1" x14ac:dyDescent="0.25">
      <c r="A6" s="81"/>
      <c r="B6" s="129"/>
      <c r="C6" s="130"/>
      <c r="D6" s="267" t="s">
        <v>171</v>
      </c>
      <c r="E6" s="268" t="s">
        <v>172</v>
      </c>
      <c r="F6" s="269" t="s">
        <v>173</v>
      </c>
      <c r="G6" s="268" t="s">
        <v>174</v>
      </c>
      <c r="H6" s="270" t="s">
        <v>175</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"2ГИС.УЛАН-УДЭ" (версия для ПК); 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Интернет-площадки и Веб-приложения на основе Cправочника организаций "2ГИС.УЛАН-УДЭ", http://api.2gis.ru/</v>
      </c>
      <c r="D7" s="31">
        <f>F7*1.2</f>
        <v>16488</v>
      </c>
      <c r="E7" s="32">
        <f>F7*1.1</f>
        <v>15114.000000000002</v>
      </c>
      <c r="F7" s="32">
        <v>13740</v>
      </c>
      <c r="G7" s="32">
        <f>F7*0.75</f>
        <v>10305</v>
      </c>
      <c r="H7" s="33">
        <f>F7*0.5</f>
        <v>6870</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"2ГИС.УЛАН-УДЭ" (версия для ПК); 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Интернет-площадки и Веб-приложения на основе Cправочника организаций "2ГИС.УЛАН-УДЭ",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"2ГИС.УЛАН-УДЭ" (версия для ПК); 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Интернет-площадки и Веб-приложения на основе Cправочника организаций "2ГИС.УЛАН-УДЭ", http://api.2gis.ru/</v>
      </c>
      <c r="D12" s="54">
        <f>F12*1.2</f>
        <v>17064</v>
      </c>
      <c r="E12" s="32">
        <f>F12*1.1</f>
        <v>15642.000000000002</v>
      </c>
      <c r="F12" s="32">
        <v>14220</v>
      </c>
      <c r="G12" s="32">
        <f>F12*0.75</f>
        <v>10665</v>
      </c>
      <c r="H12" s="33">
        <f>F12*0.5</f>
        <v>7110</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"2ГИС.УЛАН-УДЭ" (версия для ПК); 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Интернет-площадки и Веб-приложения на основе Cправочника организаций "2ГИС.УЛАН-УДЭ",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1062</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"2ГИС.УЛАН-УДЭ"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"2ГИС.УЛАН-УДЭ"; Электронный справочник "2ГИС.УЛАН-УДЭ"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Интернет-площадки и Веб-приложения на основе Cправочника организаций "2ГИС.УЛАН-УДЭ", http://api.2gis.ru/</v>
      </c>
      <c r="D23" s="271">
        <v>48</v>
      </c>
      <c r="E23" s="272"/>
      <c r="F23" s="272"/>
      <c r="G23" s="272"/>
      <c r="H23" s="273"/>
    </row>
    <row r="24" spans="1:8" s="16" customFormat="1" ht="94.5" customHeight="1" x14ac:dyDescent="0.2">
      <c r="A24" s="71"/>
      <c r="B24" s="92"/>
      <c r="C24" s="93"/>
      <c r="D24" s="94"/>
      <c r="E24" s="95"/>
      <c r="F24" s="95"/>
      <c r="G24" s="95"/>
      <c r="H24" s="274"/>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2ГИС 4.0 и выше)</v>
      </c>
      <c r="D25" s="275"/>
      <c r="E25" s="276"/>
      <c r="F25" s="276"/>
      <c r="G25" s="276"/>
      <c r="H25" s="277"/>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"2ГИС.УЛАН-УДЭ" (версия для ПК); 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v>
      </c>
      <c r="D27" s="31">
        <f>F27*1.2</f>
        <v>23083.200000000001</v>
      </c>
      <c r="E27" s="32">
        <f>F27*1.1</f>
        <v>21159.600000000002</v>
      </c>
      <c r="F27" s="32">
        <v>19236</v>
      </c>
      <c r="G27" s="32">
        <f>F27*0.75</f>
        <v>14427</v>
      </c>
      <c r="H27" s="33">
        <f>F27*0.5</f>
        <v>9618</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"2ГИС.УЛАН-УДЭ" (версия для ПК); 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v>
      </c>
      <c r="D32" s="54">
        <f>F32*1.2</f>
        <v>23889.599999999999</v>
      </c>
      <c r="E32" s="32">
        <f>F32*1.1</f>
        <v>21898.800000000003</v>
      </c>
      <c r="F32" s="32">
        <v>19908</v>
      </c>
      <c r="G32" s="32">
        <f>F32*0.75</f>
        <v>14931</v>
      </c>
      <c r="H32" s="33">
        <f>F32*0.5</f>
        <v>9954</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1560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"2ГИС.УЛАН-УДЭ"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"2ГИС.УЛАН-УДЭ"; Электронный справочник "2ГИС.УЛАН-УДЭ"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v>
      </c>
      <c r="D43" s="90">
        <v>72</v>
      </c>
      <c r="E43" s="90"/>
      <c r="F43" s="90"/>
      <c r="G43" s="90"/>
      <c r="H43" s="91"/>
    </row>
    <row r="44" spans="1:8" s="16" customFormat="1" ht="69.75" customHeight="1" x14ac:dyDescent="0.2">
      <c r="A44" s="71"/>
      <c r="B44" s="92"/>
      <c r="C44" s="93"/>
      <c r="D44" s="95"/>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2ГИС 4.0 и выше)</v>
      </c>
      <c r="D45" s="95"/>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2ГИС 4.0 и выше)</v>
      </c>
      <c r="D46" s="100"/>
      <c r="E46" s="100"/>
      <c r="F46" s="100"/>
      <c r="G46" s="100"/>
      <c r="H46" s="101"/>
    </row>
    <row r="47" spans="1:8" s="16" customFormat="1" ht="24.95" customHeight="1" thickBot="1" x14ac:dyDescent="0.25">
      <c r="A47" s="81"/>
      <c r="B47" s="129"/>
      <c r="C47" s="130"/>
      <c r="D47" s="113"/>
      <c r="E47" s="114"/>
      <c r="F47" s="114"/>
      <c r="G47" s="114"/>
      <c r="H47" s="115"/>
    </row>
    <row r="48" spans="1:8" s="16" customFormat="1" ht="50.1" customHeight="1" thickBot="1" x14ac:dyDescent="0.25">
      <c r="A48" s="278" t="s">
        <v>176</v>
      </c>
      <c r="B48" s="66" t="s">
        <v>177</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"2ГИС.УЛАН-УДЭ" (версия для ПК)</v>
      </c>
      <c r="D48" s="279">
        <f>F48*1.2</f>
        <v>6768</v>
      </c>
      <c r="E48" s="279">
        <f>F48*1.1</f>
        <v>6204.0000000000009</v>
      </c>
      <c r="F48" s="279">
        <v>5640</v>
      </c>
      <c r="G48" s="279">
        <f>F48*0.75</f>
        <v>4230</v>
      </c>
      <c r="H48" s="279">
        <f>F48*0.5</f>
        <v>2820</v>
      </c>
    </row>
    <row r="49" spans="1:8" s="16" customFormat="1" ht="99.95" customHeight="1" thickBot="1" x14ac:dyDescent="0.25">
      <c r="A49" s="278"/>
      <c r="B49" s="72" t="s">
        <v>178</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"2ГИС.УЛАН-УДЭ" (версия для ПК); 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v>
      </c>
      <c r="D49" s="280"/>
      <c r="E49" s="280"/>
      <c r="F49" s="280"/>
      <c r="G49" s="280"/>
      <c r="H49" s="280"/>
    </row>
    <row r="50" spans="1:8" s="16" customFormat="1" ht="99.95" customHeight="1" thickBot="1" x14ac:dyDescent="0.25">
      <c r="A50" s="278"/>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v>
      </c>
      <c r="D50" s="280"/>
      <c r="E50" s="280"/>
      <c r="F50" s="280"/>
      <c r="G50" s="280"/>
      <c r="H50" s="280"/>
    </row>
    <row r="51" spans="1:8" s="16" customFormat="1" ht="24.95" customHeight="1" thickBot="1" x14ac:dyDescent="0.25">
      <c r="A51" s="81"/>
      <c r="B51" s="129"/>
      <c r="C51" s="130"/>
      <c r="D51" s="113"/>
      <c r="E51" s="114"/>
      <c r="F51" s="114"/>
      <c r="G51" s="114"/>
      <c r="H51" s="115"/>
    </row>
    <row r="52" spans="1:8" s="16" customFormat="1" ht="50.1" customHeight="1" x14ac:dyDescent="0.2">
      <c r="A52" s="281" t="s">
        <v>179</v>
      </c>
      <c r="B52" s="66" t="s">
        <v>180</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"2ГИС.УЛАН-УДЭ" (версия для ПК)</v>
      </c>
      <c r="D52" s="89">
        <v>300</v>
      </c>
      <c r="E52" s="90"/>
      <c r="F52" s="90"/>
      <c r="G52" s="90"/>
      <c r="H52" s="91"/>
    </row>
    <row r="53" spans="1:8" s="16" customFormat="1" ht="99.95" customHeight="1"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v>
      </c>
      <c r="D53" s="99"/>
      <c r="E53" s="100"/>
      <c r="F53" s="100"/>
      <c r="G53" s="100"/>
      <c r="H53" s="101"/>
    </row>
    <row r="54" spans="1:8" s="16" customFormat="1" ht="24.95" customHeight="1" thickBot="1" x14ac:dyDescent="0.25">
      <c r="A54" s="81"/>
      <c r="B54" s="82"/>
      <c r="C54" s="83"/>
      <c r="D54" s="113"/>
      <c r="E54" s="114"/>
      <c r="F54" s="114"/>
      <c r="G54" s="114"/>
      <c r="H54" s="115"/>
    </row>
    <row r="55" spans="1:8" s="16" customFormat="1" ht="48" customHeight="1" x14ac:dyDescent="0.2">
      <c r="A55" s="29" t="s">
        <v>31</v>
      </c>
      <c r="B55" s="30" t="s">
        <v>27</v>
      </c>
      <c r="C5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"2ГИС.УЛАН-УДЭ" (версия для ПК); 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Интернет-площадки и Веб-приложения на основе Cправочника организаций "2ГИС.УЛАН-УДЭ", http://api.2gis.ru/</v>
      </c>
      <c r="D55" s="31">
        <f>F55*1.2</f>
        <v>19785.599999999999</v>
      </c>
      <c r="E55" s="32">
        <f>F55*1.1</f>
        <v>18136.800000000003</v>
      </c>
      <c r="F55" s="32">
        <v>16488</v>
      </c>
      <c r="G55" s="32">
        <f>F55*0.75</f>
        <v>12366</v>
      </c>
      <c r="H55" s="33">
        <f>F55*0.5</f>
        <v>8244</v>
      </c>
    </row>
    <row r="56" spans="1:8" s="16" customFormat="1" ht="132" customHeight="1" x14ac:dyDescent="0.2">
      <c r="A56" s="34"/>
      <c r="B56" s="35"/>
      <c r="C56" s="35"/>
      <c r="D56" s="36"/>
      <c r="E56" s="37"/>
      <c r="F56" s="37"/>
      <c r="G56" s="37"/>
      <c r="H56" s="38"/>
    </row>
    <row r="57" spans="1:8" s="16" customFormat="1" ht="127.5" customHeight="1" x14ac:dyDescent="0.2">
      <c r="A57" s="34"/>
      <c r="B57" s="39" t="s">
        <v>12</v>
      </c>
      <c r="C5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"2ГИС.УЛАН-УДЭ" (версия для ПК); 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Интернет-площадки и Веб-приложения на основе Cправочника организаций "2ГИС.УЛАН-УДЭ", http://api.2gis.ru/</v>
      </c>
      <c r="D57" s="36"/>
      <c r="E57" s="37"/>
      <c r="F57" s="37"/>
      <c r="G57" s="37"/>
      <c r="H57" s="38"/>
    </row>
    <row r="58" spans="1:8" s="16" customFormat="1" ht="127.5" customHeight="1" thickBot="1" x14ac:dyDescent="0.25">
      <c r="A58" s="119"/>
      <c r="B58" s="120" t="s">
        <v>33</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2ГИС 4.0 и выше)</v>
      </c>
      <c r="D58" s="121"/>
      <c r="E58" s="122"/>
      <c r="F58" s="122"/>
      <c r="G58" s="122"/>
      <c r="H58" s="123"/>
    </row>
    <row r="59" spans="1:8" s="16" customFormat="1" ht="166.5" customHeight="1" thickBot="1" x14ac:dyDescent="0.25">
      <c r="A59" s="41"/>
      <c r="B59" s="42" t="s">
        <v>13</v>
      </c>
      <c r="C5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2ГИС 4.0 и выше)</v>
      </c>
      <c r="D59" s="44"/>
      <c r="E59" s="45"/>
      <c r="F59" s="45"/>
      <c r="G59" s="45"/>
      <c r="H59" s="46"/>
    </row>
    <row r="60" spans="1:8" s="16" customFormat="1" ht="24.95" customHeight="1" thickBot="1" x14ac:dyDescent="0.25">
      <c r="A60" s="47"/>
      <c r="B60" s="48"/>
      <c r="C60" s="49"/>
      <c r="D60" s="50"/>
      <c r="E60" s="51"/>
      <c r="F60" s="51"/>
      <c r="G60" s="51"/>
      <c r="H60" s="52"/>
    </row>
    <row r="61" spans="1:8" s="16" customFormat="1" ht="48" customHeight="1" x14ac:dyDescent="0.2">
      <c r="A61" s="53" t="s">
        <v>35</v>
      </c>
      <c r="B61" s="30" t="s">
        <v>27</v>
      </c>
      <c r="C61"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"2ГИС.УЛАН-УДЭ" (версия для ПК); 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Интернет-площадки и Веб-приложения на основе Cправочника организаций "2ГИС.УЛАН-УДЭ", http://api.2gis.ru/</v>
      </c>
      <c r="D61" s="54">
        <f>F61*1.2</f>
        <v>20476.8</v>
      </c>
      <c r="E61" s="32">
        <f>F61*1.1</f>
        <v>18770.400000000001</v>
      </c>
      <c r="F61" s="32">
        <v>17064</v>
      </c>
      <c r="G61" s="32">
        <f>F61*0.75</f>
        <v>12798</v>
      </c>
      <c r="H61" s="33">
        <f>F61*0.5</f>
        <v>8532</v>
      </c>
    </row>
    <row r="62" spans="1:8" s="16" customFormat="1" ht="132" customHeight="1" x14ac:dyDescent="0.2">
      <c r="A62" s="55"/>
      <c r="B62" s="35"/>
      <c r="C62" s="35"/>
      <c r="D62" s="56"/>
      <c r="E62" s="37"/>
      <c r="F62" s="37"/>
      <c r="G62" s="37"/>
      <c r="H62" s="38"/>
    </row>
    <row r="63" spans="1:8" s="16" customFormat="1" ht="138.94999999999999" customHeight="1" x14ac:dyDescent="0.2">
      <c r="A63" s="55"/>
      <c r="B63" s="39" t="s">
        <v>12</v>
      </c>
      <c r="C63"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"2ГИС.УЛАН-УДЭ" (версия для ПК); 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Интернет-площадки и Веб-приложения на основе Cправочника организаций "2ГИС.УЛАН-УДЭ", http://api.2gis.ru/</v>
      </c>
      <c r="D63" s="56"/>
      <c r="E63" s="37"/>
      <c r="F63" s="37"/>
      <c r="G63" s="37"/>
      <c r="H63" s="38"/>
    </row>
    <row r="64" spans="1:8" s="16" customFormat="1" ht="166.5" customHeight="1" x14ac:dyDescent="0.2">
      <c r="A64" s="55"/>
      <c r="B64" s="57" t="s">
        <v>13</v>
      </c>
      <c r="C64"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2ГИС 4.0 и выше)</v>
      </c>
      <c r="D64" s="56"/>
      <c r="E64" s="37"/>
      <c r="F64" s="37"/>
      <c r="G64" s="37"/>
      <c r="H64" s="38"/>
    </row>
    <row r="65" spans="1:8" s="16" customFormat="1" ht="92.25" customHeight="1" thickBot="1" x14ac:dyDescent="0.25">
      <c r="A65" s="59"/>
      <c r="B65" s="42" t="s">
        <v>36</v>
      </c>
      <c r="C65"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2ГИС 4.0 и выше)</v>
      </c>
      <c r="D65" s="61"/>
      <c r="E65" s="45"/>
      <c r="F65" s="45"/>
      <c r="G65" s="45"/>
      <c r="H65" s="46"/>
    </row>
    <row r="66" spans="1:8" s="16" customFormat="1" ht="24.95" customHeight="1" thickBot="1" x14ac:dyDescent="0.25">
      <c r="A66" s="81"/>
      <c r="B66" s="82"/>
      <c r="C66" s="83"/>
      <c r="D66" s="84"/>
      <c r="E66" s="85"/>
      <c r="F66" s="85"/>
      <c r="G66" s="85"/>
      <c r="H66" s="86"/>
    </row>
    <row r="67" spans="1:8" s="16" customFormat="1" ht="50.1" customHeight="1" x14ac:dyDescent="0.2">
      <c r="A67" s="65" t="s">
        <v>37</v>
      </c>
      <c r="B67" s="87" t="s">
        <v>23</v>
      </c>
      <c r="C67"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Интернет-площадки и Веб-приложения на основе Cправочника организаций "2ГИС.УЛАН-УДЭ", http://api.2gis.ru/</v>
      </c>
      <c r="D67" s="271">
        <v>48</v>
      </c>
      <c r="E67" s="272"/>
      <c r="F67" s="272"/>
      <c r="G67" s="272"/>
      <c r="H67" s="273"/>
    </row>
    <row r="68" spans="1:8" s="16" customFormat="1" ht="94.5" customHeight="1" x14ac:dyDescent="0.2">
      <c r="A68" s="71"/>
      <c r="B68" s="92"/>
      <c r="C68" s="93"/>
      <c r="D68" s="94"/>
      <c r="E68" s="95"/>
      <c r="F68" s="95"/>
      <c r="G68" s="95"/>
      <c r="H68" s="274"/>
    </row>
    <row r="69" spans="1:8" s="16" customFormat="1" ht="163.5" customHeight="1" thickBot="1" x14ac:dyDescent="0.25">
      <c r="A69" s="77"/>
      <c r="B69" s="97" t="s">
        <v>13</v>
      </c>
      <c r="C69"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2ГИС 4.0 и выше)</v>
      </c>
      <c r="D69" s="275"/>
      <c r="E69" s="276"/>
      <c r="F69" s="276"/>
      <c r="G69" s="276"/>
      <c r="H69" s="277"/>
    </row>
    <row r="70" spans="1:8" s="16" customFormat="1" ht="24.95" customHeight="1" thickBot="1" x14ac:dyDescent="0.25">
      <c r="A70" s="81"/>
      <c r="B70" s="129"/>
      <c r="C70" s="130"/>
      <c r="D70" s="113"/>
      <c r="E70" s="114"/>
      <c r="F70" s="114"/>
      <c r="G70" s="114"/>
      <c r="H70" s="115"/>
    </row>
    <row r="71" spans="1:8" s="16" customFormat="1" ht="50.1" customHeight="1" thickBot="1" x14ac:dyDescent="0.25">
      <c r="A71" s="136" t="s">
        <v>38</v>
      </c>
      <c r="B71" s="137"/>
      <c r="C71" s="137"/>
      <c r="D71" s="138" t="str">
        <f>"от "&amp;MIN(D72:D111)&amp;" до "&amp;MAX(D72:D111)</f>
        <v>от 3498 до 272844</v>
      </c>
      <c r="E71" s="139"/>
      <c r="F71" s="139"/>
      <c r="G71" s="139"/>
      <c r="H71" s="140"/>
    </row>
    <row r="72" spans="1:8" s="16" customFormat="1" ht="37.5" customHeight="1" outlineLevel="1" x14ac:dyDescent="0.2">
      <c r="A72" s="141" t="s">
        <v>39</v>
      </c>
      <c r="B72" s="142"/>
      <c r="C72" s="535" t="str">
        <f>"Электронный справочник на основе Справочника организаций"&amp;$C$2&amp;" (версия для ПК)"</f>
        <v>Электронный справочник на основе Справочника организаций"2ГИС.УЛАН-УДЭ" (версия для ПК)</v>
      </c>
      <c r="D72" s="144">
        <v>3498</v>
      </c>
      <c r="E72" s="145"/>
      <c r="F72" s="145"/>
      <c r="G72" s="145"/>
      <c r="H72" s="146"/>
    </row>
    <row r="73" spans="1:8" s="16" customFormat="1" ht="37.5" customHeight="1" outlineLevel="1" x14ac:dyDescent="0.2">
      <c r="A73" s="147" t="s">
        <v>40</v>
      </c>
      <c r="B73" s="148"/>
      <c r="C73" s="536"/>
      <c r="D73" s="36">
        <v>6996</v>
      </c>
      <c r="E73" s="37"/>
      <c r="F73" s="37"/>
      <c r="G73" s="37"/>
      <c r="H73" s="38"/>
    </row>
    <row r="74" spans="1:8" s="16" customFormat="1" ht="37.5" customHeight="1" outlineLevel="1" x14ac:dyDescent="0.2">
      <c r="A74" s="147" t="s">
        <v>41</v>
      </c>
      <c r="B74" s="148"/>
      <c r="C74" s="536"/>
      <c r="D74" s="36">
        <v>13992</v>
      </c>
      <c r="E74" s="37"/>
      <c r="F74" s="37"/>
      <c r="G74" s="37"/>
      <c r="H74" s="38"/>
    </row>
    <row r="75" spans="1:8" s="16" customFormat="1" ht="37.5" customHeight="1" outlineLevel="1" x14ac:dyDescent="0.2">
      <c r="A75" s="147" t="s">
        <v>42</v>
      </c>
      <c r="B75" s="148"/>
      <c r="C75" s="536"/>
      <c r="D75" s="36">
        <v>20988</v>
      </c>
      <c r="E75" s="37"/>
      <c r="F75" s="37"/>
      <c r="G75" s="37"/>
      <c r="H75" s="38"/>
    </row>
    <row r="76" spans="1:8" s="16" customFormat="1" ht="37.5" customHeight="1" outlineLevel="1" x14ac:dyDescent="0.2">
      <c r="A76" s="147" t="s">
        <v>43</v>
      </c>
      <c r="B76" s="148"/>
      <c r="C76" s="536"/>
      <c r="D76" s="36">
        <v>27984</v>
      </c>
      <c r="E76" s="37"/>
      <c r="F76" s="37"/>
      <c r="G76" s="37"/>
      <c r="H76" s="38"/>
    </row>
    <row r="77" spans="1:8" s="16" customFormat="1" ht="37.5" customHeight="1" outlineLevel="1" x14ac:dyDescent="0.2">
      <c r="A77" s="147" t="s">
        <v>44</v>
      </c>
      <c r="B77" s="148"/>
      <c r="C77" s="536"/>
      <c r="D77" s="36">
        <v>34980</v>
      </c>
      <c r="E77" s="37"/>
      <c r="F77" s="37"/>
      <c r="G77" s="37"/>
      <c r="H77" s="38"/>
    </row>
    <row r="78" spans="1:8" s="16" customFormat="1" ht="37.5" customHeight="1" outlineLevel="1" x14ac:dyDescent="0.2">
      <c r="A78" s="147" t="s">
        <v>45</v>
      </c>
      <c r="B78" s="148"/>
      <c r="C78" s="536"/>
      <c r="D78" s="36">
        <v>41976</v>
      </c>
      <c r="E78" s="37"/>
      <c r="F78" s="37"/>
      <c r="G78" s="37"/>
      <c r="H78" s="38"/>
    </row>
    <row r="79" spans="1:8" s="16" customFormat="1" ht="37.5" customHeight="1" outlineLevel="1" x14ac:dyDescent="0.2">
      <c r="A79" s="147" t="s">
        <v>46</v>
      </c>
      <c r="B79" s="148"/>
      <c r="C79" s="536"/>
      <c r="D79" s="36">
        <v>48972</v>
      </c>
      <c r="E79" s="37"/>
      <c r="F79" s="37"/>
      <c r="G79" s="37"/>
      <c r="H79" s="38"/>
    </row>
    <row r="80" spans="1:8" s="16" customFormat="1" ht="37.5" customHeight="1" outlineLevel="1" x14ac:dyDescent="0.2">
      <c r="A80" s="147" t="s">
        <v>47</v>
      </c>
      <c r="B80" s="148"/>
      <c r="C80" s="536"/>
      <c r="D80" s="36">
        <v>55968</v>
      </c>
      <c r="E80" s="37"/>
      <c r="F80" s="37"/>
      <c r="G80" s="37"/>
      <c r="H80" s="38"/>
    </row>
    <row r="81" spans="1:8" s="16" customFormat="1" ht="37.5" customHeight="1" outlineLevel="1" x14ac:dyDescent="0.2">
      <c r="A81" s="147" t="s">
        <v>48</v>
      </c>
      <c r="B81" s="148"/>
      <c r="C81" s="536"/>
      <c r="D81" s="36">
        <v>62964</v>
      </c>
      <c r="E81" s="37"/>
      <c r="F81" s="37"/>
      <c r="G81" s="37"/>
      <c r="H81" s="38"/>
    </row>
    <row r="82" spans="1:8" s="16" customFormat="1" ht="37.5" customHeight="1" outlineLevel="1" x14ac:dyDescent="0.2">
      <c r="A82" s="147" t="s">
        <v>49</v>
      </c>
      <c r="B82" s="148"/>
      <c r="C82" s="536"/>
      <c r="D82" s="36">
        <v>69960</v>
      </c>
      <c r="E82" s="37"/>
      <c r="F82" s="37"/>
      <c r="G82" s="37"/>
      <c r="H82" s="38"/>
    </row>
    <row r="83" spans="1:8" s="16" customFormat="1" ht="37.5" customHeight="1" outlineLevel="1" x14ac:dyDescent="0.2">
      <c r="A83" s="147" t="s">
        <v>50</v>
      </c>
      <c r="B83" s="148"/>
      <c r="C83" s="536"/>
      <c r="D83" s="36">
        <v>76956</v>
      </c>
      <c r="E83" s="37"/>
      <c r="F83" s="37"/>
      <c r="G83" s="37"/>
      <c r="H83" s="38"/>
    </row>
    <row r="84" spans="1:8" s="16" customFormat="1" ht="37.5" customHeight="1" outlineLevel="1" x14ac:dyDescent="0.2">
      <c r="A84" s="147" t="s">
        <v>51</v>
      </c>
      <c r="B84" s="148"/>
      <c r="C84" s="536"/>
      <c r="D84" s="36">
        <v>83952</v>
      </c>
      <c r="E84" s="37"/>
      <c r="F84" s="37"/>
      <c r="G84" s="37"/>
      <c r="H84" s="38"/>
    </row>
    <row r="85" spans="1:8" s="16" customFormat="1" ht="37.5" customHeight="1" outlineLevel="1" x14ac:dyDescent="0.2">
      <c r="A85" s="147" t="s">
        <v>52</v>
      </c>
      <c r="B85" s="148"/>
      <c r="C85" s="536"/>
      <c r="D85" s="36">
        <v>90948</v>
      </c>
      <c r="E85" s="37"/>
      <c r="F85" s="37"/>
      <c r="G85" s="37"/>
      <c r="H85" s="38"/>
    </row>
    <row r="86" spans="1:8" s="16" customFormat="1" ht="37.5" customHeight="1" outlineLevel="1" x14ac:dyDescent="0.2">
      <c r="A86" s="147" t="s">
        <v>53</v>
      </c>
      <c r="B86" s="148"/>
      <c r="C86" s="536"/>
      <c r="D86" s="36">
        <v>97944</v>
      </c>
      <c r="E86" s="37"/>
      <c r="F86" s="37"/>
      <c r="G86" s="37"/>
      <c r="H86" s="38"/>
    </row>
    <row r="87" spans="1:8" s="16" customFormat="1" ht="37.5" customHeight="1" outlineLevel="1" x14ac:dyDescent="0.2">
      <c r="A87" s="147" t="s">
        <v>54</v>
      </c>
      <c r="B87" s="148"/>
      <c r="C87" s="536"/>
      <c r="D87" s="36">
        <v>104940</v>
      </c>
      <c r="E87" s="37"/>
      <c r="F87" s="37"/>
      <c r="G87" s="37"/>
      <c r="H87" s="38"/>
    </row>
    <row r="88" spans="1:8" s="16" customFormat="1" ht="37.5" customHeight="1" outlineLevel="1" x14ac:dyDescent="0.2">
      <c r="A88" s="147" t="s">
        <v>55</v>
      </c>
      <c r="B88" s="148"/>
      <c r="C88" s="536"/>
      <c r="D88" s="36">
        <v>111936</v>
      </c>
      <c r="E88" s="37"/>
      <c r="F88" s="37"/>
      <c r="G88" s="37"/>
      <c r="H88" s="38"/>
    </row>
    <row r="89" spans="1:8" s="16" customFormat="1" ht="37.5" customHeight="1" outlineLevel="1" x14ac:dyDescent="0.2">
      <c r="A89" s="147" t="s">
        <v>56</v>
      </c>
      <c r="B89" s="148"/>
      <c r="C89" s="536"/>
      <c r="D89" s="36">
        <v>118932</v>
      </c>
      <c r="E89" s="37"/>
      <c r="F89" s="37"/>
      <c r="G89" s="37"/>
      <c r="H89" s="38"/>
    </row>
    <row r="90" spans="1:8" s="16" customFormat="1" ht="37.5" customHeight="1" outlineLevel="1" x14ac:dyDescent="0.2">
      <c r="A90" s="147" t="s">
        <v>57</v>
      </c>
      <c r="B90" s="148"/>
      <c r="C90" s="536"/>
      <c r="D90" s="36">
        <v>125928</v>
      </c>
      <c r="E90" s="37"/>
      <c r="F90" s="37"/>
      <c r="G90" s="37"/>
      <c r="H90" s="38"/>
    </row>
    <row r="91" spans="1:8" s="16" customFormat="1" ht="37.5" customHeight="1" outlineLevel="1" x14ac:dyDescent="0.2">
      <c r="A91" s="147" t="s">
        <v>58</v>
      </c>
      <c r="B91" s="148"/>
      <c r="C91" s="536"/>
      <c r="D91" s="36">
        <v>132924</v>
      </c>
      <c r="E91" s="37"/>
      <c r="F91" s="37"/>
      <c r="G91" s="37"/>
      <c r="H91" s="38"/>
    </row>
    <row r="92" spans="1:8" s="16" customFormat="1" ht="37.5" customHeight="1" outlineLevel="1" x14ac:dyDescent="0.2">
      <c r="A92" s="147" t="s">
        <v>181</v>
      </c>
      <c r="B92" s="148"/>
      <c r="C92" s="536"/>
      <c r="D92" s="36">
        <v>139920</v>
      </c>
      <c r="E92" s="37"/>
      <c r="F92" s="37"/>
      <c r="G92" s="37"/>
      <c r="H92" s="38"/>
    </row>
    <row r="93" spans="1:8" s="16" customFormat="1" ht="37.5" customHeight="1" outlineLevel="1" x14ac:dyDescent="0.2">
      <c r="A93" s="147" t="s">
        <v>182</v>
      </c>
      <c r="B93" s="148"/>
      <c r="C93" s="536"/>
      <c r="D93" s="36">
        <v>146916</v>
      </c>
      <c r="E93" s="37"/>
      <c r="F93" s="37"/>
      <c r="G93" s="37"/>
      <c r="H93" s="38"/>
    </row>
    <row r="94" spans="1:8" s="16" customFormat="1" ht="37.5" customHeight="1" outlineLevel="1" x14ac:dyDescent="0.2">
      <c r="A94" s="147" t="s">
        <v>183</v>
      </c>
      <c r="B94" s="148"/>
      <c r="C94" s="536"/>
      <c r="D94" s="36">
        <v>153912</v>
      </c>
      <c r="E94" s="37"/>
      <c r="F94" s="37"/>
      <c r="G94" s="37"/>
      <c r="H94" s="38"/>
    </row>
    <row r="95" spans="1:8" s="16" customFormat="1" ht="37.5" customHeight="1" outlineLevel="1" x14ac:dyDescent="0.2">
      <c r="A95" s="147" t="s">
        <v>184</v>
      </c>
      <c r="B95" s="148"/>
      <c r="C95" s="536"/>
      <c r="D95" s="36">
        <v>160908</v>
      </c>
      <c r="E95" s="37"/>
      <c r="F95" s="37"/>
      <c r="G95" s="37"/>
      <c r="H95" s="38"/>
    </row>
    <row r="96" spans="1:8" s="16" customFormat="1" ht="37.5" customHeight="1" outlineLevel="1" x14ac:dyDescent="0.2">
      <c r="A96" s="147" t="s">
        <v>185</v>
      </c>
      <c r="B96" s="148"/>
      <c r="C96" s="536"/>
      <c r="D96" s="36">
        <v>167904</v>
      </c>
      <c r="E96" s="37"/>
      <c r="F96" s="37"/>
      <c r="G96" s="37"/>
      <c r="H96" s="38"/>
    </row>
    <row r="97" spans="1:8" s="16" customFormat="1" ht="37.5" customHeight="1" outlineLevel="1" x14ac:dyDescent="0.2">
      <c r="A97" s="147" t="s">
        <v>186</v>
      </c>
      <c r="B97" s="148"/>
      <c r="C97" s="536"/>
      <c r="D97" s="36">
        <v>174900</v>
      </c>
      <c r="E97" s="37"/>
      <c r="F97" s="37"/>
      <c r="G97" s="37"/>
      <c r="H97" s="38"/>
    </row>
    <row r="98" spans="1:8" s="16" customFormat="1" ht="37.5" customHeight="1" outlineLevel="1" x14ac:dyDescent="0.2">
      <c r="A98" s="147" t="s">
        <v>187</v>
      </c>
      <c r="B98" s="148"/>
      <c r="C98" s="536"/>
      <c r="D98" s="36">
        <v>181896</v>
      </c>
      <c r="E98" s="37"/>
      <c r="F98" s="37"/>
      <c r="G98" s="37"/>
      <c r="H98" s="38"/>
    </row>
    <row r="99" spans="1:8" s="16" customFormat="1" ht="37.5" customHeight="1" outlineLevel="1" x14ac:dyDescent="0.2">
      <c r="A99" s="147" t="s">
        <v>188</v>
      </c>
      <c r="B99" s="148"/>
      <c r="C99" s="536"/>
      <c r="D99" s="36">
        <v>188892</v>
      </c>
      <c r="E99" s="37"/>
      <c r="F99" s="37"/>
      <c r="G99" s="37"/>
      <c r="H99" s="38"/>
    </row>
    <row r="100" spans="1:8" s="16" customFormat="1" ht="37.5" customHeight="1" outlineLevel="1" x14ac:dyDescent="0.2">
      <c r="A100" s="147" t="s">
        <v>189</v>
      </c>
      <c r="B100" s="148"/>
      <c r="C100" s="536"/>
      <c r="D100" s="36">
        <v>195888</v>
      </c>
      <c r="E100" s="37"/>
      <c r="F100" s="37"/>
      <c r="G100" s="37"/>
      <c r="H100" s="38"/>
    </row>
    <row r="101" spans="1:8" s="16" customFormat="1" ht="37.5" customHeight="1" outlineLevel="1" x14ac:dyDescent="0.2">
      <c r="A101" s="147" t="s">
        <v>190</v>
      </c>
      <c r="B101" s="148"/>
      <c r="C101" s="536"/>
      <c r="D101" s="36">
        <v>202884</v>
      </c>
      <c r="E101" s="37"/>
      <c r="F101" s="37"/>
      <c r="G101" s="37"/>
      <c r="H101" s="38"/>
    </row>
    <row r="102" spans="1:8" s="16" customFormat="1" ht="37.5" customHeight="1" outlineLevel="1" x14ac:dyDescent="0.2">
      <c r="A102" s="147" t="s">
        <v>191</v>
      </c>
      <c r="B102" s="148"/>
      <c r="C102" s="536"/>
      <c r="D102" s="36">
        <v>209880</v>
      </c>
      <c r="E102" s="37"/>
      <c r="F102" s="37"/>
      <c r="G102" s="37"/>
      <c r="H102" s="38"/>
    </row>
    <row r="103" spans="1:8" s="16" customFormat="1" ht="37.5" customHeight="1" outlineLevel="1" x14ac:dyDescent="0.2">
      <c r="A103" s="147" t="s">
        <v>192</v>
      </c>
      <c r="B103" s="148"/>
      <c r="C103" s="536"/>
      <c r="D103" s="36">
        <v>216876</v>
      </c>
      <c r="E103" s="37"/>
      <c r="F103" s="37"/>
      <c r="G103" s="37"/>
      <c r="H103" s="38"/>
    </row>
    <row r="104" spans="1:8" s="16" customFormat="1" ht="37.5" customHeight="1" outlineLevel="1" x14ac:dyDescent="0.2">
      <c r="A104" s="147" t="s">
        <v>193</v>
      </c>
      <c r="B104" s="148"/>
      <c r="C104" s="536"/>
      <c r="D104" s="36">
        <v>223872</v>
      </c>
      <c r="E104" s="37"/>
      <c r="F104" s="37"/>
      <c r="G104" s="37"/>
      <c r="H104" s="38"/>
    </row>
    <row r="105" spans="1:8" s="16" customFormat="1" ht="37.5" customHeight="1" outlineLevel="1" x14ac:dyDescent="0.2">
      <c r="A105" s="147" t="s">
        <v>194</v>
      </c>
      <c r="B105" s="148"/>
      <c r="C105" s="536"/>
      <c r="D105" s="36">
        <v>230868</v>
      </c>
      <c r="E105" s="37"/>
      <c r="F105" s="37"/>
      <c r="G105" s="37"/>
      <c r="H105" s="38"/>
    </row>
    <row r="106" spans="1:8" s="16" customFormat="1" ht="37.5" customHeight="1" outlineLevel="1" x14ac:dyDescent="0.2">
      <c r="A106" s="147" t="s">
        <v>195</v>
      </c>
      <c r="B106" s="148"/>
      <c r="C106" s="536"/>
      <c r="D106" s="36">
        <v>237864</v>
      </c>
      <c r="E106" s="37"/>
      <c r="F106" s="37"/>
      <c r="G106" s="37"/>
      <c r="H106" s="38"/>
    </row>
    <row r="107" spans="1:8" s="16" customFormat="1" ht="37.5" customHeight="1" outlineLevel="1" x14ac:dyDescent="0.2">
      <c r="A107" s="147" t="s">
        <v>235</v>
      </c>
      <c r="B107" s="148"/>
      <c r="C107" s="536"/>
      <c r="D107" s="36">
        <v>244860</v>
      </c>
      <c r="E107" s="37"/>
      <c r="F107" s="37"/>
      <c r="G107" s="37"/>
      <c r="H107" s="38"/>
    </row>
    <row r="108" spans="1:8" s="16" customFormat="1" ht="37.5" customHeight="1" outlineLevel="1" x14ac:dyDescent="0.2">
      <c r="A108" s="147" t="s">
        <v>236</v>
      </c>
      <c r="B108" s="148"/>
      <c r="C108" s="536"/>
      <c r="D108" s="36">
        <v>251856</v>
      </c>
      <c r="E108" s="37"/>
      <c r="F108" s="37"/>
      <c r="G108" s="37"/>
      <c r="H108" s="38"/>
    </row>
    <row r="109" spans="1:8" s="16" customFormat="1" ht="37.5" customHeight="1" outlineLevel="1" x14ac:dyDescent="0.2">
      <c r="A109" s="147" t="s">
        <v>237</v>
      </c>
      <c r="B109" s="148"/>
      <c r="C109" s="536"/>
      <c r="D109" s="36">
        <v>258852</v>
      </c>
      <c r="E109" s="37"/>
      <c r="F109" s="37"/>
      <c r="G109" s="37"/>
      <c r="H109" s="38"/>
    </row>
    <row r="110" spans="1:8" s="16" customFormat="1" ht="37.5" customHeight="1" outlineLevel="1" x14ac:dyDescent="0.2">
      <c r="A110" s="147" t="s">
        <v>238</v>
      </c>
      <c r="B110" s="148"/>
      <c r="C110" s="536"/>
      <c r="D110" s="36">
        <v>265848</v>
      </c>
      <c r="E110" s="37"/>
      <c r="F110" s="37"/>
      <c r="G110" s="37"/>
      <c r="H110" s="38"/>
    </row>
    <row r="111" spans="1:8" s="16" customFormat="1" ht="37.5" customHeight="1" outlineLevel="1" thickBot="1" x14ac:dyDescent="0.25">
      <c r="A111" s="147" t="s">
        <v>239</v>
      </c>
      <c r="B111" s="148"/>
      <c r="C111" s="536"/>
      <c r="D111" s="36">
        <v>272844</v>
      </c>
      <c r="E111" s="37"/>
      <c r="F111" s="37"/>
      <c r="G111" s="37"/>
      <c r="H111" s="38"/>
    </row>
    <row r="112" spans="1:8" s="16" customFormat="1" ht="50.1" customHeight="1" thickBot="1" x14ac:dyDescent="0.25">
      <c r="A112" s="136" t="s">
        <v>59</v>
      </c>
      <c r="B112" s="137"/>
      <c r="C112" s="137"/>
      <c r="D112" s="138" t="str">
        <f>"от "&amp;MIN(D113:D122)&amp;" до "&amp;MAX(D113:D122)</f>
        <v>от 48 до 3600</v>
      </c>
      <c r="E112" s="139"/>
      <c r="F112" s="139"/>
      <c r="G112" s="139"/>
      <c r="H112" s="140"/>
    </row>
    <row r="113" spans="1:8" s="16" customFormat="1" ht="156" customHeight="1" x14ac:dyDescent="0.2">
      <c r="A113" s="149" t="s">
        <v>60</v>
      </c>
      <c r="B113" s="150" t="s">
        <v>13</v>
      </c>
      <c r="C113" s="300"/>
      <c r="D113" s="144">
        <v>3600</v>
      </c>
      <c r="E113" s="145"/>
      <c r="F113" s="145"/>
      <c r="G113" s="145"/>
      <c r="H113" s="146"/>
    </row>
    <row r="114" spans="1:8" s="16" customFormat="1" ht="37.5" customHeight="1" x14ac:dyDescent="0.2">
      <c r="A114" s="160" t="s">
        <v>61</v>
      </c>
      <c r="B114" s="285"/>
      <c r="C114" s="156" t="str">
        <f>"Электронный справочник на основе Справочника организаций"&amp;$C$2&amp;" (версия для ПК)"</f>
        <v>Электронный справочник на основе Справочника организаций"2ГИС.УЛАН-УДЭ" (версия для ПК)</v>
      </c>
      <c r="D114" s="36">
        <v>48</v>
      </c>
      <c r="E114" s="37"/>
      <c r="F114" s="37"/>
      <c r="G114" s="37"/>
      <c r="H114" s="38"/>
    </row>
    <row r="115" spans="1:8" s="16" customFormat="1" ht="37.5" customHeight="1" x14ac:dyDescent="0.2">
      <c r="A115" s="160" t="s">
        <v>62</v>
      </c>
      <c r="B115" s="161"/>
      <c r="C115" s="159"/>
      <c r="D115" s="36">
        <v>534</v>
      </c>
      <c r="E115" s="37"/>
      <c r="F115" s="37"/>
      <c r="G115" s="37"/>
      <c r="H115" s="38"/>
    </row>
    <row r="116" spans="1:8" s="16" customFormat="1" ht="37.5" customHeight="1" x14ac:dyDescent="0.2">
      <c r="A116" s="160" t="s">
        <v>63</v>
      </c>
      <c r="B116" s="285"/>
      <c r="C116" s="159"/>
      <c r="D116" s="36">
        <v>354</v>
      </c>
      <c r="E116" s="37"/>
      <c r="F116" s="37"/>
      <c r="G116" s="37"/>
      <c r="H116" s="38"/>
    </row>
    <row r="117" spans="1:8" s="16" customFormat="1" ht="37.5" customHeight="1" x14ac:dyDescent="0.2">
      <c r="A117" s="160" t="s">
        <v>64</v>
      </c>
      <c r="B117" s="161"/>
      <c r="C117" s="159"/>
      <c r="D117" s="36">
        <v>474</v>
      </c>
      <c r="E117" s="37"/>
      <c r="F117" s="37"/>
      <c r="G117" s="37"/>
      <c r="H117" s="38"/>
    </row>
    <row r="118" spans="1:8" s="16" customFormat="1" ht="37.5" customHeight="1" x14ac:dyDescent="0.2">
      <c r="A118" s="160" t="s">
        <v>65</v>
      </c>
      <c r="B118" s="285"/>
      <c r="C118" s="159"/>
      <c r="D118" s="36">
        <v>240</v>
      </c>
      <c r="E118" s="37"/>
      <c r="F118" s="37"/>
      <c r="G118" s="37"/>
      <c r="H118" s="38"/>
    </row>
    <row r="119" spans="1:8" s="16" customFormat="1" ht="37.5" customHeight="1" x14ac:dyDescent="0.2">
      <c r="A119" s="160" t="s">
        <v>66</v>
      </c>
      <c r="B119" s="285"/>
      <c r="C119" s="159"/>
      <c r="D119" s="36">
        <v>240</v>
      </c>
      <c r="E119" s="37"/>
      <c r="F119" s="37"/>
      <c r="G119" s="37"/>
      <c r="H119" s="38"/>
    </row>
    <row r="120" spans="1:8" s="16" customFormat="1" ht="37.5" customHeight="1" x14ac:dyDescent="0.2">
      <c r="A120" s="160" t="s">
        <v>67</v>
      </c>
      <c r="B120" s="285"/>
      <c r="C120" s="159"/>
      <c r="D120" s="36">
        <v>480</v>
      </c>
      <c r="E120" s="37"/>
      <c r="F120" s="37"/>
      <c r="G120" s="37"/>
      <c r="H120" s="38"/>
    </row>
    <row r="121" spans="1:8" s="16" customFormat="1" ht="37.5" customHeight="1" x14ac:dyDescent="0.2">
      <c r="A121" s="160" t="s">
        <v>68</v>
      </c>
      <c r="B121" s="285"/>
      <c r="C121" s="159"/>
      <c r="D121" s="36">
        <v>720</v>
      </c>
      <c r="E121" s="37"/>
      <c r="F121" s="37"/>
      <c r="G121" s="37"/>
      <c r="H121" s="38"/>
    </row>
    <row r="122" spans="1:8" s="16" customFormat="1" ht="37.5" customHeight="1" thickBot="1" x14ac:dyDescent="0.25">
      <c r="A122" s="207" t="s">
        <v>69</v>
      </c>
      <c r="B122" s="286"/>
      <c r="C122" s="164"/>
      <c r="D122" s="36">
        <v>1182</v>
      </c>
      <c r="E122" s="37"/>
      <c r="F122" s="37"/>
      <c r="G122" s="37"/>
      <c r="H122" s="38"/>
    </row>
    <row r="123" spans="1:8" s="16" customFormat="1" ht="117.75" customHeight="1" thickBot="1" x14ac:dyDescent="0.25">
      <c r="A123" s="287" t="s">
        <v>71</v>
      </c>
      <c r="B123" s="288"/>
      <c r="C123" s="28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"2ГИС.УЛАН-УДЭ" (версия для ПК); 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Интернет-площадки и Веб-приложения на основе Cправочника организаций "2ГИС.УЛАН-УДЭ", http://api.2gis.ru/</v>
      </c>
      <c r="D123" s="45">
        <v>30</v>
      </c>
      <c r="E123" s="45"/>
      <c r="F123" s="45"/>
      <c r="G123" s="45"/>
      <c r="H123" s="46"/>
    </row>
    <row r="124" spans="1:8" s="28" customFormat="1" ht="50.1" customHeight="1" thickBot="1" x14ac:dyDescent="0.25">
      <c r="A124" s="24" t="s">
        <v>72</v>
      </c>
      <c r="B124" s="25"/>
      <c r="C124" s="26"/>
      <c r="D124" s="173" t="str">
        <f>"от "&amp;MIN(D126,D146:H147,F186,D148:H162)&amp;" до "&amp;MAX(D126,D146:H147,F186,D148:H162)</f>
        <v>от 300 до 49998</v>
      </c>
      <c r="E124" s="173"/>
      <c r="F124" s="173"/>
      <c r="G124" s="173"/>
      <c r="H124" s="174"/>
    </row>
    <row r="125" spans="1:8" s="16" customFormat="1" ht="24.95" customHeight="1" thickBot="1" x14ac:dyDescent="0.25">
      <c r="A125" s="290"/>
      <c r="B125" s="291"/>
      <c r="C125" s="130"/>
      <c r="D125" s="292"/>
      <c r="E125" s="292"/>
      <c r="F125" s="292"/>
      <c r="G125" s="292"/>
      <c r="H125" s="293"/>
    </row>
    <row r="126" spans="1:8" s="16" customFormat="1" ht="61.5" customHeight="1" thickBot="1" x14ac:dyDescent="0.25">
      <c r="A126" s="179" t="s">
        <v>73</v>
      </c>
      <c r="B126" s="180"/>
      <c r="C126"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"2ГИС.УЛАН-УДЭ" (версия для ПК); Интернет-площадка 2gis.kz на основе Cправочника организаций "2ГИС.УЛАН-УДЭ"; Электронный справочник на основе Справочника организаций "2ГИС.УЛАН-УДЭ" (мобильная версия); Интернет-площадки и Веб-приложения на основе Cправочника организаций "2ГИС.УЛАН-УДЭ", http://api.2gis.kz/</v>
      </c>
      <c r="D126" s="182">
        <v>12600</v>
      </c>
      <c r="E126" s="182"/>
      <c r="F126" s="182"/>
      <c r="G126" s="182"/>
      <c r="H126" s="183"/>
    </row>
    <row r="127" spans="1:8" s="16" customFormat="1" ht="61.5" customHeight="1" thickBot="1" x14ac:dyDescent="0.25">
      <c r="A127" s="184" t="s">
        <v>74</v>
      </c>
      <c r="B127" s="185"/>
      <c r="C127" s="186"/>
      <c r="D127" s="187" t="s">
        <v>75</v>
      </c>
      <c r="E127" s="188"/>
      <c r="F127" s="188"/>
      <c r="G127" s="188"/>
      <c r="H127" s="189"/>
    </row>
    <row r="128" spans="1:8" s="16" customFormat="1" ht="61.5" customHeight="1" x14ac:dyDescent="0.2">
      <c r="A128" s="190" t="s">
        <v>76</v>
      </c>
      <c r="B128" s="191"/>
      <c r="C128" s="186"/>
      <c r="D128" s="157">
        <f>D126/4</f>
        <v>3150</v>
      </c>
      <c r="E128" s="157"/>
      <c r="F128" s="157"/>
      <c r="G128" s="157"/>
      <c r="H128" s="158"/>
    </row>
    <row r="129" spans="1:8" s="16" customFormat="1" ht="61.5" customHeight="1" x14ac:dyDescent="0.2">
      <c r="A129" s="190" t="s">
        <v>77</v>
      </c>
      <c r="B129" s="191"/>
      <c r="C129" s="186"/>
      <c r="D129" s="157">
        <f>D126/5</f>
        <v>2520</v>
      </c>
      <c r="E129" s="157"/>
      <c r="F129" s="157"/>
      <c r="G129" s="157"/>
      <c r="H129" s="158"/>
    </row>
    <row r="130" spans="1:8" s="16" customFormat="1" ht="61.5" customHeight="1" x14ac:dyDescent="0.2">
      <c r="A130" s="190" t="s">
        <v>78</v>
      </c>
      <c r="B130" s="191"/>
      <c r="C130" s="186"/>
      <c r="D130" s="157">
        <f>D126/6</f>
        <v>2100</v>
      </c>
      <c r="E130" s="157"/>
      <c r="F130" s="157"/>
      <c r="G130" s="157"/>
      <c r="H130" s="158"/>
    </row>
    <row r="131" spans="1:8" s="16" customFormat="1" ht="61.5" customHeight="1" x14ac:dyDescent="0.2">
      <c r="A131" s="190" t="s">
        <v>79</v>
      </c>
      <c r="B131" s="191"/>
      <c r="C131" s="186"/>
      <c r="D131" s="157">
        <f>D126/7</f>
        <v>1800</v>
      </c>
      <c r="E131" s="157"/>
      <c r="F131" s="157"/>
      <c r="G131" s="157"/>
      <c r="H131" s="158"/>
    </row>
    <row r="132" spans="1:8" s="16" customFormat="1" ht="61.5" customHeight="1" x14ac:dyDescent="0.2">
      <c r="A132" s="190" t="s">
        <v>80</v>
      </c>
      <c r="B132" s="191"/>
      <c r="C132" s="186"/>
      <c r="D132" s="157">
        <f>D126/8</f>
        <v>1575</v>
      </c>
      <c r="E132" s="157"/>
      <c r="F132" s="157"/>
      <c r="G132" s="157"/>
      <c r="H132" s="158"/>
    </row>
    <row r="133" spans="1:8" s="16" customFormat="1" ht="61.5" customHeight="1" x14ac:dyDescent="0.2">
      <c r="A133" s="190" t="s">
        <v>81</v>
      </c>
      <c r="B133" s="191"/>
      <c r="C133" s="186"/>
      <c r="D133" s="157">
        <f>D126/9</f>
        <v>1400</v>
      </c>
      <c r="E133" s="157"/>
      <c r="F133" s="157"/>
      <c r="G133" s="157"/>
      <c r="H133" s="158"/>
    </row>
    <row r="134" spans="1:8" s="16" customFormat="1" ht="61.5" customHeight="1" x14ac:dyDescent="0.2">
      <c r="A134" s="190" t="s">
        <v>82</v>
      </c>
      <c r="B134" s="191"/>
      <c r="C134" s="186"/>
      <c r="D134" s="157">
        <f>D126/10</f>
        <v>1260</v>
      </c>
      <c r="E134" s="157"/>
      <c r="F134" s="157"/>
      <c r="G134" s="157"/>
      <c r="H134" s="158"/>
    </row>
    <row r="135" spans="1:8" s="16" customFormat="1" ht="61.5" customHeight="1" thickBot="1" x14ac:dyDescent="0.25">
      <c r="A135" s="179" t="s">
        <v>83</v>
      </c>
      <c r="B135" s="180"/>
      <c r="C135" s="186"/>
      <c r="D135" s="182">
        <v>16608</v>
      </c>
      <c r="E135" s="182"/>
      <c r="F135" s="182"/>
      <c r="G135" s="182"/>
      <c r="H135" s="183"/>
    </row>
    <row r="136" spans="1:8" s="16" customFormat="1" ht="61.5" customHeight="1" thickBot="1" x14ac:dyDescent="0.25">
      <c r="A136" s="184" t="s">
        <v>74</v>
      </c>
      <c r="B136" s="185"/>
      <c r="C136" s="186"/>
      <c r="D136" s="187" t="s">
        <v>75</v>
      </c>
      <c r="E136" s="188"/>
      <c r="F136" s="188"/>
      <c r="G136" s="188"/>
      <c r="H136" s="189"/>
    </row>
    <row r="137" spans="1:8" s="16" customFormat="1" ht="61.5" customHeight="1" x14ac:dyDescent="0.2">
      <c r="A137" s="190" t="s">
        <v>76</v>
      </c>
      <c r="B137" s="191"/>
      <c r="C137" s="186"/>
      <c r="D137" s="157">
        <v>4152</v>
      </c>
      <c r="E137" s="157"/>
      <c r="F137" s="157"/>
      <c r="G137" s="157"/>
      <c r="H137" s="158"/>
    </row>
    <row r="138" spans="1:8" s="16" customFormat="1" ht="61.5" customHeight="1" x14ac:dyDescent="0.2">
      <c r="A138" s="190" t="s">
        <v>77</v>
      </c>
      <c r="B138" s="191"/>
      <c r="C138" s="186"/>
      <c r="D138" s="157">
        <v>3321.6</v>
      </c>
      <c r="E138" s="157"/>
      <c r="F138" s="157"/>
      <c r="G138" s="157"/>
      <c r="H138" s="158"/>
    </row>
    <row r="139" spans="1:8" s="16" customFormat="1" ht="61.5" customHeight="1" x14ac:dyDescent="0.2">
      <c r="A139" s="190" t="s">
        <v>78</v>
      </c>
      <c r="B139" s="191"/>
      <c r="C139" s="186"/>
      <c r="D139" s="157">
        <v>2767.9999999999995</v>
      </c>
      <c r="E139" s="157"/>
      <c r="F139" s="157"/>
      <c r="G139" s="157"/>
      <c r="H139" s="158"/>
    </row>
    <row r="140" spans="1:8" s="16" customFormat="1" ht="61.5" customHeight="1" x14ac:dyDescent="0.2">
      <c r="A140" s="190" t="s">
        <v>79</v>
      </c>
      <c r="B140" s="191"/>
      <c r="C140" s="186"/>
      <c r="D140" s="157">
        <v>2372.5714285714284</v>
      </c>
      <c r="E140" s="157"/>
      <c r="F140" s="157"/>
      <c r="G140" s="157"/>
      <c r="H140" s="158"/>
    </row>
    <row r="141" spans="1:8" s="16" customFormat="1" ht="61.5" customHeight="1" x14ac:dyDescent="0.2">
      <c r="A141" s="190" t="s">
        <v>80</v>
      </c>
      <c r="B141" s="191"/>
      <c r="C141" s="186"/>
      <c r="D141" s="157">
        <v>2076</v>
      </c>
      <c r="E141" s="157"/>
      <c r="F141" s="157"/>
      <c r="G141" s="157"/>
      <c r="H141" s="158"/>
    </row>
    <row r="142" spans="1:8" s="16" customFormat="1" ht="61.5" customHeight="1" x14ac:dyDescent="0.2">
      <c r="A142" s="190" t="s">
        <v>81</v>
      </c>
      <c r="B142" s="191"/>
      <c r="C142" s="186"/>
      <c r="D142" s="157">
        <v>1845.3333333333333</v>
      </c>
      <c r="E142" s="157"/>
      <c r="F142" s="157"/>
      <c r="G142" s="157"/>
      <c r="H142" s="158"/>
    </row>
    <row r="143" spans="1:8" s="16" customFormat="1" ht="61.5" customHeight="1" thickBot="1" x14ac:dyDescent="0.25">
      <c r="A143" s="190" t="s">
        <v>82</v>
      </c>
      <c r="B143" s="191"/>
      <c r="C143" s="194"/>
      <c r="D143" s="157">
        <v>1660.8</v>
      </c>
      <c r="E143" s="157"/>
      <c r="F143" s="157"/>
      <c r="G143" s="157"/>
      <c r="H143" s="158"/>
    </row>
    <row r="144" spans="1:8" s="16" customFormat="1" ht="62.45" customHeight="1" thickBot="1" x14ac:dyDescent="0.25">
      <c r="A144" s="195" t="s">
        <v>84</v>
      </c>
      <c r="B144" s="196"/>
      <c r="C144"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2ГИС 4.0 и выше)</v>
      </c>
      <c r="D144" s="44">
        <v>27000</v>
      </c>
      <c r="E144" s="45"/>
      <c r="F144" s="45"/>
      <c r="G144" s="45"/>
      <c r="H144" s="46"/>
    </row>
    <row r="145" spans="1:8" s="16" customFormat="1" ht="24.95" customHeight="1" thickBot="1" x14ac:dyDescent="0.25">
      <c r="A145" s="290"/>
      <c r="B145" s="291"/>
      <c r="C145" s="125"/>
      <c r="D145" s="292"/>
      <c r="E145" s="292"/>
      <c r="F145" s="292"/>
      <c r="G145" s="292"/>
      <c r="H145" s="293"/>
    </row>
    <row r="146" spans="1:8" s="16" customFormat="1" ht="50.1" customHeight="1" x14ac:dyDescent="0.2">
      <c r="A146" s="160" t="s">
        <v>85</v>
      </c>
      <c r="B146" s="161"/>
      <c r="C146" s="298" t="str">
        <f>"Интернет-площадка 2gis.ru на основе Cправочника организаций "&amp;$C$2&amp;""</f>
        <v>Интернет-площадка 2gis.ru на основе Cправочника организаций "2ГИС.УЛАН-УДЭ"</v>
      </c>
      <c r="D146" s="56">
        <v>8550</v>
      </c>
      <c r="E146" s="37"/>
      <c r="F146" s="37"/>
      <c r="G146" s="37"/>
      <c r="H146" s="38"/>
    </row>
    <row r="147" spans="1:8" s="16" customFormat="1" ht="50.1" customHeight="1" x14ac:dyDescent="0.2">
      <c r="A147" s="160" t="s">
        <v>86</v>
      </c>
      <c r="B147" s="161"/>
      <c r="C147" s="203" t="str">
        <f>"Электронный справочник на основе Справочника организаций"&amp;$C$2&amp;" (версия для ПК)"</f>
        <v>Электронный справочник на основе Справочника организаций"2ГИС.УЛАН-УДЭ" (версия для ПК)</v>
      </c>
      <c r="D147" s="56">
        <v>1200</v>
      </c>
      <c r="E147" s="37"/>
      <c r="F147" s="37"/>
      <c r="G147" s="37"/>
      <c r="H147" s="38"/>
    </row>
    <row r="148" spans="1:8" s="16" customFormat="1" ht="50.1" customHeight="1" x14ac:dyDescent="0.2">
      <c r="A148" s="160" t="s">
        <v>87</v>
      </c>
      <c r="B148" s="161"/>
      <c r="C148" s="203" t="str">
        <f>"Электронный справочник на основе Справочника организаций"&amp;$C$2&amp;" (версия для ПК)"</f>
        <v>Электронный справочник на основе Справочника организаций"2ГИС.УЛАН-УДЭ" (версия для ПК)</v>
      </c>
      <c r="D148" s="56">
        <v>1950</v>
      </c>
      <c r="E148" s="37"/>
      <c r="F148" s="37"/>
      <c r="G148" s="37"/>
      <c r="H148" s="38"/>
    </row>
    <row r="149" spans="1:8" s="16" customFormat="1" ht="50.1" customHeight="1" x14ac:dyDescent="0.2">
      <c r="A149" s="160" t="s">
        <v>88</v>
      </c>
      <c r="B149" s="161"/>
      <c r="C149" s="203" t="str">
        <f>"Интернет-площадка 2gis.ru на основе Cправочника организаций "&amp;$C$2&amp;""</f>
        <v>Интернет-площадка 2gis.ru на основе Cправочника организаций "2ГИС.УЛАН-УДЭ"</v>
      </c>
      <c r="D149" s="56">
        <v>12780</v>
      </c>
      <c r="E149" s="37"/>
      <c r="F149" s="37"/>
      <c r="G149" s="37"/>
      <c r="H149" s="38"/>
    </row>
    <row r="150" spans="1:8" s="16" customFormat="1" ht="50.1" customHeight="1" x14ac:dyDescent="0.2">
      <c r="A150" s="160" t="s">
        <v>89</v>
      </c>
      <c r="B150" s="161"/>
      <c r="C150" s="203" t="str">
        <f>"Интернет-площадка 2gis.ru на основе Cправочника организаций "&amp;$C$2&amp;""</f>
        <v>Интернет-площадка 2gis.ru на основе Cправочника организаций "2ГИС.УЛАН-УДЭ"</v>
      </c>
      <c r="D150" s="56">
        <v>15336</v>
      </c>
      <c r="E150" s="37"/>
      <c r="F150" s="37"/>
      <c r="G150" s="37"/>
      <c r="H150" s="38"/>
    </row>
    <row r="151" spans="1:8" s="16" customFormat="1" ht="50.1" customHeight="1" x14ac:dyDescent="0.2">
      <c r="A151" s="160" t="s">
        <v>90</v>
      </c>
      <c r="B151" s="161"/>
      <c r="C151" s="203" t="str">
        <f>"Электронный справочник на основе Справочника организаций"&amp;$C$2&amp;" (версия для ПК)"</f>
        <v>Электронный справочник на основе Справочника организаций"2ГИС.УЛАН-УДЭ" (версия для ПК)</v>
      </c>
      <c r="D151" s="56">
        <v>990</v>
      </c>
      <c r="E151" s="37"/>
      <c r="F151" s="37"/>
      <c r="G151" s="37"/>
      <c r="H151" s="38"/>
    </row>
    <row r="152" spans="1:8" s="16" customFormat="1" ht="50.1" customHeight="1" x14ac:dyDescent="0.2">
      <c r="A152" s="160" t="s">
        <v>91</v>
      </c>
      <c r="B152" s="161"/>
      <c r="C152" s="203" t="str">
        <f>"Электронный справочник на основе Справочника организаций"&amp;$C$2&amp;" (версия для ПК)"</f>
        <v>Электронный справочник на основе Справочника организаций"2ГИС.УЛАН-УДЭ" (версия для ПК)</v>
      </c>
      <c r="D152" s="56">
        <v>2400</v>
      </c>
      <c r="E152" s="37"/>
      <c r="F152" s="37"/>
      <c r="G152" s="37"/>
      <c r="H152" s="38"/>
    </row>
    <row r="153" spans="1:8" s="16" customFormat="1" ht="50.1" customHeight="1" x14ac:dyDescent="0.2">
      <c r="A153" s="160" t="s">
        <v>92</v>
      </c>
      <c r="B153" s="161"/>
      <c r="C153" s="203" t="str">
        <f>"Электронный справочник на основе Справочника организаций"&amp;$C$2&amp;" (версия для ПК)"</f>
        <v>Электронный справочник на основе Справочника организаций"2ГИС.УЛАН-УДЭ" (версия для ПК)</v>
      </c>
      <c r="D153" s="56">
        <v>4248</v>
      </c>
      <c r="E153" s="37"/>
      <c r="F153" s="37"/>
      <c r="G153" s="37"/>
      <c r="H153" s="38"/>
    </row>
    <row r="154" spans="1:8" s="16" customFormat="1" ht="50.1" customHeight="1" x14ac:dyDescent="0.2">
      <c r="A154" s="160" t="s">
        <v>93</v>
      </c>
      <c r="B154" s="161"/>
      <c r="C154" s="203" t="str">
        <f>C186</f>
        <v>электронный справочник на основе Справочника организаций "2ГИС.УЛАН-УДЭ" (мобильная версия 2ГИС 4.0 и выше)</v>
      </c>
      <c r="D154" s="56">
        <v>24498</v>
      </c>
      <c r="E154" s="37"/>
      <c r="F154" s="37"/>
      <c r="G154" s="37"/>
      <c r="H154" s="38"/>
    </row>
    <row r="155" spans="1:8" s="16" customFormat="1" ht="50.1" customHeight="1" x14ac:dyDescent="0.2">
      <c r="A155" s="160" t="s">
        <v>94</v>
      </c>
      <c r="B155" s="161"/>
      <c r="C155" s="203" t="s">
        <v>95</v>
      </c>
      <c r="D155" s="56">
        <v>504</v>
      </c>
      <c r="E155" s="37"/>
      <c r="F155" s="37"/>
      <c r="G155" s="37"/>
      <c r="H155" s="38"/>
    </row>
    <row r="156" spans="1:8" s="16" customFormat="1" ht="66" customHeight="1" x14ac:dyDescent="0.2">
      <c r="A156" s="160" t="s">
        <v>96</v>
      </c>
      <c r="B156" s="161"/>
      <c r="C156"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"2ГИС.УЛАН-УДЭ" (мобильная версия 2ГИС 4.0 и выше); Интернет-площадка 2gis.ru на основе Cправочника организаций "2ГИС.УЛАН-УДЭ"</v>
      </c>
      <c r="D156" s="56">
        <v>4554</v>
      </c>
      <c r="E156" s="37"/>
      <c r="F156" s="37"/>
      <c r="G156" s="37"/>
      <c r="H156" s="38"/>
    </row>
    <row r="157" spans="1:8" s="16" customFormat="1" ht="66" customHeight="1" x14ac:dyDescent="0.2">
      <c r="A157" s="160" t="s">
        <v>97</v>
      </c>
      <c r="B157" s="161"/>
      <c r="C157" s="203" t="str">
        <f t="shared" ref="C157:C15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"2ГИС.УЛАН-УДЭ" (мобильная версия 2ГИС 4.0 и выше); Интернет-площадка 2gis.ru на основе Cправочника организаций "2ГИС.УЛАН-УДЭ"</v>
      </c>
      <c r="D157" s="56">
        <v>3642</v>
      </c>
      <c r="E157" s="37"/>
      <c r="F157" s="37"/>
      <c r="G157" s="37"/>
      <c r="H157" s="38"/>
    </row>
    <row r="158" spans="1:8" s="16" customFormat="1" ht="66" customHeight="1" x14ac:dyDescent="0.2">
      <c r="A158" s="160" t="s">
        <v>98</v>
      </c>
      <c r="B158" s="161"/>
      <c r="C158" s="203" t="str">
        <f t="shared" si="0"/>
        <v>электронный справочник на основе Справочника организаций "2ГИС.УЛАН-УДЭ" (мобильная версия 2ГИС 4.0 и выше); Интернет-площадка 2gis.ru на основе Cправочника организаций "2ГИС.УЛАН-УДЭ"</v>
      </c>
      <c r="D158" s="56">
        <v>2952</v>
      </c>
      <c r="E158" s="37"/>
      <c r="F158" s="37"/>
      <c r="G158" s="37"/>
      <c r="H158" s="38"/>
    </row>
    <row r="159" spans="1:8" s="16" customFormat="1" ht="66" customHeight="1" x14ac:dyDescent="0.2">
      <c r="A159" s="160" t="s">
        <v>99</v>
      </c>
      <c r="B159" s="161"/>
      <c r="C159" s="203" t="str">
        <f t="shared" si="0"/>
        <v>электронный справочник на основе Справочника организаций "2ГИС.УЛАН-УДЭ" (мобильная версия 2ГИС 4.0 и выше); Интернет-площадка 2gis.ru на основе Cправочника организаций "2ГИС.УЛАН-УДЭ"</v>
      </c>
      <c r="D159" s="56">
        <v>1824</v>
      </c>
      <c r="E159" s="37"/>
      <c r="F159" s="37"/>
      <c r="G159" s="37"/>
      <c r="H159" s="38"/>
    </row>
    <row r="160" spans="1:8" s="16" customFormat="1" ht="66" customHeight="1" x14ac:dyDescent="0.2">
      <c r="A160" s="160" t="s">
        <v>100</v>
      </c>
      <c r="B160" s="161" t="s">
        <v>100</v>
      </c>
      <c r="C160"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"2ГИС.УЛАН-УДЭ" (мобильная версия 2ГИС 4.0 и выше); Интернет-площадка 2gis.ru на основе Cправочника организаций "2ГИС.УЛАН-УДЭ"</v>
      </c>
      <c r="D160" s="56">
        <v>49998</v>
      </c>
      <c r="E160" s="37"/>
      <c r="F160" s="37"/>
      <c r="G160" s="37"/>
      <c r="H160" s="38"/>
    </row>
    <row r="161" spans="1:8" s="16" customFormat="1" ht="66" customHeight="1" x14ac:dyDescent="0.2">
      <c r="A161" s="160" t="s">
        <v>101</v>
      </c>
      <c r="B161" s="161" t="s">
        <v>101</v>
      </c>
      <c r="C161"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"2ГИС.УЛАН-УДЭ" (мобильная версия 2ГИС 4.0 и выше); Интернет-площадка 2gis.ru на основе Cправочника организаций "2ГИС.УЛАН-УДЭ"</v>
      </c>
      <c r="D161" s="56">
        <v>15996</v>
      </c>
      <c r="E161" s="37"/>
      <c r="F161" s="37"/>
      <c r="G161" s="37"/>
      <c r="H161" s="38"/>
    </row>
    <row r="162" spans="1:8" s="16" customFormat="1" ht="50.1" customHeight="1" thickBot="1" x14ac:dyDescent="0.25">
      <c r="A162" s="160" t="s">
        <v>102</v>
      </c>
      <c r="B162" s="161"/>
      <c r="C162" s="203" t="str">
        <f>"Электронный справочник на основе Справочника организаций"&amp;$C$2&amp;" (версия для ПК)"</f>
        <v>Электронный справочник на основе Справочника организаций"2ГИС.УЛАН-УДЭ" (версия для ПК)</v>
      </c>
      <c r="D162" s="56">
        <v>300</v>
      </c>
      <c r="E162" s="37"/>
      <c r="F162" s="37"/>
      <c r="G162" s="37"/>
      <c r="H162" s="38"/>
    </row>
    <row r="163" spans="1:8" s="16" customFormat="1" ht="102" customHeight="1" thickBot="1" x14ac:dyDescent="0.25">
      <c r="A163" s="160" t="s">
        <v>16</v>
      </c>
      <c r="B163" s="161"/>
      <c r="C163"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2ГИС 4.0 и выше)</v>
      </c>
      <c r="D163" s="56">
        <v>1500</v>
      </c>
      <c r="E163" s="37"/>
      <c r="F163" s="37"/>
      <c r="G163" s="37"/>
      <c r="H163" s="38"/>
    </row>
    <row r="164" spans="1:8" s="16" customFormat="1" ht="102" customHeight="1" thickBot="1" x14ac:dyDescent="0.25">
      <c r="A164" s="160" t="s">
        <v>103</v>
      </c>
      <c r="B164" s="161"/>
      <c r="C164"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2ГИС 4.0 и выше)</v>
      </c>
      <c r="D164" s="56">
        <v>100002</v>
      </c>
      <c r="E164" s="37"/>
      <c r="F164" s="37"/>
      <c r="G164" s="37"/>
      <c r="H164" s="38"/>
    </row>
    <row r="165" spans="1:8" s="16" customFormat="1" ht="126" customHeight="1" x14ac:dyDescent="0.2">
      <c r="A165" s="160" t="s">
        <v>104</v>
      </c>
      <c r="B165" s="161"/>
      <c r="C165" s="30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"2ГИС.УЛАН-УДЭ" (версия для ПК); 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Интернет-площадки и Веб-приложения на основе Cправочника организаций "2ГИС.УЛАН-УДЭ", http://api.2gis.ru/</v>
      </c>
      <c r="D165" s="56">
        <v>27396</v>
      </c>
      <c r="E165" s="37"/>
      <c r="F165" s="37"/>
      <c r="G165" s="37"/>
      <c r="H165" s="38"/>
    </row>
    <row r="166" spans="1:8" s="16" customFormat="1" ht="96" customHeight="1" x14ac:dyDescent="0.2">
      <c r="A166" s="154" t="s">
        <v>105</v>
      </c>
      <c r="B166" s="204"/>
      <c r="C166"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Интернет-площадки и Веб-приложения на основе Cправочника организаций "2ГИС.УЛАН-УДЭ", http://api.2gis.ru/</v>
      </c>
      <c r="D166" s="56">
        <v>5010</v>
      </c>
      <c r="E166" s="37"/>
      <c r="F166" s="37"/>
      <c r="G166" s="37"/>
      <c r="H166" s="38"/>
    </row>
    <row r="167" spans="1:8" s="16" customFormat="1" ht="96" customHeight="1" x14ac:dyDescent="0.2">
      <c r="A167" s="154" t="s">
        <v>106</v>
      </c>
      <c r="B167" s="204"/>
      <c r="C167"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"2ГИС.УЛАН-УДЭ" (мобильная версия 2ГИС 4.0 и выше)</v>
      </c>
      <c r="D167" s="56">
        <v>16698</v>
      </c>
      <c r="E167" s="37"/>
      <c r="F167" s="37"/>
      <c r="G167" s="37"/>
      <c r="H167" s="38"/>
    </row>
    <row r="168" spans="1:8" s="16" customFormat="1" ht="50.1" customHeight="1" x14ac:dyDescent="0.2">
      <c r="A168" s="160" t="s">
        <v>107</v>
      </c>
      <c r="B168" s="161"/>
      <c r="C168" s="203" t="str">
        <f>"Интернет-площадка 2gis.ru на основе Cправочника организаций "&amp;$C$2&amp;""</f>
        <v>Интернет-площадка 2gis.ru на основе Cправочника организаций "2ГИС.УЛАН-УДЭ"</v>
      </c>
      <c r="D168" s="56">
        <v>12000</v>
      </c>
      <c r="E168" s="37"/>
      <c r="F168" s="37"/>
      <c r="G168" s="37"/>
      <c r="H168" s="38"/>
    </row>
    <row r="169" spans="1:8" s="16" customFormat="1" ht="50.1" customHeight="1" x14ac:dyDescent="0.2">
      <c r="A169" s="160" t="s">
        <v>108</v>
      </c>
      <c r="B169" s="161"/>
      <c r="C169" s="203" t="str">
        <f>"Электронный справочник на основе Справочника организаций"&amp;$C$2&amp;" (версия для ПК)"</f>
        <v>Электронный справочник на основе Справочника организаций"2ГИС.УЛАН-УДЭ" (версия для ПК)</v>
      </c>
      <c r="D169" s="56">
        <v>1680</v>
      </c>
      <c r="E169" s="37"/>
      <c r="F169" s="37"/>
      <c r="G169" s="37"/>
      <c r="H169" s="38"/>
    </row>
    <row r="170" spans="1:8" s="16" customFormat="1" ht="50.1" customHeight="1" x14ac:dyDescent="0.2">
      <c r="A170" s="160" t="s">
        <v>109</v>
      </c>
      <c r="B170" s="161"/>
      <c r="C170" s="203" t="str">
        <f>"Электронный справочник на основе Справочника организаций"&amp;$C$2&amp;" (версия для ПК)"</f>
        <v>Электронный справочник на основе Справочника организаций"2ГИС.УЛАН-УДЭ" (версия для ПК)</v>
      </c>
      <c r="D170" s="56">
        <v>2760</v>
      </c>
      <c r="E170" s="37"/>
      <c r="F170" s="37"/>
      <c r="G170" s="37"/>
      <c r="H170" s="38"/>
    </row>
    <row r="171" spans="1:8" s="16" customFormat="1" ht="50.1" customHeight="1" x14ac:dyDescent="0.2">
      <c r="A171" s="160" t="s">
        <v>110</v>
      </c>
      <c r="B171" s="161"/>
      <c r="C171" s="203" t="str">
        <f>"Интернет-площадка 2gis.ru на основе Cправочника организаций "&amp;$C$2&amp;""</f>
        <v>Интернет-площадка 2gis.ru на основе Cправочника организаций "2ГИС.УЛАН-УДЭ"</v>
      </c>
      <c r="D171" s="56">
        <v>18000</v>
      </c>
      <c r="E171" s="37"/>
      <c r="F171" s="37"/>
      <c r="G171" s="37"/>
      <c r="H171" s="38"/>
    </row>
    <row r="172" spans="1:8" s="16" customFormat="1" ht="50.1" customHeight="1" x14ac:dyDescent="0.2">
      <c r="A172" s="160" t="s">
        <v>111</v>
      </c>
      <c r="B172" s="161"/>
      <c r="C172" s="203" t="str">
        <f>"Интернет-площадка 2gis.ru на основе Cправочника организаций "&amp;$C$2&amp;""</f>
        <v>Интернет-площадка 2gis.ru на основе Cправочника организаций "2ГИС.УЛАН-УДЭ"</v>
      </c>
      <c r="D172" s="56">
        <v>21600</v>
      </c>
      <c r="E172" s="37"/>
      <c r="F172" s="37"/>
      <c r="G172" s="37"/>
      <c r="H172" s="38"/>
    </row>
    <row r="173" spans="1:8" s="16" customFormat="1" ht="50.1" customHeight="1" x14ac:dyDescent="0.2">
      <c r="A173" s="160" t="s">
        <v>112</v>
      </c>
      <c r="B173" s="161"/>
      <c r="C173" s="203" t="str">
        <f>"Электронный справочник на основе Справочника организаций"&amp;$C$2&amp;" (версия для ПК)"</f>
        <v>Электронный справочник на основе Справочника организаций"2ГИС.УЛАН-УДЭ" (версия для ПК)</v>
      </c>
      <c r="D173" s="56">
        <v>1440</v>
      </c>
      <c r="E173" s="37"/>
      <c r="F173" s="37"/>
      <c r="G173" s="37"/>
      <c r="H173" s="38"/>
    </row>
    <row r="174" spans="1:8" s="16" customFormat="1" ht="50.1" customHeight="1" x14ac:dyDescent="0.2">
      <c r="A174" s="160" t="s">
        <v>113</v>
      </c>
      <c r="B174" s="161"/>
      <c r="C174" s="203" t="str">
        <f>"Электронный справочник на основе Справочника организаций"&amp;$C$2&amp;" (версия для ПК)"</f>
        <v>Электронный справочник на основе Справочника организаций"2ГИС.УЛАН-УДЭ" (версия для ПК)</v>
      </c>
      <c r="D174" s="56">
        <v>3360</v>
      </c>
      <c r="E174" s="37"/>
      <c r="F174" s="37"/>
      <c r="G174" s="37"/>
      <c r="H174" s="38"/>
    </row>
    <row r="175" spans="1:8" s="16" customFormat="1" ht="50.1" customHeight="1" x14ac:dyDescent="0.2">
      <c r="A175" s="160" t="s">
        <v>114</v>
      </c>
      <c r="B175" s="161"/>
      <c r="C175" s="203" t="str">
        <f>"Электронный справочник на основе Справочника организаций"&amp;$C$2&amp;" (версия для ПК)"</f>
        <v>Электронный справочник на основе Справочника организаций"2ГИС.УЛАН-УДЭ" (версия для ПК)</v>
      </c>
      <c r="D175" s="56">
        <v>6000</v>
      </c>
      <c r="E175" s="37"/>
      <c r="F175" s="37"/>
      <c r="G175" s="37"/>
      <c r="H175" s="38"/>
    </row>
    <row r="176" spans="1:8" s="16" customFormat="1" ht="50.1" customHeight="1" x14ac:dyDescent="0.2">
      <c r="A176" s="160" t="s">
        <v>115</v>
      </c>
      <c r="B176" s="161"/>
      <c r="C176" s="203" t="s">
        <v>95</v>
      </c>
      <c r="D176" s="56">
        <v>720</v>
      </c>
      <c r="E176" s="37"/>
      <c r="F176" s="37"/>
      <c r="G176" s="37"/>
      <c r="H176" s="38"/>
    </row>
    <row r="177" spans="1:8" s="16" customFormat="1" ht="79.5" customHeight="1" x14ac:dyDescent="0.2">
      <c r="A177" s="160" t="s">
        <v>116</v>
      </c>
      <c r="B177" s="161"/>
      <c r="C177"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"2ГИС.УЛАН-УДЭ" (мобильная версия 2ГИС 4.0 и выше); Интернет-площадка 2gis.ru на основе Cправочника организаций "2ГИС.УЛАН-УДЭ"</v>
      </c>
      <c r="D177" s="56">
        <v>70080</v>
      </c>
      <c r="E177" s="37"/>
      <c r="F177" s="37"/>
      <c r="G177" s="37"/>
      <c r="H177" s="38"/>
    </row>
    <row r="178" spans="1:8" s="16" customFormat="1" ht="50.1" customHeight="1" thickBot="1" x14ac:dyDescent="0.25">
      <c r="A178" s="160" t="s">
        <v>117</v>
      </c>
      <c r="B178" s="161"/>
      <c r="C178" s="203" t="str">
        <f>"Электронный справочник на основе Справочника организаций"&amp;$C$2&amp;" (версия для ПК)"</f>
        <v>Электронный справочник на основе Справочника организаций"2ГИС.УЛАН-УДЭ" (версия для ПК)</v>
      </c>
      <c r="D178" s="56">
        <v>480</v>
      </c>
      <c r="E178" s="37"/>
      <c r="F178" s="37"/>
      <c r="G178" s="37"/>
      <c r="H178" s="38"/>
    </row>
    <row r="179" spans="1:8" s="28" customFormat="1" ht="50.1" customHeight="1" thickBot="1" x14ac:dyDescent="0.25">
      <c r="A179" s="24" t="s">
        <v>118</v>
      </c>
      <c r="B179" s="25"/>
      <c r="C179" s="26"/>
      <c r="D179" s="173"/>
      <c r="E179" s="173"/>
      <c r="F179" s="173"/>
      <c r="G179" s="173"/>
      <c r="H179" s="174"/>
    </row>
    <row r="180" spans="1:8" s="16" customFormat="1" ht="50.1" customHeight="1" x14ac:dyDescent="0.2">
      <c r="A180" s="160" t="s">
        <v>119</v>
      </c>
      <c r="B180" s="161"/>
      <c r="C180" s="206" t="str">
        <f>"Электронный справочник на основе Справочника организаций "&amp;$C$2&amp;" (мобильная версия)"</f>
        <v>Электронный справочник на основе Справочника организаций "2ГИС.УЛАН-УДЭ" (мобильная версия)</v>
      </c>
      <c r="D180" s="36">
        <v>13998</v>
      </c>
      <c r="E180" s="37"/>
      <c r="F180" s="37"/>
      <c r="G180" s="37"/>
      <c r="H180" s="38"/>
    </row>
    <row r="181" spans="1:8" s="16" customFormat="1" ht="50.1" customHeight="1" x14ac:dyDescent="0.2">
      <c r="A181" s="160" t="s">
        <v>120</v>
      </c>
      <c r="B181" s="161"/>
      <c r="C181" s="209"/>
      <c r="D181" s="36">
        <v>15570</v>
      </c>
      <c r="E181" s="37"/>
      <c r="F181" s="37"/>
      <c r="G181" s="37"/>
      <c r="H181" s="38"/>
    </row>
    <row r="182" spans="1:8" s="16" customFormat="1" ht="50.1" customHeight="1" x14ac:dyDescent="0.2">
      <c r="A182" s="207" t="s">
        <v>121</v>
      </c>
      <c r="B182" s="208"/>
      <c r="C182" s="209"/>
      <c r="D182" s="297">
        <v>3000</v>
      </c>
      <c r="E182" s="157"/>
      <c r="F182" s="157"/>
      <c r="G182" s="157"/>
      <c r="H182" s="157"/>
    </row>
    <row r="183" spans="1:8" s="16" customFormat="1" ht="50.1" customHeight="1" x14ac:dyDescent="0.2">
      <c r="A183" s="207" t="s">
        <v>122</v>
      </c>
      <c r="B183" s="208"/>
      <c r="C183" s="209"/>
      <c r="D183" s="297">
        <v>300</v>
      </c>
      <c r="E183" s="157"/>
      <c r="F183" s="157"/>
      <c r="G183" s="157"/>
      <c r="H183" s="157"/>
    </row>
    <row r="184" spans="1:8" s="16" customFormat="1" ht="50.1" customHeight="1" thickBot="1" x14ac:dyDescent="0.25">
      <c r="A184" s="207" t="s">
        <v>123</v>
      </c>
      <c r="B184" s="208"/>
      <c r="C184" s="210"/>
      <c r="D184" s="78">
        <v>1500</v>
      </c>
      <c r="E184" s="79"/>
      <c r="F184" s="79"/>
      <c r="G184" s="79"/>
      <c r="H184" s="79"/>
    </row>
    <row r="185" spans="1:8" s="16" customFormat="1" ht="50.1" customHeight="1" thickBot="1" x14ac:dyDescent="0.25">
      <c r="A185" s="24" t="s">
        <v>124</v>
      </c>
      <c r="B185" s="25"/>
      <c r="C185" s="26"/>
      <c r="D185" s="173"/>
      <c r="E185" s="173"/>
      <c r="F185" s="173"/>
      <c r="G185" s="173"/>
      <c r="H185" s="174"/>
    </row>
    <row r="186" spans="1:8" s="16" customFormat="1" ht="50.1" customHeight="1" x14ac:dyDescent="0.2">
      <c r="A186" s="160" t="s">
        <v>125</v>
      </c>
      <c r="B186" s="161"/>
      <c r="C186"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"2ГИС.УЛАН-УДЭ" (мобильная версия 2ГИС 4.0 и выше)</v>
      </c>
      <c r="D186" s="212">
        <f>F186*1.2</f>
        <v>14220</v>
      </c>
      <c r="E186" s="213">
        <f>F186*1.1</f>
        <v>13035.000000000002</v>
      </c>
      <c r="F186" s="213">
        <v>11850</v>
      </c>
      <c r="G186" s="213">
        <f>F186*0.75</f>
        <v>8887.5</v>
      </c>
      <c r="H186" s="214">
        <f>F186*0.5</f>
        <v>5925</v>
      </c>
    </row>
    <row r="187" spans="1:8" s="16" customFormat="1" ht="50.1" customHeight="1" x14ac:dyDescent="0.2">
      <c r="A187" s="160" t="s">
        <v>126</v>
      </c>
      <c r="B187" s="161"/>
      <c r="C187" s="203" t="str">
        <f>"Интернет-площадка 2gis.ru на основе Cправочника организаций "&amp;$C$2&amp;""</f>
        <v>Интернет-площадка 2gis.ru на основе Cправочника организаций "2ГИС.УЛАН-УДЭ"</v>
      </c>
      <c r="D187" s="36">
        <v>6570</v>
      </c>
      <c r="E187" s="37"/>
      <c r="F187" s="37"/>
      <c r="G187" s="37"/>
      <c r="H187" s="38"/>
    </row>
    <row r="188" spans="1:8" s="16" customFormat="1" ht="50.1" customHeight="1" x14ac:dyDescent="0.2">
      <c r="A188" s="160" t="s">
        <v>127</v>
      </c>
      <c r="B188" s="161"/>
      <c r="C188" s="203" t="str">
        <f>"Электронный справочник на основе Справочника организаций"&amp;$C$2&amp;" (версия для ПК)"</f>
        <v>Электронный справочник на основе Справочника организаций"2ГИС.УЛАН-УДЭ" (версия для ПК)</v>
      </c>
      <c r="D188" s="56">
        <v>1200</v>
      </c>
      <c r="E188" s="37"/>
      <c r="F188" s="37"/>
      <c r="G188" s="37"/>
      <c r="H188" s="38"/>
    </row>
    <row r="189" spans="1:8" s="16" customFormat="1" ht="50.1" customHeight="1" x14ac:dyDescent="0.2">
      <c r="A189" s="154" t="s">
        <v>198</v>
      </c>
      <c r="B189" s="204"/>
      <c r="C189"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"2ГИС.УЛАН-УДЭ" (мобильная версия 2ГИС 4.0 и выше)</v>
      </c>
      <c r="D189" s="212">
        <f>F189*1.2</f>
        <v>20016</v>
      </c>
      <c r="E189" s="213">
        <f>F189*1.1</f>
        <v>18348</v>
      </c>
      <c r="F189" s="213">
        <v>16680</v>
      </c>
      <c r="G189" s="213">
        <f>F189*0.75</f>
        <v>12510</v>
      </c>
      <c r="H189" s="214">
        <f>F189*0.5</f>
        <v>8340</v>
      </c>
    </row>
    <row r="190" spans="1:8" s="16" customFormat="1" ht="50.1" customHeight="1" x14ac:dyDescent="0.2">
      <c r="A190" s="160" t="s">
        <v>199</v>
      </c>
      <c r="B190" s="161"/>
      <c r="C190" s="203" t="str">
        <f>"Интернет-площадка 2gis.ru на основе Cправочника организаций "&amp;$C$2&amp;""</f>
        <v>Интернет-площадка 2gis.ru на основе Cправочника организаций "2ГИС.УЛАН-УДЭ"</v>
      </c>
      <c r="D190" s="36">
        <v>9240</v>
      </c>
      <c r="E190" s="37"/>
      <c r="F190" s="37"/>
      <c r="G190" s="37"/>
      <c r="H190" s="38"/>
    </row>
    <row r="191" spans="1:8" s="16" customFormat="1" ht="50.1" customHeight="1" x14ac:dyDescent="0.2">
      <c r="A191" s="160" t="s">
        <v>130</v>
      </c>
      <c r="B191" s="161"/>
      <c r="C191" s="203" t="str">
        <f>"Электронный справочник на основе Справочника организаций"&amp;$C$2&amp;" (версия для ПК)"</f>
        <v>Электронный справочник на основе Справочника организаций"2ГИС.УЛАН-УДЭ" (версия для ПК)</v>
      </c>
      <c r="D191" s="36">
        <v>1680</v>
      </c>
      <c r="E191" s="37"/>
      <c r="F191" s="37"/>
      <c r="G191" s="37"/>
      <c r="H191" s="38"/>
    </row>
    <row r="192" spans="1:8" s="16" customFormat="1" ht="126" customHeight="1" thickBot="1" x14ac:dyDescent="0.25">
      <c r="A192" s="160" t="s">
        <v>131</v>
      </c>
      <c r="B192" s="161"/>
      <c r="C192" s="215" t="str">
        <f>C187</f>
        <v>Интернет-площадка 2gis.ru на основе Cправочника организаций "2ГИС.УЛАН-УДЭ"</v>
      </c>
      <c r="D192" s="212">
        <f>F192*1.2</f>
        <v>10260</v>
      </c>
      <c r="E192" s="213">
        <f>F192*1.1</f>
        <v>9405</v>
      </c>
      <c r="F192" s="213">
        <v>8550</v>
      </c>
      <c r="G192" s="213">
        <f>F192*0.75</f>
        <v>6412.5</v>
      </c>
      <c r="H192" s="214">
        <f>F192*0.5</f>
        <v>4275</v>
      </c>
    </row>
    <row r="193" spans="1:8" s="28" customFormat="1" ht="50.1" customHeight="1" thickBot="1" x14ac:dyDescent="0.25">
      <c r="A193" s="24" t="s">
        <v>200</v>
      </c>
      <c r="B193" s="25"/>
      <c r="C193" s="26"/>
      <c r="D193" s="173"/>
      <c r="E193" s="173"/>
      <c r="F193" s="173"/>
      <c r="G193" s="173"/>
      <c r="H193" s="174"/>
    </row>
    <row r="194" spans="1:8" s="23" customFormat="1" ht="30" customHeight="1" thickBot="1" x14ac:dyDescent="0.25">
      <c r="A194" s="302"/>
      <c r="B194" s="303"/>
      <c r="C194" s="460"/>
      <c r="D194" s="303"/>
      <c r="E194" s="303"/>
      <c r="F194" s="303"/>
      <c r="G194" s="303"/>
      <c r="H194" s="304"/>
    </row>
    <row r="195" spans="1:8" s="16" customFormat="1" ht="185.25" customHeight="1" x14ac:dyDescent="0.2">
      <c r="A195" s="160" t="s">
        <v>201</v>
      </c>
      <c r="B195" s="161"/>
      <c r="C195"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"2ГИС.УЛАН-УДЭ" (версия для ПК); 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2ГИС 4.0 и выше)</v>
      </c>
      <c r="D195" s="31">
        <v>16470</v>
      </c>
      <c r="E195" s="32"/>
      <c r="F195" s="32"/>
      <c r="G195" s="32"/>
      <c r="H195" s="33"/>
    </row>
    <row r="196" spans="1:8" s="16" customFormat="1" ht="83.25" customHeight="1" thickBot="1" x14ac:dyDescent="0.25">
      <c r="A196" s="160" t="s">
        <v>202</v>
      </c>
      <c r="B196" s="161"/>
      <c r="C196" s="209"/>
      <c r="D196" s="36">
        <v>16470</v>
      </c>
      <c r="E196" s="37"/>
      <c r="F196" s="37"/>
      <c r="G196" s="37"/>
      <c r="H196" s="38"/>
    </row>
    <row r="197" spans="1:8" s="16" customFormat="1" ht="21.75" thickBot="1" x14ac:dyDescent="0.25">
      <c r="A197" s="290"/>
      <c r="B197" s="291"/>
      <c r="C197" s="130"/>
      <c r="D197" s="292"/>
      <c r="E197" s="292"/>
      <c r="F197" s="292"/>
      <c r="G197" s="292"/>
      <c r="H197" s="293"/>
    </row>
    <row r="198" spans="1:8" ht="12.6" customHeight="1" x14ac:dyDescent="0.2"/>
    <row r="199" spans="1:8" s="223" customFormat="1" ht="24.95" customHeight="1" x14ac:dyDescent="0.2">
      <c r="A199" s="220"/>
      <c r="B199" s="221" t="s">
        <v>133</v>
      </c>
      <c r="C199" s="222" t="s">
        <v>718</v>
      </c>
      <c r="D199" s="222"/>
    </row>
    <row r="200" spans="1:8" s="223" customFormat="1" ht="24.95" customHeight="1" x14ac:dyDescent="0.2">
      <c r="A200" s="220"/>
      <c r="C200" s="224" t="s">
        <v>719</v>
      </c>
      <c r="D200" s="224"/>
    </row>
    <row r="201" spans="1:8" s="223" customFormat="1" ht="24.95" customHeight="1" x14ac:dyDescent="0.2">
      <c r="A201" s="220"/>
      <c r="C201" s="224" t="s">
        <v>720</v>
      </c>
      <c r="D201" s="224"/>
    </row>
    <row r="202" spans="1:8" s="217" customFormat="1" ht="12" customHeight="1" x14ac:dyDescent="0.2">
      <c r="A202" s="216"/>
      <c r="C202" s="224"/>
      <c r="D202" s="224"/>
      <c r="E202" s="223"/>
      <c r="F202" s="223"/>
      <c r="G202" s="223"/>
    </row>
    <row r="203" spans="1:8" s="231" customFormat="1" ht="24.95" customHeight="1" x14ac:dyDescent="0.2">
      <c r="A203" s="227" t="str">
        <f>Абакан_юр!A174</f>
        <v>По соглашению сторон в качестве валюты платежа могут выступать украинские гривны, в этом случае курс следующий: 1 руб. = 0,4408 гривен</v>
      </c>
      <c r="B203" s="227"/>
      <c r="C203" s="227"/>
      <c r="D203" s="228"/>
      <c r="E203" s="228"/>
      <c r="F203" s="229"/>
      <c r="G203" s="230"/>
      <c r="H203" s="230"/>
    </row>
    <row r="204" spans="1:8" s="231" customFormat="1" ht="24.95" customHeight="1" x14ac:dyDescent="0.2">
      <c r="A204" s="227" t="str">
        <f>Абакан_юр!A175</f>
        <v>По соглашению сторон в качестве валюты платежа могут выступать дирхамы ОАЭ, в этом случае курс следующий: 1 руб. = 0,0420 дирхам</v>
      </c>
      <c r="B204" s="227"/>
      <c r="C204" s="227"/>
      <c r="D204" s="228"/>
      <c r="E204" s="228"/>
      <c r="F204" s="229"/>
      <c r="G204" s="232"/>
      <c r="H204" s="232"/>
    </row>
    <row r="205" spans="1:8" s="231" customFormat="1" ht="24.95" customHeight="1" x14ac:dyDescent="0.2">
      <c r="A205" s="227" t="str">
        <f>Абакан_юр!A176</f>
        <v>По соглашению сторон в качестве валюты платежа могут выступать доллары США, в этом случае курс следующий: 1 руб. = 0,0114 доллара</v>
      </c>
      <c r="B205" s="227"/>
      <c r="C205" s="227"/>
      <c r="D205" s="228"/>
      <c r="E205" s="228"/>
      <c r="F205" s="229"/>
      <c r="G205" s="232"/>
      <c r="H205" s="232"/>
    </row>
    <row r="206" spans="1:8" s="231" customFormat="1" ht="24.95" customHeight="1" x14ac:dyDescent="0.2">
      <c r="A206" s="227" t="str">
        <f>Абакан_юр!A177</f>
        <v>По соглашению сторон в качестве валюты платежа могут выступать евро, в этом случае курс следующий: 1 руб. = 0,0105 евро</v>
      </c>
      <c r="B206" s="227"/>
      <c r="C206" s="227"/>
      <c r="D206" s="228"/>
      <c r="E206" s="229"/>
      <c r="F206" s="229"/>
      <c r="G206" s="232"/>
      <c r="H206" s="232"/>
    </row>
    <row r="207" spans="1:8" s="231" customFormat="1" ht="24.95" customHeight="1" x14ac:dyDescent="0.2">
      <c r="A207" s="227" t="str">
        <f>Абакан_юр!A178</f>
        <v>По соглашению сторон в качестве валюты платежа могут выступать чешские кроны, в этом случае курс следующий: 1 руб. = 0,2605 крона</v>
      </c>
      <c r="B207" s="227"/>
      <c r="C207" s="227"/>
      <c r="D207" s="228"/>
      <c r="E207" s="229"/>
      <c r="F207" s="229"/>
      <c r="G207" s="232"/>
      <c r="H207" s="232"/>
    </row>
    <row r="208" spans="1:8" s="231" customFormat="1" ht="24.95" customHeight="1" x14ac:dyDescent="0.2">
      <c r="A208" s="227" t="str">
        <f>Абакан_юр!A179</f>
        <v>По соглашению сторон в качестве валюты платежа могут выступать киргизские сомы, в этом случае курс следующий: 1 руб. = 1,0083 сом</v>
      </c>
      <c r="B208" s="227"/>
      <c r="C208" s="227"/>
      <c r="D208" s="228"/>
      <c r="E208" s="228"/>
      <c r="F208" s="229"/>
      <c r="G208" s="232"/>
      <c r="H208" s="232"/>
    </row>
    <row r="209" spans="1:8" s="231" customFormat="1" ht="24.95" customHeight="1" x14ac:dyDescent="0.2">
      <c r="A209" s="227" t="str">
        <f>Абакан_юр!A180</f>
        <v>По соглашению сторон в качестве валюты платежа могут выступать казахстанские тенге, в этом случае курс следующий: 1 руб. = 5,0473 тенге</v>
      </c>
      <c r="B209" s="227"/>
      <c r="C209" s="227"/>
      <c r="D209" s="228"/>
      <c r="E209" s="228"/>
      <c r="F209" s="229"/>
      <c r="G209" s="232"/>
      <c r="H209" s="232"/>
    </row>
    <row r="210" spans="1:8" s="238" customFormat="1" ht="12" customHeight="1" x14ac:dyDescent="0.2">
      <c r="A210" s="233"/>
      <c r="B210" s="233"/>
      <c r="C210" s="234"/>
      <c r="D210" s="235"/>
      <c r="E210" s="235"/>
      <c r="F210" s="236"/>
      <c r="G210" s="237"/>
      <c r="H210" s="237"/>
    </row>
    <row r="211" spans="1:8" ht="24.95" customHeight="1" x14ac:dyDescent="0.2">
      <c r="A211" s="239" t="s">
        <v>144</v>
      </c>
      <c r="B211" s="239"/>
      <c r="C211" s="239"/>
      <c r="D211" s="239"/>
      <c r="E211" s="239"/>
      <c r="F211" s="239"/>
      <c r="G211" s="239"/>
      <c r="H211" s="239"/>
    </row>
    <row r="212" spans="1:8" ht="24.95" customHeight="1" x14ac:dyDescent="0.2">
      <c r="A212" s="239" t="s">
        <v>145</v>
      </c>
      <c r="B212" s="239"/>
      <c r="C212" s="239"/>
      <c r="D212" s="239"/>
      <c r="E212" s="239"/>
      <c r="F212" s="239"/>
      <c r="G212" s="239"/>
      <c r="H212" s="239"/>
    </row>
    <row r="213" spans="1:8" s="238" customFormat="1" ht="12.6" customHeight="1" x14ac:dyDescent="0.2">
      <c r="A213" s="233"/>
      <c r="B213" s="233"/>
      <c r="C213" s="234"/>
      <c r="D213" s="235"/>
      <c r="E213" s="235"/>
      <c r="F213" s="236"/>
      <c r="G213" s="237"/>
      <c r="H213" s="237"/>
    </row>
    <row r="214" spans="1:8" s="242" customFormat="1" ht="50.1" customHeight="1" thickBot="1" x14ac:dyDescent="0.25">
      <c r="A214" s="240" t="s">
        <v>146</v>
      </c>
      <c r="B214" s="240"/>
      <c r="C214" s="240"/>
      <c r="D214" s="240"/>
      <c r="E214" s="240"/>
      <c r="F214" s="241"/>
      <c r="G214" s="231"/>
    </row>
    <row r="215" spans="1:8" s="247" customFormat="1" ht="50.1" customHeight="1" thickBot="1" x14ac:dyDescent="0.25">
      <c r="A215" s="311" t="s">
        <v>147</v>
      </c>
      <c r="B215" s="312"/>
      <c r="C215" s="312"/>
      <c r="D215" s="312"/>
      <c r="E215" s="313"/>
      <c r="F215" s="246"/>
      <c r="G215" s="217"/>
    </row>
    <row r="216" spans="1:8" ht="73.5" customHeight="1" thickBot="1" x14ac:dyDescent="0.25">
      <c r="A216" s="426" t="s">
        <v>148</v>
      </c>
      <c r="B216" s="427"/>
      <c r="C216" s="250" t="s">
        <v>149</v>
      </c>
      <c r="D216" s="440" t="s">
        <v>150</v>
      </c>
      <c r="E216" s="441"/>
      <c r="F216" s="252"/>
      <c r="G216" s="252"/>
      <c r="H216" s="252"/>
    </row>
    <row r="217" spans="1:8" ht="99.95" customHeight="1" x14ac:dyDescent="0.2">
      <c r="A217" s="258" t="s">
        <v>151</v>
      </c>
      <c r="B217" s="259"/>
      <c r="C217" s="260" t="s">
        <v>152</v>
      </c>
      <c r="D217" s="261" t="s">
        <v>153</v>
      </c>
      <c r="E217" s="262"/>
      <c r="F217" s="252"/>
      <c r="G217" s="252"/>
      <c r="H217" s="252"/>
    </row>
    <row r="218" spans="1:8" ht="75" customHeight="1" x14ac:dyDescent="0.2">
      <c r="A218" s="258" t="s">
        <v>154</v>
      </c>
      <c r="B218" s="259"/>
      <c r="C218" s="260" t="s">
        <v>155</v>
      </c>
      <c r="D218" s="261" t="s">
        <v>156</v>
      </c>
      <c r="E218" s="262"/>
      <c r="F218" s="252"/>
      <c r="G218" s="252"/>
      <c r="H218" s="252"/>
    </row>
    <row r="219" spans="1:8" ht="119.25" customHeight="1" thickBot="1" x14ac:dyDescent="0.25">
      <c r="A219" s="321" t="s">
        <v>157</v>
      </c>
      <c r="B219" s="322"/>
      <c r="C219" s="323" t="s">
        <v>158</v>
      </c>
      <c r="D219" s="324" t="s">
        <v>156</v>
      </c>
      <c r="E219" s="325"/>
      <c r="F219" s="252"/>
      <c r="G219" s="252"/>
      <c r="H219" s="252"/>
    </row>
    <row r="220" spans="1:8" s="217" customFormat="1" ht="102.75" customHeight="1" thickBot="1" x14ac:dyDescent="0.25">
      <c r="A220" s="321" t="s">
        <v>160</v>
      </c>
      <c r="B220" s="322"/>
      <c r="C220" s="611" t="s">
        <v>161</v>
      </c>
      <c r="D220" s="324" t="s">
        <v>156</v>
      </c>
      <c r="E220" s="325"/>
      <c r="F220" s="246"/>
      <c r="G220" s="246"/>
      <c r="H220" s="246"/>
    </row>
    <row r="221" spans="1:8" s="238" customFormat="1" ht="222.75" customHeight="1" thickBot="1" x14ac:dyDescent="0.25">
      <c r="A221" s="321" t="s">
        <v>162</v>
      </c>
      <c r="B221" s="322"/>
      <c r="C221" s="323" t="s">
        <v>163</v>
      </c>
      <c r="D221" s="324" t="s">
        <v>156</v>
      </c>
      <c r="E221" s="325"/>
      <c r="F221" s="236"/>
      <c r="G221" s="237"/>
      <c r="H221" s="237"/>
    </row>
    <row r="222" spans="1:8" ht="52.5" customHeight="1" x14ac:dyDescent="0.2">
      <c r="A222" s="264" t="s">
        <v>164</v>
      </c>
      <c r="B222" s="264"/>
      <c r="C222" s="264"/>
      <c r="D222" s="264"/>
      <c r="E222" s="264"/>
      <c r="F222" s="264"/>
      <c r="G222" s="264"/>
      <c r="H222" s="264"/>
    </row>
    <row r="223" spans="1:8" ht="52.5" customHeight="1" x14ac:dyDescent="0.2">
      <c r="A223" s="264" t="s">
        <v>165</v>
      </c>
      <c r="B223" s="264"/>
      <c r="C223" s="264"/>
      <c r="D223" s="264"/>
      <c r="E223" s="264"/>
      <c r="F223" s="264"/>
      <c r="G223" s="264"/>
      <c r="H223" s="264"/>
    </row>
    <row r="224" spans="1:8" ht="180.75" customHeight="1" x14ac:dyDescent="0.2">
      <c r="A224" s="326" t="str">
        <f>Абакан_юр!A195</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24" s="326"/>
      <c r="C224" s="326"/>
      <c r="D224" s="326"/>
      <c r="E224" s="326"/>
      <c r="F224" s="326"/>
      <c r="G224" s="326"/>
      <c r="H224" s="326"/>
    </row>
    <row r="225" spans="1:8" s="16" customFormat="1" ht="67.5" customHeight="1" x14ac:dyDescent="0.2">
      <c r="A225" s="239" t="s">
        <v>167</v>
      </c>
      <c r="B225" s="239"/>
      <c r="C225" s="239"/>
      <c r="D225" s="239"/>
      <c r="E225" s="239"/>
      <c r="F225" s="239"/>
      <c r="G225" s="239"/>
      <c r="H225" s="239"/>
    </row>
    <row r="226" spans="1:8" ht="23.25" x14ac:dyDescent="0.2">
      <c r="A226" s="264" t="s">
        <v>168</v>
      </c>
      <c r="B226" s="264"/>
      <c r="C226" s="264"/>
      <c r="D226" s="264"/>
      <c r="E226" s="264"/>
      <c r="F226" s="264"/>
      <c r="G226" s="264"/>
      <c r="H226" s="264"/>
    </row>
    <row r="227" spans="1:8" s="266" customFormat="1" ht="114.75" customHeight="1" x14ac:dyDescent="0.2">
      <c r="A227" s="239" t="s">
        <v>169</v>
      </c>
      <c r="B227" s="239"/>
      <c r="C227" s="239"/>
      <c r="D227" s="239"/>
      <c r="E227" s="239"/>
      <c r="F227" s="239"/>
      <c r="G227" s="239"/>
      <c r="H227" s="239"/>
    </row>
  </sheetData>
  <sheetProtection selectLockedCells="1" selectUnlockedCells="1"/>
  <mergeCells count="377">
    <mergeCell ref="A222:H222"/>
    <mergeCell ref="A223:H223"/>
    <mergeCell ref="A224:H224"/>
    <mergeCell ref="A225:H225"/>
    <mergeCell ref="A226:H226"/>
    <mergeCell ref="A227:E227"/>
    <mergeCell ref="F227:H227"/>
    <mergeCell ref="A219:B219"/>
    <mergeCell ref="D219:E219"/>
    <mergeCell ref="A220:B220"/>
    <mergeCell ref="D220:E220"/>
    <mergeCell ref="A221:B221"/>
    <mergeCell ref="D221:E221"/>
    <mergeCell ref="A216:B216"/>
    <mergeCell ref="D216:E216"/>
    <mergeCell ref="A217:B217"/>
    <mergeCell ref="D217:E217"/>
    <mergeCell ref="A218:B218"/>
    <mergeCell ref="D218:E218"/>
    <mergeCell ref="A208:C208"/>
    <mergeCell ref="A209:C209"/>
    <mergeCell ref="A211:H211"/>
    <mergeCell ref="A212:H212"/>
    <mergeCell ref="A214:E214"/>
    <mergeCell ref="A215:E215"/>
    <mergeCell ref="A203:C203"/>
    <mergeCell ref="G203:H203"/>
    <mergeCell ref="A204:C204"/>
    <mergeCell ref="A205:C205"/>
    <mergeCell ref="A206:C206"/>
    <mergeCell ref="A207:C207"/>
    <mergeCell ref="A197:B197"/>
    <mergeCell ref="D197:H197"/>
    <mergeCell ref="C199:D199"/>
    <mergeCell ref="C200:D200"/>
    <mergeCell ref="C201:D201"/>
    <mergeCell ref="C202:D202"/>
    <mergeCell ref="A194:C194"/>
    <mergeCell ref="D194:H194"/>
    <mergeCell ref="A195:B195"/>
    <mergeCell ref="C195:C196"/>
    <mergeCell ref="D195:H195"/>
    <mergeCell ref="A196:B196"/>
    <mergeCell ref="D196:H196"/>
    <mergeCell ref="A190:B190"/>
    <mergeCell ref="D190:H190"/>
    <mergeCell ref="A191:B191"/>
    <mergeCell ref="D191:H191"/>
    <mergeCell ref="A192:B192"/>
    <mergeCell ref="A193:B193"/>
    <mergeCell ref="D193:H193"/>
    <mergeCell ref="A186:B186"/>
    <mergeCell ref="A187:B187"/>
    <mergeCell ref="D187:H187"/>
    <mergeCell ref="A188:B188"/>
    <mergeCell ref="D188:H188"/>
    <mergeCell ref="A189:B189"/>
    <mergeCell ref="D182:H182"/>
    <mergeCell ref="A183:B183"/>
    <mergeCell ref="D183:H183"/>
    <mergeCell ref="A184:B184"/>
    <mergeCell ref="D184:H184"/>
    <mergeCell ref="A185:B185"/>
    <mergeCell ref="D185:H185"/>
    <mergeCell ref="A178:B178"/>
    <mergeCell ref="D178:H178"/>
    <mergeCell ref="A179:B179"/>
    <mergeCell ref="D179:H179"/>
    <mergeCell ref="A180:B180"/>
    <mergeCell ref="C180:C184"/>
    <mergeCell ref="D180:H180"/>
    <mergeCell ref="A181:B181"/>
    <mergeCell ref="D181:H181"/>
    <mergeCell ref="A182:B182"/>
    <mergeCell ref="A175:B175"/>
    <mergeCell ref="D175:H175"/>
    <mergeCell ref="A176:B176"/>
    <mergeCell ref="D176:H176"/>
    <mergeCell ref="A177:B177"/>
    <mergeCell ref="D177:H177"/>
    <mergeCell ref="A172:B172"/>
    <mergeCell ref="D172:H172"/>
    <mergeCell ref="A173:B173"/>
    <mergeCell ref="D173:H173"/>
    <mergeCell ref="A174:B174"/>
    <mergeCell ref="D174:H174"/>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D129:H129"/>
    <mergeCell ref="A130:B130"/>
    <mergeCell ref="D130:H130"/>
    <mergeCell ref="A131:B131"/>
    <mergeCell ref="D131:H131"/>
    <mergeCell ref="A132:B132"/>
    <mergeCell ref="D132:H132"/>
    <mergeCell ref="A125:B125"/>
    <mergeCell ref="D125:H125"/>
    <mergeCell ref="A126:B126"/>
    <mergeCell ref="C126:C143"/>
    <mergeCell ref="D126:H126"/>
    <mergeCell ref="A127:B127"/>
    <mergeCell ref="D127:H127"/>
    <mergeCell ref="A128:B128"/>
    <mergeCell ref="D128:H128"/>
    <mergeCell ref="A129:B129"/>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16:B116"/>
    <mergeCell ref="D116:H116"/>
    <mergeCell ref="A117:B117"/>
    <mergeCell ref="D117:H117"/>
    <mergeCell ref="A118:B118"/>
    <mergeCell ref="D118:H118"/>
    <mergeCell ref="A111:B111"/>
    <mergeCell ref="D111:H111"/>
    <mergeCell ref="A112:C112"/>
    <mergeCell ref="D112:H112"/>
    <mergeCell ref="D113:H113"/>
    <mergeCell ref="A114:B114"/>
    <mergeCell ref="C114:C122"/>
    <mergeCell ref="D114:H114"/>
    <mergeCell ref="A115:B115"/>
    <mergeCell ref="D115:H115"/>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02:B102"/>
    <mergeCell ref="D102:H102"/>
    <mergeCell ref="A103:B103"/>
    <mergeCell ref="D103:H103"/>
    <mergeCell ref="A104:B104"/>
    <mergeCell ref="D104:H104"/>
    <mergeCell ref="A99:B99"/>
    <mergeCell ref="D99:H99"/>
    <mergeCell ref="A100:B100"/>
    <mergeCell ref="D100:H100"/>
    <mergeCell ref="A101:B101"/>
    <mergeCell ref="D101:H101"/>
    <mergeCell ref="A96:B96"/>
    <mergeCell ref="D96:H96"/>
    <mergeCell ref="A97:B97"/>
    <mergeCell ref="D97:H97"/>
    <mergeCell ref="A98:B98"/>
    <mergeCell ref="D98:H98"/>
    <mergeCell ref="A93:B93"/>
    <mergeCell ref="D93:H93"/>
    <mergeCell ref="A94:B94"/>
    <mergeCell ref="D94:H94"/>
    <mergeCell ref="A95:B95"/>
    <mergeCell ref="D95:H95"/>
    <mergeCell ref="A90:B90"/>
    <mergeCell ref="D90:H90"/>
    <mergeCell ref="A91:B91"/>
    <mergeCell ref="D91:H91"/>
    <mergeCell ref="A92:B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D70:H70"/>
    <mergeCell ref="A71:C71"/>
    <mergeCell ref="D71:H71"/>
    <mergeCell ref="A72:B72"/>
    <mergeCell ref="C72:C111"/>
    <mergeCell ref="D72:H72"/>
    <mergeCell ref="A73:B73"/>
    <mergeCell ref="D73:H73"/>
    <mergeCell ref="A74:B74"/>
    <mergeCell ref="D74:H74"/>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51:H51"/>
    <mergeCell ref="A52:A53"/>
    <mergeCell ref="D52:H53"/>
    <mergeCell ref="D54:H54"/>
    <mergeCell ref="A55:A59"/>
    <mergeCell ref="B55:B56"/>
    <mergeCell ref="C55:C56"/>
    <mergeCell ref="D55:D59"/>
    <mergeCell ref="E55:E59"/>
    <mergeCell ref="F55:F59"/>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19"/>
  <sheetViews>
    <sheetView view="pageBreakPreview" zoomScale="40" zoomScaleNormal="60" zoomScaleSheetLayoutView="40" workbookViewId="0">
      <pane ySplit="4" topLeftCell="A149" activePane="bottomLeft" state="frozen"/>
      <selection activeCell="A181" sqref="A181:B181"/>
      <selection pane="bottomLeft" activeCell="A181" sqref="A181:B181"/>
    </sheetView>
  </sheetViews>
  <sheetFormatPr defaultColWidth="9.140625" defaultRowHeight="12.75" x14ac:dyDescent="0.2"/>
  <cols>
    <col min="1" max="1" width="45.7109375" style="216" customWidth="1"/>
    <col min="2" max="2" width="80.7109375" style="217" customWidth="1"/>
    <col min="3" max="3" width="120.7109375" style="218" customWidth="1"/>
    <col min="4" max="7" width="30.7109375" style="217" customWidth="1"/>
    <col min="8" max="8" width="30.7109375" style="219" customWidth="1"/>
    <col min="9" max="16384" width="9.140625" style="219"/>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июня 2024 г.</v>
      </c>
      <c r="B2" s="6" t="s">
        <v>2</v>
      </c>
      <c r="C2" s="7" t="s">
        <v>721</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24" thickBot="1" x14ac:dyDescent="0.25">
      <c r="A6" s="81"/>
      <c r="B6" s="129"/>
      <c r="C6" s="130"/>
      <c r="D6" s="267" t="s">
        <v>171</v>
      </c>
      <c r="E6" s="268" t="s">
        <v>172</v>
      </c>
      <c r="F6" s="269" t="s">
        <v>173</v>
      </c>
      <c r="G6" s="268" t="s">
        <v>174</v>
      </c>
      <c r="H6" s="270" t="s">
        <v>175</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"2ГИС.УЛЬЯНОВСК" (версия для ПК); 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Интернет-площадки и Веб-приложения на основе Cправочника организаций "2ГИС.УЛЬЯНОВСК", http://api.2gis.ru/</v>
      </c>
      <c r="D7" s="31">
        <f>F7*1.2</f>
        <v>10044</v>
      </c>
      <c r="E7" s="32">
        <f>F7*1.1</f>
        <v>9207</v>
      </c>
      <c r="F7" s="32">
        <v>8370</v>
      </c>
      <c r="G7" s="32">
        <f>F7*0.75</f>
        <v>6277.5</v>
      </c>
      <c r="H7" s="33">
        <f>F7*0.5</f>
        <v>4185</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"2ГИС.УЛЬЯНОВСК" (версия для ПК); 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Интернет-площадки и Веб-приложения на основе Cправочника организаций "2ГИС.УЛЬЯНОВСК",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"2ГИС.УЛЬЯНОВСК" (версия для ПК); 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Интернет-площадки и Веб-приложения на основе Cправочника организаций "2ГИС.УЛЬЯНОВСК", http://api.2gis.ru/</v>
      </c>
      <c r="D12" s="54">
        <f>F12*1.2</f>
        <v>10764</v>
      </c>
      <c r="E12" s="32">
        <f>F12*1.1</f>
        <v>9867</v>
      </c>
      <c r="F12" s="32">
        <v>8970</v>
      </c>
      <c r="G12" s="32">
        <f>F12*0.75</f>
        <v>6727.5</v>
      </c>
      <c r="H12" s="33">
        <f>F12*0.5</f>
        <v>4485</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"2ГИС.УЛЬЯНОВСК" (версия для ПК); 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Интернет-площадки и Веб-приложения на основе Cправочника организаций "2ГИС.УЛЬЯНОВСК",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1122</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"2ГИС.УЛЬЯНОВСК"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"2ГИС.УЛЬЯНОВСК"; Электронный справочник "2ГИС.УЛЬЯНОВСК"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Интернет-площадки и Веб-приложения на основе Cправочника организаций "2ГИС.УЛЬЯНОВСК", http://api.2gis.ru/</v>
      </c>
      <c r="D23" s="271">
        <v>300</v>
      </c>
      <c r="E23" s="272"/>
      <c r="F23" s="272"/>
      <c r="G23" s="272"/>
      <c r="H23" s="273"/>
    </row>
    <row r="24" spans="1:8" s="16" customFormat="1" ht="94.5" customHeight="1" x14ac:dyDescent="0.2">
      <c r="A24" s="71"/>
      <c r="B24" s="92"/>
      <c r="C24" s="93"/>
      <c r="D24" s="94"/>
      <c r="E24" s="95"/>
      <c r="F24" s="95"/>
      <c r="G24" s="95"/>
      <c r="H24" s="274"/>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25" s="275"/>
      <c r="E25" s="276"/>
      <c r="F25" s="276"/>
      <c r="G25" s="276"/>
      <c r="H25" s="277"/>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"2ГИС.УЛЬЯНОВСК" (версия для ПК); 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v>
      </c>
      <c r="D27" s="31">
        <f>F27*1.2</f>
        <v>14068.8</v>
      </c>
      <c r="E27" s="32">
        <f>F27*1.1</f>
        <v>12896.400000000001</v>
      </c>
      <c r="F27" s="32">
        <v>11724</v>
      </c>
      <c r="G27" s="32">
        <f>F27*0.75</f>
        <v>8793</v>
      </c>
      <c r="H27" s="33">
        <f>F27*0.5</f>
        <v>5862</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"2ГИС.УЛЬЯНОВСК" (версия для ПК); 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v>
      </c>
      <c r="D32" s="54">
        <f>F32*1.2</f>
        <v>15076.8</v>
      </c>
      <c r="E32" s="32">
        <f>F32*1.1</f>
        <v>13820.400000000001</v>
      </c>
      <c r="F32" s="32">
        <v>12564</v>
      </c>
      <c r="G32" s="32">
        <f>F32*0.75</f>
        <v>9423</v>
      </c>
      <c r="H32" s="33">
        <f>F32*0.5</f>
        <v>6282</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1680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"2ГИС.УЛЬЯНОВСК"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"2ГИС.УЛЬЯНОВСК"; Электронный справочник "2ГИС.УЛЬЯНОВСК"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v>
      </c>
      <c r="D43" s="90">
        <v>420</v>
      </c>
      <c r="E43" s="90"/>
      <c r="F43" s="90"/>
      <c r="G43" s="90"/>
      <c r="H43" s="91"/>
    </row>
    <row r="44" spans="1:8" s="16" customFormat="1" ht="69.75" customHeight="1" x14ac:dyDescent="0.2">
      <c r="A44" s="71"/>
      <c r="B44" s="92"/>
      <c r="C44" s="93"/>
      <c r="D44" s="95"/>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45" s="95"/>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46" s="100"/>
      <c r="E46" s="100"/>
      <c r="F46" s="100"/>
      <c r="G46" s="100"/>
      <c r="H46" s="101"/>
    </row>
    <row r="47" spans="1:8" ht="21.75" thickBot="1" x14ac:dyDescent="0.25">
      <c r="A47" s="81"/>
      <c r="B47" s="129"/>
      <c r="C47" s="130"/>
      <c r="D47" s="113"/>
      <c r="E47" s="114"/>
      <c r="F47" s="114"/>
      <c r="G47" s="114"/>
      <c r="H47" s="115"/>
    </row>
    <row r="48" spans="1:8" ht="42.75" thickBot="1" x14ac:dyDescent="0.25">
      <c r="A48" s="278" t="s">
        <v>176</v>
      </c>
      <c r="B48" s="66" t="s">
        <v>177</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"2ГИС.УЛЬЯНОВСК" (версия для ПК)</v>
      </c>
      <c r="D48" s="279">
        <f>F48*1.2</f>
        <v>288</v>
      </c>
      <c r="E48" s="279">
        <f>F48*1.1</f>
        <v>264</v>
      </c>
      <c r="F48" s="279">
        <v>240</v>
      </c>
      <c r="G48" s="279">
        <f>F48*0.75</f>
        <v>180</v>
      </c>
      <c r="H48" s="279">
        <f>F48*0.5</f>
        <v>120</v>
      </c>
    </row>
    <row r="49" spans="1:8" ht="84.75" thickBot="1" x14ac:dyDescent="0.25">
      <c r="A49" s="278"/>
      <c r="B49" s="72" t="s">
        <v>178</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"2ГИС.УЛЬЯНОВСК" (версия для ПК); 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v>
      </c>
      <c r="D49" s="280"/>
      <c r="E49" s="280"/>
      <c r="F49" s="280"/>
      <c r="G49" s="280"/>
      <c r="H49" s="280"/>
    </row>
    <row r="50" spans="1:8" ht="63.75" thickBot="1" x14ac:dyDescent="0.25">
      <c r="A50" s="278"/>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v>
      </c>
      <c r="D50" s="280"/>
      <c r="E50" s="280"/>
      <c r="F50" s="280"/>
      <c r="G50" s="280"/>
      <c r="H50" s="280"/>
    </row>
    <row r="51" spans="1:8" ht="21.75" thickBot="1" x14ac:dyDescent="0.25">
      <c r="A51" s="81"/>
      <c r="B51" s="129"/>
      <c r="C51" s="130"/>
      <c r="D51" s="113"/>
      <c r="E51" s="114"/>
      <c r="F51" s="114"/>
      <c r="G51" s="114"/>
      <c r="H51" s="115"/>
    </row>
    <row r="52" spans="1:8" ht="42" x14ac:dyDescent="0.2">
      <c r="A52" s="281" t="s">
        <v>179</v>
      </c>
      <c r="B52" s="66" t="s">
        <v>180</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"2ГИС.УЛЬЯНОВСК" (версия для ПК)</v>
      </c>
      <c r="D52" s="89">
        <v>480</v>
      </c>
      <c r="E52" s="90"/>
      <c r="F52" s="90"/>
      <c r="G52" s="90"/>
      <c r="H52" s="91"/>
    </row>
    <row r="53" spans="1:8" ht="63.75"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v>
      </c>
      <c r="D53" s="99"/>
      <c r="E53" s="100"/>
      <c r="F53" s="100"/>
      <c r="G53" s="100"/>
      <c r="H53" s="101"/>
    </row>
    <row r="54" spans="1:8" s="16" customFormat="1" ht="24.95" customHeight="1" thickBot="1" x14ac:dyDescent="0.25">
      <c r="A54" s="81"/>
      <c r="B54" s="82"/>
      <c r="C54" s="83"/>
      <c r="D54" s="113"/>
      <c r="E54" s="114"/>
      <c r="F54" s="114"/>
      <c r="G54" s="114"/>
      <c r="H54" s="115"/>
    </row>
    <row r="55" spans="1:8" s="16" customFormat="1" ht="48" customHeight="1" x14ac:dyDescent="0.2">
      <c r="A55" s="29" t="s">
        <v>31</v>
      </c>
      <c r="B55" s="30" t="s">
        <v>27</v>
      </c>
      <c r="C5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"2ГИС.УЛЬЯНОВСК" (версия для ПК); 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Интернет-площадки и Веб-приложения на основе Cправочника организаций "2ГИС.УЛЬЯНОВСК", http://api.2gis.ru/</v>
      </c>
      <c r="D55" s="31">
        <f>F55*1.2</f>
        <v>11145.6</v>
      </c>
      <c r="E55" s="32">
        <f>F55*1.1</f>
        <v>10216.800000000001</v>
      </c>
      <c r="F55" s="32">
        <v>9288</v>
      </c>
      <c r="G55" s="32">
        <f>F55*0.75</f>
        <v>6966</v>
      </c>
      <c r="H55" s="33">
        <f>F55*0.5</f>
        <v>4644</v>
      </c>
    </row>
    <row r="56" spans="1:8" s="16" customFormat="1" ht="132" customHeight="1" x14ac:dyDescent="0.2">
      <c r="A56" s="34"/>
      <c r="B56" s="35"/>
      <c r="C56" s="35"/>
      <c r="D56" s="36"/>
      <c r="E56" s="37"/>
      <c r="F56" s="37"/>
      <c r="G56" s="37"/>
      <c r="H56" s="38"/>
    </row>
    <row r="57" spans="1:8" s="16" customFormat="1" ht="127.5" customHeight="1" x14ac:dyDescent="0.2">
      <c r="A57" s="34"/>
      <c r="B57" s="39" t="s">
        <v>12</v>
      </c>
      <c r="C5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"2ГИС.УЛЬЯНОВСК" (версия для ПК); 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Интернет-площадки и Веб-приложения на основе Cправочника организаций "2ГИС.УЛЬЯНОВСК", http://api.2gis.ru/</v>
      </c>
      <c r="D57" s="36"/>
      <c r="E57" s="37"/>
      <c r="F57" s="37"/>
      <c r="G57" s="37"/>
      <c r="H57" s="38"/>
    </row>
    <row r="58" spans="1:8" s="16" customFormat="1" ht="127.5" customHeight="1" thickBot="1" x14ac:dyDescent="0.25">
      <c r="A58" s="119"/>
      <c r="B58" s="120" t="s">
        <v>33</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58" s="121"/>
      <c r="E58" s="122"/>
      <c r="F58" s="122"/>
      <c r="G58" s="122"/>
      <c r="H58" s="123"/>
    </row>
    <row r="59" spans="1:8" s="16" customFormat="1" ht="166.5" customHeight="1" thickBot="1" x14ac:dyDescent="0.25">
      <c r="A59" s="41"/>
      <c r="B59" s="42" t="s">
        <v>13</v>
      </c>
      <c r="C5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59" s="44"/>
      <c r="E59" s="45"/>
      <c r="F59" s="45"/>
      <c r="G59" s="45"/>
      <c r="H59" s="46"/>
    </row>
    <row r="60" spans="1:8" s="16" customFormat="1" ht="24.95" customHeight="1" thickBot="1" x14ac:dyDescent="0.25">
      <c r="A60" s="47"/>
      <c r="B60" s="48"/>
      <c r="C60" s="49"/>
      <c r="D60" s="50"/>
      <c r="E60" s="51"/>
      <c r="F60" s="51"/>
      <c r="G60" s="51"/>
      <c r="H60" s="52"/>
    </row>
    <row r="61" spans="1:8" s="16" customFormat="1" ht="48" customHeight="1" x14ac:dyDescent="0.2">
      <c r="A61" s="53" t="s">
        <v>35</v>
      </c>
      <c r="B61" s="30" t="s">
        <v>27</v>
      </c>
      <c r="C61"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"2ГИС.УЛЬЯНОВСК" (версия для ПК); 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Интернет-площадки и Веб-приложения на основе Cправочника организаций "2ГИС.УЛЬЯНОВСК", http://api.2gis.ru/</v>
      </c>
      <c r="D61" s="54">
        <f>F61*1.2</f>
        <v>11949.12</v>
      </c>
      <c r="E61" s="32">
        <f>F61*1.1</f>
        <v>10953.36</v>
      </c>
      <c r="F61" s="32">
        <v>9957.6</v>
      </c>
      <c r="G61" s="32">
        <f>F61*0.75</f>
        <v>7468.2000000000007</v>
      </c>
      <c r="H61" s="33">
        <f>F61*0.5</f>
        <v>4978.8</v>
      </c>
    </row>
    <row r="62" spans="1:8" s="16" customFormat="1" ht="132" customHeight="1" x14ac:dyDescent="0.2">
      <c r="A62" s="55"/>
      <c r="B62" s="35"/>
      <c r="C62" s="35"/>
      <c r="D62" s="56"/>
      <c r="E62" s="37"/>
      <c r="F62" s="37"/>
      <c r="G62" s="37"/>
      <c r="H62" s="38"/>
    </row>
    <row r="63" spans="1:8" s="16" customFormat="1" ht="138.94999999999999" customHeight="1" x14ac:dyDescent="0.2">
      <c r="A63" s="55"/>
      <c r="B63" s="39" t="s">
        <v>12</v>
      </c>
      <c r="C63"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"2ГИС.УЛЬЯНОВСК" (версия для ПК); 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Интернет-площадки и Веб-приложения на основе Cправочника организаций "2ГИС.УЛЬЯНОВСК", http://api.2gis.ru/</v>
      </c>
      <c r="D63" s="56"/>
      <c r="E63" s="37"/>
      <c r="F63" s="37"/>
      <c r="G63" s="37"/>
      <c r="H63" s="38"/>
    </row>
    <row r="64" spans="1:8" s="16" customFormat="1" ht="166.5" customHeight="1" x14ac:dyDescent="0.2">
      <c r="A64" s="55"/>
      <c r="B64" s="57" t="s">
        <v>13</v>
      </c>
      <c r="C64"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64" s="56"/>
      <c r="E64" s="37"/>
      <c r="F64" s="37"/>
      <c r="G64" s="37"/>
      <c r="H64" s="38"/>
    </row>
    <row r="65" spans="1:8" s="16" customFormat="1" ht="92.25" customHeight="1" thickBot="1" x14ac:dyDescent="0.25">
      <c r="A65" s="59"/>
      <c r="B65" s="42" t="s">
        <v>36</v>
      </c>
      <c r="C65"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65" s="61"/>
      <c r="E65" s="45"/>
      <c r="F65" s="45"/>
      <c r="G65" s="45"/>
      <c r="H65" s="46"/>
    </row>
    <row r="66" spans="1:8" s="16" customFormat="1" ht="24.95" customHeight="1" thickBot="1" x14ac:dyDescent="0.25">
      <c r="A66" s="81"/>
      <c r="B66" s="82"/>
      <c r="C66" s="83"/>
      <c r="D66" s="84"/>
      <c r="E66" s="85"/>
      <c r="F66" s="85"/>
      <c r="G66" s="85"/>
      <c r="H66" s="86"/>
    </row>
    <row r="67" spans="1:8" s="16" customFormat="1" ht="50.1" customHeight="1" x14ac:dyDescent="0.2">
      <c r="A67" s="65" t="s">
        <v>37</v>
      </c>
      <c r="B67" s="87" t="s">
        <v>23</v>
      </c>
      <c r="C67"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Интернет-площадки и Веб-приложения на основе Cправочника организаций "2ГИС.УЛЬЯНОВСК", http://api.2gis.ru/</v>
      </c>
      <c r="D67" s="271">
        <v>300</v>
      </c>
      <c r="E67" s="272"/>
      <c r="F67" s="272"/>
      <c r="G67" s="272"/>
      <c r="H67" s="273"/>
    </row>
    <row r="68" spans="1:8" s="16" customFormat="1" ht="94.5" customHeight="1" x14ac:dyDescent="0.2">
      <c r="A68" s="71"/>
      <c r="B68" s="92"/>
      <c r="C68" s="93"/>
      <c r="D68" s="94"/>
      <c r="E68" s="95"/>
      <c r="F68" s="95"/>
      <c r="G68" s="95"/>
      <c r="H68" s="274"/>
    </row>
    <row r="69" spans="1:8" s="16" customFormat="1" ht="163.5" customHeight="1" thickBot="1" x14ac:dyDescent="0.25">
      <c r="A69" s="77"/>
      <c r="B69" s="97" t="s">
        <v>13</v>
      </c>
      <c r="C69"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69" s="275"/>
      <c r="E69" s="276"/>
      <c r="F69" s="276"/>
      <c r="G69" s="276"/>
      <c r="H69" s="277"/>
    </row>
    <row r="70" spans="1:8" ht="21.75" thickBot="1" x14ac:dyDescent="0.25">
      <c r="A70" s="81"/>
      <c r="B70" s="129"/>
      <c r="C70" s="130"/>
      <c r="D70" s="113"/>
      <c r="E70" s="114"/>
      <c r="F70" s="114"/>
      <c r="G70" s="114"/>
      <c r="H70" s="115"/>
    </row>
    <row r="71" spans="1:8" ht="21.75" thickBot="1" x14ac:dyDescent="0.25">
      <c r="A71" s="81"/>
      <c r="B71" s="129"/>
      <c r="C71" s="130"/>
      <c r="D71" s="113"/>
      <c r="E71" s="114"/>
      <c r="F71" s="114"/>
      <c r="G71" s="114"/>
      <c r="H71" s="115"/>
    </row>
    <row r="72" spans="1:8" ht="50.1" customHeight="1" thickBot="1" x14ac:dyDescent="0.25">
      <c r="A72" s="136" t="s">
        <v>38</v>
      </c>
      <c r="B72" s="137"/>
      <c r="C72" s="137"/>
      <c r="D72" s="138" t="str">
        <f>"от "&amp;MIN(D73:D92)&amp;" до "&amp;MAX(D73:D92)</f>
        <v>от 720 до 14400</v>
      </c>
      <c r="E72" s="139"/>
      <c r="F72" s="139"/>
      <c r="G72" s="139"/>
      <c r="H72" s="140"/>
    </row>
    <row r="73" spans="1:8" ht="37.5" customHeight="1" x14ac:dyDescent="0.2">
      <c r="A73" s="141" t="s">
        <v>39</v>
      </c>
      <c r="B73" s="142"/>
      <c r="C73" s="282" t="str">
        <f>"Электронный справочник на основе Справочника организаций"&amp;$C$2&amp;" (версия для ПК)"</f>
        <v>Электронный справочник на основе Справочника организаций"2ГИС.УЛЬЯНОВСК" (версия для ПК)</v>
      </c>
      <c r="D73" s="144">
        <v>720</v>
      </c>
      <c r="E73" s="145"/>
      <c r="F73" s="145"/>
      <c r="G73" s="145"/>
      <c r="H73" s="146"/>
    </row>
    <row r="74" spans="1:8" ht="37.5" customHeight="1" x14ac:dyDescent="0.2">
      <c r="A74" s="147" t="s">
        <v>40</v>
      </c>
      <c r="B74" s="148"/>
      <c r="C74" s="143"/>
      <c r="D74" s="36">
        <v>1440</v>
      </c>
      <c r="E74" s="37"/>
      <c r="F74" s="37"/>
      <c r="G74" s="37"/>
      <c r="H74" s="38"/>
    </row>
    <row r="75" spans="1:8" ht="37.5" customHeight="1" x14ac:dyDescent="0.2">
      <c r="A75" s="147" t="s">
        <v>41</v>
      </c>
      <c r="B75" s="148"/>
      <c r="C75" s="143"/>
      <c r="D75" s="36">
        <v>2160</v>
      </c>
      <c r="E75" s="37"/>
      <c r="F75" s="37"/>
      <c r="G75" s="37"/>
      <c r="H75" s="38"/>
    </row>
    <row r="76" spans="1:8" ht="37.5" customHeight="1" x14ac:dyDescent="0.2">
      <c r="A76" s="147" t="s">
        <v>42</v>
      </c>
      <c r="B76" s="148"/>
      <c r="C76" s="143"/>
      <c r="D76" s="36">
        <v>2880</v>
      </c>
      <c r="E76" s="37"/>
      <c r="F76" s="37"/>
      <c r="G76" s="37"/>
      <c r="H76" s="38"/>
    </row>
    <row r="77" spans="1:8" ht="37.5" customHeight="1" x14ac:dyDescent="0.2">
      <c r="A77" s="147" t="s">
        <v>43</v>
      </c>
      <c r="B77" s="148"/>
      <c r="C77" s="143"/>
      <c r="D77" s="36">
        <v>3600</v>
      </c>
      <c r="E77" s="37"/>
      <c r="F77" s="37"/>
      <c r="G77" s="37"/>
      <c r="H77" s="38"/>
    </row>
    <row r="78" spans="1:8" ht="37.5" customHeight="1" x14ac:dyDescent="0.2">
      <c r="A78" s="147" t="s">
        <v>44</v>
      </c>
      <c r="B78" s="148"/>
      <c r="C78" s="143"/>
      <c r="D78" s="36">
        <v>4320</v>
      </c>
      <c r="E78" s="37"/>
      <c r="F78" s="37"/>
      <c r="G78" s="37"/>
      <c r="H78" s="38"/>
    </row>
    <row r="79" spans="1:8" ht="37.5" customHeight="1" x14ac:dyDescent="0.2">
      <c r="A79" s="147" t="s">
        <v>45</v>
      </c>
      <c r="B79" s="148"/>
      <c r="C79" s="143"/>
      <c r="D79" s="36">
        <v>5040</v>
      </c>
      <c r="E79" s="37"/>
      <c r="F79" s="37"/>
      <c r="G79" s="37"/>
      <c r="H79" s="38"/>
    </row>
    <row r="80" spans="1:8" ht="37.5" customHeight="1" x14ac:dyDescent="0.2">
      <c r="A80" s="147" t="s">
        <v>46</v>
      </c>
      <c r="B80" s="148"/>
      <c r="C80" s="143"/>
      <c r="D80" s="36">
        <v>5760</v>
      </c>
      <c r="E80" s="37"/>
      <c r="F80" s="37"/>
      <c r="G80" s="37"/>
      <c r="H80" s="38"/>
    </row>
    <row r="81" spans="1:8" ht="37.5" customHeight="1" x14ac:dyDescent="0.2">
      <c r="A81" s="147" t="s">
        <v>47</v>
      </c>
      <c r="B81" s="148"/>
      <c r="C81" s="143"/>
      <c r="D81" s="36">
        <v>6480</v>
      </c>
      <c r="E81" s="37"/>
      <c r="F81" s="37"/>
      <c r="G81" s="37"/>
      <c r="H81" s="38"/>
    </row>
    <row r="82" spans="1:8" ht="37.5" customHeight="1" x14ac:dyDescent="0.2">
      <c r="A82" s="147" t="s">
        <v>48</v>
      </c>
      <c r="B82" s="148"/>
      <c r="C82" s="143"/>
      <c r="D82" s="36">
        <v>7200</v>
      </c>
      <c r="E82" s="37"/>
      <c r="F82" s="37"/>
      <c r="G82" s="37"/>
      <c r="H82" s="38"/>
    </row>
    <row r="83" spans="1:8" ht="37.5" customHeight="1" x14ac:dyDescent="0.2">
      <c r="A83" s="147" t="s">
        <v>49</v>
      </c>
      <c r="B83" s="148"/>
      <c r="C83" s="143"/>
      <c r="D83" s="36">
        <v>7920</v>
      </c>
      <c r="E83" s="37"/>
      <c r="F83" s="37"/>
      <c r="G83" s="37"/>
      <c r="H83" s="38"/>
    </row>
    <row r="84" spans="1:8" ht="37.5" customHeight="1" x14ac:dyDescent="0.2">
      <c r="A84" s="147" t="s">
        <v>50</v>
      </c>
      <c r="B84" s="148"/>
      <c r="C84" s="143"/>
      <c r="D84" s="36">
        <v>8640</v>
      </c>
      <c r="E84" s="37"/>
      <c r="F84" s="37"/>
      <c r="G84" s="37"/>
      <c r="H84" s="38"/>
    </row>
    <row r="85" spans="1:8" ht="37.5" customHeight="1" x14ac:dyDescent="0.2">
      <c r="A85" s="147" t="s">
        <v>51</v>
      </c>
      <c r="B85" s="148"/>
      <c r="C85" s="143"/>
      <c r="D85" s="36">
        <v>9360</v>
      </c>
      <c r="E85" s="37"/>
      <c r="F85" s="37"/>
      <c r="G85" s="37"/>
      <c r="H85" s="38"/>
    </row>
    <row r="86" spans="1:8" ht="37.5" customHeight="1" x14ac:dyDescent="0.2">
      <c r="A86" s="147" t="s">
        <v>52</v>
      </c>
      <c r="B86" s="148"/>
      <c r="C86" s="143"/>
      <c r="D86" s="36">
        <v>10080</v>
      </c>
      <c r="E86" s="37"/>
      <c r="F86" s="37"/>
      <c r="G86" s="37"/>
      <c r="H86" s="38"/>
    </row>
    <row r="87" spans="1:8" ht="37.5" customHeight="1" x14ac:dyDescent="0.2">
      <c r="A87" s="147" t="s">
        <v>53</v>
      </c>
      <c r="B87" s="148"/>
      <c r="C87" s="143"/>
      <c r="D87" s="36">
        <v>10800</v>
      </c>
      <c r="E87" s="37"/>
      <c r="F87" s="37"/>
      <c r="G87" s="37"/>
      <c r="H87" s="38"/>
    </row>
    <row r="88" spans="1:8" ht="37.5" customHeight="1" x14ac:dyDescent="0.2">
      <c r="A88" s="147" t="s">
        <v>54</v>
      </c>
      <c r="B88" s="148"/>
      <c r="C88" s="143"/>
      <c r="D88" s="36">
        <v>11520</v>
      </c>
      <c r="E88" s="37"/>
      <c r="F88" s="37"/>
      <c r="G88" s="37"/>
      <c r="H88" s="38"/>
    </row>
    <row r="89" spans="1:8" ht="37.5" customHeight="1" x14ac:dyDescent="0.2">
      <c r="A89" s="147" t="s">
        <v>55</v>
      </c>
      <c r="B89" s="148"/>
      <c r="C89" s="143"/>
      <c r="D89" s="36">
        <v>12240</v>
      </c>
      <c r="E89" s="37"/>
      <c r="F89" s="37"/>
      <c r="G89" s="37"/>
      <c r="H89" s="38"/>
    </row>
    <row r="90" spans="1:8" ht="37.5" customHeight="1" x14ac:dyDescent="0.2">
      <c r="A90" s="147" t="s">
        <v>56</v>
      </c>
      <c r="B90" s="148"/>
      <c r="C90" s="143"/>
      <c r="D90" s="36">
        <v>12960</v>
      </c>
      <c r="E90" s="37"/>
      <c r="F90" s="37"/>
      <c r="G90" s="37"/>
      <c r="H90" s="38"/>
    </row>
    <row r="91" spans="1:8" ht="37.5" customHeight="1" x14ac:dyDescent="0.2">
      <c r="A91" s="147" t="s">
        <v>57</v>
      </c>
      <c r="B91" s="148"/>
      <c r="C91" s="143"/>
      <c r="D91" s="36">
        <v>13680</v>
      </c>
      <c r="E91" s="37"/>
      <c r="F91" s="37"/>
      <c r="G91" s="37"/>
      <c r="H91" s="38"/>
    </row>
    <row r="92" spans="1:8" ht="37.5" customHeight="1" x14ac:dyDescent="0.2">
      <c r="A92" s="147" t="s">
        <v>58</v>
      </c>
      <c r="B92" s="148"/>
      <c r="C92" s="143"/>
      <c r="D92" s="36">
        <v>14400</v>
      </c>
      <c r="E92" s="37"/>
      <c r="F92" s="37"/>
      <c r="G92" s="37"/>
      <c r="H92" s="38"/>
    </row>
    <row r="93" spans="1:8" ht="37.5" customHeight="1" x14ac:dyDescent="0.2">
      <c r="A93" s="147" t="s">
        <v>181</v>
      </c>
      <c r="B93" s="148"/>
      <c r="C93" s="143"/>
      <c r="D93" s="36">
        <v>15120</v>
      </c>
      <c r="E93" s="37"/>
      <c r="F93" s="37"/>
      <c r="G93" s="37"/>
      <c r="H93" s="38"/>
    </row>
    <row r="94" spans="1:8" ht="37.5" customHeight="1" x14ac:dyDescent="0.2">
      <c r="A94" s="147" t="s">
        <v>182</v>
      </c>
      <c r="B94" s="148"/>
      <c r="C94" s="143"/>
      <c r="D94" s="36">
        <v>15840</v>
      </c>
      <c r="E94" s="37"/>
      <c r="F94" s="37"/>
      <c r="G94" s="37"/>
      <c r="H94" s="38"/>
    </row>
    <row r="95" spans="1:8" ht="37.5" customHeight="1" x14ac:dyDescent="0.2">
      <c r="A95" s="147" t="s">
        <v>183</v>
      </c>
      <c r="B95" s="148"/>
      <c r="C95" s="143"/>
      <c r="D95" s="36">
        <v>16560</v>
      </c>
      <c r="E95" s="37"/>
      <c r="F95" s="37"/>
      <c r="G95" s="37"/>
      <c r="H95" s="38"/>
    </row>
    <row r="96" spans="1:8" ht="37.5" customHeight="1" x14ac:dyDescent="0.2">
      <c r="A96" s="147" t="s">
        <v>184</v>
      </c>
      <c r="B96" s="148"/>
      <c r="C96" s="143"/>
      <c r="D96" s="36">
        <v>17280</v>
      </c>
      <c r="E96" s="37"/>
      <c r="F96" s="37"/>
      <c r="G96" s="37"/>
      <c r="H96" s="38"/>
    </row>
    <row r="97" spans="1:8" ht="37.5" customHeight="1" x14ac:dyDescent="0.2">
      <c r="A97" s="147" t="s">
        <v>185</v>
      </c>
      <c r="B97" s="148"/>
      <c r="C97" s="143"/>
      <c r="D97" s="36">
        <v>18000</v>
      </c>
      <c r="E97" s="37"/>
      <c r="F97" s="37"/>
      <c r="G97" s="37"/>
      <c r="H97" s="38"/>
    </row>
    <row r="98" spans="1:8" ht="37.5" customHeight="1" x14ac:dyDescent="0.2">
      <c r="A98" s="147" t="s">
        <v>186</v>
      </c>
      <c r="B98" s="148"/>
      <c r="C98" s="143"/>
      <c r="D98" s="36">
        <v>18720</v>
      </c>
      <c r="E98" s="37"/>
      <c r="F98" s="37"/>
      <c r="G98" s="37"/>
      <c r="H98" s="38"/>
    </row>
    <row r="99" spans="1:8" ht="37.5" customHeight="1" x14ac:dyDescent="0.2">
      <c r="A99" s="147" t="s">
        <v>187</v>
      </c>
      <c r="B99" s="148"/>
      <c r="C99" s="143"/>
      <c r="D99" s="36">
        <v>19440</v>
      </c>
      <c r="E99" s="37"/>
      <c r="F99" s="37"/>
      <c r="G99" s="37"/>
      <c r="H99" s="38"/>
    </row>
    <row r="100" spans="1:8" ht="37.5" customHeight="1" x14ac:dyDescent="0.2">
      <c r="A100" s="147" t="s">
        <v>188</v>
      </c>
      <c r="B100" s="148"/>
      <c r="C100" s="143"/>
      <c r="D100" s="36">
        <v>20160</v>
      </c>
      <c r="E100" s="37"/>
      <c r="F100" s="37"/>
      <c r="G100" s="37"/>
      <c r="H100" s="38"/>
    </row>
    <row r="101" spans="1:8" ht="37.5" customHeight="1" x14ac:dyDescent="0.2">
      <c r="A101" s="147" t="s">
        <v>189</v>
      </c>
      <c r="B101" s="148"/>
      <c r="C101" s="143"/>
      <c r="D101" s="36">
        <v>20880</v>
      </c>
      <c r="E101" s="37"/>
      <c r="F101" s="37"/>
      <c r="G101" s="37"/>
      <c r="H101" s="38"/>
    </row>
    <row r="102" spans="1:8" ht="37.5" customHeight="1" thickBot="1" x14ac:dyDescent="0.25">
      <c r="A102" s="147" t="s">
        <v>190</v>
      </c>
      <c r="B102" s="148"/>
      <c r="C102" s="528"/>
      <c r="D102" s="36">
        <v>21600</v>
      </c>
      <c r="E102" s="37"/>
      <c r="F102" s="37"/>
      <c r="G102" s="37"/>
      <c r="H102" s="38"/>
    </row>
    <row r="103" spans="1:8" ht="50.1" customHeight="1" thickBot="1" x14ac:dyDescent="0.25">
      <c r="A103" s="136" t="s">
        <v>59</v>
      </c>
      <c r="B103" s="137"/>
      <c r="C103" s="137"/>
      <c r="D103" s="138" t="str">
        <f>"от "&amp;MIN(D104:D113)&amp;" до "&amp;MAX(D104:D113)</f>
        <v>от 240 до 5604</v>
      </c>
      <c r="E103" s="139"/>
      <c r="F103" s="139"/>
      <c r="G103" s="139"/>
      <c r="H103" s="140"/>
    </row>
    <row r="104" spans="1:8" ht="151.5" x14ac:dyDescent="0.2">
      <c r="A104" s="514" t="s">
        <v>196</v>
      </c>
      <c r="B104" s="150" t="s">
        <v>197</v>
      </c>
      <c r="C104" s="28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104" s="144">
        <v>684</v>
      </c>
      <c r="E104" s="145"/>
      <c r="F104" s="145"/>
      <c r="G104" s="145"/>
      <c r="H104" s="146"/>
    </row>
    <row r="105" spans="1:8" ht="37.5" customHeight="1" x14ac:dyDescent="0.2">
      <c r="A105" s="160" t="s">
        <v>61</v>
      </c>
      <c r="B105" s="161"/>
      <c r="C105" s="156" t="str">
        <f>"Электронный справочник на основе Справочника организаций"&amp;$C$2&amp;" (версия для ПК)"</f>
        <v>Электронный справочник на основе Справочника организаций"2ГИС.УЛЬЯНОВСК" (версия для ПК)</v>
      </c>
      <c r="D105" s="36">
        <v>354</v>
      </c>
      <c r="E105" s="37"/>
      <c r="F105" s="37"/>
      <c r="G105" s="37"/>
      <c r="H105" s="38"/>
    </row>
    <row r="106" spans="1:8" ht="37.5" customHeight="1" x14ac:dyDescent="0.2">
      <c r="A106" s="160" t="s">
        <v>62</v>
      </c>
      <c r="B106" s="161"/>
      <c r="C106" s="159"/>
      <c r="D106" s="36">
        <v>5604</v>
      </c>
      <c r="E106" s="37"/>
      <c r="F106" s="37"/>
      <c r="G106" s="37"/>
      <c r="H106" s="38"/>
    </row>
    <row r="107" spans="1:8" ht="37.5" customHeight="1" x14ac:dyDescent="0.2">
      <c r="A107" s="160" t="s">
        <v>63</v>
      </c>
      <c r="B107" s="161"/>
      <c r="C107" s="159"/>
      <c r="D107" s="297">
        <v>1122</v>
      </c>
      <c r="E107" s="157"/>
      <c r="F107" s="157"/>
      <c r="G107" s="157"/>
      <c r="H107" s="158"/>
    </row>
    <row r="108" spans="1:8" ht="37.5" customHeight="1" x14ac:dyDescent="0.2">
      <c r="A108" s="160" t="s">
        <v>64</v>
      </c>
      <c r="B108" s="161"/>
      <c r="C108" s="159"/>
      <c r="D108" s="297">
        <v>2244</v>
      </c>
      <c r="E108" s="157"/>
      <c r="F108" s="157"/>
      <c r="G108" s="157"/>
      <c r="H108" s="158"/>
    </row>
    <row r="109" spans="1:8" ht="37.5" customHeight="1" x14ac:dyDescent="0.2">
      <c r="A109" s="160" t="s">
        <v>65</v>
      </c>
      <c r="B109" s="285"/>
      <c r="C109" s="159"/>
      <c r="D109" s="297">
        <v>240</v>
      </c>
      <c r="E109" s="157"/>
      <c r="F109" s="157"/>
      <c r="G109" s="157"/>
      <c r="H109" s="158"/>
    </row>
    <row r="110" spans="1:8" ht="37.5" customHeight="1" x14ac:dyDescent="0.2">
      <c r="A110" s="160" t="s">
        <v>66</v>
      </c>
      <c r="B110" s="285"/>
      <c r="C110" s="159"/>
      <c r="D110" s="36">
        <v>240</v>
      </c>
      <c r="E110" s="37"/>
      <c r="F110" s="37"/>
      <c r="G110" s="37"/>
      <c r="H110" s="38"/>
    </row>
    <row r="111" spans="1:8" ht="37.5" customHeight="1" x14ac:dyDescent="0.2">
      <c r="A111" s="160" t="s">
        <v>67</v>
      </c>
      <c r="B111" s="285"/>
      <c r="C111" s="159"/>
      <c r="D111" s="36">
        <v>480</v>
      </c>
      <c r="E111" s="37"/>
      <c r="F111" s="37"/>
      <c r="G111" s="37"/>
      <c r="H111" s="38"/>
    </row>
    <row r="112" spans="1:8" ht="37.5" customHeight="1" x14ac:dyDescent="0.2">
      <c r="A112" s="160" t="s">
        <v>68</v>
      </c>
      <c r="B112" s="285"/>
      <c r="C112" s="159"/>
      <c r="D112" s="36">
        <v>720</v>
      </c>
      <c r="E112" s="37"/>
      <c r="F112" s="37"/>
      <c r="G112" s="37"/>
      <c r="H112" s="38"/>
    </row>
    <row r="113" spans="1:8" ht="37.5" customHeight="1" thickBot="1" x14ac:dyDescent="0.25">
      <c r="A113" s="207" t="s">
        <v>69</v>
      </c>
      <c r="B113" s="286"/>
      <c r="C113" s="164"/>
      <c r="D113" s="36">
        <v>4140</v>
      </c>
      <c r="E113" s="37"/>
      <c r="F113" s="37"/>
      <c r="G113" s="37"/>
      <c r="H113" s="38"/>
    </row>
    <row r="114" spans="1:8" s="16" customFormat="1" ht="117.75" customHeight="1" thickBot="1" x14ac:dyDescent="0.25">
      <c r="A114" s="287" t="s">
        <v>71</v>
      </c>
      <c r="B114" s="288"/>
      <c r="C114" s="28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"2ГИС.УЛЬЯНОВСК" (версия для ПК); 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Интернет-площадки и Веб-приложения на основе Cправочника организаций "2ГИС.УЛЬЯНОВСК", http://api.2gis.ru/</v>
      </c>
      <c r="D114" s="45">
        <v>30</v>
      </c>
      <c r="E114" s="45"/>
      <c r="F114" s="45"/>
      <c r="G114" s="45"/>
      <c r="H114" s="46"/>
    </row>
    <row r="115" spans="1:8" ht="50.1" customHeight="1" thickBot="1" x14ac:dyDescent="0.25">
      <c r="A115" s="24" t="s">
        <v>72</v>
      </c>
      <c r="B115" s="25"/>
      <c r="C115" s="26"/>
      <c r="D115" s="173" t="str">
        <f>"от "&amp;MIN(D117,D137:H138,F177,D139:H153)&amp;" до "&amp;MAX(D117,D137:H138,F177,D139:H153)</f>
        <v>от 540 до 9360</v>
      </c>
      <c r="E115" s="173"/>
      <c r="F115" s="173"/>
      <c r="G115" s="173"/>
      <c r="H115" s="174"/>
    </row>
    <row r="116" spans="1:8" ht="21.75" thickBot="1" x14ac:dyDescent="0.25">
      <c r="A116" s="290"/>
      <c r="B116" s="291"/>
      <c r="C116" s="130"/>
      <c r="D116" s="292"/>
      <c r="E116" s="292"/>
      <c r="F116" s="292"/>
      <c r="G116" s="292"/>
      <c r="H116" s="293"/>
    </row>
    <row r="117" spans="1:8" ht="67.5" customHeight="1" thickBot="1" x14ac:dyDescent="0.25">
      <c r="A117" s="179" t="s">
        <v>73</v>
      </c>
      <c r="B117" s="180"/>
      <c r="C117"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"2ГИС.УЛЬЯНОВСК" (версия для ПК); Интернет-площадка 2gis.kz на основе Cправочника организаций "2ГИС.УЛЬЯНОВСК"; Электронный справочник на основе Справочника организаций "2ГИС.УЛЬЯНОВСК" (мобильная версия); Интернет-площадки и Веб-приложения на основе Cправочника организаций "2ГИС.УЛЬЯНОВСК", http://api.2gis.kz/</v>
      </c>
      <c r="D117" s="182">
        <v>3672</v>
      </c>
      <c r="E117" s="182"/>
      <c r="F117" s="182"/>
      <c r="G117" s="182"/>
      <c r="H117" s="183"/>
    </row>
    <row r="118" spans="1:8" ht="67.5" customHeight="1" thickBot="1" x14ac:dyDescent="0.25">
      <c r="A118" s="184" t="s">
        <v>74</v>
      </c>
      <c r="B118" s="185"/>
      <c r="C118" s="186"/>
      <c r="D118" s="187" t="s">
        <v>75</v>
      </c>
      <c r="E118" s="188"/>
      <c r="F118" s="188"/>
      <c r="G118" s="188"/>
      <c r="H118" s="189"/>
    </row>
    <row r="119" spans="1:8" ht="67.5" customHeight="1" x14ac:dyDescent="0.2">
      <c r="A119" s="190" t="s">
        <v>76</v>
      </c>
      <c r="B119" s="191"/>
      <c r="C119" s="186"/>
      <c r="D119" s="157">
        <f>D117/4</f>
        <v>918</v>
      </c>
      <c r="E119" s="157"/>
      <c r="F119" s="157"/>
      <c r="G119" s="157"/>
      <c r="H119" s="158"/>
    </row>
    <row r="120" spans="1:8" ht="67.5" customHeight="1" x14ac:dyDescent="0.2">
      <c r="A120" s="190" t="s">
        <v>77</v>
      </c>
      <c r="B120" s="191"/>
      <c r="C120" s="186"/>
      <c r="D120" s="157">
        <f>D117/5</f>
        <v>734.4</v>
      </c>
      <c r="E120" s="157"/>
      <c r="F120" s="157"/>
      <c r="G120" s="157"/>
      <c r="H120" s="158"/>
    </row>
    <row r="121" spans="1:8" ht="67.5" customHeight="1" x14ac:dyDescent="0.2">
      <c r="A121" s="190" t="s">
        <v>78</v>
      </c>
      <c r="B121" s="191"/>
      <c r="C121" s="186"/>
      <c r="D121" s="157">
        <f>D117/6</f>
        <v>612</v>
      </c>
      <c r="E121" s="157"/>
      <c r="F121" s="157"/>
      <c r="G121" s="157"/>
      <c r="H121" s="158"/>
    </row>
    <row r="122" spans="1:8" ht="67.5" customHeight="1" x14ac:dyDescent="0.2">
      <c r="A122" s="190" t="s">
        <v>79</v>
      </c>
      <c r="B122" s="191"/>
      <c r="C122" s="186"/>
      <c r="D122" s="157">
        <f>D117/7</f>
        <v>524.57142857142856</v>
      </c>
      <c r="E122" s="157"/>
      <c r="F122" s="157"/>
      <c r="G122" s="157"/>
      <c r="H122" s="158"/>
    </row>
    <row r="123" spans="1:8" ht="67.5" customHeight="1" x14ac:dyDescent="0.2">
      <c r="A123" s="190" t="s">
        <v>80</v>
      </c>
      <c r="B123" s="191"/>
      <c r="C123" s="186"/>
      <c r="D123" s="157">
        <f>D117/8</f>
        <v>459</v>
      </c>
      <c r="E123" s="157"/>
      <c r="F123" s="157"/>
      <c r="G123" s="157"/>
      <c r="H123" s="158"/>
    </row>
    <row r="124" spans="1:8" ht="67.5" customHeight="1" x14ac:dyDescent="0.2">
      <c r="A124" s="190" t="s">
        <v>81</v>
      </c>
      <c r="B124" s="191"/>
      <c r="C124" s="186"/>
      <c r="D124" s="157">
        <f>D117/9</f>
        <v>408</v>
      </c>
      <c r="E124" s="157"/>
      <c r="F124" s="157"/>
      <c r="G124" s="157"/>
      <c r="H124" s="158"/>
    </row>
    <row r="125" spans="1:8" ht="67.5" customHeight="1" x14ac:dyDescent="0.2">
      <c r="A125" s="190" t="s">
        <v>82</v>
      </c>
      <c r="B125" s="191"/>
      <c r="C125" s="186"/>
      <c r="D125" s="157">
        <f>D117/10</f>
        <v>367.2</v>
      </c>
      <c r="E125" s="157"/>
      <c r="F125" s="157"/>
      <c r="G125" s="157"/>
      <c r="H125" s="158"/>
    </row>
    <row r="126" spans="1:8" ht="67.5" customHeight="1" thickBot="1" x14ac:dyDescent="0.25">
      <c r="A126" s="179" t="s">
        <v>83</v>
      </c>
      <c r="B126" s="180"/>
      <c r="C126" s="186"/>
      <c r="D126" s="182">
        <v>4440</v>
      </c>
      <c r="E126" s="182"/>
      <c r="F126" s="182"/>
      <c r="G126" s="182"/>
      <c r="H126" s="183"/>
    </row>
    <row r="127" spans="1:8" ht="67.5" customHeight="1" thickBot="1" x14ac:dyDescent="0.25">
      <c r="A127" s="184" t="s">
        <v>74</v>
      </c>
      <c r="B127" s="185"/>
      <c r="C127" s="186"/>
      <c r="D127" s="187" t="s">
        <v>75</v>
      </c>
      <c r="E127" s="188"/>
      <c r="F127" s="188"/>
      <c r="G127" s="188"/>
      <c r="H127" s="189"/>
    </row>
    <row r="128" spans="1:8" ht="67.5" customHeight="1" x14ac:dyDescent="0.2">
      <c r="A128" s="190" t="s">
        <v>76</v>
      </c>
      <c r="B128" s="191"/>
      <c r="C128" s="186"/>
      <c r="D128" s="157">
        <v>1110</v>
      </c>
      <c r="E128" s="157"/>
      <c r="F128" s="157"/>
      <c r="G128" s="157"/>
      <c r="H128" s="158"/>
    </row>
    <row r="129" spans="1:8" ht="67.5" customHeight="1" x14ac:dyDescent="0.2">
      <c r="A129" s="190" t="s">
        <v>77</v>
      </c>
      <c r="B129" s="191"/>
      <c r="C129" s="186"/>
      <c r="D129" s="157">
        <v>888</v>
      </c>
      <c r="E129" s="157"/>
      <c r="F129" s="157"/>
      <c r="G129" s="157"/>
      <c r="H129" s="158"/>
    </row>
    <row r="130" spans="1:8" ht="67.5" customHeight="1" x14ac:dyDescent="0.2">
      <c r="A130" s="190" t="s">
        <v>78</v>
      </c>
      <c r="B130" s="191"/>
      <c r="C130" s="186"/>
      <c r="D130" s="157">
        <v>739.99999999999989</v>
      </c>
      <c r="E130" s="157"/>
      <c r="F130" s="157"/>
      <c r="G130" s="157"/>
      <c r="H130" s="158"/>
    </row>
    <row r="131" spans="1:8" ht="67.5" customHeight="1" x14ac:dyDescent="0.2">
      <c r="A131" s="190" t="s">
        <v>79</v>
      </c>
      <c r="B131" s="191"/>
      <c r="C131" s="186"/>
      <c r="D131" s="157">
        <v>634.28571428571422</v>
      </c>
      <c r="E131" s="157"/>
      <c r="F131" s="157"/>
      <c r="G131" s="157"/>
      <c r="H131" s="158"/>
    </row>
    <row r="132" spans="1:8" ht="67.5" customHeight="1" x14ac:dyDescent="0.2">
      <c r="A132" s="190" t="s">
        <v>80</v>
      </c>
      <c r="B132" s="191"/>
      <c r="C132" s="186"/>
      <c r="D132" s="157">
        <v>555</v>
      </c>
      <c r="E132" s="157"/>
      <c r="F132" s="157"/>
      <c r="G132" s="157"/>
      <c r="H132" s="158"/>
    </row>
    <row r="133" spans="1:8" ht="67.5" customHeight="1" x14ac:dyDescent="0.2">
      <c r="A133" s="190" t="s">
        <v>81</v>
      </c>
      <c r="B133" s="191"/>
      <c r="C133" s="186"/>
      <c r="D133" s="157">
        <v>493.33333333333326</v>
      </c>
      <c r="E133" s="157"/>
      <c r="F133" s="157"/>
      <c r="G133" s="157"/>
      <c r="H133" s="158"/>
    </row>
    <row r="134" spans="1:8" ht="67.5" customHeight="1" thickBot="1" x14ac:dyDescent="0.25">
      <c r="A134" s="190" t="s">
        <v>82</v>
      </c>
      <c r="B134" s="191"/>
      <c r="C134" s="194"/>
      <c r="D134" s="157">
        <v>444</v>
      </c>
      <c r="E134" s="157"/>
      <c r="F134" s="157"/>
      <c r="G134" s="157"/>
      <c r="H134" s="158"/>
    </row>
    <row r="135" spans="1:8" s="16" customFormat="1" ht="62.45" customHeight="1" thickBot="1" x14ac:dyDescent="0.25">
      <c r="A135" s="195" t="s">
        <v>84</v>
      </c>
      <c r="B135" s="196"/>
      <c r="C135"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135" s="44">
        <v>5670</v>
      </c>
      <c r="E135" s="45"/>
      <c r="F135" s="45"/>
      <c r="G135" s="45"/>
      <c r="H135" s="46"/>
    </row>
    <row r="136" spans="1:8" ht="21.75" thickBot="1" x14ac:dyDescent="0.25">
      <c r="A136" s="290"/>
      <c r="B136" s="291"/>
      <c r="C136" s="125"/>
      <c r="D136" s="292"/>
      <c r="E136" s="292"/>
      <c r="F136" s="292"/>
      <c r="G136" s="292"/>
      <c r="H136" s="293"/>
    </row>
    <row r="137" spans="1:8" ht="50.1" customHeight="1" x14ac:dyDescent="0.2">
      <c r="A137" s="160" t="s">
        <v>85</v>
      </c>
      <c r="B137" s="161"/>
      <c r="C137" s="298" t="str">
        <f>"Интернет-площадка 2gis.ru на основе Cправочника организаций "&amp;$C$2&amp;""</f>
        <v>Интернет-площадка 2gis.ru на основе Cправочника организаций "2ГИС.УЛЬЯНОВСК"</v>
      </c>
      <c r="D137" s="56">
        <v>4920</v>
      </c>
      <c r="E137" s="37"/>
      <c r="F137" s="37"/>
      <c r="G137" s="37"/>
      <c r="H137" s="38"/>
    </row>
    <row r="138" spans="1:8" ht="50.1" customHeight="1" x14ac:dyDescent="0.2">
      <c r="A138" s="160" t="s">
        <v>86</v>
      </c>
      <c r="B138" s="161"/>
      <c r="C138" s="203" t="str">
        <f>"Электронный справочник на основе Справочника организаций"&amp;$C$2&amp;" (версия для ПК)"</f>
        <v>Электронный справочник на основе Справочника организаций"2ГИС.УЛЬЯНОВСК" (версия для ПК)</v>
      </c>
      <c r="D138" s="56">
        <v>4896</v>
      </c>
      <c r="E138" s="37"/>
      <c r="F138" s="37"/>
      <c r="G138" s="37"/>
      <c r="H138" s="38"/>
    </row>
    <row r="139" spans="1:8" ht="50.1" customHeight="1" x14ac:dyDescent="0.2">
      <c r="A139" s="154" t="s">
        <v>87</v>
      </c>
      <c r="B139" s="204"/>
      <c r="C139" s="203" t="str">
        <f>"Электронный справочник на основе Справочника организаций"&amp;$C$2&amp;" (версия для ПК)"</f>
        <v>Электронный справочник на основе Справочника организаций"2ГИС.УЛЬЯНОВСК" (версия для ПК)</v>
      </c>
      <c r="D139" s="56">
        <v>5016</v>
      </c>
      <c r="E139" s="37"/>
      <c r="F139" s="37"/>
      <c r="G139" s="37"/>
      <c r="H139" s="38"/>
    </row>
    <row r="140" spans="1:8" ht="50.1" customHeight="1" x14ac:dyDescent="0.2">
      <c r="A140" s="154" t="s">
        <v>88</v>
      </c>
      <c r="B140" s="204"/>
      <c r="C140" s="203" t="str">
        <f>"Интернет-площадка 2gis.ru на основе Cправочника организаций "&amp;$C$2&amp;""</f>
        <v>Интернет-площадка 2gis.ru на основе Cправочника организаций "2ГИС.УЛЬЯНОВСК"</v>
      </c>
      <c r="D140" s="56">
        <v>7800</v>
      </c>
      <c r="E140" s="37"/>
      <c r="F140" s="37"/>
      <c r="G140" s="37"/>
      <c r="H140" s="38"/>
    </row>
    <row r="141" spans="1:8" ht="50.1" customHeight="1" x14ac:dyDescent="0.2">
      <c r="A141" s="160" t="s">
        <v>89</v>
      </c>
      <c r="B141" s="161"/>
      <c r="C141" s="203" t="str">
        <f>"Интернет-площадка 2gis.ru на основе Cправочника организаций "&amp;$C$2&amp;""</f>
        <v>Интернет-площадка 2gis.ru на основе Cправочника организаций "2ГИС.УЛЬЯНОВСК"</v>
      </c>
      <c r="D141" s="56">
        <v>9360</v>
      </c>
      <c r="E141" s="37"/>
      <c r="F141" s="37"/>
      <c r="G141" s="37"/>
      <c r="H141" s="38"/>
    </row>
    <row r="142" spans="1:8" ht="50.1" customHeight="1" x14ac:dyDescent="0.2">
      <c r="A142" s="160" t="s">
        <v>90</v>
      </c>
      <c r="B142" s="161"/>
      <c r="C142" s="203" t="str">
        <f>"Электронный справочник на основе Справочника организаций"&amp;$C$2&amp;" (версия для ПК)"</f>
        <v>Электронный справочник на основе Справочника организаций"2ГИС.УЛЬЯНОВСК" (версия для ПК)</v>
      </c>
      <c r="D142" s="56">
        <v>2478</v>
      </c>
      <c r="E142" s="37"/>
      <c r="F142" s="37"/>
      <c r="G142" s="37"/>
      <c r="H142" s="38"/>
    </row>
    <row r="143" spans="1:8" ht="50.1" customHeight="1" x14ac:dyDescent="0.2">
      <c r="A143" s="160" t="s">
        <v>91</v>
      </c>
      <c r="B143" s="161"/>
      <c r="C143" s="203" t="str">
        <f>"Электронный справочник на основе Справочника организаций"&amp;$C$2&amp;" (версия для ПК)"</f>
        <v>Электронный справочник на основе Справочника организаций"2ГИС.УЛЬЯНОВСК" (версия для ПК)</v>
      </c>
      <c r="D143" s="56">
        <v>4896</v>
      </c>
      <c r="E143" s="37"/>
      <c r="F143" s="37"/>
      <c r="G143" s="37"/>
      <c r="H143" s="38"/>
    </row>
    <row r="144" spans="1:8" ht="50.1" customHeight="1" x14ac:dyDescent="0.2">
      <c r="A144" s="160" t="s">
        <v>92</v>
      </c>
      <c r="B144" s="161"/>
      <c r="C144" s="203" t="str">
        <f>"Электронный справочник на основе Справочника организаций"&amp;$C$2&amp;" (версия для ПК)"</f>
        <v>Электронный справочник на основе Справочника организаций"2ГИС.УЛЬЯНОВСК" (версия для ПК)</v>
      </c>
      <c r="D144" s="56">
        <v>6018</v>
      </c>
      <c r="E144" s="37"/>
      <c r="F144" s="37"/>
      <c r="G144" s="37"/>
      <c r="H144" s="38"/>
    </row>
    <row r="145" spans="1:8" ht="50.1" customHeight="1" x14ac:dyDescent="0.2">
      <c r="A145" s="160" t="s">
        <v>93</v>
      </c>
      <c r="B145" s="161"/>
      <c r="C145" s="203" t="str">
        <f>C177</f>
        <v>электронный справочник на основе Справочника организаций "2ГИС.УЛЬЯНОВСК" (мобильная версия 2ГИС 4.0 и выше)</v>
      </c>
      <c r="D145" s="56">
        <v>6840</v>
      </c>
      <c r="E145" s="37"/>
      <c r="F145" s="37"/>
      <c r="G145" s="37"/>
      <c r="H145" s="38"/>
    </row>
    <row r="146" spans="1:8" ht="50.1" customHeight="1" x14ac:dyDescent="0.2">
      <c r="A146" s="160" t="s">
        <v>94</v>
      </c>
      <c r="B146" s="161"/>
      <c r="C146" s="203" t="s">
        <v>95</v>
      </c>
      <c r="D146" s="56">
        <v>540</v>
      </c>
      <c r="E146" s="37"/>
      <c r="F146" s="37"/>
      <c r="G146" s="37"/>
      <c r="H146" s="38"/>
    </row>
    <row r="147" spans="1:8" ht="66" customHeight="1" x14ac:dyDescent="0.2">
      <c r="A147" s="160" t="s">
        <v>96</v>
      </c>
      <c r="B147" s="161"/>
      <c r="C147"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"2ГИС.УЛЬЯНОВСК" (мобильная версия 2ГИС 4.0 и выше); Интернет-площадка 2gis.ru на основе Cправочника организаций "2ГИС.УЛЬЯНОВСК"</v>
      </c>
      <c r="D147" s="56">
        <v>1890</v>
      </c>
      <c r="E147" s="37"/>
      <c r="F147" s="37"/>
      <c r="G147" s="37"/>
      <c r="H147" s="38"/>
    </row>
    <row r="148" spans="1:8" ht="66" customHeight="1" x14ac:dyDescent="0.2">
      <c r="A148" s="160" t="s">
        <v>97</v>
      </c>
      <c r="B148" s="161"/>
      <c r="C148" s="203" t="str">
        <f t="shared" ref="C148:C150"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"2ГИС.УЛЬЯНОВСК" (мобильная версия 2ГИС 4.0 и выше); Интернет-площадка 2gis.ru на основе Cправочника организаций "2ГИС.УЛЬЯНОВСК"</v>
      </c>
      <c r="D148" s="56">
        <v>1512</v>
      </c>
      <c r="E148" s="37"/>
      <c r="F148" s="37"/>
      <c r="G148" s="37"/>
      <c r="H148" s="38"/>
    </row>
    <row r="149" spans="1:8" ht="66" customHeight="1" x14ac:dyDescent="0.2">
      <c r="A149" s="160" t="s">
        <v>98</v>
      </c>
      <c r="B149" s="161"/>
      <c r="C149" s="203" t="str">
        <f t="shared" si="0"/>
        <v>электронный справочник на основе Справочника организаций "2ГИС.УЛЬЯНОВСК" (мобильная версия 2ГИС 4.0 и выше); Интернет-площадка 2gis.ru на основе Cправочника организаций "2ГИС.УЛЬЯНОВСК"</v>
      </c>
      <c r="D149" s="56">
        <v>1260</v>
      </c>
      <c r="E149" s="37"/>
      <c r="F149" s="37"/>
      <c r="G149" s="37"/>
      <c r="H149" s="38"/>
    </row>
    <row r="150" spans="1:8" ht="66" customHeight="1" x14ac:dyDescent="0.2">
      <c r="A150" s="160" t="s">
        <v>99</v>
      </c>
      <c r="B150" s="161"/>
      <c r="C150" s="203" t="str">
        <f t="shared" si="0"/>
        <v>электронный справочник на основе Справочника организаций "2ГИС.УЛЬЯНОВСК" (мобильная версия 2ГИС 4.0 и выше); Интернет-площадка 2gis.ru на основе Cправочника организаций "2ГИС.УЛЬЯНОВСК"</v>
      </c>
      <c r="D150" s="56">
        <v>756</v>
      </c>
      <c r="E150" s="37"/>
      <c r="F150" s="37"/>
      <c r="G150" s="37"/>
      <c r="H150" s="38"/>
    </row>
    <row r="151" spans="1:8" ht="66" customHeight="1" x14ac:dyDescent="0.2">
      <c r="A151" s="160" t="s">
        <v>100</v>
      </c>
      <c r="B151" s="161" t="s">
        <v>100</v>
      </c>
      <c r="C151"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"2ГИС.УЛЬЯНОВСК" (мобильная версия 2ГИС 4.0 и выше); Интернет-площадка 2gis.ru на основе Cправочника организаций "2ГИС.УЛЬЯНОВСК"</v>
      </c>
      <c r="D151" s="56">
        <v>7440</v>
      </c>
      <c r="E151" s="37"/>
      <c r="F151" s="37"/>
      <c r="G151" s="37"/>
      <c r="H151" s="38"/>
    </row>
    <row r="152" spans="1:8" ht="66" customHeight="1" x14ac:dyDescent="0.2">
      <c r="A152" s="160" t="s">
        <v>101</v>
      </c>
      <c r="B152" s="161" t="s">
        <v>101</v>
      </c>
      <c r="C152"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"2ГИС.УЛЬЯНОВСК" (мобильная версия 2ГИС 4.0 и выше); Интернет-площадка 2gis.ru на основе Cправочника организаций "2ГИС.УЛЬЯНОВСК"</v>
      </c>
      <c r="D152" s="56">
        <v>5004</v>
      </c>
      <c r="E152" s="37"/>
      <c r="F152" s="37"/>
      <c r="G152" s="37"/>
      <c r="H152" s="38"/>
    </row>
    <row r="153" spans="1:8" ht="50.1" customHeight="1" thickBot="1" x14ac:dyDescent="0.25">
      <c r="A153" s="160" t="s">
        <v>102</v>
      </c>
      <c r="B153" s="161"/>
      <c r="C153" s="203" t="str">
        <f>"Электронный справочник на основе Справочника организаций"&amp;$C$2&amp;" (версия для ПК)"</f>
        <v>Электронный справочник на основе Справочника организаций"2ГИС.УЛЬЯНОВСК" (версия для ПК)</v>
      </c>
      <c r="D153" s="56">
        <v>1122</v>
      </c>
      <c r="E153" s="37"/>
      <c r="F153" s="37"/>
      <c r="G153" s="37"/>
      <c r="H153" s="38"/>
    </row>
    <row r="154" spans="1:8" s="16" customFormat="1" ht="102" customHeight="1" thickBot="1" x14ac:dyDescent="0.25">
      <c r="A154" s="160" t="s">
        <v>16</v>
      </c>
      <c r="B154" s="161"/>
      <c r="C154"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154" s="56">
        <v>480</v>
      </c>
      <c r="E154" s="37"/>
      <c r="F154" s="37"/>
      <c r="G154" s="37"/>
      <c r="H154" s="38"/>
    </row>
    <row r="155" spans="1:8" s="16" customFormat="1" ht="102" customHeight="1" thickBot="1" x14ac:dyDescent="0.25">
      <c r="A155" s="160" t="s">
        <v>103</v>
      </c>
      <c r="B155" s="161"/>
      <c r="C155"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155" s="56">
        <v>100002</v>
      </c>
      <c r="E155" s="37"/>
      <c r="F155" s="37"/>
      <c r="G155" s="37"/>
      <c r="H155" s="38"/>
    </row>
    <row r="156" spans="1:8" s="16" customFormat="1" ht="126" customHeight="1" x14ac:dyDescent="0.2">
      <c r="A156" s="160" t="s">
        <v>104</v>
      </c>
      <c r="B156" s="161"/>
      <c r="C156" s="30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"2ГИС.УЛЬЯНОВСК" (версия для ПК); 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Интернет-площадки и Веб-приложения на основе Cправочника организаций "2ГИС.УЛЬЯНОВСК", http://api.2gis.ru/</v>
      </c>
      <c r="D156" s="56">
        <v>6690</v>
      </c>
      <c r="E156" s="37"/>
      <c r="F156" s="37"/>
      <c r="G156" s="37"/>
      <c r="H156" s="38"/>
    </row>
    <row r="157" spans="1:8" s="16" customFormat="1" ht="96" customHeight="1" x14ac:dyDescent="0.2">
      <c r="A157" s="154" t="s">
        <v>105</v>
      </c>
      <c r="B157" s="204"/>
      <c r="C157"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Интернет-площадки и Веб-приложения на основе Cправочника организаций "2ГИС.УЛЬЯНОВСК", http://api.2gis.ru/</v>
      </c>
      <c r="D157" s="56">
        <v>3600</v>
      </c>
      <c r="E157" s="37"/>
      <c r="F157" s="37"/>
      <c r="G157" s="37"/>
      <c r="H157" s="38"/>
    </row>
    <row r="158" spans="1:8" s="16" customFormat="1" ht="96" customHeight="1" x14ac:dyDescent="0.2">
      <c r="A158" s="154" t="s">
        <v>106</v>
      </c>
      <c r="B158" s="204"/>
      <c r="C158"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"2ГИС.УЛЬЯНОВСК" (мобильная версия 2ГИС 4.0 и выше)</v>
      </c>
      <c r="D158" s="56">
        <v>6492</v>
      </c>
      <c r="E158" s="37"/>
      <c r="F158" s="37"/>
      <c r="G158" s="37"/>
      <c r="H158" s="38"/>
    </row>
    <row r="159" spans="1:8" ht="50.1" customHeight="1" x14ac:dyDescent="0.2">
      <c r="A159" s="160" t="s">
        <v>107</v>
      </c>
      <c r="B159" s="161"/>
      <c r="C159" s="203" t="str">
        <f>"Интернет-площадка 2gis.ru на основе Cправочника организаций "&amp;$C$2&amp;""</f>
        <v>Интернет-площадка 2gis.ru на основе Cправочника организаций "2ГИС.УЛЬЯНОВСК"</v>
      </c>
      <c r="D159" s="56">
        <v>6960</v>
      </c>
      <c r="E159" s="37"/>
      <c r="F159" s="37"/>
      <c r="G159" s="37"/>
      <c r="H159" s="38"/>
    </row>
    <row r="160" spans="1:8" ht="50.1" customHeight="1" x14ac:dyDescent="0.2">
      <c r="A160" s="160" t="s">
        <v>108</v>
      </c>
      <c r="B160" s="161"/>
      <c r="C160" s="203" t="str">
        <f>"Электронный справочник на основе Справочника организаций"&amp;$C$2&amp;" (версия для ПК)"</f>
        <v>Электронный справочник на основе Справочника организаций"2ГИС.УЛЬЯНОВСК" (версия для ПК)</v>
      </c>
      <c r="D160" s="56">
        <v>6960</v>
      </c>
      <c r="E160" s="37"/>
      <c r="F160" s="37"/>
      <c r="G160" s="37"/>
      <c r="H160" s="38"/>
    </row>
    <row r="161" spans="1:8" ht="50.1" customHeight="1" x14ac:dyDescent="0.2">
      <c r="A161" s="154" t="s">
        <v>109</v>
      </c>
      <c r="B161" s="204"/>
      <c r="C161" s="203" t="str">
        <f>"Электронный справочник на основе Справочника организаций"&amp;$C$2&amp;" (версия для ПК)"</f>
        <v>Электронный справочник на основе Справочника организаций"2ГИС.УЛЬЯНОВСК" (версия для ПК)</v>
      </c>
      <c r="D161" s="56">
        <v>7080</v>
      </c>
      <c r="E161" s="37"/>
      <c r="F161" s="37"/>
      <c r="G161" s="37"/>
      <c r="H161" s="38"/>
    </row>
    <row r="162" spans="1:8" ht="50.1" customHeight="1" x14ac:dyDescent="0.2">
      <c r="A162" s="154" t="s">
        <v>110</v>
      </c>
      <c r="B162" s="204"/>
      <c r="C162" s="203" t="str">
        <f>"Интернет-площадка 2gis.ru на основе Cправочника организаций "&amp;$C$2&amp;""</f>
        <v>Интернет-площадка 2gis.ru на основе Cправочника организаций "2ГИС.УЛЬЯНОВСК"</v>
      </c>
      <c r="D162" s="56">
        <v>10920</v>
      </c>
      <c r="E162" s="37"/>
      <c r="F162" s="37"/>
      <c r="G162" s="37"/>
      <c r="H162" s="38"/>
    </row>
    <row r="163" spans="1:8" ht="50.1" customHeight="1" x14ac:dyDescent="0.2">
      <c r="A163" s="154" t="s">
        <v>111</v>
      </c>
      <c r="B163" s="204"/>
      <c r="C163" s="203" t="str">
        <f>"Интернет-площадка 2gis.ru на основе Cправочника организаций "&amp;$C$2&amp;""</f>
        <v>Интернет-площадка 2gis.ru на основе Cправочника организаций "2ГИС.УЛЬЯНОВСК"</v>
      </c>
      <c r="D163" s="56">
        <v>13104</v>
      </c>
      <c r="E163" s="37"/>
      <c r="F163" s="37"/>
      <c r="G163" s="37"/>
      <c r="H163" s="38"/>
    </row>
    <row r="164" spans="1:8" ht="50.1" customHeight="1" x14ac:dyDescent="0.2">
      <c r="A164" s="154" t="s">
        <v>112</v>
      </c>
      <c r="B164" s="204"/>
      <c r="C164" s="203" t="str">
        <f>"Электронный справочник на основе Справочника организаций"&amp;$C$2&amp;" (версия для ПК)"</f>
        <v>Электронный справочник на основе Справочника организаций"2ГИС.УЛЬЯНОВСК" (версия для ПК)</v>
      </c>
      <c r="D164" s="56">
        <v>3480</v>
      </c>
      <c r="E164" s="37"/>
      <c r="F164" s="37"/>
      <c r="G164" s="37"/>
      <c r="H164" s="38"/>
    </row>
    <row r="165" spans="1:8" ht="50.1" customHeight="1" x14ac:dyDescent="0.2">
      <c r="A165" s="154" t="s">
        <v>113</v>
      </c>
      <c r="B165" s="204"/>
      <c r="C165" s="203" t="str">
        <f>"Электронный справочник на основе Справочника организаций"&amp;$C$2&amp;" (версия для ПК)"</f>
        <v>Электронный справочник на основе Справочника организаций"2ГИС.УЛЬЯНОВСК" (версия для ПК)</v>
      </c>
      <c r="D165" s="56">
        <v>6960</v>
      </c>
      <c r="E165" s="37"/>
      <c r="F165" s="37"/>
      <c r="G165" s="37"/>
      <c r="H165" s="38"/>
    </row>
    <row r="166" spans="1:8" ht="50.1" customHeight="1" x14ac:dyDescent="0.2">
      <c r="A166" s="160" t="s">
        <v>114</v>
      </c>
      <c r="B166" s="161"/>
      <c r="C166" s="203" t="str">
        <f>"Электронный справочник на основе Справочника организаций"&amp;$C$2&amp;" (версия для ПК)"</f>
        <v>Электронный справочник на основе Справочника организаций"2ГИС.УЛЬЯНОВСК" (версия для ПК)</v>
      </c>
      <c r="D166" s="56">
        <v>8520</v>
      </c>
      <c r="E166" s="37"/>
      <c r="F166" s="37"/>
      <c r="G166" s="37"/>
      <c r="H166" s="38"/>
    </row>
    <row r="167" spans="1:8" ht="50.1" customHeight="1" x14ac:dyDescent="0.2">
      <c r="A167" s="160" t="s">
        <v>115</v>
      </c>
      <c r="B167" s="161"/>
      <c r="C167" s="203" t="s">
        <v>95</v>
      </c>
      <c r="D167" s="56">
        <v>840</v>
      </c>
      <c r="E167" s="37"/>
      <c r="F167" s="37"/>
      <c r="G167" s="37"/>
      <c r="H167" s="38"/>
    </row>
    <row r="168" spans="1:8" ht="72" customHeight="1" x14ac:dyDescent="0.2">
      <c r="A168" s="160" t="s">
        <v>116</v>
      </c>
      <c r="B168" s="161"/>
      <c r="C168"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"2ГИС.УЛЬЯНОВСК" (мобильная версия 2ГИС 4.0 и выше); Интернет-площадка 2gis.ru на основе Cправочника организаций "2ГИС.УЛЬЯНОВСК"</v>
      </c>
      <c r="D168" s="56">
        <v>10440</v>
      </c>
      <c r="E168" s="37"/>
      <c r="F168" s="37"/>
      <c r="G168" s="37"/>
      <c r="H168" s="38"/>
    </row>
    <row r="169" spans="1:8" ht="50.1" customHeight="1" thickBot="1" x14ac:dyDescent="0.25">
      <c r="A169" s="160" t="s">
        <v>117</v>
      </c>
      <c r="B169" s="161"/>
      <c r="C169" s="203" t="str">
        <f>"Электронный справочник на основе Справочника организаций"&amp;$C$2&amp;" (версия для ПК)"</f>
        <v>Электронный справочник на основе Справочника организаций"2ГИС.УЛЬЯНОВСК" (версия для ПК)</v>
      </c>
      <c r="D169" s="56">
        <v>1680</v>
      </c>
      <c r="E169" s="37"/>
      <c r="F169" s="37"/>
      <c r="G169" s="37"/>
      <c r="H169" s="38"/>
    </row>
    <row r="170" spans="1:8" s="28" customFormat="1" ht="50.1" customHeight="1" thickBot="1" x14ac:dyDescent="0.25">
      <c r="A170" s="24" t="s">
        <v>118</v>
      </c>
      <c r="B170" s="25"/>
      <c r="C170" s="26"/>
      <c r="D170" s="173"/>
      <c r="E170" s="173"/>
      <c r="F170" s="173"/>
      <c r="G170" s="173"/>
      <c r="H170" s="174"/>
    </row>
    <row r="171" spans="1:8" s="16" customFormat="1" ht="50.1" customHeight="1" x14ac:dyDescent="0.2">
      <c r="A171" s="160" t="s">
        <v>119</v>
      </c>
      <c r="B171" s="161"/>
      <c r="C171" s="206" t="str">
        <f>"Электронный справочник на основе Справочника организаций "&amp;$C$2&amp;" (мобильная версия)"</f>
        <v>Электронный справочник на основе Справочника организаций "2ГИС.УЛЬЯНОВСК" (мобильная версия)</v>
      </c>
      <c r="D171" s="36">
        <v>3972</v>
      </c>
      <c r="E171" s="37"/>
      <c r="F171" s="37"/>
      <c r="G171" s="37"/>
      <c r="H171" s="38"/>
    </row>
    <row r="172" spans="1:8" s="16" customFormat="1" ht="50.1" customHeight="1" x14ac:dyDescent="0.2">
      <c r="A172" s="160" t="s">
        <v>120</v>
      </c>
      <c r="B172" s="161"/>
      <c r="C172" s="209"/>
      <c r="D172" s="36">
        <v>3900</v>
      </c>
      <c r="E172" s="37"/>
      <c r="F172" s="37"/>
      <c r="G172" s="37"/>
      <c r="H172" s="38"/>
    </row>
    <row r="173" spans="1:8" s="16" customFormat="1" ht="50.1" customHeight="1" x14ac:dyDescent="0.2">
      <c r="A173" s="207" t="s">
        <v>121</v>
      </c>
      <c r="B173" s="208"/>
      <c r="C173" s="209"/>
      <c r="D173" s="297">
        <v>1500</v>
      </c>
      <c r="E173" s="157"/>
      <c r="F173" s="157"/>
      <c r="G173" s="157"/>
      <c r="H173" s="157"/>
    </row>
    <row r="174" spans="1:8" s="16" customFormat="1" ht="50.1" customHeight="1" x14ac:dyDescent="0.2">
      <c r="A174" s="207" t="s">
        <v>122</v>
      </c>
      <c r="B174" s="208"/>
      <c r="C174" s="209"/>
      <c r="D174" s="297">
        <v>150</v>
      </c>
      <c r="E174" s="157"/>
      <c r="F174" s="157"/>
      <c r="G174" s="157"/>
      <c r="H174" s="157"/>
    </row>
    <row r="175" spans="1:8" s="16" customFormat="1" ht="50.1" customHeight="1" thickBot="1" x14ac:dyDescent="0.25">
      <c r="A175" s="207" t="s">
        <v>123</v>
      </c>
      <c r="B175" s="208"/>
      <c r="C175" s="210"/>
      <c r="D175" s="78">
        <v>510</v>
      </c>
      <c r="E175" s="79"/>
      <c r="F175" s="79"/>
      <c r="G175" s="79"/>
      <c r="H175" s="79"/>
    </row>
    <row r="176" spans="1:8" s="16" customFormat="1" ht="50.1" customHeight="1" thickBot="1" x14ac:dyDescent="0.25">
      <c r="A176" s="24" t="s">
        <v>124</v>
      </c>
      <c r="B176" s="25"/>
      <c r="C176" s="26"/>
      <c r="D176" s="173"/>
      <c r="E176" s="173"/>
      <c r="F176" s="173"/>
      <c r="G176" s="173"/>
      <c r="H176" s="174"/>
    </row>
    <row r="177" spans="1:8" ht="50.1" customHeight="1" x14ac:dyDescent="0.2">
      <c r="A177" s="160" t="s">
        <v>125</v>
      </c>
      <c r="B177" s="161"/>
      <c r="C177"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"2ГИС.УЛЬЯНОВСК" (мобильная версия 2ГИС 4.0 и выше)</v>
      </c>
      <c r="D177" s="212">
        <f>F177*1.2</f>
        <v>3088.7999999999997</v>
      </c>
      <c r="E177" s="213">
        <f>F177*1.1</f>
        <v>2831.4</v>
      </c>
      <c r="F177" s="213">
        <v>2574</v>
      </c>
      <c r="G177" s="213">
        <f>F177*0.75</f>
        <v>1930.5</v>
      </c>
      <c r="H177" s="214">
        <f>F177*0.5</f>
        <v>1287</v>
      </c>
    </row>
    <row r="178" spans="1:8" ht="50.1" customHeight="1" x14ac:dyDescent="0.2">
      <c r="A178" s="160" t="s">
        <v>126</v>
      </c>
      <c r="B178" s="161"/>
      <c r="C178" s="203" t="str">
        <f>"Интернет-площадка 2gis.ru на основе Cправочника организаций "&amp;$C$2&amp;""</f>
        <v>Интернет-площадка 2gis.ru на основе Cправочника организаций "2ГИС.УЛЬЯНОВСК"</v>
      </c>
      <c r="D178" s="36">
        <v>2400</v>
      </c>
      <c r="E178" s="37"/>
      <c r="F178" s="37"/>
      <c r="G178" s="37"/>
      <c r="H178" s="38"/>
    </row>
    <row r="179" spans="1:8" ht="50.1" customHeight="1" x14ac:dyDescent="0.2">
      <c r="A179" s="160" t="s">
        <v>127</v>
      </c>
      <c r="B179" s="161"/>
      <c r="C179" s="203" t="str">
        <f>"Электронный справочник на основе Справочника организаций"&amp;$C$2&amp;" (версия для ПК)"</f>
        <v>Электронный справочник на основе Справочника организаций"2ГИС.УЛЬЯНОВСК" (версия для ПК)</v>
      </c>
      <c r="D179" s="56">
        <v>1122</v>
      </c>
      <c r="E179" s="37"/>
      <c r="F179" s="37"/>
      <c r="G179" s="37"/>
      <c r="H179" s="38"/>
    </row>
    <row r="180" spans="1:8" ht="50.1" customHeight="1" x14ac:dyDescent="0.2">
      <c r="A180" s="154" t="s">
        <v>198</v>
      </c>
      <c r="B180" s="204"/>
      <c r="C180"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"2ГИС.УЛЬЯНОВСК" (мобильная версия 2ГИС 4.0 и выше)</v>
      </c>
      <c r="D180" s="212">
        <f>F180*1.2</f>
        <v>4464</v>
      </c>
      <c r="E180" s="213">
        <f>F180*1.1</f>
        <v>4092.0000000000005</v>
      </c>
      <c r="F180" s="213">
        <v>3720</v>
      </c>
      <c r="G180" s="213">
        <f>F180*0.75</f>
        <v>2790</v>
      </c>
      <c r="H180" s="214">
        <f>F180*0.5</f>
        <v>1860</v>
      </c>
    </row>
    <row r="181" spans="1:8" ht="50.1" customHeight="1" x14ac:dyDescent="0.2">
      <c r="A181" s="154" t="s">
        <v>199</v>
      </c>
      <c r="B181" s="204"/>
      <c r="C181" s="203" t="str">
        <f>"Интернет-площадка 2gis.ru на основе Cправочника организаций "&amp;$C$2&amp;""</f>
        <v>Интернет-площадка 2gis.ru на основе Cправочника организаций "2ГИС.УЛЬЯНОВСК"</v>
      </c>
      <c r="D181" s="36">
        <v>3360</v>
      </c>
      <c r="E181" s="37"/>
      <c r="F181" s="37"/>
      <c r="G181" s="37"/>
      <c r="H181" s="38"/>
    </row>
    <row r="182" spans="1:8" ht="50.1" customHeight="1" x14ac:dyDescent="0.2">
      <c r="A182" s="154" t="s">
        <v>130</v>
      </c>
      <c r="B182" s="204"/>
      <c r="C182" s="203" t="str">
        <f>"Электронный справочник на основе Справочника организаций"&amp;$C$2&amp;" (версия для ПК)"</f>
        <v>Электронный справочник на основе Справочника организаций"2ГИС.УЛЬЯНОВСК" (версия для ПК)</v>
      </c>
      <c r="D182" s="36">
        <v>1680</v>
      </c>
      <c r="E182" s="37"/>
      <c r="F182" s="37"/>
      <c r="G182" s="37"/>
      <c r="H182" s="38"/>
    </row>
    <row r="183" spans="1:8" s="16" customFormat="1" ht="126" customHeight="1" thickBot="1" x14ac:dyDescent="0.25">
      <c r="A183" s="160" t="s">
        <v>131</v>
      </c>
      <c r="B183" s="161"/>
      <c r="C183" s="215" t="str">
        <f>C178</f>
        <v>Интернет-площадка 2gis.ru на основе Cправочника организаций "2ГИС.УЛЬЯНОВСК"</v>
      </c>
      <c r="D183" s="212">
        <f>F183*1.2</f>
        <v>2880</v>
      </c>
      <c r="E183" s="213">
        <f>F183*1.1</f>
        <v>2640</v>
      </c>
      <c r="F183" s="213">
        <v>2400</v>
      </c>
      <c r="G183" s="213">
        <f>F183*0.75</f>
        <v>1800</v>
      </c>
      <c r="H183" s="214">
        <f>F183*0.5</f>
        <v>1200</v>
      </c>
    </row>
    <row r="184" spans="1:8" ht="50.1" customHeight="1" thickBot="1" x14ac:dyDescent="0.25">
      <c r="A184" s="24" t="s">
        <v>200</v>
      </c>
      <c r="B184" s="25"/>
      <c r="C184" s="26"/>
      <c r="D184" s="173"/>
      <c r="E184" s="173"/>
      <c r="F184" s="173"/>
      <c r="G184" s="173"/>
      <c r="H184" s="174"/>
    </row>
    <row r="185" spans="1:8" s="23" customFormat="1" ht="30" customHeight="1" thickBot="1" x14ac:dyDescent="0.25">
      <c r="A185" s="302"/>
      <c r="B185" s="303"/>
      <c r="C185" s="460"/>
      <c r="D185" s="303"/>
      <c r="E185" s="303"/>
      <c r="F185" s="303"/>
      <c r="G185" s="303"/>
      <c r="H185" s="304"/>
    </row>
    <row r="186" spans="1:8" s="16" customFormat="1" ht="185.25" customHeight="1" x14ac:dyDescent="0.2">
      <c r="A186" s="160" t="s">
        <v>201</v>
      </c>
      <c r="B186" s="161"/>
      <c r="C186"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"2ГИС.УЛЬЯНОВСК" (версия для ПК); 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186" s="31">
        <v>7860</v>
      </c>
      <c r="E186" s="32"/>
      <c r="F186" s="32"/>
      <c r="G186" s="32"/>
      <c r="H186" s="33"/>
    </row>
    <row r="187" spans="1:8" s="16" customFormat="1" ht="83.25" customHeight="1" thickBot="1" x14ac:dyDescent="0.25">
      <c r="A187" s="160" t="s">
        <v>202</v>
      </c>
      <c r="B187" s="161"/>
      <c r="C187" s="209"/>
      <c r="D187" s="36">
        <v>7860</v>
      </c>
      <c r="E187" s="37"/>
      <c r="F187" s="37"/>
      <c r="G187" s="37"/>
      <c r="H187" s="38"/>
    </row>
    <row r="188" spans="1:8" ht="21.75" thickBot="1" x14ac:dyDescent="0.25">
      <c r="A188" s="290"/>
      <c r="B188" s="291"/>
      <c r="C188" s="125"/>
      <c r="D188" s="292"/>
      <c r="E188" s="292"/>
      <c r="F188" s="292"/>
      <c r="G188" s="292"/>
      <c r="H188" s="293"/>
    </row>
    <row r="190" spans="1:8" ht="21" x14ac:dyDescent="0.2">
      <c r="A190" s="220"/>
      <c r="B190" s="221" t="s">
        <v>133</v>
      </c>
      <c r="C190" s="222" t="s">
        <v>695</v>
      </c>
      <c r="D190" s="222"/>
      <c r="E190" s="223"/>
      <c r="F190" s="223"/>
      <c r="G190" s="223"/>
      <c r="H190" s="223"/>
    </row>
    <row r="191" spans="1:8" ht="21" x14ac:dyDescent="0.2">
      <c r="A191" s="220"/>
      <c r="B191" s="223"/>
      <c r="C191" s="224" t="s">
        <v>696</v>
      </c>
      <c r="D191" s="224"/>
      <c r="E191" s="223"/>
      <c r="F191" s="223"/>
      <c r="G191" s="223"/>
      <c r="H191" s="223"/>
    </row>
    <row r="192" spans="1:8" ht="21" x14ac:dyDescent="0.2">
      <c r="A192" s="220"/>
      <c r="B192" s="223"/>
      <c r="C192" s="224" t="s">
        <v>697</v>
      </c>
      <c r="D192" s="224"/>
      <c r="E192" s="223"/>
      <c r="F192" s="223"/>
      <c r="G192" s="223"/>
      <c r="H192" s="223"/>
    </row>
    <row r="193" spans="1:8" ht="21" x14ac:dyDescent="0.2">
      <c r="C193" s="224"/>
      <c r="D193" s="224"/>
      <c r="E193" s="223"/>
      <c r="F193" s="223"/>
      <c r="G193" s="223"/>
      <c r="H193" s="217"/>
    </row>
    <row r="194" spans="1:8" ht="26.25" x14ac:dyDescent="0.2">
      <c r="A194" s="227" t="str">
        <f>Абакан_юр!A174</f>
        <v>По соглашению сторон в качестве валюты платежа могут выступать украинские гривны, в этом случае курс следующий: 1 руб. = 0,4408 гривен</v>
      </c>
      <c r="B194" s="227"/>
      <c r="C194" s="227"/>
      <c r="D194" s="228"/>
      <c r="E194" s="228"/>
      <c r="F194" s="229"/>
      <c r="G194" s="230"/>
      <c r="H194" s="230"/>
    </row>
    <row r="195" spans="1:8" ht="26.25" x14ac:dyDescent="0.2">
      <c r="A195" s="227" t="str">
        <f>Абакан_юр!A175</f>
        <v>По соглашению сторон в качестве валюты платежа могут выступать дирхамы ОАЭ, в этом случае курс следующий: 1 руб. = 0,0420 дирхам</v>
      </c>
      <c r="B195" s="227"/>
      <c r="C195" s="227"/>
      <c r="D195" s="228"/>
      <c r="E195" s="228"/>
      <c r="F195" s="229"/>
      <c r="G195" s="232"/>
      <c r="H195" s="232"/>
    </row>
    <row r="196" spans="1:8" ht="26.25" x14ac:dyDescent="0.2">
      <c r="A196" s="227" t="str">
        <f>Абакан_юр!A176</f>
        <v>По соглашению сторон в качестве валюты платежа могут выступать доллары США, в этом случае курс следующий: 1 руб. = 0,0114 доллара</v>
      </c>
      <c r="B196" s="227"/>
      <c r="C196" s="227"/>
      <c r="D196" s="228"/>
      <c r="E196" s="228"/>
      <c r="F196" s="229"/>
      <c r="G196" s="232"/>
      <c r="H196" s="232"/>
    </row>
    <row r="197" spans="1:8" ht="26.25" x14ac:dyDescent="0.2">
      <c r="A197" s="227" t="str">
        <f>Абакан_юр!A177</f>
        <v>По соглашению сторон в качестве валюты платежа могут выступать евро, в этом случае курс следующий: 1 руб. = 0,0105 евро</v>
      </c>
      <c r="B197" s="227"/>
      <c r="C197" s="227"/>
      <c r="D197" s="228"/>
      <c r="E197" s="229"/>
      <c r="F197" s="229"/>
      <c r="G197" s="232"/>
      <c r="H197" s="232"/>
    </row>
    <row r="198" spans="1:8" ht="26.25" x14ac:dyDescent="0.2">
      <c r="A198" s="227" t="str">
        <f>Абакан_юр!A178</f>
        <v>По соглашению сторон в качестве валюты платежа могут выступать чешские кроны, в этом случае курс следующий: 1 руб. = 0,2605 крона</v>
      </c>
      <c r="B198" s="227"/>
      <c r="C198" s="227"/>
      <c r="D198" s="228"/>
      <c r="E198" s="229"/>
      <c r="F198" s="229"/>
      <c r="G198" s="232"/>
      <c r="H198" s="232"/>
    </row>
    <row r="199" spans="1:8" ht="26.25" x14ac:dyDescent="0.2">
      <c r="A199" s="227" t="str">
        <f>Абакан_юр!A179</f>
        <v>По соглашению сторон в качестве валюты платежа могут выступать киргизские сомы, в этом случае курс следующий: 1 руб. = 1,0083 сом</v>
      </c>
      <c r="B199" s="227"/>
      <c r="C199" s="227"/>
      <c r="D199" s="228"/>
      <c r="E199" s="228"/>
      <c r="F199" s="229"/>
      <c r="G199" s="232"/>
      <c r="H199" s="232"/>
    </row>
    <row r="200" spans="1:8" ht="26.25" x14ac:dyDescent="0.2">
      <c r="A200" s="227" t="str">
        <f>Абакан_юр!A180</f>
        <v>По соглашению сторон в качестве валюты платежа могут выступать казахстанские тенге, в этом случае курс следующий: 1 руб. = 5,0473 тенге</v>
      </c>
      <c r="B200" s="227"/>
      <c r="C200" s="227"/>
      <c r="D200" s="228"/>
      <c r="E200" s="228"/>
      <c r="F200" s="229"/>
      <c r="G200" s="232"/>
      <c r="H200" s="232"/>
    </row>
    <row r="201" spans="1:8" ht="26.25" x14ac:dyDescent="0.2">
      <c r="A201" s="233"/>
      <c r="B201" s="233"/>
      <c r="C201" s="234"/>
      <c r="D201" s="235"/>
      <c r="E201" s="235"/>
      <c r="F201" s="236"/>
      <c r="G201" s="237"/>
      <c r="H201" s="237"/>
    </row>
    <row r="202" spans="1:8" ht="21" x14ac:dyDescent="0.2">
      <c r="A202" s="239" t="s">
        <v>144</v>
      </c>
      <c r="B202" s="239"/>
      <c r="C202" s="239"/>
      <c r="D202" s="239"/>
      <c r="E202" s="239"/>
      <c r="F202" s="239"/>
      <c r="G202" s="239"/>
      <c r="H202" s="239"/>
    </row>
    <row r="203" spans="1:8" ht="21" x14ac:dyDescent="0.2">
      <c r="A203" s="239" t="s">
        <v>145</v>
      </c>
      <c r="B203" s="239"/>
      <c r="C203" s="239"/>
      <c r="D203" s="239"/>
      <c r="E203" s="239"/>
      <c r="F203" s="239"/>
      <c r="G203" s="239"/>
      <c r="H203" s="239"/>
    </row>
    <row r="204" spans="1:8" ht="26.25" x14ac:dyDescent="0.2">
      <c r="A204" s="233"/>
      <c r="B204" s="233"/>
      <c r="C204" s="234"/>
      <c r="D204" s="235"/>
      <c r="E204" s="235"/>
      <c r="F204" s="236"/>
      <c r="G204" s="237"/>
      <c r="H204" s="237"/>
    </row>
    <row r="205" spans="1:8" ht="50.1" customHeight="1" thickBot="1" x14ac:dyDescent="0.25">
      <c r="A205" s="240" t="s">
        <v>146</v>
      </c>
      <c r="B205" s="240"/>
      <c r="C205" s="240"/>
      <c r="D205" s="240"/>
      <c r="E205" s="240"/>
      <c r="F205" s="241"/>
      <c r="G205" s="231"/>
      <c r="H205" s="242"/>
    </row>
    <row r="206" spans="1:8" ht="50.1" customHeight="1" thickBot="1" x14ac:dyDescent="0.25">
      <c r="A206" s="311" t="s">
        <v>147</v>
      </c>
      <c r="B206" s="312"/>
      <c r="C206" s="312"/>
      <c r="D206" s="312"/>
      <c r="E206" s="313"/>
      <c r="F206" s="246"/>
      <c r="H206" s="247"/>
    </row>
    <row r="207" spans="1:8" ht="100.5" customHeight="1" thickBot="1" x14ac:dyDescent="0.25">
      <c r="A207" s="426" t="s">
        <v>148</v>
      </c>
      <c r="B207" s="427"/>
      <c r="C207" s="250" t="s">
        <v>149</v>
      </c>
      <c r="D207" s="440" t="s">
        <v>150</v>
      </c>
      <c r="E207" s="441"/>
      <c r="F207" s="252"/>
      <c r="G207" s="252"/>
      <c r="H207" s="252"/>
    </row>
    <row r="208" spans="1:8" ht="123.75" customHeight="1" x14ac:dyDescent="0.2">
      <c r="A208" s="253" t="s">
        <v>151</v>
      </c>
      <c r="B208" s="254"/>
      <c r="C208" s="255" t="s">
        <v>152</v>
      </c>
      <c r="D208" s="256" t="s">
        <v>153</v>
      </c>
      <c r="E208" s="257"/>
      <c r="F208" s="252"/>
      <c r="G208" s="252"/>
      <c r="H208" s="252"/>
    </row>
    <row r="209" spans="1:8" ht="94.5" customHeight="1" x14ac:dyDescent="0.2">
      <c r="A209" s="258" t="s">
        <v>154</v>
      </c>
      <c r="B209" s="259"/>
      <c r="C209" s="260" t="s">
        <v>155</v>
      </c>
      <c r="D209" s="261" t="s">
        <v>156</v>
      </c>
      <c r="E209" s="262"/>
      <c r="F209" s="252"/>
      <c r="G209" s="252"/>
      <c r="H209" s="252"/>
    </row>
    <row r="210" spans="1:8" ht="120" customHeight="1" x14ac:dyDescent="0.2">
      <c r="A210" s="258" t="s">
        <v>157</v>
      </c>
      <c r="B210" s="259"/>
      <c r="C210" s="260" t="s">
        <v>158</v>
      </c>
      <c r="D210" s="261" t="s">
        <v>156</v>
      </c>
      <c r="E210" s="262"/>
      <c r="F210" s="252"/>
      <c r="G210" s="252"/>
      <c r="H210" s="252"/>
    </row>
    <row r="211" spans="1:8" ht="120" customHeight="1" thickBot="1" x14ac:dyDescent="0.25">
      <c r="A211" s="321" t="s">
        <v>157</v>
      </c>
      <c r="B211" s="322"/>
      <c r="C211" s="323" t="s">
        <v>158</v>
      </c>
      <c r="D211" s="324" t="s">
        <v>156</v>
      </c>
      <c r="E211" s="325"/>
      <c r="F211" s="252"/>
      <c r="G211" s="252"/>
      <c r="H211" s="252"/>
    </row>
    <row r="212" spans="1:8" s="217" customFormat="1" ht="102.75" customHeight="1" thickBot="1" x14ac:dyDescent="0.25">
      <c r="A212" s="321" t="s">
        <v>160</v>
      </c>
      <c r="B212" s="322"/>
      <c r="C212" s="611" t="s">
        <v>161</v>
      </c>
      <c r="D212" s="324" t="s">
        <v>156</v>
      </c>
      <c r="E212" s="325"/>
      <c r="F212" s="246"/>
      <c r="G212" s="246"/>
      <c r="H212" s="246"/>
    </row>
    <row r="213" spans="1:8" s="238" customFormat="1" ht="222.75" customHeight="1" thickBot="1" x14ac:dyDescent="0.25">
      <c r="A213" s="321" t="s">
        <v>162</v>
      </c>
      <c r="B213" s="322"/>
      <c r="C213" s="323" t="s">
        <v>163</v>
      </c>
      <c r="D213" s="324" t="s">
        <v>156</v>
      </c>
      <c r="E213" s="325"/>
      <c r="F213" s="236"/>
      <c r="G213" s="237"/>
      <c r="H213" s="237"/>
    </row>
    <row r="214" spans="1:8" ht="38.25" customHeight="1" x14ac:dyDescent="0.2">
      <c r="A214" s="264" t="s">
        <v>164</v>
      </c>
      <c r="B214" s="264"/>
      <c r="C214" s="264"/>
      <c r="D214" s="264"/>
      <c r="E214" s="264"/>
      <c r="F214" s="264"/>
      <c r="G214" s="264"/>
      <c r="H214" s="264"/>
    </row>
    <row r="215" spans="1:8" ht="38.25" customHeight="1" x14ac:dyDescent="0.2">
      <c r="A215" s="264" t="s">
        <v>165</v>
      </c>
      <c r="B215" s="264"/>
      <c r="C215" s="264"/>
      <c r="D215" s="264"/>
      <c r="E215" s="264"/>
      <c r="F215" s="264"/>
      <c r="G215" s="264"/>
      <c r="H215" s="264"/>
    </row>
    <row r="216" spans="1:8" ht="192" customHeight="1" x14ac:dyDescent="0.2">
      <c r="A216" s="326" t="str">
        <f>Абакан_юр!A195</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16" s="326"/>
      <c r="C216" s="326"/>
      <c r="D216" s="326"/>
      <c r="E216" s="326"/>
      <c r="F216" s="326"/>
      <c r="G216" s="326"/>
      <c r="H216" s="326"/>
    </row>
    <row r="217" spans="1:8" ht="89.25" customHeight="1" x14ac:dyDescent="0.2">
      <c r="A217" s="239" t="s">
        <v>167</v>
      </c>
      <c r="B217" s="239"/>
      <c r="C217" s="239"/>
      <c r="D217" s="239"/>
      <c r="E217" s="239"/>
      <c r="F217" s="239"/>
      <c r="G217" s="239"/>
      <c r="H217" s="239"/>
    </row>
    <row r="218" spans="1:8" ht="23.25" x14ac:dyDescent="0.2">
      <c r="A218" s="264" t="s">
        <v>168</v>
      </c>
      <c r="B218" s="264"/>
      <c r="C218" s="264"/>
      <c r="D218" s="264"/>
      <c r="E218" s="264"/>
      <c r="F218" s="264"/>
      <c r="G218" s="264"/>
      <c r="H218" s="264"/>
    </row>
    <row r="219" spans="1:8" s="266" customFormat="1" ht="114.75" customHeight="1" x14ac:dyDescent="0.2">
      <c r="A219" s="239" t="s">
        <v>169</v>
      </c>
      <c r="B219" s="239"/>
      <c r="C219" s="239"/>
      <c r="D219" s="239"/>
      <c r="E219" s="239"/>
      <c r="F219" s="239"/>
      <c r="G219" s="239"/>
      <c r="H219" s="239"/>
    </row>
  </sheetData>
  <sheetProtection selectLockedCells="1" selectUnlockedCells="1"/>
  <mergeCells count="360">
    <mergeCell ref="A214:H214"/>
    <mergeCell ref="A215:H215"/>
    <mergeCell ref="A216:H216"/>
    <mergeCell ref="A217:H217"/>
    <mergeCell ref="A218:H218"/>
    <mergeCell ref="A219:E219"/>
    <mergeCell ref="F219:H219"/>
    <mergeCell ref="A211:B211"/>
    <mergeCell ref="D211:E211"/>
    <mergeCell ref="A212:B212"/>
    <mergeCell ref="D212:E212"/>
    <mergeCell ref="A213:B213"/>
    <mergeCell ref="D213:E213"/>
    <mergeCell ref="A208:B208"/>
    <mergeCell ref="D208:E208"/>
    <mergeCell ref="A209:B209"/>
    <mergeCell ref="D209:E209"/>
    <mergeCell ref="A210:B210"/>
    <mergeCell ref="D210:E210"/>
    <mergeCell ref="A202:H202"/>
    <mergeCell ref="A203:H203"/>
    <mergeCell ref="A205:E205"/>
    <mergeCell ref="A206:E206"/>
    <mergeCell ref="A207:B207"/>
    <mergeCell ref="D207:E207"/>
    <mergeCell ref="A195:C195"/>
    <mergeCell ref="A196:C196"/>
    <mergeCell ref="A197:C197"/>
    <mergeCell ref="A198:C198"/>
    <mergeCell ref="A199:C199"/>
    <mergeCell ref="A200:C200"/>
    <mergeCell ref="C190:D190"/>
    <mergeCell ref="C191:D191"/>
    <mergeCell ref="C192:D192"/>
    <mergeCell ref="C193:D193"/>
    <mergeCell ref="A194:C194"/>
    <mergeCell ref="G194:H194"/>
    <mergeCell ref="A186:B186"/>
    <mergeCell ref="C186:C187"/>
    <mergeCell ref="D186:H186"/>
    <mergeCell ref="A187:B187"/>
    <mergeCell ref="D187:H187"/>
    <mergeCell ref="A188:B188"/>
    <mergeCell ref="D188:H188"/>
    <mergeCell ref="A182:B182"/>
    <mergeCell ref="D182:H182"/>
    <mergeCell ref="A183:B183"/>
    <mergeCell ref="A184:B184"/>
    <mergeCell ref="D184:H184"/>
    <mergeCell ref="A185:C185"/>
    <mergeCell ref="D185:H185"/>
    <mergeCell ref="A178:B178"/>
    <mergeCell ref="D178:H178"/>
    <mergeCell ref="A179:B179"/>
    <mergeCell ref="D179:H179"/>
    <mergeCell ref="A180:B180"/>
    <mergeCell ref="A181:B181"/>
    <mergeCell ref="D181:H181"/>
    <mergeCell ref="D174:H174"/>
    <mergeCell ref="A175:B175"/>
    <mergeCell ref="D175:H175"/>
    <mergeCell ref="A176:B176"/>
    <mergeCell ref="D176:H176"/>
    <mergeCell ref="A177:B177"/>
    <mergeCell ref="A170:B170"/>
    <mergeCell ref="D170:H170"/>
    <mergeCell ref="A171:B171"/>
    <mergeCell ref="C171:C175"/>
    <mergeCell ref="D171:H171"/>
    <mergeCell ref="A172:B172"/>
    <mergeCell ref="D172:H172"/>
    <mergeCell ref="A173:B173"/>
    <mergeCell ref="D173:H173"/>
    <mergeCell ref="A174:B174"/>
    <mergeCell ref="A167:B167"/>
    <mergeCell ref="D167:H167"/>
    <mergeCell ref="A168:B168"/>
    <mergeCell ref="D168:H168"/>
    <mergeCell ref="A169:B169"/>
    <mergeCell ref="D169:H169"/>
    <mergeCell ref="A164:B164"/>
    <mergeCell ref="D164:H164"/>
    <mergeCell ref="A165:B165"/>
    <mergeCell ref="D165:H165"/>
    <mergeCell ref="A166:B166"/>
    <mergeCell ref="D166:H166"/>
    <mergeCell ref="A161:B161"/>
    <mergeCell ref="D161:H161"/>
    <mergeCell ref="A162:B162"/>
    <mergeCell ref="D162:H162"/>
    <mergeCell ref="A163:B163"/>
    <mergeCell ref="D163:H163"/>
    <mergeCell ref="A158:B158"/>
    <mergeCell ref="D158:H158"/>
    <mergeCell ref="A159:B159"/>
    <mergeCell ref="D159:H159"/>
    <mergeCell ref="A160:B160"/>
    <mergeCell ref="D160:H160"/>
    <mergeCell ref="A155:B155"/>
    <mergeCell ref="D155:H155"/>
    <mergeCell ref="A156:B156"/>
    <mergeCell ref="D156:H156"/>
    <mergeCell ref="A157:B157"/>
    <mergeCell ref="D157:H157"/>
    <mergeCell ref="A152:B152"/>
    <mergeCell ref="D152:H152"/>
    <mergeCell ref="A153:B153"/>
    <mergeCell ref="D153:H153"/>
    <mergeCell ref="A154:B154"/>
    <mergeCell ref="D154:H154"/>
    <mergeCell ref="A149:B149"/>
    <mergeCell ref="D149:H149"/>
    <mergeCell ref="A150:B150"/>
    <mergeCell ref="D150:H150"/>
    <mergeCell ref="A151:B151"/>
    <mergeCell ref="D151:H151"/>
    <mergeCell ref="A146:B146"/>
    <mergeCell ref="D146:H146"/>
    <mergeCell ref="A147:B147"/>
    <mergeCell ref="D147:H147"/>
    <mergeCell ref="A148:B148"/>
    <mergeCell ref="D148:H148"/>
    <mergeCell ref="A143:B143"/>
    <mergeCell ref="D143:H143"/>
    <mergeCell ref="A144:B144"/>
    <mergeCell ref="D144:H144"/>
    <mergeCell ref="A145:B145"/>
    <mergeCell ref="D145:H145"/>
    <mergeCell ref="A140:B140"/>
    <mergeCell ref="D140:H140"/>
    <mergeCell ref="A141:B141"/>
    <mergeCell ref="D141:H141"/>
    <mergeCell ref="A142:B142"/>
    <mergeCell ref="D142:H142"/>
    <mergeCell ref="A137:B137"/>
    <mergeCell ref="D137:H137"/>
    <mergeCell ref="A138:B138"/>
    <mergeCell ref="D138:H138"/>
    <mergeCell ref="A139:B139"/>
    <mergeCell ref="D139:H139"/>
    <mergeCell ref="A134:B134"/>
    <mergeCell ref="D134:H134"/>
    <mergeCell ref="A135:B135"/>
    <mergeCell ref="D135:H135"/>
    <mergeCell ref="A136:B136"/>
    <mergeCell ref="D136:H136"/>
    <mergeCell ref="A131:B131"/>
    <mergeCell ref="D131:H131"/>
    <mergeCell ref="A132:B132"/>
    <mergeCell ref="D132:H132"/>
    <mergeCell ref="A133:B133"/>
    <mergeCell ref="D133:H133"/>
    <mergeCell ref="A128:B128"/>
    <mergeCell ref="D128:H128"/>
    <mergeCell ref="A129:B129"/>
    <mergeCell ref="D129:H129"/>
    <mergeCell ref="A130:B130"/>
    <mergeCell ref="D130:H130"/>
    <mergeCell ref="A125:B125"/>
    <mergeCell ref="D125:H125"/>
    <mergeCell ref="A126:B126"/>
    <mergeCell ref="D126:H126"/>
    <mergeCell ref="A127:B127"/>
    <mergeCell ref="D127:H127"/>
    <mergeCell ref="D121:H121"/>
    <mergeCell ref="A122:B122"/>
    <mergeCell ref="D122:H122"/>
    <mergeCell ref="A123:B123"/>
    <mergeCell ref="D123:H123"/>
    <mergeCell ref="A124:B124"/>
    <mergeCell ref="D124:H124"/>
    <mergeCell ref="A117:B117"/>
    <mergeCell ref="C117:C134"/>
    <mergeCell ref="D117:H117"/>
    <mergeCell ref="A118:B118"/>
    <mergeCell ref="D118:H118"/>
    <mergeCell ref="A119:B119"/>
    <mergeCell ref="D119:H119"/>
    <mergeCell ref="A120:B120"/>
    <mergeCell ref="D120:H120"/>
    <mergeCell ref="A121:B121"/>
    <mergeCell ref="A114:B114"/>
    <mergeCell ref="D114:H114"/>
    <mergeCell ref="A115:B115"/>
    <mergeCell ref="D115:H115"/>
    <mergeCell ref="A116:B116"/>
    <mergeCell ref="D116:H116"/>
    <mergeCell ref="A111:B111"/>
    <mergeCell ref="D111:H111"/>
    <mergeCell ref="A112:B112"/>
    <mergeCell ref="D112:H112"/>
    <mergeCell ref="A113:B113"/>
    <mergeCell ref="D113:H113"/>
    <mergeCell ref="A108:B108"/>
    <mergeCell ref="D108:H108"/>
    <mergeCell ref="A109:B109"/>
    <mergeCell ref="D109:H109"/>
    <mergeCell ref="A110:B110"/>
    <mergeCell ref="D110:H110"/>
    <mergeCell ref="A103:C103"/>
    <mergeCell ref="D103:H103"/>
    <mergeCell ref="D104:H104"/>
    <mergeCell ref="A105:B105"/>
    <mergeCell ref="C105:C113"/>
    <mergeCell ref="D105:H105"/>
    <mergeCell ref="A106:B106"/>
    <mergeCell ref="D106:H106"/>
    <mergeCell ref="A107:B107"/>
    <mergeCell ref="D107:H107"/>
    <mergeCell ref="A100:B100"/>
    <mergeCell ref="D100:H100"/>
    <mergeCell ref="A101:B101"/>
    <mergeCell ref="D101:H101"/>
    <mergeCell ref="A102:B102"/>
    <mergeCell ref="D102:H102"/>
    <mergeCell ref="A97:B97"/>
    <mergeCell ref="D97:H97"/>
    <mergeCell ref="A98:B98"/>
    <mergeCell ref="D98:H98"/>
    <mergeCell ref="A99:B99"/>
    <mergeCell ref="D99:H99"/>
    <mergeCell ref="A94:B94"/>
    <mergeCell ref="D94:H94"/>
    <mergeCell ref="A95:B95"/>
    <mergeCell ref="D95:H95"/>
    <mergeCell ref="A96:B96"/>
    <mergeCell ref="D96:H96"/>
    <mergeCell ref="A91:B91"/>
    <mergeCell ref="D91:H91"/>
    <mergeCell ref="A92:B92"/>
    <mergeCell ref="D92:H92"/>
    <mergeCell ref="A93:B93"/>
    <mergeCell ref="D93:H93"/>
    <mergeCell ref="A88:B88"/>
    <mergeCell ref="D88:H88"/>
    <mergeCell ref="A89:B89"/>
    <mergeCell ref="D89:H89"/>
    <mergeCell ref="A90:B90"/>
    <mergeCell ref="D90:H90"/>
    <mergeCell ref="A85:B85"/>
    <mergeCell ref="D85:H85"/>
    <mergeCell ref="A86:B86"/>
    <mergeCell ref="D86:H86"/>
    <mergeCell ref="A87:B87"/>
    <mergeCell ref="D87:H87"/>
    <mergeCell ref="A82:B82"/>
    <mergeCell ref="D82:H82"/>
    <mergeCell ref="A83:B83"/>
    <mergeCell ref="D83:H83"/>
    <mergeCell ref="A84:B84"/>
    <mergeCell ref="D84:H84"/>
    <mergeCell ref="A79:B79"/>
    <mergeCell ref="D79:H79"/>
    <mergeCell ref="A80:B80"/>
    <mergeCell ref="D80:H80"/>
    <mergeCell ref="A81:B81"/>
    <mergeCell ref="D81:H81"/>
    <mergeCell ref="D75:H75"/>
    <mergeCell ref="A76:B76"/>
    <mergeCell ref="D76:H76"/>
    <mergeCell ref="A77:B77"/>
    <mergeCell ref="D77:H77"/>
    <mergeCell ref="A78:B78"/>
    <mergeCell ref="D78:H78"/>
    <mergeCell ref="D70:H70"/>
    <mergeCell ref="D71:H71"/>
    <mergeCell ref="A72:C72"/>
    <mergeCell ref="D72:H72"/>
    <mergeCell ref="A73:B73"/>
    <mergeCell ref="C73:C102"/>
    <mergeCell ref="D73:H73"/>
    <mergeCell ref="A74:B74"/>
    <mergeCell ref="D74:H74"/>
    <mergeCell ref="A75:B75"/>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51:H51"/>
    <mergeCell ref="A52:A53"/>
    <mergeCell ref="D52:H53"/>
    <mergeCell ref="D54:H54"/>
    <mergeCell ref="A55:A59"/>
    <mergeCell ref="B55:B56"/>
    <mergeCell ref="C55:C56"/>
    <mergeCell ref="D55:D59"/>
    <mergeCell ref="E55:E59"/>
    <mergeCell ref="F55:F59"/>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215"/>
  <sheetViews>
    <sheetView view="pageBreakPreview" zoomScale="40" zoomScaleNormal="60" zoomScaleSheetLayoutView="40" workbookViewId="0">
      <pane ySplit="4" topLeftCell="A140" activePane="bottomLeft" state="frozen"/>
      <selection activeCell="A181" sqref="A181:B181"/>
      <selection pane="bottomLeft" activeCell="A181" sqref="A181:B181"/>
    </sheetView>
  </sheetViews>
  <sheetFormatPr defaultColWidth="9.140625" defaultRowHeight="12.75" x14ac:dyDescent="0.2"/>
  <cols>
    <col min="1" max="1" width="45.7109375" style="216" customWidth="1"/>
    <col min="2" max="2" width="80.7109375" style="217" customWidth="1"/>
    <col min="3" max="3" width="120.7109375" style="218" customWidth="1"/>
    <col min="4" max="7" width="30.7109375" style="217" customWidth="1"/>
    <col min="8" max="8" width="30.7109375" style="219" customWidth="1"/>
    <col min="9" max="16384" width="9.140625" style="219"/>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июня 2024 г.</v>
      </c>
      <c r="B2" s="6" t="s">
        <v>2</v>
      </c>
      <c r="C2" s="7" t="s">
        <v>722</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24" thickBot="1" x14ac:dyDescent="0.25">
      <c r="A6" s="81"/>
      <c r="B6" s="129"/>
      <c r="C6" s="130"/>
      <c r="D6" s="267" t="s">
        <v>171</v>
      </c>
      <c r="E6" s="268" t="s">
        <v>172</v>
      </c>
      <c r="F6" s="269" t="s">
        <v>173</v>
      </c>
      <c r="G6" s="268" t="s">
        <v>174</v>
      </c>
      <c r="H6" s="270" t="s">
        <v>175</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"2ГИС.УССУРИЙСК" (версия для ПК); 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Интернет-площадки и Веб-приложения на основе Cправочника организаций "2ГИС.УССУРИЙСК", http://api.2gis.ru/</v>
      </c>
      <c r="D7" s="31">
        <f>F7*1.2</f>
        <v>5400</v>
      </c>
      <c r="E7" s="32">
        <f>F7*1.1</f>
        <v>4950</v>
      </c>
      <c r="F7" s="32">
        <v>4500</v>
      </c>
      <c r="G7" s="32">
        <f>F7*0.75</f>
        <v>3375</v>
      </c>
      <c r="H7" s="33">
        <f>F7*0.5</f>
        <v>2250</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"2ГИС.УССУРИЙСК" (версия для ПК); 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Интернет-площадки и Веб-приложения на основе Cправочника организаций "2ГИС.УССУРИЙСК",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"2ГИС.УССУРИЙСК" (версия для ПК); 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Интернет-площадки и Веб-приложения на основе Cправочника организаций "2ГИС.УССУРИЙСК", http://api.2gis.ru/</v>
      </c>
      <c r="D12" s="54">
        <f>F12*1.2</f>
        <v>6480</v>
      </c>
      <c r="E12" s="32">
        <f>F12*1.1</f>
        <v>5940.0000000000009</v>
      </c>
      <c r="F12" s="32">
        <v>5400</v>
      </c>
      <c r="G12" s="32">
        <f>F12*0.75</f>
        <v>4050</v>
      </c>
      <c r="H12" s="33">
        <f>F12*0.5</f>
        <v>2700</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"2ГИС.УССУРИЙСК" (версия для ПК); 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Интернет-площадки и Веб-приложения на основе Cправочника организаций "2ГИС.УССУРИЙСК",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1080</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"2ГИС.УССУРИЙСК"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"2ГИС.УССУРИЙСК"; Электронный справочник "2ГИС.УССУРИЙСК"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Интернет-площадки и Веб-приложения на основе Cправочника организаций "2ГИС.УССУРИЙСК", http://api.2gis.ru/</v>
      </c>
      <c r="D23" s="271">
        <v>120</v>
      </c>
      <c r="E23" s="272"/>
      <c r="F23" s="272"/>
      <c r="G23" s="272"/>
      <c r="H23" s="273"/>
    </row>
    <row r="24" spans="1:8" s="16" customFormat="1" ht="94.5" customHeight="1" x14ac:dyDescent="0.2">
      <c r="A24" s="71"/>
      <c r="B24" s="92"/>
      <c r="C24" s="93"/>
      <c r="D24" s="94"/>
      <c r="E24" s="95"/>
      <c r="F24" s="95"/>
      <c r="G24" s="95"/>
      <c r="H24" s="274"/>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25" s="275"/>
      <c r="E25" s="276"/>
      <c r="F25" s="276"/>
      <c r="G25" s="276"/>
      <c r="H25" s="277"/>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"2ГИС.УССУРИЙСК" (версия для ПК); 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v>
      </c>
      <c r="D27" s="31">
        <f>F27*1.2</f>
        <v>7560</v>
      </c>
      <c r="E27" s="32">
        <f>F27*1.1</f>
        <v>6930.0000000000009</v>
      </c>
      <c r="F27" s="32">
        <v>6300</v>
      </c>
      <c r="G27" s="32">
        <f>F27*0.75</f>
        <v>4725</v>
      </c>
      <c r="H27" s="33">
        <f>F27*0.5</f>
        <v>3150</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"2ГИС.УССУРИЙСК" (версия для ПК); 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v>
      </c>
      <c r="D32" s="54">
        <f>F32*1.2</f>
        <v>9072</v>
      </c>
      <c r="E32" s="32">
        <f>F32*1.1</f>
        <v>8316</v>
      </c>
      <c r="F32" s="32">
        <v>7560</v>
      </c>
      <c r="G32" s="32">
        <f>F32*0.75</f>
        <v>5670</v>
      </c>
      <c r="H32" s="33">
        <f>F32*0.5</f>
        <v>3780</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1560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"2ГИС.УССУРИЙСК"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"2ГИС.УССУРИЙСК"; Электронный справочник "2ГИС.УССУРИЙСК"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v>
      </c>
      <c r="D43" s="90">
        <v>168</v>
      </c>
      <c r="E43" s="90"/>
      <c r="F43" s="90"/>
      <c r="G43" s="90"/>
      <c r="H43" s="91"/>
    </row>
    <row r="44" spans="1:8" s="16" customFormat="1" ht="69.75" customHeight="1" x14ac:dyDescent="0.2">
      <c r="A44" s="71"/>
      <c r="B44" s="92"/>
      <c r="C44" s="93"/>
      <c r="D44" s="95"/>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45" s="95"/>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46" s="100"/>
      <c r="E46" s="100"/>
      <c r="F46" s="100"/>
      <c r="G46" s="100"/>
      <c r="H46" s="101"/>
    </row>
    <row r="47" spans="1:8" ht="21.75" thickBot="1" x14ac:dyDescent="0.25">
      <c r="A47" s="81"/>
      <c r="B47" s="129"/>
      <c r="C47" s="130"/>
      <c r="D47" s="113"/>
      <c r="E47" s="114"/>
      <c r="F47" s="114"/>
      <c r="G47" s="114"/>
      <c r="H47" s="115"/>
    </row>
    <row r="48" spans="1:8" ht="42.75" thickBot="1" x14ac:dyDescent="0.25">
      <c r="A48" s="278" t="s">
        <v>176</v>
      </c>
      <c r="B48" s="66" t="s">
        <v>177</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"2ГИС.УССУРИЙСК" (версия для ПК)</v>
      </c>
      <c r="D48" s="279">
        <f>F48*1.2</f>
        <v>3312</v>
      </c>
      <c r="E48" s="279">
        <f>F48*1.1</f>
        <v>3036.0000000000005</v>
      </c>
      <c r="F48" s="279">
        <v>2760</v>
      </c>
      <c r="G48" s="279">
        <f>F48*0.75</f>
        <v>2070</v>
      </c>
      <c r="H48" s="279">
        <f>F48*0.5</f>
        <v>1380</v>
      </c>
    </row>
    <row r="49" spans="1:8" ht="84.75" thickBot="1" x14ac:dyDescent="0.25">
      <c r="A49" s="278"/>
      <c r="B49" s="72" t="s">
        <v>178</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"2ГИС.УССУРИЙСК" (версия для ПК); 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v>
      </c>
      <c r="D49" s="280"/>
      <c r="E49" s="280"/>
      <c r="F49" s="280"/>
      <c r="G49" s="280"/>
      <c r="H49" s="280"/>
    </row>
    <row r="50" spans="1:8" ht="63.75" thickBot="1" x14ac:dyDescent="0.25">
      <c r="A50" s="278"/>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v>
      </c>
      <c r="D50" s="280"/>
      <c r="E50" s="280"/>
      <c r="F50" s="280"/>
      <c r="G50" s="280"/>
      <c r="H50" s="280"/>
    </row>
    <row r="51" spans="1:8" ht="21.75" thickBot="1" x14ac:dyDescent="0.25">
      <c r="A51" s="81"/>
      <c r="B51" s="129"/>
      <c r="C51" s="130"/>
      <c r="D51" s="113"/>
      <c r="E51" s="114"/>
      <c r="F51" s="114"/>
      <c r="G51" s="114"/>
      <c r="H51" s="115"/>
    </row>
    <row r="52" spans="1:8" ht="42" x14ac:dyDescent="0.2">
      <c r="A52" s="281" t="s">
        <v>179</v>
      </c>
      <c r="B52" s="66" t="s">
        <v>180</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"2ГИС.УССУРИЙСК" (версия для ПК)</v>
      </c>
      <c r="D52" s="89">
        <v>120</v>
      </c>
      <c r="E52" s="90"/>
      <c r="F52" s="90"/>
      <c r="G52" s="90"/>
      <c r="H52" s="91"/>
    </row>
    <row r="53" spans="1:8" ht="63.75"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v>
      </c>
      <c r="D53" s="99"/>
      <c r="E53" s="100"/>
      <c r="F53" s="100"/>
      <c r="G53" s="100"/>
      <c r="H53" s="101"/>
    </row>
    <row r="54" spans="1:8" s="16" customFormat="1" ht="24.95" customHeight="1" thickBot="1" x14ac:dyDescent="0.25">
      <c r="A54" s="81"/>
      <c r="B54" s="82"/>
      <c r="C54" s="83"/>
      <c r="D54" s="113"/>
      <c r="E54" s="114"/>
      <c r="F54" s="114"/>
      <c r="G54" s="114"/>
      <c r="H54" s="115"/>
    </row>
    <row r="55" spans="1:8" s="16" customFormat="1" ht="48" customHeight="1" x14ac:dyDescent="0.2">
      <c r="A55" s="29" t="s">
        <v>31</v>
      </c>
      <c r="B55" s="30" t="s">
        <v>27</v>
      </c>
      <c r="C5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"2ГИС.УССУРИЙСК" (версия для ПК); 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Интернет-площадки и Веб-приложения на основе Cправочника организаций "2ГИС.УССУРИЙСК", http://api.2gis.ru/</v>
      </c>
      <c r="D55" s="31">
        <f>F55*1.2</f>
        <v>6480</v>
      </c>
      <c r="E55" s="32">
        <f>F55*1.1</f>
        <v>5940.0000000000009</v>
      </c>
      <c r="F55" s="32">
        <v>5400</v>
      </c>
      <c r="G55" s="32">
        <f>F55*0.75</f>
        <v>4050</v>
      </c>
      <c r="H55" s="33">
        <f>F55*0.5</f>
        <v>2700</v>
      </c>
    </row>
    <row r="56" spans="1:8" s="16" customFormat="1" ht="132" customHeight="1" x14ac:dyDescent="0.2">
      <c r="A56" s="34"/>
      <c r="B56" s="35"/>
      <c r="C56" s="35"/>
      <c r="D56" s="36"/>
      <c r="E56" s="37"/>
      <c r="F56" s="37"/>
      <c r="G56" s="37"/>
      <c r="H56" s="38"/>
    </row>
    <row r="57" spans="1:8" s="16" customFormat="1" ht="127.5" customHeight="1" x14ac:dyDescent="0.2">
      <c r="A57" s="34"/>
      <c r="B57" s="39" t="s">
        <v>12</v>
      </c>
      <c r="C5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"2ГИС.УССУРИЙСК" (версия для ПК); 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Интернет-площадки и Веб-приложения на основе Cправочника организаций "2ГИС.УССУРИЙСК", http://api.2gis.ru/</v>
      </c>
      <c r="D57" s="36"/>
      <c r="E57" s="37"/>
      <c r="F57" s="37"/>
      <c r="G57" s="37"/>
      <c r="H57" s="38"/>
    </row>
    <row r="58" spans="1:8" s="16" customFormat="1" ht="127.5" customHeight="1" thickBot="1" x14ac:dyDescent="0.25">
      <c r="A58" s="119"/>
      <c r="B58" s="120" t="s">
        <v>33</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58" s="121"/>
      <c r="E58" s="122"/>
      <c r="F58" s="122"/>
      <c r="G58" s="122"/>
      <c r="H58" s="123"/>
    </row>
    <row r="59" spans="1:8" s="16" customFormat="1" ht="166.5" customHeight="1" thickBot="1" x14ac:dyDescent="0.25">
      <c r="A59" s="41"/>
      <c r="B59" s="42" t="s">
        <v>13</v>
      </c>
      <c r="C5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59" s="44"/>
      <c r="E59" s="45"/>
      <c r="F59" s="45"/>
      <c r="G59" s="45"/>
      <c r="H59" s="46"/>
    </row>
    <row r="60" spans="1:8" s="16" customFormat="1" ht="24.95" customHeight="1" thickBot="1" x14ac:dyDescent="0.25">
      <c r="A60" s="47"/>
      <c r="B60" s="48"/>
      <c r="C60" s="49"/>
      <c r="D60" s="50"/>
      <c r="E60" s="51"/>
      <c r="F60" s="51"/>
      <c r="G60" s="51"/>
      <c r="H60" s="52"/>
    </row>
    <row r="61" spans="1:8" s="16" customFormat="1" ht="48" customHeight="1" x14ac:dyDescent="0.2">
      <c r="A61" s="53" t="s">
        <v>35</v>
      </c>
      <c r="B61" s="30" t="s">
        <v>27</v>
      </c>
      <c r="C61"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"2ГИС.УССУРИЙСК" (версия для ПК); 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Интернет-площадки и Веб-приложения на основе Cправочника организаций "2ГИС.УССУРИЙСК", http://api.2gis.ru/</v>
      </c>
      <c r="D61" s="54">
        <f>F61*1.2</f>
        <v>7776</v>
      </c>
      <c r="E61" s="32">
        <f>F61*1.1</f>
        <v>7128.0000000000009</v>
      </c>
      <c r="F61" s="32">
        <v>6480</v>
      </c>
      <c r="G61" s="32">
        <f>F61*0.75</f>
        <v>4860</v>
      </c>
      <c r="H61" s="33">
        <f>F61*0.5</f>
        <v>3240</v>
      </c>
    </row>
    <row r="62" spans="1:8" s="16" customFormat="1" ht="132" customHeight="1" x14ac:dyDescent="0.2">
      <c r="A62" s="55"/>
      <c r="B62" s="35"/>
      <c r="C62" s="35"/>
      <c r="D62" s="56"/>
      <c r="E62" s="37"/>
      <c r="F62" s="37"/>
      <c r="G62" s="37"/>
      <c r="H62" s="38"/>
    </row>
    <row r="63" spans="1:8" s="16" customFormat="1" ht="138.94999999999999" customHeight="1" x14ac:dyDescent="0.2">
      <c r="A63" s="55"/>
      <c r="B63" s="39" t="s">
        <v>12</v>
      </c>
      <c r="C63"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"2ГИС.УССУРИЙСК" (версия для ПК); 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Интернет-площадки и Веб-приложения на основе Cправочника организаций "2ГИС.УССУРИЙСК", http://api.2gis.ru/</v>
      </c>
      <c r="D63" s="56"/>
      <c r="E63" s="37"/>
      <c r="F63" s="37"/>
      <c r="G63" s="37"/>
      <c r="H63" s="38"/>
    </row>
    <row r="64" spans="1:8" s="16" customFormat="1" ht="166.5" customHeight="1" x14ac:dyDescent="0.2">
      <c r="A64" s="55"/>
      <c r="B64" s="57" t="s">
        <v>13</v>
      </c>
      <c r="C64"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64" s="56"/>
      <c r="E64" s="37"/>
      <c r="F64" s="37"/>
      <c r="G64" s="37"/>
      <c r="H64" s="38"/>
    </row>
    <row r="65" spans="1:8" s="16" customFormat="1" ht="92.25" customHeight="1" thickBot="1" x14ac:dyDescent="0.25">
      <c r="A65" s="59"/>
      <c r="B65" s="42" t="s">
        <v>36</v>
      </c>
      <c r="C65"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65" s="61"/>
      <c r="E65" s="45"/>
      <c r="F65" s="45"/>
      <c r="G65" s="45"/>
      <c r="H65" s="46"/>
    </row>
    <row r="66" spans="1:8" s="16" customFormat="1" ht="24.95" customHeight="1" thickBot="1" x14ac:dyDescent="0.25">
      <c r="A66" s="81"/>
      <c r="B66" s="82"/>
      <c r="C66" s="83"/>
      <c r="D66" s="84"/>
      <c r="E66" s="85"/>
      <c r="F66" s="85"/>
      <c r="G66" s="85"/>
      <c r="H66" s="86"/>
    </row>
    <row r="67" spans="1:8" s="16" customFormat="1" ht="50.1" customHeight="1" x14ac:dyDescent="0.2">
      <c r="A67" s="65" t="s">
        <v>37</v>
      </c>
      <c r="B67" s="87" t="s">
        <v>23</v>
      </c>
      <c r="C67"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Интернет-площадки и Веб-приложения на основе Cправочника организаций "2ГИС.УССУРИЙСК", http://api.2gis.ru/</v>
      </c>
      <c r="D67" s="271">
        <v>120</v>
      </c>
      <c r="E67" s="272"/>
      <c r="F67" s="272"/>
      <c r="G67" s="272"/>
      <c r="H67" s="273"/>
    </row>
    <row r="68" spans="1:8" s="16" customFormat="1" ht="94.5" customHeight="1" x14ac:dyDescent="0.2">
      <c r="A68" s="71"/>
      <c r="B68" s="92"/>
      <c r="C68" s="93"/>
      <c r="D68" s="94"/>
      <c r="E68" s="95"/>
      <c r="F68" s="95"/>
      <c r="G68" s="95"/>
      <c r="H68" s="274"/>
    </row>
    <row r="69" spans="1:8" s="16" customFormat="1" ht="163.5" customHeight="1" thickBot="1" x14ac:dyDescent="0.25">
      <c r="A69" s="77"/>
      <c r="B69" s="97" t="s">
        <v>13</v>
      </c>
      <c r="C69"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69" s="275"/>
      <c r="E69" s="276"/>
      <c r="F69" s="276"/>
      <c r="G69" s="276"/>
      <c r="H69" s="277"/>
    </row>
    <row r="70" spans="1:8" ht="21.75" thickBot="1" x14ac:dyDescent="0.25">
      <c r="A70" s="81"/>
      <c r="B70" s="129"/>
      <c r="C70" s="130"/>
      <c r="D70" s="113"/>
      <c r="E70" s="114"/>
      <c r="F70" s="114"/>
      <c r="G70" s="114"/>
      <c r="H70" s="115"/>
    </row>
    <row r="71" spans="1:8" ht="50.1" customHeight="1" thickBot="1" x14ac:dyDescent="0.25">
      <c r="A71" s="136" t="s">
        <v>38</v>
      </c>
      <c r="B71" s="137"/>
      <c r="C71" s="137"/>
      <c r="D71" s="138" t="str">
        <f>"от "&amp;MIN(D72:D91)&amp;" до "&amp;MAX(D72:D91)</f>
        <v>от 720 до 14400</v>
      </c>
      <c r="E71" s="139"/>
      <c r="F71" s="139"/>
      <c r="G71" s="139"/>
      <c r="H71" s="140"/>
    </row>
    <row r="72" spans="1:8" ht="37.5" customHeight="1" x14ac:dyDescent="0.2">
      <c r="A72" s="141" t="s">
        <v>39</v>
      </c>
      <c r="B72" s="142"/>
      <c r="C72" s="143" t="str">
        <f>"Электронный справочник на основе Справочника организаций"&amp;$C$2&amp;" (версия для ПК)"</f>
        <v>Электронный справочник на основе Справочника организаций"2ГИС.УССУРИЙСК" (версия для ПК)</v>
      </c>
      <c r="D72" s="144">
        <v>720</v>
      </c>
      <c r="E72" s="145"/>
      <c r="F72" s="145"/>
      <c r="G72" s="145"/>
      <c r="H72" s="146"/>
    </row>
    <row r="73" spans="1:8" ht="37.5" customHeight="1" x14ac:dyDescent="0.2">
      <c r="A73" s="147" t="s">
        <v>40</v>
      </c>
      <c r="B73" s="148"/>
      <c r="C73" s="143"/>
      <c r="D73" s="36">
        <v>1440</v>
      </c>
      <c r="E73" s="37"/>
      <c r="F73" s="37"/>
      <c r="G73" s="37"/>
      <c r="H73" s="38"/>
    </row>
    <row r="74" spans="1:8" ht="37.5" customHeight="1" x14ac:dyDescent="0.2">
      <c r="A74" s="147" t="s">
        <v>41</v>
      </c>
      <c r="B74" s="148"/>
      <c r="C74" s="143"/>
      <c r="D74" s="36">
        <v>2160</v>
      </c>
      <c r="E74" s="37"/>
      <c r="F74" s="37"/>
      <c r="G74" s="37"/>
      <c r="H74" s="38"/>
    </row>
    <row r="75" spans="1:8" ht="37.5" customHeight="1" x14ac:dyDescent="0.2">
      <c r="A75" s="147" t="s">
        <v>42</v>
      </c>
      <c r="B75" s="148"/>
      <c r="C75" s="143"/>
      <c r="D75" s="36">
        <v>2880</v>
      </c>
      <c r="E75" s="37"/>
      <c r="F75" s="37"/>
      <c r="G75" s="37"/>
      <c r="H75" s="38"/>
    </row>
    <row r="76" spans="1:8" ht="37.5" customHeight="1" x14ac:dyDescent="0.2">
      <c r="A76" s="147" t="s">
        <v>43</v>
      </c>
      <c r="B76" s="148"/>
      <c r="C76" s="143"/>
      <c r="D76" s="36">
        <v>3600</v>
      </c>
      <c r="E76" s="37"/>
      <c r="F76" s="37"/>
      <c r="G76" s="37"/>
      <c r="H76" s="38"/>
    </row>
    <row r="77" spans="1:8" ht="37.5" customHeight="1" x14ac:dyDescent="0.2">
      <c r="A77" s="147" t="s">
        <v>44</v>
      </c>
      <c r="B77" s="148"/>
      <c r="C77" s="143"/>
      <c r="D77" s="36">
        <v>4320</v>
      </c>
      <c r="E77" s="37"/>
      <c r="F77" s="37"/>
      <c r="G77" s="37"/>
      <c r="H77" s="38"/>
    </row>
    <row r="78" spans="1:8" ht="37.5" customHeight="1" x14ac:dyDescent="0.2">
      <c r="A78" s="147" t="s">
        <v>45</v>
      </c>
      <c r="B78" s="148"/>
      <c r="C78" s="143"/>
      <c r="D78" s="36">
        <v>5040</v>
      </c>
      <c r="E78" s="37"/>
      <c r="F78" s="37"/>
      <c r="G78" s="37"/>
      <c r="H78" s="38"/>
    </row>
    <row r="79" spans="1:8" ht="37.5" customHeight="1" x14ac:dyDescent="0.2">
      <c r="A79" s="147" t="s">
        <v>46</v>
      </c>
      <c r="B79" s="148"/>
      <c r="C79" s="143"/>
      <c r="D79" s="36">
        <v>5760</v>
      </c>
      <c r="E79" s="37"/>
      <c r="F79" s="37"/>
      <c r="G79" s="37"/>
      <c r="H79" s="38"/>
    </row>
    <row r="80" spans="1:8" ht="37.5" customHeight="1" x14ac:dyDescent="0.2">
      <c r="A80" s="147" t="s">
        <v>47</v>
      </c>
      <c r="B80" s="148"/>
      <c r="C80" s="143"/>
      <c r="D80" s="36">
        <v>6480</v>
      </c>
      <c r="E80" s="37"/>
      <c r="F80" s="37"/>
      <c r="G80" s="37"/>
      <c r="H80" s="38"/>
    </row>
    <row r="81" spans="1:8" ht="37.5" customHeight="1" x14ac:dyDescent="0.2">
      <c r="A81" s="147" t="s">
        <v>48</v>
      </c>
      <c r="B81" s="148"/>
      <c r="C81" s="143"/>
      <c r="D81" s="36">
        <v>7200</v>
      </c>
      <c r="E81" s="37"/>
      <c r="F81" s="37"/>
      <c r="G81" s="37"/>
      <c r="H81" s="38"/>
    </row>
    <row r="82" spans="1:8" ht="37.5" customHeight="1" x14ac:dyDescent="0.2">
      <c r="A82" s="147" t="s">
        <v>49</v>
      </c>
      <c r="B82" s="148"/>
      <c r="C82" s="143"/>
      <c r="D82" s="36">
        <v>7920</v>
      </c>
      <c r="E82" s="37"/>
      <c r="F82" s="37"/>
      <c r="G82" s="37"/>
      <c r="H82" s="38"/>
    </row>
    <row r="83" spans="1:8" ht="37.5" customHeight="1" x14ac:dyDescent="0.2">
      <c r="A83" s="147" t="s">
        <v>50</v>
      </c>
      <c r="B83" s="148"/>
      <c r="C83" s="143"/>
      <c r="D83" s="36">
        <v>8640</v>
      </c>
      <c r="E83" s="37"/>
      <c r="F83" s="37"/>
      <c r="G83" s="37"/>
      <c r="H83" s="38"/>
    </row>
    <row r="84" spans="1:8" ht="37.5" customHeight="1" x14ac:dyDescent="0.2">
      <c r="A84" s="147" t="s">
        <v>51</v>
      </c>
      <c r="B84" s="148"/>
      <c r="C84" s="143"/>
      <c r="D84" s="36">
        <v>9360</v>
      </c>
      <c r="E84" s="37"/>
      <c r="F84" s="37"/>
      <c r="G84" s="37"/>
      <c r="H84" s="38"/>
    </row>
    <row r="85" spans="1:8" ht="37.5" customHeight="1" x14ac:dyDescent="0.2">
      <c r="A85" s="147" t="s">
        <v>52</v>
      </c>
      <c r="B85" s="148"/>
      <c r="C85" s="143"/>
      <c r="D85" s="36">
        <v>10080</v>
      </c>
      <c r="E85" s="37"/>
      <c r="F85" s="37"/>
      <c r="G85" s="37"/>
      <c r="H85" s="38"/>
    </row>
    <row r="86" spans="1:8" ht="37.5" customHeight="1" x14ac:dyDescent="0.2">
      <c r="A86" s="147" t="s">
        <v>53</v>
      </c>
      <c r="B86" s="148"/>
      <c r="C86" s="143"/>
      <c r="D86" s="36">
        <v>10800</v>
      </c>
      <c r="E86" s="37"/>
      <c r="F86" s="37"/>
      <c r="G86" s="37"/>
      <c r="H86" s="38"/>
    </row>
    <row r="87" spans="1:8" ht="37.5" customHeight="1" x14ac:dyDescent="0.2">
      <c r="A87" s="147" t="s">
        <v>54</v>
      </c>
      <c r="B87" s="148"/>
      <c r="C87" s="143"/>
      <c r="D87" s="36">
        <v>11520</v>
      </c>
      <c r="E87" s="37"/>
      <c r="F87" s="37"/>
      <c r="G87" s="37"/>
      <c r="H87" s="38"/>
    </row>
    <row r="88" spans="1:8" ht="37.5" customHeight="1" x14ac:dyDescent="0.2">
      <c r="A88" s="147" t="s">
        <v>55</v>
      </c>
      <c r="B88" s="148"/>
      <c r="C88" s="143"/>
      <c r="D88" s="36">
        <v>12240</v>
      </c>
      <c r="E88" s="37"/>
      <c r="F88" s="37"/>
      <c r="G88" s="37"/>
      <c r="H88" s="38"/>
    </row>
    <row r="89" spans="1:8" ht="37.5" customHeight="1" x14ac:dyDescent="0.2">
      <c r="A89" s="147" t="s">
        <v>56</v>
      </c>
      <c r="B89" s="148"/>
      <c r="C89" s="143"/>
      <c r="D89" s="36">
        <v>12960</v>
      </c>
      <c r="E89" s="37"/>
      <c r="F89" s="37"/>
      <c r="G89" s="37"/>
      <c r="H89" s="38"/>
    </row>
    <row r="90" spans="1:8" ht="37.5" customHeight="1" x14ac:dyDescent="0.2">
      <c r="A90" s="147" t="s">
        <v>57</v>
      </c>
      <c r="B90" s="148"/>
      <c r="C90" s="143"/>
      <c r="D90" s="36">
        <v>13680</v>
      </c>
      <c r="E90" s="37"/>
      <c r="F90" s="37"/>
      <c r="G90" s="37"/>
      <c r="H90" s="38"/>
    </row>
    <row r="91" spans="1:8" ht="37.5" customHeight="1" thickBot="1" x14ac:dyDescent="0.25">
      <c r="A91" s="147" t="s">
        <v>58</v>
      </c>
      <c r="B91" s="148"/>
      <c r="C91" s="143"/>
      <c r="D91" s="36">
        <v>14400</v>
      </c>
      <c r="E91" s="37"/>
      <c r="F91" s="37"/>
      <c r="G91" s="37"/>
      <c r="H91" s="38"/>
    </row>
    <row r="92" spans="1:8" ht="50.1" customHeight="1" thickBot="1" x14ac:dyDescent="0.25">
      <c r="A92" s="136" t="s">
        <v>59</v>
      </c>
      <c r="B92" s="137"/>
      <c r="C92" s="137"/>
      <c r="D92" s="138" t="str">
        <f>"от "&amp;MIN(D93:D102)&amp;" до "&amp;MAX(D93:D102)</f>
        <v>от 240 до 5700</v>
      </c>
      <c r="E92" s="139"/>
      <c r="F92" s="139"/>
      <c r="G92" s="139"/>
      <c r="H92" s="140"/>
    </row>
    <row r="93" spans="1:8" ht="151.5" x14ac:dyDescent="0.2">
      <c r="A93" s="149" t="s">
        <v>60</v>
      </c>
      <c r="B93" s="150" t="s">
        <v>13</v>
      </c>
      <c r="C93" s="300"/>
      <c r="D93" s="144">
        <v>720</v>
      </c>
      <c r="E93" s="145"/>
      <c r="F93" s="145"/>
      <c r="G93" s="145"/>
      <c r="H93" s="146"/>
    </row>
    <row r="94" spans="1:8" ht="37.5" customHeight="1" x14ac:dyDescent="0.2">
      <c r="A94" s="160" t="s">
        <v>61</v>
      </c>
      <c r="B94" s="161"/>
      <c r="C94" s="156" t="str">
        <f>"Электронный справочник на основе Справочника организаций"&amp;$C$2&amp;" (версия для ПК)"</f>
        <v>Электронный справочник на основе Справочника организаций"2ГИС.УССУРИЙСК" (версия для ПК)</v>
      </c>
      <c r="D94" s="36">
        <v>360</v>
      </c>
      <c r="E94" s="37"/>
      <c r="F94" s="37"/>
      <c r="G94" s="37"/>
      <c r="H94" s="38"/>
    </row>
    <row r="95" spans="1:8" ht="37.5" customHeight="1" x14ac:dyDescent="0.2">
      <c r="A95" s="160" t="s">
        <v>62</v>
      </c>
      <c r="B95" s="161"/>
      <c r="C95" s="159"/>
      <c r="D95" s="36">
        <v>5700</v>
      </c>
      <c r="E95" s="37"/>
      <c r="F95" s="37"/>
      <c r="G95" s="37"/>
      <c r="H95" s="38"/>
    </row>
    <row r="96" spans="1:8" ht="37.5" customHeight="1" x14ac:dyDescent="0.2">
      <c r="A96" s="160" t="s">
        <v>63</v>
      </c>
      <c r="B96" s="161"/>
      <c r="C96" s="159"/>
      <c r="D96" s="297">
        <v>1200</v>
      </c>
      <c r="E96" s="157"/>
      <c r="F96" s="157"/>
      <c r="G96" s="157"/>
      <c r="H96" s="158"/>
    </row>
    <row r="97" spans="1:8" ht="37.5" customHeight="1" x14ac:dyDescent="0.2">
      <c r="A97" s="160" t="s">
        <v>64</v>
      </c>
      <c r="B97" s="161"/>
      <c r="C97" s="159"/>
      <c r="D97" s="297">
        <v>3420</v>
      </c>
      <c r="E97" s="157"/>
      <c r="F97" s="157"/>
      <c r="G97" s="157"/>
      <c r="H97" s="158"/>
    </row>
    <row r="98" spans="1:8" ht="37.5" customHeight="1" x14ac:dyDescent="0.2">
      <c r="A98" s="160" t="s">
        <v>65</v>
      </c>
      <c r="B98" s="285"/>
      <c r="C98" s="159"/>
      <c r="D98" s="297">
        <v>240</v>
      </c>
      <c r="E98" s="157"/>
      <c r="F98" s="157"/>
      <c r="G98" s="157"/>
      <c r="H98" s="158"/>
    </row>
    <row r="99" spans="1:8" ht="37.5" customHeight="1" x14ac:dyDescent="0.2">
      <c r="A99" s="160" t="s">
        <v>66</v>
      </c>
      <c r="B99" s="285"/>
      <c r="C99" s="159"/>
      <c r="D99" s="36">
        <v>240</v>
      </c>
      <c r="E99" s="37"/>
      <c r="F99" s="37"/>
      <c r="G99" s="37"/>
      <c r="H99" s="38"/>
    </row>
    <row r="100" spans="1:8" ht="37.5" customHeight="1" x14ac:dyDescent="0.2">
      <c r="A100" s="160" t="s">
        <v>67</v>
      </c>
      <c r="B100" s="285"/>
      <c r="C100" s="159"/>
      <c r="D100" s="36">
        <v>480</v>
      </c>
      <c r="E100" s="37"/>
      <c r="F100" s="37"/>
      <c r="G100" s="37"/>
      <c r="H100" s="38"/>
    </row>
    <row r="101" spans="1:8" ht="37.5" customHeight="1" x14ac:dyDescent="0.2">
      <c r="A101" s="160" t="s">
        <v>68</v>
      </c>
      <c r="B101" s="285"/>
      <c r="C101" s="159"/>
      <c r="D101" s="36">
        <v>720</v>
      </c>
      <c r="E101" s="37"/>
      <c r="F101" s="37"/>
      <c r="G101" s="37"/>
      <c r="H101" s="38"/>
    </row>
    <row r="102" spans="1:8" ht="37.5" customHeight="1" thickBot="1" x14ac:dyDescent="0.25">
      <c r="A102" s="207" t="s">
        <v>69</v>
      </c>
      <c r="B102" s="286"/>
      <c r="C102" s="164"/>
      <c r="D102" s="36">
        <v>4020</v>
      </c>
      <c r="E102" s="37"/>
      <c r="F102" s="37"/>
      <c r="G102" s="37"/>
      <c r="H102" s="38"/>
    </row>
    <row r="103" spans="1:8" s="16" customFormat="1" ht="117.75" customHeight="1" thickBot="1" x14ac:dyDescent="0.25">
      <c r="A103" s="287" t="s">
        <v>71</v>
      </c>
      <c r="B103" s="288"/>
      <c r="C103" s="28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"2ГИС.УССУРИЙСК" (версия для ПК); 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Интернет-площадки и Веб-приложения на основе Cправочника организаций "2ГИС.УССУРИЙСК", http://api.2gis.ru/</v>
      </c>
      <c r="D103" s="45">
        <v>30</v>
      </c>
      <c r="E103" s="45"/>
      <c r="F103" s="45"/>
      <c r="G103" s="45"/>
      <c r="H103" s="46"/>
    </row>
    <row r="104" spans="1:8" ht="50.1" customHeight="1" thickBot="1" x14ac:dyDescent="0.25">
      <c r="A104" s="24" t="s">
        <v>72</v>
      </c>
      <c r="B104" s="25"/>
      <c r="C104" s="26"/>
      <c r="D104" s="173" t="str">
        <f>"от "&amp;MIN(D106,D126:H127,F166,D128:H142)&amp;" до "&amp;MAX(D106,D126:H127,F166,D128:H142)</f>
        <v>от 510 до 9960</v>
      </c>
      <c r="E104" s="173"/>
      <c r="F104" s="173"/>
      <c r="G104" s="173"/>
      <c r="H104" s="174"/>
    </row>
    <row r="105" spans="1:8" ht="21.75" thickBot="1" x14ac:dyDescent="0.25">
      <c r="A105" s="290"/>
      <c r="B105" s="291"/>
      <c r="C105" s="130"/>
      <c r="D105" s="292"/>
      <c r="E105" s="292"/>
      <c r="F105" s="292"/>
      <c r="G105" s="292"/>
      <c r="H105" s="293"/>
    </row>
    <row r="106" spans="1:8" ht="60" customHeight="1" thickBot="1" x14ac:dyDescent="0.25">
      <c r="A106" s="179" t="s">
        <v>73</v>
      </c>
      <c r="B106" s="180"/>
      <c r="C106"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"2ГИС.УССУРИЙСК" (версия для ПК); Интернет-площадка 2gis.kz на основе Cправочника организаций "2ГИС.УССУРИЙСК"; Электронный справочник на основе Справочника организаций "2ГИС.УССУРИЙСК" (мобильная версия); Интернет-площадки и Веб-приложения на основе Cправочника организаций "2ГИС.УССУРИЙСК", http://api.2gis.kz/</v>
      </c>
      <c r="D106" s="182">
        <v>1800</v>
      </c>
      <c r="E106" s="182"/>
      <c r="F106" s="182"/>
      <c r="G106" s="182"/>
      <c r="H106" s="183"/>
    </row>
    <row r="107" spans="1:8" ht="60" customHeight="1" thickBot="1" x14ac:dyDescent="0.25">
      <c r="A107" s="184" t="s">
        <v>74</v>
      </c>
      <c r="B107" s="185"/>
      <c r="C107" s="186"/>
      <c r="D107" s="187" t="s">
        <v>75</v>
      </c>
      <c r="E107" s="188"/>
      <c r="F107" s="188"/>
      <c r="G107" s="188"/>
      <c r="H107" s="189"/>
    </row>
    <row r="108" spans="1:8" ht="60" customHeight="1" x14ac:dyDescent="0.2">
      <c r="A108" s="190" t="s">
        <v>76</v>
      </c>
      <c r="B108" s="191"/>
      <c r="C108" s="186"/>
      <c r="D108" s="157">
        <f>D106/4</f>
        <v>450</v>
      </c>
      <c r="E108" s="157"/>
      <c r="F108" s="157"/>
      <c r="G108" s="157"/>
      <c r="H108" s="158"/>
    </row>
    <row r="109" spans="1:8" ht="60" customHeight="1" x14ac:dyDescent="0.2">
      <c r="A109" s="190" t="s">
        <v>77</v>
      </c>
      <c r="B109" s="191"/>
      <c r="C109" s="186"/>
      <c r="D109" s="157">
        <f>D106/5</f>
        <v>360</v>
      </c>
      <c r="E109" s="157"/>
      <c r="F109" s="157"/>
      <c r="G109" s="157"/>
      <c r="H109" s="158"/>
    </row>
    <row r="110" spans="1:8" ht="60" customHeight="1" x14ac:dyDescent="0.2">
      <c r="A110" s="190" t="s">
        <v>78</v>
      </c>
      <c r="B110" s="191"/>
      <c r="C110" s="186"/>
      <c r="D110" s="157">
        <f>D106/6</f>
        <v>300</v>
      </c>
      <c r="E110" s="157"/>
      <c r="F110" s="157"/>
      <c r="G110" s="157"/>
      <c r="H110" s="158"/>
    </row>
    <row r="111" spans="1:8" ht="60" customHeight="1" x14ac:dyDescent="0.2">
      <c r="A111" s="190" t="s">
        <v>79</v>
      </c>
      <c r="B111" s="191"/>
      <c r="C111" s="186"/>
      <c r="D111" s="157">
        <f>D106/7</f>
        <v>257.14285714285717</v>
      </c>
      <c r="E111" s="157"/>
      <c r="F111" s="157"/>
      <c r="G111" s="157"/>
      <c r="H111" s="158"/>
    </row>
    <row r="112" spans="1:8" ht="60" customHeight="1" x14ac:dyDescent="0.2">
      <c r="A112" s="190" t="s">
        <v>80</v>
      </c>
      <c r="B112" s="191"/>
      <c r="C112" s="186"/>
      <c r="D112" s="157">
        <f>D106/8</f>
        <v>225</v>
      </c>
      <c r="E112" s="157"/>
      <c r="F112" s="157"/>
      <c r="G112" s="157"/>
      <c r="H112" s="158"/>
    </row>
    <row r="113" spans="1:8" ht="60" customHeight="1" x14ac:dyDescent="0.2">
      <c r="A113" s="190" t="s">
        <v>81</v>
      </c>
      <c r="B113" s="191"/>
      <c r="C113" s="186"/>
      <c r="D113" s="157">
        <f>D106/9</f>
        <v>200</v>
      </c>
      <c r="E113" s="157"/>
      <c r="F113" s="157"/>
      <c r="G113" s="157"/>
      <c r="H113" s="158"/>
    </row>
    <row r="114" spans="1:8" ht="60" customHeight="1" x14ac:dyDescent="0.2">
      <c r="A114" s="190" t="s">
        <v>82</v>
      </c>
      <c r="B114" s="191"/>
      <c r="C114" s="186"/>
      <c r="D114" s="157">
        <f>D106/10</f>
        <v>180</v>
      </c>
      <c r="E114" s="157"/>
      <c r="F114" s="157"/>
      <c r="G114" s="157"/>
      <c r="H114" s="158"/>
    </row>
    <row r="115" spans="1:8" ht="60" customHeight="1" thickBot="1" x14ac:dyDescent="0.25">
      <c r="A115" s="179" t="s">
        <v>83</v>
      </c>
      <c r="B115" s="180"/>
      <c r="C115" s="186"/>
      <c r="D115" s="182">
        <v>6000</v>
      </c>
      <c r="E115" s="182"/>
      <c r="F115" s="182"/>
      <c r="G115" s="182"/>
      <c r="H115" s="183"/>
    </row>
    <row r="116" spans="1:8" ht="60" customHeight="1" thickBot="1" x14ac:dyDescent="0.25">
      <c r="A116" s="184" t="s">
        <v>74</v>
      </c>
      <c r="B116" s="185"/>
      <c r="C116" s="186"/>
      <c r="D116" s="187" t="s">
        <v>75</v>
      </c>
      <c r="E116" s="188"/>
      <c r="F116" s="188"/>
      <c r="G116" s="188"/>
      <c r="H116" s="189"/>
    </row>
    <row r="117" spans="1:8" ht="60" customHeight="1" x14ac:dyDescent="0.2">
      <c r="A117" s="190" t="s">
        <v>76</v>
      </c>
      <c r="B117" s="191"/>
      <c r="C117" s="186"/>
      <c r="D117" s="157">
        <v>1500</v>
      </c>
      <c r="E117" s="157"/>
      <c r="F117" s="157"/>
      <c r="G117" s="157"/>
      <c r="H117" s="158"/>
    </row>
    <row r="118" spans="1:8" ht="60" customHeight="1" x14ac:dyDescent="0.2">
      <c r="A118" s="190" t="s">
        <v>77</v>
      </c>
      <c r="B118" s="191"/>
      <c r="C118" s="186"/>
      <c r="D118" s="157">
        <v>1200</v>
      </c>
      <c r="E118" s="157"/>
      <c r="F118" s="157"/>
      <c r="G118" s="157"/>
      <c r="H118" s="158"/>
    </row>
    <row r="119" spans="1:8" ht="60" customHeight="1" x14ac:dyDescent="0.2">
      <c r="A119" s="190" t="s">
        <v>78</v>
      </c>
      <c r="B119" s="191"/>
      <c r="C119" s="186"/>
      <c r="D119" s="157">
        <v>1000</v>
      </c>
      <c r="E119" s="157"/>
      <c r="F119" s="157"/>
      <c r="G119" s="157"/>
      <c r="H119" s="158"/>
    </row>
    <row r="120" spans="1:8" ht="60" customHeight="1" x14ac:dyDescent="0.2">
      <c r="A120" s="190" t="s">
        <v>79</v>
      </c>
      <c r="B120" s="191"/>
      <c r="C120" s="186"/>
      <c r="D120" s="157">
        <v>857.14285714285722</v>
      </c>
      <c r="E120" s="157"/>
      <c r="F120" s="157"/>
      <c r="G120" s="157"/>
      <c r="H120" s="158"/>
    </row>
    <row r="121" spans="1:8" ht="60" customHeight="1" x14ac:dyDescent="0.2">
      <c r="A121" s="190" t="s">
        <v>80</v>
      </c>
      <c r="B121" s="191"/>
      <c r="C121" s="186"/>
      <c r="D121" s="157">
        <v>750</v>
      </c>
      <c r="E121" s="157"/>
      <c r="F121" s="157"/>
      <c r="G121" s="157"/>
      <c r="H121" s="158"/>
    </row>
    <row r="122" spans="1:8" ht="60" customHeight="1" x14ac:dyDescent="0.2">
      <c r="A122" s="190" t="s">
        <v>81</v>
      </c>
      <c r="B122" s="191"/>
      <c r="C122" s="186"/>
      <c r="D122" s="157">
        <v>666.66666666666663</v>
      </c>
      <c r="E122" s="157"/>
      <c r="F122" s="157"/>
      <c r="G122" s="157"/>
      <c r="H122" s="158"/>
    </row>
    <row r="123" spans="1:8" ht="60" customHeight="1" thickBot="1" x14ac:dyDescent="0.25">
      <c r="A123" s="190" t="s">
        <v>82</v>
      </c>
      <c r="B123" s="191"/>
      <c r="C123" s="194"/>
      <c r="D123" s="157">
        <v>600</v>
      </c>
      <c r="E123" s="157"/>
      <c r="F123" s="157"/>
      <c r="G123" s="157"/>
      <c r="H123" s="158"/>
    </row>
    <row r="124" spans="1:8" s="16" customFormat="1" ht="62.45" customHeight="1" thickBot="1" x14ac:dyDescent="0.25">
      <c r="A124" s="195" t="s">
        <v>84</v>
      </c>
      <c r="B124" s="196"/>
      <c r="C124"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124" s="44">
        <v>7050</v>
      </c>
      <c r="E124" s="45"/>
      <c r="F124" s="45"/>
      <c r="G124" s="45"/>
      <c r="H124" s="46"/>
    </row>
    <row r="125" spans="1:8" ht="21.75" thickBot="1" x14ac:dyDescent="0.25">
      <c r="A125" s="290"/>
      <c r="B125" s="291"/>
      <c r="C125" s="125"/>
      <c r="D125" s="292"/>
      <c r="E125" s="292"/>
      <c r="F125" s="292"/>
      <c r="G125" s="292"/>
      <c r="H125" s="293"/>
    </row>
    <row r="126" spans="1:8" ht="50.1" customHeight="1" x14ac:dyDescent="0.2">
      <c r="A126" s="160" t="s">
        <v>85</v>
      </c>
      <c r="B126" s="161"/>
      <c r="C126" s="298" t="str">
        <f>"Интернет-площадка 2gis.ru на основе Cправочника организаций "&amp;$C$2&amp;""</f>
        <v>Интернет-площадка 2gis.ru на основе Cправочника организаций "2ГИС.УССУРИЙСК"</v>
      </c>
      <c r="D126" s="56">
        <v>1620</v>
      </c>
      <c r="E126" s="37"/>
      <c r="F126" s="37"/>
      <c r="G126" s="37"/>
      <c r="H126" s="38"/>
    </row>
    <row r="127" spans="1:8" ht="50.1" customHeight="1" x14ac:dyDescent="0.2">
      <c r="A127" s="160" t="s">
        <v>86</v>
      </c>
      <c r="B127" s="161"/>
      <c r="C127" s="203" t="str">
        <f>"Электронный справочник на основе Справочника организаций"&amp;$C$2&amp;" (версия для ПК)"</f>
        <v>Электронный справочник на основе Справочника организаций"2ГИС.УССУРИЙСК" (версия для ПК)</v>
      </c>
      <c r="D127" s="56">
        <v>8400</v>
      </c>
      <c r="E127" s="37"/>
      <c r="F127" s="37"/>
      <c r="G127" s="37"/>
      <c r="H127" s="38"/>
    </row>
    <row r="128" spans="1:8" ht="50.1" customHeight="1" x14ac:dyDescent="0.2">
      <c r="A128" s="154" t="s">
        <v>87</v>
      </c>
      <c r="B128" s="204"/>
      <c r="C128" s="203" t="str">
        <f>"Электронный справочник на основе Справочника организаций"&amp;$C$2&amp;" (версия для ПК)"</f>
        <v>Электронный справочник на основе Справочника организаций"2ГИС.УССУРИЙСК" (версия для ПК)</v>
      </c>
      <c r="D128" s="56">
        <v>1800</v>
      </c>
      <c r="E128" s="37"/>
      <c r="F128" s="37"/>
      <c r="G128" s="37"/>
      <c r="H128" s="38"/>
    </row>
    <row r="129" spans="1:8" ht="50.1" customHeight="1" x14ac:dyDescent="0.2">
      <c r="A129" s="154" t="s">
        <v>88</v>
      </c>
      <c r="B129" s="204"/>
      <c r="C129" s="203" t="str">
        <f>"Интернет-площадка 2gis.ru на основе Cправочника организаций "&amp;$C$2&amp;""</f>
        <v>Интернет-площадка 2gis.ru на основе Cправочника организаций "2ГИС.УССУРИЙСК"</v>
      </c>
      <c r="D129" s="56">
        <v>3300</v>
      </c>
      <c r="E129" s="37"/>
      <c r="F129" s="37"/>
      <c r="G129" s="37"/>
      <c r="H129" s="38"/>
    </row>
    <row r="130" spans="1:8" ht="50.1" customHeight="1" x14ac:dyDescent="0.2">
      <c r="A130" s="160" t="s">
        <v>89</v>
      </c>
      <c r="B130" s="161"/>
      <c r="C130" s="203" t="str">
        <f>"Интернет-площадка 2gis.ru на основе Cправочника организаций "&amp;$C$2&amp;""</f>
        <v>Интернет-площадка 2gis.ru на основе Cправочника организаций "2ГИС.УССУРИЙСК"</v>
      </c>
      <c r="D130" s="56">
        <v>3960</v>
      </c>
      <c r="E130" s="37"/>
      <c r="F130" s="37"/>
      <c r="G130" s="37"/>
      <c r="H130" s="38"/>
    </row>
    <row r="131" spans="1:8" ht="50.1" customHeight="1" x14ac:dyDescent="0.2">
      <c r="A131" s="160" t="s">
        <v>90</v>
      </c>
      <c r="B131" s="161"/>
      <c r="C131" s="203" t="str">
        <f>"Электронный справочник на основе Справочника организаций"&amp;$C$2&amp;" (версия для ПК)"</f>
        <v>Электронный справочник на основе Справочника организаций"2ГИС.УССУРИЙСК" (версия для ПК)</v>
      </c>
      <c r="D131" s="56">
        <v>5100</v>
      </c>
      <c r="E131" s="37"/>
      <c r="F131" s="37"/>
      <c r="G131" s="37"/>
      <c r="H131" s="38"/>
    </row>
    <row r="132" spans="1:8" ht="50.1" customHeight="1" x14ac:dyDescent="0.2">
      <c r="A132" s="160" t="s">
        <v>91</v>
      </c>
      <c r="B132" s="161"/>
      <c r="C132" s="203" t="str">
        <f>"Электронный справочник на основе Справочника организаций"&amp;$C$2&amp;" (версия для ПК)"</f>
        <v>Электронный справочник на основе Справочника организаций"2ГИС.УССУРИЙСК" (версия для ПК)</v>
      </c>
      <c r="D132" s="56">
        <v>9000</v>
      </c>
      <c r="E132" s="37"/>
      <c r="F132" s="37"/>
      <c r="G132" s="37"/>
      <c r="H132" s="38"/>
    </row>
    <row r="133" spans="1:8" ht="50.1" customHeight="1" x14ac:dyDescent="0.2">
      <c r="A133" s="160" t="s">
        <v>92</v>
      </c>
      <c r="B133" s="161"/>
      <c r="C133" s="203" t="str">
        <f>"Электронный справочник на основе Справочника организаций"&amp;$C$2&amp;" (версия для ПК)"</f>
        <v>Электронный справочник на основе Справочника организаций"2ГИС.УССУРИЙСК" (версия для ПК)</v>
      </c>
      <c r="D133" s="56">
        <v>1200</v>
      </c>
      <c r="E133" s="37"/>
      <c r="F133" s="37"/>
      <c r="G133" s="37"/>
      <c r="H133" s="38"/>
    </row>
    <row r="134" spans="1:8" ht="50.1" customHeight="1" x14ac:dyDescent="0.2">
      <c r="A134" s="160" t="s">
        <v>93</v>
      </c>
      <c r="B134" s="161"/>
      <c r="C134" s="203" t="str">
        <f>C166</f>
        <v>электронный справочник на основе Справочника организаций "2ГИС.УССУРИЙСК" (мобильная версия 2ГИС 4.0 и выше)</v>
      </c>
      <c r="D134" s="56">
        <v>9960</v>
      </c>
      <c r="E134" s="37"/>
      <c r="F134" s="37"/>
      <c r="G134" s="37"/>
      <c r="H134" s="38"/>
    </row>
    <row r="135" spans="1:8" ht="50.1" customHeight="1" x14ac:dyDescent="0.2">
      <c r="A135" s="160" t="s">
        <v>94</v>
      </c>
      <c r="B135" s="161"/>
      <c r="C135" s="203" t="s">
        <v>95</v>
      </c>
      <c r="D135" s="56">
        <v>510</v>
      </c>
      <c r="E135" s="37"/>
      <c r="F135" s="37"/>
      <c r="G135" s="37"/>
      <c r="H135" s="38"/>
    </row>
    <row r="136" spans="1:8" ht="69.75" customHeight="1" x14ac:dyDescent="0.2">
      <c r="A136" s="160" t="s">
        <v>96</v>
      </c>
      <c r="B136" s="161"/>
      <c r="C136"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"2ГИС.УССУРИЙСК" (мобильная версия 2ГИС 4.0 и выше); Интернет-площадка 2gis.ru на основе Cправочника организаций "2ГИС.УССУРИЙСК"</v>
      </c>
      <c r="D136" s="56">
        <v>1800</v>
      </c>
      <c r="E136" s="37"/>
      <c r="F136" s="37"/>
      <c r="G136" s="37"/>
      <c r="H136" s="38"/>
    </row>
    <row r="137" spans="1:8" ht="69.75" customHeight="1" x14ac:dyDescent="0.2">
      <c r="A137" s="160" t="s">
        <v>97</v>
      </c>
      <c r="B137" s="161"/>
      <c r="C137" s="203" t="str">
        <f t="shared" ref="C137:C13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"2ГИС.УССУРИЙСК" (мобильная версия 2ГИС 4.0 и выше); Интернет-площадка 2gis.ru на основе Cправочника организаций "2ГИС.УССУРИЙСК"</v>
      </c>
      <c r="D137" s="56">
        <v>1440</v>
      </c>
      <c r="E137" s="37"/>
      <c r="F137" s="37"/>
      <c r="G137" s="37"/>
      <c r="H137" s="38"/>
    </row>
    <row r="138" spans="1:8" ht="69.75" customHeight="1" x14ac:dyDescent="0.2">
      <c r="A138" s="160" t="s">
        <v>98</v>
      </c>
      <c r="B138" s="161"/>
      <c r="C138" s="203" t="str">
        <f t="shared" si="0"/>
        <v>электронный справочник на основе Справочника организаций "2ГИС.УССУРИЙСК" (мобильная версия 2ГИС 4.0 и выше); Интернет-площадка 2gis.ru на основе Cправочника организаций "2ГИС.УССУРИЙСК"</v>
      </c>
      <c r="D138" s="56">
        <v>1560</v>
      </c>
      <c r="E138" s="37"/>
      <c r="F138" s="37"/>
      <c r="G138" s="37"/>
      <c r="H138" s="38"/>
    </row>
    <row r="139" spans="1:8" ht="69.75" customHeight="1" x14ac:dyDescent="0.2">
      <c r="A139" s="160" t="s">
        <v>99</v>
      </c>
      <c r="B139" s="161"/>
      <c r="C139" s="203" t="str">
        <f t="shared" si="0"/>
        <v>электронный справочник на основе Справочника организаций "2ГИС.УССУРИЙСК" (мобильная версия 2ГИС 4.0 и выше); Интернет-площадка 2gis.ru на основе Cправочника организаций "2ГИС.УССУРИЙСК"</v>
      </c>
      <c r="D139" s="56">
        <v>720</v>
      </c>
      <c r="E139" s="37"/>
      <c r="F139" s="37"/>
      <c r="G139" s="37"/>
      <c r="H139" s="38"/>
    </row>
    <row r="140" spans="1:8" ht="69.75" customHeight="1" x14ac:dyDescent="0.2">
      <c r="A140" s="160" t="s">
        <v>100</v>
      </c>
      <c r="B140" s="161" t="s">
        <v>100</v>
      </c>
      <c r="C140"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"2ГИС.УССУРИЙСК" (мобильная версия 2ГИС 4.0 и выше); Интернет-площадка 2gis.ru на основе Cправочника организаций "2ГИС.УССУРИЙСК"</v>
      </c>
      <c r="D140" s="56">
        <v>5400</v>
      </c>
      <c r="E140" s="37"/>
      <c r="F140" s="37"/>
      <c r="G140" s="37"/>
      <c r="H140" s="38"/>
    </row>
    <row r="141" spans="1:8" ht="69.75" customHeight="1" x14ac:dyDescent="0.2">
      <c r="A141" s="160" t="s">
        <v>101</v>
      </c>
      <c r="B141" s="161" t="s">
        <v>101</v>
      </c>
      <c r="C141"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"2ГИС.УССУРИЙСК" (мобильная версия 2ГИС 4.0 и выше); Интернет-площадка 2gis.ru на основе Cправочника организаций "2ГИС.УССУРИЙСК"</v>
      </c>
      <c r="D141" s="56">
        <v>4002</v>
      </c>
      <c r="E141" s="37"/>
      <c r="F141" s="37"/>
      <c r="G141" s="37"/>
      <c r="H141" s="38"/>
    </row>
    <row r="142" spans="1:8" ht="50.1" customHeight="1" thickBot="1" x14ac:dyDescent="0.25">
      <c r="A142" s="160" t="s">
        <v>102</v>
      </c>
      <c r="B142" s="161"/>
      <c r="C142" s="203" t="str">
        <f>"Электронный справочник на основе Справочника организаций"&amp;$C$2&amp;" (версия для ПК)"</f>
        <v>Электронный справочник на основе Справочника организаций"2ГИС.УССУРИЙСК" (версия для ПК)</v>
      </c>
      <c r="D142" s="56">
        <v>6000</v>
      </c>
      <c r="E142" s="37"/>
      <c r="F142" s="37"/>
      <c r="G142" s="37"/>
      <c r="H142" s="38"/>
    </row>
    <row r="143" spans="1:8" s="16" customFormat="1" ht="102" customHeight="1" thickBot="1" x14ac:dyDescent="0.25">
      <c r="A143" s="160" t="s">
        <v>16</v>
      </c>
      <c r="B143" s="161"/>
      <c r="C143"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143" s="56">
        <v>900</v>
      </c>
      <c r="E143" s="37"/>
      <c r="F143" s="37"/>
      <c r="G143" s="37"/>
      <c r="H143" s="38"/>
    </row>
    <row r="144" spans="1:8" s="16" customFormat="1" ht="102" customHeight="1" thickBot="1" x14ac:dyDescent="0.25">
      <c r="A144" s="160" t="s">
        <v>103</v>
      </c>
      <c r="B144" s="161"/>
      <c r="C144"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144" s="56">
        <v>100002</v>
      </c>
      <c r="E144" s="37"/>
      <c r="F144" s="37"/>
      <c r="G144" s="37"/>
      <c r="H144" s="38"/>
    </row>
    <row r="145" spans="1:8" s="16" customFormat="1" ht="126" customHeight="1" x14ac:dyDescent="0.2">
      <c r="A145" s="160" t="s">
        <v>104</v>
      </c>
      <c r="B145" s="161"/>
      <c r="C145" s="30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"2ГИС.УССУРИЙСК" (версия для ПК); 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Интернет-площадки и Веб-приложения на основе Cправочника организаций "2ГИС.УССУРИЙСК", http://api.2gis.ru/</v>
      </c>
      <c r="D145" s="56">
        <v>2400</v>
      </c>
      <c r="E145" s="37"/>
      <c r="F145" s="37"/>
      <c r="G145" s="37"/>
      <c r="H145" s="38"/>
    </row>
    <row r="146" spans="1:8" s="16" customFormat="1" ht="96" customHeight="1" x14ac:dyDescent="0.2">
      <c r="A146" s="154" t="s">
        <v>105</v>
      </c>
      <c r="B146" s="204"/>
      <c r="C146"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Интернет-площадки и Веб-приложения на основе Cправочника организаций "2ГИС.УССУРИЙСК", http://api.2gis.ru/</v>
      </c>
      <c r="D146" s="56">
        <v>3000</v>
      </c>
      <c r="E146" s="37"/>
      <c r="F146" s="37"/>
      <c r="G146" s="37"/>
      <c r="H146" s="38"/>
    </row>
    <row r="147" spans="1:8" s="16" customFormat="1" ht="96" customHeight="1" x14ac:dyDescent="0.2">
      <c r="A147" s="154" t="s">
        <v>106</v>
      </c>
      <c r="B147" s="204"/>
      <c r="C147"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"2ГИС.УССУРИЙСК" (мобильная версия 2ГИС 4.0 и выше)</v>
      </c>
      <c r="D147" s="56">
        <v>5010</v>
      </c>
      <c r="E147" s="37"/>
      <c r="F147" s="37"/>
      <c r="G147" s="37"/>
      <c r="H147" s="38"/>
    </row>
    <row r="148" spans="1:8" ht="50.1" customHeight="1" x14ac:dyDescent="0.2">
      <c r="A148" s="160" t="s">
        <v>107</v>
      </c>
      <c r="B148" s="161"/>
      <c r="C148" s="203" t="str">
        <f>"Интернет-площадка 2gis.ru на основе Cправочника организаций "&amp;$C$2&amp;""</f>
        <v>Интернет-площадка 2gis.ru на основе Cправочника организаций "2ГИС.УССУРИЙСК"</v>
      </c>
      <c r="D148" s="56">
        <v>2280</v>
      </c>
      <c r="E148" s="37"/>
      <c r="F148" s="37"/>
      <c r="G148" s="37"/>
      <c r="H148" s="38"/>
    </row>
    <row r="149" spans="1:8" ht="50.1" customHeight="1" x14ac:dyDescent="0.2">
      <c r="A149" s="160" t="s">
        <v>108</v>
      </c>
      <c r="B149" s="161"/>
      <c r="C149" s="203" t="str">
        <f>"Электронный справочник на основе Справочника организаций"&amp;$C$2&amp;" (версия для ПК)"</f>
        <v>Электронный справочник на основе Справочника организаций"2ГИС.УССУРИЙСК" (версия для ПК)</v>
      </c>
      <c r="D149" s="56">
        <v>11760</v>
      </c>
      <c r="E149" s="37"/>
      <c r="F149" s="37"/>
      <c r="G149" s="37"/>
      <c r="H149" s="38"/>
    </row>
    <row r="150" spans="1:8" ht="50.1" customHeight="1" x14ac:dyDescent="0.2">
      <c r="A150" s="154" t="s">
        <v>109</v>
      </c>
      <c r="B150" s="204"/>
      <c r="C150" s="203" t="str">
        <f>"Электронный справочник на основе Справочника организаций"&amp;$C$2&amp;" (версия для ПК)"</f>
        <v>Электронный справочник на основе Справочника организаций"2ГИС.УССУРИЙСК" (версия для ПК)</v>
      </c>
      <c r="D150" s="56">
        <v>2520</v>
      </c>
      <c r="E150" s="37"/>
      <c r="F150" s="37"/>
      <c r="G150" s="37"/>
      <c r="H150" s="38"/>
    </row>
    <row r="151" spans="1:8" ht="50.1" customHeight="1" x14ac:dyDescent="0.2">
      <c r="A151" s="154" t="s">
        <v>110</v>
      </c>
      <c r="B151" s="204"/>
      <c r="C151" s="203" t="str">
        <f>"Интернет-площадка 2gis.ru на основе Cправочника организаций "&amp;$C$2&amp;""</f>
        <v>Интернет-площадка 2gis.ru на основе Cправочника организаций "2ГИС.УССУРИЙСК"</v>
      </c>
      <c r="D151" s="56">
        <v>4680</v>
      </c>
      <c r="E151" s="37"/>
      <c r="F151" s="37"/>
      <c r="G151" s="37"/>
      <c r="H151" s="38"/>
    </row>
    <row r="152" spans="1:8" ht="50.1" customHeight="1" x14ac:dyDescent="0.2">
      <c r="A152" s="154" t="s">
        <v>111</v>
      </c>
      <c r="B152" s="204"/>
      <c r="C152" s="203" t="str">
        <f>"Интернет-площадка 2gis.ru на основе Cправочника организаций "&amp;$C$2&amp;""</f>
        <v>Интернет-площадка 2gis.ru на основе Cправочника организаций "2ГИС.УССУРИЙСК"</v>
      </c>
      <c r="D152" s="56">
        <v>5616</v>
      </c>
      <c r="E152" s="37"/>
      <c r="F152" s="37"/>
      <c r="G152" s="37"/>
      <c r="H152" s="38"/>
    </row>
    <row r="153" spans="1:8" ht="50.1" customHeight="1" x14ac:dyDescent="0.2">
      <c r="A153" s="154" t="s">
        <v>112</v>
      </c>
      <c r="B153" s="204"/>
      <c r="C153" s="203" t="str">
        <f>"Электронный справочник на основе Справочника организаций"&amp;$C$2&amp;" (версия для ПК)"</f>
        <v>Электронный справочник на основе Справочника организаций"2ГИС.УССУРИЙСК" (версия для ПК)</v>
      </c>
      <c r="D153" s="56">
        <v>7200</v>
      </c>
      <c r="E153" s="37"/>
      <c r="F153" s="37"/>
      <c r="G153" s="37"/>
      <c r="H153" s="38"/>
    </row>
    <row r="154" spans="1:8" ht="50.1" customHeight="1" x14ac:dyDescent="0.2">
      <c r="A154" s="154" t="s">
        <v>113</v>
      </c>
      <c r="B154" s="204"/>
      <c r="C154" s="203" t="str">
        <f>"Электронный справочник на основе Справочника организаций"&amp;$C$2&amp;" (версия для ПК)"</f>
        <v>Электронный справочник на основе Справочника организаций"2ГИС.УССУРИЙСК" (версия для ПК)</v>
      </c>
      <c r="D154" s="56">
        <v>12600</v>
      </c>
      <c r="E154" s="37"/>
      <c r="F154" s="37"/>
      <c r="G154" s="37"/>
      <c r="H154" s="38"/>
    </row>
    <row r="155" spans="1:8" ht="50.1" customHeight="1" x14ac:dyDescent="0.2">
      <c r="A155" s="160" t="s">
        <v>114</v>
      </c>
      <c r="B155" s="161"/>
      <c r="C155" s="203" t="str">
        <f>"Электронный справочник на основе Справочника организаций"&amp;$C$2&amp;" (версия для ПК)"</f>
        <v>Электронный справочник на основе Справочника организаций"2ГИС.УССУРИЙСК" (версия для ПК)</v>
      </c>
      <c r="D155" s="56">
        <v>1680</v>
      </c>
      <c r="E155" s="37"/>
      <c r="F155" s="37"/>
      <c r="G155" s="37"/>
      <c r="H155" s="38"/>
    </row>
    <row r="156" spans="1:8" ht="50.1" customHeight="1" x14ac:dyDescent="0.2">
      <c r="A156" s="160" t="s">
        <v>115</v>
      </c>
      <c r="B156" s="161"/>
      <c r="C156" s="203" t="s">
        <v>95</v>
      </c>
      <c r="D156" s="56">
        <v>720</v>
      </c>
      <c r="E156" s="37"/>
      <c r="F156" s="37"/>
      <c r="G156" s="37"/>
      <c r="H156" s="38"/>
    </row>
    <row r="157" spans="1:8" ht="66.75" customHeight="1" x14ac:dyDescent="0.2">
      <c r="A157" s="160" t="s">
        <v>116</v>
      </c>
      <c r="B157" s="161"/>
      <c r="C157"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"2ГИС.УССУРИЙСК" (мобильная версия 2ГИС 4.0 и выше); Интернет-площадка 2gis.ru на основе Cправочника организаций "2ГИС.УССУРИЙСК"</v>
      </c>
      <c r="D157" s="56">
        <v>7560</v>
      </c>
      <c r="E157" s="37"/>
      <c r="F157" s="37"/>
      <c r="G157" s="37"/>
      <c r="H157" s="38"/>
    </row>
    <row r="158" spans="1:8" ht="50.1" customHeight="1" thickBot="1" x14ac:dyDescent="0.25">
      <c r="A158" s="160" t="s">
        <v>117</v>
      </c>
      <c r="B158" s="161"/>
      <c r="C158" s="203" t="str">
        <f>"Электронный справочник на основе Справочника организаций"&amp;$C$2&amp;" (версия для ПК)"</f>
        <v>Электронный справочник на основе Справочника организаций"2ГИС.УССУРИЙСК" (версия для ПК)</v>
      </c>
      <c r="D158" s="56">
        <v>8400</v>
      </c>
      <c r="E158" s="37"/>
      <c r="F158" s="37"/>
      <c r="G158" s="37"/>
      <c r="H158" s="38"/>
    </row>
    <row r="159" spans="1:8" s="28" customFormat="1" ht="50.1" customHeight="1" thickBot="1" x14ac:dyDescent="0.25">
      <c r="A159" s="24" t="s">
        <v>118</v>
      </c>
      <c r="B159" s="25"/>
      <c r="C159" s="26"/>
      <c r="D159" s="173"/>
      <c r="E159" s="173"/>
      <c r="F159" s="173"/>
      <c r="G159" s="173"/>
      <c r="H159" s="174"/>
    </row>
    <row r="160" spans="1:8" s="16" customFormat="1" ht="50.1" customHeight="1" x14ac:dyDescent="0.2">
      <c r="A160" s="305" t="s">
        <v>119</v>
      </c>
      <c r="B160" s="306"/>
      <c r="C160" s="206" t="str">
        <f>"Электронный справочник на основе Справочника организаций "&amp;$C$2&amp;" (мобильная версия)"</f>
        <v>Электронный справочник на основе Справочника организаций "2ГИС.УССУРИЙСК" (мобильная версия)</v>
      </c>
      <c r="D160" s="31">
        <v>5004</v>
      </c>
      <c r="E160" s="32"/>
      <c r="F160" s="32"/>
      <c r="G160" s="32"/>
      <c r="H160" s="33"/>
    </row>
    <row r="161" spans="1:8" s="16" customFormat="1" ht="50.1" customHeight="1" x14ac:dyDescent="0.2">
      <c r="A161" s="160" t="s">
        <v>120</v>
      </c>
      <c r="B161" s="161"/>
      <c r="C161" s="209"/>
      <c r="D161" s="36">
        <v>5004</v>
      </c>
      <c r="E161" s="37"/>
      <c r="F161" s="37"/>
      <c r="G161" s="37"/>
      <c r="H161" s="38"/>
    </row>
    <row r="162" spans="1:8" s="16" customFormat="1" ht="50.1" customHeight="1" x14ac:dyDescent="0.2">
      <c r="A162" s="207" t="s">
        <v>121</v>
      </c>
      <c r="B162" s="208"/>
      <c r="C162" s="209"/>
      <c r="D162" s="297">
        <v>1500</v>
      </c>
      <c r="E162" s="157"/>
      <c r="F162" s="157"/>
      <c r="G162" s="157"/>
      <c r="H162" s="158"/>
    </row>
    <row r="163" spans="1:8" s="16" customFormat="1" ht="50.1" customHeight="1" x14ac:dyDescent="0.2">
      <c r="A163" s="207" t="s">
        <v>122</v>
      </c>
      <c r="B163" s="208"/>
      <c r="C163" s="209"/>
      <c r="D163" s="297">
        <v>150</v>
      </c>
      <c r="E163" s="157"/>
      <c r="F163" s="157"/>
      <c r="G163" s="157"/>
      <c r="H163" s="158"/>
    </row>
    <row r="164" spans="1:8" s="16" customFormat="1" ht="50.1" customHeight="1" thickBot="1" x14ac:dyDescent="0.25">
      <c r="A164" s="307" t="s">
        <v>123</v>
      </c>
      <c r="B164" s="308"/>
      <c r="C164" s="210"/>
      <c r="D164" s="78">
        <v>510</v>
      </c>
      <c r="E164" s="79"/>
      <c r="F164" s="79"/>
      <c r="G164" s="79"/>
      <c r="H164" s="80"/>
    </row>
    <row r="165" spans="1:8" s="16" customFormat="1" ht="50.1" customHeight="1" thickBot="1" x14ac:dyDescent="0.25">
      <c r="A165" s="24" t="s">
        <v>124</v>
      </c>
      <c r="B165" s="25"/>
      <c r="C165" s="26"/>
      <c r="D165" s="173"/>
      <c r="E165" s="173"/>
      <c r="F165" s="173"/>
      <c r="G165" s="173"/>
      <c r="H165" s="174"/>
    </row>
    <row r="166" spans="1:8" ht="50.1" customHeight="1" x14ac:dyDescent="0.2">
      <c r="A166" s="160" t="s">
        <v>125</v>
      </c>
      <c r="B166" s="161"/>
      <c r="C166"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"2ГИС.УССУРИЙСК" (мобильная версия 2ГИС 4.0 и выше)</v>
      </c>
      <c r="D166" s="212">
        <f>F166*1.2</f>
        <v>2880</v>
      </c>
      <c r="E166" s="213">
        <f>F166*1.1</f>
        <v>2640</v>
      </c>
      <c r="F166" s="213">
        <v>2400</v>
      </c>
      <c r="G166" s="213">
        <f>F166*0.75</f>
        <v>1800</v>
      </c>
      <c r="H166" s="214">
        <f>F166*0.5</f>
        <v>1200</v>
      </c>
    </row>
    <row r="167" spans="1:8" ht="50.1" customHeight="1" x14ac:dyDescent="0.2">
      <c r="A167" s="160" t="s">
        <v>126</v>
      </c>
      <c r="B167" s="161"/>
      <c r="C167" s="203" t="str">
        <f>"Интернет-площадка 2gis.ru на основе Cправочника организаций "&amp;$C$2&amp;""</f>
        <v>Интернет-площадка 2gis.ru на основе Cправочника организаций "2ГИС.УССУРИЙСК"</v>
      </c>
      <c r="D167" s="36">
        <v>5400</v>
      </c>
      <c r="E167" s="37"/>
      <c r="F167" s="37"/>
      <c r="G167" s="37"/>
      <c r="H167" s="38"/>
    </row>
    <row r="168" spans="1:8" ht="50.1" customHeight="1" x14ac:dyDescent="0.2">
      <c r="A168" s="160" t="s">
        <v>127</v>
      </c>
      <c r="B168" s="161"/>
      <c r="C168" s="203" t="str">
        <f>"Электронный справочник на основе Справочника организаций"&amp;$C$2&amp;" (версия для ПК)"</f>
        <v>Электронный справочник на основе Справочника организаций"2ГИС.УССУРИЙСК" (версия для ПК)</v>
      </c>
      <c r="D168" s="56">
        <v>3900</v>
      </c>
      <c r="E168" s="37"/>
      <c r="F168" s="37"/>
      <c r="G168" s="37"/>
      <c r="H168" s="38"/>
    </row>
    <row r="169" spans="1:8" ht="50.1" customHeight="1" x14ac:dyDescent="0.2">
      <c r="A169" s="154" t="s">
        <v>198</v>
      </c>
      <c r="B169" s="204"/>
      <c r="C169"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"2ГИС.УССУРИЙСК" (мобильная версия 2ГИС 4.0 и выше)</v>
      </c>
      <c r="D169" s="212">
        <f>F169*1.2</f>
        <v>4032</v>
      </c>
      <c r="E169" s="213">
        <f>F169*1.1</f>
        <v>3696.0000000000005</v>
      </c>
      <c r="F169" s="213">
        <v>3360</v>
      </c>
      <c r="G169" s="213">
        <f>F169*0.75</f>
        <v>2520</v>
      </c>
      <c r="H169" s="214">
        <f>F169*0.5</f>
        <v>1680</v>
      </c>
    </row>
    <row r="170" spans="1:8" ht="50.1" customHeight="1" x14ac:dyDescent="0.2">
      <c r="A170" s="154" t="s">
        <v>199</v>
      </c>
      <c r="B170" s="204"/>
      <c r="C170" s="203" t="str">
        <f>"Интернет-площадка 2gis.ru на основе Cправочника организаций "&amp;$C$2&amp;""</f>
        <v>Интернет-площадка 2gis.ru на основе Cправочника организаций "2ГИС.УССУРИЙСК"</v>
      </c>
      <c r="D170" s="36">
        <v>7560</v>
      </c>
      <c r="E170" s="37"/>
      <c r="F170" s="37"/>
      <c r="G170" s="37"/>
      <c r="H170" s="38"/>
    </row>
    <row r="171" spans="1:8" ht="50.1" customHeight="1" x14ac:dyDescent="0.2">
      <c r="A171" s="154" t="s">
        <v>130</v>
      </c>
      <c r="B171" s="204"/>
      <c r="C171" s="203" t="str">
        <f>"Электронный справочник на основе Справочника организаций"&amp;$C$2&amp;" (версия для ПК)"</f>
        <v>Электронный справочник на основе Справочника организаций"2ГИС.УССУРИЙСК" (версия для ПК)</v>
      </c>
      <c r="D171" s="36">
        <v>5520</v>
      </c>
      <c r="E171" s="37"/>
      <c r="F171" s="37"/>
      <c r="G171" s="37"/>
      <c r="H171" s="38"/>
    </row>
    <row r="172" spans="1:8" s="16" customFormat="1" ht="78" customHeight="1" x14ac:dyDescent="0.2">
      <c r="A172" s="160" t="s">
        <v>131</v>
      </c>
      <c r="B172" s="161"/>
      <c r="C172" s="215" t="str">
        <f>C167</f>
        <v>Интернет-площадка 2gis.ru на основе Cправочника организаций "2ГИС.УССУРИЙСК"</v>
      </c>
      <c r="D172" s="212">
        <f>F172*1.2</f>
        <v>2397.6</v>
      </c>
      <c r="E172" s="213">
        <f>F172*1.1</f>
        <v>2197.8000000000002</v>
      </c>
      <c r="F172" s="213">
        <v>1998</v>
      </c>
      <c r="G172" s="213">
        <f>F172*0.75</f>
        <v>1498.5</v>
      </c>
      <c r="H172" s="214">
        <f>F172*0.5</f>
        <v>999</v>
      </c>
    </row>
    <row r="173" spans="1:8" s="16" customFormat="1" ht="78" customHeight="1" thickBot="1" x14ac:dyDescent="0.25">
      <c r="A173" s="160" t="s">
        <v>132</v>
      </c>
      <c r="B173" s="161"/>
      <c r="C173"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173" s="56">
        <v>3432</v>
      </c>
      <c r="E173" s="37"/>
      <c r="F173" s="37"/>
      <c r="G173" s="37"/>
      <c r="H173" s="38"/>
    </row>
    <row r="174" spans="1:8" ht="50.1" customHeight="1" thickBot="1" x14ac:dyDescent="0.25">
      <c r="A174" s="24" t="s">
        <v>200</v>
      </c>
      <c r="B174" s="25"/>
      <c r="C174" s="26"/>
      <c r="D174" s="173"/>
      <c r="E174" s="173"/>
      <c r="F174" s="173"/>
      <c r="G174" s="173"/>
      <c r="H174" s="174"/>
    </row>
    <row r="175" spans="1:8" s="23" customFormat="1" ht="30" customHeight="1" thickBot="1" x14ac:dyDescent="0.25">
      <c r="A175" s="303"/>
      <c r="B175" s="303"/>
      <c r="C175" s="303"/>
      <c r="D175" s="303"/>
      <c r="E175" s="303"/>
      <c r="F175" s="303"/>
      <c r="G175" s="303"/>
      <c r="H175" s="304"/>
    </row>
    <row r="176" spans="1:8" s="16" customFormat="1" ht="83.25" customHeight="1" x14ac:dyDescent="0.2">
      <c r="A176" s="305" t="s">
        <v>201</v>
      </c>
      <c r="B176" s="306"/>
      <c r="C176"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"2ГИС.УССУРИЙСК" (версия для ПК); 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176" s="294">
        <v>9240</v>
      </c>
      <c r="E176" s="295"/>
      <c r="F176" s="295"/>
      <c r="G176" s="295"/>
      <c r="H176" s="296"/>
    </row>
    <row r="177" spans="1:8" s="16" customFormat="1" ht="83.25" customHeight="1" thickBot="1" x14ac:dyDescent="0.25">
      <c r="A177" s="307" t="s">
        <v>202</v>
      </c>
      <c r="B177" s="308"/>
      <c r="C177" s="210"/>
      <c r="D177" s="309">
        <v>9240</v>
      </c>
      <c r="E177" s="165"/>
      <c r="F177" s="165"/>
      <c r="G177" s="165"/>
      <c r="H177" s="166"/>
    </row>
    <row r="178" spans="1:8" ht="50.1" customHeight="1" thickBot="1" x14ac:dyDescent="0.25">
      <c r="A178" s="197"/>
      <c r="B178" s="198"/>
      <c r="C178" s="125"/>
      <c r="D178" s="199"/>
      <c r="E178" s="199"/>
      <c r="F178" s="199"/>
      <c r="G178" s="199"/>
      <c r="H178" s="200"/>
    </row>
    <row r="179" spans="1:8" s="23" customFormat="1" ht="26.25" x14ac:dyDescent="0.2">
      <c r="A179" s="216"/>
      <c r="B179" s="217"/>
      <c r="C179" s="218"/>
      <c r="D179" s="217"/>
      <c r="E179" s="217"/>
      <c r="F179" s="217"/>
      <c r="G179" s="217"/>
      <c r="H179" s="219"/>
    </row>
    <row r="180" spans="1:8" s="16" customFormat="1" ht="21" x14ac:dyDescent="0.2">
      <c r="A180" s="220"/>
      <c r="B180" s="221" t="s">
        <v>133</v>
      </c>
      <c r="C180" s="222" t="s">
        <v>723</v>
      </c>
      <c r="D180" s="222"/>
      <c r="E180" s="223"/>
      <c r="F180" s="223"/>
      <c r="G180" s="223"/>
      <c r="H180" s="223"/>
    </row>
    <row r="181" spans="1:8" s="16" customFormat="1" ht="21" x14ac:dyDescent="0.2">
      <c r="A181" s="220"/>
      <c r="B181" s="223"/>
      <c r="C181" s="224" t="s">
        <v>330</v>
      </c>
      <c r="D181" s="224"/>
      <c r="E181" s="223"/>
      <c r="F181" s="223"/>
      <c r="G181" s="223"/>
      <c r="H181" s="223"/>
    </row>
    <row r="182" spans="1:8" s="16" customFormat="1" ht="21" x14ac:dyDescent="0.2">
      <c r="A182" s="220"/>
      <c r="B182" s="223"/>
      <c r="C182" s="224" t="s">
        <v>331</v>
      </c>
      <c r="D182" s="224"/>
      <c r="E182" s="223"/>
      <c r="F182" s="223"/>
      <c r="G182" s="223"/>
      <c r="H182" s="223"/>
    </row>
    <row r="183" spans="1:8" s="16" customFormat="1" ht="21" x14ac:dyDescent="0.2">
      <c r="A183" s="216"/>
      <c r="B183" s="217"/>
      <c r="C183" s="224"/>
      <c r="D183" s="224"/>
      <c r="E183" s="223"/>
      <c r="F183" s="223"/>
      <c r="G183" s="223"/>
      <c r="H183" s="217"/>
    </row>
    <row r="184" spans="1:8" s="16" customFormat="1" ht="26.25" x14ac:dyDescent="0.2">
      <c r="A184" s="227" t="str">
        <f>Абакан_юр!A174</f>
        <v>По соглашению сторон в качестве валюты платежа могут выступать украинские гривны, в этом случае курс следующий: 1 руб. = 0,4408 гривен</v>
      </c>
      <c r="B184" s="227"/>
      <c r="C184" s="227"/>
      <c r="D184" s="228"/>
      <c r="E184" s="228"/>
      <c r="F184" s="229"/>
      <c r="G184" s="230"/>
      <c r="H184" s="230"/>
    </row>
    <row r="185" spans="1:8" ht="26.25" x14ac:dyDescent="0.2">
      <c r="A185" s="227" t="str">
        <f>Абакан_юр!A175</f>
        <v>По соглашению сторон в качестве валюты платежа могут выступать дирхамы ОАЭ, в этом случае курс следующий: 1 руб. = 0,0420 дирхам</v>
      </c>
      <c r="B185" s="227"/>
      <c r="C185" s="227"/>
      <c r="D185" s="228"/>
      <c r="E185" s="228"/>
      <c r="F185" s="229"/>
      <c r="G185" s="232"/>
      <c r="H185" s="232"/>
    </row>
    <row r="186" spans="1:8" ht="26.25" x14ac:dyDescent="0.2">
      <c r="A186" s="227" t="str">
        <f>Абакан_юр!A176</f>
        <v>По соглашению сторон в качестве валюты платежа могут выступать доллары США, в этом случае курс следующий: 1 руб. = 0,0114 доллара</v>
      </c>
      <c r="B186" s="227"/>
      <c r="C186" s="227"/>
      <c r="D186" s="228"/>
      <c r="E186" s="228"/>
      <c r="F186" s="229"/>
      <c r="G186" s="232"/>
      <c r="H186" s="232"/>
    </row>
    <row r="187" spans="1:8" ht="26.25" x14ac:dyDescent="0.2">
      <c r="A187" s="227" t="str">
        <f>Абакан_юр!A177</f>
        <v>По соглашению сторон в качестве валюты платежа могут выступать евро, в этом случае курс следующий: 1 руб. = 0,0105 евро</v>
      </c>
      <c r="B187" s="227"/>
      <c r="C187" s="227"/>
      <c r="D187" s="228"/>
      <c r="E187" s="229"/>
      <c r="F187" s="229"/>
      <c r="G187" s="232"/>
      <c r="H187" s="232"/>
    </row>
    <row r="188" spans="1:8" ht="26.25" x14ac:dyDescent="0.2">
      <c r="A188" s="227" t="str">
        <f>Абакан_юр!A178</f>
        <v>По соглашению сторон в качестве валюты платежа могут выступать чешские кроны, в этом случае курс следующий: 1 руб. = 0,2605 крона</v>
      </c>
      <c r="B188" s="227"/>
      <c r="C188" s="227"/>
      <c r="D188" s="228"/>
      <c r="E188" s="229"/>
      <c r="F188" s="229"/>
      <c r="G188" s="232"/>
      <c r="H188" s="232"/>
    </row>
    <row r="189" spans="1:8" ht="26.25" x14ac:dyDescent="0.2">
      <c r="A189" s="227" t="str">
        <f>Абакан_юр!A179</f>
        <v>По соглашению сторон в качестве валюты платежа могут выступать киргизские сомы, в этом случае курс следующий: 1 руб. = 1,0083 сом</v>
      </c>
      <c r="B189" s="227"/>
      <c r="C189" s="227"/>
      <c r="D189" s="228"/>
      <c r="E189" s="228"/>
      <c r="F189" s="229"/>
      <c r="G189" s="232"/>
      <c r="H189" s="232"/>
    </row>
    <row r="190" spans="1:8" ht="26.25" x14ac:dyDescent="0.2">
      <c r="A190" s="227" t="str">
        <f>Абакан_юр!A180</f>
        <v>По соглашению сторон в качестве валюты платежа могут выступать казахстанские тенге, в этом случае курс следующий: 1 руб. = 5,0473 тенге</v>
      </c>
      <c r="B190" s="227"/>
      <c r="C190" s="227"/>
      <c r="D190" s="228"/>
      <c r="E190" s="228"/>
      <c r="F190" s="229"/>
      <c r="G190" s="232"/>
      <c r="H190" s="232"/>
    </row>
    <row r="191" spans="1:8" ht="26.25" x14ac:dyDescent="0.2">
      <c r="A191" s="233"/>
      <c r="B191" s="233"/>
      <c r="C191" s="234"/>
      <c r="D191" s="235"/>
      <c r="E191" s="235"/>
      <c r="F191" s="236"/>
      <c r="G191" s="237"/>
      <c r="H191" s="237"/>
    </row>
    <row r="192" spans="1:8" ht="21" x14ac:dyDescent="0.2">
      <c r="A192" s="239" t="s">
        <v>144</v>
      </c>
      <c r="B192" s="239"/>
      <c r="C192" s="239"/>
      <c r="D192" s="239"/>
      <c r="E192" s="239"/>
      <c r="F192" s="239"/>
      <c r="G192" s="239"/>
      <c r="H192" s="239"/>
    </row>
    <row r="193" spans="1:8" ht="21" x14ac:dyDescent="0.2">
      <c r="A193" s="239" t="s">
        <v>145</v>
      </c>
      <c r="B193" s="239"/>
      <c r="C193" s="239"/>
      <c r="D193" s="239"/>
      <c r="E193" s="239"/>
      <c r="F193" s="239"/>
      <c r="G193" s="239"/>
      <c r="H193" s="239"/>
    </row>
    <row r="194" spans="1:8" ht="26.25" x14ac:dyDescent="0.2">
      <c r="A194" s="233"/>
      <c r="B194" s="233"/>
      <c r="C194" s="234"/>
      <c r="D194" s="235"/>
      <c r="E194" s="235"/>
      <c r="F194" s="236"/>
      <c r="G194" s="237"/>
      <c r="H194" s="237"/>
    </row>
    <row r="195" spans="1:8" ht="24" thickBot="1" x14ac:dyDescent="0.25">
      <c r="A195" s="240" t="s">
        <v>146</v>
      </c>
      <c r="B195" s="240"/>
      <c r="C195" s="240"/>
      <c r="D195" s="240"/>
      <c r="E195" s="240"/>
      <c r="F195" s="241"/>
      <c r="G195" s="231"/>
      <c r="H195" s="242"/>
    </row>
    <row r="196" spans="1:8" ht="21.75" thickBot="1" x14ac:dyDescent="0.25">
      <c r="A196" s="311" t="s">
        <v>147</v>
      </c>
      <c r="B196" s="312"/>
      <c r="C196" s="312"/>
      <c r="D196" s="312"/>
      <c r="E196" s="313"/>
      <c r="F196" s="246"/>
      <c r="H196" s="247"/>
    </row>
    <row r="197" spans="1:8" ht="21.75" thickBot="1" x14ac:dyDescent="0.25">
      <c r="A197" s="426" t="s">
        <v>148</v>
      </c>
      <c r="B197" s="427"/>
      <c r="C197" s="250" t="s">
        <v>149</v>
      </c>
      <c r="D197" s="440" t="s">
        <v>150</v>
      </c>
      <c r="E197" s="441"/>
      <c r="F197" s="252"/>
      <c r="G197" s="252"/>
      <c r="H197" s="252"/>
    </row>
    <row r="198" spans="1:8" ht="84" x14ac:dyDescent="0.2">
      <c r="A198" s="258" t="s">
        <v>151</v>
      </c>
      <c r="B198" s="259"/>
      <c r="C198" s="260" t="s">
        <v>152</v>
      </c>
      <c r="D198" s="261" t="s">
        <v>153</v>
      </c>
      <c r="E198" s="262"/>
      <c r="F198" s="252"/>
      <c r="G198" s="252"/>
      <c r="H198" s="252"/>
    </row>
    <row r="199" spans="1:8" ht="21" x14ac:dyDescent="0.2">
      <c r="A199" s="258" t="s">
        <v>154</v>
      </c>
      <c r="B199" s="259"/>
      <c r="C199" s="260" t="s">
        <v>155</v>
      </c>
      <c r="D199" s="261" t="s">
        <v>156</v>
      </c>
      <c r="E199" s="262"/>
      <c r="F199" s="252"/>
      <c r="G199" s="252"/>
      <c r="H199" s="252"/>
    </row>
    <row r="200" spans="1:8" ht="63.75" thickBot="1" x14ac:dyDescent="0.25">
      <c r="A200" s="321" t="s">
        <v>157</v>
      </c>
      <c r="B200" s="322"/>
      <c r="C200" s="323" t="s">
        <v>158</v>
      </c>
      <c r="D200" s="324" t="s">
        <v>156</v>
      </c>
      <c r="E200" s="325"/>
      <c r="F200" s="252"/>
      <c r="G200" s="252"/>
      <c r="H200" s="252"/>
    </row>
    <row r="201" spans="1:8" ht="42.75" thickBot="1" x14ac:dyDescent="0.25">
      <c r="A201" s="321" t="s">
        <v>160</v>
      </c>
      <c r="B201" s="322"/>
      <c r="C201" s="611" t="s">
        <v>161</v>
      </c>
      <c r="D201" s="324" t="s">
        <v>156</v>
      </c>
      <c r="E201" s="325"/>
      <c r="F201" s="246"/>
      <c r="G201" s="246"/>
      <c r="H201" s="246"/>
    </row>
    <row r="202" spans="1:8" ht="50.1" customHeight="1" thickBot="1" x14ac:dyDescent="0.25">
      <c r="A202" s="321" t="s">
        <v>162</v>
      </c>
      <c r="B202" s="322"/>
      <c r="C202" s="323" t="s">
        <v>163</v>
      </c>
      <c r="D202" s="324" t="s">
        <v>156</v>
      </c>
      <c r="E202" s="325"/>
      <c r="F202" s="236"/>
      <c r="G202" s="237"/>
      <c r="H202" s="237"/>
    </row>
    <row r="203" spans="1:8" ht="50.1" customHeight="1" x14ac:dyDescent="0.2">
      <c r="A203" s="264" t="s">
        <v>164</v>
      </c>
      <c r="B203" s="264"/>
      <c r="C203" s="264"/>
      <c r="D203" s="264"/>
      <c r="E203" s="264"/>
      <c r="F203" s="264"/>
      <c r="G203" s="264"/>
      <c r="H203" s="264"/>
    </row>
    <row r="204" spans="1:8" ht="94.5" customHeight="1" x14ac:dyDescent="0.2">
      <c r="A204" s="264" t="s">
        <v>165</v>
      </c>
      <c r="B204" s="264"/>
      <c r="C204" s="264"/>
      <c r="D204" s="264"/>
      <c r="E204" s="264"/>
      <c r="F204" s="264"/>
      <c r="G204" s="264"/>
      <c r="H204" s="264"/>
    </row>
    <row r="205" spans="1:8" ht="101.25" customHeight="1" x14ac:dyDescent="0.2">
      <c r="A205" s="326" t="str">
        <f>Абакан_юр!A195</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5" s="326"/>
      <c r="C205" s="326"/>
      <c r="D205" s="326"/>
      <c r="E205" s="326"/>
      <c r="F205" s="326"/>
      <c r="G205" s="326"/>
      <c r="H205" s="326"/>
    </row>
    <row r="206" spans="1:8" ht="111" customHeight="1" x14ac:dyDescent="0.2">
      <c r="A206" s="239" t="s">
        <v>167</v>
      </c>
      <c r="B206" s="239"/>
      <c r="C206" s="239"/>
      <c r="D206" s="239"/>
      <c r="E206" s="239"/>
      <c r="F206" s="239"/>
      <c r="G206" s="239"/>
      <c r="H206" s="239"/>
    </row>
    <row r="207" spans="1:8" ht="124.5" customHeight="1" x14ac:dyDescent="0.2">
      <c r="A207" s="264" t="s">
        <v>168</v>
      </c>
      <c r="B207" s="264"/>
      <c r="C207" s="264"/>
      <c r="D207" s="264"/>
      <c r="E207" s="264"/>
      <c r="F207" s="264"/>
      <c r="G207" s="264"/>
      <c r="H207" s="264"/>
    </row>
    <row r="208" spans="1:8" s="217" customFormat="1" ht="102.75" customHeight="1" x14ac:dyDescent="0.2">
      <c r="A208" s="239" t="s">
        <v>169</v>
      </c>
      <c r="B208" s="239"/>
      <c r="C208" s="239"/>
      <c r="D208" s="239"/>
      <c r="E208" s="239"/>
      <c r="F208" s="239"/>
      <c r="G208" s="239"/>
      <c r="H208" s="239"/>
    </row>
    <row r="209" spans="1:8" s="238" customFormat="1" ht="222.75" customHeight="1" x14ac:dyDescent="0.2">
      <c r="A209" s="216"/>
      <c r="B209" s="217"/>
      <c r="C209" s="218"/>
      <c r="D209" s="217"/>
      <c r="E209" s="217"/>
      <c r="F209" s="217"/>
      <c r="G209" s="217"/>
      <c r="H209" s="219"/>
    </row>
    <row r="210" spans="1:8" ht="27" customHeight="1" x14ac:dyDescent="0.2"/>
    <row r="211" spans="1:8" ht="27" customHeight="1" x14ac:dyDescent="0.2"/>
    <row r="212" spans="1:8" ht="182.25" customHeight="1" x14ac:dyDescent="0.2"/>
    <row r="213" spans="1:8" ht="81" customHeight="1" x14ac:dyDescent="0.2"/>
    <row r="214" spans="1:8" ht="48.75" customHeight="1" x14ac:dyDescent="0.2"/>
    <row r="215" spans="1:8" s="266" customFormat="1" ht="114.75" customHeight="1" x14ac:dyDescent="0.2">
      <c r="A215" s="216"/>
      <c r="B215" s="217"/>
      <c r="C215" s="218"/>
      <c r="D215" s="217"/>
      <c r="E215" s="217"/>
      <c r="F215" s="217"/>
      <c r="G215" s="217"/>
      <c r="H215" s="219"/>
    </row>
  </sheetData>
  <sheetProtection selectLockedCells="1" selectUnlockedCells="1"/>
  <mergeCells count="339">
    <mergeCell ref="A205:H205"/>
    <mergeCell ref="A206:H206"/>
    <mergeCell ref="A207:H207"/>
    <mergeCell ref="A208:E208"/>
    <mergeCell ref="F208:H208"/>
    <mergeCell ref="A201:B201"/>
    <mergeCell ref="D201:E201"/>
    <mergeCell ref="A202:B202"/>
    <mergeCell ref="D202:E202"/>
    <mergeCell ref="A203:H203"/>
    <mergeCell ref="A204:H204"/>
    <mergeCell ref="A198:B198"/>
    <mergeCell ref="D198:E198"/>
    <mergeCell ref="A199:B199"/>
    <mergeCell ref="D199:E199"/>
    <mergeCell ref="A200:B200"/>
    <mergeCell ref="D200:E200"/>
    <mergeCell ref="A192:H192"/>
    <mergeCell ref="A193:H193"/>
    <mergeCell ref="A195:E195"/>
    <mergeCell ref="A196:E196"/>
    <mergeCell ref="A197:B197"/>
    <mergeCell ref="D197:E197"/>
    <mergeCell ref="A185:C185"/>
    <mergeCell ref="A186:C186"/>
    <mergeCell ref="A187:C187"/>
    <mergeCell ref="A188:C188"/>
    <mergeCell ref="A189:C189"/>
    <mergeCell ref="A190:C190"/>
    <mergeCell ref="C180:D180"/>
    <mergeCell ref="C181:D181"/>
    <mergeCell ref="C182:D182"/>
    <mergeCell ref="C183:D183"/>
    <mergeCell ref="A184:C184"/>
    <mergeCell ref="G184:H184"/>
    <mergeCell ref="A176:B176"/>
    <mergeCell ref="C176:C177"/>
    <mergeCell ref="D176:H176"/>
    <mergeCell ref="A177:B177"/>
    <mergeCell ref="D177:H177"/>
    <mergeCell ref="A178:B178"/>
    <mergeCell ref="D178:H178"/>
    <mergeCell ref="A172:B172"/>
    <mergeCell ref="A173:B173"/>
    <mergeCell ref="D173:H173"/>
    <mergeCell ref="A174:B174"/>
    <mergeCell ref="D174:H174"/>
    <mergeCell ref="A175:C175"/>
    <mergeCell ref="D175:H175"/>
    <mergeCell ref="A168:B168"/>
    <mergeCell ref="D168:H168"/>
    <mergeCell ref="A169:B169"/>
    <mergeCell ref="A170:B170"/>
    <mergeCell ref="D170:H170"/>
    <mergeCell ref="A171:B171"/>
    <mergeCell ref="D171:H171"/>
    <mergeCell ref="D164:H164"/>
    <mergeCell ref="A165:B165"/>
    <mergeCell ref="D165:H165"/>
    <mergeCell ref="A166:B166"/>
    <mergeCell ref="A167:B167"/>
    <mergeCell ref="D167:H167"/>
    <mergeCell ref="A160:B160"/>
    <mergeCell ref="C160:C164"/>
    <mergeCell ref="D160:H160"/>
    <mergeCell ref="A161:B161"/>
    <mergeCell ref="D161:H161"/>
    <mergeCell ref="A162:B162"/>
    <mergeCell ref="D162:H162"/>
    <mergeCell ref="A163:B163"/>
    <mergeCell ref="D163:H163"/>
    <mergeCell ref="A164:B164"/>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12:B112"/>
    <mergeCell ref="D112:H112"/>
    <mergeCell ref="A113:B113"/>
    <mergeCell ref="D113:H113"/>
    <mergeCell ref="A114:B114"/>
    <mergeCell ref="D114:H114"/>
    <mergeCell ref="D108:H108"/>
    <mergeCell ref="A109:B109"/>
    <mergeCell ref="D109:H109"/>
    <mergeCell ref="A110:B110"/>
    <mergeCell ref="D110:H110"/>
    <mergeCell ref="A111:B111"/>
    <mergeCell ref="D111:H111"/>
    <mergeCell ref="A104:B104"/>
    <mergeCell ref="D104:H104"/>
    <mergeCell ref="A105:B105"/>
    <mergeCell ref="D105:H105"/>
    <mergeCell ref="A106:B106"/>
    <mergeCell ref="C106:C123"/>
    <mergeCell ref="D106:H106"/>
    <mergeCell ref="A107:B107"/>
    <mergeCell ref="D107:H107"/>
    <mergeCell ref="A108:B108"/>
    <mergeCell ref="A101:B101"/>
    <mergeCell ref="D101:H101"/>
    <mergeCell ref="A102:B102"/>
    <mergeCell ref="D102:H102"/>
    <mergeCell ref="A103:B103"/>
    <mergeCell ref="D103:H103"/>
    <mergeCell ref="A98:B98"/>
    <mergeCell ref="D98:H98"/>
    <mergeCell ref="A99:B99"/>
    <mergeCell ref="D99:H99"/>
    <mergeCell ref="A100:B100"/>
    <mergeCell ref="D100:H100"/>
    <mergeCell ref="D93:H93"/>
    <mergeCell ref="A94:B94"/>
    <mergeCell ref="C94:C102"/>
    <mergeCell ref="D94:H94"/>
    <mergeCell ref="A95:B95"/>
    <mergeCell ref="D95:H95"/>
    <mergeCell ref="A96:B96"/>
    <mergeCell ref="D96:H96"/>
    <mergeCell ref="A97:B97"/>
    <mergeCell ref="D97:H97"/>
    <mergeCell ref="A90:B90"/>
    <mergeCell ref="D90:H90"/>
    <mergeCell ref="A91:B91"/>
    <mergeCell ref="D91:H91"/>
    <mergeCell ref="A92:C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D70:H70"/>
    <mergeCell ref="A71:C71"/>
    <mergeCell ref="D71:H71"/>
    <mergeCell ref="A72:B72"/>
    <mergeCell ref="C72:C91"/>
    <mergeCell ref="D72:H72"/>
    <mergeCell ref="A73:B73"/>
    <mergeCell ref="D73:H73"/>
    <mergeCell ref="A74:B74"/>
    <mergeCell ref="D74:H74"/>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51:H51"/>
    <mergeCell ref="A52:A53"/>
    <mergeCell ref="D52:H53"/>
    <mergeCell ref="D54:H54"/>
    <mergeCell ref="A55:A59"/>
    <mergeCell ref="B55:B56"/>
    <mergeCell ref="C55:C56"/>
    <mergeCell ref="D55:D59"/>
    <mergeCell ref="E55:E59"/>
    <mergeCell ref="F55:F59"/>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12"/>
  <sheetViews>
    <sheetView view="pageBreakPreview" zoomScale="40" zoomScaleNormal="60" zoomScaleSheetLayoutView="40" workbookViewId="0">
      <pane ySplit="4" topLeftCell="A143" activePane="bottomLeft" state="frozen"/>
      <selection activeCell="A181" sqref="A181:B181"/>
      <selection pane="bottomLeft" activeCell="A181" sqref="A181:B181"/>
    </sheetView>
  </sheetViews>
  <sheetFormatPr defaultColWidth="9.140625" defaultRowHeight="12.75" outlineLevelRow="1" x14ac:dyDescent="0.2"/>
  <cols>
    <col min="1" max="1" width="45.7109375" style="216" customWidth="1"/>
    <col min="2" max="2" width="80.7109375" style="217" customWidth="1"/>
    <col min="3" max="3" width="120.7109375" style="218" customWidth="1"/>
    <col min="4" max="7" width="30.7109375" style="217" customWidth="1"/>
    <col min="8" max="8" width="30.7109375" style="219" customWidth="1"/>
    <col min="9" max="16384" width="9.140625" style="219"/>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июня 2024 г.</v>
      </c>
      <c r="B2" s="6" t="s">
        <v>2</v>
      </c>
      <c r="C2" s="7" t="s">
        <v>724</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s="16" customFormat="1" ht="24.95" customHeight="1" thickBot="1" x14ac:dyDescent="0.25">
      <c r="A6" s="81"/>
      <c r="B6" s="129"/>
      <c r="C6" s="130"/>
      <c r="D6" s="267" t="s">
        <v>171</v>
      </c>
      <c r="E6" s="268" t="s">
        <v>172</v>
      </c>
      <c r="F6" s="269" t="s">
        <v>173</v>
      </c>
      <c r="G6" s="268" t="s">
        <v>174</v>
      </c>
      <c r="H6" s="270" t="s">
        <v>175</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"2ГИС.УХТА" (версия для ПК); Интернет-площадка 2gis.ru на основе Cправочника организаций "2ГИС.УХТА"; Электронный справочник на основе Справочника организаций "2ГИС.УХТА" (мобильная версия); Интернет-площадки и Веб-приложения на основе Cправочника организаций "2ГИС.УХТА", http://api.2gis.ru/</v>
      </c>
      <c r="D7" s="31">
        <f>F7*1.2</f>
        <v>7524</v>
      </c>
      <c r="E7" s="32">
        <f>F7*1.1</f>
        <v>6897.0000000000009</v>
      </c>
      <c r="F7" s="32">
        <v>6270</v>
      </c>
      <c r="G7" s="32">
        <f>F7*0.75</f>
        <v>4702.5</v>
      </c>
      <c r="H7" s="33">
        <f>F7*0.5</f>
        <v>3135</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"2ГИС.УХТА" (версия для ПК); Интернет-площадка 2gis.ru на основе Cправочника организаций "2ГИС.УХТА"; Электронный справочник на основе Справочника организаций "2ГИС.УХТА" (мобильная версия); Интернет-площадки и Веб-приложения на основе Cправочника организаций "2ГИС.УХТА",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"2ГИС.УХТА" (версия для ПК); Интернет-площадка 2gis.ru на основе Cправочника организаций "2ГИС.УХТА"; Электронный справочник на основе Справочника организаций "2ГИС.УХТА" (мобильная версия); Интернет-площадки и Веб-приложения на основе Cправочника организаций "2ГИС.УХТА", http://api.2gis.ru/</v>
      </c>
      <c r="D12" s="54">
        <f>F12*1.2</f>
        <v>8265.6</v>
      </c>
      <c r="E12" s="32">
        <f>F12*1.1</f>
        <v>7576.8</v>
      </c>
      <c r="F12" s="32">
        <v>6888</v>
      </c>
      <c r="G12" s="32">
        <f>F12*0.75</f>
        <v>5166</v>
      </c>
      <c r="H12" s="33">
        <f>F12*0.5</f>
        <v>3444</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"2ГИС.УХТА" (версия для ПК); Интернет-площадка 2gis.ru на основе Cправочника организаций "2ГИС.УХТА"; Электронный справочник на основе Справочника организаций "2ГИС.УХТА" (мобильная версия); Интернет-площадки и Веб-приложения на основе Cправочника организаций "2ГИС.УХТА",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1008</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"2ГИС.УХТА"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"2ГИС.УХТА"; Электронный справочник "2ГИС.УХТА"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"2ГИС.УХТА"; Электронный справочник на основе Справочника организаций "2ГИС.УХТА" (мобильная версия); Интернет-площадки и Веб-приложения на основе Cправочника организаций "2ГИС.УХТА", http://api.2gis.ru/</v>
      </c>
      <c r="D23" s="271">
        <v>72</v>
      </c>
      <c r="E23" s="272"/>
      <c r="F23" s="272"/>
      <c r="G23" s="272"/>
      <c r="H23" s="273"/>
    </row>
    <row r="24" spans="1:8" s="16" customFormat="1" ht="94.5" customHeight="1" x14ac:dyDescent="0.2">
      <c r="A24" s="71"/>
      <c r="B24" s="92"/>
      <c r="C24" s="93"/>
      <c r="D24" s="94"/>
      <c r="E24" s="95"/>
      <c r="F24" s="95"/>
      <c r="G24" s="95"/>
      <c r="H24" s="274"/>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25" s="275"/>
      <c r="E25" s="276"/>
      <c r="F25" s="276"/>
      <c r="G25" s="276"/>
      <c r="H25" s="277"/>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"2ГИС.УХТА" (версия для ПК); Интернет-площадка 2gis.ru на основе Cправочника организаций "2ГИС.УХТА"; Электронный справочник на основе Справочника организаций "2ГИС.УХТА" (мобильная версия)</v>
      </c>
      <c r="D27" s="31">
        <f>F27*1.2</f>
        <v>10540.8</v>
      </c>
      <c r="E27" s="32">
        <f>F27*1.1</f>
        <v>9662.4000000000015</v>
      </c>
      <c r="F27" s="32">
        <v>8784</v>
      </c>
      <c r="G27" s="32">
        <f>F27*0.75</f>
        <v>6588</v>
      </c>
      <c r="H27" s="33">
        <f>F27*0.5</f>
        <v>4392</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"2ГИС.УХТА"; Электронный справочник на основе Справочника организаций "2ГИС.УХТА"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"2ГИС.УХТА" (версия для ПК); Интернет-площадка 2gis.ru на основе Cправочника организаций "2ГИС.УХТА"; Электронный справочник на основе Справочника организаций "2ГИС.УХТА" (мобильная версия)</v>
      </c>
      <c r="D32" s="54">
        <f>F32*1.2</f>
        <v>11577.6</v>
      </c>
      <c r="E32" s="32">
        <f>F32*1.1</f>
        <v>10612.800000000001</v>
      </c>
      <c r="F32" s="32">
        <v>9648</v>
      </c>
      <c r="G32" s="32">
        <f>F32*0.75</f>
        <v>7236</v>
      </c>
      <c r="H32" s="33">
        <f>F32*0.5</f>
        <v>4824</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"2ГИС.УХТА"; Электронный справочник на основе Справочника организаций "2ГИС.УХТА"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1440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"2ГИС.УХТА"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"2ГИС.УХТА"; Электронный справочник "2ГИС.УХТА"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"2ГИС.УХТА"; Электронный справочник на основе Справочника организаций "2ГИС.УХТА" (мобильная версия)</v>
      </c>
      <c r="D43" s="90">
        <v>108</v>
      </c>
      <c r="E43" s="90"/>
      <c r="F43" s="90"/>
      <c r="G43" s="90"/>
      <c r="H43" s="91"/>
    </row>
    <row r="44" spans="1:8" s="16" customFormat="1" ht="69.75" customHeight="1" x14ac:dyDescent="0.2">
      <c r="A44" s="71"/>
      <c r="B44" s="92"/>
      <c r="C44" s="93"/>
      <c r="D44" s="95"/>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45" s="95"/>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46" s="100"/>
      <c r="E46" s="100"/>
      <c r="F46" s="100"/>
      <c r="G46" s="100"/>
      <c r="H46" s="101"/>
    </row>
    <row r="47" spans="1:8" ht="21.75" thickBot="1" x14ac:dyDescent="0.25">
      <c r="A47" s="81"/>
      <c r="B47" s="129"/>
      <c r="C47" s="130"/>
      <c r="D47" s="113"/>
      <c r="E47" s="114"/>
      <c r="F47" s="114"/>
      <c r="G47" s="114"/>
      <c r="H47" s="115"/>
    </row>
    <row r="48" spans="1:8" ht="42.75" thickBot="1" x14ac:dyDescent="0.25">
      <c r="A48" s="278" t="s">
        <v>176</v>
      </c>
      <c r="B48" s="66" t="s">
        <v>177</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"2ГИС.УХТА" (версия для ПК)</v>
      </c>
      <c r="D48" s="279">
        <f>F48*1.2</f>
        <v>288</v>
      </c>
      <c r="E48" s="279">
        <f>F48*1.1</f>
        <v>264</v>
      </c>
      <c r="F48" s="279">
        <v>240</v>
      </c>
      <c r="G48" s="279">
        <f>F48*0.75</f>
        <v>180</v>
      </c>
      <c r="H48" s="279">
        <f>F48*0.5</f>
        <v>120</v>
      </c>
    </row>
    <row r="49" spans="1:8" ht="84.75" thickBot="1" x14ac:dyDescent="0.25">
      <c r="A49" s="278"/>
      <c r="B49" s="72" t="s">
        <v>178</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"2ГИС.УХТА" (версия для ПК); Интернет-площадка 2gis.ru на основе Cправочника организаций "2ГИС.УХТА"; Электронный справочник на основе Справочника организаций "2ГИС.УХТА" (мобильная версия)</v>
      </c>
      <c r="D49" s="280"/>
      <c r="E49" s="280"/>
      <c r="F49" s="280"/>
      <c r="G49" s="280"/>
      <c r="H49" s="280"/>
    </row>
    <row r="50" spans="1:8" ht="63.75" thickBot="1" x14ac:dyDescent="0.25">
      <c r="A50" s="278"/>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"2ГИС.УХТА"; Электронный справочник на основе Справочника организаций "2ГИС.УХТА" (мобильная версия)</v>
      </c>
      <c r="D50" s="280"/>
      <c r="E50" s="280"/>
      <c r="F50" s="280"/>
      <c r="G50" s="280"/>
      <c r="H50" s="280"/>
    </row>
    <row r="51" spans="1:8" ht="21.75" thickBot="1" x14ac:dyDescent="0.25">
      <c r="A51" s="81"/>
      <c r="B51" s="129"/>
      <c r="C51" s="130"/>
      <c r="D51" s="113"/>
      <c r="E51" s="114"/>
      <c r="F51" s="114"/>
      <c r="G51" s="114"/>
      <c r="H51" s="115"/>
    </row>
    <row r="52" spans="1:8" ht="42" x14ac:dyDescent="0.2">
      <c r="A52" s="281" t="s">
        <v>179</v>
      </c>
      <c r="B52" s="66" t="s">
        <v>180</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"2ГИС.УХТА" (версия для ПК)</v>
      </c>
      <c r="D52" s="89">
        <v>480</v>
      </c>
      <c r="E52" s="90"/>
      <c r="F52" s="90"/>
      <c r="G52" s="90"/>
      <c r="H52" s="91"/>
    </row>
    <row r="53" spans="1:8" ht="63.75"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"2ГИС.УХТА"; Электронный справочник на основе Справочника организаций "2ГИС.УХТА" (мобильная версия)</v>
      </c>
      <c r="D53" s="99"/>
      <c r="E53" s="100"/>
      <c r="F53" s="100"/>
      <c r="G53" s="100"/>
      <c r="H53" s="101"/>
    </row>
    <row r="54" spans="1:8" s="16" customFormat="1" ht="24.95" customHeight="1" thickBot="1" x14ac:dyDescent="0.25">
      <c r="A54" s="81"/>
      <c r="B54" s="82"/>
      <c r="C54" s="83"/>
      <c r="D54" s="113"/>
      <c r="E54" s="114"/>
      <c r="F54" s="114"/>
      <c r="G54" s="114"/>
      <c r="H54" s="115"/>
    </row>
    <row r="55" spans="1:8" s="16" customFormat="1" ht="48" customHeight="1" x14ac:dyDescent="0.2">
      <c r="A55" s="29" t="s">
        <v>31</v>
      </c>
      <c r="B55" s="30" t="s">
        <v>27</v>
      </c>
      <c r="C5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"2ГИС.УХТА" (версия для ПК); Интернет-площадка 2gis.ru на основе Cправочника организаций "2ГИС.УХТА"; Электронный справочник на основе Справочника организаций "2ГИС.УХТА" (мобильная версия); Интернет-площадки и Веб-приложения на основе Cправочника организаций "2ГИС.УХТА", http://api.2gis.ru/</v>
      </c>
      <c r="D55" s="31">
        <f>F55*1.2</f>
        <v>9028.7999999999993</v>
      </c>
      <c r="E55" s="32">
        <f>F55*1.1</f>
        <v>8276.4000000000015</v>
      </c>
      <c r="F55" s="32">
        <v>7524</v>
      </c>
      <c r="G55" s="32">
        <f>F55*0.75</f>
        <v>5643</v>
      </c>
      <c r="H55" s="33">
        <f>F55*0.5</f>
        <v>3762</v>
      </c>
    </row>
    <row r="56" spans="1:8" s="16" customFormat="1" ht="132" customHeight="1" x14ac:dyDescent="0.2">
      <c r="A56" s="34"/>
      <c r="B56" s="35"/>
      <c r="C56" s="35"/>
      <c r="D56" s="36"/>
      <c r="E56" s="37"/>
      <c r="F56" s="37"/>
      <c r="G56" s="37"/>
      <c r="H56" s="38"/>
    </row>
    <row r="57" spans="1:8" s="16" customFormat="1" ht="127.5" customHeight="1" x14ac:dyDescent="0.2">
      <c r="A57" s="34"/>
      <c r="B57" s="39" t="s">
        <v>12</v>
      </c>
      <c r="C5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"2ГИС.УХТА" (версия для ПК); Интернет-площадка 2gis.ru на основе Cправочника организаций "2ГИС.УХТА"; Электронный справочник на основе Справочника организаций "2ГИС.УХТА" (мобильная версия); Интернет-площадки и Веб-приложения на основе Cправочника организаций "2ГИС.УХТА", http://api.2gis.ru/</v>
      </c>
      <c r="D57" s="36"/>
      <c r="E57" s="37"/>
      <c r="F57" s="37"/>
      <c r="G57" s="37"/>
      <c r="H57" s="38"/>
    </row>
    <row r="58" spans="1:8" s="16" customFormat="1" ht="127.5" customHeight="1" thickBot="1" x14ac:dyDescent="0.25">
      <c r="A58" s="119"/>
      <c r="B58" s="120" t="s">
        <v>33</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58" s="121"/>
      <c r="E58" s="122"/>
      <c r="F58" s="122"/>
      <c r="G58" s="122"/>
      <c r="H58" s="123"/>
    </row>
    <row r="59" spans="1:8" s="16" customFormat="1" ht="166.5" customHeight="1" thickBot="1" x14ac:dyDescent="0.25">
      <c r="A59" s="41"/>
      <c r="B59" s="42" t="s">
        <v>13</v>
      </c>
      <c r="C5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59" s="44"/>
      <c r="E59" s="45"/>
      <c r="F59" s="45"/>
      <c r="G59" s="45"/>
      <c r="H59" s="46"/>
    </row>
    <row r="60" spans="1:8" s="16" customFormat="1" ht="24.95" customHeight="1" thickBot="1" x14ac:dyDescent="0.25">
      <c r="A60" s="47"/>
      <c r="B60" s="48"/>
      <c r="C60" s="49"/>
      <c r="D60" s="50"/>
      <c r="E60" s="51"/>
      <c r="F60" s="51"/>
      <c r="G60" s="51"/>
      <c r="H60" s="52"/>
    </row>
    <row r="61" spans="1:8" s="16" customFormat="1" ht="48" customHeight="1" x14ac:dyDescent="0.2">
      <c r="A61" s="53" t="s">
        <v>35</v>
      </c>
      <c r="B61" s="30" t="s">
        <v>27</v>
      </c>
      <c r="C61"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"2ГИС.УХТА" (версия для ПК); Интернет-площадка 2gis.ru на основе Cправочника организаций "2ГИС.УХТА"; Электронный справочник на основе Справочника организаций "2ГИС.УХТА" (мобильная версия); Интернет-площадки и Веб-приложения на основе Cправочника организаций "2ГИС.УХТА", http://api.2gis.ru/</v>
      </c>
      <c r="D61" s="54">
        <f>F61*1.2</f>
        <v>9921.6</v>
      </c>
      <c r="E61" s="32">
        <f>F61*1.1</f>
        <v>9094.8000000000011</v>
      </c>
      <c r="F61" s="32">
        <v>8268</v>
      </c>
      <c r="G61" s="32">
        <f>F61*0.75</f>
        <v>6201</v>
      </c>
      <c r="H61" s="33">
        <f>F61*0.5</f>
        <v>4134</v>
      </c>
    </row>
    <row r="62" spans="1:8" s="16" customFormat="1" ht="132" customHeight="1" x14ac:dyDescent="0.2">
      <c r="A62" s="55"/>
      <c r="B62" s="35"/>
      <c r="C62" s="35"/>
      <c r="D62" s="56"/>
      <c r="E62" s="37"/>
      <c r="F62" s="37"/>
      <c r="G62" s="37"/>
      <c r="H62" s="38"/>
    </row>
    <row r="63" spans="1:8" s="16" customFormat="1" ht="138.94999999999999" customHeight="1" x14ac:dyDescent="0.2">
      <c r="A63" s="55"/>
      <c r="B63" s="39" t="s">
        <v>12</v>
      </c>
      <c r="C63"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"2ГИС.УХТА" (версия для ПК); Интернет-площадка 2gis.ru на основе Cправочника организаций "2ГИС.УХТА"; Электронный справочник на основе Справочника организаций "2ГИС.УХТА" (мобильная версия); Интернет-площадки и Веб-приложения на основе Cправочника организаций "2ГИС.УХТА", http://api.2gis.ru/</v>
      </c>
      <c r="D63" s="56"/>
      <c r="E63" s="37"/>
      <c r="F63" s="37"/>
      <c r="G63" s="37"/>
      <c r="H63" s="38"/>
    </row>
    <row r="64" spans="1:8" s="16" customFormat="1" ht="166.5" customHeight="1" x14ac:dyDescent="0.2">
      <c r="A64" s="55"/>
      <c r="B64" s="57" t="s">
        <v>13</v>
      </c>
      <c r="C64"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64" s="56"/>
      <c r="E64" s="37"/>
      <c r="F64" s="37"/>
      <c r="G64" s="37"/>
      <c r="H64" s="38"/>
    </row>
    <row r="65" spans="1:8" s="16" customFormat="1" ht="92.25" customHeight="1" thickBot="1" x14ac:dyDescent="0.25">
      <c r="A65" s="59"/>
      <c r="B65" s="42" t="s">
        <v>36</v>
      </c>
      <c r="C65"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65" s="61"/>
      <c r="E65" s="45"/>
      <c r="F65" s="45"/>
      <c r="G65" s="45"/>
      <c r="H65" s="46"/>
    </row>
    <row r="66" spans="1:8" s="16" customFormat="1" ht="24.95" customHeight="1" thickBot="1" x14ac:dyDescent="0.25">
      <c r="A66" s="81"/>
      <c r="B66" s="82"/>
      <c r="C66" s="83"/>
      <c r="D66" s="84"/>
      <c r="E66" s="85"/>
      <c r="F66" s="85"/>
      <c r="G66" s="85"/>
      <c r="H66" s="86"/>
    </row>
    <row r="67" spans="1:8" s="16" customFormat="1" ht="50.1" customHeight="1" x14ac:dyDescent="0.2">
      <c r="A67" s="65" t="s">
        <v>37</v>
      </c>
      <c r="B67" s="87" t="s">
        <v>23</v>
      </c>
      <c r="C67"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"2ГИС.УХТА"; Электронный справочник на основе Справочника организаций "2ГИС.УХТА" (мобильная версия); Интернет-площадки и Веб-приложения на основе Cправочника организаций "2ГИС.УХТА", http://api.2gis.ru/</v>
      </c>
      <c r="D67" s="271">
        <v>72</v>
      </c>
      <c r="E67" s="272"/>
      <c r="F67" s="272"/>
      <c r="G67" s="272"/>
      <c r="H67" s="273"/>
    </row>
    <row r="68" spans="1:8" s="16" customFormat="1" ht="94.5" customHeight="1" x14ac:dyDescent="0.2">
      <c r="A68" s="71"/>
      <c r="B68" s="92"/>
      <c r="C68" s="93"/>
      <c r="D68" s="94"/>
      <c r="E68" s="95"/>
      <c r="F68" s="95"/>
      <c r="G68" s="95"/>
      <c r="H68" s="274"/>
    </row>
    <row r="69" spans="1:8" s="16" customFormat="1" ht="163.5" customHeight="1" thickBot="1" x14ac:dyDescent="0.25">
      <c r="A69" s="77"/>
      <c r="B69" s="97" t="s">
        <v>13</v>
      </c>
      <c r="C69"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69" s="275"/>
      <c r="E69" s="276"/>
      <c r="F69" s="276"/>
      <c r="G69" s="276"/>
      <c r="H69" s="277"/>
    </row>
    <row r="70" spans="1:8" ht="21.75" thickBot="1" x14ac:dyDescent="0.25">
      <c r="A70" s="81"/>
      <c r="B70" s="129"/>
      <c r="C70" s="130"/>
      <c r="D70" s="113"/>
      <c r="E70" s="114"/>
      <c r="F70" s="114"/>
      <c r="G70" s="114"/>
      <c r="H70" s="115"/>
    </row>
    <row r="71" spans="1:8" s="16" customFormat="1" ht="50.1" customHeight="1" thickBot="1" x14ac:dyDescent="0.25">
      <c r="A71" s="136" t="s">
        <v>38</v>
      </c>
      <c r="B71" s="137"/>
      <c r="C71" s="137"/>
      <c r="D71" s="138" t="str">
        <f>"от "&amp;MIN(D72:D91)&amp;" до "&amp;MAX(D72:D91)</f>
        <v>от 120 до 4560</v>
      </c>
      <c r="E71" s="139"/>
      <c r="F71" s="139"/>
      <c r="G71" s="139"/>
      <c r="H71" s="140"/>
    </row>
    <row r="72" spans="1:8" s="16" customFormat="1" ht="37.5" customHeight="1" outlineLevel="1" x14ac:dyDescent="0.2">
      <c r="A72" s="141" t="s">
        <v>39</v>
      </c>
      <c r="B72" s="142"/>
      <c r="C72" s="143" t="str">
        <f>"Электронный справочник на основе Справочника организаций"&amp;$C$2&amp;" (версия для ПК)"</f>
        <v>Электронный справочник на основе Справочника организаций"2ГИС.УХТА" (версия для ПК)</v>
      </c>
      <c r="D72" s="144">
        <v>120</v>
      </c>
      <c r="E72" s="145"/>
      <c r="F72" s="145"/>
      <c r="G72" s="145"/>
      <c r="H72" s="146"/>
    </row>
    <row r="73" spans="1:8" s="16" customFormat="1" ht="37.5" customHeight="1" outlineLevel="1" x14ac:dyDescent="0.2">
      <c r="A73" s="147" t="s">
        <v>40</v>
      </c>
      <c r="B73" s="148"/>
      <c r="C73" s="143"/>
      <c r="D73" s="36">
        <v>240</v>
      </c>
      <c r="E73" s="37"/>
      <c r="F73" s="37"/>
      <c r="G73" s="37"/>
      <c r="H73" s="38"/>
    </row>
    <row r="74" spans="1:8" s="16" customFormat="1" ht="37.5" customHeight="1" outlineLevel="1" x14ac:dyDescent="0.2">
      <c r="A74" s="147" t="s">
        <v>41</v>
      </c>
      <c r="B74" s="148"/>
      <c r="C74" s="143"/>
      <c r="D74" s="36">
        <v>480</v>
      </c>
      <c r="E74" s="37"/>
      <c r="F74" s="37"/>
      <c r="G74" s="37"/>
      <c r="H74" s="38"/>
    </row>
    <row r="75" spans="1:8" s="16" customFormat="1" ht="37.5" customHeight="1" outlineLevel="1" x14ac:dyDescent="0.2">
      <c r="A75" s="147" t="s">
        <v>42</v>
      </c>
      <c r="B75" s="148"/>
      <c r="C75" s="143"/>
      <c r="D75" s="36">
        <v>720</v>
      </c>
      <c r="E75" s="37"/>
      <c r="F75" s="37"/>
      <c r="G75" s="37"/>
      <c r="H75" s="38"/>
    </row>
    <row r="76" spans="1:8" s="16" customFormat="1" ht="37.5" customHeight="1" outlineLevel="1" x14ac:dyDescent="0.2">
      <c r="A76" s="147" t="s">
        <v>43</v>
      </c>
      <c r="B76" s="148"/>
      <c r="C76" s="143"/>
      <c r="D76" s="36">
        <v>960</v>
      </c>
      <c r="E76" s="37"/>
      <c r="F76" s="37"/>
      <c r="G76" s="37"/>
      <c r="H76" s="38"/>
    </row>
    <row r="77" spans="1:8" s="16" customFormat="1" ht="37.5" customHeight="1" outlineLevel="1" x14ac:dyDescent="0.2">
      <c r="A77" s="147" t="s">
        <v>44</v>
      </c>
      <c r="B77" s="148"/>
      <c r="C77" s="143"/>
      <c r="D77" s="36">
        <v>1200</v>
      </c>
      <c r="E77" s="37"/>
      <c r="F77" s="37"/>
      <c r="G77" s="37"/>
      <c r="H77" s="38"/>
    </row>
    <row r="78" spans="1:8" s="16" customFormat="1" ht="37.5" customHeight="1" outlineLevel="1" x14ac:dyDescent="0.2">
      <c r="A78" s="147" t="s">
        <v>45</v>
      </c>
      <c r="B78" s="148"/>
      <c r="C78" s="143"/>
      <c r="D78" s="36">
        <v>1440</v>
      </c>
      <c r="E78" s="37"/>
      <c r="F78" s="37"/>
      <c r="G78" s="37"/>
      <c r="H78" s="38"/>
    </row>
    <row r="79" spans="1:8" s="16" customFormat="1" ht="37.5" customHeight="1" outlineLevel="1" x14ac:dyDescent="0.2">
      <c r="A79" s="147" t="s">
        <v>46</v>
      </c>
      <c r="B79" s="148"/>
      <c r="C79" s="143"/>
      <c r="D79" s="36">
        <v>1680</v>
      </c>
      <c r="E79" s="37"/>
      <c r="F79" s="37"/>
      <c r="G79" s="37"/>
      <c r="H79" s="38"/>
    </row>
    <row r="80" spans="1:8" s="16" customFormat="1" ht="37.5" customHeight="1" outlineLevel="1" x14ac:dyDescent="0.2">
      <c r="A80" s="147" t="s">
        <v>47</v>
      </c>
      <c r="B80" s="148"/>
      <c r="C80" s="143"/>
      <c r="D80" s="36">
        <v>1920</v>
      </c>
      <c r="E80" s="37"/>
      <c r="F80" s="37"/>
      <c r="G80" s="37"/>
      <c r="H80" s="38"/>
    </row>
    <row r="81" spans="1:8" s="16" customFormat="1" ht="37.5" customHeight="1" outlineLevel="1" x14ac:dyDescent="0.2">
      <c r="A81" s="147" t="s">
        <v>48</v>
      </c>
      <c r="B81" s="148"/>
      <c r="C81" s="143"/>
      <c r="D81" s="36">
        <v>2160</v>
      </c>
      <c r="E81" s="37"/>
      <c r="F81" s="37"/>
      <c r="G81" s="37"/>
      <c r="H81" s="38"/>
    </row>
    <row r="82" spans="1:8" s="16" customFormat="1" ht="37.5" customHeight="1" outlineLevel="1" x14ac:dyDescent="0.2">
      <c r="A82" s="147" t="s">
        <v>49</v>
      </c>
      <c r="B82" s="148"/>
      <c r="C82" s="143"/>
      <c r="D82" s="36">
        <v>2400</v>
      </c>
      <c r="E82" s="37"/>
      <c r="F82" s="37"/>
      <c r="G82" s="37"/>
      <c r="H82" s="38"/>
    </row>
    <row r="83" spans="1:8" s="16" customFormat="1" ht="37.5" customHeight="1" outlineLevel="1" x14ac:dyDescent="0.2">
      <c r="A83" s="147" t="s">
        <v>50</v>
      </c>
      <c r="B83" s="148"/>
      <c r="C83" s="143"/>
      <c r="D83" s="36">
        <v>2640</v>
      </c>
      <c r="E83" s="37"/>
      <c r="F83" s="37"/>
      <c r="G83" s="37"/>
      <c r="H83" s="38"/>
    </row>
    <row r="84" spans="1:8" s="16" customFormat="1" ht="37.5" customHeight="1" outlineLevel="1" x14ac:dyDescent="0.2">
      <c r="A84" s="147" t="s">
        <v>51</v>
      </c>
      <c r="B84" s="148"/>
      <c r="C84" s="143"/>
      <c r="D84" s="36">
        <v>2880</v>
      </c>
      <c r="E84" s="37"/>
      <c r="F84" s="37"/>
      <c r="G84" s="37"/>
      <c r="H84" s="38"/>
    </row>
    <row r="85" spans="1:8" s="16" customFormat="1" ht="37.5" customHeight="1" outlineLevel="1" x14ac:dyDescent="0.2">
      <c r="A85" s="147" t="s">
        <v>52</v>
      </c>
      <c r="B85" s="148"/>
      <c r="C85" s="143"/>
      <c r="D85" s="36">
        <v>3120</v>
      </c>
      <c r="E85" s="37"/>
      <c r="F85" s="37"/>
      <c r="G85" s="37"/>
      <c r="H85" s="38"/>
    </row>
    <row r="86" spans="1:8" s="16" customFormat="1" ht="37.5" customHeight="1" outlineLevel="1" x14ac:dyDescent="0.2">
      <c r="A86" s="147" t="s">
        <v>53</v>
      </c>
      <c r="B86" s="148"/>
      <c r="C86" s="143"/>
      <c r="D86" s="36">
        <v>3360</v>
      </c>
      <c r="E86" s="37"/>
      <c r="F86" s="37"/>
      <c r="G86" s="37"/>
      <c r="H86" s="38"/>
    </row>
    <row r="87" spans="1:8" s="16" customFormat="1" ht="37.5" customHeight="1" outlineLevel="1" x14ac:dyDescent="0.2">
      <c r="A87" s="147" t="s">
        <v>54</v>
      </c>
      <c r="B87" s="148"/>
      <c r="C87" s="143"/>
      <c r="D87" s="36">
        <v>3600</v>
      </c>
      <c r="E87" s="37"/>
      <c r="F87" s="37"/>
      <c r="G87" s="37"/>
      <c r="H87" s="38"/>
    </row>
    <row r="88" spans="1:8" s="16" customFormat="1" ht="37.5" customHeight="1" outlineLevel="1" x14ac:dyDescent="0.2">
      <c r="A88" s="147" t="s">
        <v>55</v>
      </c>
      <c r="B88" s="148"/>
      <c r="C88" s="143"/>
      <c r="D88" s="36">
        <v>3840</v>
      </c>
      <c r="E88" s="37"/>
      <c r="F88" s="37"/>
      <c r="G88" s="37"/>
      <c r="H88" s="38"/>
    </row>
    <row r="89" spans="1:8" s="16" customFormat="1" ht="37.5" customHeight="1" outlineLevel="1" x14ac:dyDescent="0.2">
      <c r="A89" s="147" t="s">
        <v>56</v>
      </c>
      <c r="B89" s="148"/>
      <c r="C89" s="143"/>
      <c r="D89" s="36">
        <v>4080</v>
      </c>
      <c r="E89" s="37"/>
      <c r="F89" s="37"/>
      <c r="G89" s="37"/>
      <c r="H89" s="38"/>
    </row>
    <row r="90" spans="1:8" s="16" customFormat="1" ht="37.5" customHeight="1" outlineLevel="1" x14ac:dyDescent="0.2">
      <c r="A90" s="147" t="s">
        <v>57</v>
      </c>
      <c r="B90" s="148"/>
      <c r="C90" s="143"/>
      <c r="D90" s="36">
        <v>4320</v>
      </c>
      <c r="E90" s="37"/>
      <c r="F90" s="37"/>
      <c r="G90" s="37"/>
      <c r="H90" s="38"/>
    </row>
    <row r="91" spans="1:8" s="16" customFormat="1" ht="37.5" customHeight="1" outlineLevel="1" thickBot="1" x14ac:dyDescent="0.25">
      <c r="A91" s="147" t="s">
        <v>58</v>
      </c>
      <c r="B91" s="148"/>
      <c r="C91" s="143"/>
      <c r="D91" s="36">
        <v>4560</v>
      </c>
      <c r="E91" s="37"/>
      <c r="F91" s="37"/>
      <c r="G91" s="37"/>
      <c r="H91" s="38"/>
    </row>
    <row r="92" spans="1:8" s="16" customFormat="1" ht="50.1" customHeight="1" thickBot="1" x14ac:dyDescent="0.25">
      <c r="A92" s="136" t="s">
        <v>59</v>
      </c>
      <c r="B92" s="137"/>
      <c r="C92" s="137"/>
      <c r="D92" s="138" t="str">
        <f>"от "&amp;MIN(D93:D104)&amp;" до "&amp;MAX(D93:D104)</f>
        <v>от 240 до 3954</v>
      </c>
      <c r="E92" s="139"/>
      <c r="F92" s="139"/>
      <c r="G92" s="139"/>
      <c r="H92" s="140"/>
    </row>
    <row r="93" spans="1:8" s="16" customFormat="1" ht="161.25" customHeight="1" x14ac:dyDescent="0.2">
      <c r="A93" s="514" t="s">
        <v>616</v>
      </c>
      <c r="B93" s="150" t="s">
        <v>197</v>
      </c>
      <c r="C93" s="3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93" s="144">
        <v>534</v>
      </c>
      <c r="E93" s="145"/>
      <c r="F93" s="145"/>
      <c r="G93" s="145"/>
      <c r="H93" s="146"/>
    </row>
    <row r="94" spans="1:8" s="16" customFormat="1" ht="152.25" customHeight="1" x14ac:dyDescent="0.2">
      <c r="A94" s="691" t="s">
        <v>617</v>
      </c>
      <c r="B94" s="150" t="s">
        <v>13</v>
      </c>
      <c r="C94" s="355"/>
      <c r="D94" s="144">
        <v>354</v>
      </c>
      <c r="E94" s="145"/>
      <c r="F94" s="145"/>
      <c r="G94" s="145"/>
      <c r="H94" s="146"/>
    </row>
    <row r="95" spans="1:8" s="16" customFormat="1" ht="152.25" customHeight="1" x14ac:dyDescent="0.2">
      <c r="A95" s="149" t="s">
        <v>60</v>
      </c>
      <c r="B95" s="150" t="s">
        <v>13</v>
      </c>
      <c r="C95" s="35"/>
      <c r="D95" s="144">
        <v>534</v>
      </c>
      <c r="E95" s="145"/>
      <c r="F95" s="145"/>
      <c r="G95" s="145"/>
      <c r="H95" s="146"/>
    </row>
    <row r="96" spans="1:8" s="16" customFormat="1" ht="37.5" customHeight="1" x14ac:dyDescent="0.2">
      <c r="A96" s="160" t="s">
        <v>61</v>
      </c>
      <c r="B96" s="285"/>
      <c r="C96" s="156" t="str">
        <f>"Электронный справочник на основе Справочника организаций"&amp;$C$2&amp;" (версия для ПК)"</f>
        <v>Электронный справочник на основе Справочника организаций"2ГИС.УХТА" (версия для ПК)</v>
      </c>
      <c r="D96" s="36">
        <v>354</v>
      </c>
      <c r="E96" s="37"/>
      <c r="F96" s="37"/>
      <c r="G96" s="37"/>
      <c r="H96" s="38"/>
    </row>
    <row r="97" spans="1:8" s="16" customFormat="1" ht="37.5" customHeight="1" x14ac:dyDescent="0.2">
      <c r="A97" s="160" t="s">
        <v>62</v>
      </c>
      <c r="B97" s="285"/>
      <c r="C97" s="159"/>
      <c r="D97" s="36">
        <v>2010</v>
      </c>
      <c r="E97" s="37"/>
      <c r="F97" s="37"/>
      <c r="G97" s="37"/>
      <c r="H97" s="38"/>
    </row>
    <row r="98" spans="1:8" s="16" customFormat="1" ht="37.5" customHeight="1" x14ac:dyDescent="0.2">
      <c r="A98" s="160" t="s">
        <v>63</v>
      </c>
      <c r="B98" s="285"/>
      <c r="C98" s="159"/>
      <c r="D98" s="36">
        <v>1122</v>
      </c>
      <c r="E98" s="37"/>
      <c r="F98" s="37"/>
      <c r="G98" s="37"/>
      <c r="H98" s="38"/>
    </row>
    <row r="99" spans="1:8" s="16" customFormat="1" ht="37.5" customHeight="1" x14ac:dyDescent="0.2">
      <c r="A99" s="160" t="s">
        <v>64</v>
      </c>
      <c r="B99" s="161"/>
      <c r="C99" s="159"/>
      <c r="D99" s="36">
        <v>1536</v>
      </c>
      <c r="E99" s="37"/>
      <c r="F99" s="37"/>
      <c r="G99" s="37"/>
      <c r="H99" s="38"/>
    </row>
    <row r="100" spans="1:8" s="16" customFormat="1" ht="37.5" customHeight="1" x14ac:dyDescent="0.2">
      <c r="A100" s="160" t="s">
        <v>65</v>
      </c>
      <c r="B100" s="285"/>
      <c r="C100" s="159"/>
      <c r="D100" s="36">
        <v>240</v>
      </c>
      <c r="E100" s="37"/>
      <c r="F100" s="37"/>
      <c r="G100" s="37"/>
      <c r="H100" s="38"/>
    </row>
    <row r="101" spans="1:8" s="16" customFormat="1" ht="37.5" customHeight="1" x14ac:dyDescent="0.2">
      <c r="A101" s="160" t="s">
        <v>66</v>
      </c>
      <c r="B101" s="285"/>
      <c r="C101" s="159"/>
      <c r="D101" s="36">
        <v>240</v>
      </c>
      <c r="E101" s="37"/>
      <c r="F101" s="37"/>
      <c r="G101" s="37"/>
      <c r="H101" s="38"/>
    </row>
    <row r="102" spans="1:8" s="16" customFormat="1" ht="37.5" customHeight="1" x14ac:dyDescent="0.2">
      <c r="A102" s="160" t="s">
        <v>67</v>
      </c>
      <c r="B102" s="285"/>
      <c r="C102" s="159"/>
      <c r="D102" s="36">
        <v>480</v>
      </c>
      <c r="E102" s="37"/>
      <c r="F102" s="37"/>
      <c r="G102" s="37"/>
      <c r="H102" s="38"/>
    </row>
    <row r="103" spans="1:8" s="16" customFormat="1" ht="37.5" customHeight="1" x14ac:dyDescent="0.2">
      <c r="A103" s="160" t="s">
        <v>68</v>
      </c>
      <c r="B103" s="285"/>
      <c r="C103" s="159"/>
      <c r="D103" s="36">
        <v>720</v>
      </c>
      <c r="E103" s="37"/>
      <c r="F103" s="37"/>
      <c r="G103" s="37"/>
      <c r="H103" s="38"/>
    </row>
    <row r="104" spans="1:8" s="16" customFormat="1" ht="37.5" customHeight="1" thickBot="1" x14ac:dyDescent="0.25">
      <c r="A104" s="207" t="s">
        <v>69</v>
      </c>
      <c r="B104" s="286"/>
      <c r="C104" s="164"/>
      <c r="D104" s="36">
        <v>3954</v>
      </c>
      <c r="E104" s="37"/>
      <c r="F104" s="37"/>
      <c r="G104" s="37"/>
      <c r="H104" s="38"/>
    </row>
    <row r="105" spans="1:8" s="16" customFormat="1" ht="117.75" customHeight="1" thickBot="1" x14ac:dyDescent="0.25">
      <c r="A105" s="287" t="s">
        <v>71</v>
      </c>
      <c r="B105" s="288"/>
      <c r="C105" s="28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"2ГИС.УХТА" (версия для ПК); Интернет-площадка 2gis.ru на основе Cправочника организаций "2ГИС.УХТА"; Электронный справочник на основе Справочника организаций "2ГИС.УХТА" (мобильная версия); Интернет-площадки и Веб-приложения на основе Cправочника организаций "2ГИС.УХТА", http://api.2gis.ru/</v>
      </c>
      <c r="D105" s="45">
        <v>30</v>
      </c>
      <c r="E105" s="45"/>
      <c r="F105" s="45"/>
      <c r="G105" s="45"/>
      <c r="H105" s="46"/>
    </row>
    <row r="106" spans="1:8" s="28" customFormat="1" ht="50.1" customHeight="1" thickBot="1" x14ac:dyDescent="0.25">
      <c r="A106" s="24" t="s">
        <v>72</v>
      </c>
      <c r="B106" s="25"/>
      <c r="C106" s="26"/>
      <c r="D106" s="173" t="str">
        <f>"от "&amp;MIN(D108,D128:H129,F168,D130:H144)&amp;" до "&amp;MAX(D108,D128:H129,F168,D130:H144)</f>
        <v>от 504 до 6018</v>
      </c>
      <c r="E106" s="173"/>
      <c r="F106" s="173"/>
      <c r="G106" s="173"/>
      <c r="H106" s="174"/>
    </row>
    <row r="107" spans="1:8" s="16" customFormat="1" ht="24.95" customHeight="1" thickBot="1" x14ac:dyDescent="0.25">
      <c r="A107" s="290"/>
      <c r="B107" s="291"/>
      <c r="C107" s="130"/>
      <c r="D107" s="292"/>
      <c r="E107" s="292"/>
      <c r="F107" s="292"/>
      <c r="G107" s="292"/>
      <c r="H107" s="293"/>
    </row>
    <row r="108" spans="1:8" s="16" customFormat="1" ht="55.5" customHeight="1" thickBot="1" x14ac:dyDescent="0.25">
      <c r="A108" s="179" t="s">
        <v>73</v>
      </c>
      <c r="B108" s="180"/>
      <c r="C108"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"2ГИС.УХТА" (версия для ПК); Интернет-площадка 2gis.kz на основе Cправочника организаций "2ГИС.УХТА"; Электронный справочник на основе Справочника организаций "2ГИС.УХТА" (мобильная версия); Интернет-площадки и Веб-приложения на основе Cправочника организаций "2ГИС.УХТА", http://api.2gis.kz/</v>
      </c>
      <c r="D108" s="182">
        <v>900</v>
      </c>
      <c r="E108" s="182"/>
      <c r="F108" s="182"/>
      <c r="G108" s="182"/>
      <c r="H108" s="183"/>
    </row>
    <row r="109" spans="1:8" s="16" customFormat="1" ht="55.5" customHeight="1" thickBot="1" x14ac:dyDescent="0.25">
      <c r="A109" s="184" t="s">
        <v>74</v>
      </c>
      <c r="B109" s="185"/>
      <c r="C109" s="186"/>
      <c r="D109" s="187" t="s">
        <v>75</v>
      </c>
      <c r="E109" s="188"/>
      <c r="F109" s="188"/>
      <c r="G109" s="188"/>
      <c r="H109" s="189"/>
    </row>
    <row r="110" spans="1:8" s="16" customFormat="1" ht="55.5" customHeight="1" x14ac:dyDescent="0.2">
      <c r="A110" s="190" t="s">
        <v>76</v>
      </c>
      <c r="B110" s="191"/>
      <c r="C110" s="186"/>
      <c r="D110" s="157">
        <f>D108/4</f>
        <v>225</v>
      </c>
      <c r="E110" s="157"/>
      <c r="F110" s="157"/>
      <c r="G110" s="157"/>
      <c r="H110" s="158"/>
    </row>
    <row r="111" spans="1:8" s="16" customFormat="1" ht="55.5" customHeight="1" x14ac:dyDescent="0.2">
      <c r="A111" s="190" t="s">
        <v>77</v>
      </c>
      <c r="B111" s="191"/>
      <c r="C111" s="186"/>
      <c r="D111" s="157">
        <f>D108/5</f>
        <v>180</v>
      </c>
      <c r="E111" s="157"/>
      <c r="F111" s="157"/>
      <c r="G111" s="157"/>
      <c r="H111" s="158"/>
    </row>
    <row r="112" spans="1:8" s="16" customFormat="1" ht="55.5" customHeight="1" x14ac:dyDescent="0.2">
      <c r="A112" s="190" t="s">
        <v>78</v>
      </c>
      <c r="B112" s="191"/>
      <c r="C112" s="186"/>
      <c r="D112" s="157">
        <f>D108/6</f>
        <v>150</v>
      </c>
      <c r="E112" s="157"/>
      <c r="F112" s="157"/>
      <c r="G112" s="157"/>
      <c r="H112" s="158"/>
    </row>
    <row r="113" spans="1:8" s="16" customFormat="1" ht="55.5" customHeight="1" x14ac:dyDescent="0.2">
      <c r="A113" s="190" t="s">
        <v>79</v>
      </c>
      <c r="B113" s="191"/>
      <c r="C113" s="186"/>
      <c r="D113" s="157">
        <f>D108/7</f>
        <v>128.57142857142858</v>
      </c>
      <c r="E113" s="157"/>
      <c r="F113" s="157"/>
      <c r="G113" s="157"/>
      <c r="H113" s="158"/>
    </row>
    <row r="114" spans="1:8" s="16" customFormat="1" ht="55.5" customHeight="1" x14ac:dyDescent="0.2">
      <c r="A114" s="190" t="s">
        <v>80</v>
      </c>
      <c r="B114" s="191"/>
      <c r="C114" s="186"/>
      <c r="D114" s="157">
        <f>D108/8</f>
        <v>112.5</v>
      </c>
      <c r="E114" s="157"/>
      <c r="F114" s="157"/>
      <c r="G114" s="157"/>
      <c r="H114" s="158"/>
    </row>
    <row r="115" spans="1:8" s="16" customFormat="1" ht="55.5" customHeight="1" x14ac:dyDescent="0.2">
      <c r="A115" s="190" t="s">
        <v>81</v>
      </c>
      <c r="B115" s="191"/>
      <c r="C115" s="186"/>
      <c r="D115" s="157">
        <f>D108/9</f>
        <v>100</v>
      </c>
      <c r="E115" s="157"/>
      <c r="F115" s="157"/>
      <c r="G115" s="157"/>
      <c r="H115" s="158"/>
    </row>
    <row r="116" spans="1:8" s="16" customFormat="1" ht="55.5" customHeight="1" x14ac:dyDescent="0.2">
      <c r="A116" s="190" t="s">
        <v>82</v>
      </c>
      <c r="B116" s="191"/>
      <c r="C116" s="186"/>
      <c r="D116" s="157">
        <f>D108/10</f>
        <v>90</v>
      </c>
      <c r="E116" s="157"/>
      <c r="F116" s="157"/>
      <c r="G116" s="157"/>
      <c r="H116" s="158"/>
    </row>
    <row r="117" spans="1:8" s="16" customFormat="1" ht="55.5" customHeight="1" thickBot="1" x14ac:dyDescent="0.25">
      <c r="A117" s="179" t="s">
        <v>83</v>
      </c>
      <c r="B117" s="180"/>
      <c r="C117" s="186"/>
      <c r="D117" s="182">
        <v>1920</v>
      </c>
      <c r="E117" s="182"/>
      <c r="F117" s="182"/>
      <c r="G117" s="182"/>
      <c r="H117" s="183"/>
    </row>
    <row r="118" spans="1:8" s="16" customFormat="1" ht="55.5" customHeight="1" thickBot="1" x14ac:dyDescent="0.25">
      <c r="A118" s="184" t="s">
        <v>74</v>
      </c>
      <c r="B118" s="185"/>
      <c r="C118" s="186"/>
      <c r="D118" s="187" t="s">
        <v>75</v>
      </c>
      <c r="E118" s="188"/>
      <c r="F118" s="188"/>
      <c r="G118" s="188"/>
      <c r="H118" s="189"/>
    </row>
    <row r="119" spans="1:8" s="16" customFormat="1" ht="55.5" customHeight="1" x14ac:dyDescent="0.2">
      <c r="A119" s="190" t="s">
        <v>76</v>
      </c>
      <c r="B119" s="191"/>
      <c r="C119" s="186"/>
      <c r="D119" s="157">
        <v>480</v>
      </c>
      <c r="E119" s="157"/>
      <c r="F119" s="157"/>
      <c r="G119" s="157"/>
      <c r="H119" s="158"/>
    </row>
    <row r="120" spans="1:8" s="16" customFormat="1" ht="55.5" customHeight="1" x14ac:dyDescent="0.2">
      <c r="A120" s="190" t="s">
        <v>77</v>
      </c>
      <c r="B120" s="191"/>
      <c r="C120" s="186"/>
      <c r="D120" s="157">
        <v>384</v>
      </c>
      <c r="E120" s="157"/>
      <c r="F120" s="157"/>
      <c r="G120" s="157"/>
      <c r="H120" s="158"/>
    </row>
    <row r="121" spans="1:8" s="16" customFormat="1" ht="55.5" customHeight="1" x14ac:dyDescent="0.2">
      <c r="A121" s="190" t="s">
        <v>78</v>
      </c>
      <c r="B121" s="191"/>
      <c r="C121" s="186"/>
      <c r="D121" s="157">
        <v>320</v>
      </c>
      <c r="E121" s="157"/>
      <c r="F121" s="157"/>
      <c r="G121" s="157"/>
      <c r="H121" s="158"/>
    </row>
    <row r="122" spans="1:8" s="16" customFormat="1" ht="55.5" customHeight="1" x14ac:dyDescent="0.2">
      <c r="A122" s="190" t="s">
        <v>79</v>
      </c>
      <c r="B122" s="191"/>
      <c r="C122" s="186"/>
      <c r="D122" s="157">
        <v>274.28571428571428</v>
      </c>
      <c r="E122" s="157"/>
      <c r="F122" s="157"/>
      <c r="G122" s="157"/>
      <c r="H122" s="158"/>
    </row>
    <row r="123" spans="1:8" s="16" customFormat="1" ht="55.5" customHeight="1" x14ac:dyDescent="0.2">
      <c r="A123" s="190" t="s">
        <v>80</v>
      </c>
      <c r="B123" s="191"/>
      <c r="C123" s="186"/>
      <c r="D123" s="157">
        <v>240</v>
      </c>
      <c r="E123" s="157"/>
      <c r="F123" s="157"/>
      <c r="G123" s="157"/>
      <c r="H123" s="158"/>
    </row>
    <row r="124" spans="1:8" s="16" customFormat="1" ht="55.5" customHeight="1" x14ac:dyDescent="0.2">
      <c r="A124" s="190" t="s">
        <v>81</v>
      </c>
      <c r="B124" s="191"/>
      <c r="C124" s="186"/>
      <c r="D124" s="157">
        <v>213.33333333333331</v>
      </c>
      <c r="E124" s="157"/>
      <c r="F124" s="157"/>
      <c r="G124" s="157"/>
      <c r="H124" s="158"/>
    </row>
    <row r="125" spans="1:8" s="16" customFormat="1" ht="55.5" customHeight="1" thickBot="1" x14ac:dyDescent="0.25">
      <c r="A125" s="190" t="s">
        <v>82</v>
      </c>
      <c r="B125" s="191"/>
      <c r="C125" s="194"/>
      <c r="D125" s="157">
        <v>192</v>
      </c>
      <c r="E125" s="157"/>
      <c r="F125" s="157"/>
      <c r="G125" s="157"/>
      <c r="H125" s="158"/>
    </row>
    <row r="126" spans="1:8" s="16" customFormat="1" ht="62.45" customHeight="1" thickBot="1" x14ac:dyDescent="0.25">
      <c r="A126" s="195" t="s">
        <v>84</v>
      </c>
      <c r="B126" s="196"/>
      <c r="C126"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126" s="44">
        <v>5004</v>
      </c>
      <c r="E126" s="45"/>
      <c r="F126" s="45"/>
      <c r="G126" s="45"/>
      <c r="H126" s="46"/>
    </row>
    <row r="127" spans="1:8" s="16" customFormat="1" ht="24.95" customHeight="1" thickBot="1" x14ac:dyDescent="0.25">
      <c r="A127" s="290"/>
      <c r="B127" s="291"/>
      <c r="C127" s="125"/>
      <c r="D127" s="292"/>
      <c r="E127" s="292"/>
      <c r="F127" s="292"/>
      <c r="G127" s="292"/>
      <c r="H127" s="293"/>
    </row>
    <row r="128" spans="1:8" s="16" customFormat="1" ht="50.1" customHeight="1" x14ac:dyDescent="0.2">
      <c r="A128" s="160" t="s">
        <v>85</v>
      </c>
      <c r="B128" s="161"/>
      <c r="C128" s="298" t="str">
        <f>"Интернет-площадка 2gis.ru на основе Cправочника организаций "&amp;$C$2&amp;""</f>
        <v>Интернет-площадка 2gis.ru на основе Cправочника организаций "2ГИС.УХТА"</v>
      </c>
      <c r="D128" s="56">
        <v>2640</v>
      </c>
      <c r="E128" s="37"/>
      <c r="F128" s="37"/>
      <c r="G128" s="37"/>
      <c r="H128" s="38"/>
    </row>
    <row r="129" spans="1:8" s="16" customFormat="1" ht="50.1" customHeight="1" x14ac:dyDescent="0.2">
      <c r="A129" s="160" t="s">
        <v>86</v>
      </c>
      <c r="B129" s="161"/>
      <c r="C129" s="203" t="str">
        <f>"Электронный справочник на основе Справочника организаций"&amp;$C$2&amp;" (версия для ПК)"</f>
        <v>Электронный справочник на основе Справочника организаций"2ГИС.УХТА" (версия для ПК)</v>
      </c>
      <c r="D129" s="56">
        <v>2478</v>
      </c>
      <c r="E129" s="37"/>
      <c r="F129" s="37"/>
      <c r="G129" s="37"/>
      <c r="H129" s="38"/>
    </row>
    <row r="130" spans="1:8" s="16" customFormat="1" ht="50.1" customHeight="1" x14ac:dyDescent="0.2">
      <c r="A130" s="154" t="s">
        <v>87</v>
      </c>
      <c r="B130" s="204"/>
      <c r="C130" s="203" t="str">
        <f>"Электронный справочник на основе Справочника организаций"&amp;$C$2&amp;" (версия для ПК)"</f>
        <v>Электронный справочник на основе Справочника организаций"2ГИС.УХТА" (версия для ПК)</v>
      </c>
      <c r="D130" s="56">
        <v>5016</v>
      </c>
      <c r="E130" s="37"/>
      <c r="F130" s="37"/>
      <c r="G130" s="37"/>
      <c r="H130" s="38"/>
    </row>
    <row r="131" spans="1:8" s="16" customFormat="1" ht="50.1" customHeight="1" x14ac:dyDescent="0.2">
      <c r="A131" s="154" t="s">
        <v>88</v>
      </c>
      <c r="B131" s="204"/>
      <c r="C131" s="203" t="str">
        <f>"Интернет-площадка 2gis.ru на основе Cправочника организаций "&amp;$C$2&amp;""</f>
        <v>Интернет-площадка 2gis.ru на основе Cправочника организаций "2ГИС.УХТА"</v>
      </c>
      <c r="D131" s="56">
        <v>3960</v>
      </c>
      <c r="E131" s="37"/>
      <c r="F131" s="37"/>
      <c r="G131" s="37"/>
      <c r="H131" s="38"/>
    </row>
    <row r="132" spans="1:8" s="16" customFormat="1" ht="50.1" customHeight="1" x14ac:dyDescent="0.2">
      <c r="A132" s="160" t="s">
        <v>89</v>
      </c>
      <c r="B132" s="161"/>
      <c r="C132" s="203" t="str">
        <f>"Интернет-площадка 2gis.ru на основе Cправочника организаций "&amp;$C$2&amp;""</f>
        <v>Интернет-площадка 2gis.ru на основе Cправочника организаций "2ГИС.УХТА"</v>
      </c>
      <c r="D132" s="56">
        <v>4752</v>
      </c>
      <c r="E132" s="37"/>
      <c r="F132" s="37"/>
      <c r="G132" s="37"/>
      <c r="H132" s="38"/>
    </row>
    <row r="133" spans="1:8" s="16" customFormat="1" ht="50.1" customHeight="1" x14ac:dyDescent="0.2">
      <c r="A133" s="160" t="s">
        <v>90</v>
      </c>
      <c r="B133" s="161"/>
      <c r="C133" s="203" t="str">
        <f>"Электронный справочник на основе Справочника организаций"&amp;$C$2&amp;" (версия для ПК)"</f>
        <v>Электронный справочник на основе Справочника организаций"2ГИС.УХТА" (версия для ПК)</v>
      </c>
      <c r="D133" s="56">
        <v>2478</v>
      </c>
      <c r="E133" s="37"/>
      <c r="F133" s="37"/>
      <c r="G133" s="37"/>
      <c r="H133" s="38"/>
    </row>
    <row r="134" spans="1:8" s="16" customFormat="1" ht="50.1" customHeight="1" x14ac:dyDescent="0.2">
      <c r="A134" s="160" t="s">
        <v>91</v>
      </c>
      <c r="B134" s="161"/>
      <c r="C134" s="203" t="str">
        <f>"Электронный справочник на основе Справочника организаций"&amp;$C$2&amp;" (версия для ПК)"</f>
        <v>Электронный справочник на основе Справочника организаций"2ГИС.УХТА" (версия для ПК)</v>
      </c>
      <c r="D134" s="56">
        <v>2478</v>
      </c>
      <c r="E134" s="37"/>
      <c r="F134" s="37"/>
      <c r="G134" s="37"/>
      <c r="H134" s="38"/>
    </row>
    <row r="135" spans="1:8" s="16" customFormat="1" ht="50.1" customHeight="1" x14ac:dyDescent="0.2">
      <c r="A135" s="160" t="s">
        <v>92</v>
      </c>
      <c r="B135" s="161"/>
      <c r="C135" s="203" t="str">
        <f>"Электронный справочник на основе Справочника организаций"&amp;$C$2&amp;" (версия для ПК)"</f>
        <v>Электронный справочник на основе Справочника организаций"2ГИС.УХТА" (версия для ПК)</v>
      </c>
      <c r="D135" s="56">
        <v>6018</v>
      </c>
      <c r="E135" s="37"/>
      <c r="F135" s="37"/>
      <c r="G135" s="37"/>
      <c r="H135" s="38"/>
    </row>
    <row r="136" spans="1:8" s="16" customFormat="1" ht="50.1" customHeight="1" x14ac:dyDescent="0.2">
      <c r="A136" s="160" t="s">
        <v>93</v>
      </c>
      <c r="B136" s="161"/>
      <c r="C136" s="203" t="str">
        <f>C129</f>
        <v>Электронный справочник на основе Справочника организаций"2ГИС.УХТА" (версия для ПК)</v>
      </c>
      <c r="D136" s="56">
        <v>4020</v>
      </c>
      <c r="E136" s="37"/>
      <c r="F136" s="37"/>
      <c r="G136" s="37"/>
      <c r="H136" s="38"/>
    </row>
    <row r="137" spans="1:8" s="16" customFormat="1" ht="50.1" customHeight="1" x14ac:dyDescent="0.2">
      <c r="A137" s="160" t="s">
        <v>94</v>
      </c>
      <c r="B137" s="161"/>
      <c r="C137" s="203" t="s">
        <v>95</v>
      </c>
      <c r="D137" s="56">
        <v>504</v>
      </c>
      <c r="E137" s="37"/>
      <c r="F137" s="37"/>
      <c r="G137" s="37"/>
      <c r="H137" s="38"/>
    </row>
    <row r="138" spans="1:8" s="16" customFormat="1" ht="63" customHeight="1" x14ac:dyDescent="0.2">
      <c r="A138" s="160" t="s">
        <v>96</v>
      </c>
      <c r="B138" s="161"/>
      <c r="C138"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"2ГИС.УХТА" (мобильная версия 2ГИС 4.0 и выше); Интернет-площадка 2gis.ru на основе Cправочника организаций "2ГИС.УХТА"</v>
      </c>
      <c r="D138" s="56">
        <v>1770</v>
      </c>
      <c r="E138" s="37"/>
      <c r="F138" s="37"/>
      <c r="G138" s="37"/>
      <c r="H138" s="38"/>
    </row>
    <row r="139" spans="1:8" s="16" customFormat="1" ht="63" customHeight="1" x14ac:dyDescent="0.2">
      <c r="A139" s="160" t="s">
        <v>97</v>
      </c>
      <c r="B139" s="161"/>
      <c r="C139" s="203" t="str">
        <f t="shared" ref="C139:C141"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"2ГИС.УХТА" (мобильная версия 2ГИС 4.0 и выше); Интернет-площадка 2gis.ru на основе Cправочника организаций "2ГИС.УХТА"</v>
      </c>
      <c r="D139" s="56">
        <v>1416</v>
      </c>
      <c r="E139" s="37"/>
      <c r="F139" s="37"/>
      <c r="G139" s="37"/>
      <c r="H139" s="38"/>
    </row>
    <row r="140" spans="1:8" s="16" customFormat="1" ht="63" customHeight="1" x14ac:dyDescent="0.2">
      <c r="A140" s="160" t="s">
        <v>98</v>
      </c>
      <c r="B140" s="161"/>
      <c r="C140" s="203" t="str">
        <f t="shared" si="0"/>
        <v>электронный справочник на основе Справочника организаций "2ГИС.УХТА" (мобильная версия 2ГИС 4.0 и выше); Интернет-площадка 2gis.ru на основе Cправочника организаций "2ГИС.УХТА"</v>
      </c>
      <c r="D140" s="56">
        <v>1182</v>
      </c>
      <c r="E140" s="37"/>
      <c r="F140" s="37"/>
      <c r="G140" s="37"/>
      <c r="H140" s="38"/>
    </row>
    <row r="141" spans="1:8" s="16" customFormat="1" ht="63" customHeight="1" x14ac:dyDescent="0.2">
      <c r="A141" s="160" t="s">
        <v>99</v>
      </c>
      <c r="B141" s="161"/>
      <c r="C141" s="203" t="str">
        <f t="shared" si="0"/>
        <v>электронный справочник на основе Справочника организаций "2ГИС.УХТА" (мобильная версия 2ГИС 4.0 и выше); Интернет-площадка 2gis.ru на основе Cправочника организаций "2ГИС.УХТА"</v>
      </c>
      <c r="D141" s="56">
        <v>708</v>
      </c>
      <c r="E141" s="37"/>
      <c r="F141" s="37"/>
      <c r="G141" s="37"/>
      <c r="H141" s="38"/>
    </row>
    <row r="142" spans="1:8" s="16" customFormat="1" ht="63" customHeight="1" x14ac:dyDescent="0.2">
      <c r="A142" s="160" t="s">
        <v>100</v>
      </c>
      <c r="B142" s="161" t="s">
        <v>100</v>
      </c>
      <c r="C142"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"2ГИС.УХТА" (мобильная версия 2ГИС 4.0 и выше); Интернет-площадка 2gis.ru на основе Cправочника организаций "2ГИС.УХТА"</v>
      </c>
      <c r="D142" s="297">
        <v>3960</v>
      </c>
      <c r="E142" s="157"/>
      <c r="F142" s="157"/>
      <c r="G142" s="157"/>
      <c r="H142" s="158"/>
    </row>
    <row r="143" spans="1:8" s="16" customFormat="1" ht="63" customHeight="1" x14ac:dyDescent="0.2">
      <c r="A143" s="160" t="s">
        <v>101</v>
      </c>
      <c r="B143" s="161" t="s">
        <v>101</v>
      </c>
      <c r="C143"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"2ГИС.УХТА" (мобильная версия 2ГИС 4.0 и выше); Интернет-площадка 2gis.ru на основе Cправочника организаций "2ГИС.УХТА"</v>
      </c>
      <c r="D143" s="297">
        <v>2004</v>
      </c>
      <c r="E143" s="157"/>
      <c r="F143" s="157"/>
      <c r="G143" s="157"/>
      <c r="H143" s="158"/>
    </row>
    <row r="144" spans="1:8" s="16" customFormat="1" ht="50.1" customHeight="1" thickBot="1" x14ac:dyDescent="0.25">
      <c r="A144" s="160" t="s">
        <v>102</v>
      </c>
      <c r="B144" s="161"/>
      <c r="C144" s="203" t="str">
        <f>"Электронный справочник на основе Справочника организаций"&amp;$C$2&amp;" (версия для ПК)"</f>
        <v>Электронный справочник на основе Справочника организаций"2ГИС.УХТА" (версия для ПК)</v>
      </c>
      <c r="D144" s="56">
        <v>1476</v>
      </c>
      <c r="E144" s="37"/>
      <c r="F144" s="37"/>
      <c r="G144" s="37"/>
      <c r="H144" s="38"/>
    </row>
    <row r="145" spans="1:8" s="16" customFormat="1" ht="102" customHeight="1" thickBot="1" x14ac:dyDescent="0.25">
      <c r="A145" s="160" t="s">
        <v>16</v>
      </c>
      <c r="B145" s="161"/>
      <c r="C145"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145" s="56">
        <v>540</v>
      </c>
      <c r="E145" s="37"/>
      <c r="F145" s="37"/>
      <c r="G145" s="37"/>
      <c r="H145" s="38"/>
    </row>
    <row r="146" spans="1:8" s="16" customFormat="1" ht="102" customHeight="1" thickBot="1" x14ac:dyDescent="0.25">
      <c r="A146" s="160" t="s">
        <v>103</v>
      </c>
      <c r="B146" s="161"/>
      <c r="C146"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146" s="56">
        <v>100002</v>
      </c>
      <c r="E146" s="37"/>
      <c r="F146" s="37"/>
      <c r="G146" s="37"/>
      <c r="H146" s="38"/>
    </row>
    <row r="147" spans="1:8" s="16" customFormat="1" ht="126" customHeight="1" x14ac:dyDescent="0.2">
      <c r="A147" s="160" t="s">
        <v>104</v>
      </c>
      <c r="B147" s="161"/>
      <c r="C147" s="30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"2ГИС.УХТА" (версия для ПК); Интернет-площадка 2gis.ru на основе Cправочника организаций "2ГИС.УХТА"; Электронный справочник на основе Справочника организаций "2ГИС.УХТА" (мобильная версия); Интернет-площадки и Веб-приложения на основе Cправочника организаций "2ГИС.УХТА", http://api.2gis.ru/</v>
      </c>
      <c r="D147" s="56">
        <v>2010</v>
      </c>
      <c r="E147" s="37"/>
      <c r="F147" s="37"/>
      <c r="G147" s="37"/>
      <c r="H147" s="38"/>
    </row>
    <row r="148" spans="1:8" s="16" customFormat="1" ht="96" customHeight="1" x14ac:dyDescent="0.2">
      <c r="A148" s="154" t="s">
        <v>105</v>
      </c>
      <c r="B148" s="204"/>
      <c r="C148"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"2ГИС.УХТА"; Электронный справочник на основе Справочника организаций "2ГИС.УХТА" (мобильная версия); Интернет-площадки и Веб-приложения на основе Cправочника организаций "2ГИС.УХТА", http://api.2gis.ru/</v>
      </c>
      <c r="D148" s="56">
        <v>1005</v>
      </c>
      <c r="E148" s="37"/>
      <c r="F148" s="37"/>
      <c r="G148" s="37"/>
      <c r="H148" s="38"/>
    </row>
    <row r="149" spans="1:8" s="16" customFormat="1" ht="96" customHeight="1" x14ac:dyDescent="0.2">
      <c r="A149" s="154" t="s">
        <v>106</v>
      </c>
      <c r="B149" s="204"/>
      <c r="C149"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"2ГИС.УХТА" (мобильная версия 2ГИС 4.0 и выше)</v>
      </c>
      <c r="D149" s="56">
        <v>5010</v>
      </c>
      <c r="E149" s="37"/>
      <c r="F149" s="37"/>
      <c r="G149" s="37"/>
      <c r="H149" s="38"/>
    </row>
    <row r="150" spans="1:8" s="16" customFormat="1" ht="50.1" customHeight="1" x14ac:dyDescent="0.2">
      <c r="A150" s="160" t="s">
        <v>107</v>
      </c>
      <c r="B150" s="161"/>
      <c r="C150" s="203" t="str">
        <f>"Интернет-площадка 2gis.ru на основе Cправочника организаций "&amp;$C$2&amp;""</f>
        <v>Интернет-площадка 2gis.ru на основе Cправочника организаций "2ГИС.УХТА"</v>
      </c>
      <c r="D150" s="56">
        <v>3720</v>
      </c>
      <c r="E150" s="37"/>
      <c r="F150" s="37"/>
      <c r="G150" s="37"/>
      <c r="H150" s="38"/>
    </row>
    <row r="151" spans="1:8" s="16" customFormat="1" ht="50.1" customHeight="1" x14ac:dyDescent="0.2">
      <c r="A151" s="160" t="s">
        <v>108</v>
      </c>
      <c r="B151" s="161"/>
      <c r="C151" s="203" t="str">
        <f>"Электронный справочник на основе Справочника организаций"&amp;$C$2&amp;" (версия для ПК)"</f>
        <v>Электронный справочник на основе Справочника организаций"2ГИС.УХТА" (версия для ПК)</v>
      </c>
      <c r="D151" s="56">
        <v>3480</v>
      </c>
      <c r="E151" s="37"/>
      <c r="F151" s="37"/>
      <c r="G151" s="37"/>
      <c r="H151" s="38"/>
    </row>
    <row r="152" spans="1:8" s="16" customFormat="1" ht="50.1" customHeight="1" x14ac:dyDescent="0.2">
      <c r="A152" s="154" t="s">
        <v>109</v>
      </c>
      <c r="B152" s="204"/>
      <c r="C152" s="203" t="str">
        <f>"Электронный справочник на основе Справочника организаций"&amp;$C$2&amp;" (версия для ПК)"</f>
        <v>Электронный справочник на основе Справочника организаций"2ГИС.УХТА" (версия для ПК)</v>
      </c>
      <c r="D152" s="56">
        <v>7080</v>
      </c>
      <c r="E152" s="37"/>
      <c r="F152" s="37"/>
      <c r="G152" s="37"/>
      <c r="H152" s="38"/>
    </row>
    <row r="153" spans="1:8" s="16" customFormat="1" ht="50.1" customHeight="1" x14ac:dyDescent="0.2">
      <c r="A153" s="154" t="s">
        <v>110</v>
      </c>
      <c r="B153" s="204"/>
      <c r="C153" s="203" t="str">
        <f>"Интернет-площадка 2gis.ru на основе Cправочника организаций "&amp;$C$2&amp;""</f>
        <v>Интернет-площадка 2gis.ru на основе Cправочника организаций "2ГИС.УХТА"</v>
      </c>
      <c r="D153" s="56">
        <v>5640</v>
      </c>
      <c r="E153" s="37"/>
      <c r="F153" s="37"/>
      <c r="G153" s="37"/>
      <c r="H153" s="38"/>
    </row>
    <row r="154" spans="1:8" s="16" customFormat="1" ht="50.1" customHeight="1" x14ac:dyDescent="0.2">
      <c r="A154" s="154" t="s">
        <v>111</v>
      </c>
      <c r="B154" s="204"/>
      <c r="C154" s="203" t="str">
        <f>"Интернет-площадка 2gis.ru на основе Cправочника организаций "&amp;$C$2&amp;""</f>
        <v>Интернет-площадка 2gis.ru на основе Cправочника организаций "2ГИС.УХТА"</v>
      </c>
      <c r="D154" s="56">
        <v>6768</v>
      </c>
      <c r="E154" s="37"/>
      <c r="F154" s="37"/>
      <c r="G154" s="37"/>
      <c r="H154" s="38"/>
    </row>
    <row r="155" spans="1:8" s="16" customFormat="1" ht="50.1" customHeight="1" x14ac:dyDescent="0.2">
      <c r="A155" s="154" t="s">
        <v>112</v>
      </c>
      <c r="B155" s="204"/>
      <c r="C155" s="203" t="str">
        <f>"Электронный справочник на основе Справочника организаций"&amp;$C$2&amp;" (версия для ПК)"</f>
        <v>Электронный справочник на основе Справочника организаций"2ГИС.УХТА" (версия для ПК)</v>
      </c>
      <c r="D155" s="56">
        <v>3480</v>
      </c>
      <c r="E155" s="37"/>
      <c r="F155" s="37"/>
      <c r="G155" s="37"/>
      <c r="H155" s="38"/>
    </row>
    <row r="156" spans="1:8" s="16" customFormat="1" ht="50.1" customHeight="1" x14ac:dyDescent="0.2">
      <c r="A156" s="154" t="s">
        <v>113</v>
      </c>
      <c r="B156" s="204"/>
      <c r="C156" s="203" t="str">
        <f>"Электронный справочник на основе Справочника организаций"&amp;$C$2&amp;" (версия для ПК)"</f>
        <v>Электронный справочник на основе Справочника организаций"2ГИС.УХТА" (версия для ПК)</v>
      </c>
      <c r="D156" s="56">
        <v>3480</v>
      </c>
      <c r="E156" s="37"/>
      <c r="F156" s="37"/>
      <c r="G156" s="37"/>
      <c r="H156" s="38"/>
    </row>
    <row r="157" spans="1:8" s="16" customFormat="1" ht="50.1" customHeight="1" x14ac:dyDescent="0.2">
      <c r="A157" s="160" t="s">
        <v>114</v>
      </c>
      <c r="B157" s="161"/>
      <c r="C157" s="203" t="str">
        <f>"Электронный справочник на основе Справочника организаций"&amp;$C$2&amp;" (версия для ПК)"</f>
        <v>Электронный справочник на основе Справочника организаций"2ГИС.УХТА" (версия для ПК)</v>
      </c>
      <c r="D157" s="56">
        <v>8520</v>
      </c>
      <c r="E157" s="37"/>
      <c r="F157" s="37"/>
      <c r="G157" s="37"/>
      <c r="H157" s="38"/>
    </row>
    <row r="158" spans="1:8" s="16" customFormat="1" ht="50.1" customHeight="1" x14ac:dyDescent="0.2">
      <c r="A158" s="160" t="s">
        <v>115</v>
      </c>
      <c r="B158" s="161"/>
      <c r="C158" s="203" t="s">
        <v>95</v>
      </c>
      <c r="D158" s="56">
        <v>720</v>
      </c>
      <c r="E158" s="37"/>
      <c r="F158" s="37"/>
      <c r="G158" s="37"/>
      <c r="H158" s="38"/>
    </row>
    <row r="159" spans="1:8" s="16" customFormat="1" ht="63" customHeight="1" x14ac:dyDescent="0.2">
      <c r="A159" s="160" t="s">
        <v>116</v>
      </c>
      <c r="B159" s="161"/>
      <c r="C159"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"2ГИС.УХТА" (мобильная версия 2ГИС 4.0 и выше); Интернет-площадка 2gis.ru на основе Cправочника организаций "2ГИС.УХТА"</v>
      </c>
      <c r="D159" s="56">
        <v>5640</v>
      </c>
      <c r="E159" s="37"/>
      <c r="F159" s="37"/>
      <c r="G159" s="37"/>
      <c r="H159" s="38"/>
    </row>
    <row r="160" spans="1:8" s="16" customFormat="1" ht="50.1" customHeight="1" thickBot="1" x14ac:dyDescent="0.25">
      <c r="A160" s="160" t="s">
        <v>117</v>
      </c>
      <c r="B160" s="161"/>
      <c r="C160" s="203" t="str">
        <f>"Электронный справочник на основе Справочника организаций"&amp;$C$2&amp;" (версия для ПК)"</f>
        <v>Электронный справочник на основе Справочника организаций"2ГИС.УХТА" (версия для ПК)</v>
      </c>
      <c r="D160" s="56">
        <v>2160</v>
      </c>
      <c r="E160" s="37"/>
      <c r="F160" s="37"/>
      <c r="G160" s="37"/>
      <c r="H160" s="38"/>
    </row>
    <row r="161" spans="1:8" s="28" customFormat="1" ht="50.1" customHeight="1" thickBot="1" x14ac:dyDescent="0.25">
      <c r="A161" s="24" t="s">
        <v>118</v>
      </c>
      <c r="B161" s="25"/>
      <c r="C161" s="26"/>
      <c r="D161" s="173"/>
      <c r="E161" s="173"/>
      <c r="F161" s="173"/>
      <c r="G161" s="173"/>
      <c r="H161" s="174"/>
    </row>
    <row r="162" spans="1:8" s="16" customFormat="1" ht="50.1" customHeight="1" x14ac:dyDescent="0.2">
      <c r="A162" s="160" t="s">
        <v>119</v>
      </c>
      <c r="B162" s="161"/>
      <c r="C162" s="206" t="str">
        <f>"Электронный справочник на основе Справочника организаций "&amp;$C$2&amp;" (мобильная версия)"</f>
        <v>Электронный справочник на основе Справочника организаций "2ГИС.УХТА" (мобильная версия)</v>
      </c>
      <c r="D162" s="36">
        <v>2004</v>
      </c>
      <c r="E162" s="37"/>
      <c r="F162" s="37"/>
      <c r="G162" s="37"/>
      <c r="H162" s="38"/>
    </row>
    <row r="163" spans="1:8" s="16" customFormat="1" ht="50.1" customHeight="1" x14ac:dyDescent="0.2">
      <c r="A163" s="160" t="s">
        <v>120</v>
      </c>
      <c r="B163" s="161"/>
      <c r="C163" s="209"/>
      <c r="D163" s="36">
        <v>2004</v>
      </c>
      <c r="E163" s="37"/>
      <c r="F163" s="37"/>
      <c r="G163" s="37"/>
      <c r="H163" s="38"/>
    </row>
    <row r="164" spans="1:8" s="16" customFormat="1" ht="50.1" customHeight="1" x14ac:dyDescent="0.2">
      <c r="A164" s="207" t="s">
        <v>121</v>
      </c>
      <c r="B164" s="208"/>
      <c r="C164" s="209"/>
      <c r="D164" s="297">
        <v>1500</v>
      </c>
      <c r="E164" s="157"/>
      <c r="F164" s="157"/>
      <c r="G164" s="157"/>
      <c r="H164" s="157"/>
    </row>
    <row r="165" spans="1:8" s="16" customFormat="1" ht="50.1" customHeight="1" x14ac:dyDescent="0.2">
      <c r="A165" s="207" t="s">
        <v>122</v>
      </c>
      <c r="B165" s="208"/>
      <c r="C165" s="209"/>
      <c r="D165" s="297">
        <v>150</v>
      </c>
      <c r="E165" s="157"/>
      <c r="F165" s="157"/>
      <c r="G165" s="157"/>
      <c r="H165" s="157"/>
    </row>
    <row r="166" spans="1:8" s="16" customFormat="1" ht="50.1" customHeight="1" thickBot="1" x14ac:dyDescent="0.25">
      <c r="A166" s="207" t="s">
        <v>123</v>
      </c>
      <c r="B166" s="208"/>
      <c r="C166" s="210"/>
      <c r="D166" s="78">
        <v>510</v>
      </c>
      <c r="E166" s="79"/>
      <c r="F166" s="79"/>
      <c r="G166" s="79"/>
      <c r="H166" s="79"/>
    </row>
    <row r="167" spans="1:8" s="16" customFormat="1" ht="50.1" customHeight="1" thickBot="1" x14ac:dyDescent="0.25">
      <c r="A167" s="24" t="s">
        <v>124</v>
      </c>
      <c r="B167" s="25"/>
      <c r="C167" s="26"/>
      <c r="D167" s="173"/>
      <c r="E167" s="173"/>
      <c r="F167" s="173"/>
      <c r="G167" s="173"/>
      <c r="H167" s="174"/>
    </row>
    <row r="168" spans="1:8" s="16" customFormat="1" ht="50.1" customHeight="1" x14ac:dyDescent="0.2">
      <c r="A168" s="160" t="s">
        <v>125</v>
      </c>
      <c r="B168" s="161"/>
      <c r="C168"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"2ГИС.УХТА" (мобильная версия 2ГИС 4.0 и выше)</v>
      </c>
      <c r="D168" s="212">
        <f>F168*1.2</f>
        <v>1699.2</v>
      </c>
      <c r="E168" s="213">
        <f>F168*1.1</f>
        <v>1557.6000000000001</v>
      </c>
      <c r="F168" s="213">
        <v>1416</v>
      </c>
      <c r="G168" s="213">
        <f>F168*0.75</f>
        <v>1062</v>
      </c>
      <c r="H168" s="214">
        <f>F168*0.5</f>
        <v>708</v>
      </c>
    </row>
    <row r="169" spans="1:8" s="16" customFormat="1" ht="50.1" customHeight="1" x14ac:dyDescent="0.2">
      <c r="A169" s="160" t="s">
        <v>126</v>
      </c>
      <c r="B169" s="161"/>
      <c r="C169" s="203" t="str">
        <f>"Интернет-площадка 2gis.ru на основе Cправочника организаций "&amp;$C$2&amp;""</f>
        <v>Интернет-площадка 2gis.ru на основе Cправочника организаций "2ГИС.УХТА"</v>
      </c>
      <c r="D169" s="36">
        <v>1416</v>
      </c>
      <c r="E169" s="37"/>
      <c r="F169" s="37"/>
      <c r="G169" s="37"/>
      <c r="H169" s="38"/>
    </row>
    <row r="170" spans="1:8" s="16" customFormat="1" ht="50.1" customHeight="1" x14ac:dyDescent="0.2">
      <c r="A170" s="160" t="s">
        <v>127</v>
      </c>
      <c r="B170" s="161"/>
      <c r="C170" s="203" t="str">
        <f>"Электронный справочник на основе Справочника организаций"&amp;$C$2&amp;" (версия для ПК)"</f>
        <v>Электронный справочник на основе Справочника организаций"2ГИС.УХТА" (версия для ПК)</v>
      </c>
      <c r="D170" s="56">
        <v>474</v>
      </c>
      <c r="E170" s="37"/>
      <c r="F170" s="37"/>
      <c r="G170" s="37"/>
      <c r="H170" s="38"/>
    </row>
    <row r="171" spans="1:8" s="16" customFormat="1" ht="50.1" customHeight="1" x14ac:dyDescent="0.2">
      <c r="A171" s="154" t="s">
        <v>198</v>
      </c>
      <c r="B171" s="204"/>
      <c r="C171"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"2ГИС.УХТА" (мобильная версия 2ГИС 4.0 и выше)</v>
      </c>
      <c r="D171" s="212">
        <f>F171*1.2</f>
        <v>2448</v>
      </c>
      <c r="E171" s="213">
        <f>F171*1.1</f>
        <v>2244</v>
      </c>
      <c r="F171" s="213">
        <v>2040</v>
      </c>
      <c r="G171" s="213">
        <f>F171*0.75</f>
        <v>1530</v>
      </c>
      <c r="H171" s="214">
        <f>F171*0.5</f>
        <v>1020</v>
      </c>
    </row>
    <row r="172" spans="1:8" s="16" customFormat="1" ht="50.1" customHeight="1" x14ac:dyDescent="0.2">
      <c r="A172" s="154" t="s">
        <v>199</v>
      </c>
      <c r="B172" s="204"/>
      <c r="C172" s="203" t="str">
        <f>"Интернет-площадка 2gis.ru на основе Cправочника организаций "&amp;$C$2&amp;""</f>
        <v>Интернет-площадка 2gis.ru на основе Cправочника организаций "2ГИС.УХТА"</v>
      </c>
      <c r="D172" s="36">
        <v>2040</v>
      </c>
      <c r="E172" s="37"/>
      <c r="F172" s="37"/>
      <c r="G172" s="37"/>
      <c r="H172" s="38"/>
    </row>
    <row r="173" spans="1:8" s="16" customFormat="1" ht="50.1" customHeight="1" x14ac:dyDescent="0.2">
      <c r="A173" s="154" t="s">
        <v>130</v>
      </c>
      <c r="B173" s="204"/>
      <c r="C173" s="203" t="str">
        <f>"Электронный справочник на основе Справочника организаций"&amp;$C$2&amp;" (версия для ПК)"</f>
        <v>Электронный справочник на основе Справочника организаций"2ГИС.УХТА" (версия для ПК)</v>
      </c>
      <c r="D173" s="36">
        <v>720</v>
      </c>
      <c r="E173" s="37"/>
      <c r="F173" s="37"/>
      <c r="G173" s="37"/>
      <c r="H173" s="38"/>
    </row>
    <row r="174" spans="1:8" s="16" customFormat="1" ht="126" customHeight="1" thickBot="1" x14ac:dyDescent="0.25">
      <c r="A174" s="160" t="s">
        <v>131</v>
      </c>
      <c r="B174" s="161"/>
      <c r="C174" s="215" t="str">
        <f>C169</f>
        <v>Интернет-площадка 2gis.ru на основе Cправочника организаций "2ГИС.УХТА"</v>
      </c>
      <c r="D174" s="212">
        <f>F174*1.2</f>
        <v>1440</v>
      </c>
      <c r="E174" s="213">
        <f>F174*1.1</f>
        <v>1320</v>
      </c>
      <c r="F174" s="213">
        <v>1200</v>
      </c>
      <c r="G174" s="213">
        <f>F174*0.75</f>
        <v>900</v>
      </c>
      <c r="H174" s="214">
        <f>F174*0.5</f>
        <v>600</v>
      </c>
    </row>
    <row r="175" spans="1:8" s="28" customFormat="1" ht="50.1" customHeight="1" thickBot="1" x14ac:dyDescent="0.25">
      <c r="A175" s="24" t="s">
        <v>200</v>
      </c>
      <c r="B175" s="25"/>
      <c r="C175" s="26"/>
      <c r="D175" s="173"/>
      <c r="E175" s="173"/>
      <c r="F175" s="173"/>
      <c r="G175" s="173"/>
      <c r="H175" s="174"/>
    </row>
    <row r="176" spans="1:8" s="23" customFormat="1" ht="30" customHeight="1" thickBot="1" x14ac:dyDescent="0.25">
      <c r="A176" s="302"/>
      <c r="B176" s="303"/>
      <c r="C176" s="460"/>
      <c r="D176" s="303"/>
      <c r="E176" s="303"/>
      <c r="F176" s="303"/>
      <c r="G176" s="303"/>
      <c r="H176" s="304"/>
    </row>
    <row r="177" spans="1:8" s="16" customFormat="1" ht="185.25" customHeight="1" x14ac:dyDescent="0.2">
      <c r="A177" s="160" t="s">
        <v>201</v>
      </c>
      <c r="B177" s="161"/>
      <c r="C177"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"2ГИС.УХТА" (версия для ПК); 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177" s="31">
        <v>6060</v>
      </c>
      <c r="E177" s="32"/>
      <c r="F177" s="32"/>
      <c r="G177" s="32"/>
      <c r="H177" s="33"/>
    </row>
    <row r="178" spans="1:8" s="16" customFormat="1" ht="83.25" customHeight="1" thickBot="1" x14ac:dyDescent="0.25">
      <c r="A178" s="160" t="s">
        <v>202</v>
      </c>
      <c r="B178" s="161"/>
      <c r="C178" s="209"/>
      <c r="D178" s="36">
        <v>6060</v>
      </c>
      <c r="E178" s="37"/>
      <c r="F178" s="37"/>
      <c r="G178" s="37"/>
      <c r="H178" s="38"/>
    </row>
    <row r="179" spans="1:8" s="16" customFormat="1" ht="21.75" thickBot="1" x14ac:dyDescent="0.25">
      <c r="A179" s="290"/>
      <c r="B179" s="291"/>
      <c r="C179" s="125"/>
      <c r="D179" s="292"/>
      <c r="E179" s="292"/>
      <c r="F179" s="292"/>
      <c r="G179" s="292"/>
      <c r="H179" s="293"/>
    </row>
    <row r="180" spans="1:8" ht="12.6" customHeight="1" x14ac:dyDescent="0.2"/>
    <row r="181" spans="1:8" s="223" customFormat="1" ht="24.95" customHeight="1" x14ac:dyDescent="0.2">
      <c r="A181" s="220"/>
      <c r="B181" s="221" t="s">
        <v>133</v>
      </c>
      <c r="C181" s="222" t="s">
        <v>695</v>
      </c>
      <c r="D181" s="222"/>
    </row>
    <row r="182" spans="1:8" s="223" customFormat="1" ht="24.95" customHeight="1" x14ac:dyDescent="0.2">
      <c r="A182" s="220"/>
      <c r="C182" s="224" t="s">
        <v>696</v>
      </c>
      <c r="D182" s="224"/>
    </row>
    <row r="183" spans="1:8" s="223" customFormat="1" ht="24.95" customHeight="1" x14ac:dyDescent="0.2">
      <c r="A183" s="220"/>
      <c r="C183" s="224" t="s">
        <v>697</v>
      </c>
      <c r="D183" s="224"/>
    </row>
    <row r="184" spans="1:8" s="217" customFormat="1" ht="12" customHeight="1" x14ac:dyDescent="0.2">
      <c r="A184" s="216"/>
      <c r="C184" s="224"/>
      <c r="D184" s="224"/>
      <c r="E184" s="223"/>
      <c r="F184" s="223"/>
      <c r="G184" s="223"/>
    </row>
    <row r="185" spans="1:8" s="231" customFormat="1" ht="24.95" customHeight="1" x14ac:dyDescent="0.2">
      <c r="A185" s="227" t="str">
        <f>Абакан_юр!A174</f>
        <v>По соглашению сторон в качестве валюты платежа могут выступать украинские гривны, в этом случае курс следующий: 1 руб. = 0,4408 гривен</v>
      </c>
      <c r="B185" s="227"/>
      <c r="C185" s="227"/>
      <c r="D185" s="228"/>
      <c r="E185" s="228"/>
      <c r="F185" s="229"/>
      <c r="G185" s="230"/>
      <c r="H185" s="230"/>
    </row>
    <row r="186" spans="1:8" s="231" customFormat="1" ht="24.95" customHeight="1" x14ac:dyDescent="0.2">
      <c r="A186" s="227" t="str">
        <f>Абакан_юр!A175</f>
        <v>По соглашению сторон в качестве валюты платежа могут выступать дирхамы ОАЭ, в этом случае курс следующий: 1 руб. = 0,0420 дирхам</v>
      </c>
      <c r="B186" s="227"/>
      <c r="C186" s="227"/>
      <c r="D186" s="228"/>
      <c r="E186" s="228"/>
      <c r="F186" s="229"/>
      <c r="G186" s="232"/>
      <c r="H186" s="232"/>
    </row>
    <row r="187" spans="1:8" s="231" customFormat="1" ht="24.95" customHeight="1" x14ac:dyDescent="0.2">
      <c r="A187" s="227" t="str">
        <f>Абакан_юр!A176</f>
        <v>По соглашению сторон в качестве валюты платежа могут выступать доллары США, в этом случае курс следующий: 1 руб. = 0,0114 доллара</v>
      </c>
      <c r="B187" s="227"/>
      <c r="C187" s="227"/>
      <c r="D187" s="228"/>
      <c r="E187" s="228"/>
      <c r="F187" s="229"/>
      <c r="G187" s="232"/>
      <c r="H187" s="232"/>
    </row>
    <row r="188" spans="1:8" s="231" customFormat="1" ht="24.95" customHeight="1" x14ac:dyDescent="0.2">
      <c r="A188" s="227" t="str">
        <f>Абакан_юр!A177</f>
        <v>По соглашению сторон в качестве валюты платежа могут выступать евро, в этом случае курс следующий: 1 руб. = 0,0105 евро</v>
      </c>
      <c r="B188" s="227"/>
      <c r="C188" s="227"/>
      <c r="D188" s="228"/>
      <c r="E188" s="229"/>
      <c r="F188" s="229"/>
      <c r="G188" s="232"/>
      <c r="H188" s="232"/>
    </row>
    <row r="189" spans="1:8" s="231" customFormat="1" ht="24.95" customHeight="1" x14ac:dyDescent="0.2">
      <c r="A189" s="227" t="str">
        <f>Абакан_юр!A178</f>
        <v>По соглашению сторон в качестве валюты платежа могут выступать чешские кроны, в этом случае курс следующий: 1 руб. = 0,2605 крона</v>
      </c>
      <c r="B189" s="227"/>
      <c r="C189" s="227"/>
      <c r="D189" s="228"/>
      <c r="E189" s="229"/>
      <c r="F189" s="229"/>
      <c r="G189" s="232"/>
      <c r="H189" s="232"/>
    </row>
    <row r="190" spans="1:8" s="231" customFormat="1" ht="24.95" customHeight="1" x14ac:dyDescent="0.2">
      <c r="A190" s="227" t="str">
        <f>Абакан_юр!A179</f>
        <v>По соглашению сторон в качестве валюты платежа могут выступать киргизские сомы, в этом случае курс следующий: 1 руб. = 1,0083 сом</v>
      </c>
      <c r="B190" s="227"/>
      <c r="C190" s="227"/>
      <c r="D190" s="228"/>
      <c r="E190" s="228"/>
      <c r="F190" s="229"/>
      <c r="G190" s="232"/>
      <c r="H190" s="232"/>
    </row>
    <row r="191" spans="1:8" s="231" customFormat="1" ht="24.95" customHeight="1" x14ac:dyDescent="0.2">
      <c r="A191" s="227" t="str">
        <f>Абакан_юр!A180</f>
        <v>По соглашению сторон в качестве валюты платежа могут выступать казахстанские тенге, в этом случае курс следующий: 1 руб. = 5,0473 тенге</v>
      </c>
      <c r="B191" s="227"/>
      <c r="C191" s="227"/>
      <c r="D191" s="228"/>
      <c r="E191" s="228"/>
      <c r="F191" s="229"/>
      <c r="G191" s="232"/>
      <c r="H191" s="232"/>
    </row>
    <row r="192" spans="1:8" s="238" customFormat="1" ht="12" customHeight="1" x14ac:dyDescent="0.2">
      <c r="A192" s="233"/>
      <c r="B192" s="233"/>
      <c r="C192" s="234"/>
      <c r="D192" s="235"/>
      <c r="E192" s="235"/>
      <c r="F192" s="236"/>
      <c r="G192" s="237"/>
      <c r="H192" s="237"/>
    </row>
    <row r="193" spans="1:8" ht="24.95" customHeight="1" x14ac:dyDescent="0.2">
      <c r="A193" s="239" t="s">
        <v>144</v>
      </c>
      <c r="B193" s="239"/>
      <c r="C193" s="239"/>
      <c r="D193" s="239"/>
      <c r="E193" s="239"/>
      <c r="F193" s="239"/>
      <c r="G193" s="239"/>
      <c r="H193" s="239"/>
    </row>
    <row r="194" spans="1:8" ht="24.95" customHeight="1" x14ac:dyDescent="0.2">
      <c r="A194" s="239" t="s">
        <v>145</v>
      </c>
      <c r="B194" s="239"/>
      <c r="C194" s="239"/>
      <c r="D194" s="239"/>
      <c r="E194" s="239"/>
      <c r="F194" s="239"/>
      <c r="G194" s="239"/>
      <c r="H194" s="239"/>
    </row>
    <row r="195" spans="1:8" s="238" customFormat="1" ht="12.6" customHeight="1" x14ac:dyDescent="0.2">
      <c r="A195" s="233"/>
      <c r="B195" s="233"/>
      <c r="C195" s="234"/>
      <c r="D195" s="235"/>
      <c r="E195" s="235"/>
      <c r="F195" s="236"/>
      <c r="G195" s="237"/>
      <c r="H195" s="237"/>
    </row>
    <row r="196" spans="1:8" s="242" customFormat="1" ht="50.1" customHeight="1" thickBot="1" x14ac:dyDescent="0.25">
      <c r="A196" s="240" t="s">
        <v>146</v>
      </c>
      <c r="B196" s="240"/>
      <c r="C196" s="240"/>
      <c r="D196" s="240"/>
      <c r="E196" s="240"/>
      <c r="F196" s="241"/>
      <c r="G196" s="231"/>
    </row>
    <row r="197" spans="1:8" s="247" customFormat="1" ht="50.1" customHeight="1" thickBot="1" x14ac:dyDescent="0.25">
      <c r="A197" s="311" t="s">
        <v>147</v>
      </c>
      <c r="B197" s="312"/>
      <c r="C197" s="312"/>
      <c r="D197" s="312"/>
      <c r="E197" s="313"/>
      <c r="F197" s="246"/>
      <c r="G197" s="217"/>
    </row>
    <row r="198" spans="1:8" ht="84" customHeight="1" thickBot="1" x14ac:dyDescent="0.25">
      <c r="A198" s="426" t="s">
        <v>148</v>
      </c>
      <c r="B198" s="427"/>
      <c r="C198" s="250" t="s">
        <v>149</v>
      </c>
      <c r="D198" s="440" t="s">
        <v>150</v>
      </c>
      <c r="E198" s="441"/>
      <c r="F198" s="252"/>
      <c r="G198" s="252"/>
      <c r="H198" s="252"/>
    </row>
    <row r="199" spans="1:8" ht="99.95" customHeight="1" x14ac:dyDescent="0.2">
      <c r="A199" s="258" t="s">
        <v>151</v>
      </c>
      <c r="B199" s="259"/>
      <c r="C199" s="260" t="s">
        <v>152</v>
      </c>
      <c r="D199" s="261" t="s">
        <v>153</v>
      </c>
      <c r="E199" s="262"/>
      <c r="F199" s="252"/>
      <c r="G199" s="252"/>
      <c r="H199" s="252"/>
    </row>
    <row r="200" spans="1:8" ht="75" customHeight="1" x14ac:dyDescent="0.2">
      <c r="A200" s="258" t="s">
        <v>154</v>
      </c>
      <c r="B200" s="259"/>
      <c r="C200" s="260" t="s">
        <v>155</v>
      </c>
      <c r="D200" s="261" t="s">
        <v>156</v>
      </c>
      <c r="E200" s="262"/>
      <c r="F200" s="252"/>
      <c r="G200" s="252"/>
      <c r="H200" s="252"/>
    </row>
    <row r="201" spans="1:8" ht="117.75" customHeight="1" thickBot="1" x14ac:dyDescent="0.25">
      <c r="A201" s="321" t="s">
        <v>157</v>
      </c>
      <c r="B201" s="322"/>
      <c r="C201" s="323" t="s">
        <v>158</v>
      </c>
      <c r="D201" s="324" t="s">
        <v>156</v>
      </c>
      <c r="E201" s="325"/>
      <c r="F201" s="252"/>
      <c r="G201" s="252"/>
      <c r="H201" s="252"/>
    </row>
    <row r="202" spans="1:8" s="217" customFormat="1" ht="102.75" customHeight="1" thickBot="1" x14ac:dyDescent="0.25">
      <c r="A202" s="321" t="s">
        <v>160</v>
      </c>
      <c r="B202" s="322"/>
      <c r="C202" s="611" t="s">
        <v>161</v>
      </c>
      <c r="D202" s="324" t="s">
        <v>156</v>
      </c>
      <c r="E202" s="325"/>
      <c r="F202" s="246"/>
      <c r="G202" s="246"/>
      <c r="H202" s="246"/>
    </row>
    <row r="203" spans="1:8" s="238" customFormat="1" ht="222.75" customHeight="1" thickBot="1" x14ac:dyDescent="0.25">
      <c r="A203" s="321" t="s">
        <v>162</v>
      </c>
      <c r="B203" s="322"/>
      <c r="C203" s="323" t="s">
        <v>163</v>
      </c>
      <c r="D203" s="324" t="s">
        <v>156</v>
      </c>
      <c r="E203" s="325"/>
      <c r="F203" s="236"/>
      <c r="G203" s="237"/>
      <c r="H203" s="237"/>
    </row>
    <row r="204" spans="1:8" s="540" customFormat="1" ht="75" customHeight="1" x14ac:dyDescent="0.2">
      <c r="A204" s="538" t="s">
        <v>725</v>
      </c>
      <c r="B204" s="538"/>
      <c r="C204" s="538"/>
      <c r="D204" s="538"/>
      <c r="E204" s="538"/>
      <c r="F204" s="538"/>
      <c r="G204" s="538"/>
      <c r="H204" s="538"/>
    </row>
    <row r="205" spans="1:8" s="540" customFormat="1" ht="24.75" customHeight="1" x14ac:dyDescent="0.2">
      <c r="A205" s="539" t="s">
        <v>726</v>
      </c>
      <c r="B205" s="539"/>
      <c r="C205" s="539"/>
      <c r="D205" s="539"/>
      <c r="E205" s="539"/>
      <c r="F205" s="539"/>
      <c r="G205" s="539"/>
      <c r="H205" s="539"/>
    </row>
    <row r="206" spans="1:8" s="238" customFormat="1" ht="12" customHeight="1" x14ac:dyDescent="0.2">
      <c r="A206" s="233"/>
      <c r="B206" s="233"/>
      <c r="C206" s="234"/>
      <c r="D206" s="235"/>
      <c r="E206" s="235"/>
      <c r="F206" s="236"/>
      <c r="G206" s="237"/>
      <c r="H206" s="237"/>
    </row>
    <row r="207" spans="1:8" s="238" customFormat="1" ht="30.75" customHeight="1" x14ac:dyDescent="0.2">
      <c r="A207" s="264" t="s">
        <v>165</v>
      </c>
      <c r="B207" s="264"/>
      <c r="C207" s="264"/>
      <c r="D207" s="264"/>
      <c r="E207" s="264"/>
      <c r="F207" s="264"/>
      <c r="G207" s="264"/>
      <c r="H207" s="264"/>
    </row>
    <row r="208" spans="1:8" ht="184.5" customHeight="1" x14ac:dyDescent="0.2">
      <c r="A208" s="326" t="str">
        <f>Абакан_юр!A195</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8" s="326"/>
      <c r="C208" s="326"/>
      <c r="D208" s="326"/>
      <c r="E208" s="326"/>
      <c r="F208" s="326"/>
      <c r="G208" s="326"/>
      <c r="H208" s="326"/>
    </row>
    <row r="209" spans="1:8" s="16" customFormat="1" ht="67.5" customHeight="1" x14ac:dyDescent="0.2">
      <c r="A209" s="239" t="s">
        <v>167</v>
      </c>
      <c r="B209" s="239"/>
      <c r="C209" s="239"/>
      <c r="D209" s="239"/>
      <c r="E209" s="239"/>
      <c r="F209" s="239"/>
      <c r="G209" s="239"/>
      <c r="H209" s="239"/>
    </row>
    <row r="210" spans="1:8" ht="23.25" x14ac:dyDescent="0.2">
      <c r="A210" s="264" t="s">
        <v>168</v>
      </c>
      <c r="B210" s="264"/>
      <c r="C210" s="264"/>
      <c r="D210" s="264"/>
      <c r="E210" s="264"/>
      <c r="F210" s="264"/>
      <c r="G210" s="264"/>
      <c r="H210" s="264"/>
    </row>
    <row r="211" spans="1:8" ht="6" customHeight="1" x14ac:dyDescent="0.2"/>
    <row r="212" spans="1:8" s="266" customFormat="1" ht="114.75" customHeight="1" x14ac:dyDescent="0.2">
      <c r="A212" s="239" t="s">
        <v>169</v>
      </c>
      <c r="B212" s="239"/>
      <c r="C212" s="239"/>
      <c r="D212" s="239"/>
      <c r="E212" s="239"/>
      <c r="F212" s="239"/>
      <c r="G212" s="239"/>
      <c r="H212" s="239"/>
    </row>
  </sheetData>
  <sheetProtection selectLockedCells="1" selectUnlockedCells="1"/>
  <mergeCells count="341">
    <mergeCell ref="A207:H207"/>
    <mergeCell ref="A208:H208"/>
    <mergeCell ref="A209:H209"/>
    <mergeCell ref="A210:H210"/>
    <mergeCell ref="A212:E212"/>
    <mergeCell ref="F212:H212"/>
    <mergeCell ref="A202:B202"/>
    <mergeCell ref="D202:E202"/>
    <mergeCell ref="A203:B203"/>
    <mergeCell ref="D203:E203"/>
    <mergeCell ref="A204:H204"/>
    <mergeCell ref="A205:H205"/>
    <mergeCell ref="A199:B199"/>
    <mergeCell ref="D199:E199"/>
    <mergeCell ref="A200:B200"/>
    <mergeCell ref="D200:E200"/>
    <mergeCell ref="A201:B201"/>
    <mergeCell ref="D201:E201"/>
    <mergeCell ref="A193:H193"/>
    <mergeCell ref="A194:H194"/>
    <mergeCell ref="A196:E196"/>
    <mergeCell ref="A197:E197"/>
    <mergeCell ref="A198:B198"/>
    <mergeCell ref="D198:E198"/>
    <mergeCell ref="A186:C186"/>
    <mergeCell ref="A187:C187"/>
    <mergeCell ref="A188:C188"/>
    <mergeCell ref="A189:C189"/>
    <mergeCell ref="A190:C190"/>
    <mergeCell ref="A191:C191"/>
    <mergeCell ref="C181:D181"/>
    <mergeCell ref="C182:D182"/>
    <mergeCell ref="C183:D183"/>
    <mergeCell ref="C184:D184"/>
    <mergeCell ref="A185:C185"/>
    <mergeCell ref="G185:H185"/>
    <mergeCell ref="A177:B177"/>
    <mergeCell ref="C177:C178"/>
    <mergeCell ref="D177:H177"/>
    <mergeCell ref="A178:B178"/>
    <mergeCell ref="D178:H178"/>
    <mergeCell ref="A179:B179"/>
    <mergeCell ref="D179:H179"/>
    <mergeCell ref="A173:B173"/>
    <mergeCell ref="D173:H173"/>
    <mergeCell ref="A174:B174"/>
    <mergeCell ref="A175:B175"/>
    <mergeCell ref="D175:H175"/>
    <mergeCell ref="A176:C176"/>
    <mergeCell ref="D176:H176"/>
    <mergeCell ref="A169:B169"/>
    <mergeCell ref="D169:H169"/>
    <mergeCell ref="A170:B170"/>
    <mergeCell ref="D170:H170"/>
    <mergeCell ref="A171:B171"/>
    <mergeCell ref="A172:B172"/>
    <mergeCell ref="D172:H172"/>
    <mergeCell ref="D165:H165"/>
    <mergeCell ref="A166:B166"/>
    <mergeCell ref="D166:H166"/>
    <mergeCell ref="A167:B167"/>
    <mergeCell ref="D167:H167"/>
    <mergeCell ref="A168:B168"/>
    <mergeCell ref="A161:B161"/>
    <mergeCell ref="D161:H161"/>
    <mergeCell ref="A162:B162"/>
    <mergeCell ref="C162:C166"/>
    <mergeCell ref="D162:H162"/>
    <mergeCell ref="A163:B163"/>
    <mergeCell ref="D163:H163"/>
    <mergeCell ref="A164:B164"/>
    <mergeCell ref="D164:H164"/>
    <mergeCell ref="A165:B165"/>
    <mergeCell ref="A158:B158"/>
    <mergeCell ref="D158:H158"/>
    <mergeCell ref="A159:B159"/>
    <mergeCell ref="D159:H159"/>
    <mergeCell ref="A160:B160"/>
    <mergeCell ref="D160:H160"/>
    <mergeCell ref="A155:B155"/>
    <mergeCell ref="D155:H155"/>
    <mergeCell ref="A156:B156"/>
    <mergeCell ref="D156:H156"/>
    <mergeCell ref="A157:B157"/>
    <mergeCell ref="D157:H157"/>
    <mergeCell ref="A152:B152"/>
    <mergeCell ref="D152:H152"/>
    <mergeCell ref="A153:B153"/>
    <mergeCell ref="D153:H153"/>
    <mergeCell ref="A154:B154"/>
    <mergeCell ref="D154:H154"/>
    <mergeCell ref="A149:B149"/>
    <mergeCell ref="D149:H149"/>
    <mergeCell ref="A150:B150"/>
    <mergeCell ref="D150:H150"/>
    <mergeCell ref="A151:B151"/>
    <mergeCell ref="D151:H151"/>
    <mergeCell ref="A146:B146"/>
    <mergeCell ref="D146:H146"/>
    <mergeCell ref="A147:B147"/>
    <mergeCell ref="D147:H147"/>
    <mergeCell ref="A148:B148"/>
    <mergeCell ref="D148:H148"/>
    <mergeCell ref="A143:B143"/>
    <mergeCell ref="D143:H143"/>
    <mergeCell ref="A144:B144"/>
    <mergeCell ref="D144:H144"/>
    <mergeCell ref="A145:B145"/>
    <mergeCell ref="D145:H145"/>
    <mergeCell ref="A140:B140"/>
    <mergeCell ref="D140:H140"/>
    <mergeCell ref="A141:B141"/>
    <mergeCell ref="D141:H141"/>
    <mergeCell ref="A142:B142"/>
    <mergeCell ref="D142:H142"/>
    <mergeCell ref="A137:B137"/>
    <mergeCell ref="D137:H137"/>
    <mergeCell ref="A138:B138"/>
    <mergeCell ref="D138:H138"/>
    <mergeCell ref="A139:B139"/>
    <mergeCell ref="D139:H139"/>
    <mergeCell ref="A134:B134"/>
    <mergeCell ref="D134:H134"/>
    <mergeCell ref="A135:B135"/>
    <mergeCell ref="D135:H135"/>
    <mergeCell ref="A136:B136"/>
    <mergeCell ref="D136:H136"/>
    <mergeCell ref="A131:B131"/>
    <mergeCell ref="D131:H131"/>
    <mergeCell ref="A132:B132"/>
    <mergeCell ref="D132:H132"/>
    <mergeCell ref="A133:B133"/>
    <mergeCell ref="D133:H133"/>
    <mergeCell ref="A128:B128"/>
    <mergeCell ref="D128:H128"/>
    <mergeCell ref="A129:B129"/>
    <mergeCell ref="D129:H129"/>
    <mergeCell ref="A130:B130"/>
    <mergeCell ref="D130:H130"/>
    <mergeCell ref="A125:B125"/>
    <mergeCell ref="D125:H125"/>
    <mergeCell ref="A126:B126"/>
    <mergeCell ref="D126:H126"/>
    <mergeCell ref="A127:B127"/>
    <mergeCell ref="D127:H127"/>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16:B116"/>
    <mergeCell ref="D116:H116"/>
    <mergeCell ref="A117:B117"/>
    <mergeCell ref="D117:H117"/>
    <mergeCell ref="A118:B118"/>
    <mergeCell ref="D118:H118"/>
    <mergeCell ref="D112:H112"/>
    <mergeCell ref="A113:B113"/>
    <mergeCell ref="D113:H113"/>
    <mergeCell ref="A114:B114"/>
    <mergeCell ref="D114:H114"/>
    <mergeCell ref="A115:B115"/>
    <mergeCell ref="D115:H115"/>
    <mergeCell ref="A108:B108"/>
    <mergeCell ref="C108:C125"/>
    <mergeCell ref="D108:H108"/>
    <mergeCell ref="A109:B109"/>
    <mergeCell ref="D109:H109"/>
    <mergeCell ref="A110:B110"/>
    <mergeCell ref="D110:H110"/>
    <mergeCell ref="A111:B111"/>
    <mergeCell ref="D111:H111"/>
    <mergeCell ref="A112:B112"/>
    <mergeCell ref="A105:B105"/>
    <mergeCell ref="D105:H105"/>
    <mergeCell ref="A106:B106"/>
    <mergeCell ref="D106:H106"/>
    <mergeCell ref="A107:B107"/>
    <mergeCell ref="D107:H107"/>
    <mergeCell ref="A102:B102"/>
    <mergeCell ref="D102:H102"/>
    <mergeCell ref="A103:B103"/>
    <mergeCell ref="D103:H103"/>
    <mergeCell ref="A104:B104"/>
    <mergeCell ref="D104:H104"/>
    <mergeCell ref="D98:H98"/>
    <mergeCell ref="A99:B99"/>
    <mergeCell ref="D99:H99"/>
    <mergeCell ref="A100:B100"/>
    <mergeCell ref="D100:H100"/>
    <mergeCell ref="A101:B101"/>
    <mergeCell ref="D101:H101"/>
    <mergeCell ref="C93:C95"/>
    <mergeCell ref="D93:H93"/>
    <mergeCell ref="D94:H94"/>
    <mergeCell ref="D95:H95"/>
    <mergeCell ref="A96:B96"/>
    <mergeCell ref="C96:C104"/>
    <mergeCell ref="D96:H96"/>
    <mergeCell ref="A97:B97"/>
    <mergeCell ref="D97:H97"/>
    <mergeCell ref="A98:B98"/>
    <mergeCell ref="A90:B90"/>
    <mergeCell ref="D90:H90"/>
    <mergeCell ref="A91:B91"/>
    <mergeCell ref="D91:H91"/>
    <mergeCell ref="A92:C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D70:H70"/>
    <mergeCell ref="A71:C71"/>
    <mergeCell ref="D71:H71"/>
    <mergeCell ref="A72:B72"/>
    <mergeCell ref="C72:C91"/>
    <mergeCell ref="D72:H72"/>
    <mergeCell ref="A73:B73"/>
    <mergeCell ref="D73:H73"/>
    <mergeCell ref="A74:B74"/>
    <mergeCell ref="D74:H74"/>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51:H51"/>
    <mergeCell ref="A52:A53"/>
    <mergeCell ref="D52:H53"/>
    <mergeCell ref="D54:H54"/>
    <mergeCell ref="A55:A59"/>
    <mergeCell ref="B55:B56"/>
    <mergeCell ref="C55:C56"/>
    <mergeCell ref="D55:D59"/>
    <mergeCell ref="E55:E59"/>
    <mergeCell ref="F55:F59"/>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321"/>
  <sheetViews>
    <sheetView view="pageBreakPreview" zoomScale="40" zoomScaleNormal="60" zoomScaleSheetLayoutView="40" workbookViewId="0">
      <pane ySplit="3" topLeftCell="A223" activePane="bottomLeft" state="frozen"/>
      <selection activeCell="A181" sqref="A181:B181"/>
      <selection pane="bottomLeft" activeCell="A181" sqref="A181:B181"/>
    </sheetView>
  </sheetViews>
  <sheetFormatPr defaultColWidth="9.140625" defaultRowHeight="12.75" outlineLevelRow="1" x14ac:dyDescent="0.2"/>
  <cols>
    <col min="1" max="1" width="45.7109375" style="216" customWidth="1"/>
    <col min="2" max="2" width="80.7109375" style="217" customWidth="1"/>
    <col min="3" max="3" width="120.7109375" style="218" customWidth="1"/>
    <col min="4" max="7" width="30.7109375" style="217" customWidth="1"/>
    <col min="8" max="8" width="30.7109375" style="219" customWidth="1"/>
    <col min="9" max="16384" width="9.140625" style="219"/>
  </cols>
  <sheetData>
    <row r="1" spans="1:8" s="4" customFormat="1" ht="50.1" customHeight="1" x14ac:dyDescent="0.2">
      <c r="A1" s="1"/>
      <c r="B1" s="2"/>
      <c r="C1" s="3" t="s">
        <v>0</v>
      </c>
      <c r="D1" s="541"/>
      <c r="E1" s="541"/>
      <c r="F1" s="541"/>
      <c r="G1" s="542"/>
      <c r="H1" s="542"/>
    </row>
    <row r="2" spans="1:8" s="10" customFormat="1" ht="50.1" customHeight="1" x14ac:dyDescent="0.2">
      <c r="A2" s="5" t="str">
        <f>Абакан_юр!A2</f>
        <v>Введен в действие с "01" июня 2024 г.</v>
      </c>
      <c r="B2" s="6" t="s">
        <v>2</v>
      </c>
      <c r="C2" s="7" t="s">
        <v>727</v>
      </c>
      <c r="D2" s="543"/>
      <c r="E2" s="543"/>
      <c r="F2" s="543"/>
      <c r="G2" s="544"/>
      <c r="H2" s="544"/>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s="16" customFormat="1" ht="24.95" customHeight="1" thickBot="1" x14ac:dyDescent="0.25">
      <c r="A6" s="81"/>
      <c r="B6" s="129"/>
      <c r="C6" s="130"/>
      <c r="D6" s="291" t="s">
        <v>234</v>
      </c>
      <c r="E6" s="291"/>
      <c r="F6" s="291"/>
      <c r="G6" s="291"/>
      <c r="H6" s="463"/>
    </row>
    <row r="7" spans="1:8" s="16" customFormat="1" ht="24.95" customHeight="1" thickBot="1" x14ac:dyDescent="0.25">
      <c r="A7" s="81"/>
      <c r="B7" s="129"/>
      <c r="C7" s="130"/>
      <c r="D7" s="267" t="s">
        <v>171</v>
      </c>
      <c r="E7" s="268" t="s">
        <v>172</v>
      </c>
      <c r="F7" s="269" t="s">
        <v>173</v>
      </c>
      <c r="G7" s="268" t="s">
        <v>174</v>
      </c>
      <c r="H7" s="270" t="s">
        <v>175</v>
      </c>
    </row>
    <row r="8" spans="1:8" s="16" customFormat="1" ht="48" customHeight="1" x14ac:dyDescent="0.2">
      <c r="A8" s="29" t="s">
        <v>10</v>
      </c>
      <c r="B8" s="30" t="s">
        <v>27</v>
      </c>
      <c r="C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"2ГИС.УФА" (версия для ПК); Интернет-площадка 2gis.ru на основе Cправочника организаций "2ГИС.УФА"; Электронный справочник на основе Справочника организаций "2ГИС.УФА" (мобильная версия); Интернет-площадки и Веб-приложения на основе Cправочника организаций "2ГИС.УФА", http://api.2gis.ru/</v>
      </c>
      <c r="D8" s="31">
        <f>F8*1.2</f>
        <v>12024</v>
      </c>
      <c r="E8" s="32">
        <f>F8*1.1</f>
        <v>11022</v>
      </c>
      <c r="F8" s="32">
        <v>10020</v>
      </c>
      <c r="G8" s="32">
        <f>F8*0.75</f>
        <v>7515</v>
      </c>
      <c r="H8" s="33">
        <f>F8*0.5</f>
        <v>5010</v>
      </c>
    </row>
    <row r="9" spans="1:8" s="16" customFormat="1" ht="132" customHeight="1" x14ac:dyDescent="0.2">
      <c r="A9" s="34"/>
      <c r="B9" s="35"/>
      <c r="C9" s="35"/>
      <c r="D9" s="36"/>
      <c r="E9" s="37"/>
      <c r="F9" s="37"/>
      <c r="G9" s="37"/>
      <c r="H9" s="38"/>
    </row>
    <row r="10" spans="1:8" s="16" customFormat="1" ht="97.5" customHeight="1" x14ac:dyDescent="0.2">
      <c r="A10" s="34"/>
      <c r="B10" s="39" t="s">
        <v>12</v>
      </c>
      <c r="C1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"2ГИС.УФА" (версия для ПК); Интернет-площадка 2gis.ru на основе Cправочника организаций "2ГИС.УФА"; Электронный справочник на основе Справочника организаций "2ГИС.УФА" (мобильная версия); Интернет-площадки и Веб-приложения на основе Cправочника организаций "2ГИС.УФА", http://api.2gis.ru/</v>
      </c>
      <c r="D10" s="36"/>
      <c r="E10" s="37"/>
      <c r="F10" s="37"/>
      <c r="G10" s="37"/>
      <c r="H10" s="38"/>
    </row>
    <row r="11" spans="1:8" s="16" customFormat="1" ht="166.5" customHeight="1" thickBot="1" x14ac:dyDescent="0.25">
      <c r="A11" s="41"/>
      <c r="B11" s="42" t="s">
        <v>13</v>
      </c>
      <c r="C1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11" s="44"/>
      <c r="E11" s="45"/>
      <c r="F11" s="45"/>
      <c r="G11" s="45"/>
      <c r="H11" s="46"/>
    </row>
    <row r="12" spans="1:8" s="16" customFormat="1" ht="24.95" customHeight="1" thickBot="1" x14ac:dyDescent="0.25">
      <c r="A12" s="47"/>
      <c r="B12" s="48"/>
      <c r="C12" s="49"/>
      <c r="D12" s="291" t="s">
        <v>234</v>
      </c>
      <c r="E12" s="291"/>
      <c r="F12" s="291"/>
      <c r="G12" s="291"/>
      <c r="H12" s="463"/>
    </row>
    <row r="13" spans="1:8" s="16" customFormat="1" ht="48" customHeight="1" x14ac:dyDescent="0.2">
      <c r="A13" s="53" t="s">
        <v>14</v>
      </c>
      <c r="B13" s="30" t="s">
        <v>27</v>
      </c>
      <c r="C1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"2ГИС.УФА" (версия для ПК); Интернет-площадка 2gis.ru на основе Cправочника организаций "2ГИС.УФА"; Электронный справочник на основе Справочника организаций "2ГИС.УФА" (мобильная версия); Интернет-площадки и Веб-приложения на основе Cправочника организаций "2ГИС.УФА", http://api.2gis.ru/</v>
      </c>
      <c r="D13" s="54">
        <f>F13*1.2</f>
        <v>13680</v>
      </c>
      <c r="E13" s="32">
        <f>F13*1.1</f>
        <v>12540.000000000002</v>
      </c>
      <c r="F13" s="32">
        <v>11400</v>
      </c>
      <c r="G13" s="32">
        <f>F13*0.75</f>
        <v>8550</v>
      </c>
      <c r="H13" s="33">
        <f>F13*0.5</f>
        <v>5700</v>
      </c>
    </row>
    <row r="14" spans="1:8" s="16" customFormat="1" ht="132" customHeight="1" x14ac:dyDescent="0.2">
      <c r="A14" s="55"/>
      <c r="B14" s="35"/>
      <c r="C14" s="35"/>
      <c r="D14" s="56"/>
      <c r="E14" s="37"/>
      <c r="F14" s="37"/>
      <c r="G14" s="37"/>
      <c r="H14" s="38"/>
    </row>
    <row r="15" spans="1:8" s="16" customFormat="1" ht="97.5" customHeight="1" x14ac:dyDescent="0.2">
      <c r="A15" s="55"/>
      <c r="B15" s="39" t="s">
        <v>12</v>
      </c>
      <c r="C15"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"2ГИС.УФА" (версия для ПК); Интернет-площадка 2gis.ru на основе Cправочника организаций "2ГИС.УФА"; Электронный справочник на основе Справочника организаций "2ГИС.УФА" (мобильная версия); Интернет-площадки и Веб-приложения на основе Cправочника организаций "2ГИС.УФА", http://api.2gis.ru/</v>
      </c>
      <c r="D15" s="56"/>
      <c r="E15" s="37"/>
      <c r="F15" s="37"/>
      <c r="G15" s="37"/>
      <c r="H15" s="38"/>
    </row>
    <row r="16" spans="1:8" s="16" customFormat="1" ht="166.5" customHeight="1" x14ac:dyDescent="0.2">
      <c r="A16" s="55"/>
      <c r="B16" s="57" t="s">
        <v>13</v>
      </c>
      <c r="C16"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16" s="56"/>
      <c r="E16" s="37"/>
      <c r="F16" s="37"/>
      <c r="G16" s="37"/>
      <c r="H16" s="38"/>
    </row>
    <row r="17" spans="1:8" s="16" customFormat="1" ht="92.25" customHeight="1" thickBot="1" x14ac:dyDescent="0.25">
      <c r="A17" s="59"/>
      <c r="B17" s="42" t="s">
        <v>16</v>
      </c>
      <c r="C17"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17" s="61"/>
      <c r="E17" s="45"/>
      <c r="F17" s="45"/>
      <c r="G17" s="45"/>
      <c r="H17" s="46"/>
    </row>
    <row r="18" spans="1:8" s="16" customFormat="1" ht="24.95" customHeight="1" thickBot="1" x14ac:dyDescent="0.25">
      <c r="A18" s="47"/>
      <c r="B18" s="62"/>
      <c r="C18" s="49"/>
      <c r="D18" s="63"/>
      <c r="E18" s="63"/>
      <c r="F18" s="63"/>
      <c r="G18" s="63"/>
      <c r="H18" s="64"/>
    </row>
    <row r="19" spans="1:8" s="16" customFormat="1" ht="112.5" customHeight="1" x14ac:dyDescent="0.2">
      <c r="A19" s="65" t="s">
        <v>17</v>
      </c>
      <c r="B19" s="66" t="s">
        <v>18</v>
      </c>
      <c r="C19" s="67"/>
      <c r="D19" s="68">
        <v>2490</v>
      </c>
      <c r="E19" s="69"/>
      <c r="F19" s="69"/>
      <c r="G19" s="69"/>
      <c r="H19" s="70"/>
    </row>
    <row r="20" spans="1:8" s="16" customFormat="1" ht="50.1" customHeight="1" x14ac:dyDescent="0.2">
      <c r="A20" s="71"/>
      <c r="B20" s="72" t="s">
        <v>19</v>
      </c>
      <c r="C20" s="73" t="str">
        <f>"Электронный справочник "&amp;$C$2&amp;" (версия для ПК)"</f>
        <v>Электронный справочник "2ГИС.УФА" (версия для ПК)</v>
      </c>
      <c r="D20" s="74"/>
      <c r="E20" s="75"/>
      <c r="F20" s="75"/>
      <c r="G20" s="75"/>
      <c r="H20" s="76"/>
    </row>
    <row r="21" spans="1:8" s="16" customFormat="1" ht="40.5" customHeight="1" x14ac:dyDescent="0.2">
      <c r="A21" s="71"/>
      <c r="B21" s="72" t="s">
        <v>20</v>
      </c>
      <c r="C21" s="35"/>
      <c r="D21" s="74"/>
      <c r="E21" s="75"/>
      <c r="F21" s="75"/>
      <c r="G21" s="75"/>
      <c r="H21" s="76"/>
    </row>
    <row r="22" spans="1:8" s="16" customFormat="1" ht="75" customHeight="1" thickBot="1" x14ac:dyDescent="0.25">
      <c r="A22" s="77"/>
      <c r="B22" s="72" t="s">
        <v>21</v>
      </c>
      <c r="C22"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"2ГИС.УФА"; Электронный справочник "2ГИС.УФА" (мобильная версия 2ГИС 4.0 и выше)</v>
      </c>
      <c r="D22" s="78"/>
      <c r="E22" s="79"/>
      <c r="F22" s="79"/>
      <c r="G22" s="79"/>
      <c r="H22" s="80"/>
    </row>
    <row r="23" spans="1:8" s="16" customFormat="1" ht="24.95" customHeight="1" thickBot="1" x14ac:dyDescent="0.25">
      <c r="A23" s="81"/>
      <c r="B23" s="82"/>
      <c r="C23" s="83"/>
      <c r="D23" s="291" t="s">
        <v>234</v>
      </c>
      <c r="E23" s="291"/>
      <c r="F23" s="291"/>
      <c r="G23" s="291"/>
      <c r="H23" s="463"/>
    </row>
    <row r="24" spans="1:8" s="16" customFormat="1" ht="50.1" customHeight="1" x14ac:dyDescent="0.2">
      <c r="A24" s="65" t="s">
        <v>22</v>
      </c>
      <c r="B24" s="87" t="s">
        <v>23</v>
      </c>
      <c r="C24"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"2ГИС.УФА"; Электронный справочник на основе Справочника организаций "2ГИС.УФА" (мобильная версия); Интернет-площадки и Веб-приложения на основе Cправочника организаций "2ГИС.УФА", http://api.2gis.ru/</v>
      </c>
      <c r="D24" s="271">
        <v>240</v>
      </c>
      <c r="E24" s="272"/>
      <c r="F24" s="272"/>
      <c r="G24" s="272"/>
      <c r="H24" s="273"/>
    </row>
    <row r="25" spans="1:8" s="16" customFormat="1" ht="94.5" customHeight="1" x14ac:dyDescent="0.2">
      <c r="A25" s="71"/>
      <c r="B25" s="92"/>
      <c r="C25" s="93"/>
      <c r="D25" s="94"/>
      <c r="E25" s="95"/>
      <c r="F25" s="95"/>
      <c r="G25" s="95"/>
      <c r="H25" s="274"/>
    </row>
    <row r="26" spans="1:8" s="16" customFormat="1" ht="163.5" customHeight="1" thickBot="1" x14ac:dyDescent="0.25">
      <c r="A26" s="77"/>
      <c r="B26" s="97" t="s">
        <v>13</v>
      </c>
      <c r="C2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26" s="275"/>
      <c r="E26" s="276"/>
      <c r="F26" s="276"/>
      <c r="G26" s="276"/>
      <c r="H26" s="277"/>
    </row>
    <row r="27" spans="1:8" s="16" customFormat="1" ht="24.95" customHeight="1" thickBot="1" x14ac:dyDescent="0.25">
      <c r="A27" s="81"/>
      <c r="B27" s="48"/>
      <c r="C27" s="49"/>
      <c r="D27" s="291" t="s">
        <v>234</v>
      </c>
      <c r="E27" s="291"/>
      <c r="F27" s="291"/>
      <c r="G27" s="291"/>
      <c r="H27" s="463"/>
    </row>
    <row r="28" spans="1:8" s="16" customFormat="1" ht="50.1" customHeight="1" x14ac:dyDescent="0.2">
      <c r="A28" s="65" t="s">
        <v>24</v>
      </c>
      <c r="B28" s="30" t="s">
        <v>27</v>
      </c>
      <c r="C2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"2ГИС.УФА" (версия для ПК); Интернет-площадка 2gis.ru на основе Cправочника организаций "2ГИС.УФА"; Электронный справочник на основе Справочника организаций "2ГИС.УФА" (мобильная версия)</v>
      </c>
      <c r="D28" s="31">
        <f>F28*1.2</f>
        <v>16833.599999999999</v>
      </c>
      <c r="E28" s="32">
        <f>F28*1.1</f>
        <v>15430.800000000001</v>
      </c>
      <c r="F28" s="32">
        <v>14028</v>
      </c>
      <c r="G28" s="32">
        <f>F28*0.75</f>
        <v>10521</v>
      </c>
      <c r="H28" s="33">
        <f>F28*0.5</f>
        <v>7014</v>
      </c>
    </row>
    <row r="29" spans="1:8" s="16" customFormat="1" ht="99.95" customHeight="1" x14ac:dyDescent="0.2">
      <c r="A29" s="71"/>
      <c r="B29" s="35"/>
      <c r="C29" s="35"/>
      <c r="D29" s="36"/>
      <c r="E29" s="37"/>
      <c r="F29" s="37"/>
      <c r="G29" s="37"/>
      <c r="H29" s="38"/>
    </row>
    <row r="30" spans="1:8" s="16" customFormat="1" ht="99.95" customHeight="1" x14ac:dyDescent="0.2">
      <c r="A30" s="71"/>
      <c r="B30" s="105" t="s">
        <v>12</v>
      </c>
      <c r="C30"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"2ГИС.УФА"; Электронный справочник на основе Справочника организаций "2ГИС.УФА" (мобильная версия)</v>
      </c>
      <c r="D30" s="36"/>
      <c r="E30" s="37"/>
      <c r="F30" s="37"/>
      <c r="G30" s="37"/>
      <c r="H30" s="38"/>
    </row>
    <row r="31" spans="1:8" s="16" customFormat="1" ht="156.75" customHeight="1" thickBot="1" x14ac:dyDescent="0.25">
      <c r="A31" s="77"/>
      <c r="B31" s="107" t="s">
        <v>13</v>
      </c>
      <c r="C31"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31" s="44"/>
      <c r="E31" s="45"/>
      <c r="F31" s="45"/>
      <c r="G31" s="45"/>
      <c r="H31" s="46"/>
    </row>
    <row r="32" spans="1:8" s="16" customFormat="1" ht="24.95" customHeight="1" thickBot="1" x14ac:dyDescent="0.25">
      <c r="A32" s="81"/>
      <c r="B32" s="48"/>
      <c r="C32" s="49"/>
      <c r="D32" s="291" t="s">
        <v>234</v>
      </c>
      <c r="E32" s="291"/>
      <c r="F32" s="291"/>
      <c r="G32" s="291"/>
      <c r="H32" s="463"/>
    </row>
    <row r="33" spans="1:8" s="16" customFormat="1" ht="50.1" customHeight="1" x14ac:dyDescent="0.2">
      <c r="A33" s="65" t="s">
        <v>26</v>
      </c>
      <c r="B33" s="30" t="s">
        <v>27</v>
      </c>
      <c r="C3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"2ГИС.УФА" (версия для ПК); Интернет-площадка 2gis.ru на основе Cправочника организаций "2ГИС.УФА"; Электронный справочник на основе Справочника организаций "2ГИС.УФА" (мобильная версия)</v>
      </c>
      <c r="D33" s="54">
        <f>F33*1.2</f>
        <v>19152</v>
      </c>
      <c r="E33" s="32">
        <f>F33*1.1</f>
        <v>17556</v>
      </c>
      <c r="F33" s="32">
        <v>15960</v>
      </c>
      <c r="G33" s="32">
        <f>F33*0.75</f>
        <v>11970</v>
      </c>
      <c r="H33" s="33">
        <f>F33*0.5</f>
        <v>7980</v>
      </c>
    </row>
    <row r="34" spans="1:8" s="16" customFormat="1" ht="99.95" customHeight="1" x14ac:dyDescent="0.2">
      <c r="A34" s="71"/>
      <c r="B34" s="35"/>
      <c r="C34" s="35"/>
      <c r="D34" s="56"/>
      <c r="E34" s="37"/>
      <c r="F34" s="37"/>
      <c r="G34" s="37"/>
      <c r="H34" s="38"/>
    </row>
    <row r="35" spans="1:8" s="16" customFormat="1" ht="99.95" customHeight="1" x14ac:dyDescent="0.2">
      <c r="A35" s="71"/>
      <c r="B35" s="39" t="s">
        <v>12</v>
      </c>
      <c r="C35"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"2ГИС.УФА"; Электронный справочник на основе Справочника организаций "2ГИС.УФА" (мобильная версия)</v>
      </c>
      <c r="D35" s="56"/>
      <c r="E35" s="37"/>
      <c r="F35" s="37"/>
      <c r="G35" s="37"/>
      <c r="H35" s="38"/>
    </row>
    <row r="36" spans="1:8" s="16" customFormat="1" ht="156.75" customHeight="1" x14ac:dyDescent="0.2">
      <c r="A36" s="71"/>
      <c r="B36" s="57" t="s">
        <v>13</v>
      </c>
      <c r="C36"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36" s="56"/>
      <c r="E36" s="37"/>
      <c r="F36" s="37"/>
      <c r="G36" s="37"/>
      <c r="H36" s="38"/>
    </row>
    <row r="37" spans="1:8" s="16" customFormat="1" ht="92.25" customHeight="1" thickBot="1" x14ac:dyDescent="0.25">
      <c r="A37" s="77"/>
      <c r="B37" s="42" t="s">
        <v>16</v>
      </c>
      <c r="C37"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37" s="61"/>
      <c r="E37" s="45"/>
      <c r="F37" s="45"/>
      <c r="G37" s="45"/>
      <c r="H37" s="46"/>
    </row>
    <row r="38" spans="1:8" s="16" customFormat="1" ht="24.95" customHeight="1" thickBot="1" x14ac:dyDescent="0.25">
      <c r="A38" s="112"/>
      <c r="B38" s="62"/>
      <c r="C38" s="49"/>
      <c r="D38" s="63"/>
      <c r="E38" s="63"/>
      <c r="F38" s="63"/>
      <c r="G38" s="63"/>
      <c r="H38" s="64"/>
    </row>
    <row r="39" spans="1:8" s="16" customFormat="1" ht="125.1" customHeight="1" x14ac:dyDescent="0.2">
      <c r="A39" s="65" t="s">
        <v>28</v>
      </c>
      <c r="B39" s="66" t="s">
        <v>29</v>
      </c>
      <c r="C39" s="67"/>
      <c r="D39" s="68">
        <v>3600</v>
      </c>
      <c r="E39" s="69"/>
      <c r="F39" s="69"/>
      <c r="G39" s="69"/>
      <c r="H39" s="70"/>
    </row>
    <row r="40" spans="1:8" s="16" customFormat="1" ht="50.1" customHeight="1" x14ac:dyDescent="0.2">
      <c r="A40" s="71"/>
      <c r="B40" s="72" t="s">
        <v>19</v>
      </c>
      <c r="C40" s="73" t="str">
        <f>"Электронный справочник "&amp;$C$2&amp;" (версия для ПК)"</f>
        <v>Электронный справочник "2ГИС.УФА" (версия для ПК)</v>
      </c>
      <c r="D40" s="74"/>
      <c r="E40" s="75"/>
      <c r="F40" s="75"/>
      <c r="G40" s="75"/>
      <c r="H40" s="76"/>
    </row>
    <row r="41" spans="1:8" s="16" customFormat="1" ht="50.1" customHeight="1" x14ac:dyDescent="0.2">
      <c r="A41" s="71"/>
      <c r="B41" s="72" t="s">
        <v>20</v>
      </c>
      <c r="C41" s="35"/>
      <c r="D41" s="74"/>
      <c r="E41" s="75"/>
      <c r="F41" s="75"/>
      <c r="G41" s="75"/>
      <c r="H41" s="76"/>
    </row>
    <row r="42" spans="1:8" s="16" customFormat="1" ht="75" customHeight="1" thickBot="1" x14ac:dyDescent="0.25">
      <c r="A42" s="77"/>
      <c r="B42" s="72" t="s">
        <v>21</v>
      </c>
      <c r="C42"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"2ГИС.УФА"; Электронный справочник "2ГИС.УФА" (мобильная версия 2ГИС 4.0 и выше)</v>
      </c>
      <c r="D42" s="78"/>
      <c r="E42" s="79"/>
      <c r="F42" s="79"/>
      <c r="G42" s="79"/>
      <c r="H42" s="80"/>
    </row>
    <row r="43" spans="1:8" s="16" customFormat="1" ht="24.95" customHeight="1" thickBot="1" x14ac:dyDescent="0.25">
      <c r="A43" s="81"/>
      <c r="B43" s="82"/>
      <c r="C43" s="83"/>
      <c r="D43" s="291" t="s">
        <v>234</v>
      </c>
      <c r="E43" s="291"/>
      <c r="F43" s="291"/>
      <c r="G43" s="291"/>
      <c r="H43" s="463"/>
    </row>
    <row r="44" spans="1:8" s="16" customFormat="1" ht="50.1" customHeight="1" x14ac:dyDescent="0.2">
      <c r="A44" s="65" t="s">
        <v>30</v>
      </c>
      <c r="B44" s="87" t="s">
        <v>23</v>
      </c>
      <c r="C44"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"2ГИС.УФА"; Электронный справочник на основе Справочника организаций "2ГИС.УФА" (мобильная версия)</v>
      </c>
      <c r="D44" s="90">
        <v>336</v>
      </c>
      <c r="E44" s="90"/>
      <c r="F44" s="90"/>
      <c r="G44" s="90"/>
      <c r="H44" s="91"/>
    </row>
    <row r="45" spans="1:8" s="16" customFormat="1" ht="69.75" customHeight="1" x14ac:dyDescent="0.2">
      <c r="A45" s="71"/>
      <c r="B45" s="92"/>
      <c r="C45" s="93"/>
      <c r="D45" s="95"/>
      <c r="E45" s="95"/>
      <c r="F45" s="95"/>
      <c r="G45" s="95"/>
      <c r="H45" s="96"/>
    </row>
    <row r="46" spans="1:8" s="16" customFormat="1" ht="155.25" customHeight="1" x14ac:dyDescent="0.2">
      <c r="A46" s="71"/>
      <c r="B46" s="105" t="s">
        <v>13</v>
      </c>
      <c r="C46"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46" s="95"/>
      <c r="E46" s="95"/>
      <c r="F46" s="95"/>
      <c r="G46" s="95"/>
      <c r="H46" s="96"/>
    </row>
    <row r="47" spans="1:8" s="16" customFormat="1" ht="168.75" customHeight="1" thickBot="1" x14ac:dyDescent="0.25">
      <c r="A47" s="77"/>
      <c r="B47" s="107" t="s">
        <v>13</v>
      </c>
      <c r="C47"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47" s="100"/>
      <c r="E47" s="100"/>
      <c r="F47" s="100"/>
      <c r="G47" s="100"/>
      <c r="H47" s="101"/>
    </row>
    <row r="48" spans="1:8" s="16" customFormat="1" ht="24.95" customHeight="1" thickBot="1" x14ac:dyDescent="0.25">
      <c r="A48" s="81"/>
      <c r="B48" s="82"/>
      <c r="C48" s="83"/>
      <c r="D48" s="113"/>
      <c r="E48" s="114"/>
      <c r="F48" s="114"/>
      <c r="G48" s="114"/>
      <c r="H48" s="115"/>
    </row>
    <row r="49" spans="1:8" s="16" customFormat="1" ht="48" customHeight="1" x14ac:dyDescent="0.2">
      <c r="A49" s="29" t="s">
        <v>31</v>
      </c>
      <c r="B49" s="30" t="s">
        <v>27</v>
      </c>
      <c r="C49"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"2ГИС.УФА" (версия для ПК); Интернет-площадка 2gis.ru на основе Cправочника организаций "2ГИС.УФА"; Электронный справочник на основе Справочника организаций "2ГИС.УФА" (мобильная версия); Интернет-площадки и Веб-приложения на основе Cправочника организаций "2ГИС.УФА", http://api.2gis.ru/</v>
      </c>
      <c r="D49" s="31">
        <f>F49*1.2</f>
        <v>14428.8</v>
      </c>
      <c r="E49" s="32">
        <f>F49*1.1</f>
        <v>13226.400000000001</v>
      </c>
      <c r="F49" s="32">
        <v>12024</v>
      </c>
      <c r="G49" s="32">
        <f>F49*0.75</f>
        <v>9018</v>
      </c>
      <c r="H49" s="33">
        <f>F49*0.5</f>
        <v>6012</v>
      </c>
    </row>
    <row r="50" spans="1:8" s="16" customFormat="1" ht="132" customHeight="1" x14ac:dyDescent="0.2">
      <c r="A50" s="34"/>
      <c r="B50" s="35"/>
      <c r="C50" s="35"/>
      <c r="D50" s="36"/>
      <c r="E50" s="37"/>
      <c r="F50" s="37"/>
      <c r="G50" s="37"/>
      <c r="H50" s="38"/>
    </row>
    <row r="51" spans="1:8" s="16" customFormat="1" ht="127.5" customHeight="1" x14ac:dyDescent="0.2">
      <c r="A51" s="34"/>
      <c r="B51" s="39" t="s">
        <v>12</v>
      </c>
      <c r="C51"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"2ГИС.УФА" (версия для ПК); Интернет-площадка 2gis.ru на основе Cправочника организаций "2ГИС.УФА"; Электронный справочник на основе Справочника организаций "2ГИС.УФА" (мобильная версия); Интернет-площадки и Веб-приложения на основе Cправочника организаций "2ГИС.УФА", http://api.2gis.ru/</v>
      </c>
      <c r="D51" s="36"/>
      <c r="E51" s="37"/>
      <c r="F51" s="37"/>
      <c r="G51" s="37"/>
      <c r="H51" s="38"/>
    </row>
    <row r="52" spans="1:8" s="16" customFormat="1" ht="127.5" customHeight="1" thickBot="1" x14ac:dyDescent="0.25">
      <c r="A52" s="119"/>
      <c r="B52" s="120" t="s">
        <v>33</v>
      </c>
      <c r="C52"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52" s="121"/>
      <c r="E52" s="122"/>
      <c r="F52" s="122"/>
      <c r="G52" s="122"/>
      <c r="H52" s="123"/>
    </row>
    <row r="53" spans="1:8" s="16" customFormat="1" ht="166.5" customHeight="1" thickBot="1" x14ac:dyDescent="0.25">
      <c r="A53" s="41"/>
      <c r="B53" s="42" t="s">
        <v>13</v>
      </c>
      <c r="C53"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53" s="44"/>
      <c r="E53" s="45"/>
      <c r="F53" s="45"/>
      <c r="G53" s="45"/>
      <c r="H53" s="46"/>
    </row>
    <row r="54" spans="1:8" s="16" customFormat="1" ht="24.95" customHeight="1" thickBot="1" x14ac:dyDescent="0.25">
      <c r="A54" s="47"/>
      <c r="B54" s="48"/>
      <c r="C54" s="49"/>
      <c r="D54" s="50"/>
      <c r="E54" s="51"/>
      <c r="F54" s="51"/>
      <c r="G54" s="51"/>
      <c r="H54" s="52"/>
    </row>
    <row r="55" spans="1:8" s="16" customFormat="1" ht="48" customHeight="1" x14ac:dyDescent="0.2">
      <c r="A55" s="53" t="s">
        <v>35</v>
      </c>
      <c r="B55" s="30" t="s">
        <v>27</v>
      </c>
      <c r="C5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"2ГИС.УФА" (версия для ПК); Интернет-площадка 2gis.ru на основе Cправочника организаций "2ГИС.УФА"; Электронный справочник на основе Справочника организаций "2ГИС.УФА" (мобильная версия); Интернет-площадки и Веб-приложения на основе Cправочника организаций "2ГИС.УФА", http://api.2gis.ru/</v>
      </c>
      <c r="D55" s="54">
        <f>F55*1.2</f>
        <v>16416</v>
      </c>
      <c r="E55" s="32">
        <f>F55*1.1</f>
        <v>15048.000000000002</v>
      </c>
      <c r="F55" s="32">
        <v>13680</v>
      </c>
      <c r="G55" s="32">
        <f>F55*0.75</f>
        <v>10260</v>
      </c>
      <c r="H55" s="33">
        <f>F55*0.5</f>
        <v>6840</v>
      </c>
    </row>
    <row r="56" spans="1:8" s="16" customFormat="1" ht="132" customHeight="1" x14ac:dyDescent="0.2">
      <c r="A56" s="55"/>
      <c r="B56" s="35"/>
      <c r="C56" s="35"/>
      <c r="D56" s="56"/>
      <c r="E56" s="37"/>
      <c r="F56" s="37"/>
      <c r="G56" s="37"/>
      <c r="H56" s="38"/>
    </row>
    <row r="57" spans="1:8" s="16" customFormat="1" ht="138.94999999999999" customHeight="1" x14ac:dyDescent="0.2">
      <c r="A57" s="55"/>
      <c r="B57" s="39" t="s">
        <v>12</v>
      </c>
      <c r="C5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"2ГИС.УФА" (версия для ПК); Интернет-площадка 2gis.ru на основе Cправочника организаций "2ГИС.УФА"; Электронный справочник на основе Справочника организаций "2ГИС.УФА" (мобильная версия); Интернет-площадки и Веб-приложения на основе Cправочника организаций "2ГИС.УФА", http://api.2gis.ru/</v>
      </c>
      <c r="D57" s="56"/>
      <c r="E57" s="37"/>
      <c r="F57" s="37"/>
      <c r="G57" s="37"/>
      <c r="H57" s="38"/>
    </row>
    <row r="58" spans="1:8" s="16" customFormat="1" ht="166.5" customHeight="1" x14ac:dyDescent="0.2">
      <c r="A58" s="55"/>
      <c r="B58" s="57" t="s">
        <v>13</v>
      </c>
      <c r="C58"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58" s="56"/>
      <c r="E58" s="37"/>
      <c r="F58" s="37"/>
      <c r="G58" s="37"/>
      <c r="H58" s="38"/>
    </row>
    <row r="59" spans="1:8" s="16" customFormat="1" ht="92.25" customHeight="1" thickBot="1" x14ac:dyDescent="0.25">
      <c r="A59" s="59"/>
      <c r="B59" s="42" t="s">
        <v>36</v>
      </c>
      <c r="C59"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59" s="61"/>
      <c r="E59" s="45"/>
      <c r="F59" s="45"/>
      <c r="G59" s="45"/>
      <c r="H59" s="46"/>
    </row>
    <row r="60" spans="1:8" s="16" customFormat="1" ht="24.95" customHeight="1" thickBot="1" x14ac:dyDescent="0.25">
      <c r="A60" s="81"/>
      <c r="B60" s="82"/>
      <c r="C60" s="83"/>
      <c r="D60" s="84"/>
      <c r="E60" s="85"/>
      <c r="F60" s="85"/>
      <c r="G60" s="85"/>
      <c r="H60" s="86"/>
    </row>
    <row r="61" spans="1:8" s="16" customFormat="1" ht="50.1" customHeight="1" x14ac:dyDescent="0.2">
      <c r="A61" s="65" t="s">
        <v>37</v>
      </c>
      <c r="B61" s="87" t="s">
        <v>23</v>
      </c>
      <c r="C61"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"2ГИС.УФА"; Электронный справочник на основе Справочника организаций "2ГИС.УФА" (мобильная версия); Интернет-площадки и Веб-приложения на основе Cправочника организаций "2ГИС.УФА", http://api.2gis.ru/</v>
      </c>
      <c r="D61" s="271">
        <v>240</v>
      </c>
      <c r="E61" s="272"/>
      <c r="F61" s="272"/>
      <c r="G61" s="272"/>
      <c r="H61" s="273"/>
    </row>
    <row r="62" spans="1:8" s="16" customFormat="1" ht="94.5" customHeight="1" x14ac:dyDescent="0.2">
      <c r="A62" s="71"/>
      <c r="B62" s="92"/>
      <c r="C62" s="93"/>
      <c r="D62" s="94"/>
      <c r="E62" s="95"/>
      <c r="F62" s="95"/>
      <c r="G62" s="95"/>
      <c r="H62" s="274"/>
    </row>
    <row r="63" spans="1:8" s="16" customFormat="1" ht="163.5" customHeight="1" thickBot="1" x14ac:dyDescent="0.25">
      <c r="A63" s="77"/>
      <c r="B63" s="97" t="s">
        <v>13</v>
      </c>
      <c r="C63"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63" s="275"/>
      <c r="E63" s="276"/>
      <c r="F63" s="276"/>
      <c r="G63" s="276"/>
      <c r="H63" s="277"/>
    </row>
    <row r="64" spans="1:8" s="16" customFormat="1" ht="24.95" customHeight="1" thickBot="1" x14ac:dyDescent="0.25">
      <c r="A64" s="81"/>
      <c r="B64" s="129"/>
      <c r="C64" s="130"/>
      <c r="D64" s="291" t="s">
        <v>234</v>
      </c>
      <c r="E64" s="291"/>
      <c r="F64" s="291"/>
      <c r="G64" s="291"/>
      <c r="H64" s="463"/>
    </row>
    <row r="65" spans="1:8" s="16" customFormat="1" ht="50.1" customHeight="1" thickBot="1" x14ac:dyDescent="0.25">
      <c r="A65" s="136" t="s">
        <v>670</v>
      </c>
      <c r="B65" s="137"/>
      <c r="C65" s="137"/>
      <c r="D65" s="138" t="str">
        <f>"от "&amp;MIN(D66:D115)&amp;" до "&amp;MAX(D66:D115)</f>
        <v>от 2280 до 114000</v>
      </c>
      <c r="E65" s="139"/>
      <c r="F65" s="139"/>
      <c r="G65" s="139"/>
      <c r="H65" s="140"/>
    </row>
    <row r="66" spans="1:8" s="16" customFormat="1" ht="37.5" customHeight="1" outlineLevel="1" x14ac:dyDescent="0.2">
      <c r="A66" s="141" t="s">
        <v>39</v>
      </c>
      <c r="B66" s="142"/>
      <c r="C66" s="282" t="str">
        <f>"Электронный справочник на основе Справочника организаций "&amp;$C$2&amp;" (версия для ПК)"</f>
        <v>Электронный справочник на основе Справочника организаций "2ГИС.УФА" (версия для ПК)</v>
      </c>
      <c r="D66" s="144">
        <v>2280</v>
      </c>
      <c r="E66" s="145"/>
      <c r="F66" s="145"/>
      <c r="G66" s="145"/>
      <c r="H66" s="146"/>
    </row>
    <row r="67" spans="1:8" s="16" customFormat="1" ht="37.5" customHeight="1" outlineLevel="1" x14ac:dyDescent="0.2">
      <c r="A67" s="147" t="s">
        <v>40</v>
      </c>
      <c r="B67" s="148"/>
      <c r="C67" s="143"/>
      <c r="D67" s="36">
        <v>4560</v>
      </c>
      <c r="E67" s="37"/>
      <c r="F67" s="37"/>
      <c r="G67" s="37"/>
      <c r="H67" s="38"/>
    </row>
    <row r="68" spans="1:8" s="16" customFormat="1" ht="37.5" customHeight="1" outlineLevel="1" x14ac:dyDescent="0.2">
      <c r="A68" s="147" t="s">
        <v>41</v>
      </c>
      <c r="B68" s="148"/>
      <c r="C68" s="143"/>
      <c r="D68" s="36">
        <v>6840</v>
      </c>
      <c r="E68" s="37"/>
      <c r="F68" s="37"/>
      <c r="G68" s="37"/>
      <c r="H68" s="38"/>
    </row>
    <row r="69" spans="1:8" s="16" customFormat="1" ht="37.5" customHeight="1" outlineLevel="1" x14ac:dyDescent="0.2">
      <c r="A69" s="147" t="s">
        <v>42</v>
      </c>
      <c r="B69" s="148"/>
      <c r="C69" s="143"/>
      <c r="D69" s="36">
        <v>9120</v>
      </c>
      <c r="E69" s="37"/>
      <c r="F69" s="37"/>
      <c r="G69" s="37"/>
      <c r="H69" s="38"/>
    </row>
    <row r="70" spans="1:8" s="16" customFormat="1" ht="37.5" customHeight="1" outlineLevel="1" x14ac:dyDescent="0.2">
      <c r="A70" s="147" t="s">
        <v>43</v>
      </c>
      <c r="B70" s="148"/>
      <c r="C70" s="143"/>
      <c r="D70" s="36">
        <v>11400</v>
      </c>
      <c r="E70" s="37"/>
      <c r="F70" s="37"/>
      <c r="G70" s="37"/>
      <c r="H70" s="38"/>
    </row>
    <row r="71" spans="1:8" s="16" customFormat="1" ht="37.5" customHeight="1" outlineLevel="1" x14ac:dyDescent="0.2">
      <c r="A71" s="147" t="s">
        <v>44</v>
      </c>
      <c r="B71" s="148"/>
      <c r="C71" s="143"/>
      <c r="D71" s="36">
        <v>13680</v>
      </c>
      <c r="E71" s="37"/>
      <c r="F71" s="37"/>
      <c r="G71" s="37"/>
      <c r="H71" s="38"/>
    </row>
    <row r="72" spans="1:8" s="16" customFormat="1" ht="37.5" customHeight="1" outlineLevel="1" x14ac:dyDescent="0.2">
      <c r="A72" s="147" t="s">
        <v>45</v>
      </c>
      <c r="B72" s="148"/>
      <c r="C72" s="143"/>
      <c r="D72" s="36">
        <v>15960</v>
      </c>
      <c r="E72" s="37"/>
      <c r="F72" s="37"/>
      <c r="G72" s="37"/>
      <c r="H72" s="38"/>
    </row>
    <row r="73" spans="1:8" s="16" customFormat="1" ht="37.5" customHeight="1" outlineLevel="1" x14ac:dyDescent="0.2">
      <c r="A73" s="147" t="s">
        <v>46</v>
      </c>
      <c r="B73" s="148"/>
      <c r="C73" s="143"/>
      <c r="D73" s="36">
        <v>18240</v>
      </c>
      <c r="E73" s="37"/>
      <c r="F73" s="37"/>
      <c r="G73" s="37"/>
      <c r="H73" s="38"/>
    </row>
    <row r="74" spans="1:8" s="16" customFormat="1" ht="37.5" customHeight="1" outlineLevel="1" x14ac:dyDescent="0.2">
      <c r="A74" s="147" t="s">
        <v>47</v>
      </c>
      <c r="B74" s="148"/>
      <c r="C74" s="143"/>
      <c r="D74" s="36">
        <v>20520</v>
      </c>
      <c r="E74" s="37"/>
      <c r="F74" s="37"/>
      <c r="G74" s="37"/>
      <c r="H74" s="38"/>
    </row>
    <row r="75" spans="1:8" s="16" customFormat="1" ht="37.5" customHeight="1" outlineLevel="1" x14ac:dyDescent="0.2">
      <c r="A75" s="147" t="s">
        <v>48</v>
      </c>
      <c r="B75" s="148"/>
      <c r="C75" s="143"/>
      <c r="D75" s="36">
        <v>22800</v>
      </c>
      <c r="E75" s="37"/>
      <c r="F75" s="37"/>
      <c r="G75" s="37"/>
      <c r="H75" s="38"/>
    </row>
    <row r="76" spans="1:8" s="16" customFormat="1" ht="37.5" customHeight="1" outlineLevel="1" x14ac:dyDescent="0.2">
      <c r="A76" s="147" t="s">
        <v>49</v>
      </c>
      <c r="B76" s="148"/>
      <c r="C76" s="143"/>
      <c r="D76" s="36">
        <v>25080</v>
      </c>
      <c r="E76" s="37"/>
      <c r="F76" s="37"/>
      <c r="G76" s="37"/>
      <c r="H76" s="38"/>
    </row>
    <row r="77" spans="1:8" s="16" customFormat="1" ht="37.5" customHeight="1" outlineLevel="1" x14ac:dyDescent="0.2">
      <c r="A77" s="147" t="s">
        <v>50</v>
      </c>
      <c r="B77" s="148"/>
      <c r="C77" s="143"/>
      <c r="D77" s="36">
        <v>27360</v>
      </c>
      <c r="E77" s="37"/>
      <c r="F77" s="37"/>
      <c r="G77" s="37"/>
      <c r="H77" s="38"/>
    </row>
    <row r="78" spans="1:8" s="16" customFormat="1" ht="37.5" customHeight="1" outlineLevel="1" x14ac:dyDescent="0.2">
      <c r="A78" s="147" t="s">
        <v>51</v>
      </c>
      <c r="B78" s="148"/>
      <c r="C78" s="143"/>
      <c r="D78" s="36">
        <v>29640</v>
      </c>
      <c r="E78" s="37"/>
      <c r="F78" s="37"/>
      <c r="G78" s="37"/>
      <c r="H78" s="38"/>
    </row>
    <row r="79" spans="1:8" s="16" customFormat="1" ht="37.5" customHeight="1" outlineLevel="1" x14ac:dyDescent="0.2">
      <c r="A79" s="147" t="s">
        <v>52</v>
      </c>
      <c r="B79" s="148"/>
      <c r="C79" s="143"/>
      <c r="D79" s="36">
        <v>31920</v>
      </c>
      <c r="E79" s="37"/>
      <c r="F79" s="37"/>
      <c r="G79" s="37"/>
      <c r="H79" s="38"/>
    </row>
    <row r="80" spans="1:8" s="16" customFormat="1" ht="37.5" customHeight="1" outlineLevel="1" x14ac:dyDescent="0.2">
      <c r="A80" s="147" t="s">
        <v>53</v>
      </c>
      <c r="B80" s="148"/>
      <c r="C80" s="143"/>
      <c r="D80" s="36">
        <v>34200</v>
      </c>
      <c r="E80" s="37"/>
      <c r="F80" s="37"/>
      <c r="G80" s="37"/>
      <c r="H80" s="38"/>
    </row>
    <row r="81" spans="1:8" s="16" customFormat="1" ht="37.5" customHeight="1" outlineLevel="1" x14ac:dyDescent="0.2">
      <c r="A81" s="147" t="s">
        <v>54</v>
      </c>
      <c r="B81" s="148"/>
      <c r="C81" s="143"/>
      <c r="D81" s="36">
        <v>36480</v>
      </c>
      <c r="E81" s="37"/>
      <c r="F81" s="37"/>
      <c r="G81" s="37"/>
      <c r="H81" s="38"/>
    </row>
    <row r="82" spans="1:8" s="16" customFormat="1" ht="37.5" customHeight="1" outlineLevel="1" x14ac:dyDescent="0.2">
      <c r="A82" s="147" t="s">
        <v>55</v>
      </c>
      <c r="B82" s="148"/>
      <c r="C82" s="143"/>
      <c r="D82" s="36">
        <v>38760</v>
      </c>
      <c r="E82" s="37"/>
      <c r="F82" s="37"/>
      <c r="G82" s="37"/>
      <c r="H82" s="38"/>
    </row>
    <row r="83" spans="1:8" s="16" customFormat="1" ht="37.5" customHeight="1" outlineLevel="1" x14ac:dyDescent="0.2">
      <c r="A83" s="147" t="s">
        <v>56</v>
      </c>
      <c r="B83" s="148"/>
      <c r="C83" s="143"/>
      <c r="D83" s="36">
        <v>41040</v>
      </c>
      <c r="E83" s="37"/>
      <c r="F83" s="37"/>
      <c r="G83" s="37"/>
      <c r="H83" s="38"/>
    </row>
    <row r="84" spans="1:8" s="16" customFormat="1" ht="37.5" customHeight="1" outlineLevel="1" x14ac:dyDescent="0.2">
      <c r="A84" s="147" t="s">
        <v>57</v>
      </c>
      <c r="B84" s="148"/>
      <c r="C84" s="143"/>
      <c r="D84" s="36">
        <v>43320</v>
      </c>
      <c r="E84" s="37"/>
      <c r="F84" s="37"/>
      <c r="G84" s="37"/>
      <c r="H84" s="38"/>
    </row>
    <row r="85" spans="1:8" s="16" customFormat="1" ht="37.5" customHeight="1" outlineLevel="1" x14ac:dyDescent="0.2">
      <c r="A85" s="147" t="s">
        <v>58</v>
      </c>
      <c r="B85" s="148"/>
      <c r="C85" s="143"/>
      <c r="D85" s="36">
        <v>45600</v>
      </c>
      <c r="E85" s="37"/>
      <c r="F85" s="37"/>
      <c r="G85" s="37"/>
      <c r="H85" s="38"/>
    </row>
    <row r="86" spans="1:8" s="16" customFormat="1" ht="37.5" customHeight="1" outlineLevel="1" x14ac:dyDescent="0.2">
      <c r="A86" s="147" t="s">
        <v>181</v>
      </c>
      <c r="B86" s="148"/>
      <c r="C86" s="143"/>
      <c r="D86" s="36">
        <v>47880</v>
      </c>
      <c r="E86" s="37"/>
      <c r="F86" s="37"/>
      <c r="G86" s="37"/>
      <c r="H86" s="38"/>
    </row>
    <row r="87" spans="1:8" s="16" customFormat="1" ht="37.5" customHeight="1" outlineLevel="1" x14ac:dyDescent="0.2">
      <c r="A87" s="147" t="s">
        <v>182</v>
      </c>
      <c r="B87" s="148"/>
      <c r="C87" s="143"/>
      <c r="D87" s="36">
        <v>50160</v>
      </c>
      <c r="E87" s="37"/>
      <c r="F87" s="37"/>
      <c r="G87" s="37"/>
      <c r="H87" s="38"/>
    </row>
    <row r="88" spans="1:8" s="16" customFormat="1" ht="37.5" customHeight="1" outlineLevel="1" x14ac:dyDescent="0.2">
      <c r="A88" s="147" t="s">
        <v>183</v>
      </c>
      <c r="B88" s="148"/>
      <c r="C88" s="143"/>
      <c r="D88" s="36">
        <v>52440</v>
      </c>
      <c r="E88" s="37"/>
      <c r="F88" s="37"/>
      <c r="G88" s="37"/>
      <c r="H88" s="38"/>
    </row>
    <row r="89" spans="1:8" s="16" customFormat="1" ht="37.5" customHeight="1" outlineLevel="1" x14ac:dyDescent="0.2">
      <c r="A89" s="147" t="s">
        <v>184</v>
      </c>
      <c r="B89" s="148"/>
      <c r="C89" s="143"/>
      <c r="D89" s="36">
        <v>54720</v>
      </c>
      <c r="E89" s="37"/>
      <c r="F89" s="37"/>
      <c r="G89" s="37"/>
      <c r="H89" s="38"/>
    </row>
    <row r="90" spans="1:8" s="16" customFormat="1" ht="37.5" customHeight="1" outlineLevel="1" x14ac:dyDescent="0.2">
      <c r="A90" s="147" t="s">
        <v>185</v>
      </c>
      <c r="B90" s="148"/>
      <c r="C90" s="143"/>
      <c r="D90" s="36">
        <v>57000</v>
      </c>
      <c r="E90" s="37"/>
      <c r="F90" s="37"/>
      <c r="G90" s="37"/>
      <c r="H90" s="38"/>
    </row>
    <row r="91" spans="1:8" s="16" customFormat="1" ht="37.5" customHeight="1" outlineLevel="1" x14ac:dyDescent="0.2">
      <c r="A91" s="147" t="s">
        <v>186</v>
      </c>
      <c r="B91" s="148"/>
      <c r="C91" s="143"/>
      <c r="D91" s="36">
        <v>59280</v>
      </c>
      <c r="E91" s="37"/>
      <c r="F91" s="37"/>
      <c r="G91" s="37"/>
      <c r="H91" s="38"/>
    </row>
    <row r="92" spans="1:8" s="16" customFormat="1" ht="37.5" customHeight="1" outlineLevel="1" x14ac:dyDescent="0.2">
      <c r="A92" s="147" t="s">
        <v>187</v>
      </c>
      <c r="B92" s="148"/>
      <c r="C92" s="143"/>
      <c r="D92" s="36">
        <v>61560</v>
      </c>
      <c r="E92" s="37"/>
      <c r="F92" s="37"/>
      <c r="G92" s="37"/>
      <c r="H92" s="38"/>
    </row>
    <row r="93" spans="1:8" s="16" customFormat="1" ht="37.5" customHeight="1" outlineLevel="1" x14ac:dyDescent="0.2">
      <c r="A93" s="147" t="s">
        <v>188</v>
      </c>
      <c r="B93" s="148"/>
      <c r="C93" s="143"/>
      <c r="D93" s="36">
        <v>63840</v>
      </c>
      <c r="E93" s="37"/>
      <c r="F93" s="37"/>
      <c r="G93" s="37"/>
      <c r="H93" s="38"/>
    </row>
    <row r="94" spans="1:8" s="16" customFormat="1" ht="37.5" customHeight="1" outlineLevel="1" x14ac:dyDescent="0.2">
      <c r="A94" s="147" t="s">
        <v>189</v>
      </c>
      <c r="B94" s="148"/>
      <c r="C94" s="143"/>
      <c r="D94" s="36">
        <v>66120</v>
      </c>
      <c r="E94" s="37"/>
      <c r="F94" s="37"/>
      <c r="G94" s="37"/>
      <c r="H94" s="38"/>
    </row>
    <row r="95" spans="1:8" s="16" customFormat="1" ht="37.5" customHeight="1" outlineLevel="1" x14ac:dyDescent="0.2">
      <c r="A95" s="147" t="s">
        <v>190</v>
      </c>
      <c r="B95" s="148"/>
      <c r="C95" s="143"/>
      <c r="D95" s="36">
        <v>68400</v>
      </c>
      <c r="E95" s="37"/>
      <c r="F95" s="37"/>
      <c r="G95" s="37"/>
      <c r="H95" s="38"/>
    </row>
    <row r="96" spans="1:8" s="16" customFormat="1" ht="37.5" customHeight="1" outlineLevel="1" x14ac:dyDescent="0.2">
      <c r="A96" s="147" t="s">
        <v>191</v>
      </c>
      <c r="B96" s="148"/>
      <c r="C96" s="143"/>
      <c r="D96" s="36">
        <v>70680</v>
      </c>
      <c r="E96" s="37"/>
      <c r="F96" s="37"/>
      <c r="G96" s="37"/>
      <c r="H96" s="38"/>
    </row>
    <row r="97" spans="1:8" s="16" customFormat="1" ht="37.5" customHeight="1" outlineLevel="1" x14ac:dyDescent="0.2">
      <c r="A97" s="147" t="s">
        <v>192</v>
      </c>
      <c r="B97" s="148"/>
      <c r="C97" s="143"/>
      <c r="D97" s="36">
        <v>72960</v>
      </c>
      <c r="E97" s="37"/>
      <c r="F97" s="37"/>
      <c r="G97" s="37"/>
      <c r="H97" s="38"/>
    </row>
    <row r="98" spans="1:8" s="16" customFormat="1" ht="37.5" customHeight="1" outlineLevel="1" x14ac:dyDescent="0.2">
      <c r="A98" s="147" t="s">
        <v>193</v>
      </c>
      <c r="B98" s="148"/>
      <c r="C98" s="143"/>
      <c r="D98" s="36">
        <v>75240</v>
      </c>
      <c r="E98" s="37"/>
      <c r="F98" s="37"/>
      <c r="G98" s="37"/>
      <c r="H98" s="38"/>
    </row>
    <row r="99" spans="1:8" s="16" customFormat="1" ht="37.5" customHeight="1" outlineLevel="1" x14ac:dyDescent="0.2">
      <c r="A99" s="147" t="s">
        <v>194</v>
      </c>
      <c r="B99" s="148"/>
      <c r="C99" s="143"/>
      <c r="D99" s="36">
        <v>77520</v>
      </c>
      <c r="E99" s="37"/>
      <c r="F99" s="37"/>
      <c r="G99" s="37"/>
      <c r="H99" s="38"/>
    </row>
    <row r="100" spans="1:8" s="16" customFormat="1" ht="37.5" customHeight="1" outlineLevel="1" x14ac:dyDescent="0.2">
      <c r="A100" s="147" t="s">
        <v>195</v>
      </c>
      <c r="B100" s="148"/>
      <c r="C100" s="143"/>
      <c r="D100" s="36">
        <v>79800</v>
      </c>
      <c r="E100" s="37"/>
      <c r="F100" s="37"/>
      <c r="G100" s="37"/>
      <c r="H100" s="38"/>
    </row>
    <row r="101" spans="1:8" s="16" customFormat="1" ht="37.5" customHeight="1" outlineLevel="1" x14ac:dyDescent="0.2">
      <c r="A101" s="147" t="s">
        <v>235</v>
      </c>
      <c r="B101" s="148"/>
      <c r="C101" s="143"/>
      <c r="D101" s="36">
        <v>82080</v>
      </c>
      <c r="E101" s="37"/>
      <c r="F101" s="37"/>
      <c r="G101" s="37"/>
      <c r="H101" s="38"/>
    </row>
    <row r="102" spans="1:8" s="16" customFormat="1" ht="37.5" customHeight="1" outlineLevel="1" x14ac:dyDescent="0.2">
      <c r="A102" s="147" t="s">
        <v>236</v>
      </c>
      <c r="B102" s="148"/>
      <c r="C102" s="143"/>
      <c r="D102" s="36">
        <v>84360</v>
      </c>
      <c r="E102" s="37"/>
      <c r="F102" s="37"/>
      <c r="G102" s="37"/>
      <c r="H102" s="38"/>
    </row>
    <row r="103" spans="1:8" s="16" customFormat="1" ht="37.5" customHeight="1" outlineLevel="1" x14ac:dyDescent="0.2">
      <c r="A103" s="147" t="s">
        <v>237</v>
      </c>
      <c r="B103" s="148"/>
      <c r="C103" s="143"/>
      <c r="D103" s="36">
        <v>86640</v>
      </c>
      <c r="E103" s="37"/>
      <c r="F103" s="37"/>
      <c r="G103" s="37"/>
      <c r="H103" s="38"/>
    </row>
    <row r="104" spans="1:8" s="16" customFormat="1" ht="37.5" customHeight="1" outlineLevel="1" x14ac:dyDescent="0.2">
      <c r="A104" s="147" t="s">
        <v>238</v>
      </c>
      <c r="B104" s="148"/>
      <c r="C104" s="143"/>
      <c r="D104" s="36">
        <v>88920</v>
      </c>
      <c r="E104" s="37"/>
      <c r="F104" s="37"/>
      <c r="G104" s="37"/>
      <c r="H104" s="38"/>
    </row>
    <row r="105" spans="1:8" s="16" customFormat="1" ht="37.5" customHeight="1" outlineLevel="1" x14ac:dyDescent="0.2">
      <c r="A105" s="147" t="s">
        <v>239</v>
      </c>
      <c r="B105" s="148"/>
      <c r="C105" s="143"/>
      <c r="D105" s="36">
        <v>91200</v>
      </c>
      <c r="E105" s="37"/>
      <c r="F105" s="37"/>
      <c r="G105" s="37"/>
      <c r="H105" s="38"/>
    </row>
    <row r="106" spans="1:8" s="16" customFormat="1" ht="37.5" customHeight="1" outlineLevel="1" x14ac:dyDescent="0.2">
      <c r="A106" s="147" t="s">
        <v>359</v>
      </c>
      <c r="B106" s="148"/>
      <c r="C106" s="143"/>
      <c r="D106" s="36">
        <v>93480</v>
      </c>
      <c r="E106" s="37"/>
      <c r="F106" s="37"/>
      <c r="G106" s="37"/>
      <c r="H106" s="38"/>
    </row>
    <row r="107" spans="1:8" s="16" customFormat="1" ht="37.5" customHeight="1" outlineLevel="1" x14ac:dyDescent="0.2">
      <c r="A107" s="147" t="s">
        <v>360</v>
      </c>
      <c r="B107" s="148"/>
      <c r="C107" s="143"/>
      <c r="D107" s="36">
        <v>95760</v>
      </c>
      <c r="E107" s="37"/>
      <c r="F107" s="37"/>
      <c r="G107" s="37"/>
      <c r="H107" s="38"/>
    </row>
    <row r="108" spans="1:8" s="16" customFormat="1" ht="37.5" customHeight="1" outlineLevel="1" x14ac:dyDescent="0.2">
      <c r="A108" s="147" t="s">
        <v>361</v>
      </c>
      <c r="B108" s="148"/>
      <c r="C108" s="143"/>
      <c r="D108" s="36">
        <v>98040</v>
      </c>
      <c r="E108" s="37"/>
      <c r="F108" s="37"/>
      <c r="G108" s="37"/>
      <c r="H108" s="38"/>
    </row>
    <row r="109" spans="1:8" s="16" customFormat="1" ht="37.5" customHeight="1" outlineLevel="1" x14ac:dyDescent="0.2">
      <c r="A109" s="147" t="s">
        <v>362</v>
      </c>
      <c r="B109" s="148"/>
      <c r="C109" s="143"/>
      <c r="D109" s="36">
        <v>100320</v>
      </c>
      <c r="E109" s="37"/>
      <c r="F109" s="37"/>
      <c r="G109" s="37"/>
      <c r="H109" s="38"/>
    </row>
    <row r="110" spans="1:8" s="16" customFormat="1" ht="37.5" customHeight="1" outlineLevel="1" x14ac:dyDescent="0.2">
      <c r="A110" s="147" t="s">
        <v>363</v>
      </c>
      <c r="B110" s="148"/>
      <c r="C110" s="143"/>
      <c r="D110" s="36">
        <v>102600</v>
      </c>
      <c r="E110" s="37"/>
      <c r="F110" s="37"/>
      <c r="G110" s="37"/>
      <c r="H110" s="38"/>
    </row>
    <row r="111" spans="1:8" s="16" customFormat="1" ht="37.5" customHeight="1" outlineLevel="1" x14ac:dyDescent="0.2">
      <c r="A111" s="147" t="s">
        <v>364</v>
      </c>
      <c r="B111" s="148"/>
      <c r="C111" s="143"/>
      <c r="D111" s="36">
        <v>104880</v>
      </c>
      <c r="E111" s="37"/>
      <c r="F111" s="37"/>
      <c r="G111" s="37"/>
      <c r="H111" s="38"/>
    </row>
    <row r="112" spans="1:8" s="16" customFormat="1" ht="37.5" customHeight="1" outlineLevel="1" x14ac:dyDescent="0.2">
      <c r="A112" s="147" t="s">
        <v>365</v>
      </c>
      <c r="B112" s="148"/>
      <c r="C112" s="143"/>
      <c r="D112" s="36">
        <v>107160</v>
      </c>
      <c r="E112" s="37"/>
      <c r="F112" s="37"/>
      <c r="G112" s="37"/>
      <c r="H112" s="38"/>
    </row>
    <row r="113" spans="1:8" s="16" customFormat="1" ht="37.5" customHeight="1" outlineLevel="1" x14ac:dyDescent="0.2">
      <c r="A113" s="147" t="s">
        <v>366</v>
      </c>
      <c r="B113" s="148"/>
      <c r="C113" s="143"/>
      <c r="D113" s="36">
        <v>109440</v>
      </c>
      <c r="E113" s="37"/>
      <c r="F113" s="37"/>
      <c r="G113" s="37"/>
      <c r="H113" s="38"/>
    </row>
    <row r="114" spans="1:8" s="16" customFormat="1" ht="37.5" customHeight="1" outlineLevel="1" x14ac:dyDescent="0.2">
      <c r="A114" s="147" t="s">
        <v>367</v>
      </c>
      <c r="B114" s="148"/>
      <c r="C114" s="143"/>
      <c r="D114" s="36">
        <v>111720</v>
      </c>
      <c r="E114" s="37"/>
      <c r="F114" s="37"/>
      <c r="G114" s="37"/>
      <c r="H114" s="38"/>
    </row>
    <row r="115" spans="1:8" s="16" customFormat="1" ht="37.5" customHeight="1" outlineLevel="1" thickBot="1" x14ac:dyDescent="0.25">
      <c r="A115" s="147" t="s">
        <v>368</v>
      </c>
      <c r="B115" s="148"/>
      <c r="C115" s="143"/>
      <c r="D115" s="36">
        <v>114000</v>
      </c>
      <c r="E115" s="37"/>
      <c r="F115" s="37"/>
      <c r="G115" s="37"/>
      <c r="H115" s="38"/>
    </row>
    <row r="116" spans="1:8" s="16" customFormat="1" ht="24.95" customHeight="1" thickBot="1" x14ac:dyDescent="0.4">
      <c r="A116" s="81"/>
      <c r="B116" s="464"/>
      <c r="C116" s="130"/>
      <c r="D116" s="793" t="s">
        <v>728</v>
      </c>
      <c r="E116" s="793"/>
      <c r="F116" s="793"/>
      <c r="G116" s="793"/>
      <c r="H116" s="794"/>
    </row>
    <row r="117" spans="1:8" s="16" customFormat="1" ht="24.95" customHeight="1" thickBot="1" x14ac:dyDescent="0.25">
      <c r="A117" s="465"/>
      <c r="B117" s="124"/>
      <c r="C117" s="125"/>
      <c r="D117" s="466" t="s">
        <v>171</v>
      </c>
      <c r="E117" s="467" t="s">
        <v>172</v>
      </c>
      <c r="F117" s="468" t="s">
        <v>173</v>
      </c>
      <c r="G117" s="467" t="s">
        <v>174</v>
      </c>
      <c r="H117" s="469" t="s">
        <v>175</v>
      </c>
    </row>
    <row r="118" spans="1:8" s="16" customFormat="1" ht="48" customHeight="1" x14ac:dyDescent="0.2">
      <c r="A118" s="29" t="s">
        <v>241</v>
      </c>
      <c r="B118" s="30" t="s">
        <v>27</v>
      </c>
      <c r="C11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"2ГИС.УФА" (версия для ПК); Интернет-площадка 2gis.ru на основе Cправочника организаций "2ГИС.УФА"; Электронный справочник на основе Справочника организаций "2ГИС.УФА" (мобильная версия); Интернет-площадки и Веб-приложения на основе Cправочника организаций "2ГИС.УФА", http://api.2gis.ru/</v>
      </c>
      <c r="D118" s="31">
        <f>F118*1.2</f>
        <v>12024</v>
      </c>
      <c r="E118" s="32">
        <f>F118*1.1</f>
        <v>11022</v>
      </c>
      <c r="F118" s="32">
        <v>10020</v>
      </c>
      <c r="G118" s="32">
        <f>F118*0.75</f>
        <v>7515</v>
      </c>
      <c r="H118" s="33">
        <f>F118*0.5</f>
        <v>5010</v>
      </c>
    </row>
    <row r="119" spans="1:8" s="16" customFormat="1" ht="132" customHeight="1" x14ac:dyDescent="0.2">
      <c r="A119" s="34"/>
      <c r="B119" s="35"/>
      <c r="C119" s="35"/>
      <c r="D119" s="36"/>
      <c r="E119" s="37"/>
      <c r="F119" s="37"/>
      <c r="G119" s="37"/>
      <c r="H119" s="38"/>
    </row>
    <row r="120" spans="1:8" s="16" customFormat="1" ht="97.5" customHeight="1" x14ac:dyDescent="0.2">
      <c r="A120" s="34"/>
      <c r="B120" s="39" t="s">
        <v>12</v>
      </c>
      <c r="C120"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"2ГИС.УФА"; Электронный справочник на основе Справочника организаций "2ГИС.УФА" (мобильная версия); Интернет-площадки и Веб-приложения на основе Cправочника организаций "2ГИС.УФА", http://api.2gis.ru/</v>
      </c>
      <c r="D120" s="36"/>
      <c r="E120" s="37"/>
      <c r="F120" s="37"/>
      <c r="G120" s="37"/>
      <c r="H120" s="38"/>
    </row>
    <row r="121" spans="1:8" s="16" customFormat="1" ht="166.5" customHeight="1" thickBot="1" x14ac:dyDescent="0.25">
      <c r="A121" s="41"/>
      <c r="B121" s="42" t="s">
        <v>13</v>
      </c>
      <c r="C12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121" s="44"/>
      <c r="E121" s="45"/>
      <c r="F121" s="45"/>
      <c r="G121" s="45"/>
      <c r="H121" s="46"/>
    </row>
    <row r="122" spans="1:8" s="16" customFormat="1" ht="24.95" customHeight="1" thickBot="1" x14ac:dyDescent="0.25">
      <c r="A122" s="47"/>
      <c r="B122" s="48"/>
      <c r="C122" s="49"/>
      <c r="D122" s="291"/>
      <c r="E122" s="291"/>
      <c r="F122" s="291"/>
      <c r="G122" s="291"/>
      <c r="H122" s="463"/>
    </row>
    <row r="123" spans="1:8" s="16" customFormat="1" ht="48" customHeight="1" x14ac:dyDescent="0.2">
      <c r="A123" s="53" t="s">
        <v>242</v>
      </c>
      <c r="B123" s="30" t="s">
        <v>27</v>
      </c>
      <c r="C12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"2ГИС.УФА" (версия для ПК); Интернет-площадка 2gis.ru на основе Cправочника организаций "2ГИС.УФА"; Электронный справочник на основе Справочника организаций "2ГИС.УФА" (мобильная версия); Интернет-площадки и Веб-приложения на основе Cправочника организаций "2ГИС.УФА", http://api.2gis.ru/</v>
      </c>
      <c r="D123" s="54">
        <f>F123*1.2</f>
        <v>13680</v>
      </c>
      <c r="E123" s="32">
        <f>F123*1.1</f>
        <v>12540.000000000002</v>
      </c>
      <c r="F123" s="32">
        <v>11400</v>
      </c>
      <c r="G123" s="32">
        <f>F123*0.75</f>
        <v>8550</v>
      </c>
      <c r="H123" s="33">
        <f>F123*0.5</f>
        <v>5700</v>
      </c>
    </row>
    <row r="124" spans="1:8" s="16" customFormat="1" ht="132" customHeight="1" x14ac:dyDescent="0.2">
      <c r="A124" s="55"/>
      <c r="B124" s="35"/>
      <c r="C124" s="35"/>
      <c r="D124" s="56"/>
      <c r="E124" s="37"/>
      <c r="F124" s="37"/>
      <c r="G124" s="37"/>
      <c r="H124" s="38"/>
    </row>
    <row r="125" spans="1:8" s="16" customFormat="1" ht="97.5" customHeight="1" x14ac:dyDescent="0.2">
      <c r="A125" s="55"/>
      <c r="B125" s="39" t="s">
        <v>12</v>
      </c>
      <c r="C125"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"2ГИС.УФА"; Электронный справочник на основе Справочника организаций "2ГИС.УФА" (мобильная версия); Интернет-площадки и Веб-приложения на основе Cправочника организаций "2ГИС.УФА", http://api.2gis.ru/</v>
      </c>
      <c r="D125" s="56"/>
      <c r="E125" s="37"/>
      <c r="F125" s="37"/>
      <c r="G125" s="37"/>
      <c r="H125" s="38"/>
    </row>
    <row r="126" spans="1:8" s="16" customFormat="1" ht="166.5" customHeight="1" x14ac:dyDescent="0.2">
      <c r="A126" s="55"/>
      <c r="B126" s="57" t="s">
        <v>13</v>
      </c>
      <c r="C126"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126" s="56"/>
      <c r="E126" s="37"/>
      <c r="F126" s="37"/>
      <c r="G126" s="37"/>
      <c r="H126" s="38"/>
    </row>
    <row r="127" spans="1:8" s="16" customFormat="1" ht="92.25" customHeight="1" thickBot="1" x14ac:dyDescent="0.25">
      <c r="A127" s="59"/>
      <c r="B127" s="42" t="s">
        <v>16</v>
      </c>
      <c r="C127"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127" s="61"/>
      <c r="E127" s="45"/>
      <c r="F127" s="45"/>
      <c r="G127" s="45"/>
      <c r="H127" s="46"/>
    </row>
    <row r="128" spans="1:8" s="16" customFormat="1" ht="24.95" customHeight="1" thickBot="1" x14ac:dyDescent="0.25">
      <c r="A128" s="81"/>
      <c r="B128" s="82"/>
      <c r="C128" s="83"/>
      <c r="D128" s="291"/>
      <c r="E128" s="291"/>
      <c r="F128" s="291"/>
      <c r="G128" s="291"/>
      <c r="H128" s="463"/>
    </row>
    <row r="129" spans="1:8" s="16" customFormat="1" ht="50.1" customHeight="1" x14ac:dyDescent="0.2">
      <c r="A129" s="65" t="s">
        <v>243</v>
      </c>
      <c r="B129" s="87" t="s">
        <v>23</v>
      </c>
      <c r="C129"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"2ГИС.УФА"; Электронный справочник на основе Справочника организаций "2ГИС.УФА" (мобильная версия); Интернет-площадки и Веб-приложения на основе Cправочника организаций "2ГИС.УФА", http://api.2gis.ru/</v>
      </c>
      <c r="D129" s="271">
        <v>240</v>
      </c>
      <c r="E129" s="272"/>
      <c r="F129" s="272"/>
      <c r="G129" s="272"/>
      <c r="H129" s="273"/>
    </row>
    <row r="130" spans="1:8" s="16" customFormat="1" ht="94.5" customHeight="1" x14ac:dyDescent="0.2">
      <c r="A130" s="71"/>
      <c r="B130" s="92"/>
      <c r="C130" s="93"/>
      <c r="D130" s="94"/>
      <c r="E130" s="95"/>
      <c r="F130" s="95"/>
      <c r="G130" s="95"/>
      <c r="H130" s="274"/>
    </row>
    <row r="131" spans="1:8" s="16" customFormat="1" ht="163.5" customHeight="1" thickBot="1" x14ac:dyDescent="0.25">
      <c r="A131" s="77"/>
      <c r="B131" s="97" t="s">
        <v>13</v>
      </c>
      <c r="C131"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131" s="275"/>
      <c r="E131" s="276"/>
      <c r="F131" s="276"/>
      <c r="G131" s="276"/>
      <c r="H131" s="277"/>
    </row>
    <row r="132" spans="1:8" s="16" customFormat="1" ht="24.95" customHeight="1" thickBot="1" x14ac:dyDescent="0.25">
      <c r="A132" s="81"/>
      <c r="B132" s="129"/>
      <c r="C132" s="130"/>
      <c r="D132" s="350" t="s">
        <v>240</v>
      </c>
      <c r="E132" s="350"/>
      <c r="F132" s="350"/>
      <c r="G132" s="350"/>
      <c r="H132" s="351"/>
    </row>
    <row r="133" spans="1:8" s="16" customFormat="1" ht="50.1" customHeight="1" thickBot="1" x14ac:dyDescent="0.25">
      <c r="A133" s="136" t="s">
        <v>38</v>
      </c>
      <c r="B133" s="137"/>
      <c r="C133" s="137"/>
      <c r="D133" s="740" t="str">
        <f>"от "&amp;MIN(D134:D152)&amp;" до "&amp;MAX(D134:D152)</f>
        <v>от 2280 до 43320</v>
      </c>
      <c r="E133" s="741"/>
      <c r="F133" s="741"/>
      <c r="G133" s="741"/>
      <c r="H133" s="742"/>
    </row>
    <row r="134" spans="1:8" s="16" customFormat="1" ht="37.5" customHeight="1" outlineLevel="1" x14ac:dyDescent="0.2">
      <c r="A134" s="141" t="s">
        <v>244</v>
      </c>
      <c r="B134" s="369"/>
      <c r="C134" s="661" t="str">
        <f>"Электронный справочник на основе Справочника организаций "&amp;$C$2&amp;" (версия для ПК)"</f>
        <v>Электронный справочник на основе Справочника организаций "2ГИС.УФА" (версия для ПК)</v>
      </c>
      <c r="D134" s="31">
        <v>2280</v>
      </c>
      <c r="E134" s="32"/>
      <c r="F134" s="32"/>
      <c r="G134" s="32"/>
      <c r="H134" s="33"/>
    </row>
    <row r="135" spans="1:8" s="16" customFormat="1" ht="37.5" customHeight="1" outlineLevel="1" x14ac:dyDescent="0.2">
      <c r="A135" s="558" t="s">
        <v>245</v>
      </c>
      <c r="B135" s="568"/>
      <c r="C135" s="775"/>
      <c r="D135" s="36">
        <v>4560</v>
      </c>
      <c r="E135" s="37"/>
      <c r="F135" s="37"/>
      <c r="G135" s="37"/>
      <c r="H135" s="38"/>
    </row>
    <row r="136" spans="1:8" s="16" customFormat="1" ht="37.5" customHeight="1" outlineLevel="1" x14ac:dyDescent="0.2">
      <c r="A136" s="558" t="s">
        <v>246</v>
      </c>
      <c r="B136" s="568"/>
      <c r="C136" s="775"/>
      <c r="D136" s="36">
        <v>6840</v>
      </c>
      <c r="E136" s="37"/>
      <c r="F136" s="37"/>
      <c r="G136" s="37"/>
      <c r="H136" s="38"/>
    </row>
    <row r="137" spans="1:8" s="16" customFormat="1" ht="37.5" customHeight="1" outlineLevel="1" x14ac:dyDescent="0.2">
      <c r="A137" s="558" t="s">
        <v>247</v>
      </c>
      <c r="B137" s="568"/>
      <c r="C137" s="775"/>
      <c r="D137" s="36">
        <v>9120</v>
      </c>
      <c r="E137" s="37"/>
      <c r="F137" s="37"/>
      <c r="G137" s="37"/>
      <c r="H137" s="38"/>
    </row>
    <row r="138" spans="1:8" s="16" customFormat="1" ht="37.5" customHeight="1" outlineLevel="1" x14ac:dyDescent="0.2">
      <c r="A138" s="558" t="s">
        <v>248</v>
      </c>
      <c r="B138" s="568"/>
      <c r="C138" s="775"/>
      <c r="D138" s="36">
        <v>11400</v>
      </c>
      <c r="E138" s="37"/>
      <c r="F138" s="37"/>
      <c r="G138" s="37"/>
      <c r="H138" s="38"/>
    </row>
    <row r="139" spans="1:8" s="16" customFormat="1" ht="37.5" customHeight="1" outlineLevel="1" x14ac:dyDescent="0.2">
      <c r="A139" s="558" t="s">
        <v>249</v>
      </c>
      <c r="B139" s="568"/>
      <c r="C139" s="775"/>
      <c r="D139" s="36">
        <v>13680</v>
      </c>
      <c r="E139" s="37"/>
      <c r="F139" s="37"/>
      <c r="G139" s="37"/>
      <c r="H139" s="38"/>
    </row>
    <row r="140" spans="1:8" s="16" customFormat="1" ht="37.5" customHeight="1" outlineLevel="1" x14ac:dyDescent="0.2">
      <c r="A140" s="558" t="s">
        <v>250</v>
      </c>
      <c r="B140" s="568"/>
      <c r="C140" s="775"/>
      <c r="D140" s="36">
        <v>15960</v>
      </c>
      <c r="E140" s="37"/>
      <c r="F140" s="37"/>
      <c r="G140" s="37"/>
      <c r="H140" s="38"/>
    </row>
    <row r="141" spans="1:8" s="16" customFormat="1" ht="37.5" customHeight="1" outlineLevel="1" x14ac:dyDescent="0.2">
      <c r="A141" s="558" t="s">
        <v>251</v>
      </c>
      <c r="B141" s="568"/>
      <c r="C141" s="775"/>
      <c r="D141" s="36">
        <v>18240</v>
      </c>
      <c r="E141" s="37"/>
      <c r="F141" s="37"/>
      <c r="G141" s="37"/>
      <c r="H141" s="38"/>
    </row>
    <row r="142" spans="1:8" s="16" customFormat="1" ht="37.5" customHeight="1" outlineLevel="1" x14ac:dyDescent="0.2">
      <c r="A142" s="558" t="s">
        <v>252</v>
      </c>
      <c r="B142" s="568"/>
      <c r="C142" s="775"/>
      <c r="D142" s="36">
        <v>20520</v>
      </c>
      <c r="E142" s="37"/>
      <c r="F142" s="37"/>
      <c r="G142" s="37"/>
      <c r="H142" s="38"/>
    </row>
    <row r="143" spans="1:8" s="16" customFormat="1" ht="37.5" customHeight="1" outlineLevel="1" x14ac:dyDescent="0.2">
      <c r="A143" s="558" t="s">
        <v>253</v>
      </c>
      <c r="B143" s="568"/>
      <c r="C143" s="775"/>
      <c r="D143" s="36">
        <v>22800</v>
      </c>
      <c r="E143" s="37"/>
      <c r="F143" s="37"/>
      <c r="G143" s="37"/>
      <c r="H143" s="38"/>
    </row>
    <row r="144" spans="1:8" s="16" customFormat="1" ht="37.5" customHeight="1" outlineLevel="1" x14ac:dyDescent="0.2">
      <c r="A144" s="558" t="s">
        <v>254</v>
      </c>
      <c r="B144" s="568"/>
      <c r="C144" s="775"/>
      <c r="D144" s="36">
        <v>25080</v>
      </c>
      <c r="E144" s="37"/>
      <c r="F144" s="37"/>
      <c r="G144" s="37"/>
      <c r="H144" s="38"/>
    </row>
    <row r="145" spans="1:8" s="16" customFormat="1" ht="37.5" customHeight="1" outlineLevel="1" x14ac:dyDescent="0.2">
      <c r="A145" s="558" t="s">
        <v>255</v>
      </c>
      <c r="B145" s="568"/>
      <c r="C145" s="775"/>
      <c r="D145" s="36">
        <v>27360</v>
      </c>
      <c r="E145" s="37"/>
      <c r="F145" s="37"/>
      <c r="G145" s="37"/>
      <c r="H145" s="38"/>
    </row>
    <row r="146" spans="1:8" s="16" customFormat="1" ht="37.5" customHeight="1" outlineLevel="1" x14ac:dyDescent="0.2">
      <c r="A146" s="558" t="s">
        <v>256</v>
      </c>
      <c r="B146" s="568"/>
      <c r="C146" s="775"/>
      <c r="D146" s="36">
        <v>29640</v>
      </c>
      <c r="E146" s="37"/>
      <c r="F146" s="37"/>
      <c r="G146" s="37"/>
      <c r="H146" s="38"/>
    </row>
    <row r="147" spans="1:8" s="16" customFormat="1" ht="37.5" customHeight="1" outlineLevel="1" x14ac:dyDescent="0.2">
      <c r="A147" s="558" t="s">
        <v>257</v>
      </c>
      <c r="B147" s="568"/>
      <c r="C147" s="775"/>
      <c r="D147" s="36">
        <v>31920</v>
      </c>
      <c r="E147" s="37"/>
      <c r="F147" s="37"/>
      <c r="G147" s="37"/>
      <c r="H147" s="38"/>
    </row>
    <row r="148" spans="1:8" s="16" customFormat="1" ht="37.5" customHeight="1" outlineLevel="1" x14ac:dyDescent="0.2">
      <c r="A148" s="558" t="s">
        <v>258</v>
      </c>
      <c r="B148" s="568"/>
      <c r="C148" s="775"/>
      <c r="D148" s="36">
        <v>34200</v>
      </c>
      <c r="E148" s="37"/>
      <c r="F148" s="37"/>
      <c r="G148" s="37"/>
      <c r="H148" s="38"/>
    </row>
    <row r="149" spans="1:8" s="16" customFormat="1" ht="37.5" customHeight="1" outlineLevel="1" x14ac:dyDescent="0.2">
      <c r="A149" s="558" t="s">
        <v>259</v>
      </c>
      <c r="B149" s="568"/>
      <c r="C149" s="775"/>
      <c r="D149" s="36">
        <v>36480</v>
      </c>
      <c r="E149" s="37"/>
      <c r="F149" s="37"/>
      <c r="G149" s="37"/>
      <c r="H149" s="38"/>
    </row>
    <row r="150" spans="1:8" s="16" customFormat="1" ht="37.5" customHeight="1" outlineLevel="1" x14ac:dyDescent="0.2">
      <c r="A150" s="558" t="s">
        <v>260</v>
      </c>
      <c r="B150" s="568"/>
      <c r="C150" s="775"/>
      <c r="D150" s="36">
        <v>38760</v>
      </c>
      <c r="E150" s="37"/>
      <c r="F150" s="37"/>
      <c r="G150" s="37"/>
      <c r="H150" s="38"/>
    </row>
    <row r="151" spans="1:8" s="16" customFormat="1" ht="37.5" customHeight="1" outlineLevel="1" x14ac:dyDescent="0.2">
      <c r="A151" s="558" t="s">
        <v>261</v>
      </c>
      <c r="B151" s="568"/>
      <c r="C151" s="775"/>
      <c r="D151" s="36">
        <v>41040</v>
      </c>
      <c r="E151" s="37"/>
      <c r="F151" s="37"/>
      <c r="G151" s="37"/>
      <c r="H151" s="38"/>
    </row>
    <row r="152" spans="1:8" s="16" customFormat="1" ht="37.5" customHeight="1" outlineLevel="1" x14ac:dyDescent="0.2">
      <c r="A152" s="558" t="s">
        <v>262</v>
      </c>
      <c r="B152" s="568"/>
      <c r="C152" s="775"/>
      <c r="D152" s="36">
        <v>43320</v>
      </c>
      <c r="E152" s="37"/>
      <c r="F152" s="37"/>
      <c r="G152" s="37"/>
      <c r="H152" s="38"/>
    </row>
    <row r="153" spans="1:8" s="16" customFormat="1" ht="37.5" customHeight="1" outlineLevel="1" x14ac:dyDescent="0.2">
      <c r="A153" s="147" t="s">
        <v>263</v>
      </c>
      <c r="B153" s="371"/>
      <c r="C153" s="775"/>
      <c r="D153" s="36">
        <v>45600</v>
      </c>
      <c r="E153" s="37"/>
      <c r="F153" s="37"/>
      <c r="G153" s="37"/>
      <c r="H153" s="38"/>
    </row>
    <row r="154" spans="1:8" s="16" customFormat="1" ht="37.5" customHeight="1" outlineLevel="1" x14ac:dyDescent="0.2">
      <c r="A154" s="147" t="s">
        <v>264</v>
      </c>
      <c r="B154" s="148"/>
      <c r="C154" s="775"/>
      <c r="D154" s="36">
        <v>47880</v>
      </c>
      <c r="E154" s="37"/>
      <c r="F154" s="37"/>
      <c r="G154" s="37"/>
      <c r="H154" s="38"/>
    </row>
    <row r="155" spans="1:8" s="16" customFormat="1" ht="37.5" customHeight="1" outlineLevel="1" x14ac:dyDescent="0.2">
      <c r="A155" s="147" t="s">
        <v>265</v>
      </c>
      <c r="B155" s="148"/>
      <c r="C155" s="775"/>
      <c r="D155" s="36">
        <v>50160</v>
      </c>
      <c r="E155" s="37"/>
      <c r="F155" s="37"/>
      <c r="G155" s="37"/>
      <c r="H155" s="38"/>
    </row>
    <row r="156" spans="1:8" s="16" customFormat="1" ht="37.5" customHeight="1" outlineLevel="1" x14ac:dyDescent="0.2">
      <c r="A156" s="147" t="s">
        <v>266</v>
      </c>
      <c r="B156" s="148"/>
      <c r="C156" s="775"/>
      <c r="D156" s="36">
        <v>52440</v>
      </c>
      <c r="E156" s="37"/>
      <c r="F156" s="37"/>
      <c r="G156" s="37"/>
      <c r="H156" s="38"/>
    </row>
    <row r="157" spans="1:8" s="16" customFormat="1" ht="37.5" customHeight="1" outlineLevel="1" x14ac:dyDescent="0.2">
      <c r="A157" s="147" t="s">
        <v>267</v>
      </c>
      <c r="B157" s="148"/>
      <c r="C157" s="775"/>
      <c r="D157" s="36">
        <v>54720</v>
      </c>
      <c r="E157" s="37"/>
      <c r="F157" s="37"/>
      <c r="G157" s="37"/>
      <c r="H157" s="38"/>
    </row>
    <row r="158" spans="1:8" s="16" customFormat="1" ht="37.5" customHeight="1" outlineLevel="1" x14ac:dyDescent="0.2">
      <c r="A158" s="147" t="s">
        <v>268</v>
      </c>
      <c r="B158" s="148"/>
      <c r="C158" s="775"/>
      <c r="D158" s="36">
        <v>57000</v>
      </c>
      <c r="E158" s="37"/>
      <c r="F158" s="37"/>
      <c r="G158" s="37"/>
      <c r="H158" s="38"/>
    </row>
    <row r="159" spans="1:8" s="16" customFormat="1" ht="37.5" customHeight="1" outlineLevel="1" x14ac:dyDescent="0.2">
      <c r="A159" s="147" t="s">
        <v>269</v>
      </c>
      <c r="B159" s="148"/>
      <c r="C159" s="775"/>
      <c r="D159" s="36">
        <v>59280</v>
      </c>
      <c r="E159" s="37"/>
      <c r="F159" s="37"/>
      <c r="G159" s="37"/>
      <c r="H159" s="38"/>
    </row>
    <row r="160" spans="1:8" s="16" customFormat="1" ht="37.5" customHeight="1" outlineLevel="1" x14ac:dyDescent="0.2">
      <c r="A160" s="147" t="s">
        <v>270</v>
      </c>
      <c r="B160" s="148"/>
      <c r="C160" s="775"/>
      <c r="D160" s="36">
        <v>61560</v>
      </c>
      <c r="E160" s="37"/>
      <c r="F160" s="37"/>
      <c r="G160" s="37"/>
      <c r="H160" s="38"/>
    </row>
    <row r="161" spans="1:8" s="16" customFormat="1" ht="37.5" customHeight="1" outlineLevel="1" x14ac:dyDescent="0.2">
      <c r="A161" s="147" t="s">
        <v>271</v>
      </c>
      <c r="B161" s="148"/>
      <c r="C161" s="775"/>
      <c r="D161" s="36">
        <v>63840</v>
      </c>
      <c r="E161" s="37"/>
      <c r="F161" s="37"/>
      <c r="G161" s="37"/>
      <c r="H161" s="38"/>
    </row>
    <row r="162" spans="1:8" s="16" customFormat="1" ht="37.5" customHeight="1" outlineLevel="1" x14ac:dyDescent="0.2">
      <c r="A162" s="147" t="s">
        <v>272</v>
      </c>
      <c r="B162" s="148"/>
      <c r="C162" s="775"/>
      <c r="D162" s="36">
        <v>66120</v>
      </c>
      <c r="E162" s="37"/>
      <c r="F162" s="37"/>
      <c r="G162" s="37"/>
      <c r="H162" s="38"/>
    </row>
    <row r="163" spans="1:8" s="16" customFormat="1" ht="37.5" customHeight="1" outlineLevel="1" x14ac:dyDescent="0.2">
      <c r="A163" s="147" t="s">
        <v>273</v>
      </c>
      <c r="B163" s="148"/>
      <c r="C163" s="775"/>
      <c r="D163" s="36">
        <v>68400</v>
      </c>
      <c r="E163" s="37"/>
      <c r="F163" s="37"/>
      <c r="G163" s="37"/>
      <c r="H163" s="38"/>
    </row>
    <row r="164" spans="1:8" s="16" customFormat="1" ht="37.5" customHeight="1" outlineLevel="1" x14ac:dyDescent="0.2">
      <c r="A164" s="147" t="s">
        <v>274</v>
      </c>
      <c r="B164" s="148"/>
      <c r="C164" s="775"/>
      <c r="D164" s="36">
        <v>70680</v>
      </c>
      <c r="E164" s="37"/>
      <c r="F164" s="37"/>
      <c r="G164" s="37"/>
      <c r="H164" s="38"/>
    </row>
    <row r="165" spans="1:8" s="16" customFormat="1" ht="37.5" customHeight="1" outlineLevel="1" x14ac:dyDescent="0.2">
      <c r="A165" s="147" t="s">
        <v>275</v>
      </c>
      <c r="B165" s="148"/>
      <c r="C165" s="775"/>
      <c r="D165" s="36">
        <v>72960</v>
      </c>
      <c r="E165" s="37"/>
      <c r="F165" s="37"/>
      <c r="G165" s="37"/>
      <c r="H165" s="38"/>
    </row>
    <row r="166" spans="1:8" s="16" customFormat="1" ht="37.5" customHeight="1" outlineLevel="1" x14ac:dyDescent="0.2">
      <c r="A166" s="147" t="s">
        <v>276</v>
      </c>
      <c r="B166" s="148"/>
      <c r="C166" s="775"/>
      <c r="D166" s="36">
        <v>75240</v>
      </c>
      <c r="E166" s="37"/>
      <c r="F166" s="37"/>
      <c r="G166" s="37"/>
      <c r="H166" s="38"/>
    </row>
    <row r="167" spans="1:8" s="16" customFormat="1" ht="37.5" customHeight="1" outlineLevel="1" x14ac:dyDescent="0.2">
      <c r="A167" s="147" t="s">
        <v>277</v>
      </c>
      <c r="B167" s="148"/>
      <c r="C167" s="775"/>
      <c r="D167" s="36">
        <v>77520</v>
      </c>
      <c r="E167" s="37"/>
      <c r="F167" s="37"/>
      <c r="G167" s="37"/>
      <c r="H167" s="38"/>
    </row>
    <row r="168" spans="1:8" s="16" customFormat="1" ht="37.5" customHeight="1" outlineLevel="1" x14ac:dyDescent="0.2">
      <c r="A168" s="147" t="s">
        <v>278</v>
      </c>
      <c r="B168" s="148"/>
      <c r="C168" s="775"/>
      <c r="D168" s="36">
        <v>79800</v>
      </c>
      <c r="E168" s="37"/>
      <c r="F168" s="37"/>
      <c r="G168" s="37"/>
      <c r="H168" s="38"/>
    </row>
    <row r="169" spans="1:8" s="16" customFormat="1" ht="37.5" customHeight="1" outlineLevel="1" x14ac:dyDescent="0.2">
      <c r="A169" s="147" t="s">
        <v>279</v>
      </c>
      <c r="B169" s="148"/>
      <c r="C169" s="775"/>
      <c r="D169" s="36">
        <v>82080</v>
      </c>
      <c r="E169" s="37"/>
      <c r="F169" s="37"/>
      <c r="G169" s="37"/>
      <c r="H169" s="38"/>
    </row>
    <row r="170" spans="1:8" s="16" customFormat="1" ht="37.5" customHeight="1" outlineLevel="1" x14ac:dyDescent="0.2">
      <c r="A170" s="147" t="s">
        <v>280</v>
      </c>
      <c r="B170" s="148"/>
      <c r="C170" s="775"/>
      <c r="D170" s="36">
        <v>84360</v>
      </c>
      <c r="E170" s="37"/>
      <c r="F170" s="37"/>
      <c r="G170" s="37"/>
      <c r="H170" s="38"/>
    </row>
    <row r="171" spans="1:8" s="16" customFormat="1" ht="37.5" customHeight="1" outlineLevel="1" x14ac:dyDescent="0.2">
      <c r="A171" s="147" t="s">
        <v>281</v>
      </c>
      <c r="B171" s="148"/>
      <c r="C171" s="775"/>
      <c r="D171" s="36">
        <v>86640</v>
      </c>
      <c r="E171" s="37"/>
      <c r="F171" s="37"/>
      <c r="G171" s="37"/>
      <c r="H171" s="38"/>
    </row>
    <row r="172" spans="1:8" s="16" customFormat="1" ht="37.5" customHeight="1" outlineLevel="1" x14ac:dyDescent="0.2">
      <c r="A172" s="147" t="s">
        <v>282</v>
      </c>
      <c r="B172" s="148"/>
      <c r="C172" s="775"/>
      <c r="D172" s="36">
        <v>88920</v>
      </c>
      <c r="E172" s="37"/>
      <c r="F172" s="37"/>
      <c r="G172" s="37"/>
      <c r="H172" s="38"/>
    </row>
    <row r="173" spans="1:8" s="16" customFormat="1" ht="37.5" customHeight="1" outlineLevel="1" x14ac:dyDescent="0.2">
      <c r="A173" s="147" t="s">
        <v>283</v>
      </c>
      <c r="B173" s="148"/>
      <c r="C173" s="775"/>
      <c r="D173" s="36">
        <v>91200</v>
      </c>
      <c r="E173" s="37"/>
      <c r="F173" s="37"/>
      <c r="G173" s="37"/>
      <c r="H173" s="38"/>
    </row>
    <row r="174" spans="1:8" s="16" customFormat="1" ht="37.5" customHeight="1" outlineLevel="1" x14ac:dyDescent="0.2">
      <c r="A174" s="147" t="s">
        <v>419</v>
      </c>
      <c r="B174" s="148"/>
      <c r="C174" s="775"/>
      <c r="D174" s="36">
        <v>93480</v>
      </c>
      <c r="E174" s="37"/>
      <c r="F174" s="37"/>
      <c r="G174" s="37"/>
      <c r="H174" s="38"/>
    </row>
    <row r="175" spans="1:8" s="16" customFormat="1" ht="37.5" customHeight="1" outlineLevel="1" x14ac:dyDescent="0.2">
      <c r="A175" s="147" t="s">
        <v>420</v>
      </c>
      <c r="B175" s="148"/>
      <c r="C175" s="775"/>
      <c r="D175" s="36">
        <v>95760</v>
      </c>
      <c r="E175" s="37"/>
      <c r="F175" s="37"/>
      <c r="G175" s="37"/>
      <c r="H175" s="38"/>
    </row>
    <row r="176" spans="1:8" s="16" customFormat="1" ht="37.5" customHeight="1" outlineLevel="1" x14ac:dyDescent="0.2">
      <c r="A176" s="147" t="s">
        <v>421</v>
      </c>
      <c r="B176" s="148"/>
      <c r="C176" s="775"/>
      <c r="D176" s="36">
        <v>98040</v>
      </c>
      <c r="E176" s="37"/>
      <c r="F176" s="37"/>
      <c r="G176" s="37"/>
      <c r="H176" s="38"/>
    </row>
    <row r="177" spans="1:8" s="16" customFormat="1" ht="37.5" customHeight="1" outlineLevel="1" x14ac:dyDescent="0.2">
      <c r="A177" s="147" t="s">
        <v>422</v>
      </c>
      <c r="B177" s="148"/>
      <c r="C177" s="775"/>
      <c r="D177" s="36">
        <v>100320</v>
      </c>
      <c r="E177" s="37"/>
      <c r="F177" s="37"/>
      <c r="G177" s="37"/>
      <c r="H177" s="38"/>
    </row>
    <row r="178" spans="1:8" s="16" customFormat="1" ht="37.5" customHeight="1" outlineLevel="1" x14ac:dyDescent="0.2">
      <c r="A178" s="147" t="s">
        <v>423</v>
      </c>
      <c r="B178" s="148"/>
      <c r="C178" s="775"/>
      <c r="D178" s="36">
        <v>102600</v>
      </c>
      <c r="E178" s="37"/>
      <c r="F178" s="37"/>
      <c r="G178" s="37"/>
      <c r="H178" s="38"/>
    </row>
    <row r="179" spans="1:8" s="16" customFormat="1" ht="37.5" customHeight="1" outlineLevel="1" x14ac:dyDescent="0.2">
      <c r="A179" s="147" t="s">
        <v>424</v>
      </c>
      <c r="B179" s="148"/>
      <c r="C179" s="775"/>
      <c r="D179" s="36">
        <v>104880</v>
      </c>
      <c r="E179" s="37"/>
      <c r="F179" s="37"/>
      <c r="G179" s="37"/>
      <c r="H179" s="38"/>
    </row>
    <row r="180" spans="1:8" s="16" customFormat="1" ht="37.5" customHeight="1" outlineLevel="1" x14ac:dyDescent="0.2">
      <c r="A180" s="147" t="s">
        <v>425</v>
      </c>
      <c r="B180" s="148"/>
      <c r="C180" s="775"/>
      <c r="D180" s="36">
        <v>107160</v>
      </c>
      <c r="E180" s="37"/>
      <c r="F180" s="37"/>
      <c r="G180" s="37"/>
      <c r="H180" s="38"/>
    </row>
    <row r="181" spans="1:8" s="16" customFormat="1" ht="37.5" customHeight="1" outlineLevel="1" x14ac:dyDescent="0.2">
      <c r="A181" s="147" t="s">
        <v>426</v>
      </c>
      <c r="B181" s="148"/>
      <c r="C181" s="775"/>
      <c r="D181" s="36">
        <v>109440</v>
      </c>
      <c r="E181" s="37"/>
      <c r="F181" s="37"/>
      <c r="G181" s="37"/>
      <c r="H181" s="38"/>
    </row>
    <row r="182" spans="1:8" s="16" customFormat="1" ht="37.5" customHeight="1" outlineLevel="1" x14ac:dyDescent="0.2">
      <c r="A182" s="147" t="s">
        <v>427</v>
      </c>
      <c r="B182" s="148"/>
      <c r="C182" s="775"/>
      <c r="D182" s="36">
        <v>111720</v>
      </c>
      <c r="E182" s="37"/>
      <c r="F182" s="37"/>
      <c r="G182" s="37"/>
      <c r="H182" s="38"/>
    </row>
    <row r="183" spans="1:8" s="16" customFormat="1" ht="37.5" customHeight="1" outlineLevel="1" thickBot="1" x14ac:dyDescent="0.25">
      <c r="A183" s="147" t="s">
        <v>428</v>
      </c>
      <c r="B183" s="148"/>
      <c r="C183" s="775"/>
      <c r="D183" s="44">
        <v>114000</v>
      </c>
      <c r="E183" s="45"/>
      <c r="F183" s="45"/>
      <c r="G183" s="45"/>
      <c r="H183" s="46"/>
    </row>
    <row r="184" spans="1:8" s="16" customFormat="1" ht="50.1" customHeight="1" thickBot="1" x14ac:dyDescent="0.25">
      <c r="A184" s="136" t="s">
        <v>59</v>
      </c>
      <c r="B184" s="137"/>
      <c r="C184" s="137"/>
      <c r="D184" s="470" t="str">
        <f>"от "&amp;MIN(D185:D194)&amp;" до "&amp;MAX(D185:D194)</f>
        <v>от 390 до 10290</v>
      </c>
      <c r="E184" s="471"/>
      <c r="F184" s="471"/>
      <c r="G184" s="471"/>
      <c r="H184" s="472"/>
    </row>
    <row r="185" spans="1:8" s="16" customFormat="1" ht="162.75" customHeight="1" x14ac:dyDescent="0.2">
      <c r="A185" s="283" t="s">
        <v>342</v>
      </c>
      <c r="B185" s="150" t="s">
        <v>197</v>
      </c>
      <c r="C185" s="67"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"2ГИС.УФА"; электронный справочник на основе Справочника организаций "2ГИС.УФА" (мобильная версия)</v>
      </c>
      <c r="D185" s="295">
        <v>1380</v>
      </c>
      <c r="E185" s="295"/>
      <c r="F185" s="295"/>
      <c r="G185" s="295"/>
      <c r="H185" s="54"/>
    </row>
    <row r="186" spans="1:8" s="16" customFormat="1" ht="37.5" customHeight="1" x14ac:dyDescent="0.2">
      <c r="A186" s="160" t="s">
        <v>61</v>
      </c>
      <c r="B186" s="161"/>
      <c r="C186" s="156" t="str">
        <f>"Электронный справочник на основе Справочника организаций "&amp;$C$2&amp;" (версия для ПК)"</f>
        <v>Электронный справочник на основе Справочника организаций "2ГИС.УФА" (версия для ПК)</v>
      </c>
      <c r="D186" s="56">
        <v>840</v>
      </c>
      <c r="E186" s="37"/>
      <c r="F186" s="37"/>
      <c r="G186" s="37"/>
      <c r="H186" s="38"/>
    </row>
    <row r="187" spans="1:8" s="16" customFormat="1" ht="37.5" customHeight="1" x14ac:dyDescent="0.2">
      <c r="A187" s="160" t="s">
        <v>62</v>
      </c>
      <c r="B187" s="161"/>
      <c r="C187" s="159"/>
      <c r="D187" s="56">
        <v>10290</v>
      </c>
      <c r="E187" s="37"/>
      <c r="F187" s="37"/>
      <c r="G187" s="37"/>
      <c r="H187" s="38"/>
    </row>
    <row r="188" spans="1:8" s="16" customFormat="1" ht="37.5" customHeight="1" x14ac:dyDescent="0.2">
      <c r="A188" s="160" t="s">
        <v>63</v>
      </c>
      <c r="B188" s="161"/>
      <c r="C188" s="159"/>
      <c r="D188" s="56">
        <v>2190</v>
      </c>
      <c r="E188" s="37"/>
      <c r="F188" s="37"/>
      <c r="G188" s="37"/>
      <c r="H188" s="38"/>
    </row>
    <row r="189" spans="1:8" s="16" customFormat="1" ht="37.5" customHeight="1" x14ac:dyDescent="0.2">
      <c r="A189" s="160" t="s">
        <v>64</v>
      </c>
      <c r="B189" s="161"/>
      <c r="C189" s="159"/>
      <c r="D189" s="56">
        <v>6390</v>
      </c>
      <c r="E189" s="37"/>
      <c r="F189" s="37"/>
      <c r="G189" s="37"/>
      <c r="H189" s="38"/>
    </row>
    <row r="190" spans="1:8" s="16" customFormat="1" ht="37.5" customHeight="1" x14ac:dyDescent="0.2">
      <c r="A190" s="160" t="s">
        <v>65</v>
      </c>
      <c r="B190" s="161"/>
      <c r="C190" s="159"/>
      <c r="D190" s="56">
        <v>390</v>
      </c>
      <c r="E190" s="37"/>
      <c r="F190" s="37"/>
      <c r="G190" s="37"/>
      <c r="H190" s="38"/>
    </row>
    <row r="191" spans="1:8" s="16" customFormat="1" ht="37.5" customHeight="1" x14ac:dyDescent="0.2">
      <c r="A191" s="160" t="s">
        <v>66</v>
      </c>
      <c r="B191" s="161"/>
      <c r="C191" s="159"/>
      <c r="D191" s="56">
        <v>390</v>
      </c>
      <c r="E191" s="37"/>
      <c r="F191" s="37"/>
      <c r="G191" s="37"/>
      <c r="H191" s="38"/>
    </row>
    <row r="192" spans="1:8" s="16" customFormat="1" ht="37.5" customHeight="1" x14ac:dyDescent="0.2">
      <c r="A192" s="160" t="s">
        <v>67</v>
      </c>
      <c r="B192" s="161"/>
      <c r="C192" s="159"/>
      <c r="D192" s="56">
        <v>780</v>
      </c>
      <c r="E192" s="37"/>
      <c r="F192" s="37"/>
      <c r="G192" s="37"/>
      <c r="H192" s="38"/>
    </row>
    <row r="193" spans="1:8" s="16" customFormat="1" ht="37.5" customHeight="1" x14ac:dyDescent="0.2">
      <c r="A193" s="160" t="s">
        <v>68</v>
      </c>
      <c r="B193" s="161"/>
      <c r="C193" s="159"/>
      <c r="D193" s="56">
        <v>1170</v>
      </c>
      <c r="E193" s="37"/>
      <c r="F193" s="37"/>
      <c r="G193" s="37"/>
      <c r="H193" s="38"/>
    </row>
    <row r="194" spans="1:8" s="16" customFormat="1" ht="37.5" customHeight="1" thickBot="1" x14ac:dyDescent="0.25">
      <c r="A194" s="207" t="s">
        <v>69</v>
      </c>
      <c r="B194" s="208"/>
      <c r="C194" s="164"/>
      <c r="D194" s="56">
        <v>6990</v>
      </c>
      <c r="E194" s="37"/>
      <c r="F194" s="37"/>
      <c r="G194" s="37"/>
      <c r="H194" s="38"/>
    </row>
    <row r="195" spans="1:8" s="16" customFormat="1" ht="117.75" customHeight="1" thickBot="1" x14ac:dyDescent="0.25">
      <c r="A195" s="287" t="s">
        <v>71</v>
      </c>
      <c r="B195" s="288"/>
      <c r="C195" s="28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"2ГИС.УФА" (версия для ПК); Интернет-площадка 2gis.ru на основе Cправочника организаций "2ГИС.УФА"; Электронный справочник на основе Справочника организаций "2ГИС.УФА" (мобильная версия); Интернет-площадки и Веб-приложения на основе Cправочника организаций "2ГИС.УФА", http://api.2gis.ru/</v>
      </c>
      <c r="D195" s="45">
        <v>30</v>
      </c>
      <c r="E195" s="45"/>
      <c r="F195" s="45"/>
      <c r="G195" s="45"/>
      <c r="H195" s="46"/>
    </row>
    <row r="196" spans="1:8" s="28" customFormat="1" ht="50.1" customHeight="1" thickBot="1" x14ac:dyDescent="0.25">
      <c r="A196" s="24" t="s">
        <v>72</v>
      </c>
      <c r="B196" s="25"/>
      <c r="C196" s="26"/>
      <c r="D196" s="173" t="str">
        <f>"от "&amp;MIN(D198,D218:D232)&amp;" до "&amp;MAX(D198,D218:D232)</f>
        <v>от 540 до 39690</v>
      </c>
      <c r="E196" s="173"/>
      <c r="F196" s="173"/>
      <c r="G196" s="173"/>
      <c r="H196" s="174"/>
    </row>
    <row r="197" spans="1:8" s="16" customFormat="1" ht="24.95" customHeight="1" thickBot="1" x14ac:dyDescent="0.25">
      <c r="A197" s="290"/>
      <c r="B197" s="291"/>
      <c r="C197" s="130"/>
      <c r="D197" s="292"/>
      <c r="E197" s="292"/>
      <c r="F197" s="292"/>
      <c r="G197" s="292"/>
      <c r="H197" s="293"/>
    </row>
    <row r="198" spans="1:8" s="16" customFormat="1" ht="50.1" customHeight="1" thickBot="1" x14ac:dyDescent="0.25">
      <c r="A198" s="179" t="s">
        <v>73</v>
      </c>
      <c r="B198" s="180"/>
      <c r="C198"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"2ГИС.УФА" (версия для ПК); Интернет-площадка 2gis.kz на основе Cправочника организаций "2ГИС.УФА"; Электронный справочник на основе Справочника организаций "2ГИС.УФА" (мобильная версия); Интернет-площадки и Веб-приложения на основе Cправочника организаций "2ГИС.УФА", http://api.2gis.kz/</v>
      </c>
      <c r="D198" s="182">
        <v>12600</v>
      </c>
      <c r="E198" s="182"/>
      <c r="F198" s="182"/>
      <c r="G198" s="182"/>
      <c r="H198" s="183"/>
    </row>
    <row r="199" spans="1:8" s="16" customFormat="1" ht="50.1" customHeight="1" thickBot="1" x14ac:dyDescent="0.25">
      <c r="A199" s="184" t="s">
        <v>74</v>
      </c>
      <c r="B199" s="185"/>
      <c r="C199" s="186"/>
      <c r="D199" s="187" t="s">
        <v>75</v>
      </c>
      <c r="E199" s="188"/>
      <c r="F199" s="188"/>
      <c r="G199" s="188"/>
      <c r="H199" s="189"/>
    </row>
    <row r="200" spans="1:8" s="16" customFormat="1" ht="50.1" customHeight="1" x14ac:dyDescent="0.2">
      <c r="A200" s="190" t="s">
        <v>76</v>
      </c>
      <c r="B200" s="191"/>
      <c r="C200" s="186"/>
      <c r="D200" s="157">
        <f>D198/4</f>
        <v>3150</v>
      </c>
      <c r="E200" s="157"/>
      <c r="F200" s="157"/>
      <c r="G200" s="157"/>
      <c r="H200" s="158"/>
    </row>
    <row r="201" spans="1:8" s="16" customFormat="1" ht="50.1" customHeight="1" x14ac:dyDescent="0.2">
      <c r="A201" s="190" t="s">
        <v>77</v>
      </c>
      <c r="B201" s="191"/>
      <c r="C201" s="186"/>
      <c r="D201" s="157">
        <f>D198/5</f>
        <v>2520</v>
      </c>
      <c r="E201" s="157"/>
      <c r="F201" s="157"/>
      <c r="G201" s="157"/>
      <c r="H201" s="158"/>
    </row>
    <row r="202" spans="1:8" s="16" customFormat="1" ht="50.1" customHeight="1" x14ac:dyDescent="0.2">
      <c r="A202" s="190" t="s">
        <v>78</v>
      </c>
      <c r="B202" s="191"/>
      <c r="C202" s="186"/>
      <c r="D202" s="157">
        <f>D198/6</f>
        <v>2100</v>
      </c>
      <c r="E202" s="157"/>
      <c r="F202" s="157"/>
      <c r="G202" s="157"/>
      <c r="H202" s="158"/>
    </row>
    <row r="203" spans="1:8" s="16" customFormat="1" ht="50.1" customHeight="1" x14ac:dyDescent="0.2">
      <c r="A203" s="190" t="s">
        <v>79</v>
      </c>
      <c r="B203" s="191"/>
      <c r="C203" s="186"/>
      <c r="D203" s="157">
        <f>D198/7</f>
        <v>1800</v>
      </c>
      <c r="E203" s="157"/>
      <c r="F203" s="157"/>
      <c r="G203" s="157"/>
      <c r="H203" s="158"/>
    </row>
    <row r="204" spans="1:8" s="16" customFormat="1" ht="50.1" customHeight="1" x14ac:dyDescent="0.2">
      <c r="A204" s="190" t="s">
        <v>80</v>
      </c>
      <c r="B204" s="191"/>
      <c r="C204" s="186"/>
      <c r="D204" s="157">
        <f>D198/8</f>
        <v>1575</v>
      </c>
      <c r="E204" s="157"/>
      <c r="F204" s="157"/>
      <c r="G204" s="157"/>
      <c r="H204" s="158"/>
    </row>
    <row r="205" spans="1:8" s="16" customFormat="1" ht="50.1" customHeight="1" x14ac:dyDescent="0.2">
      <c r="A205" s="190" t="s">
        <v>81</v>
      </c>
      <c r="B205" s="191"/>
      <c r="C205" s="186"/>
      <c r="D205" s="157">
        <f>D198/9</f>
        <v>1400</v>
      </c>
      <c r="E205" s="157"/>
      <c r="F205" s="157"/>
      <c r="G205" s="157"/>
      <c r="H205" s="158"/>
    </row>
    <row r="206" spans="1:8" s="16" customFormat="1" ht="50.1" customHeight="1" x14ac:dyDescent="0.2">
      <c r="A206" s="190" t="s">
        <v>82</v>
      </c>
      <c r="B206" s="191"/>
      <c r="C206" s="186"/>
      <c r="D206" s="157">
        <f>D198/10</f>
        <v>1260</v>
      </c>
      <c r="E206" s="157"/>
      <c r="F206" s="157"/>
      <c r="G206" s="157"/>
      <c r="H206" s="158"/>
    </row>
    <row r="207" spans="1:8" s="16" customFormat="1" ht="50.1" customHeight="1" thickBot="1" x14ac:dyDescent="0.25">
      <c r="A207" s="179" t="s">
        <v>83</v>
      </c>
      <c r="B207" s="180"/>
      <c r="C207" s="186"/>
      <c r="D207" s="182">
        <v>18888</v>
      </c>
      <c r="E207" s="182"/>
      <c r="F207" s="182"/>
      <c r="G207" s="182"/>
      <c r="H207" s="183"/>
    </row>
    <row r="208" spans="1:8" s="16" customFormat="1" ht="50.1" customHeight="1" thickBot="1" x14ac:dyDescent="0.25">
      <c r="A208" s="184" t="s">
        <v>74</v>
      </c>
      <c r="B208" s="185"/>
      <c r="C208" s="186"/>
      <c r="D208" s="187" t="s">
        <v>75</v>
      </c>
      <c r="E208" s="188"/>
      <c r="F208" s="188"/>
      <c r="G208" s="188"/>
      <c r="H208" s="189"/>
    </row>
    <row r="209" spans="1:8" s="16" customFormat="1" ht="50.1" customHeight="1" x14ac:dyDescent="0.2">
      <c r="A209" s="190" t="s">
        <v>76</v>
      </c>
      <c r="B209" s="191"/>
      <c r="C209" s="186"/>
      <c r="D209" s="157">
        <v>4722</v>
      </c>
      <c r="E209" s="157"/>
      <c r="F209" s="157"/>
      <c r="G209" s="157"/>
      <c r="H209" s="158"/>
    </row>
    <row r="210" spans="1:8" s="16" customFormat="1" ht="50.1" customHeight="1" x14ac:dyDescent="0.2">
      <c r="A210" s="190" t="s">
        <v>77</v>
      </c>
      <c r="B210" s="191"/>
      <c r="C210" s="186"/>
      <c r="D210" s="157">
        <v>3777.6</v>
      </c>
      <c r="E210" s="157"/>
      <c r="F210" s="157"/>
      <c r="G210" s="157"/>
      <c r="H210" s="158"/>
    </row>
    <row r="211" spans="1:8" s="16" customFormat="1" ht="50.1" customHeight="1" x14ac:dyDescent="0.2">
      <c r="A211" s="190" t="s">
        <v>78</v>
      </c>
      <c r="B211" s="191"/>
      <c r="C211" s="186"/>
      <c r="D211" s="157">
        <v>3148</v>
      </c>
      <c r="E211" s="157"/>
      <c r="F211" s="157"/>
      <c r="G211" s="157"/>
      <c r="H211" s="158"/>
    </row>
    <row r="212" spans="1:8" s="16" customFormat="1" ht="50.1" customHeight="1" x14ac:dyDescent="0.2">
      <c r="A212" s="190" t="s">
        <v>79</v>
      </c>
      <c r="B212" s="191"/>
      <c r="C212" s="186"/>
      <c r="D212" s="157">
        <v>2698.2857142857142</v>
      </c>
      <c r="E212" s="157"/>
      <c r="F212" s="157"/>
      <c r="G212" s="157"/>
      <c r="H212" s="158"/>
    </row>
    <row r="213" spans="1:8" s="16" customFormat="1" ht="50.1" customHeight="1" x14ac:dyDescent="0.2">
      <c r="A213" s="190" t="s">
        <v>80</v>
      </c>
      <c r="B213" s="191"/>
      <c r="C213" s="186"/>
      <c r="D213" s="157">
        <v>2361</v>
      </c>
      <c r="E213" s="157"/>
      <c r="F213" s="157"/>
      <c r="G213" s="157"/>
      <c r="H213" s="158"/>
    </row>
    <row r="214" spans="1:8" s="16" customFormat="1" ht="50.1" customHeight="1" x14ac:dyDescent="0.2">
      <c r="A214" s="190" t="s">
        <v>81</v>
      </c>
      <c r="B214" s="191"/>
      <c r="C214" s="186"/>
      <c r="D214" s="157">
        <v>2098.6666666666665</v>
      </c>
      <c r="E214" s="157"/>
      <c r="F214" s="157"/>
      <c r="G214" s="157"/>
      <c r="H214" s="158"/>
    </row>
    <row r="215" spans="1:8" s="16" customFormat="1" ht="50.1" customHeight="1" thickBot="1" x14ac:dyDescent="0.25">
      <c r="A215" s="190" t="s">
        <v>82</v>
      </c>
      <c r="B215" s="191"/>
      <c r="C215" s="194"/>
      <c r="D215" s="157">
        <v>1888.8</v>
      </c>
      <c r="E215" s="157"/>
      <c r="F215" s="157"/>
      <c r="G215" s="157"/>
      <c r="H215" s="158"/>
    </row>
    <row r="216" spans="1:8" s="16" customFormat="1" ht="62.45" customHeight="1" thickBot="1" x14ac:dyDescent="0.25">
      <c r="A216" s="195" t="s">
        <v>84</v>
      </c>
      <c r="B216" s="196"/>
      <c r="C216"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216" s="44">
        <v>20004</v>
      </c>
      <c r="E216" s="45"/>
      <c r="F216" s="45"/>
      <c r="G216" s="45"/>
      <c r="H216" s="46"/>
    </row>
    <row r="217" spans="1:8" s="16" customFormat="1" ht="24.95" customHeight="1" thickBot="1" x14ac:dyDescent="0.25">
      <c r="A217" s="290"/>
      <c r="B217" s="291"/>
      <c r="C217" s="125"/>
      <c r="D217" s="292"/>
      <c r="E217" s="292"/>
      <c r="F217" s="292"/>
      <c r="G217" s="292"/>
      <c r="H217" s="293"/>
    </row>
    <row r="218" spans="1:8" s="16" customFormat="1" ht="50.1" customHeight="1" x14ac:dyDescent="0.2">
      <c r="A218" s="160" t="s">
        <v>85</v>
      </c>
      <c r="B218" s="161"/>
      <c r="C218" s="298" t="str">
        <f>"Интернет-площадка 2gis.ru на основе Cправочника организаций "&amp;$C$2&amp;""</f>
        <v>Интернет-площадка 2gis.ru на основе Cправочника организаций "2ГИС.УФА"</v>
      </c>
      <c r="D218" s="56">
        <v>16590</v>
      </c>
      <c r="E218" s="37"/>
      <c r="F218" s="37"/>
      <c r="G218" s="37"/>
      <c r="H218" s="38"/>
    </row>
    <row r="219" spans="1:8" s="16" customFormat="1" ht="50.1" customHeight="1" x14ac:dyDescent="0.2">
      <c r="A219" s="154" t="s">
        <v>86</v>
      </c>
      <c r="B219" s="204"/>
      <c r="C219" s="203" t="str">
        <f>"Электронный справочник на основе Справочника организаций "&amp;$C$2&amp;" (версия для ПК)"</f>
        <v>Электронный справочник на основе Справочника организаций "2ГИС.УФА" (версия для ПК)</v>
      </c>
      <c r="D219" s="56">
        <v>8490</v>
      </c>
      <c r="E219" s="37"/>
      <c r="F219" s="37"/>
      <c r="G219" s="37"/>
      <c r="H219" s="38"/>
    </row>
    <row r="220" spans="1:8" s="16" customFormat="1" ht="50.1" customHeight="1" x14ac:dyDescent="0.2">
      <c r="A220" s="160" t="s">
        <v>87</v>
      </c>
      <c r="B220" s="161"/>
      <c r="C220" s="203" t="str">
        <f>"Электронный справочник на основе Справочника организаций "&amp;$C$2&amp;" (версия для ПК)"</f>
        <v>Электронный справочник на основе Справочника организаций "2ГИС.УФА" (версия для ПК)</v>
      </c>
      <c r="D220" s="56">
        <v>28890</v>
      </c>
      <c r="E220" s="37"/>
      <c r="F220" s="37"/>
      <c r="G220" s="37"/>
      <c r="H220" s="38"/>
    </row>
    <row r="221" spans="1:8" s="16" customFormat="1" ht="50.1" customHeight="1" x14ac:dyDescent="0.2">
      <c r="A221" s="160" t="s">
        <v>88</v>
      </c>
      <c r="B221" s="161"/>
      <c r="C221" s="203" t="str">
        <f>"Интернет-площадка 2gis.ru на основе Cправочника организаций "&amp;$C$2&amp;""</f>
        <v>Интернет-площадка 2gis.ru на основе Cправочника организаций "2ГИС.УФА"</v>
      </c>
      <c r="D221" s="56">
        <v>20004</v>
      </c>
      <c r="E221" s="37"/>
      <c r="F221" s="37"/>
      <c r="G221" s="37"/>
      <c r="H221" s="38"/>
    </row>
    <row r="222" spans="1:8" s="16" customFormat="1" ht="50.1" customHeight="1" x14ac:dyDescent="0.2">
      <c r="A222" s="160" t="s">
        <v>89</v>
      </c>
      <c r="B222" s="161"/>
      <c r="C222" s="203" t="str">
        <f>"Интернет-площадка 2gis.ru на основе Cправочника организаций "&amp;$C$2&amp;""</f>
        <v>Интернет-площадка 2gis.ru на основе Cправочника организаций "2ГИС.УФА"</v>
      </c>
      <c r="D222" s="56">
        <v>24004.799999999999</v>
      </c>
      <c r="E222" s="37"/>
      <c r="F222" s="37"/>
      <c r="G222" s="37"/>
      <c r="H222" s="38"/>
    </row>
    <row r="223" spans="1:8" s="16" customFormat="1" ht="50.1" customHeight="1" x14ac:dyDescent="0.2">
      <c r="A223" s="160" t="s">
        <v>90</v>
      </c>
      <c r="B223" s="161"/>
      <c r="C223" s="203" t="str">
        <f>"Электронный справочник на основе Справочника организаций "&amp;$C$2&amp;" (версия для ПК)"</f>
        <v>Электронный справочник на основе Справочника организаций "2ГИС.УФА" (версия для ПК)</v>
      </c>
      <c r="D223" s="56">
        <v>10590</v>
      </c>
      <c r="E223" s="37"/>
      <c r="F223" s="37"/>
      <c r="G223" s="37"/>
      <c r="H223" s="38"/>
    </row>
    <row r="224" spans="1:8" s="16" customFormat="1" ht="50.1" customHeight="1" x14ac:dyDescent="0.2">
      <c r="A224" s="160" t="s">
        <v>91</v>
      </c>
      <c r="B224" s="161"/>
      <c r="C224" s="203" t="str">
        <f>"Электронный справочник на основе Справочника организаций "&amp;$C$2&amp;" (версия для ПК)"</f>
        <v>Электронный справочник на основе Справочника организаций "2ГИС.УФА" (версия для ПК)</v>
      </c>
      <c r="D224" s="56">
        <v>14790</v>
      </c>
      <c r="E224" s="37"/>
      <c r="F224" s="37"/>
      <c r="G224" s="37"/>
      <c r="H224" s="38"/>
    </row>
    <row r="225" spans="1:8" s="16" customFormat="1" ht="50.1" customHeight="1" x14ac:dyDescent="0.2">
      <c r="A225" s="160" t="s">
        <v>92</v>
      </c>
      <c r="B225" s="161"/>
      <c r="C225" s="203" t="str">
        <f>"Электронный справочник на основе Справочника организаций "&amp;$C$2&amp;" (версия для ПК)"</f>
        <v>Электронный справочник на основе Справочника организаций "2ГИС.УФА" (версия для ПК)</v>
      </c>
      <c r="D225" s="56">
        <v>39690</v>
      </c>
      <c r="E225" s="37"/>
      <c r="F225" s="37"/>
      <c r="G225" s="37"/>
      <c r="H225" s="38"/>
    </row>
    <row r="226" spans="1:8" s="16" customFormat="1" ht="50.1" customHeight="1" x14ac:dyDescent="0.2">
      <c r="A226" s="160" t="s">
        <v>93</v>
      </c>
      <c r="B226" s="161"/>
      <c r="C226" s="203" t="str">
        <f>C257</f>
        <v>электронный справочник на основе Справочника организаций "2ГИС.УФА" (мобильная версия 2ГИС 4.0 и выше)</v>
      </c>
      <c r="D226" s="56">
        <v>20004</v>
      </c>
      <c r="E226" s="37"/>
      <c r="F226" s="37"/>
      <c r="G226" s="37"/>
      <c r="H226" s="38"/>
    </row>
    <row r="227" spans="1:8" s="16" customFormat="1" ht="50.1" customHeight="1" x14ac:dyDescent="0.2">
      <c r="A227" s="160" t="s">
        <v>94</v>
      </c>
      <c r="B227" s="161"/>
      <c r="C227" s="203" t="s">
        <v>729</v>
      </c>
      <c r="D227" s="56">
        <v>540</v>
      </c>
      <c r="E227" s="37"/>
      <c r="F227" s="37"/>
      <c r="G227" s="37"/>
      <c r="H227" s="38"/>
    </row>
    <row r="228" spans="1:8" s="16" customFormat="1" ht="78" customHeight="1" x14ac:dyDescent="0.2">
      <c r="A228" s="160" t="s">
        <v>96</v>
      </c>
      <c r="B228" s="161"/>
      <c r="C228"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"2ГИС.УФА" (мобильная версия 2ГИС 4.0 и выше); Интернет-площадка 2gis.ru на основе Cправочника организаций "2ГИС.УФА"</v>
      </c>
      <c r="D228" s="56">
        <v>8490</v>
      </c>
      <c r="E228" s="37"/>
      <c r="F228" s="37"/>
      <c r="G228" s="37"/>
      <c r="H228" s="38"/>
    </row>
    <row r="229" spans="1:8" s="16" customFormat="1" ht="78" customHeight="1" x14ac:dyDescent="0.2">
      <c r="A229" s="160" t="s">
        <v>97</v>
      </c>
      <c r="B229" s="161"/>
      <c r="C229" s="203" t="str">
        <f t="shared" ref="C229:C231"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"2ГИС.УФА" (мобильная версия 2ГИС 4.0 и выше); Интернет-площадка 2gis.ru на основе Cправочника организаций "2ГИС.УФА"</v>
      </c>
      <c r="D229" s="56">
        <v>6792</v>
      </c>
      <c r="E229" s="37"/>
      <c r="F229" s="37"/>
      <c r="G229" s="37"/>
      <c r="H229" s="38"/>
    </row>
    <row r="230" spans="1:8" s="16" customFormat="1" ht="78" customHeight="1" x14ac:dyDescent="0.2">
      <c r="A230" s="160" t="s">
        <v>98</v>
      </c>
      <c r="B230" s="161"/>
      <c r="C230" s="203" t="str">
        <f t="shared" si="0"/>
        <v>электронный справочник на основе Справочника организаций "2ГИС.УФА" (мобильная версия 2ГИС 4.0 и выше); Интернет-площадка 2gis.ru на основе Cправочника организаций "2ГИС.УФА"</v>
      </c>
      <c r="D230" s="56">
        <v>6990</v>
      </c>
      <c r="E230" s="37"/>
      <c r="F230" s="37"/>
      <c r="G230" s="37"/>
      <c r="H230" s="38"/>
    </row>
    <row r="231" spans="1:8" s="16" customFormat="1" ht="78" customHeight="1" x14ac:dyDescent="0.2">
      <c r="A231" s="160" t="s">
        <v>99</v>
      </c>
      <c r="B231" s="161"/>
      <c r="C231" s="203" t="str">
        <f t="shared" si="0"/>
        <v>электронный справочник на основе Справочника организаций "2ГИС.УФА" (мобильная версия 2ГИС 4.0 и выше); Интернет-площадка 2gis.ru на основе Cправочника организаций "2ГИС.УФА"</v>
      </c>
      <c r="D231" s="56">
        <v>3396</v>
      </c>
      <c r="E231" s="37"/>
      <c r="F231" s="37"/>
      <c r="G231" s="37"/>
      <c r="H231" s="38"/>
    </row>
    <row r="232" spans="1:8" s="16" customFormat="1" ht="50.1" customHeight="1" thickBot="1" x14ac:dyDescent="0.25">
      <c r="A232" s="160" t="s">
        <v>102</v>
      </c>
      <c r="B232" s="161"/>
      <c r="C232" s="203" t="str">
        <f>"Электронный справочник на основе Справочника организаций "&amp;$C$2&amp;" (версия для ПК)"</f>
        <v>Электронный справочник на основе Справочника организаций "2ГИС.УФА" (версия для ПК)</v>
      </c>
      <c r="D232" s="56">
        <v>9390</v>
      </c>
      <c r="E232" s="37"/>
      <c r="F232" s="37"/>
      <c r="G232" s="37"/>
      <c r="H232" s="38"/>
    </row>
    <row r="233" spans="1:8" s="16" customFormat="1" ht="102" customHeight="1" thickBot="1" x14ac:dyDescent="0.25">
      <c r="A233" s="160" t="s">
        <v>16</v>
      </c>
      <c r="B233" s="161"/>
      <c r="C233"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233" s="56">
        <v>1380</v>
      </c>
      <c r="E233" s="37"/>
      <c r="F233" s="37"/>
      <c r="G233" s="37"/>
      <c r="H233" s="38"/>
    </row>
    <row r="234" spans="1:8" s="16" customFormat="1" ht="102" customHeight="1" thickBot="1" x14ac:dyDescent="0.25">
      <c r="A234" s="160" t="s">
        <v>103</v>
      </c>
      <c r="B234" s="161"/>
      <c r="C234"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234" s="56">
        <v>100002</v>
      </c>
      <c r="E234" s="37"/>
      <c r="F234" s="37"/>
      <c r="G234" s="37"/>
      <c r="H234" s="38"/>
    </row>
    <row r="235" spans="1:8" s="16" customFormat="1" ht="126" customHeight="1" x14ac:dyDescent="0.2">
      <c r="A235" s="160" t="s">
        <v>104</v>
      </c>
      <c r="B235" s="161"/>
      <c r="C235" s="30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"2ГИС.УФА" (версия для ПК); Интернет-площадка 2gis.ru на основе Cправочника организаций "2ГИС.УФА"; Электронный справочник на основе Справочника организаций "2ГИС.УФА" (мобильная версия); Интернет-площадки и Веб-приложения на основе Cправочника организаций "2ГИС.УФА", http://api.2gis.ru/</v>
      </c>
      <c r="D235" s="56">
        <v>25002</v>
      </c>
      <c r="E235" s="37"/>
      <c r="F235" s="37"/>
      <c r="G235" s="37"/>
      <c r="H235" s="38"/>
    </row>
    <row r="236" spans="1:8" s="16" customFormat="1" ht="96" customHeight="1" x14ac:dyDescent="0.2">
      <c r="A236" s="154" t="s">
        <v>105</v>
      </c>
      <c r="B236" s="204"/>
      <c r="C236"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"2ГИС.УФА"; Электронный справочник на основе Справочника организаций "2ГИС.УФА" (мобильная версия); Интернет-площадки и Веб-приложения на основе Cправочника организаций "2ГИС.УФА", http://api.2gis.ru/</v>
      </c>
      <c r="D236" s="56">
        <v>10500</v>
      </c>
      <c r="E236" s="37"/>
      <c r="F236" s="37"/>
      <c r="G236" s="37"/>
      <c r="H236" s="38"/>
    </row>
    <row r="237" spans="1:8" s="16" customFormat="1" ht="96" customHeight="1" x14ac:dyDescent="0.2">
      <c r="A237" s="154" t="s">
        <v>106</v>
      </c>
      <c r="B237" s="204"/>
      <c r="C237"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"2ГИС.УФА" (мобильная версия 2ГИС 4.0 и выше)</v>
      </c>
      <c r="D237" s="56">
        <v>15000</v>
      </c>
      <c r="E237" s="37"/>
      <c r="F237" s="37"/>
      <c r="G237" s="37"/>
      <c r="H237" s="38"/>
    </row>
    <row r="238" spans="1:8" s="16" customFormat="1" ht="78" customHeight="1" x14ac:dyDescent="0.2">
      <c r="A238" s="160" t="s">
        <v>100</v>
      </c>
      <c r="B238" s="161" t="s">
        <v>100</v>
      </c>
      <c r="C238"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"2ГИС.УФА" (мобильная версия 2ГИС 4.0 и выше)</v>
      </c>
      <c r="D238" s="56">
        <v>20004</v>
      </c>
      <c r="E238" s="37"/>
      <c r="F238" s="37"/>
      <c r="G238" s="37"/>
      <c r="H238" s="38"/>
    </row>
    <row r="239" spans="1:8" s="16" customFormat="1" ht="78" customHeight="1" x14ac:dyDescent="0.2">
      <c r="A239" s="160" t="s">
        <v>101</v>
      </c>
      <c r="B239" s="161" t="s">
        <v>101</v>
      </c>
      <c r="C239"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"2ГИС.УФА" (мобильная версия 2ГИС 4.0 и выше)</v>
      </c>
      <c r="D239" s="56">
        <v>15000</v>
      </c>
      <c r="E239" s="37"/>
      <c r="F239" s="37"/>
      <c r="G239" s="37"/>
      <c r="H239" s="38"/>
    </row>
    <row r="240" spans="1:8" s="16" customFormat="1" ht="50.1" customHeight="1" x14ac:dyDescent="0.2">
      <c r="A240" s="160" t="s">
        <v>107</v>
      </c>
      <c r="B240" s="161"/>
      <c r="C240" s="203" t="str">
        <f>"Интернет-площадка 2gis.ru на основе Cправочника организаций "&amp;$C$2&amp;""</f>
        <v>Интернет-площадка 2gis.ru на основе Cправочника организаций "2ГИС.УФА"</v>
      </c>
      <c r="D240" s="56">
        <v>23280</v>
      </c>
      <c r="E240" s="37"/>
      <c r="F240" s="37"/>
      <c r="G240" s="37"/>
      <c r="H240" s="38"/>
    </row>
    <row r="241" spans="1:8" s="16" customFormat="1" ht="50.1" customHeight="1" x14ac:dyDescent="0.2">
      <c r="A241" s="160" t="s">
        <v>108</v>
      </c>
      <c r="B241" s="161"/>
      <c r="C241" s="203" t="str">
        <f t="shared" ref="C241:C249" si="1">"Электронный справочник на основе Справочника организаций "&amp;$C$2&amp;" (версия для ПК)"</f>
        <v>Электронный справочник на основе Справочника организаций "2ГИС.УФА" (версия для ПК)</v>
      </c>
      <c r="D241" s="56">
        <v>12000</v>
      </c>
      <c r="E241" s="37"/>
      <c r="F241" s="37"/>
      <c r="G241" s="37"/>
      <c r="H241" s="38"/>
    </row>
    <row r="242" spans="1:8" s="16" customFormat="1" ht="50.1" customHeight="1" x14ac:dyDescent="0.2">
      <c r="A242" s="160" t="s">
        <v>109</v>
      </c>
      <c r="B242" s="161"/>
      <c r="C242" s="203" t="str">
        <f t="shared" si="1"/>
        <v>Электронный справочник на основе Справочника организаций "2ГИС.УФА" (версия для ПК)</v>
      </c>
      <c r="D242" s="56">
        <v>40560</v>
      </c>
      <c r="E242" s="37"/>
      <c r="F242" s="37"/>
      <c r="G242" s="37"/>
      <c r="H242" s="38"/>
    </row>
    <row r="243" spans="1:8" s="16" customFormat="1" ht="50.1" customHeight="1" x14ac:dyDescent="0.2">
      <c r="A243" s="160" t="s">
        <v>110</v>
      </c>
      <c r="B243" s="161"/>
      <c r="C243" s="203" t="str">
        <f>"Интернет-площадка 2gis.ru на основе Cправочника организаций "&amp;$C$2&amp;""</f>
        <v>Интернет-площадка 2gis.ru на основе Cправочника организаций "2ГИС.УФА"</v>
      </c>
      <c r="D243" s="56">
        <v>28080</v>
      </c>
      <c r="E243" s="37"/>
      <c r="F243" s="37"/>
      <c r="G243" s="37"/>
      <c r="H243" s="38"/>
    </row>
    <row r="244" spans="1:8" s="16" customFormat="1" ht="50.1" customHeight="1" x14ac:dyDescent="0.2">
      <c r="A244" s="160" t="s">
        <v>111</v>
      </c>
      <c r="B244" s="161"/>
      <c r="C244" s="203" t="str">
        <f>"Интернет-площадка 2gis.ru на основе Cправочника организаций "&amp;$C$2&amp;""</f>
        <v>Интернет-площадка 2gis.ru на основе Cправочника организаций "2ГИС.УФА"</v>
      </c>
      <c r="D244" s="56">
        <v>33696</v>
      </c>
      <c r="E244" s="37"/>
      <c r="F244" s="37"/>
      <c r="G244" s="37"/>
      <c r="H244" s="38"/>
    </row>
    <row r="245" spans="1:8" s="16" customFormat="1" ht="50.1" customHeight="1" x14ac:dyDescent="0.2">
      <c r="A245" s="160" t="s">
        <v>112</v>
      </c>
      <c r="B245" s="161"/>
      <c r="C245" s="203" t="str">
        <f t="shared" si="1"/>
        <v>Электронный справочник на основе Справочника организаций "2ГИС.УФА" (версия для ПК)</v>
      </c>
      <c r="D245" s="56">
        <v>14880</v>
      </c>
      <c r="E245" s="37"/>
      <c r="F245" s="37"/>
      <c r="G245" s="37"/>
      <c r="H245" s="38"/>
    </row>
    <row r="246" spans="1:8" s="16" customFormat="1" ht="50.1" customHeight="1" x14ac:dyDescent="0.2">
      <c r="A246" s="160" t="s">
        <v>113</v>
      </c>
      <c r="B246" s="161"/>
      <c r="C246" s="203" t="str">
        <f t="shared" si="1"/>
        <v>Электронный справочник на основе Справочника организаций "2ГИС.УФА" (версия для ПК)</v>
      </c>
      <c r="D246" s="56">
        <v>20760</v>
      </c>
      <c r="E246" s="37"/>
      <c r="F246" s="37"/>
      <c r="G246" s="37"/>
      <c r="H246" s="38"/>
    </row>
    <row r="247" spans="1:8" s="16" customFormat="1" ht="50.1" customHeight="1" x14ac:dyDescent="0.2">
      <c r="A247" s="160" t="s">
        <v>114</v>
      </c>
      <c r="B247" s="161"/>
      <c r="C247" s="203" t="str">
        <f t="shared" si="1"/>
        <v>Электронный справочник на основе Справочника организаций "2ГИС.УФА" (версия для ПК)</v>
      </c>
      <c r="D247" s="56">
        <v>55680</v>
      </c>
      <c r="E247" s="37"/>
      <c r="F247" s="37"/>
      <c r="G247" s="37"/>
      <c r="H247" s="38"/>
    </row>
    <row r="248" spans="1:8" s="16" customFormat="1" ht="50.1" customHeight="1" x14ac:dyDescent="0.2">
      <c r="A248" s="160" t="s">
        <v>343</v>
      </c>
      <c r="B248" s="161"/>
      <c r="C248" s="203" t="s">
        <v>729</v>
      </c>
      <c r="D248" s="56">
        <v>840</v>
      </c>
      <c r="E248" s="37"/>
      <c r="F248" s="37"/>
      <c r="G248" s="37"/>
      <c r="H248" s="38"/>
    </row>
    <row r="249" spans="1:8" s="16" customFormat="1" ht="50.1" customHeight="1" thickBot="1" x14ac:dyDescent="0.25">
      <c r="A249" s="160" t="s">
        <v>117</v>
      </c>
      <c r="B249" s="161"/>
      <c r="C249" s="203" t="str">
        <f t="shared" si="1"/>
        <v>Электронный справочник на основе Справочника организаций "2ГИС.УФА" (версия для ПК)</v>
      </c>
      <c r="D249" s="56">
        <v>13200</v>
      </c>
      <c r="E249" s="37"/>
      <c r="F249" s="37"/>
      <c r="G249" s="37"/>
      <c r="H249" s="38"/>
    </row>
    <row r="250" spans="1:8" s="28" customFormat="1" ht="50.1" customHeight="1" thickBot="1" x14ac:dyDescent="0.25">
      <c r="A250" s="24" t="s">
        <v>118</v>
      </c>
      <c r="B250" s="25"/>
      <c r="C250" s="26"/>
      <c r="D250" s="173"/>
      <c r="E250" s="173"/>
      <c r="F250" s="173"/>
      <c r="G250" s="173"/>
      <c r="H250" s="174"/>
    </row>
    <row r="251" spans="1:8" s="16" customFormat="1" ht="50.1" customHeight="1" x14ac:dyDescent="0.2">
      <c r="A251" s="160" t="s">
        <v>119</v>
      </c>
      <c r="B251" s="161"/>
      <c r="C251" s="206" t="str">
        <f>"Электронный справочник на основе Справочника организаций "&amp;$C$2&amp;" (мобильная версия)"</f>
        <v>Электронный справочник на основе Справочника организаций "2ГИС.УФА" (мобильная версия)</v>
      </c>
      <c r="D251" s="56">
        <v>10002</v>
      </c>
      <c r="E251" s="37"/>
      <c r="F251" s="37"/>
      <c r="G251" s="37"/>
      <c r="H251" s="38"/>
    </row>
    <row r="252" spans="1:8" s="16" customFormat="1" ht="50.1" customHeight="1" x14ac:dyDescent="0.2">
      <c r="A252" s="160" t="s">
        <v>120</v>
      </c>
      <c r="B252" s="161"/>
      <c r="C252" s="209"/>
      <c r="D252" s="56">
        <v>10002</v>
      </c>
      <c r="E252" s="37"/>
      <c r="F252" s="37"/>
      <c r="G252" s="37"/>
      <c r="H252" s="38"/>
    </row>
    <row r="253" spans="1:8" s="16" customFormat="1" ht="50.1" customHeight="1" x14ac:dyDescent="0.2">
      <c r="A253" s="207" t="s">
        <v>121</v>
      </c>
      <c r="B253" s="208"/>
      <c r="C253" s="209"/>
      <c r="D253" s="297">
        <v>3000</v>
      </c>
      <c r="E253" s="157"/>
      <c r="F253" s="157"/>
      <c r="G253" s="157"/>
      <c r="H253" s="157"/>
    </row>
    <row r="254" spans="1:8" s="16" customFormat="1" ht="50.1" customHeight="1" x14ac:dyDescent="0.2">
      <c r="A254" s="207" t="s">
        <v>122</v>
      </c>
      <c r="B254" s="208"/>
      <c r="C254" s="209"/>
      <c r="D254" s="297">
        <v>300</v>
      </c>
      <c r="E254" s="157"/>
      <c r="F254" s="157"/>
      <c r="G254" s="157"/>
      <c r="H254" s="157"/>
    </row>
    <row r="255" spans="1:8" s="16" customFormat="1" ht="50.1" customHeight="1" thickBot="1" x14ac:dyDescent="0.25">
      <c r="A255" s="207" t="s">
        <v>123</v>
      </c>
      <c r="B255" s="208"/>
      <c r="C255" s="210"/>
      <c r="D255" s="78">
        <v>1050</v>
      </c>
      <c r="E255" s="79"/>
      <c r="F255" s="79"/>
      <c r="G255" s="79"/>
      <c r="H255" s="79"/>
    </row>
    <row r="256" spans="1:8" s="16" customFormat="1" ht="50.1" customHeight="1" thickBot="1" x14ac:dyDescent="0.25">
      <c r="A256" s="24" t="s">
        <v>124</v>
      </c>
      <c r="B256" s="25"/>
      <c r="C256" s="26"/>
      <c r="D256" s="173"/>
      <c r="E256" s="173"/>
      <c r="F256" s="173"/>
      <c r="G256" s="173"/>
      <c r="H256" s="174"/>
    </row>
    <row r="257" spans="1:8" s="16" customFormat="1" ht="50.1" customHeight="1" x14ac:dyDescent="0.2">
      <c r="A257" s="154" t="s">
        <v>214</v>
      </c>
      <c r="B257" s="204"/>
      <c r="C257"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"2ГИС.УФА" (мобильная версия 2ГИС 4.0 и выше)</v>
      </c>
      <c r="D257" s="56">
        <v>9990</v>
      </c>
      <c r="E257" s="37"/>
      <c r="F257" s="37"/>
      <c r="G257" s="37"/>
      <c r="H257" s="38"/>
    </row>
    <row r="258" spans="1:8" s="16" customFormat="1" ht="50.1" customHeight="1" x14ac:dyDescent="0.2">
      <c r="A258" s="154" t="s">
        <v>126</v>
      </c>
      <c r="B258" s="204"/>
      <c r="C258" s="203" t="str">
        <f>"Интернет-площадка 2gis.ru на основе Cправочника организаций "&amp;$C$2&amp;""</f>
        <v>Интернет-площадка 2gis.ru на основе Cправочника организаций "2ГИС.УФА"</v>
      </c>
      <c r="D258" s="56">
        <v>9990</v>
      </c>
      <c r="E258" s="37"/>
      <c r="F258" s="37"/>
      <c r="G258" s="37"/>
      <c r="H258" s="38"/>
    </row>
    <row r="259" spans="1:8" s="16" customFormat="1" ht="50.1" customHeight="1" x14ac:dyDescent="0.2">
      <c r="A259" s="154" t="s">
        <v>127</v>
      </c>
      <c r="B259" s="204"/>
      <c r="C259" s="549" t="str">
        <f>"Электронный справочник на основе Справочника организаций "&amp;$C$2&amp;" (версия для ПК)"</f>
        <v>Электронный справочник на основе Справочника организаций "2ГИС.УФА" (версия для ПК)</v>
      </c>
      <c r="D259" s="56">
        <v>7290</v>
      </c>
      <c r="E259" s="37"/>
      <c r="F259" s="37"/>
      <c r="G259" s="37"/>
      <c r="H259" s="38"/>
    </row>
    <row r="260" spans="1:8" s="16" customFormat="1" ht="50.1" customHeight="1" x14ac:dyDescent="0.2">
      <c r="A260" s="160" t="s">
        <v>215</v>
      </c>
      <c r="B260" s="161"/>
      <c r="C260"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"2ГИС.УФА" (мобильная версия 2ГИС 4.0 и выше)</v>
      </c>
      <c r="D260" s="36">
        <v>14040</v>
      </c>
      <c r="E260" s="37"/>
      <c r="F260" s="37"/>
      <c r="G260" s="37"/>
      <c r="H260" s="38"/>
    </row>
    <row r="261" spans="1:8" s="16" customFormat="1" ht="50.1" customHeight="1" x14ac:dyDescent="0.2">
      <c r="A261" s="160" t="s">
        <v>199</v>
      </c>
      <c r="B261" s="161"/>
      <c r="C261" s="549" t="str">
        <f>"Электронный справочник на основе Справочника организаций "&amp;$C$2&amp;" (версия для ПК)"</f>
        <v>Электронный справочник на основе Справочника организаций "2ГИС.УФА" (версия для ПК)</v>
      </c>
      <c r="D261" s="36">
        <v>10320</v>
      </c>
      <c r="E261" s="37"/>
      <c r="F261" s="37"/>
      <c r="G261" s="37"/>
      <c r="H261" s="38"/>
    </row>
    <row r="262" spans="1:8" s="16" customFormat="1" ht="50.1" customHeight="1" x14ac:dyDescent="0.2">
      <c r="A262" s="160" t="s">
        <v>130</v>
      </c>
      <c r="B262" s="161"/>
      <c r="C262" s="203" t="str">
        <f>"Интернет-площадка 2gis.ru на основе Cправочника организаций "&amp;$C$2&amp;""</f>
        <v>Интернет-площадка 2gis.ru на основе Cправочника организаций "2ГИС.УФА"</v>
      </c>
      <c r="D262" s="36">
        <v>14040</v>
      </c>
      <c r="E262" s="37"/>
      <c r="F262" s="37"/>
      <c r="G262" s="37"/>
      <c r="H262" s="38"/>
    </row>
    <row r="263" spans="1:8" s="16" customFormat="1" ht="126" customHeight="1" x14ac:dyDescent="0.2">
      <c r="A263" s="160" t="s">
        <v>131</v>
      </c>
      <c r="B263" s="161"/>
      <c r="C263" s="301" t="str">
        <f>C258</f>
        <v>Интернет-площадка 2gis.ru на основе Cправочника организаций "2ГИС.УФА"</v>
      </c>
      <c r="D263" s="56">
        <v>9900</v>
      </c>
      <c r="E263" s="37"/>
      <c r="F263" s="37"/>
      <c r="G263" s="37"/>
      <c r="H263" s="38"/>
    </row>
    <row r="264" spans="1:8" s="16" customFormat="1" ht="126" customHeight="1" thickBot="1" x14ac:dyDescent="0.25">
      <c r="A264" s="160" t="s">
        <v>132</v>
      </c>
      <c r="B264" s="161"/>
      <c r="C264"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264" s="56">
        <v>7488</v>
      </c>
      <c r="E264" s="37"/>
      <c r="F264" s="37"/>
      <c r="G264" s="37"/>
      <c r="H264" s="38"/>
    </row>
    <row r="265" spans="1:8" s="28" customFormat="1" ht="50.1" customHeight="1" thickBot="1" x14ac:dyDescent="0.25">
      <c r="A265" s="290"/>
      <c r="B265" s="291"/>
      <c r="C265" s="291"/>
      <c r="D265" s="291"/>
      <c r="E265" s="291"/>
      <c r="F265" s="291"/>
      <c r="G265" s="291"/>
      <c r="H265" s="463"/>
    </row>
    <row r="266" spans="1:8" s="23" customFormat="1" ht="26.25" x14ac:dyDescent="0.2">
      <c r="A266" s="216"/>
      <c r="B266" s="217"/>
      <c r="C266" s="218"/>
      <c r="D266" s="217"/>
      <c r="E266" s="217"/>
      <c r="F266" s="217"/>
      <c r="G266" s="217"/>
      <c r="H266" s="219"/>
    </row>
    <row r="267" spans="1:8" s="16" customFormat="1" ht="21" x14ac:dyDescent="0.2">
      <c r="A267" s="220"/>
      <c r="B267" s="221" t="s">
        <v>133</v>
      </c>
      <c r="C267" s="222" t="s">
        <v>220</v>
      </c>
      <c r="D267" s="222"/>
      <c r="E267" s="223"/>
      <c r="F267" s="223"/>
      <c r="G267" s="223"/>
      <c r="H267" s="223"/>
    </row>
    <row r="268" spans="1:8" s="16" customFormat="1" ht="21" x14ac:dyDescent="0.2">
      <c r="A268" s="220"/>
      <c r="B268" s="223"/>
      <c r="C268" s="224" t="s">
        <v>221</v>
      </c>
      <c r="D268" s="224"/>
      <c r="E268" s="223"/>
      <c r="F268" s="223"/>
      <c r="G268" s="223"/>
      <c r="H268" s="223"/>
    </row>
    <row r="269" spans="1:8" s="16" customFormat="1" ht="21" x14ac:dyDescent="0.2">
      <c r="A269" s="220"/>
      <c r="B269" s="223"/>
      <c r="C269" s="222" t="s">
        <v>222</v>
      </c>
      <c r="D269" s="224"/>
      <c r="E269" s="223"/>
      <c r="F269" s="223"/>
      <c r="G269" s="223"/>
      <c r="H269" s="223"/>
    </row>
    <row r="270" spans="1:8" s="16" customFormat="1" ht="26.25" x14ac:dyDescent="0.2">
      <c r="A270" s="233"/>
      <c r="B270" s="233"/>
      <c r="C270" s="224"/>
      <c r="D270" s="224"/>
      <c r="E270" s="235"/>
      <c r="F270" s="236"/>
      <c r="G270" s="237"/>
      <c r="H270" s="237"/>
    </row>
    <row r="271" spans="1:8" s="16" customFormat="1" ht="26.25" x14ac:dyDescent="0.2">
      <c r="A271" s="227" t="str">
        <f>Абакан_юр!A174</f>
        <v>По соглашению сторон в качестве валюты платежа могут выступать украинские гривны, в этом случае курс следующий: 1 руб. = 0,4408 гривен</v>
      </c>
      <c r="B271" s="227"/>
      <c r="C271" s="227"/>
      <c r="D271" s="228"/>
      <c r="E271" s="228"/>
      <c r="F271" s="229"/>
      <c r="G271" s="230"/>
      <c r="H271" s="230"/>
    </row>
    <row r="272" spans="1:8" s="16" customFormat="1" ht="24.95" customHeight="1" x14ac:dyDescent="0.2">
      <c r="A272" s="227" t="str">
        <f>Абакан_юр!A175</f>
        <v>По соглашению сторон в качестве валюты платежа могут выступать дирхамы ОАЭ, в этом случае курс следующий: 1 руб. = 0,0420 дирхам</v>
      </c>
      <c r="B272" s="227"/>
      <c r="C272" s="227"/>
      <c r="D272" s="228"/>
      <c r="E272" s="228"/>
      <c r="F272" s="229"/>
      <c r="G272" s="232"/>
      <c r="H272" s="232"/>
    </row>
    <row r="273" spans="1:8" ht="12.6" customHeight="1" x14ac:dyDescent="0.2">
      <c r="A273" s="227" t="str">
        <f>Абакан_юр!A176</f>
        <v>По соглашению сторон в качестве валюты платежа могут выступать доллары США, в этом случае курс следующий: 1 руб. = 0,0114 доллара</v>
      </c>
      <c r="B273" s="227"/>
      <c r="C273" s="227"/>
      <c r="D273" s="228"/>
      <c r="E273" s="228"/>
      <c r="F273" s="229"/>
      <c r="G273" s="232"/>
      <c r="H273" s="232"/>
    </row>
    <row r="274" spans="1:8" s="223" customFormat="1" ht="24.95" customHeight="1" x14ac:dyDescent="0.2">
      <c r="A274" s="227" t="str">
        <f>Абакан_юр!A177</f>
        <v>По соглашению сторон в качестве валюты платежа могут выступать евро, в этом случае курс следующий: 1 руб. = 0,0105 евро</v>
      </c>
      <c r="B274" s="227"/>
      <c r="C274" s="227"/>
      <c r="D274" s="228"/>
      <c r="E274" s="229"/>
      <c r="F274" s="229"/>
      <c r="G274" s="232"/>
      <c r="H274" s="232"/>
    </row>
    <row r="275" spans="1:8" s="223" customFormat="1" ht="24.95" customHeight="1" x14ac:dyDescent="0.2">
      <c r="A275" s="227" t="str">
        <f>Абакан_юр!A178</f>
        <v>По соглашению сторон в качестве валюты платежа могут выступать чешские кроны, в этом случае курс следующий: 1 руб. = 0,2605 крона</v>
      </c>
      <c r="B275" s="227"/>
      <c r="C275" s="227"/>
      <c r="D275" s="228"/>
      <c r="E275" s="229"/>
      <c r="F275" s="229"/>
      <c r="G275" s="232"/>
      <c r="H275" s="232"/>
    </row>
    <row r="276" spans="1:8" s="223" customFormat="1" ht="24.95" customHeight="1" x14ac:dyDescent="0.2">
      <c r="A276" s="227" t="str">
        <f>Абакан_юр!A179</f>
        <v>По соглашению сторон в качестве валюты платежа могут выступать киргизские сомы, в этом случае курс следующий: 1 руб. = 1,0083 сом</v>
      </c>
      <c r="B276" s="227"/>
      <c r="C276" s="227"/>
      <c r="D276" s="228"/>
      <c r="E276" s="228"/>
      <c r="F276" s="229"/>
      <c r="G276" s="232"/>
      <c r="H276" s="232"/>
    </row>
    <row r="277" spans="1:8" s="238" customFormat="1" ht="12" customHeight="1" x14ac:dyDescent="0.2">
      <c r="A277" s="227" t="str">
        <f>Абакан_юр!A180</f>
        <v>По соглашению сторон в качестве валюты платежа могут выступать казахстанские тенге, в этом случае курс следующий: 1 руб. = 5,0473 тенге</v>
      </c>
      <c r="B277" s="227"/>
      <c r="C277" s="227"/>
      <c r="D277" s="228"/>
      <c r="E277" s="228"/>
      <c r="F277" s="229"/>
      <c r="G277" s="232"/>
      <c r="H277" s="232"/>
    </row>
    <row r="278" spans="1:8" s="231" customFormat="1" ht="24.95" customHeight="1" x14ac:dyDescent="0.2">
      <c r="A278" s="233"/>
      <c r="B278" s="233"/>
      <c r="C278" s="234"/>
      <c r="D278" s="235"/>
      <c r="E278" s="235"/>
      <c r="F278" s="236"/>
      <c r="G278" s="237"/>
      <c r="H278" s="237"/>
    </row>
    <row r="279" spans="1:8" s="231" customFormat="1" ht="24.95" customHeight="1" x14ac:dyDescent="0.2">
      <c r="A279" s="239" t="s">
        <v>144</v>
      </c>
      <c r="B279" s="239"/>
      <c r="C279" s="239"/>
      <c r="D279" s="239"/>
      <c r="E279" s="239"/>
      <c r="F279" s="239"/>
      <c r="G279" s="239"/>
      <c r="H279" s="239"/>
    </row>
    <row r="280" spans="1:8" s="231" customFormat="1" ht="24.95" customHeight="1" x14ac:dyDescent="0.2">
      <c r="A280" s="239" t="s">
        <v>145</v>
      </c>
      <c r="B280" s="239"/>
      <c r="C280" s="239"/>
      <c r="D280" s="239"/>
      <c r="E280" s="239"/>
      <c r="F280" s="239"/>
      <c r="G280" s="239"/>
      <c r="H280" s="239"/>
    </row>
    <row r="281" spans="1:8" s="231" customFormat="1" ht="24.95" customHeight="1" x14ac:dyDescent="0.2">
      <c r="A281" s="227" t="s">
        <v>482</v>
      </c>
      <c r="B281" s="227"/>
      <c r="C281" s="227"/>
      <c r="D281" s="227"/>
      <c r="E281" s="227"/>
      <c r="F281" s="227"/>
      <c r="G281" s="227"/>
      <c r="H281" s="227"/>
    </row>
    <row r="282" spans="1:8" s="231" customFormat="1" ht="24.95" customHeight="1" thickBot="1" x14ac:dyDescent="0.25">
      <c r="A282" s="240" t="s">
        <v>146</v>
      </c>
      <c r="B282" s="240"/>
      <c r="C282" s="240"/>
      <c r="D282" s="240"/>
      <c r="E282" s="240"/>
      <c r="F282" s="241"/>
      <c r="H282" s="242"/>
    </row>
    <row r="283" spans="1:8" s="231" customFormat="1" ht="24.95" customHeight="1" thickBot="1" x14ac:dyDescent="0.25">
      <c r="A283" s="311" t="s">
        <v>147</v>
      </c>
      <c r="B283" s="312"/>
      <c r="C283" s="312"/>
      <c r="D283" s="312"/>
      <c r="E283" s="313"/>
      <c r="F283" s="246"/>
      <c r="G283" s="217"/>
      <c r="H283" s="247"/>
    </row>
    <row r="284" spans="1:8" s="231" customFormat="1" ht="24.95" customHeight="1" thickBot="1" x14ac:dyDescent="0.25">
      <c r="A284" s="426" t="s">
        <v>148</v>
      </c>
      <c r="B284" s="427"/>
      <c r="C284" s="250" t="s">
        <v>149</v>
      </c>
      <c r="D284" s="440" t="s">
        <v>150</v>
      </c>
      <c r="E284" s="441"/>
      <c r="F284" s="252"/>
      <c r="G284" s="252"/>
      <c r="H284" s="252"/>
    </row>
    <row r="285" spans="1:8" s="238" customFormat="1" ht="12" customHeight="1" x14ac:dyDescent="0.2">
      <c r="A285" s="795" t="s">
        <v>207</v>
      </c>
      <c r="B285" s="796"/>
      <c r="C285" s="797" t="s">
        <v>208</v>
      </c>
      <c r="D285" s="798">
        <v>2190</v>
      </c>
      <c r="E285" s="609"/>
      <c r="F285" s="252"/>
      <c r="G285" s="252"/>
      <c r="H285" s="252"/>
    </row>
    <row r="286" spans="1:8" ht="24.95" customHeight="1" x14ac:dyDescent="0.2">
      <c r="A286" s="795" t="s">
        <v>209</v>
      </c>
      <c r="B286" s="796"/>
      <c r="C286" s="799"/>
      <c r="D286" s="798">
        <v>1590</v>
      </c>
      <c r="E286" s="609"/>
      <c r="F286" s="252"/>
      <c r="G286" s="252"/>
      <c r="H286" s="252"/>
    </row>
    <row r="287" spans="1:8" ht="24.95" customHeight="1" x14ac:dyDescent="0.2">
      <c r="A287" s="795" t="s">
        <v>210</v>
      </c>
      <c r="B287" s="796"/>
      <c r="C287" s="799"/>
      <c r="D287" s="798">
        <v>1440</v>
      </c>
      <c r="E287" s="609"/>
      <c r="F287" s="252"/>
      <c r="G287" s="252"/>
      <c r="H287" s="252"/>
    </row>
    <row r="288" spans="1:8" s="217" customFormat="1" ht="38.25" customHeight="1" x14ac:dyDescent="0.2">
      <c r="A288" s="795" t="s">
        <v>211</v>
      </c>
      <c r="B288" s="796"/>
      <c r="C288" s="608"/>
      <c r="D288" s="798">
        <v>1290</v>
      </c>
      <c r="E288" s="609"/>
      <c r="F288" s="252"/>
      <c r="G288" s="252"/>
      <c r="H288" s="252"/>
    </row>
    <row r="289" spans="1:8" s="242" customFormat="1" ht="50.1" customHeight="1" x14ac:dyDescent="0.2">
      <c r="A289" s="258" t="s">
        <v>151</v>
      </c>
      <c r="B289" s="259"/>
      <c r="C289" s="260" t="s">
        <v>152</v>
      </c>
      <c r="D289" s="261" t="s">
        <v>153</v>
      </c>
      <c r="E289" s="262"/>
      <c r="F289" s="252"/>
      <c r="G289" s="252"/>
      <c r="H289" s="252"/>
    </row>
    <row r="290" spans="1:8" s="247" customFormat="1" ht="50.1" customHeight="1" x14ac:dyDescent="0.2">
      <c r="A290" s="258" t="s">
        <v>154</v>
      </c>
      <c r="B290" s="259"/>
      <c r="C290" s="260" t="s">
        <v>155</v>
      </c>
      <c r="D290" s="261" t="s">
        <v>156</v>
      </c>
      <c r="E290" s="262"/>
      <c r="F290" s="252"/>
      <c r="G290" s="252"/>
      <c r="H290" s="252"/>
    </row>
    <row r="291" spans="1:8" ht="87" customHeight="1" thickBot="1" x14ac:dyDescent="0.25">
      <c r="A291" s="321" t="s">
        <v>157</v>
      </c>
      <c r="B291" s="322"/>
      <c r="C291" s="323" t="s">
        <v>158</v>
      </c>
      <c r="D291" s="324" t="s">
        <v>156</v>
      </c>
      <c r="E291" s="325"/>
      <c r="F291" s="252"/>
      <c r="G291" s="252"/>
      <c r="H291" s="252"/>
    </row>
    <row r="292" spans="1:8" ht="50.1" customHeight="1" thickBot="1" x14ac:dyDescent="0.25">
      <c r="A292" s="321" t="s">
        <v>160</v>
      </c>
      <c r="B292" s="322"/>
      <c r="C292" s="611" t="s">
        <v>161</v>
      </c>
      <c r="D292" s="324" t="s">
        <v>156</v>
      </c>
      <c r="E292" s="325"/>
      <c r="F292" s="246"/>
      <c r="G292" s="246"/>
      <c r="H292" s="246"/>
    </row>
    <row r="293" spans="1:8" ht="50.1" customHeight="1" thickBot="1" x14ac:dyDescent="0.25">
      <c r="A293" s="321" t="s">
        <v>162</v>
      </c>
      <c r="B293" s="322"/>
      <c r="C293" s="323" t="s">
        <v>163</v>
      </c>
      <c r="D293" s="324" t="s">
        <v>156</v>
      </c>
      <c r="E293" s="325"/>
      <c r="F293" s="236"/>
      <c r="G293" s="237"/>
      <c r="H293" s="237"/>
    </row>
    <row r="294" spans="1:8" ht="50.1" customHeight="1" x14ac:dyDescent="0.2">
      <c r="A294" s="264" t="s">
        <v>164</v>
      </c>
      <c r="B294" s="264"/>
      <c r="C294" s="264"/>
      <c r="D294" s="264"/>
      <c r="E294" s="264"/>
      <c r="F294" s="264"/>
      <c r="G294" s="264"/>
      <c r="H294" s="264"/>
    </row>
    <row r="295" spans="1:8" ht="50.1" customHeight="1" x14ac:dyDescent="0.2">
      <c r="A295" s="264" t="s">
        <v>165</v>
      </c>
      <c r="B295" s="264"/>
      <c r="C295" s="264"/>
      <c r="D295" s="264"/>
      <c r="E295" s="264"/>
      <c r="F295" s="264"/>
      <c r="G295" s="264"/>
      <c r="H295" s="264"/>
    </row>
    <row r="296" spans="1:8" ht="99.95" customHeight="1" x14ac:dyDescent="0.2">
      <c r="A296" s="326" t="str">
        <f>Абакан_юр!A195</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96" s="326"/>
      <c r="C296" s="326"/>
      <c r="D296" s="326"/>
      <c r="E296" s="326"/>
      <c r="F296" s="326"/>
      <c r="G296" s="326"/>
      <c r="H296" s="326"/>
    </row>
    <row r="297" spans="1:8" ht="75" customHeight="1" x14ac:dyDescent="0.2">
      <c r="A297" s="239" t="s">
        <v>167</v>
      </c>
      <c r="B297" s="239"/>
      <c r="C297" s="239"/>
      <c r="D297" s="239"/>
      <c r="E297" s="239"/>
      <c r="F297" s="239"/>
      <c r="G297" s="239"/>
      <c r="H297" s="239"/>
    </row>
    <row r="298" spans="1:8" ht="113.25" customHeight="1" x14ac:dyDescent="0.2">
      <c r="A298" s="264" t="s">
        <v>168</v>
      </c>
      <c r="B298" s="264"/>
      <c r="C298" s="264"/>
      <c r="D298" s="264"/>
      <c r="E298" s="264"/>
      <c r="F298" s="264"/>
      <c r="G298" s="264"/>
      <c r="H298" s="264"/>
    </row>
    <row r="299" spans="1:8" s="217" customFormat="1" ht="102.75" customHeight="1" x14ac:dyDescent="0.2">
      <c r="A299" s="216"/>
      <c r="C299" s="218"/>
      <c r="H299" s="219"/>
    </row>
    <row r="300" spans="1:8" s="217" customFormat="1" ht="125.25" customHeight="1" x14ac:dyDescent="0.2">
      <c r="A300" s="475" t="s">
        <v>287</v>
      </c>
      <c r="B300" s="475"/>
      <c r="C300" s="475"/>
      <c r="D300" s="475"/>
      <c r="E300" s="475"/>
      <c r="F300" s="475"/>
      <c r="G300" s="475"/>
      <c r="H300" s="475"/>
    </row>
    <row r="301" spans="1:8" ht="25.5" x14ac:dyDescent="0.35">
      <c r="A301" s="476" t="s">
        <v>288</v>
      </c>
      <c r="B301" s="477"/>
      <c r="C301" s="478" t="s">
        <v>289</v>
      </c>
    </row>
    <row r="302" spans="1:8" ht="25.5" x14ac:dyDescent="0.35">
      <c r="A302" s="479" t="s">
        <v>290</v>
      </c>
      <c r="B302" s="480"/>
      <c r="C302" s="481">
        <v>1</v>
      </c>
    </row>
    <row r="303" spans="1:8" ht="25.5" x14ac:dyDescent="0.35">
      <c r="A303" s="479">
        <v>2</v>
      </c>
      <c r="B303" s="480"/>
      <c r="C303" s="481">
        <v>1.1000000000000001</v>
      </c>
    </row>
    <row r="304" spans="1:8" ht="25.5" x14ac:dyDescent="0.35">
      <c r="A304" s="479">
        <v>3</v>
      </c>
      <c r="B304" s="480"/>
      <c r="C304" s="481">
        <v>1.2</v>
      </c>
    </row>
    <row r="305" spans="1:8" ht="25.5" x14ac:dyDescent="0.35">
      <c r="A305" s="479" t="s">
        <v>291</v>
      </c>
      <c r="B305" s="480"/>
      <c r="C305" s="481">
        <v>1.25</v>
      </c>
    </row>
    <row r="306" spans="1:8" ht="25.5" x14ac:dyDescent="0.35">
      <c r="A306" s="479" t="s">
        <v>292</v>
      </c>
      <c r="B306" s="480"/>
      <c r="C306" s="481">
        <v>1.3</v>
      </c>
    </row>
    <row r="307" spans="1:8" ht="25.5" x14ac:dyDescent="0.35">
      <c r="A307" s="479" t="s">
        <v>293</v>
      </c>
      <c r="B307" s="480"/>
      <c r="C307" s="481">
        <v>1.35</v>
      </c>
    </row>
    <row r="308" spans="1:8" ht="25.5" x14ac:dyDescent="0.35">
      <c r="A308" s="479" t="s">
        <v>294</v>
      </c>
      <c r="B308" s="480"/>
      <c r="C308" s="481">
        <v>1.4</v>
      </c>
    </row>
    <row r="309" spans="1:8" ht="25.5" x14ac:dyDescent="0.35">
      <c r="A309" s="479" t="s">
        <v>295</v>
      </c>
      <c r="B309" s="480"/>
      <c r="C309" s="481">
        <v>1.45</v>
      </c>
    </row>
    <row r="310" spans="1:8" ht="25.5" x14ac:dyDescent="0.35">
      <c r="A310" s="479" t="s">
        <v>296</v>
      </c>
      <c r="B310" s="480"/>
      <c r="C310" s="481">
        <v>1.5</v>
      </c>
    </row>
    <row r="311" spans="1:8" ht="25.5" x14ac:dyDescent="0.35">
      <c r="A311" s="479" t="s">
        <v>297</v>
      </c>
      <c r="B311" s="480"/>
      <c r="C311" s="481">
        <v>2</v>
      </c>
    </row>
    <row r="312" spans="1:8" ht="23.25" x14ac:dyDescent="0.2">
      <c r="A312" s="264" t="s">
        <v>298</v>
      </c>
      <c r="B312" s="264"/>
      <c r="C312" s="264"/>
      <c r="D312" s="264"/>
      <c r="E312" s="264"/>
      <c r="F312" s="264"/>
      <c r="G312" s="264"/>
      <c r="H312" s="264"/>
    </row>
    <row r="315" spans="1:8" s="266" customFormat="1" ht="114.75" customHeight="1" x14ac:dyDescent="0.2">
      <c r="A315" s="239" t="s">
        <v>483</v>
      </c>
      <c r="B315" s="239"/>
      <c r="C315" s="239"/>
      <c r="D315" s="239"/>
      <c r="E315" s="239"/>
      <c r="F315" s="239"/>
      <c r="G315" s="239"/>
      <c r="H315" s="239"/>
    </row>
    <row r="321" spans="1:8" s="266" customFormat="1" ht="114.75" customHeight="1" x14ac:dyDescent="0.2">
      <c r="A321" s="216"/>
      <c r="B321" s="217"/>
      <c r="C321" s="218"/>
      <c r="D321" s="217"/>
      <c r="E321" s="217"/>
      <c r="F321" s="217"/>
      <c r="G321" s="217"/>
      <c r="H321" s="219"/>
    </row>
  </sheetData>
  <sheetProtection selectLockedCells="1" selectUnlockedCells="1"/>
  <mergeCells count="533">
    <mergeCell ref="A309:B309"/>
    <mergeCell ref="A310:B310"/>
    <mergeCell ref="A311:B311"/>
    <mergeCell ref="A312:H312"/>
    <mergeCell ref="A315:E315"/>
    <mergeCell ref="F315:H315"/>
    <mergeCell ref="A303:B303"/>
    <mergeCell ref="A304:B304"/>
    <mergeCell ref="A305:B305"/>
    <mergeCell ref="A306:B306"/>
    <mergeCell ref="A307:B307"/>
    <mergeCell ref="A308:B308"/>
    <mergeCell ref="A296:H296"/>
    <mergeCell ref="A297:H297"/>
    <mergeCell ref="A298:H298"/>
    <mergeCell ref="A300:H300"/>
    <mergeCell ref="A301:B301"/>
    <mergeCell ref="A302:B302"/>
    <mergeCell ref="A292:B292"/>
    <mergeCell ref="D292:E292"/>
    <mergeCell ref="A293:B293"/>
    <mergeCell ref="D293:E293"/>
    <mergeCell ref="A294:H294"/>
    <mergeCell ref="A295:H295"/>
    <mergeCell ref="A289:B289"/>
    <mergeCell ref="D289:E289"/>
    <mergeCell ref="A290:B290"/>
    <mergeCell ref="D290:E290"/>
    <mergeCell ref="A291:B291"/>
    <mergeCell ref="D291:E291"/>
    <mergeCell ref="A285:B285"/>
    <mergeCell ref="C285:C288"/>
    <mergeCell ref="D285:E285"/>
    <mergeCell ref="A286:B286"/>
    <mergeCell ref="D286:E286"/>
    <mergeCell ref="A287:B287"/>
    <mergeCell ref="D287:E287"/>
    <mergeCell ref="A288:B288"/>
    <mergeCell ref="D288:E288"/>
    <mergeCell ref="A280:H280"/>
    <mergeCell ref="A281:H281"/>
    <mergeCell ref="A282:E282"/>
    <mergeCell ref="A283:E283"/>
    <mergeCell ref="A284:B284"/>
    <mergeCell ref="D284:E284"/>
    <mergeCell ref="A273:C273"/>
    <mergeCell ref="A274:C274"/>
    <mergeCell ref="A275:C275"/>
    <mergeCell ref="A276:C276"/>
    <mergeCell ref="A277:C277"/>
    <mergeCell ref="A279:H279"/>
    <mergeCell ref="C268:D268"/>
    <mergeCell ref="C269:D269"/>
    <mergeCell ref="C270:D270"/>
    <mergeCell ref="A271:C271"/>
    <mergeCell ref="G271:H271"/>
    <mergeCell ref="A272:C272"/>
    <mergeCell ref="A263:B263"/>
    <mergeCell ref="D263:H263"/>
    <mergeCell ref="A264:B264"/>
    <mergeCell ref="D264:H264"/>
    <mergeCell ref="A265:H265"/>
    <mergeCell ref="C267:D267"/>
    <mergeCell ref="A260:B260"/>
    <mergeCell ref="D260:H260"/>
    <mergeCell ref="A261:B261"/>
    <mergeCell ref="D261:H261"/>
    <mergeCell ref="A262:B262"/>
    <mergeCell ref="D262:H262"/>
    <mergeCell ref="A257:B257"/>
    <mergeCell ref="D257:H257"/>
    <mergeCell ref="A258:B258"/>
    <mergeCell ref="D258:H258"/>
    <mergeCell ref="A259:B259"/>
    <mergeCell ref="D259:H259"/>
    <mergeCell ref="D253:H253"/>
    <mergeCell ref="A254:B254"/>
    <mergeCell ref="D254:H254"/>
    <mergeCell ref="A255:B255"/>
    <mergeCell ref="D255:H255"/>
    <mergeCell ref="A256:B256"/>
    <mergeCell ref="D256:H256"/>
    <mergeCell ref="A249:B249"/>
    <mergeCell ref="D249:H249"/>
    <mergeCell ref="A250:B250"/>
    <mergeCell ref="D250:H250"/>
    <mergeCell ref="A251:B251"/>
    <mergeCell ref="C251:C255"/>
    <mergeCell ref="D251:H251"/>
    <mergeCell ref="A252:B252"/>
    <mergeCell ref="D252:H252"/>
    <mergeCell ref="A253:B253"/>
    <mergeCell ref="A246:B246"/>
    <mergeCell ref="D246:H246"/>
    <mergeCell ref="A247:B247"/>
    <mergeCell ref="D247:H247"/>
    <mergeCell ref="A248:B248"/>
    <mergeCell ref="D248:H248"/>
    <mergeCell ref="A243:B243"/>
    <mergeCell ref="D243:H243"/>
    <mergeCell ref="A244:B244"/>
    <mergeCell ref="D244:H244"/>
    <mergeCell ref="A245:B245"/>
    <mergeCell ref="D245:H245"/>
    <mergeCell ref="A240:B240"/>
    <mergeCell ref="D240:H240"/>
    <mergeCell ref="A241:B241"/>
    <mergeCell ref="D241:H241"/>
    <mergeCell ref="A242:B242"/>
    <mergeCell ref="D242:H242"/>
    <mergeCell ref="A237:B237"/>
    <mergeCell ref="D237:H237"/>
    <mergeCell ref="A238:B238"/>
    <mergeCell ref="D238:H238"/>
    <mergeCell ref="A239:B239"/>
    <mergeCell ref="D239:H239"/>
    <mergeCell ref="A234:B234"/>
    <mergeCell ref="D234:H234"/>
    <mergeCell ref="A235:B235"/>
    <mergeCell ref="D235:H235"/>
    <mergeCell ref="A236:B236"/>
    <mergeCell ref="D236:H236"/>
    <mergeCell ref="A231:B231"/>
    <mergeCell ref="D231:H231"/>
    <mergeCell ref="A232:B232"/>
    <mergeCell ref="D232:H232"/>
    <mergeCell ref="A233:B233"/>
    <mergeCell ref="D233:H233"/>
    <mergeCell ref="A228:B228"/>
    <mergeCell ref="D228:H228"/>
    <mergeCell ref="A229:B229"/>
    <mergeCell ref="D229:H229"/>
    <mergeCell ref="A230:B230"/>
    <mergeCell ref="D230:H230"/>
    <mergeCell ref="A225:B225"/>
    <mergeCell ref="D225:H225"/>
    <mergeCell ref="A226:B226"/>
    <mergeCell ref="D226:H226"/>
    <mergeCell ref="A227:B227"/>
    <mergeCell ref="D227:H227"/>
    <mergeCell ref="A222:B222"/>
    <mergeCell ref="D222:H222"/>
    <mergeCell ref="A223:B223"/>
    <mergeCell ref="D223:H223"/>
    <mergeCell ref="A224:B224"/>
    <mergeCell ref="D224:H224"/>
    <mergeCell ref="A219:B219"/>
    <mergeCell ref="D219:H219"/>
    <mergeCell ref="A220:B220"/>
    <mergeCell ref="D220:H220"/>
    <mergeCell ref="A221:B221"/>
    <mergeCell ref="D221:H221"/>
    <mergeCell ref="A216:B216"/>
    <mergeCell ref="D216:H216"/>
    <mergeCell ref="A217:B217"/>
    <mergeCell ref="D217:H217"/>
    <mergeCell ref="A218:B218"/>
    <mergeCell ref="D218:H218"/>
    <mergeCell ref="A213:B213"/>
    <mergeCell ref="D213:H213"/>
    <mergeCell ref="A214:B214"/>
    <mergeCell ref="D214:H214"/>
    <mergeCell ref="A215:B215"/>
    <mergeCell ref="D215:H215"/>
    <mergeCell ref="A210:B210"/>
    <mergeCell ref="D210:H210"/>
    <mergeCell ref="A211:B211"/>
    <mergeCell ref="D211:H211"/>
    <mergeCell ref="A212:B212"/>
    <mergeCell ref="D212:H212"/>
    <mergeCell ref="A207:B207"/>
    <mergeCell ref="D207:H207"/>
    <mergeCell ref="A208:B208"/>
    <mergeCell ref="D208:H208"/>
    <mergeCell ref="A209:B209"/>
    <mergeCell ref="D209:H209"/>
    <mergeCell ref="A204:B204"/>
    <mergeCell ref="D204:H204"/>
    <mergeCell ref="A205:B205"/>
    <mergeCell ref="D205:H205"/>
    <mergeCell ref="A206:B206"/>
    <mergeCell ref="D206:H206"/>
    <mergeCell ref="D200:H200"/>
    <mergeCell ref="A201:B201"/>
    <mergeCell ref="D201:H201"/>
    <mergeCell ref="A202:B202"/>
    <mergeCell ref="D202:H202"/>
    <mergeCell ref="A203:B203"/>
    <mergeCell ref="D203:H203"/>
    <mergeCell ref="A196:B196"/>
    <mergeCell ref="D196:H196"/>
    <mergeCell ref="A197:B197"/>
    <mergeCell ref="D197:H197"/>
    <mergeCell ref="A198:B198"/>
    <mergeCell ref="C198:C215"/>
    <mergeCell ref="D198:H198"/>
    <mergeCell ref="A199:B199"/>
    <mergeCell ref="D199:H199"/>
    <mergeCell ref="A200:B200"/>
    <mergeCell ref="A193:B193"/>
    <mergeCell ref="D193:H193"/>
    <mergeCell ref="A194:B194"/>
    <mergeCell ref="D194:H194"/>
    <mergeCell ref="A195:B195"/>
    <mergeCell ref="D195:H195"/>
    <mergeCell ref="A190:B190"/>
    <mergeCell ref="D190:H190"/>
    <mergeCell ref="A191:B191"/>
    <mergeCell ref="D191:H191"/>
    <mergeCell ref="A192:B192"/>
    <mergeCell ref="D192:H192"/>
    <mergeCell ref="D185:H185"/>
    <mergeCell ref="A186:B186"/>
    <mergeCell ref="C186:C194"/>
    <mergeCell ref="D186:H186"/>
    <mergeCell ref="A187:B187"/>
    <mergeCell ref="D187:H187"/>
    <mergeCell ref="A188:B188"/>
    <mergeCell ref="D188:H188"/>
    <mergeCell ref="A189:B189"/>
    <mergeCell ref="D189:H189"/>
    <mergeCell ref="A182:B182"/>
    <mergeCell ref="D182:H182"/>
    <mergeCell ref="A183:B183"/>
    <mergeCell ref="D183:H183"/>
    <mergeCell ref="A184:C184"/>
    <mergeCell ref="D184:H184"/>
    <mergeCell ref="A179:B179"/>
    <mergeCell ref="D179:H179"/>
    <mergeCell ref="A180:B180"/>
    <mergeCell ref="D180:H180"/>
    <mergeCell ref="A181:B181"/>
    <mergeCell ref="D181:H181"/>
    <mergeCell ref="A176:B176"/>
    <mergeCell ref="D176:H176"/>
    <mergeCell ref="A177:B177"/>
    <mergeCell ref="D177:H177"/>
    <mergeCell ref="A178:B178"/>
    <mergeCell ref="D178:H178"/>
    <mergeCell ref="A173:B173"/>
    <mergeCell ref="D173:H173"/>
    <mergeCell ref="A174:B174"/>
    <mergeCell ref="D174:H174"/>
    <mergeCell ref="A175:B175"/>
    <mergeCell ref="D175:H175"/>
    <mergeCell ref="A170:B170"/>
    <mergeCell ref="D170:H170"/>
    <mergeCell ref="A171:B171"/>
    <mergeCell ref="D171:H171"/>
    <mergeCell ref="A172:B172"/>
    <mergeCell ref="D172:H172"/>
    <mergeCell ref="A167:B167"/>
    <mergeCell ref="D167:H167"/>
    <mergeCell ref="A168:B168"/>
    <mergeCell ref="D168:H168"/>
    <mergeCell ref="A169:B169"/>
    <mergeCell ref="D169:H169"/>
    <mergeCell ref="A164:B164"/>
    <mergeCell ref="D164:H164"/>
    <mergeCell ref="A165:B165"/>
    <mergeCell ref="D165:H165"/>
    <mergeCell ref="A166:B166"/>
    <mergeCell ref="D166:H166"/>
    <mergeCell ref="A161:B161"/>
    <mergeCell ref="D161:H161"/>
    <mergeCell ref="A162:B162"/>
    <mergeCell ref="D162:H162"/>
    <mergeCell ref="A163:B163"/>
    <mergeCell ref="D163:H163"/>
    <mergeCell ref="A158:B158"/>
    <mergeCell ref="D158:H158"/>
    <mergeCell ref="A159:B159"/>
    <mergeCell ref="D159:H159"/>
    <mergeCell ref="A160:B160"/>
    <mergeCell ref="D160:H160"/>
    <mergeCell ref="A155:B155"/>
    <mergeCell ref="D155:H155"/>
    <mergeCell ref="A156:B156"/>
    <mergeCell ref="D156:H156"/>
    <mergeCell ref="A157:B157"/>
    <mergeCell ref="D157:H157"/>
    <mergeCell ref="A152:B152"/>
    <mergeCell ref="D152:H152"/>
    <mergeCell ref="A153:B153"/>
    <mergeCell ref="D153:H153"/>
    <mergeCell ref="A154:B154"/>
    <mergeCell ref="D154:H154"/>
    <mergeCell ref="A149:B149"/>
    <mergeCell ref="D149:H149"/>
    <mergeCell ref="A150:B150"/>
    <mergeCell ref="D150:H150"/>
    <mergeCell ref="A151:B151"/>
    <mergeCell ref="D151:H151"/>
    <mergeCell ref="A146:B146"/>
    <mergeCell ref="D146:H146"/>
    <mergeCell ref="A147:B147"/>
    <mergeCell ref="D147:H147"/>
    <mergeCell ref="A148:B148"/>
    <mergeCell ref="D148:H148"/>
    <mergeCell ref="A143:B143"/>
    <mergeCell ref="D143:H143"/>
    <mergeCell ref="A144:B144"/>
    <mergeCell ref="D144:H144"/>
    <mergeCell ref="A145:B145"/>
    <mergeCell ref="D145:H145"/>
    <mergeCell ref="A140:B140"/>
    <mergeCell ref="D140:H140"/>
    <mergeCell ref="A141:B141"/>
    <mergeCell ref="D141:H141"/>
    <mergeCell ref="A142:B142"/>
    <mergeCell ref="D142:H142"/>
    <mergeCell ref="A137:B137"/>
    <mergeCell ref="D137:H137"/>
    <mergeCell ref="A138:B138"/>
    <mergeCell ref="D138:H138"/>
    <mergeCell ref="A139:B139"/>
    <mergeCell ref="D139:H139"/>
    <mergeCell ref="D132:H132"/>
    <mergeCell ref="A133:C133"/>
    <mergeCell ref="D133:H133"/>
    <mergeCell ref="A134:B134"/>
    <mergeCell ref="C134:C183"/>
    <mergeCell ref="D134:H134"/>
    <mergeCell ref="A135:B135"/>
    <mergeCell ref="D135:H135"/>
    <mergeCell ref="A136:B136"/>
    <mergeCell ref="D136:H136"/>
    <mergeCell ref="G123:G127"/>
    <mergeCell ref="H123:H127"/>
    <mergeCell ref="D128:H128"/>
    <mergeCell ref="A129:A131"/>
    <mergeCell ref="B129:B130"/>
    <mergeCell ref="C129:C130"/>
    <mergeCell ref="D129:H131"/>
    <mergeCell ref="F118:F121"/>
    <mergeCell ref="G118:G121"/>
    <mergeCell ref="H118:H121"/>
    <mergeCell ref="D122:H122"/>
    <mergeCell ref="A123:A127"/>
    <mergeCell ref="B123:B124"/>
    <mergeCell ref="C123:C124"/>
    <mergeCell ref="D123:D127"/>
    <mergeCell ref="E123:E127"/>
    <mergeCell ref="F123:F127"/>
    <mergeCell ref="A114:B114"/>
    <mergeCell ref="D114:H114"/>
    <mergeCell ref="A115:B115"/>
    <mergeCell ref="D115:H115"/>
    <mergeCell ref="D116:H116"/>
    <mergeCell ref="A118:A121"/>
    <mergeCell ref="B118:B119"/>
    <mergeCell ref="C118:C119"/>
    <mergeCell ref="D118:D121"/>
    <mergeCell ref="E118:E121"/>
    <mergeCell ref="A111:B111"/>
    <mergeCell ref="D111:H111"/>
    <mergeCell ref="A112:B112"/>
    <mergeCell ref="D112:H112"/>
    <mergeCell ref="A113:B113"/>
    <mergeCell ref="D113:H113"/>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02:B102"/>
    <mergeCell ref="D102:H102"/>
    <mergeCell ref="A103:B103"/>
    <mergeCell ref="D103:H103"/>
    <mergeCell ref="A104:B104"/>
    <mergeCell ref="D104:H104"/>
    <mergeCell ref="A99:B99"/>
    <mergeCell ref="D99:H99"/>
    <mergeCell ref="A100:B100"/>
    <mergeCell ref="D100:H100"/>
    <mergeCell ref="A101:B101"/>
    <mergeCell ref="D101:H101"/>
    <mergeCell ref="A96:B96"/>
    <mergeCell ref="D96:H96"/>
    <mergeCell ref="A97:B97"/>
    <mergeCell ref="D97:H97"/>
    <mergeCell ref="A98:B98"/>
    <mergeCell ref="D98:H98"/>
    <mergeCell ref="A93:B93"/>
    <mergeCell ref="D93:H93"/>
    <mergeCell ref="A94:B94"/>
    <mergeCell ref="D94:H94"/>
    <mergeCell ref="A95:B95"/>
    <mergeCell ref="D95:H95"/>
    <mergeCell ref="A90:B90"/>
    <mergeCell ref="D90:H90"/>
    <mergeCell ref="A91:B91"/>
    <mergeCell ref="D91:H91"/>
    <mergeCell ref="A92:B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A72:B72"/>
    <mergeCell ref="D72:H72"/>
    <mergeCell ref="A73:B73"/>
    <mergeCell ref="D73:H73"/>
    <mergeCell ref="A74:B74"/>
    <mergeCell ref="D74:H74"/>
    <mergeCell ref="A69:B69"/>
    <mergeCell ref="D69:H69"/>
    <mergeCell ref="A70:B70"/>
    <mergeCell ref="D70:H70"/>
    <mergeCell ref="A71:B71"/>
    <mergeCell ref="D71:H71"/>
    <mergeCell ref="D64:H64"/>
    <mergeCell ref="A65:C65"/>
    <mergeCell ref="D65:H65"/>
    <mergeCell ref="A66:B66"/>
    <mergeCell ref="C66:C115"/>
    <mergeCell ref="D66:H66"/>
    <mergeCell ref="A67:B67"/>
    <mergeCell ref="D67:H67"/>
    <mergeCell ref="A68:B68"/>
    <mergeCell ref="D68:H68"/>
    <mergeCell ref="G55:G59"/>
    <mergeCell ref="H55:H59"/>
    <mergeCell ref="D60:H60"/>
    <mergeCell ref="A61:A63"/>
    <mergeCell ref="B61:B62"/>
    <mergeCell ref="C61:C62"/>
    <mergeCell ref="D61:H63"/>
    <mergeCell ref="F49:F53"/>
    <mergeCell ref="G49:G53"/>
    <mergeCell ref="H49:H53"/>
    <mergeCell ref="D54:H54"/>
    <mergeCell ref="A55:A59"/>
    <mergeCell ref="B55:B56"/>
    <mergeCell ref="C55:C56"/>
    <mergeCell ref="D55:D59"/>
    <mergeCell ref="E55:E59"/>
    <mergeCell ref="F55:F59"/>
    <mergeCell ref="A44:A47"/>
    <mergeCell ref="B44:B45"/>
    <mergeCell ref="C44:C45"/>
    <mergeCell ref="D44:H47"/>
    <mergeCell ref="D48:H48"/>
    <mergeCell ref="A49:A53"/>
    <mergeCell ref="B49:B50"/>
    <mergeCell ref="C49:C50"/>
    <mergeCell ref="D49:D53"/>
    <mergeCell ref="E49:E53"/>
    <mergeCell ref="G33:G37"/>
    <mergeCell ref="H33:H37"/>
    <mergeCell ref="A39:A42"/>
    <mergeCell ref="D39:H42"/>
    <mergeCell ref="C40:C41"/>
    <mergeCell ref="D43:H43"/>
    <mergeCell ref="F28:F31"/>
    <mergeCell ref="G28:G31"/>
    <mergeCell ref="H28:H31"/>
    <mergeCell ref="D32:H32"/>
    <mergeCell ref="A33:A37"/>
    <mergeCell ref="B33:B34"/>
    <mergeCell ref="C33:C34"/>
    <mergeCell ref="D33:D37"/>
    <mergeCell ref="E33:E37"/>
    <mergeCell ref="F33:F37"/>
    <mergeCell ref="A24:A26"/>
    <mergeCell ref="B24:B25"/>
    <mergeCell ref="C24:C25"/>
    <mergeCell ref="D24:H26"/>
    <mergeCell ref="D27:H27"/>
    <mergeCell ref="A28:A31"/>
    <mergeCell ref="B28:B29"/>
    <mergeCell ref="C28:C29"/>
    <mergeCell ref="D28:D31"/>
    <mergeCell ref="E28:E31"/>
    <mergeCell ref="G13:G17"/>
    <mergeCell ref="H13:H17"/>
    <mergeCell ref="A19:A22"/>
    <mergeCell ref="D19:H22"/>
    <mergeCell ref="C20:C21"/>
    <mergeCell ref="D23:H23"/>
    <mergeCell ref="F8:F11"/>
    <mergeCell ref="G8:G11"/>
    <mergeCell ref="H8:H11"/>
    <mergeCell ref="D12:H12"/>
    <mergeCell ref="A13:A17"/>
    <mergeCell ref="B13:B14"/>
    <mergeCell ref="C13:C14"/>
    <mergeCell ref="D13:D17"/>
    <mergeCell ref="E13:E17"/>
    <mergeCell ref="F13:F17"/>
    <mergeCell ref="D1:F1"/>
    <mergeCell ref="G2:H2"/>
    <mergeCell ref="D4:H4"/>
    <mergeCell ref="A5:B5"/>
    <mergeCell ref="D6:H6"/>
    <mergeCell ref="A8:A11"/>
    <mergeCell ref="B8:B9"/>
    <mergeCell ref="C8:C9"/>
    <mergeCell ref="D8:D11"/>
    <mergeCell ref="E8:E11"/>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22"/>
  <sheetViews>
    <sheetView view="pageBreakPreview" zoomScale="40" zoomScaleNormal="60" zoomScaleSheetLayoutView="40" workbookViewId="0">
      <pane ySplit="4" topLeftCell="A158" activePane="bottomLeft" state="frozen"/>
      <selection activeCell="A181" sqref="A181:B181"/>
      <selection pane="bottomLeft" activeCell="A181" sqref="A181:B181"/>
    </sheetView>
  </sheetViews>
  <sheetFormatPr defaultColWidth="9.140625" defaultRowHeight="12.75" x14ac:dyDescent="0.2"/>
  <cols>
    <col min="1" max="1" width="45.7109375" style="216" customWidth="1"/>
    <col min="2" max="2" width="80.7109375" style="217" customWidth="1"/>
    <col min="3" max="3" width="120.7109375" style="218" customWidth="1"/>
    <col min="4" max="7" width="30.7109375" style="217" customWidth="1"/>
    <col min="8" max="8" width="30.7109375" style="219" customWidth="1"/>
    <col min="9" max="16384" width="9.140625" style="219"/>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июня 2024 г.</v>
      </c>
      <c r="B2" s="6" t="s">
        <v>2</v>
      </c>
      <c r="C2" s="7" t="s">
        <v>730</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24" thickBot="1" x14ac:dyDescent="0.25">
      <c r="A6" s="436"/>
      <c r="B6" s="437"/>
      <c r="C6" s="438"/>
      <c r="D6" s="337" t="s">
        <v>171</v>
      </c>
      <c r="E6" s="268" t="s">
        <v>172</v>
      </c>
      <c r="F6" s="337" t="s">
        <v>173</v>
      </c>
      <c r="G6" s="268" t="s">
        <v>174</v>
      </c>
      <c r="H6" s="338" t="s">
        <v>175</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"2ГИС.ХАБАРОВСК" (версия для ПК); 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Интернет-площадки и Веб-приложения на основе Cправочника организаций "2ГИС.ХАБАРОВСК", http://api.2gis.ru/</v>
      </c>
      <c r="D7" s="31">
        <f>F7*1.2</f>
        <v>11124</v>
      </c>
      <c r="E7" s="32">
        <f>F7*1.1</f>
        <v>10197</v>
      </c>
      <c r="F7" s="32">
        <v>9270</v>
      </c>
      <c r="G7" s="32">
        <f>F7*0.75</f>
        <v>6952.5</v>
      </c>
      <c r="H7" s="33">
        <f>F7*0.5</f>
        <v>4635</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"2ГИС.ХАБАРОВСК" (версия для ПК); 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Интернет-площадки и Веб-приложения на основе Cправочника организаций "2ГИС.ХАБАРОВСК",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"2ГИС.ХАБАРОВСК" (версия для ПК); 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Интернет-площадки и Веб-приложения на основе Cправочника организаций "2ГИС.ХАБАРОВСК", http://api.2gis.ru/</v>
      </c>
      <c r="D12" s="54">
        <f>F12*1.2</f>
        <v>13104</v>
      </c>
      <c r="E12" s="32">
        <f>F12*1.1</f>
        <v>12012.000000000002</v>
      </c>
      <c r="F12" s="32">
        <v>10920</v>
      </c>
      <c r="G12" s="32">
        <f>F12*0.75</f>
        <v>8190</v>
      </c>
      <c r="H12" s="33">
        <f>F12*0.5</f>
        <v>5460</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"2ГИС.ХАБАРОВСК" (версия для ПК); 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Интернет-площадки и Веб-приложения на основе Cправочника организаций "2ГИС.ХАБАРОВСК",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1950</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"2ГИС.ХАБАРОВСК"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"2ГИС.ХАБАРОВСК"; Электронный справочник "2ГИС.ХАБАРОВСК"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Интернет-площадки и Веб-приложения на основе Cправочника организаций "2ГИС.ХАБАРОВСК", http://api.2gis.ru/</v>
      </c>
      <c r="D23" s="271">
        <v>240</v>
      </c>
      <c r="E23" s="272"/>
      <c r="F23" s="272"/>
      <c r="G23" s="272"/>
      <c r="H23" s="273"/>
    </row>
    <row r="24" spans="1:8" s="16" customFormat="1" ht="94.5" customHeight="1" x14ac:dyDescent="0.2">
      <c r="A24" s="71"/>
      <c r="B24" s="92"/>
      <c r="C24" s="93"/>
      <c r="D24" s="94"/>
      <c r="E24" s="95"/>
      <c r="F24" s="95"/>
      <c r="G24" s="95"/>
      <c r="H24" s="274"/>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2ГИС 4.0 и выше)</v>
      </c>
      <c r="D25" s="275"/>
      <c r="E25" s="276"/>
      <c r="F25" s="276"/>
      <c r="G25" s="276"/>
      <c r="H25" s="277"/>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"2ГИС.ХАБАРОВСК" (версия для ПК); 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v>
      </c>
      <c r="D27" s="31">
        <f>F27*1.2</f>
        <v>15580.8</v>
      </c>
      <c r="E27" s="32">
        <f>F27*1.1</f>
        <v>14282.400000000001</v>
      </c>
      <c r="F27" s="32">
        <v>12984</v>
      </c>
      <c r="G27" s="32">
        <f>F27*0.75</f>
        <v>9738</v>
      </c>
      <c r="H27" s="33">
        <f>F27*0.5</f>
        <v>6492</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"2ГИС.ХАБАРОВСК" (версия для ПК); 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v>
      </c>
      <c r="D32" s="54">
        <f>F32*1.2</f>
        <v>18345.599999999999</v>
      </c>
      <c r="E32" s="32">
        <f>F32*1.1</f>
        <v>16816.800000000003</v>
      </c>
      <c r="F32" s="32">
        <v>15288</v>
      </c>
      <c r="G32" s="32">
        <f>F32*0.75</f>
        <v>11466</v>
      </c>
      <c r="H32" s="33">
        <f>F32*0.5</f>
        <v>7644</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2760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"2ГИС.ХАБАРОВСК"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"2ГИС.ХАБАРОВСК"; Электронный справочник "2ГИС.ХАБАРОВСК"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v>
      </c>
      <c r="D43" s="90">
        <v>336</v>
      </c>
      <c r="E43" s="90"/>
      <c r="F43" s="90"/>
      <c r="G43" s="90"/>
      <c r="H43" s="91"/>
    </row>
    <row r="44" spans="1:8" s="16" customFormat="1" ht="69.75" customHeight="1" x14ac:dyDescent="0.2">
      <c r="A44" s="71"/>
      <c r="B44" s="92"/>
      <c r="C44" s="93"/>
      <c r="D44" s="95"/>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2ГИС 4.0 и выше)</v>
      </c>
      <c r="D45" s="95"/>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2ГИС 4.0 и выше)</v>
      </c>
      <c r="D46" s="100"/>
      <c r="E46" s="100"/>
      <c r="F46" s="100"/>
      <c r="G46" s="100"/>
      <c r="H46" s="101"/>
    </row>
    <row r="47" spans="1:8" ht="21.75" thickBot="1" x14ac:dyDescent="0.25">
      <c r="A47" s="47"/>
      <c r="B47" s="707"/>
      <c r="C47" s="83"/>
      <c r="D47" s="673"/>
      <c r="E47" s="673"/>
      <c r="F47" s="673"/>
      <c r="G47" s="673"/>
      <c r="H47" s="755"/>
    </row>
    <row r="48" spans="1:8" ht="42.75" thickBot="1" x14ac:dyDescent="0.25">
      <c r="A48" s="278" t="s">
        <v>176</v>
      </c>
      <c r="B48" s="66" t="s">
        <v>177</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"2ГИС.ХАБАРОВСК" (версия для ПК)</v>
      </c>
      <c r="D48" s="279">
        <f>F48*1.2</f>
        <v>4752</v>
      </c>
      <c r="E48" s="279">
        <f>F48*1.1</f>
        <v>4356</v>
      </c>
      <c r="F48" s="279">
        <v>3960</v>
      </c>
      <c r="G48" s="279">
        <f>F48*0.75</f>
        <v>2970</v>
      </c>
      <c r="H48" s="279">
        <f>F48*0.5</f>
        <v>1980</v>
      </c>
    </row>
    <row r="49" spans="1:8" ht="84.75" thickBot="1" x14ac:dyDescent="0.25">
      <c r="A49" s="278"/>
      <c r="B49" s="72" t="s">
        <v>178</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"2ГИС.ХАБАРОВСК" (версия для ПК); 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v>
      </c>
      <c r="D49" s="280"/>
      <c r="E49" s="280"/>
      <c r="F49" s="280"/>
      <c r="G49" s="280"/>
      <c r="H49" s="280"/>
    </row>
    <row r="50" spans="1:8" ht="63.75" thickBot="1" x14ac:dyDescent="0.25">
      <c r="A50" s="278"/>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v>
      </c>
      <c r="D50" s="280"/>
      <c r="E50" s="280"/>
      <c r="F50" s="280"/>
      <c r="G50" s="280"/>
      <c r="H50" s="280"/>
    </row>
    <row r="51" spans="1:8" ht="21.75" thickBot="1" x14ac:dyDescent="0.25">
      <c r="A51" s="81"/>
      <c r="B51" s="129"/>
      <c r="C51" s="130"/>
      <c r="D51" s="113"/>
      <c r="E51" s="114"/>
      <c r="F51" s="114"/>
      <c r="G51" s="114"/>
      <c r="H51" s="115"/>
    </row>
    <row r="52" spans="1:8" ht="42" x14ac:dyDescent="0.2">
      <c r="A52" s="281" t="s">
        <v>179</v>
      </c>
      <c r="B52" s="66" t="s">
        <v>180</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"2ГИС.ХАБАРОВСК" (версия для ПК)</v>
      </c>
      <c r="D52" s="89">
        <v>186</v>
      </c>
      <c r="E52" s="90"/>
      <c r="F52" s="90"/>
      <c r="G52" s="90"/>
      <c r="H52" s="91"/>
    </row>
    <row r="53" spans="1:8" ht="63.75"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v>
      </c>
      <c r="D53" s="99"/>
      <c r="E53" s="100"/>
      <c r="F53" s="100"/>
      <c r="G53" s="100"/>
      <c r="H53" s="101"/>
    </row>
    <row r="54" spans="1:8" s="16" customFormat="1" ht="24.95" customHeight="1" thickBot="1" x14ac:dyDescent="0.25">
      <c r="A54" s="81"/>
      <c r="B54" s="82"/>
      <c r="C54" s="83"/>
      <c r="D54" s="113"/>
      <c r="E54" s="114"/>
      <c r="F54" s="114"/>
      <c r="G54" s="114"/>
      <c r="H54" s="115"/>
    </row>
    <row r="55" spans="1:8" s="16" customFormat="1" ht="48" customHeight="1" x14ac:dyDescent="0.2">
      <c r="A55" s="29" t="s">
        <v>31</v>
      </c>
      <c r="B55" s="30" t="s">
        <v>27</v>
      </c>
      <c r="C5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"2ГИС.ХАБАРОВСК" (версия для ПК); 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Интернет-площадки и Веб-приложения на основе Cправочника организаций "2ГИС.ХАБАРОВСК", http://api.2gis.ru/</v>
      </c>
      <c r="D55" s="31">
        <f>F55*1.2</f>
        <v>13348.8</v>
      </c>
      <c r="E55" s="32">
        <f>F55*1.1</f>
        <v>12236.400000000001</v>
      </c>
      <c r="F55" s="32">
        <v>11124</v>
      </c>
      <c r="G55" s="32">
        <f>F55*0.75</f>
        <v>8343</v>
      </c>
      <c r="H55" s="33">
        <f>F55*0.5</f>
        <v>5562</v>
      </c>
    </row>
    <row r="56" spans="1:8" s="16" customFormat="1" ht="132" customHeight="1" x14ac:dyDescent="0.2">
      <c r="A56" s="34"/>
      <c r="B56" s="35"/>
      <c r="C56" s="35"/>
      <c r="D56" s="36"/>
      <c r="E56" s="37"/>
      <c r="F56" s="37"/>
      <c r="G56" s="37"/>
      <c r="H56" s="38"/>
    </row>
    <row r="57" spans="1:8" s="16" customFormat="1" ht="127.5" customHeight="1" x14ac:dyDescent="0.2">
      <c r="A57" s="34"/>
      <c r="B57" s="39" t="s">
        <v>12</v>
      </c>
      <c r="C5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"2ГИС.ХАБАРОВСК" (версия для ПК); 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Интернет-площадки и Веб-приложения на основе Cправочника организаций "2ГИС.ХАБАРОВСК", http://api.2gis.ru/</v>
      </c>
      <c r="D57" s="36"/>
      <c r="E57" s="37"/>
      <c r="F57" s="37"/>
      <c r="G57" s="37"/>
      <c r="H57" s="38"/>
    </row>
    <row r="58" spans="1:8" s="16" customFormat="1" ht="127.5" customHeight="1" thickBot="1" x14ac:dyDescent="0.25">
      <c r="A58" s="119"/>
      <c r="B58" s="120" t="s">
        <v>33</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2ГИС 4.0 и выше)</v>
      </c>
      <c r="D58" s="121"/>
      <c r="E58" s="122"/>
      <c r="F58" s="122"/>
      <c r="G58" s="122"/>
      <c r="H58" s="123"/>
    </row>
    <row r="59" spans="1:8" s="16" customFormat="1" ht="166.5" customHeight="1" thickBot="1" x14ac:dyDescent="0.25">
      <c r="A59" s="41"/>
      <c r="B59" s="42" t="s">
        <v>13</v>
      </c>
      <c r="C5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2ГИС 4.0 и выше)</v>
      </c>
      <c r="D59" s="44"/>
      <c r="E59" s="45"/>
      <c r="F59" s="45"/>
      <c r="G59" s="45"/>
      <c r="H59" s="46"/>
    </row>
    <row r="60" spans="1:8" s="16" customFormat="1" ht="24.95" customHeight="1" thickBot="1" x14ac:dyDescent="0.25">
      <c r="A60" s="47"/>
      <c r="B60" s="48"/>
      <c r="C60" s="49"/>
      <c r="D60" s="50"/>
      <c r="E60" s="51"/>
      <c r="F60" s="51"/>
      <c r="G60" s="51"/>
      <c r="H60" s="52"/>
    </row>
    <row r="61" spans="1:8" s="16" customFormat="1" ht="48" customHeight="1" x14ac:dyDescent="0.2">
      <c r="A61" s="53" t="s">
        <v>35</v>
      </c>
      <c r="B61" s="30" t="s">
        <v>27</v>
      </c>
      <c r="C61"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"2ГИС.ХАБАРОВСК" (версия для ПК); 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Интернет-площадки и Веб-приложения на основе Cправочника организаций "2ГИС.ХАБАРОВСК", http://api.2gis.ru/</v>
      </c>
      <c r="D61" s="54">
        <f>F61*1.2</f>
        <v>15724.8</v>
      </c>
      <c r="E61" s="32">
        <f>F61*1.1</f>
        <v>14414.400000000001</v>
      </c>
      <c r="F61" s="32">
        <v>13104</v>
      </c>
      <c r="G61" s="32">
        <f>F61*0.75</f>
        <v>9828</v>
      </c>
      <c r="H61" s="33">
        <f>F61*0.5</f>
        <v>6552</v>
      </c>
    </row>
    <row r="62" spans="1:8" s="16" customFormat="1" ht="132" customHeight="1" x14ac:dyDescent="0.2">
      <c r="A62" s="55"/>
      <c r="B62" s="35"/>
      <c r="C62" s="35"/>
      <c r="D62" s="56"/>
      <c r="E62" s="37"/>
      <c r="F62" s="37"/>
      <c r="G62" s="37"/>
      <c r="H62" s="38"/>
    </row>
    <row r="63" spans="1:8" s="16" customFormat="1" ht="138.94999999999999" customHeight="1" x14ac:dyDescent="0.2">
      <c r="A63" s="55"/>
      <c r="B63" s="39" t="s">
        <v>12</v>
      </c>
      <c r="C63"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"2ГИС.ХАБАРОВСК" (версия для ПК); 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Интернет-площадки и Веб-приложения на основе Cправочника организаций "2ГИС.ХАБАРОВСК", http://api.2gis.ru/</v>
      </c>
      <c r="D63" s="56"/>
      <c r="E63" s="37"/>
      <c r="F63" s="37"/>
      <c r="G63" s="37"/>
      <c r="H63" s="38"/>
    </row>
    <row r="64" spans="1:8" s="16" customFormat="1" ht="166.5" customHeight="1" x14ac:dyDescent="0.2">
      <c r="A64" s="55"/>
      <c r="B64" s="57" t="s">
        <v>13</v>
      </c>
      <c r="C64"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2ГИС 4.0 и выше)</v>
      </c>
      <c r="D64" s="56"/>
      <c r="E64" s="37"/>
      <c r="F64" s="37"/>
      <c r="G64" s="37"/>
      <c r="H64" s="38"/>
    </row>
    <row r="65" spans="1:8" s="16" customFormat="1" ht="92.25" customHeight="1" thickBot="1" x14ac:dyDescent="0.25">
      <c r="A65" s="59"/>
      <c r="B65" s="42" t="s">
        <v>36</v>
      </c>
      <c r="C65"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2ГИС 4.0 и выше)</v>
      </c>
      <c r="D65" s="61"/>
      <c r="E65" s="45"/>
      <c r="F65" s="45"/>
      <c r="G65" s="45"/>
      <c r="H65" s="46"/>
    </row>
    <row r="66" spans="1:8" s="16" customFormat="1" ht="24.95" customHeight="1" thickBot="1" x14ac:dyDescent="0.25">
      <c r="A66" s="81"/>
      <c r="B66" s="82"/>
      <c r="C66" s="83"/>
      <c r="D66" s="84"/>
      <c r="E66" s="85"/>
      <c r="F66" s="85"/>
      <c r="G66" s="85"/>
      <c r="H66" s="86"/>
    </row>
    <row r="67" spans="1:8" s="16" customFormat="1" ht="50.1" customHeight="1" x14ac:dyDescent="0.2">
      <c r="A67" s="65" t="s">
        <v>37</v>
      </c>
      <c r="B67" s="87" t="s">
        <v>23</v>
      </c>
      <c r="C67"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Интернет-площадки и Веб-приложения на основе Cправочника организаций "2ГИС.ХАБАРОВСК", http://api.2gis.ru/</v>
      </c>
      <c r="D67" s="271">
        <v>240</v>
      </c>
      <c r="E67" s="272"/>
      <c r="F67" s="272"/>
      <c r="G67" s="272"/>
      <c r="H67" s="273"/>
    </row>
    <row r="68" spans="1:8" s="16" customFormat="1" ht="94.5" customHeight="1" x14ac:dyDescent="0.2">
      <c r="A68" s="71"/>
      <c r="B68" s="92"/>
      <c r="C68" s="93"/>
      <c r="D68" s="94"/>
      <c r="E68" s="95"/>
      <c r="F68" s="95"/>
      <c r="G68" s="95"/>
      <c r="H68" s="274"/>
    </row>
    <row r="69" spans="1:8" s="16" customFormat="1" ht="163.5" customHeight="1" thickBot="1" x14ac:dyDescent="0.25">
      <c r="A69" s="77"/>
      <c r="B69" s="97" t="s">
        <v>13</v>
      </c>
      <c r="C69"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2ГИС 4.0 и выше)</v>
      </c>
      <c r="D69" s="275"/>
      <c r="E69" s="276"/>
      <c r="F69" s="276"/>
      <c r="G69" s="276"/>
      <c r="H69" s="277"/>
    </row>
    <row r="70" spans="1:8" ht="21.75" thickBot="1" x14ac:dyDescent="0.25">
      <c r="A70" s="81"/>
      <c r="B70" s="129"/>
      <c r="C70" s="130"/>
      <c r="D70" s="113"/>
      <c r="E70" s="114"/>
      <c r="F70" s="114"/>
      <c r="G70" s="114"/>
      <c r="H70" s="115"/>
    </row>
    <row r="71" spans="1:8" ht="50.1" customHeight="1" thickBot="1" x14ac:dyDescent="0.25">
      <c r="A71" s="136" t="s">
        <v>38</v>
      </c>
      <c r="B71" s="137"/>
      <c r="C71" s="137"/>
      <c r="D71" s="138" t="str">
        <f>"от "&amp;MIN(D72:D96)&amp;" до "&amp;MAX(D72:D96)</f>
        <v>от 2502 до 62550</v>
      </c>
      <c r="E71" s="139"/>
      <c r="F71" s="139"/>
      <c r="G71" s="139"/>
      <c r="H71" s="140"/>
    </row>
    <row r="72" spans="1:8" ht="37.5" customHeight="1" x14ac:dyDescent="0.2">
      <c r="A72" s="141" t="s">
        <v>39</v>
      </c>
      <c r="B72" s="369"/>
      <c r="C72" s="30" t="str">
        <f>"Электронный справочник на основе Справочника организаций "&amp;$C$2&amp;" (версия для ПК)"</f>
        <v>Электронный справочник на основе Справочника организаций "2ГИС.ХАБАРОВСК" (версия для ПК)</v>
      </c>
      <c r="D72" s="54">
        <v>2502</v>
      </c>
      <c r="E72" s="32"/>
      <c r="F72" s="32"/>
      <c r="G72" s="32"/>
      <c r="H72" s="33"/>
    </row>
    <row r="73" spans="1:8" ht="37.5" customHeight="1" x14ac:dyDescent="0.2">
      <c r="A73" s="147" t="s">
        <v>40</v>
      </c>
      <c r="B73" s="371"/>
      <c r="C73" s="355"/>
      <c r="D73" s="56">
        <v>5004</v>
      </c>
      <c r="E73" s="37"/>
      <c r="F73" s="37"/>
      <c r="G73" s="37"/>
      <c r="H73" s="38"/>
    </row>
    <row r="74" spans="1:8" ht="37.5" customHeight="1" x14ac:dyDescent="0.2">
      <c r="A74" s="147" t="s">
        <v>41</v>
      </c>
      <c r="B74" s="371"/>
      <c r="C74" s="355"/>
      <c r="D74" s="56">
        <v>7506</v>
      </c>
      <c r="E74" s="37"/>
      <c r="F74" s="37"/>
      <c r="G74" s="37"/>
      <c r="H74" s="38"/>
    </row>
    <row r="75" spans="1:8" ht="37.5" customHeight="1" x14ac:dyDescent="0.2">
      <c r="A75" s="147" t="s">
        <v>42</v>
      </c>
      <c r="B75" s="371"/>
      <c r="C75" s="355"/>
      <c r="D75" s="56">
        <v>10008</v>
      </c>
      <c r="E75" s="37"/>
      <c r="F75" s="37"/>
      <c r="G75" s="37"/>
      <c r="H75" s="38"/>
    </row>
    <row r="76" spans="1:8" ht="37.5" customHeight="1" x14ac:dyDescent="0.2">
      <c r="A76" s="147" t="s">
        <v>43</v>
      </c>
      <c r="B76" s="371"/>
      <c r="C76" s="355"/>
      <c r="D76" s="56">
        <v>12510</v>
      </c>
      <c r="E76" s="37"/>
      <c r="F76" s="37"/>
      <c r="G76" s="37"/>
      <c r="H76" s="38"/>
    </row>
    <row r="77" spans="1:8" ht="37.5" customHeight="1" x14ac:dyDescent="0.2">
      <c r="A77" s="147" t="s">
        <v>44</v>
      </c>
      <c r="B77" s="371"/>
      <c r="C77" s="355"/>
      <c r="D77" s="56">
        <v>15012</v>
      </c>
      <c r="E77" s="37"/>
      <c r="F77" s="37"/>
      <c r="G77" s="37"/>
      <c r="H77" s="38"/>
    </row>
    <row r="78" spans="1:8" ht="37.5" customHeight="1" x14ac:dyDescent="0.2">
      <c r="A78" s="147" t="s">
        <v>45</v>
      </c>
      <c r="B78" s="371"/>
      <c r="C78" s="355"/>
      <c r="D78" s="56">
        <v>17514</v>
      </c>
      <c r="E78" s="37"/>
      <c r="F78" s="37"/>
      <c r="G78" s="37"/>
      <c r="H78" s="38"/>
    </row>
    <row r="79" spans="1:8" ht="37.5" customHeight="1" x14ac:dyDescent="0.2">
      <c r="A79" s="147" t="s">
        <v>46</v>
      </c>
      <c r="B79" s="371"/>
      <c r="C79" s="355"/>
      <c r="D79" s="56">
        <v>20016</v>
      </c>
      <c r="E79" s="37"/>
      <c r="F79" s="37"/>
      <c r="G79" s="37"/>
      <c r="H79" s="38"/>
    </row>
    <row r="80" spans="1:8" ht="37.5" customHeight="1" x14ac:dyDescent="0.2">
      <c r="A80" s="147" t="s">
        <v>47</v>
      </c>
      <c r="B80" s="371"/>
      <c r="C80" s="355"/>
      <c r="D80" s="56">
        <v>22518</v>
      </c>
      <c r="E80" s="37"/>
      <c r="F80" s="37"/>
      <c r="G80" s="37"/>
      <c r="H80" s="38"/>
    </row>
    <row r="81" spans="1:8" ht="37.5" customHeight="1" x14ac:dyDescent="0.2">
      <c r="A81" s="147" t="s">
        <v>48</v>
      </c>
      <c r="B81" s="371"/>
      <c r="C81" s="355"/>
      <c r="D81" s="56">
        <v>25020</v>
      </c>
      <c r="E81" s="37"/>
      <c r="F81" s="37"/>
      <c r="G81" s="37"/>
      <c r="H81" s="38"/>
    </row>
    <row r="82" spans="1:8" ht="37.5" customHeight="1" x14ac:dyDescent="0.2">
      <c r="A82" s="147" t="s">
        <v>49</v>
      </c>
      <c r="B82" s="371"/>
      <c r="C82" s="355"/>
      <c r="D82" s="56">
        <v>27522</v>
      </c>
      <c r="E82" s="37"/>
      <c r="F82" s="37"/>
      <c r="G82" s="37"/>
      <c r="H82" s="38"/>
    </row>
    <row r="83" spans="1:8" ht="37.5" customHeight="1" x14ac:dyDescent="0.2">
      <c r="A83" s="147" t="s">
        <v>50</v>
      </c>
      <c r="B83" s="371"/>
      <c r="C83" s="355"/>
      <c r="D83" s="56">
        <v>30024</v>
      </c>
      <c r="E83" s="37"/>
      <c r="F83" s="37"/>
      <c r="G83" s="37"/>
      <c r="H83" s="38"/>
    </row>
    <row r="84" spans="1:8" ht="37.5" customHeight="1" x14ac:dyDescent="0.2">
      <c r="A84" s="147" t="s">
        <v>51</v>
      </c>
      <c r="B84" s="371"/>
      <c r="C84" s="355"/>
      <c r="D84" s="56">
        <v>32526</v>
      </c>
      <c r="E84" s="37"/>
      <c r="F84" s="37"/>
      <c r="G84" s="37"/>
      <c r="H84" s="38"/>
    </row>
    <row r="85" spans="1:8" ht="37.5" customHeight="1" x14ac:dyDescent="0.2">
      <c r="A85" s="147" t="s">
        <v>52</v>
      </c>
      <c r="B85" s="371"/>
      <c r="C85" s="355"/>
      <c r="D85" s="56">
        <v>35028</v>
      </c>
      <c r="E85" s="37"/>
      <c r="F85" s="37"/>
      <c r="G85" s="37"/>
      <c r="H85" s="38"/>
    </row>
    <row r="86" spans="1:8" ht="37.5" customHeight="1" x14ac:dyDescent="0.2">
      <c r="A86" s="147" t="s">
        <v>53</v>
      </c>
      <c r="B86" s="371"/>
      <c r="C86" s="355"/>
      <c r="D86" s="56">
        <v>37530</v>
      </c>
      <c r="E86" s="37"/>
      <c r="F86" s="37"/>
      <c r="G86" s="37"/>
      <c r="H86" s="38"/>
    </row>
    <row r="87" spans="1:8" ht="37.5" customHeight="1" x14ac:dyDescent="0.2">
      <c r="A87" s="147" t="s">
        <v>54</v>
      </c>
      <c r="B87" s="371"/>
      <c r="C87" s="355"/>
      <c r="D87" s="56">
        <v>40032</v>
      </c>
      <c r="E87" s="37"/>
      <c r="F87" s="37"/>
      <c r="G87" s="37"/>
      <c r="H87" s="38"/>
    </row>
    <row r="88" spans="1:8" ht="37.5" customHeight="1" x14ac:dyDescent="0.2">
      <c r="A88" s="147" t="s">
        <v>55</v>
      </c>
      <c r="B88" s="371"/>
      <c r="C88" s="355"/>
      <c r="D88" s="56">
        <v>42534</v>
      </c>
      <c r="E88" s="37"/>
      <c r="F88" s="37"/>
      <c r="G88" s="37"/>
      <c r="H88" s="38"/>
    </row>
    <row r="89" spans="1:8" ht="37.5" customHeight="1" x14ac:dyDescent="0.2">
      <c r="A89" s="147" t="s">
        <v>56</v>
      </c>
      <c r="B89" s="371"/>
      <c r="C89" s="355"/>
      <c r="D89" s="56">
        <v>45036</v>
      </c>
      <c r="E89" s="37"/>
      <c r="F89" s="37"/>
      <c r="G89" s="37"/>
      <c r="H89" s="38"/>
    </row>
    <row r="90" spans="1:8" ht="37.5" customHeight="1" x14ac:dyDescent="0.2">
      <c r="A90" s="147" t="s">
        <v>57</v>
      </c>
      <c r="B90" s="371"/>
      <c r="C90" s="355"/>
      <c r="D90" s="56">
        <v>47538</v>
      </c>
      <c r="E90" s="37"/>
      <c r="F90" s="37"/>
      <c r="G90" s="37"/>
      <c r="H90" s="38"/>
    </row>
    <row r="91" spans="1:8" ht="37.5" customHeight="1" x14ac:dyDescent="0.2">
      <c r="A91" s="147" t="s">
        <v>58</v>
      </c>
      <c r="B91" s="371"/>
      <c r="C91" s="355"/>
      <c r="D91" s="56">
        <v>50040</v>
      </c>
      <c r="E91" s="37"/>
      <c r="F91" s="37"/>
      <c r="G91" s="37"/>
      <c r="H91" s="38"/>
    </row>
    <row r="92" spans="1:8" ht="37.5" customHeight="1" x14ac:dyDescent="0.2">
      <c r="A92" s="147" t="s">
        <v>181</v>
      </c>
      <c r="B92" s="371"/>
      <c r="C92" s="355"/>
      <c r="D92" s="56">
        <v>52542</v>
      </c>
      <c r="E92" s="37"/>
      <c r="F92" s="37"/>
      <c r="G92" s="37"/>
      <c r="H92" s="38"/>
    </row>
    <row r="93" spans="1:8" ht="37.5" customHeight="1" x14ac:dyDescent="0.2">
      <c r="A93" s="147" t="s">
        <v>182</v>
      </c>
      <c r="B93" s="371"/>
      <c r="C93" s="355"/>
      <c r="D93" s="56">
        <v>55044</v>
      </c>
      <c r="E93" s="37"/>
      <c r="F93" s="37"/>
      <c r="G93" s="37"/>
      <c r="H93" s="38"/>
    </row>
    <row r="94" spans="1:8" ht="37.5" customHeight="1" x14ac:dyDescent="0.2">
      <c r="A94" s="147" t="s">
        <v>183</v>
      </c>
      <c r="B94" s="371"/>
      <c r="C94" s="355"/>
      <c r="D94" s="56">
        <v>57546</v>
      </c>
      <c r="E94" s="37"/>
      <c r="F94" s="37"/>
      <c r="G94" s="37"/>
      <c r="H94" s="38"/>
    </row>
    <row r="95" spans="1:8" ht="37.5" customHeight="1" x14ac:dyDescent="0.2">
      <c r="A95" s="147" t="s">
        <v>184</v>
      </c>
      <c r="B95" s="371"/>
      <c r="C95" s="355"/>
      <c r="D95" s="56">
        <v>60048</v>
      </c>
      <c r="E95" s="37"/>
      <c r="F95" s="37"/>
      <c r="G95" s="37"/>
      <c r="H95" s="38"/>
    </row>
    <row r="96" spans="1:8" ht="37.5" customHeight="1" x14ac:dyDescent="0.2">
      <c r="A96" s="147" t="s">
        <v>185</v>
      </c>
      <c r="B96" s="371"/>
      <c r="C96" s="355"/>
      <c r="D96" s="56">
        <v>62550</v>
      </c>
      <c r="E96" s="37"/>
      <c r="F96" s="37"/>
      <c r="G96" s="37"/>
      <c r="H96" s="38"/>
    </row>
    <row r="97" spans="1:8" ht="37.5" customHeight="1" x14ac:dyDescent="0.2">
      <c r="A97" s="147" t="s">
        <v>186</v>
      </c>
      <c r="B97" s="371"/>
      <c r="C97" s="355"/>
      <c r="D97" s="56">
        <v>65052</v>
      </c>
      <c r="E97" s="37"/>
      <c r="F97" s="37"/>
      <c r="G97" s="37"/>
      <c r="H97" s="38"/>
    </row>
    <row r="98" spans="1:8" ht="37.5" customHeight="1" x14ac:dyDescent="0.2">
      <c r="A98" s="147" t="s">
        <v>187</v>
      </c>
      <c r="B98" s="371"/>
      <c r="C98" s="355"/>
      <c r="D98" s="56">
        <v>67554</v>
      </c>
      <c r="E98" s="37"/>
      <c r="F98" s="37"/>
      <c r="G98" s="37"/>
      <c r="H98" s="38"/>
    </row>
    <row r="99" spans="1:8" ht="37.5" customHeight="1" x14ac:dyDescent="0.2">
      <c r="A99" s="147" t="s">
        <v>188</v>
      </c>
      <c r="B99" s="371"/>
      <c r="C99" s="355"/>
      <c r="D99" s="56">
        <v>70056</v>
      </c>
      <c r="E99" s="37"/>
      <c r="F99" s="37"/>
      <c r="G99" s="37"/>
      <c r="H99" s="38"/>
    </row>
    <row r="100" spans="1:8" ht="37.5" customHeight="1" x14ac:dyDescent="0.2">
      <c r="A100" s="147" t="s">
        <v>189</v>
      </c>
      <c r="B100" s="371"/>
      <c r="C100" s="355"/>
      <c r="D100" s="56">
        <v>72558</v>
      </c>
      <c r="E100" s="37"/>
      <c r="F100" s="37"/>
      <c r="G100" s="37"/>
      <c r="H100" s="38"/>
    </row>
    <row r="101" spans="1:8" ht="37.5" customHeight="1" x14ac:dyDescent="0.2">
      <c r="A101" s="147" t="s">
        <v>190</v>
      </c>
      <c r="B101" s="371"/>
      <c r="C101" s="355"/>
      <c r="D101" s="56">
        <v>75060</v>
      </c>
      <c r="E101" s="37"/>
      <c r="F101" s="37"/>
      <c r="G101" s="37"/>
      <c r="H101" s="38"/>
    </row>
    <row r="102" spans="1:8" ht="37.5" customHeight="1" x14ac:dyDescent="0.2">
      <c r="A102" s="147" t="s">
        <v>191</v>
      </c>
      <c r="B102" s="371"/>
      <c r="C102" s="355"/>
      <c r="D102" s="56">
        <v>77562</v>
      </c>
      <c r="E102" s="37"/>
      <c r="F102" s="37"/>
      <c r="G102" s="37"/>
      <c r="H102" s="38"/>
    </row>
    <row r="103" spans="1:8" ht="37.5" customHeight="1" x14ac:dyDescent="0.2">
      <c r="A103" s="147" t="s">
        <v>192</v>
      </c>
      <c r="B103" s="371"/>
      <c r="C103" s="355"/>
      <c r="D103" s="56">
        <v>80064</v>
      </c>
      <c r="E103" s="37"/>
      <c r="F103" s="37"/>
      <c r="G103" s="37"/>
      <c r="H103" s="38"/>
    </row>
    <row r="104" spans="1:8" ht="37.5" customHeight="1" x14ac:dyDescent="0.2">
      <c r="A104" s="147" t="s">
        <v>193</v>
      </c>
      <c r="B104" s="371"/>
      <c r="C104" s="355"/>
      <c r="D104" s="56">
        <v>82566</v>
      </c>
      <c r="E104" s="37"/>
      <c r="F104" s="37"/>
      <c r="G104" s="37"/>
      <c r="H104" s="38"/>
    </row>
    <row r="105" spans="1:8" ht="37.5" customHeight="1" x14ac:dyDescent="0.2">
      <c r="A105" s="147" t="s">
        <v>194</v>
      </c>
      <c r="B105" s="371"/>
      <c r="C105" s="355"/>
      <c r="D105" s="56">
        <v>85068</v>
      </c>
      <c r="E105" s="37"/>
      <c r="F105" s="37"/>
      <c r="G105" s="37"/>
      <c r="H105" s="38"/>
    </row>
    <row r="106" spans="1:8" ht="37.5" customHeight="1" thickBot="1" x14ac:dyDescent="0.25">
      <c r="A106" s="147" t="s">
        <v>195</v>
      </c>
      <c r="B106" s="371"/>
      <c r="C106" s="372"/>
      <c r="D106" s="56">
        <v>87570</v>
      </c>
      <c r="E106" s="37"/>
      <c r="F106" s="37"/>
      <c r="G106" s="37"/>
      <c r="H106" s="38"/>
    </row>
    <row r="107" spans="1:8" ht="50.1" customHeight="1" thickBot="1" x14ac:dyDescent="0.25">
      <c r="A107" s="136" t="s">
        <v>59</v>
      </c>
      <c r="B107" s="137"/>
      <c r="C107" s="137"/>
      <c r="D107" s="138" t="str">
        <f>"от "&amp;MIN(D108:D117)&amp;" до "&amp;MAX(D108:D117)</f>
        <v>от 309 до 8670</v>
      </c>
      <c r="E107" s="139"/>
      <c r="F107" s="139"/>
      <c r="G107" s="139"/>
      <c r="H107" s="140"/>
    </row>
    <row r="108" spans="1:8" ht="151.5" x14ac:dyDescent="0.2">
      <c r="A108" s="149" t="s">
        <v>60</v>
      </c>
      <c r="B108" s="150" t="s">
        <v>13</v>
      </c>
      <c r="C108" s="300"/>
      <c r="D108" s="152">
        <v>1620</v>
      </c>
      <c r="E108" s="152"/>
      <c r="F108" s="152"/>
      <c r="G108" s="152"/>
      <c r="H108" s="153"/>
    </row>
    <row r="109" spans="1:8" ht="37.5" customHeight="1" x14ac:dyDescent="0.2">
      <c r="A109" s="154" t="s">
        <v>61</v>
      </c>
      <c r="B109" s="155"/>
      <c r="C109" s="156" t="str">
        <f>"Электронный справочник на основе Справочника организаций "&amp;$C$2&amp;" (версия для ПК)"</f>
        <v>Электронный справочник на основе Справочника организаций "2ГИС.ХАБАРОВСК" (версия для ПК)</v>
      </c>
      <c r="D109" s="157">
        <v>558</v>
      </c>
      <c r="E109" s="157"/>
      <c r="F109" s="157"/>
      <c r="G109" s="157"/>
      <c r="H109" s="158"/>
    </row>
    <row r="110" spans="1:8" ht="37.5" customHeight="1" x14ac:dyDescent="0.2">
      <c r="A110" s="154" t="s">
        <v>62</v>
      </c>
      <c r="B110" s="155"/>
      <c r="C110" s="159"/>
      <c r="D110" s="157">
        <v>8670</v>
      </c>
      <c r="E110" s="157"/>
      <c r="F110" s="157"/>
      <c r="G110" s="157"/>
      <c r="H110" s="158"/>
    </row>
    <row r="111" spans="1:8" ht="37.5" customHeight="1" x14ac:dyDescent="0.2">
      <c r="A111" s="154" t="s">
        <v>63</v>
      </c>
      <c r="B111" s="155"/>
      <c r="C111" s="159"/>
      <c r="D111" s="157">
        <v>1734</v>
      </c>
      <c r="E111" s="157"/>
      <c r="F111" s="157"/>
      <c r="G111" s="157"/>
      <c r="H111" s="158"/>
    </row>
    <row r="112" spans="1:8" ht="37.5" customHeight="1" x14ac:dyDescent="0.2">
      <c r="A112" s="160" t="s">
        <v>64</v>
      </c>
      <c r="B112" s="161"/>
      <c r="C112" s="159"/>
      <c r="D112" s="157">
        <v>5205</v>
      </c>
      <c r="E112" s="157"/>
      <c r="F112" s="157"/>
      <c r="G112" s="157"/>
      <c r="H112" s="158"/>
    </row>
    <row r="113" spans="1:8" ht="37.5" customHeight="1" x14ac:dyDescent="0.2">
      <c r="A113" s="154" t="s">
        <v>65</v>
      </c>
      <c r="B113" s="155"/>
      <c r="C113" s="159"/>
      <c r="D113" s="157">
        <v>309</v>
      </c>
      <c r="E113" s="157"/>
      <c r="F113" s="157"/>
      <c r="G113" s="157"/>
      <c r="H113" s="158"/>
    </row>
    <row r="114" spans="1:8" ht="37.5" customHeight="1" x14ac:dyDescent="0.2">
      <c r="A114" s="154" t="s">
        <v>66</v>
      </c>
      <c r="B114" s="155"/>
      <c r="C114" s="159"/>
      <c r="D114" s="157">
        <v>309</v>
      </c>
      <c r="E114" s="157"/>
      <c r="F114" s="157"/>
      <c r="G114" s="157"/>
      <c r="H114" s="158"/>
    </row>
    <row r="115" spans="1:8" ht="37.5" customHeight="1" x14ac:dyDescent="0.2">
      <c r="A115" s="154" t="s">
        <v>67</v>
      </c>
      <c r="B115" s="155"/>
      <c r="C115" s="159"/>
      <c r="D115" s="157">
        <v>618</v>
      </c>
      <c r="E115" s="157"/>
      <c r="F115" s="157"/>
      <c r="G115" s="157"/>
      <c r="H115" s="158"/>
    </row>
    <row r="116" spans="1:8" ht="37.5" customHeight="1" x14ac:dyDescent="0.2">
      <c r="A116" s="154" t="s">
        <v>68</v>
      </c>
      <c r="B116" s="155"/>
      <c r="C116" s="159"/>
      <c r="D116" s="157">
        <v>927</v>
      </c>
      <c r="E116" s="157"/>
      <c r="F116" s="157"/>
      <c r="G116" s="157"/>
      <c r="H116" s="158"/>
    </row>
    <row r="117" spans="1:8" ht="37.5" customHeight="1" thickBot="1" x14ac:dyDescent="0.25">
      <c r="A117" s="162" t="s">
        <v>69</v>
      </c>
      <c r="B117" s="163"/>
      <c r="C117" s="164"/>
      <c r="D117" s="165">
        <v>4830</v>
      </c>
      <c r="E117" s="165"/>
      <c r="F117" s="165"/>
      <c r="G117" s="165"/>
      <c r="H117" s="166"/>
    </row>
    <row r="118" spans="1:8" s="16" customFormat="1" ht="117.75" customHeight="1" thickBot="1" x14ac:dyDescent="0.25">
      <c r="A118" s="287" t="s">
        <v>71</v>
      </c>
      <c r="B118" s="288"/>
      <c r="C118" s="28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"2ГИС.ХАБАРОВСК" (версия для ПК); 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Интернет-площадки и Веб-приложения на основе Cправочника организаций "2ГИС.ХАБАРОВСК", http://api.2gis.ru/</v>
      </c>
      <c r="D118" s="45">
        <v>30</v>
      </c>
      <c r="E118" s="45"/>
      <c r="F118" s="45"/>
      <c r="G118" s="45"/>
      <c r="H118" s="46"/>
    </row>
    <row r="119" spans="1:8" ht="50.1" customHeight="1" thickBot="1" x14ac:dyDescent="0.25">
      <c r="A119" s="24" t="s">
        <v>72</v>
      </c>
      <c r="B119" s="25"/>
      <c r="C119" s="26"/>
      <c r="D119" s="173" t="str">
        <f>"от "&amp;MIN(D121,D141:H142,F181,D143:H157)&amp;" до "&amp;MAX(D121,D141:H142,F181,D143:H157)</f>
        <v>от 528 до 28512</v>
      </c>
      <c r="E119" s="173"/>
      <c r="F119" s="173"/>
      <c r="G119" s="173"/>
      <c r="H119" s="174"/>
    </row>
    <row r="120" spans="1:8" ht="21.75" thickBot="1" x14ac:dyDescent="0.25">
      <c r="A120" s="290"/>
      <c r="B120" s="291"/>
      <c r="C120" s="130"/>
      <c r="D120" s="292"/>
      <c r="E120" s="292"/>
      <c r="F120" s="292"/>
      <c r="G120" s="292"/>
      <c r="H120" s="293"/>
    </row>
    <row r="121" spans="1:8" ht="54.75" customHeight="1" thickBot="1" x14ac:dyDescent="0.25">
      <c r="A121" s="179" t="s">
        <v>73</v>
      </c>
      <c r="B121" s="180"/>
      <c r="C121"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"2ГИС.ХАБАРОВСК" (версия для ПК); Интернет-площадка 2gis.kz на основе Cправочника организаций "2ГИС.ХАБАРОВСК"; Электронный справочник на основе Справочника организаций "2ГИС.ХАБАРОВСК" (мобильная версия); Интернет-площадки и Веб-приложения на основе Cправочника организаций "2ГИС.ХАБАРОВСК", http://api.2gis.kz/</v>
      </c>
      <c r="D121" s="182">
        <v>10260</v>
      </c>
      <c r="E121" s="182"/>
      <c r="F121" s="182"/>
      <c r="G121" s="182"/>
      <c r="H121" s="183"/>
    </row>
    <row r="122" spans="1:8" ht="54.75" customHeight="1" thickBot="1" x14ac:dyDescent="0.25">
      <c r="A122" s="184" t="s">
        <v>74</v>
      </c>
      <c r="B122" s="185"/>
      <c r="C122" s="186"/>
      <c r="D122" s="187" t="s">
        <v>75</v>
      </c>
      <c r="E122" s="188"/>
      <c r="F122" s="188"/>
      <c r="G122" s="188"/>
      <c r="H122" s="189"/>
    </row>
    <row r="123" spans="1:8" ht="54.75" customHeight="1" x14ac:dyDescent="0.2">
      <c r="A123" s="190" t="s">
        <v>76</v>
      </c>
      <c r="B123" s="191"/>
      <c r="C123" s="186"/>
      <c r="D123" s="157">
        <f>D121/4</f>
        <v>2565</v>
      </c>
      <c r="E123" s="157"/>
      <c r="F123" s="157"/>
      <c r="G123" s="157"/>
      <c r="H123" s="158"/>
    </row>
    <row r="124" spans="1:8" ht="54.75" customHeight="1" x14ac:dyDescent="0.2">
      <c r="A124" s="190" t="s">
        <v>77</v>
      </c>
      <c r="B124" s="191"/>
      <c r="C124" s="186"/>
      <c r="D124" s="157">
        <f>D121/5</f>
        <v>2052</v>
      </c>
      <c r="E124" s="157"/>
      <c r="F124" s="157"/>
      <c r="G124" s="157"/>
      <c r="H124" s="158"/>
    </row>
    <row r="125" spans="1:8" ht="54.75" customHeight="1" x14ac:dyDescent="0.2">
      <c r="A125" s="190" t="s">
        <v>78</v>
      </c>
      <c r="B125" s="191"/>
      <c r="C125" s="186"/>
      <c r="D125" s="157">
        <f>D121/6</f>
        <v>1710</v>
      </c>
      <c r="E125" s="157"/>
      <c r="F125" s="157"/>
      <c r="G125" s="157"/>
      <c r="H125" s="158"/>
    </row>
    <row r="126" spans="1:8" ht="54.75" customHeight="1" x14ac:dyDescent="0.2">
      <c r="A126" s="190" t="s">
        <v>79</v>
      </c>
      <c r="B126" s="191"/>
      <c r="C126" s="186"/>
      <c r="D126" s="157">
        <f>D121/7</f>
        <v>1465.7142857142858</v>
      </c>
      <c r="E126" s="157"/>
      <c r="F126" s="157"/>
      <c r="G126" s="157"/>
      <c r="H126" s="158"/>
    </row>
    <row r="127" spans="1:8" ht="54.75" customHeight="1" x14ac:dyDescent="0.2">
      <c r="A127" s="190" t="s">
        <v>80</v>
      </c>
      <c r="B127" s="191"/>
      <c r="C127" s="186"/>
      <c r="D127" s="157">
        <f>D121/8</f>
        <v>1282.5</v>
      </c>
      <c r="E127" s="157"/>
      <c r="F127" s="157"/>
      <c r="G127" s="157"/>
      <c r="H127" s="158"/>
    </row>
    <row r="128" spans="1:8" ht="54.75" customHeight="1" x14ac:dyDescent="0.2">
      <c r="A128" s="190" t="s">
        <v>81</v>
      </c>
      <c r="B128" s="191"/>
      <c r="C128" s="186"/>
      <c r="D128" s="157">
        <f>D121/9</f>
        <v>1140</v>
      </c>
      <c r="E128" s="157"/>
      <c r="F128" s="157"/>
      <c r="G128" s="157"/>
      <c r="H128" s="158"/>
    </row>
    <row r="129" spans="1:8" ht="54.75" customHeight="1" x14ac:dyDescent="0.2">
      <c r="A129" s="190" t="s">
        <v>82</v>
      </c>
      <c r="B129" s="191"/>
      <c r="C129" s="186"/>
      <c r="D129" s="157">
        <f>D121/10</f>
        <v>1026</v>
      </c>
      <c r="E129" s="157"/>
      <c r="F129" s="157"/>
      <c r="G129" s="157"/>
      <c r="H129" s="158"/>
    </row>
    <row r="130" spans="1:8" ht="54.75" customHeight="1" thickBot="1" x14ac:dyDescent="0.25">
      <c r="A130" s="179" t="s">
        <v>83</v>
      </c>
      <c r="B130" s="180"/>
      <c r="C130" s="186"/>
      <c r="D130" s="182">
        <v>15384</v>
      </c>
      <c r="E130" s="182"/>
      <c r="F130" s="182"/>
      <c r="G130" s="182"/>
      <c r="H130" s="183"/>
    </row>
    <row r="131" spans="1:8" ht="54.75" customHeight="1" thickBot="1" x14ac:dyDescent="0.25">
      <c r="A131" s="184" t="s">
        <v>74</v>
      </c>
      <c r="B131" s="185"/>
      <c r="C131" s="186"/>
      <c r="D131" s="187" t="s">
        <v>75</v>
      </c>
      <c r="E131" s="188"/>
      <c r="F131" s="188"/>
      <c r="G131" s="188"/>
      <c r="H131" s="189"/>
    </row>
    <row r="132" spans="1:8" ht="54.75" customHeight="1" x14ac:dyDescent="0.2">
      <c r="A132" s="190" t="s">
        <v>76</v>
      </c>
      <c r="B132" s="191"/>
      <c r="C132" s="186"/>
      <c r="D132" s="157">
        <v>3846</v>
      </c>
      <c r="E132" s="157"/>
      <c r="F132" s="157"/>
      <c r="G132" s="157"/>
      <c r="H132" s="158"/>
    </row>
    <row r="133" spans="1:8" ht="54.75" customHeight="1" x14ac:dyDescent="0.2">
      <c r="A133" s="190" t="s">
        <v>77</v>
      </c>
      <c r="B133" s="191"/>
      <c r="C133" s="186"/>
      <c r="D133" s="157">
        <v>3076.7999999999997</v>
      </c>
      <c r="E133" s="157"/>
      <c r="F133" s="157"/>
      <c r="G133" s="157"/>
      <c r="H133" s="158"/>
    </row>
    <row r="134" spans="1:8" ht="54.75" customHeight="1" x14ac:dyDescent="0.2">
      <c r="A134" s="190" t="s">
        <v>78</v>
      </c>
      <c r="B134" s="191"/>
      <c r="C134" s="186"/>
      <c r="D134" s="157">
        <v>2563.9999999999995</v>
      </c>
      <c r="E134" s="157"/>
      <c r="F134" s="157"/>
      <c r="G134" s="157"/>
      <c r="H134" s="158"/>
    </row>
    <row r="135" spans="1:8" ht="54.75" customHeight="1" x14ac:dyDescent="0.2">
      <c r="A135" s="190" t="s">
        <v>79</v>
      </c>
      <c r="B135" s="191"/>
      <c r="C135" s="186"/>
      <c r="D135" s="157">
        <v>2197.7142857142853</v>
      </c>
      <c r="E135" s="157"/>
      <c r="F135" s="157"/>
      <c r="G135" s="157"/>
      <c r="H135" s="158"/>
    </row>
    <row r="136" spans="1:8" ht="54.75" customHeight="1" x14ac:dyDescent="0.2">
      <c r="A136" s="190" t="s">
        <v>80</v>
      </c>
      <c r="B136" s="191"/>
      <c r="C136" s="186"/>
      <c r="D136" s="157">
        <v>1923</v>
      </c>
      <c r="E136" s="157"/>
      <c r="F136" s="157"/>
      <c r="G136" s="157"/>
      <c r="H136" s="158"/>
    </row>
    <row r="137" spans="1:8" ht="54.75" customHeight="1" x14ac:dyDescent="0.2">
      <c r="A137" s="190" t="s">
        <v>81</v>
      </c>
      <c r="B137" s="191"/>
      <c r="C137" s="186"/>
      <c r="D137" s="157">
        <v>1709.3333333333333</v>
      </c>
      <c r="E137" s="157"/>
      <c r="F137" s="157"/>
      <c r="G137" s="157"/>
      <c r="H137" s="158"/>
    </row>
    <row r="138" spans="1:8" ht="54.75" customHeight="1" thickBot="1" x14ac:dyDescent="0.25">
      <c r="A138" s="190" t="s">
        <v>82</v>
      </c>
      <c r="B138" s="191"/>
      <c r="C138" s="194"/>
      <c r="D138" s="157">
        <v>1538.3999999999999</v>
      </c>
      <c r="E138" s="157"/>
      <c r="F138" s="157"/>
      <c r="G138" s="157"/>
      <c r="H138" s="158"/>
    </row>
    <row r="139" spans="1:8" s="16" customFormat="1" ht="62.45" customHeight="1" thickBot="1" x14ac:dyDescent="0.25">
      <c r="A139" s="195" t="s">
        <v>84</v>
      </c>
      <c r="B139" s="196"/>
      <c r="C13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2ГИС 4.0 и выше)</v>
      </c>
      <c r="D139" s="44">
        <v>12000</v>
      </c>
      <c r="E139" s="45"/>
      <c r="F139" s="45"/>
      <c r="G139" s="45"/>
      <c r="H139" s="46"/>
    </row>
    <row r="140" spans="1:8" ht="21.75" thickBot="1" x14ac:dyDescent="0.25">
      <c r="A140" s="290"/>
      <c r="B140" s="291"/>
      <c r="C140" s="125"/>
      <c r="D140" s="292"/>
      <c r="E140" s="292"/>
      <c r="F140" s="292"/>
      <c r="G140" s="292"/>
      <c r="H140" s="293"/>
    </row>
    <row r="141" spans="1:8" ht="50.1" customHeight="1" x14ac:dyDescent="0.2">
      <c r="A141" s="160" t="s">
        <v>85</v>
      </c>
      <c r="B141" s="161"/>
      <c r="C141" s="201" t="str">
        <f>"Интернет-площадка 2gis.ru на основе Cправочника организаций "&amp;$C$2&amp;""</f>
        <v>Интернет-площадка 2gis.ru на основе Cправочника организаций "2ГИС.ХАБАРОВСК"</v>
      </c>
      <c r="D141" s="31">
        <v>7062</v>
      </c>
      <c r="E141" s="32"/>
      <c r="F141" s="32"/>
      <c r="G141" s="32"/>
      <c r="H141" s="33"/>
    </row>
    <row r="142" spans="1:8" ht="50.1" customHeight="1" x14ac:dyDescent="0.2">
      <c r="A142" s="160" t="s">
        <v>86</v>
      </c>
      <c r="B142" s="161"/>
      <c r="C142" s="202" t="str">
        <f>"Электронный справочник на основе Справочника организаций "&amp;$C$2&amp;" (версия для ПК)"</f>
        <v>Электронный справочник на основе Справочника организаций "2ГИС.ХАБАРОВСК" (версия для ПК)</v>
      </c>
      <c r="D142" s="121">
        <v>7920</v>
      </c>
      <c r="E142" s="122"/>
      <c r="F142" s="122"/>
      <c r="G142" s="122"/>
      <c r="H142" s="123"/>
    </row>
    <row r="143" spans="1:8" ht="50.1" customHeight="1" x14ac:dyDescent="0.2">
      <c r="A143" s="160" t="s">
        <v>87</v>
      </c>
      <c r="B143" s="161"/>
      <c r="C143" s="202" t="str">
        <f>"Электронный справочник на основе Справочника организаций "&amp;$C$2&amp;" (версия для ПК)"</f>
        <v>Электронный справочник на основе Справочника организаций "2ГИС.ХАБАРОВСК" (версия для ПК)</v>
      </c>
      <c r="D143" s="36">
        <v>9480</v>
      </c>
      <c r="E143" s="37"/>
      <c r="F143" s="37"/>
      <c r="G143" s="37"/>
      <c r="H143" s="38"/>
    </row>
    <row r="144" spans="1:8" ht="50.1" customHeight="1" x14ac:dyDescent="0.2">
      <c r="A144" s="160" t="s">
        <v>88</v>
      </c>
      <c r="B144" s="161"/>
      <c r="C144" s="202" t="str">
        <f>"Интернет-площадка 2gis.ru на основе Cправочника организаций "&amp;$C$2&amp;""</f>
        <v>Интернет-площадка 2gis.ru на основе Cправочника организаций "2ГИС.ХАБАРОВСК"</v>
      </c>
      <c r="D144" s="36">
        <v>6240</v>
      </c>
      <c r="E144" s="37"/>
      <c r="F144" s="37"/>
      <c r="G144" s="37"/>
      <c r="H144" s="38"/>
    </row>
    <row r="145" spans="1:8" ht="50.1" customHeight="1" x14ac:dyDescent="0.2">
      <c r="A145" s="160" t="s">
        <v>89</v>
      </c>
      <c r="B145" s="161"/>
      <c r="C145" s="202" t="str">
        <f>"Интернет-площадка 2gis.ru на основе Cправочника организаций "&amp;$C$2&amp;""</f>
        <v>Интернет-площадка 2gis.ru на основе Cправочника организаций "2ГИС.ХАБАРОВСК"</v>
      </c>
      <c r="D145" s="36">
        <v>7488</v>
      </c>
      <c r="E145" s="37"/>
      <c r="F145" s="37"/>
      <c r="G145" s="37"/>
      <c r="H145" s="38"/>
    </row>
    <row r="146" spans="1:8" ht="50.1" customHeight="1" x14ac:dyDescent="0.2">
      <c r="A146" s="160" t="s">
        <v>90</v>
      </c>
      <c r="B146" s="161"/>
      <c r="C146" s="202" t="str">
        <f>"Электронный справочник на основе Справочника организаций "&amp;$C$2&amp;" (версия для ПК)"</f>
        <v>Электронный справочник на основе Справочника организаций "2ГИС.ХАБАРОВСК" (версия для ПК)</v>
      </c>
      <c r="D146" s="36">
        <v>5766</v>
      </c>
      <c r="E146" s="37"/>
      <c r="F146" s="37"/>
      <c r="G146" s="37"/>
      <c r="H146" s="38"/>
    </row>
    <row r="147" spans="1:8" ht="50.1" customHeight="1" x14ac:dyDescent="0.2">
      <c r="A147" s="160" t="s">
        <v>91</v>
      </c>
      <c r="B147" s="161"/>
      <c r="C147" s="202" t="str">
        <f>"Электронный справочник на основе Справочника организаций "&amp;$C$2&amp;" (версия для ПК)"</f>
        <v>Электронный справочник на основе Справочника организаций "2ГИС.ХАБАРОВСК" (версия для ПК)</v>
      </c>
      <c r="D147" s="36">
        <v>8430</v>
      </c>
      <c r="E147" s="37"/>
      <c r="F147" s="37"/>
      <c r="G147" s="37"/>
      <c r="H147" s="38"/>
    </row>
    <row r="148" spans="1:8" ht="50.1" customHeight="1" x14ac:dyDescent="0.2">
      <c r="A148" s="160" t="s">
        <v>92</v>
      </c>
      <c r="B148" s="161"/>
      <c r="C148" s="202" t="str">
        <f>"Электронный справочник на основе Справочника организаций "&amp;$C$2&amp;" (версия для ПК)"</f>
        <v>Электронный справочник на основе Справочника организаций "2ГИС.ХАБАРОВСК" (версия для ПК)</v>
      </c>
      <c r="D148" s="36">
        <v>9492</v>
      </c>
      <c r="E148" s="37"/>
      <c r="F148" s="37"/>
      <c r="G148" s="37"/>
      <c r="H148" s="38"/>
    </row>
    <row r="149" spans="1:8" ht="50.1" customHeight="1" x14ac:dyDescent="0.2">
      <c r="A149" s="160" t="s">
        <v>93</v>
      </c>
      <c r="B149" s="161"/>
      <c r="C149" s="202" t="str">
        <f>C181</f>
        <v>электронный справочник на основе Справочника организаций "2ГИС.ХАБАРОВСК" (мобильная версия 2ГИС 4.0 и выше)</v>
      </c>
      <c r="D149" s="36">
        <v>12420</v>
      </c>
      <c r="E149" s="37"/>
      <c r="F149" s="37"/>
      <c r="G149" s="37"/>
      <c r="H149" s="38"/>
    </row>
    <row r="150" spans="1:8" ht="50.1" customHeight="1" x14ac:dyDescent="0.2">
      <c r="A150" s="160" t="s">
        <v>94</v>
      </c>
      <c r="B150" s="161"/>
      <c r="C150" s="202" t="s">
        <v>95</v>
      </c>
      <c r="D150" s="36">
        <v>528</v>
      </c>
      <c r="E150" s="37"/>
      <c r="F150" s="37"/>
      <c r="G150" s="37"/>
      <c r="H150" s="38"/>
    </row>
    <row r="151" spans="1:8" ht="67.5" customHeight="1" x14ac:dyDescent="0.2">
      <c r="A151" s="160" t="s">
        <v>96</v>
      </c>
      <c r="B151" s="161"/>
      <c r="C151"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"2ГИС.ХАБАРОВСК" (мобильная версия 2ГИС 4.0 и выше); Интернет-площадка 2gis.ru на основе Cправочника организаций "2ГИС.ХАБАРОВСК"</v>
      </c>
      <c r="D151" s="36">
        <v>3036</v>
      </c>
      <c r="E151" s="37"/>
      <c r="F151" s="37"/>
      <c r="G151" s="37"/>
      <c r="H151" s="38"/>
    </row>
    <row r="152" spans="1:8" ht="67.5" customHeight="1" x14ac:dyDescent="0.2">
      <c r="A152" s="160" t="s">
        <v>97</v>
      </c>
      <c r="B152" s="161"/>
      <c r="C152" s="202" t="str">
        <f t="shared" ref="C152:C154"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"2ГИС.ХАБАРОВСК" (мобильная версия 2ГИС 4.0 и выше); Интернет-площадка 2gis.ru на основе Cправочника организаций "2ГИС.ХАБАРОВСК"</v>
      </c>
      <c r="D152" s="36">
        <v>2430</v>
      </c>
      <c r="E152" s="37"/>
      <c r="F152" s="37"/>
      <c r="G152" s="37"/>
      <c r="H152" s="38"/>
    </row>
    <row r="153" spans="1:8" ht="67.5" customHeight="1" x14ac:dyDescent="0.2">
      <c r="A153" s="160" t="s">
        <v>98</v>
      </c>
      <c r="B153" s="161"/>
      <c r="C153" s="202" t="str">
        <f t="shared" si="0"/>
        <v>электронный справочник на основе Справочника организаций "2ГИС.ХАБАРОВСК" (мобильная версия 2ГИС 4.0 и выше); Интернет-площадка 2gis.ru на основе Cправочника организаций "2ГИС.ХАБАРОВСК"</v>
      </c>
      <c r="D153" s="36">
        <v>2538</v>
      </c>
      <c r="E153" s="37"/>
      <c r="F153" s="37"/>
      <c r="G153" s="37"/>
      <c r="H153" s="38"/>
    </row>
    <row r="154" spans="1:8" ht="67.5" customHeight="1" x14ac:dyDescent="0.2">
      <c r="A154" s="160" t="s">
        <v>99</v>
      </c>
      <c r="B154" s="161"/>
      <c r="C154" s="202" t="str">
        <f t="shared" si="0"/>
        <v>электронный справочник на основе Справочника организаций "2ГИС.ХАБАРОВСК" (мобильная версия 2ГИС 4.0 и выше); Интернет-площадка 2gis.ru на основе Cправочника организаций "2ГИС.ХАБАРОВСК"</v>
      </c>
      <c r="D154" s="36">
        <v>1218</v>
      </c>
      <c r="E154" s="37"/>
      <c r="F154" s="37"/>
      <c r="G154" s="37"/>
      <c r="H154" s="38"/>
    </row>
    <row r="155" spans="1:8" ht="67.5" customHeight="1" x14ac:dyDescent="0.2">
      <c r="A155" s="160" t="s">
        <v>100</v>
      </c>
      <c r="B155" s="161" t="s">
        <v>100</v>
      </c>
      <c r="C155"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"2ГИС.ХАБАРОВСК" (мобильная версия 2ГИС 4.0 и выше); Интернет-площадка 2gis.ru на основе Cправочника организаций "2ГИС.ХАБАРОВСК"</v>
      </c>
      <c r="D155" s="36">
        <v>28512</v>
      </c>
      <c r="E155" s="37"/>
      <c r="F155" s="37"/>
      <c r="G155" s="37"/>
      <c r="H155" s="38"/>
    </row>
    <row r="156" spans="1:8" ht="67.5" customHeight="1" x14ac:dyDescent="0.2">
      <c r="A156" s="160" t="s">
        <v>101</v>
      </c>
      <c r="B156" s="161" t="s">
        <v>101</v>
      </c>
      <c r="C156"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"2ГИС.ХАБАРОВСК" (мобильная версия 2ГИС 4.0 и выше); Интернет-площадка 2gis.ru на основе Cправочника организаций "2ГИС.ХАБАРОВСК"</v>
      </c>
      <c r="D156" s="36">
        <v>10008</v>
      </c>
      <c r="E156" s="37"/>
      <c r="F156" s="37"/>
      <c r="G156" s="37"/>
      <c r="H156" s="38"/>
    </row>
    <row r="157" spans="1:8" ht="50.1" customHeight="1" thickBot="1" x14ac:dyDescent="0.25">
      <c r="A157" s="160" t="s">
        <v>102</v>
      </c>
      <c r="B157" s="161"/>
      <c r="C157" s="202" t="str">
        <f>"Электронный справочник на основе Справочника организаций "&amp;$C$2&amp;" (версия для ПК)"</f>
        <v>Электронный справочник на основе Справочника организаций "2ГИС.ХАБАРОВСК" (версия для ПК)</v>
      </c>
      <c r="D157" s="36">
        <v>7374</v>
      </c>
      <c r="E157" s="37"/>
      <c r="F157" s="37"/>
      <c r="G157" s="37"/>
      <c r="H157" s="38"/>
    </row>
    <row r="158" spans="1:8" s="16" customFormat="1" ht="102" customHeight="1" thickBot="1" x14ac:dyDescent="0.25">
      <c r="A158" s="160" t="s">
        <v>16</v>
      </c>
      <c r="B158" s="161"/>
      <c r="C158"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2ГИС 4.0 и выше)</v>
      </c>
      <c r="D158" s="36">
        <v>1620</v>
      </c>
      <c r="E158" s="37"/>
      <c r="F158" s="37"/>
      <c r="G158" s="37"/>
      <c r="H158" s="38"/>
    </row>
    <row r="159" spans="1:8" s="16" customFormat="1" ht="102" customHeight="1" thickBot="1" x14ac:dyDescent="0.25">
      <c r="A159" s="160" t="s">
        <v>103</v>
      </c>
      <c r="B159" s="161"/>
      <c r="C159"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2ГИС 4.0 и выше)</v>
      </c>
      <c r="D159" s="36">
        <v>100002</v>
      </c>
      <c r="E159" s="37"/>
      <c r="F159" s="37"/>
      <c r="G159" s="37"/>
      <c r="H159" s="38"/>
    </row>
    <row r="160" spans="1:8" s="16" customFormat="1" ht="126" customHeight="1" x14ac:dyDescent="0.2">
      <c r="A160" s="160" t="s">
        <v>104</v>
      </c>
      <c r="B160" s="161"/>
      <c r="C160" s="30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"2ГИС.ХАБАРОВСК" (версия для ПК); 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Интернет-площадки и Веб-приложения на основе Cправочника организаций "2ГИС.ХАБАРОВСК", http://api.2gis.ru/</v>
      </c>
      <c r="D160" s="36">
        <v>12120</v>
      </c>
      <c r="E160" s="37"/>
      <c r="F160" s="37"/>
      <c r="G160" s="37"/>
      <c r="H160" s="38"/>
    </row>
    <row r="161" spans="1:8" s="16" customFormat="1" ht="96" customHeight="1" x14ac:dyDescent="0.2">
      <c r="A161" s="154" t="s">
        <v>105</v>
      </c>
      <c r="B161" s="204"/>
      <c r="C161"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Интернет-площадки и Веб-приложения на основе Cправочника организаций "2ГИС.ХАБАРОВСК", http://api.2gis.ru/</v>
      </c>
      <c r="D161" s="36">
        <v>4080</v>
      </c>
      <c r="E161" s="37"/>
      <c r="F161" s="37"/>
      <c r="G161" s="37"/>
      <c r="H161" s="38"/>
    </row>
    <row r="162" spans="1:8" s="16" customFormat="1" ht="96" customHeight="1" x14ac:dyDescent="0.2">
      <c r="A162" s="154" t="s">
        <v>106</v>
      </c>
      <c r="B162" s="204"/>
      <c r="C162"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"2ГИС.ХАБАРОВСК" (мобильная версия 2ГИС 4.0 и выше)</v>
      </c>
      <c r="D162" s="36">
        <v>10002</v>
      </c>
      <c r="E162" s="37"/>
      <c r="F162" s="37"/>
      <c r="G162" s="37"/>
      <c r="H162" s="38"/>
    </row>
    <row r="163" spans="1:8" ht="50.1" customHeight="1" x14ac:dyDescent="0.2">
      <c r="A163" s="160" t="s">
        <v>107</v>
      </c>
      <c r="B163" s="161"/>
      <c r="C163" s="202" t="str">
        <f>"Интернет-площадка 2gis.ru на основе Cправочника организаций "&amp;$C$2&amp;""</f>
        <v>Интернет-площадка 2gis.ru на основе Cправочника организаций "2ГИС.ХАБАРОВСК"</v>
      </c>
      <c r="D163" s="36">
        <v>9960</v>
      </c>
      <c r="E163" s="37"/>
      <c r="F163" s="37"/>
      <c r="G163" s="37"/>
      <c r="H163" s="38"/>
    </row>
    <row r="164" spans="1:8" ht="50.1" customHeight="1" x14ac:dyDescent="0.2">
      <c r="A164" s="160" t="s">
        <v>108</v>
      </c>
      <c r="B164" s="161"/>
      <c r="C164" s="202" t="str">
        <f t="shared" ref="C164:C173" si="1">"Электронный справочник на основе Справочника организаций "&amp;$C$2&amp;" (версия для ПК)"</f>
        <v>Электронный справочник на основе Справочника организаций "2ГИС.ХАБАРОВСК" (версия для ПК)</v>
      </c>
      <c r="D164" s="36">
        <v>11160</v>
      </c>
      <c r="E164" s="37"/>
      <c r="F164" s="37"/>
      <c r="G164" s="37"/>
      <c r="H164" s="38"/>
    </row>
    <row r="165" spans="1:8" ht="50.1" customHeight="1" x14ac:dyDescent="0.2">
      <c r="A165" s="160" t="s">
        <v>109</v>
      </c>
      <c r="B165" s="161"/>
      <c r="C165" s="202" t="str">
        <f t="shared" si="1"/>
        <v>Электронный справочник на основе Справочника организаций "2ГИС.ХАБАРОВСК" (версия для ПК)</v>
      </c>
      <c r="D165" s="36">
        <v>13320</v>
      </c>
      <c r="E165" s="37"/>
      <c r="F165" s="37"/>
      <c r="G165" s="37"/>
      <c r="H165" s="38"/>
    </row>
    <row r="166" spans="1:8" ht="50.1" customHeight="1" x14ac:dyDescent="0.2">
      <c r="A166" s="160" t="s">
        <v>110</v>
      </c>
      <c r="B166" s="161"/>
      <c r="C166" s="202" t="str">
        <f>"Интернет-площадка 2gis.ru на основе Cправочника организаций "&amp;$C$2&amp;""</f>
        <v>Интернет-площадка 2gis.ru на основе Cправочника организаций "2ГИС.ХАБАРОВСК"</v>
      </c>
      <c r="D166" s="36">
        <v>8760</v>
      </c>
      <c r="E166" s="37"/>
      <c r="F166" s="37"/>
      <c r="G166" s="37"/>
      <c r="H166" s="38"/>
    </row>
    <row r="167" spans="1:8" ht="50.1" customHeight="1" x14ac:dyDescent="0.2">
      <c r="A167" s="160" t="s">
        <v>111</v>
      </c>
      <c r="B167" s="161"/>
      <c r="C167" s="202" t="str">
        <f>"Интернет-площадка 2gis.ru на основе Cправочника организаций "&amp;$C$2&amp;""</f>
        <v>Интернет-площадка 2gis.ru на основе Cправочника организаций "2ГИС.ХАБАРОВСК"</v>
      </c>
      <c r="D167" s="36">
        <v>10512</v>
      </c>
      <c r="E167" s="37"/>
      <c r="F167" s="37"/>
      <c r="G167" s="37"/>
      <c r="H167" s="38"/>
    </row>
    <row r="168" spans="1:8" ht="50.1" customHeight="1" x14ac:dyDescent="0.2">
      <c r="A168" s="160" t="s">
        <v>112</v>
      </c>
      <c r="B168" s="161"/>
      <c r="C168" s="202" t="str">
        <f t="shared" si="1"/>
        <v>Электронный справочник на основе Справочника организаций "2ГИС.ХАБАРОВСК" (версия для ПК)</v>
      </c>
      <c r="D168" s="36">
        <v>8160</v>
      </c>
      <c r="E168" s="37"/>
      <c r="F168" s="37"/>
      <c r="G168" s="37"/>
      <c r="H168" s="38"/>
    </row>
    <row r="169" spans="1:8" ht="50.1" customHeight="1" x14ac:dyDescent="0.2">
      <c r="A169" s="160" t="s">
        <v>113</v>
      </c>
      <c r="B169" s="161"/>
      <c r="C169" s="202" t="str">
        <f t="shared" si="1"/>
        <v>Электронный справочник на основе Справочника организаций "2ГИС.ХАБАРОВСК" (версия для ПК)</v>
      </c>
      <c r="D169" s="36">
        <v>11880</v>
      </c>
      <c r="E169" s="37"/>
      <c r="F169" s="37"/>
      <c r="G169" s="37"/>
      <c r="H169" s="38"/>
    </row>
    <row r="170" spans="1:8" ht="50.1" customHeight="1" x14ac:dyDescent="0.2">
      <c r="A170" s="160" t="s">
        <v>114</v>
      </c>
      <c r="B170" s="161"/>
      <c r="C170" s="202" t="str">
        <f t="shared" si="1"/>
        <v>Электронный справочник на основе Справочника организаций "2ГИС.ХАБАРОВСК" (версия для ПК)</v>
      </c>
      <c r="D170" s="36">
        <v>13320</v>
      </c>
      <c r="E170" s="37"/>
      <c r="F170" s="37"/>
      <c r="G170" s="37"/>
      <c r="H170" s="38"/>
    </row>
    <row r="171" spans="1:8" ht="50.1" customHeight="1" x14ac:dyDescent="0.2">
      <c r="A171" s="160" t="s">
        <v>115</v>
      </c>
      <c r="B171" s="161"/>
      <c r="C171" s="202" t="s">
        <v>95</v>
      </c>
      <c r="D171" s="36">
        <v>840</v>
      </c>
      <c r="E171" s="37"/>
      <c r="F171" s="37"/>
      <c r="G171" s="37"/>
      <c r="H171" s="38"/>
    </row>
    <row r="172" spans="1:8" ht="67.5" customHeight="1" x14ac:dyDescent="0.2">
      <c r="A172" s="160" t="s">
        <v>116</v>
      </c>
      <c r="B172" s="161"/>
      <c r="C172"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"2ГИС.ХАБАРОВСК" (мобильная версия 2ГИС 4.0 и выше); Интернет-площадка 2gis.ru на основе Cправочника организаций "2ГИС.ХАБАРОВСК"</v>
      </c>
      <c r="D172" s="36">
        <v>39960</v>
      </c>
      <c r="E172" s="37"/>
      <c r="F172" s="37"/>
      <c r="G172" s="37"/>
      <c r="H172" s="38"/>
    </row>
    <row r="173" spans="1:8" ht="50.1" customHeight="1" thickBot="1" x14ac:dyDescent="0.25">
      <c r="A173" s="160" t="s">
        <v>117</v>
      </c>
      <c r="B173" s="161"/>
      <c r="C173" s="202" t="str">
        <f t="shared" si="1"/>
        <v>Электронный справочник на основе Справочника организаций "2ГИС.ХАБАРОВСК" (версия для ПК)</v>
      </c>
      <c r="D173" s="44">
        <v>10440</v>
      </c>
      <c r="E173" s="45"/>
      <c r="F173" s="45"/>
      <c r="G173" s="45"/>
      <c r="H173" s="46"/>
    </row>
    <row r="174" spans="1:8" s="28" customFormat="1" ht="50.1" customHeight="1" thickBot="1" x14ac:dyDescent="0.25">
      <c r="A174" s="24" t="s">
        <v>118</v>
      </c>
      <c r="B174" s="25"/>
      <c r="C174" s="26"/>
      <c r="D174" s="173"/>
      <c r="E174" s="173"/>
      <c r="F174" s="173"/>
      <c r="G174" s="173"/>
      <c r="H174" s="174"/>
    </row>
    <row r="175" spans="1:8" s="16" customFormat="1" ht="50.1" customHeight="1" x14ac:dyDescent="0.2">
      <c r="A175" s="160" t="s">
        <v>119</v>
      </c>
      <c r="B175" s="161"/>
      <c r="C175" s="206" t="str">
        <f>"Электронный справочник на основе Справочника организаций "&amp;$C$2&amp;" (мобильная версия)"</f>
        <v>Электронный справочник на основе Справочника организаций "2ГИС.ХАБАРОВСК" (мобильная версия)</v>
      </c>
      <c r="D175" s="36">
        <v>12000</v>
      </c>
      <c r="E175" s="37"/>
      <c r="F175" s="37"/>
      <c r="G175" s="37"/>
      <c r="H175" s="38"/>
    </row>
    <row r="176" spans="1:8" s="16" customFormat="1" ht="50.1" customHeight="1" x14ac:dyDescent="0.2">
      <c r="A176" s="160" t="s">
        <v>120</v>
      </c>
      <c r="B176" s="161"/>
      <c r="C176" s="209"/>
      <c r="D176" s="36">
        <v>12000</v>
      </c>
      <c r="E176" s="37"/>
      <c r="F176" s="37"/>
      <c r="G176" s="37"/>
      <c r="H176" s="38"/>
    </row>
    <row r="177" spans="1:8" s="16" customFormat="1" ht="50.1" customHeight="1" x14ac:dyDescent="0.2">
      <c r="A177" s="207" t="s">
        <v>121</v>
      </c>
      <c r="B177" s="208"/>
      <c r="C177" s="209"/>
      <c r="D177" s="297">
        <v>3000</v>
      </c>
      <c r="E177" s="157"/>
      <c r="F177" s="157"/>
      <c r="G177" s="157"/>
      <c r="H177" s="157"/>
    </row>
    <row r="178" spans="1:8" s="16" customFormat="1" ht="50.1" customHeight="1" x14ac:dyDescent="0.2">
      <c r="A178" s="207" t="s">
        <v>122</v>
      </c>
      <c r="B178" s="208"/>
      <c r="C178" s="209"/>
      <c r="D178" s="297">
        <v>300</v>
      </c>
      <c r="E178" s="157"/>
      <c r="F178" s="157"/>
      <c r="G178" s="157"/>
      <c r="H178" s="157"/>
    </row>
    <row r="179" spans="1:8" s="16" customFormat="1" ht="50.1" customHeight="1" thickBot="1" x14ac:dyDescent="0.25">
      <c r="A179" s="207" t="s">
        <v>123</v>
      </c>
      <c r="B179" s="208"/>
      <c r="C179" s="210"/>
      <c r="D179" s="78">
        <v>1050</v>
      </c>
      <c r="E179" s="79"/>
      <c r="F179" s="79"/>
      <c r="G179" s="79"/>
      <c r="H179" s="79"/>
    </row>
    <row r="180" spans="1:8" s="16" customFormat="1" ht="50.1" customHeight="1" thickBot="1" x14ac:dyDescent="0.25">
      <c r="A180" s="24" t="s">
        <v>124</v>
      </c>
      <c r="B180" s="25"/>
      <c r="C180" s="26"/>
      <c r="D180" s="173"/>
      <c r="E180" s="173"/>
      <c r="F180" s="173"/>
      <c r="G180" s="173"/>
      <c r="H180" s="174"/>
    </row>
    <row r="181" spans="1:8" ht="50.1" customHeight="1" x14ac:dyDescent="0.2">
      <c r="A181" s="160" t="s">
        <v>125</v>
      </c>
      <c r="B181" s="161"/>
      <c r="C181"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"2ГИС.ХАБАРОВСК" (мобильная версия 2ГИС 4.0 и выше)</v>
      </c>
      <c r="D181" s="212">
        <f>F181*1.2</f>
        <v>7308</v>
      </c>
      <c r="E181" s="213">
        <f>F181*1.1</f>
        <v>6699.0000000000009</v>
      </c>
      <c r="F181" s="213">
        <v>6090</v>
      </c>
      <c r="G181" s="213">
        <f>F181*0.75</f>
        <v>4567.5</v>
      </c>
      <c r="H181" s="214">
        <f>F181*0.5</f>
        <v>3045</v>
      </c>
    </row>
    <row r="182" spans="1:8" ht="50.1" customHeight="1" x14ac:dyDescent="0.2">
      <c r="A182" s="160" t="s">
        <v>126</v>
      </c>
      <c r="B182" s="161"/>
      <c r="C182" s="202" t="str">
        <f>"Интернет-площадка 2gis.ru на основе Cправочника организаций "&amp;$C$2&amp;""</f>
        <v>Интернет-площадка 2gis.ru на основе Cправочника организаций "2ГИС.ХАБАРОВСК"</v>
      </c>
      <c r="D182" s="36">
        <v>3159</v>
      </c>
      <c r="E182" s="37"/>
      <c r="F182" s="37"/>
      <c r="G182" s="37"/>
      <c r="H182" s="38"/>
    </row>
    <row r="183" spans="1:8" ht="50.1" customHeight="1" x14ac:dyDescent="0.2">
      <c r="A183" s="160" t="s">
        <v>127</v>
      </c>
      <c r="B183" s="161"/>
      <c r="C183" s="202" t="str">
        <f>"Электронный справочник на основе Справочника организаций "&amp;$C$2&amp;" (версия для ПК)"</f>
        <v>Электронный справочник на основе Справочника организаций "2ГИС.ХАБАРОВСК" (версия для ПК)</v>
      </c>
      <c r="D183" s="36">
        <v>8298</v>
      </c>
      <c r="E183" s="37"/>
      <c r="F183" s="37"/>
      <c r="G183" s="37"/>
      <c r="H183" s="38"/>
    </row>
    <row r="184" spans="1:8" ht="50.1" customHeight="1" x14ac:dyDescent="0.2">
      <c r="A184" s="160" t="s">
        <v>128</v>
      </c>
      <c r="B184" s="161"/>
      <c r="C184"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"2ГИС.ХАБАРОВСК" (мобильная версия 2ГИС 4.0 и выше)</v>
      </c>
      <c r="D184" s="212">
        <f>F184*1.2</f>
        <v>10368</v>
      </c>
      <c r="E184" s="213">
        <f>F184*1.1</f>
        <v>9504</v>
      </c>
      <c r="F184" s="213">
        <v>8640</v>
      </c>
      <c r="G184" s="213">
        <f>F184*0.75</f>
        <v>6480</v>
      </c>
      <c r="H184" s="214">
        <f>F184*0.5</f>
        <v>4320</v>
      </c>
    </row>
    <row r="185" spans="1:8" ht="50.1" customHeight="1" x14ac:dyDescent="0.2">
      <c r="A185" s="160" t="s">
        <v>199</v>
      </c>
      <c r="B185" s="161"/>
      <c r="C185" s="202" t="str">
        <f>"Интернет-площадка 2gis.ru на основе Cправочника организаций "&amp;$C$2&amp;""</f>
        <v>Интернет-площадка 2gis.ru на основе Cправочника организаций "2ГИС.ХАБАРОВСК"</v>
      </c>
      <c r="D185" s="36">
        <v>4440</v>
      </c>
      <c r="E185" s="37"/>
      <c r="F185" s="37"/>
      <c r="G185" s="37"/>
      <c r="H185" s="38"/>
    </row>
    <row r="186" spans="1:8" ht="50.1" customHeight="1" x14ac:dyDescent="0.2">
      <c r="A186" s="160" t="s">
        <v>130</v>
      </c>
      <c r="B186" s="161"/>
      <c r="C186" s="202" t="str">
        <f>"Электронный справочник на основе Справочника организаций "&amp;$C$2&amp;" (версия для ПК)"</f>
        <v>Электронный справочник на основе Справочника организаций "2ГИС.ХАБАРОВСК" (версия для ПК)</v>
      </c>
      <c r="D186" s="36">
        <v>11640</v>
      </c>
      <c r="E186" s="37"/>
      <c r="F186" s="37"/>
      <c r="G186" s="37"/>
      <c r="H186" s="38"/>
    </row>
    <row r="187" spans="1:8" s="16" customFormat="1" ht="126" customHeight="1" thickBot="1" x14ac:dyDescent="0.25">
      <c r="A187" s="160" t="s">
        <v>131</v>
      </c>
      <c r="B187" s="161"/>
      <c r="C187" s="215" t="str">
        <f>C182</f>
        <v>Интернет-площадка 2gis.ru на основе Cправочника организаций "2ГИС.ХАБАРОВСК"</v>
      </c>
      <c r="D187" s="212">
        <f>F187*1.2</f>
        <v>3780</v>
      </c>
      <c r="E187" s="213">
        <f>F187*1.1</f>
        <v>3465.0000000000005</v>
      </c>
      <c r="F187" s="213">
        <v>3150</v>
      </c>
      <c r="G187" s="213">
        <f>F187*0.75</f>
        <v>2362.5</v>
      </c>
      <c r="H187" s="214">
        <f>F187*0.5</f>
        <v>1575</v>
      </c>
    </row>
    <row r="188" spans="1:8" ht="50.1" customHeight="1" thickBot="1" x14ac:dyDescent="0.25">
      <c r="A188" s="24" t="s">
        <v>200</v>
      </c>
      <c r="B188" s="25"/>
      <c r="C188" s="26"/>
      <c r="D188" s="173"/>
      <c r="E188" s="173"/>
      <c r="F188" s="173"/>
      <c r="G188" s="173"/>
      <c r="H188" s="174"/>
    </row>
    <row r="189" spans="1:8" s="23" customFormat="1" ht="30" customHeight="1" thickBot="1" x14ac:dyDescent="0.25">
      <c r="A189" s="302"/>
      <c r="B189" s="303"/>
      <c r="C189" s="460"/>
      <c r="D189" s="303"/>
      <c r="E189" s="303"/>
      <c r="F189" s="303"/>
      <c r="G189" s="303"/>
      <c r="H189" s="304"/>
    </row>
    <row r="190" spans="1:8" s="16" customFormat="1" ht="185.25" customHeight="1" x14ac:dyDescent="0.2">
      <c r="A190" s="160" t="s">
        <v>201</v>
      </c>
      <c r="B190" s="161"/>
      <c r="C190"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"2ГИС.ХАБАРОВСК" (версия для ПК); 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2ГИС 4.0 и выше)</v>
      </c>
      <c r="D190" s="31">
        <v>15060</v>
      </c>
      <c r="E190" s="32"/>
      <c r="F190" s="32"/>
      <c r="G190" s="32"/>
      <c r="H190" s="33"/>
    </row>
    <row r="191" spans="1:8" s="16" customFormat="1" ht="83.25" customHeight="1" thickBot="1" x14ac:dyDescent="0.25">
      <c r="A191" s="160" t="s">
        <v>202</v>
      </c>
      <c r="B191" s="161"/>
      <c r="C191" s="209"/>
      <c r="D191" s="36">
        <v>15060</v>
      </c>
      <c r="E191" s="37"/>
      <c r="F191" s="37"/>
      <c r="G191" s="37"/>
      <c r="H191" s="38"/>
    </row>
    <row r="192" spans="1:8" ht="21.75" thickBot="1" x14ac:dyDescent="0.25">
      <c r="A192" s="290"/>
      <c r="B192" s="291"/>
      <c r="C192" s="125"/>
      <c r="D192" s="292"/>
      <c r="E192" s="292"/>
      <c r="F192" s="292"/>
      <c r="G192" s="292"/>
      <c r="H192" s="293"/>
    </row>
    <row r="194" spans="1:8" ht="21" x14ac:dyDescent="0.2">
      <c r="A194" s="220"/>
      <c r="B194" s="221" t="s">
        <v>133</v>
      </c>
      <c r="C194" s="222" t="s">
        <v>731</v>
      </c>
      <c r="D194" s="222"/>
      <c r="E194" s="223"/>
      <c r="F194" s="223"/>
      <c r="G194" s="223"/>
      <c r="H194" s="223"/>
    </row>
    <row r="195" spans="1:8" ht="21" x14ac:dyDescent="0.2">
      <c r="A195" s="220"/>
      <c r="B195" s="223"/>
      <c r="C195" s="224" t="s">
        <v>732</v>
      </c>
      <c r="D195" s="224"/>
      <c r="E195" s="223"/>
      <c r="F195" s="223"/>
      <c r="G195" s="223"/>
      <c r="H195" s="223"/>
    </row>
    <row r="196" spans="1:8" ht="21" x14ac:dyDescent="0.2">
      <c r="A196" s="220"/>
      <c r="B196" s="223"/>
      <c r="C196" s="224" t="s">
        <v>733</v>
      </c>
      <c r="D196" s="224"/>
      <c r="E196" s="223"/>
      <c r="F196" s="223"/>
      <c r="G196" s="223"/>
      <c r="H196" s="223"/>
    </row>
    <row r="197" spans="1:8" ht="21" x14ac:dyDescent="0.2">
      <c r="C197" s="224"/>
      <c r="D197" s="224"/>
      <c r="E197" s="223"/>
      <c r="F197" s="223"/>
      <c r="G197" s="223"/>
      <c r="H197" s="217"/>
    </row>
    <row r="198" spans="1:8" ht="26.25" customHeight="1" x14ac:dyDescent="0.2">
      <c r="A198" s="227" t="str">
        <f>Абакан_юр!A174</f>
        <v>По соглашению сторон в качестве валюты платежа могут выступать украинские гривны, в этом случае курс следующий: 1 руб. = 0,4408 гривен</v>
      </c>
      <c r="B198" s="227"/>
      <c r="C198" s="227"/>
      <c r="D198" s="228"/>
      <c r="E198" s="228"/>
      <c r="F198" s="229"/>
      <c r="G198" s="230"/>
      <c r="H198" s="230"/>
    </row>
    <row r="199" spans="1:8" ht="26.25" customHeight="1" x14ac:dyDescent="0.2">
      <c r="A199" s="227" t="str">
        <f>Абакан_юр!A175</f>
        <v>По соглашению сторон в качестве валюты платежа могут выступать дирхамы ОАЭ, в этом случае курс следующий: 1 руб. = 0,0420 дирхам</v>
      </c>
      <c r="B199" s="227"/>
      <c r="C199" s="227"/>
      <c r="D199" s="228"/>
      <c r="E199" s="228"/>
      <c r="F199" s="229"/>
      <c r="G199" s="232"/>
      <c r="H199" s="232"/>
    </row>
    <row r="200" spans="1:8" ht="26.25" customHeight="1" x14ac:dyDescent="0.2">
      <c r="A200" s="227" t="str">
        <f>Абакан_юр!A176</f>
        <v>По соглашению сторон в качестве валюты платежа могут выступать доллары США, в этом случае курс следующий: 1 руб. = 0,0114 доллара</v>
      </c>
      <c r="B200" s="227"/>
      <c r="C200" s="227"/>
      <c r="D200" s="228"/>
      <c r="E200" s="228"/>
      <c r="F200" s="229"/>
      <c r="G200" s="232"/>
      <c r="H200" s="232"/>
    </row>
    <row r="201" spans="1:8" ht="26.25" customHeight="1" x14ac:dyDescent="0.2">
      <c r="A201" s="227" t="str">
        <f>Абакан_юр!A177</f>
        <v>По соглашению сторон в качестве валюты платежа могут выступать евро, в этом случае курс следующий: 1 руб. = 0,0105 евро</v>
      </c>
      <c r="B201" s="227"/>
      <c r="C201" s="227"/>
      <c r="D201" s="228"/>
      <c r="E201" s="229"/>
      <c r="F201" s="229"/>
      <c r="G201" s="232"/>
      <c r="H201" s="232"/>
    </row>
    <row r="202" spans="1:8" ht="26.25" customHeight="1" x14ac:dyDescent="0.2">
      <c r="A202" s="227" t="str">
        <f>Абакан_юр!A178</f>
        <v>По соглашению сторон в качестве валюты платежа могут выступать чешские кроны, в этом случае курс следующий: 1 руб. = 0,2605 крона</v>
      </c>
      <c r="B202" s="227"/>
      <c r="C202" s="227"/>
      <c r="D202" s="228"/>
      <c r="E202" s="229"/>
      <c r="F202" s="229"/>
      <c r="G202" s="232"/>
      <c r="H202" s="232"/>
    </row>
    <row r="203" spans="1:8" ht="26.25" customHeight="1" x14ac:dyDescent="0.2">
      <c r="A203" s="227" t="str">
        <f>Абакан_юр!A179</f>
        <v>По соглашению сторон в качестве валюты платежа могут выступать киргизские сомы, в этом случае курс следующий: 1 руб. = 1,0083 сом</v>
      </c>
      <c r="B203" s="227"/>
      <c r="C203" s="227"/>
      <c r="D203" s="228"/>
      <c r="E203" s="228"/>
      <c r="F203" s="229"/>
      <c r="G203" s="232"/>
      <c r="H203" s="232"/>
    </row>
    <row r="204" spans="1:8" ht="26.25" customHeight="1" x14ac:dyDescent="0.2">
      <c r="A204" s="227" t="str">
        <f>Абакан_юр!A180</f>
        <v>По соглашению сторон в качестве валюты платежа могут выступать казахстанские тенге, в этом случае курс следующий: 1 руб. = 5,0473 тенге</v>
      </c>
      <c r="B204" s="227"/>
      <c r="C204" s="227"/>
      <c r="D204" s="228"/>
      <c r="E204" s="228"/>
      <c r="F204" s="229"/>
      <c r="G204" s="232"/>
      <c r="H204" s="232"/>
    </row>
    <row r="205" spans="1:8" ht="26.25" x14ac:dyDescent="0.2">
      <c r="A205" s="233"/>
      <c r="B205" s="233"/>
      <c r="C205" s="234"/>
      <c r="D205" s="235"/>
      <c r="E205" s="235"/>
      <c r="F205" s="236"/>
      <c r="G205" s="237"/>
      <c r="H205" s="237"/>
    </row>
    <row r="206" spans="1:8" ht="21" x14ac:dyDescent="0.2">
      <c r="A206" s="239" t="s">
        <v>144</v>
      </c>
      <c r="B206" s="239"/>
      <c r="C206" s="239"/>
      <c r="D206" s="239"/>
      <c r="E206" s="239"/>
      <c r="F206" s="239"/>
      <c r="G206" s="239"/>
      <c r="H206" s="239"/>
    </row>
    <row r="207" spans="1:8" ht="21" x14ac:dyDescent="0.2">
      <c r="A207" s="239" t="s">
        <v>145</v>
      </c>
      <c r="B207" s="239"/>
      <c r="C207" s="239"/>
      <c r="D207" s="239"/>
      <c r="E207" s="239"/>
      <c r="F207" s="239"/>
      <c r="G207" s="239"/>
      <c r="H207" s="239"/>
    </row>
    <row r="208" spans="1:8" ht="26.25" x14ac:dyDescent="0.2">
      <c r="A208" s="233"/>
      <c r="B208" s="233"/>
      <c r="C208" s="234"/>
      <c r="D208" s="235"/>
      <c r="E208" s="235"/>
      <c r="F208" s="236"/>
      <c r="G208" s="237"/>
      <c r="H208" s="237"/>
    </row>
    <row r="209" spans="1:8" ht="50.1" customHeight="1" thickBot="1" x14ac:dyDescent="0.25">
      <c r="A209" s="240" t="s">
        <v>146</v>
      </c>
      <c r="B209" s="240"/>
      <c r="C209" s="240"/>
      <c r="D209" s="240"/>
      <c r="E209" s="240"/>
      <c r="F209" s="241"/>
      <c r="G209" s="231"/>
      <c r="H209" s="242"/>
    </row>
    <row r="210" spans="1:8" ht="50.1" customHeight="1" thickBot="1" x14ac:dyDescent="0.25">
      <c r="A210" s="243" t="s">
        <v>147</v>
      </c>
      <c r="B210" s="244"/>
      <c r="C210" s="244"/>
      <c r="D210" s="244"/>
      <c r="E210" s="245"/>
      <c r="F210" s="246"/>
      <c r="H210" s="247"/>
    </row>
    <row r="211" spans="1:8" ht="93" customHeight="1" thickBot="1" x14ac:dyDescent="0.25">
      <c r="A211" s="426" t="s">
        <v>148</v>
      </c>
      <c r="B211" s="427"/>
      <c r="C211" s="250" t="s">
        <v>149</v>
      </c>
      <c r="D211" s="440" t="s">
        <v>150</v>
      </c>
      <c r="E211" s="441"/>
      <c r="F211" s="252"/>
      <c r="G211" s="252"/>
      <c r="H211" s="252"/>
    </row>
    <row r="212" spans="1:8" ht="109.5" customHeight="1" x14ac:dyDescent="0.2">
      <c r="A212" s="253" t="s">
        <v>151</v>
      </c>
      <c r="B212" s="254"/>
      <c r="C212" s="255" t="s">
        <v>152</v>
      </c>
      <c r="D212" s="256" t="s">
        <v>153</v>
      </c>
      <c r="E212" s="257"/>
      <c r="F212" s="252"/>
      <c r="G212" s="252"/>
      <c r="H212" s="252"/>
    </row>
    <row r="213" spans="1:8" ht="105" customHeight="1" x14ac:dyDescent="0.2">
      <c r="A213" s="258" t="s">
        <v>154</v>
      </c>
      <c r="B213" s="259"/>
      <c r="C213" s="260" t="s">
        <v>155</v>
      </c>
      <c r="D213" s="261" t="s">
        <v>156</v>
      </c>
      <c r="E213" s="262"/>
      <c r="F213" s="252"/>
      <c r="G213" s="252"/>
      <c r="H213" s="252"/>
    </row>
    <row r="214" spans="1:8" ht="107.25" customHeight="1" thickBot="1" x14ac:dyDescent="0.25">
      <c r="A214" s="321" t="s">
        <v>157</v>
      </c>
      <c r="B214" s="322"/>
      <c r="C214" s="323" t="s">
        <v>158</v>
      </c>
      <c r="D214" s="324" t="s">
        <v>156</v>
      </c>
      <c r="E214" s="325"/>
      <c r="F214" s="252"/>
      <c r="G214" s="252"/>
      <c r="H214" s="252"/>
    </row>
    <row r="215" spans="1:8" s="217" customFormat="1" ht="102.75" customHeight="1" thickBot="1" x14ac:dyDescent="0.25">
      <c r="A215" s="321" t="s">
        <v>160</v>
      </c>
      <c r="B215" s="322"/>
      <c r="C215" s="611" t="s">
        <v>161</v>
      </c>
      <c r="D215" s="324" t="s">
        <v>156</v>
      </c>
      <c r="E215" s="325"/>
      <c r="F215" s="246"/>
      <c r="G215" s="246"/>
      <c r="H215" s="246"/>
    </row>
    <row r="216" spans="1:8" s="238" customFormat="1" ht="222.75" customHeight="1" thickBot="1" x14ac:dyDescent="0.25">
      <c r="A216" s="321" t="s">
        <v>162</v>
      </c>
      <c r="B216" s="322"/>
      <c r="C216" s="323" t="s">
        <v>163</v>
      </c>
      <c r="D216" s="324" t="s">
        <v>156</v>
      </c>
      <c r="E216" s="325"/>
      <c r="F216" s="236"/>
      <c r="G216" s="237"/>
      <c r="H216" s="237"/>
    </row>
    <row r="217" spans="1:8" ht="41.25" customHeight="1" x14ac:dyDescent="0.2">
      <c r="A217" s="264" t="s">
        <v>164</v>
      </c>
      <c r="B217" s="264"/>
      <c r="C217" s="264"/>
      <c r="D217" s="264"/>
      <c r="E217" s="264"/>
      <c r="F217" s="264"/>
      <c r="G217" s="264"/>
      <c r="H217" s="264"/>
    </row>
    <row r="218" spans="1:8" ht="41.25" customHeight="1" x14ac:dyDescent="0.2">
      <c r="A218" s="264" t="s">
        <v>165</v>
      </c>
      <c r="B218" s="264"/>
      <c r="C218" s="264"/>
      <c r="D218" s="264"/>
      <c r="E218" s="264"/>
      <c r="F218" s="264"/>
      <c r="G218" s="264"/>
      <c r="H218" s="264"/>
    </row>
    <row r="219" spans="1:8" ht="189" customHeight="1" x14ac:dyDescent="0.2">
      <c r="A219" s="239" t="str">
        <f>Абакан_юр!A195</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19" s="239"/>
      <c r="C219" s="239"/>
      <c r="D219" s="239"/>
      <c r="E219" s="239"/>
      <c r="F219" s="239"/>
      <c r="G219" s="239"/>
      <c r="H219" s="239"/>
    </row>
    <row r="220" spans="1:8" ht="82.5" customHeight="1" x14ac:dyDescent="0.2">
      <c r="A220" s="239" t="s">
        <v>167</v>
      </c>
      <c r="B220" s="239"/>
      <c r="C220" s="239"/>
      <c r="D220" s="239"/>
      <c r="E220" s="239"/>
      <c r="F220" s="239"/>
      <c r="G220" s="239"/>
      <c r="H220" s="239"/>
    </row>
    <row r="221" spans="1:8" ht="32.25" customHeight="1" x14ac:dyDescent="0.2">
      <c r="A221" s="264" t="s">
        <v>168</v>
      </c>
      <c r="B221" s="264"/>
      <c r="C221" s="264"/>
      <c r="D221" s="264"/>
      <c r="E221" s="264"/>
      <c r="F221" s="264"/>
      <c r="G221" s="264"/>
      <c r="H221" s="264"/>
    </row>
    <row r="222" spans="1:8" s="266" customFormat="1" ht="114.75" customHeight="1" x14ac:dyDescent="0.2">
      <c r="A222" s="239" t="s">
        <v>169</v>
      </c>
      <c r="B222" s="239"/>
      <c r="C222" s="239"/>
      <c r="D222" s="239"/>
      <c r="E222" s="239"/>
      <c r="F222" s="239"/>
      <c r="G222" s="239"/>
      <c r="H222" s="239"/>
    </row>
  </sheetData>
  <sheetProtection selectLockedCells="1" selectUnlockedCells="1"/>
  <mergeCells count="366">
    <mergeCell ref="A217:H217"/>
    <mergeCell ref="A218:H218"/>
    <mergeCell ref="A219:H219"/>
    <mergeCell ref="A220:H220"/>
    <mergeCell ref="A221:H221"/>
    <mergeCell ref="A222:E222"/>
    <mergeCell ref="F222:H222"/>
    <mergeCell ref="A214:B214"/>
    <mergeCell ref="D214:E214"/>
    <mergeCell ref="A215:B215"/>
    <mergeCell ref="D215:E215"/>
    <mergeCell ref="A216:B216"/>
    <mergeCell ref="D216:E216"/>
    <mergeCell ref="A211:B211"/>
    <mergeCell ref="D211:E211"/>
    <mergeCell ref="A212:B212"/>
    <mergeCell ref="D212:E212"/>
    <mergeCell ref="A213:B213"/>
    <mergeCell ref="D213:E213"/>
    <mergeCell ref="A203:C203"/>
    <mergeCell ref="A204:C204"/>
    <mergeCell ref="A206:H206"/>
    <mergeCell ref="A207:H207"/>
    <mergeCell ref="A209:E209"/>
    <mergeCell ref="A210:E210"/>
    <mergeCell ref="A198:C198"/>
    <mergeCell ref="G198:H198"/>
    <mergeCell ref="A199:C199"/>
    <mergeCell ref="A200:C200"/>
    <mergeCell ref="A201:C201"/>
    <mergeCell ref="A202:C202"/>
    <mergeCell ref="A192:B192"/>
    <mergeCell ref="D192:H192"/>
    <mergeCell ref="C194:D194"/>
    <mergeCell ref="C195:D195"/>
    <mergeCell ref="C196:D196"/>
    <mergeCell ref="C197:D197"/>
    <mergeCell ref="A187:B187"/>
    <mergeCell ref="A188:B188"/>
    <mergeCell ref="D188:H188"/>
    <mergeCell ref="A189:C189"/>
    <mergeCell ref="D189:H189"/>
    <mergeCell ref="A190:B190"/>
    <mergeCell ref="C190:C191"/>
    <mergeCell ref="D190:H190"/>
    <mergeCell ref="A191:B191"/>
    <mergeCell ref="D191:H191"/>
    <mergeCell ref="A183:B183"/>
    <mergeCell ref="D183:H183"/>
    <mergeCell ref="A184:B184"/>
    <mergeCell ref="A185:B185"/>
    <mergeCell ref="D185:H185"/>
    <mergeCell ref="A186:B186"/>
    <mergeCell ref="D186:H186"/>
    <mergeCell ref="D179:H179"/>
    <mergeCell ref="A180:B180"/>
    <mergeCell ref="D180:H180"/>
    <mergeCell ref="A181:B181"/>
    <mergeCell ref="A182:B182"/>
    <mergeCell ref="D182:H182"/>
    <mergeCell ref="A175:B175"/>
    <mergeCell ref="C175:C179"/>
    <mergeCell ref="D175:H175"/>
    <mergeCell ref="A176:B176"/>
    <mergeCell ref="D176:H176"/>
    <mergeCell ref="A177:B177"/>
    <mergeCell ref="D177:H177"/>
    <mergeCell ref="A178:B178"/>
    <mergeCell ref="D178:H178"/>
    <mergeCell ref="A179:B179"/>
    <mergeCell ref="A172:B172"/>
    <mergeCell ref="D172:H172"/>
    <mergeCell ref="A173:B173"/>
    <mergeCell ref="D173:H173"/>
    <mergeCell ref="A174:B174"/>
    <mergeCell ref="D174:H174"/>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D123:H123"/>
    <mergeCell ref="A124:B124"/>
    <mergeCell ref="D124:H124"/>
    <mergeCell ref="A125:B125"/>
    <mergeCell ref="D125:H125"/>
    <mergeCell ref="A126:B126"/>
    <mergeCell ref="D126:H126"/>
    <mergeCell ref="A119:B119"/>
    <mergeCell ref="D119:H119"/>
    <mergeCell ref="A120:B120"/>
    <mergeCell ref="D120:H120"/>
    <mergeCell ref="A121:B121"/>
    <mergeCell ref="C121:C138"/>
    <mergeCell ref="D121:H121"/>
    <mergeCell ref="A122:B122"/>
    <mergeCell ref="D122:H122"/>
    <mergeCell ref="A123:B123"/>
    <mergeCell ref="A116:B116"/>
    <mergeCell ref="D116:H116"/>
    <mergeCell ref="A117:B117"/>
    <mergeCell ref="D117:H117"/>
    <mergeCell ref="A118:B118"/>
    <mergeCell ref="D118:H118"/>
    <mergeCell ref="A113:B113"/>
    <mergeCell ref="D113:H113"/>
    <mergeCell ref="A114:B114"/>
    <mergeCell ref="D114:H114"/>
    <mergeCell ref="A115:B115"/>
    <mergeCell ref="D115:H115"/>
    <mergeCell ref="D108:H108"/>
    <mergeCell ref="A109:B109"/>
    <mergeCell ref="C109:C117"/>
    <mergeCell ref="D109:H109"/>
    <mergeCell ref="A110:B110"/>
    <mergeCell ref="D110:H110"/>
    <mergeCell ref="A111:B111"/>
    <mergeCell ref="D111:H111"/>
    <mergeCell ref="A112:B112"/>
    <mergeCell ref="D112:H112"/>
    <mergeCell ref="A105:B105"/>
    <mergeCell ref="D105:H105"/>
    <mergeCell ref="A106:B106"/>
    <mergeCell ref="D106:H106"/>
    <mergeCell ref="A107:C107"/>
    <mergeCell ref="D107:H107"/>
    <mergeCell ref="A102:B102"/>
    <mergeCell ref="D102:H102"/>
    <mergeCell ref="A103:B103"/>
    <mergeCell ref="D103:H103"/>
    <mergeCell ref="A104:B104"/>
    <mergeCell ref="D104:H104"/>
    <mergeCell ref="A99:B99"/>
    <mergeCell ref="D99:H99"/>
    <mergeCell ref="A100:B100"/>
    <mergeCell ref="D100:H100"/>
    <mergeCell ref="A101:B101"/>
    <mergeCell ref="D101:H101"/>
    <mergeCell ref="A96:B96"/>
    <mergeCell ref="D96:H96"/>
    <mergeCell ref="A97:B97"/>
    <mergeCell ref="D97:H97"/>
    <mergeCell ref="A98:B98"/>
    <mergeCell ref="D98:H98"/>
    <mergeCell ref="A93:B93"/>
    <mergeCell ref="D93:H93"/>
    <mergeCell ref="A94:B94"/>
    <mergeCell ref="D94:H94"/>
    <mergeCell ref="A95:B95"/>
    <mergeCell ref="D95:H95"/>
    <mergeCell ref="A90:B90"/>
    <mergeCell ref="D90:H90"/>
    <mergeCell ref="A91:B91"/>
    <mergeCell ref="D91:H91"/>
    <mergeCell ref="A92:B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D70:H70"/>
    <mergeCell ref="A71:C71"/>
    <mergeCell ref="D71:H71"/>
    <mergeCell ref="A72:B72"/>
    <mergeCell ref="C72:C106"/>
    <mergeCell ref="D72:H72"/>
    <mergeCell ref="A73:B73"/>
    <mergeCell ref="D73:H73"/>
    <mergeCell ref="A74:B74"/>
    <mergeCell ref="D74:H74"/>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51:H51"/>
    <mergeCell ref="A52:A53"/>
    <mergeCell ref="D52:H53"/>
    <mergeCell ref="D54:H54"/>
    <mergeCell ref="A55:A59"/>
    <mergeCell ref="B55:B56"/>
    <mergeCell ref="C55:C56"/>
    <mergeCell ref="D55:D59"/>
    <mergeCell ref="E55:E59"/>
    <mergeCell ref="F55:F59"/>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20"/>
  <sheetViews>
    <sheetView view="pageBreakPreview" zoomScale="40" zoomScaleNormal="60" zoomScaleSheetLayoutView="40" workbookViewId="0">
      <pane ySplit="4" topLeftCell="A149" activePane="bottomLeft" state="frozen"/>
      <selection activeCell="A181" sqref="A181:B181"/>
      <selection pane="bottomLeft" activeCell="A181" sqref="A181:B181"/>
    </sheetView>
  </sheetViews>
  <sheetFormatPr defaultColWidth="9.140625" defaultRowHeight="12.75" x14ac:dyDescent="0.2"/>
  <cols>
    <col min="1" max="1" width="45.7109375" style="216" customWidth="1"/>
    <col min="2" max="2" width="80.7109375" style="217" customWidth="1"/>
    <col min="3" max="3" width="120.7109375" style="218" customWidth="1"/>
    <col min="4" max="7" width="30.7109375" style="217" customWidth="1"/>
    <col min="8" max="8" width="30.7109375" style="219" customWidth="1"/>
    <col min="9" max="16384" width="9.140625" style="219"/>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июня 2024 г.</v>
      </c>
      <c r="B2" s="6" t="s">
        <v>2</v>
      </c>
      <c r="C2" s="7" t="s">
        <v>734</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24" thickBot="1" x14ac:dyDescent="0.25">
      <c r="A6" s="436"/>
      <c r="B6" s="437"/>
      <c r="C6" s="438"/>
      <c r="D6" s="337" t="s">
        <v>171</v>
      </c>
      <c r="E6" s="268" t="s">
        <v>172</v>
      </c>
      <c r="F6" s="337" t="s">
        <v>173</v>
      </c>
      <c r="G6" s="268" t="s">
        <v>174</v>
      </c>
      <c r="H6" s="338" t="s">
        <v>175</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"2ГИС.ЧЕБОКСАРЫ" (версия для ПК); 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Интернет-площадки и Веб-приложения на основе Cправочника организаций "2ГИС.ЧЕБОКСАРЫ", http://api.2gis.ru/</v>
      </c>
      <c r="D7" s="31">
        <f>F7*1.2</f>
        <v>10497.6</v>
      </c>
      <c r="E7" s="32">
        <f>F7*1.1</f>
        <v>9622.8000000000011</v>
      </c>
      <c r="F7" s="32">
        <v>8748</v>
      </c>
      <c r="G7" s="32">
        <f>F7*0.75</f>
        <v>6561</v>
      </c>
      <c r="H7" s="33">
        <f>F7*0.5</f>
        <v>4374</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"2ГИС.ЧЕБОКСАРЫ" (версия для ПК); 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Интернет-площадки и Веб-приложения на основе Cправочника организаций "2ГИС.ЧЕБОКСАРЫ",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"2ГИС.ЧЕБОКСАРЫ" (версия для ПК); 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Интернет-площадки и Веб-приложения на основе Cправочника организаций "2ГИС.ЧЕБОКСАРЫ", http://api.2gis.ru/</v>
      </c>
      <c r="D12" s="54">
        <f>F12*1.2</f>
        <v>12139.199999999999</v>
      </c>
      <c r="E12" s="32">
        <f>F12*1.1</f>
        <v>11127.6</v>
      </c>
      <c r="F12" s="32">
        <v>10116</v>
      </c>
      <c r="G12" s="32">
        <f>F12*0.75</f>
        <v>7587</v>
      </c>
      <c r="H12" s="33">
        <f>F12*0.5</f>
        <v>5058</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"2ГИС.ЧЕБОКСАРЫ" (версия для ПК); 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Интернет-площадки и Веб-приложения на основе Cправочника организаций "2ГИС.ЧЕБОКСАРЫ",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846</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"2ГИС.ЧЕБОКСАРЫ"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"2ГИС.ЧЕБОКСАРЫ"; Электронный справочник "2ГИС.ЧЕБОКСАРЫ"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Интернет-площадки и Веб-приложения на основе Cправочника организаций "2ГИС.ЧЕБОКСАРЫ", http://api.2gis.ru/</v>
      </c>
      <c r="D23" s="271">
        <v>108</v>
      </c>
      <c r="E23" s="272"/>
      <c r="F23" s="272"/>
      <c r="G23" s="272"/>
      <c r="H23" s="273"/>
    </row>
    <row r="24" spans="1:8" s="16" customFormat="1" ht="94.5" customHeight="1" x14ac:dyDescent="0.2">
      <c r="A24" s="71"/>
      <c r="B24" s="92"/>
      <c r="C24" s="93"/>
      <c r="D24" s="94"/>
      <c r="E24" s="95"/>
      <c r="F24" s="95"/>
      <c r="G24" s="95"/>
      <c r="H24" s="274"/>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25" s="275"/>
      <c r="E25" s="276"/>
      <c r="F25" s="276"/>
      <c r="G25" s="276"/>
      <c r="H25" s="277"/>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"2ГИС.ЧЕБОКСАРЫ" (версия для ПК); 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v>
      </c>
      <c r="D27" s="31">
        <f>F27*1.2</f>
        <v>14702.4</v>
      </c>
      <c r="E27" s="32">
        <f>F27*1.1</f>
        <v>13477.2</v>
      </c>
      <c r="F27" s="32">
        <v>12252</v>
      </c>
      <c r="G27" s="32">
        <f>F27*0.75</f>
        <v>9189</v>
      </c>
      <c r="H27" s="33">
        <f>F27*0.5</f>
        <v>6126</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"2ГИС.ЧЕБОКСАРЫ" (версия для ПК); 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v>
      </c>
      <c r="D32" s="54">
        <f>F32*1.2</f>
        <v>17006.399999999998</v>
      </c>
      <c r="E32" s="32">
        <f>F32*1.1</f>
        <v>15589.2</v>
      </c>
      <c r="F32" s="32">
        <v>14172</v>
      </c>
      <c r="G32" s="32">
        <f>F32*0.75</f>
        <v>10629</v>
      </c>
      <c r="H32" s="33">
        <f>F32*0.5</f>
        <v>7086</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1200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"2ГИС.ЧЕБОКСАРЫ"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"2ГИС.ЧЕБОКСАРЫ"; Электронный справочник "2ГИС.ЧЕБОКСАРЫ"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v>
      </c>
      <c r="D43" s="90">
        <v>156</v>
      </c>
      <c r="E43" s="90"/>
      <c r="F43" s="90"/>
      <c r="G43" s="90"/>
      <c r="H43" s="91"/>
    </row>
    <row r="44" spans="1:8" s="16" customFormat="1" ht="69.75" customHeight="1" x14ac:dyDescent="0.2">
      <c r="A44" s="71"/>
      <c r="B44" s="92"/>
      <c r="C44" s="93"/>
      <c r="D44" s="95"/>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45" s="95"/>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46" s="100"/>
      <c r="E46" s="100"/>
      <c r="F46" s="100"/>
      <c r="G46" s="100"/>
      <c r="H46" s="101"/>
    </row>
    <row r="47" spans="1:8" ht="21.75" thickBot="1" x14ac:dyDescent="0.25">
      <c r="A47" s="47"/>
      <c r="B47" s="707"/>
      <c r="C47" s="83"/>
      <c r="D47" s="673"/>
      <c r="E47" s="673"/>
      <c r="F47" s="673"/>
      <c r="G47" s="673"/>
      <c r="H47" s="755"/>
    </row>
    <row r="48" spans="1:8" ht="42.75" thickBot="1" x14ac:dyDescent="0.25">
      <c r="A48" s="278" t="s">
        <v>176</v>
      </c>
      <c r="B48" s="66" t="s">
        <v>177</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"2ГИС.ЧЕБОКСАРЫ" (версия для ПК)</v>
      </c>
      <c r="D48" s="279">
        <f>F48*1.2</f>
        <v>3600</v>
      </c>
      <c r="E48" s="279">
        <f>F48*1.1</f>
        <v>3300.0000000000005</v>
      </c>
      <c r="F48" s="279">
        <v>3000</v>
      </c>
      <c r="G48" s="279">
        <f>F48*0.75</f>
        <v>2250</v>
      </c>
      <c r="H48" s="279">
        <f>F48*0.5</f>
        <v>1500</v>
      </c>
    </row>
    <row r="49" spans="1:8" ht="84.75" thickBot="1" x14ac:dyDescent="0.25">
      <c r="A49" s="278"/>
      <c r="B49" s="72" t="s">
        <v>178</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"2ГИС.ЧЕБОКСАРЫ" (версия для ПК); 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v>
      </c>
      <c r="D49" s="280"/>
      <c r="E49" s="280"/>
      <c r="F49" s="280"/>
      <c r="G49" s="280"/>
      <c r="H49" s="280"/>
    </row>
    <row r="50" spans="1:8" ht="63.75" thickBot="1" x14ac:dyDescent="0.25">
      <c r="A50" s="278"/>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v>
      </c>
      <c r="D50" s="280"/>
      <c r="E50" s="280"/>
      <c r="F50" s="280"/>
      <c r="G50" s="280"/>
      <c r="H50" s="280"/>
    </row>
    <row r="51" spans="1:8" ht="21.75" thickBot="1" x14ac:dyDescent="0.25">
      <c r="A51" s="81"/>
      <c r="B51" s="129"/>
      <c r="C51" s="130"/>
      <c r="D51" s="113"/>
      <c r="E51" s="114"/>
      <c r="F51" s="114"/>
      <c r="G51" s="114"/>
      <c r="H51" s="115"/>
    </row>
    <row r="52" spans="1:8" ht="42" x14ac:dyDescent="0.2">
      <c r="A52" s="281" t="s">
        <v>179</v>
      </c>
      <c r="B52" s="66" t="s">
        <v>180</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"2ГИС.ЧЕБОКСАРЫ" (версия для ПК)</v>
      </c>
      <c r="D52" s="89">
        <v>240</v>
      </c>
      <c r="E52" s="90"/>
      <c r="F52" s="90"/>
      <c r="G52" s="90"/>
      <c r="H52" s="91"/>
    </row>
    <row r="53" spans="1:8" ht="63.75"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v>
      </c>
      <c r="D53" s="99"/>
      <c r="E53" s="100"/>
      <c r="F53" s="100"/>
      <c r="G53" s="100"/>
      <c r="H53" s="101"/>
    </row>
    <row r="54" spans="1:8" s="16" customFormat="1" ht="24.95" customHeight="1" thickBot="1" x14ac:dyDescent="0.25">
      <c r="A54" s="81"/>
      <c r="B54" s="82"/>
      <c r="C54" s="83"/>
      <c r="D54" s="113"/>
      <c r="E54" s="114"/>
      <c r="F54" s="114"/>
      <c r="G54" s="114"/>
      <c r="H54" s="115"/>
    </row>
    <row r="55" spans="1:8" s="16" customFormat="1" ht="48" customHeight="1" x14ac:dyDescent="0.2">
      <c r="A55" s="29" t="s">
        <v>31</v>
      </c>
      <c r="B55" s="30" t="s">
        <v>27</v>
      </c>
      <c r="C5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"2ГИС.ЧЕБОКСАРЫ" (версия для ПК); 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Интернет-площадки и Веб-приложения на основе Cправочника организаций "2ГИС.ЧЕБОКСАРЫ", http://api.2gis.ru/</v>
      </c>
      <c r="D55" s="31">
        <f>F55*1.2</f>
        <v>12600</v>
      </c>
      <c r="E55" s="32">
        <f>F55*1.1</f>
        <v>11550.000000000002</v>
      </c>
      <c r="F55" s="32">
        <v>10500</v>
      </c>
      <c r="G55" s="32">
        <f>F55*0.75</f>
        <v>7875</v>
      </c>
      <c r="H55" s="33">
        <f>F55*0.5</f>
        <v>5250</v>
      </c>
    </row>
    <row r="56" spans="1:8" s="16" customFormat="1" ht="132" customHeight="1" x14ac:dyDescent="0.2">
      <c r="A56" s="34"/>
      <c r="B56" s="35"/>
      <c r="C56" s="35"/>
      <c r="D56" s="36"/>
      <c r="E56" s="37"/>
      <c r="F56" s="37"/>
      <c r="G56" s="37"/>
      <c r="H56" s="38"/>
    </row>
    <row r="57" spans="1:8" s="16" customFormat="1" ht="127.5" customHeight="1" x14ac:dyDescent="0.2">
      <c r="A57" s="34"/>
      <c r="B57" s="39" t="s">
        <v>12</v>
      </c>
      <c r="C5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"2ГИС.ЧЕБОКСАРЫ" (версия для ПК); 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Интернет-площадки и Веб-приложения на основе Cправочника организаций "2ГИС.ЧЕБОКСАРЫ", http://api.2gis.ru/</v>
      </c>
      <c r="D57" s="36"/>
      <c r="E57" s="37"/>
      <c r="F57" s="37"/>
      <c r="G57" s="37"/>
      <c r="H57" s="38"/>
    </row>
    <row r="58" spans="1:8" s="16" customFormat="1" ht="127.5" customHeight="1" thickBot="1" x14ac:dyDescent="0.25">
      <c r="A58" s="119"/>
      <c r="B58" s="120" t="s">
        <v>33</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58" s="121"/>
      <c r="E58" s="122"/>
      <c r="F58" s="122"/>
      <c r="G58" s="122"/>
      <c r="H58" s="123"/>
    </row>
    <row r="59" spans="1:8" s="16" customFormat="1" ht="166.5" customHeight="1" thickBot="1" x14ac:dyDescent="0.25">
      <c r="A59" s="41"/>
      <c r="B59" s="42" t="s">
        <v>13</v>
      </c>
      <c r="C5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59" s="44"/>
      <c r="E59" s="45"/>
      <c r="F59" s="45"/>
      <c r="G59" s="45"/>
      <c r="H59" s="46"/>
    </row>
    <row r="60" spans="1:8" s="16" customFormat="1" ht="24.95" customHeight="1" thickBot="1" x14ac:dyDescent="0.25">
      <c r="A60" s="47"/>
      <c r="B60" s="48"/>
      <c r="C60" s="49"/>
      <c r="D60" s="50"/>
      <c r="E60" s="51"/>
      <c r="F60" s="51"/>
      <c r="G60" s="51"/>
      <c r="H60" s="52"/>
    </row>
    <row r="61" spans="1:8" s="16" customFormat="1" ht="48" customHeight="1" x14ac:dyDescent="0.2">
      <c r="A61" s="53" t="s">
        <v>35</v>
      </c>
      <c r="B61" s="30" t="s">
        <v>27</v>
      </c>
      <c r="C61"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"2ГИС.ЧЕБОКСАРЫ" (версия для ПК); 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Интернет-площадки и Веб-приложения на основе Cправочника организаций "2ГИС.ЧЕБОКСАРЫ", http://api.2gis.ru/</v>
      </c>
      <c r="D61" s="54">
        <f>F61*1.2</f>
        <v>14580</v>
      </c>
      <c r="E61" s="32">
        <f>F61*1.1</f>
        <v>13365.000000000002</v>
      </c>
      <c r="F61" s="32">
        <v>12150</v>
      </c>
      <c r="G61" s="32">
        <f>F61*0.75</f>
        <v>9112.5</v>
      </c>
      <c r="H61" s="33">
        <f>F61*0.5</f>
        <v>6075</v>
      </c>
    </row>
    <row r="62" spans="1:8" s="16" customFormat="1" ht="132" customHeight="1" x14ac:dyDescent="0.2">
      <c r="A62" s="55"/>
      <c r="B62" s="35"/>
      <c r="C62" s="35"/>
      <c r="D62" s="56"/>
      <c r="E62" s="37"/>
      <c r="F62" s="37"/>
      <c r="G62" s="37"/>
      <c r="H62" s="38"/>
    </row>
    <row r="63" spans="1:8" s="16" customFormat="1" ht="138.94999999999999" customHeight="1" x14ac:dyDescent="0.2">
      <c r="A63" s="55"/>
      <c r="B63" s="39" t="s">
        <v>12</v>
      </c>
      <c r="C63"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"2ГИС.ЧЕБОКСАРЫ" (версия для ПК); 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Интернет-площадки и Веб-приложения на основе Cправочника организаций "2ГИС.ЧЕБОКСАРЫ", http://api.2gis.ru/</v>
      </c>
      <c r="D63" s="56"/>
      <c r="E63" s="37"/>
      <c r="F63" s="37"/>
      <c r="G63" s="37"/>
      <c r="H63" s="38"/>
    </row>
    <row r="64" spans="1:8" s="16" customFormat="1" ht="166.5" customHeight="1" x14ac:dyDescent="0.2">
      <c r="A64" s="55"/>
      <c r="B64" s="57" t="s">
        <v>13</v>
      </c>
      <c r="C64"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64" s="56"/>
      <c r="E64" s="37"/>
      <c r="F64" s="37"/>
      <c r="G64" s="37"/>
      <c r="H64" s="38"/>
    </row>
    <row r="65" spans="1:8" s="16" customFormat="1" ht="92.25" customHeight="1" thickBot="1" x14ac:dyDescent="0.25">
      <c r="A65" s="59"/>
      <c r="B65" s="42" t="s">
        <v>36</v>
      </c>
      <c r="C65"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65" s="61"/>
      <c r="E65" s="45"/>
      <c r="F65" s="45"/>
      <c r="G65" s="45"/>
      <c r="H65" s="46"/>
    </row>
    <row r="66" spans="1:8" s="16" customFormat="1" ht="24.95" customHeight="1" thickBot="1" x14ac:dyDescent="0.25">
      <c r="A66" s="81"/>
      <c r="B66" s="82"/>
      <c r="C66" s="83"/>
      <c r="D66" s="84"/>
      <c r="E66" s="85"/>
      <c r="F66" s="85"/>
      <c r="G66" s="85"/>
      <c r="H66" s="86"/>
    </row>
    <row r="67" spans="1:8" s="16" customFormat="1" ht="50.1" customHeight="1" x14ac:dyDescent="0.2">
      <c r="A67" s="65" t="s">
        <v>37</v>
      </c>
      <c r="B67" s="87" t="s">
        <v>23</v>
      </c>
      <c r="C67"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Интернет-площадки и Веб-приложения на основе Cправочника организаций "2ГИС.ЧЕБОКСАРЫ", http://api.2gis.ru/</v>
      </c>
      <c r="D67" s="271">
        <v>108</v>
      </c>
      <c r="E67" s="272"/>
      <c r="F67" s="272"/>
      <c r="G67" s="272"/>
      <c r="H67" s="273"/>
    </row>
    <row r="68" spans="1:8" s="16" customFormat="1" ht="94.5" customHeight="1" x14ac:dyDescent="0.2">
      <c r="A68" s="71"/>
      <c r="B68" s="92"/>
      <c r="C68" s="93"/>
      <c r="D68" s="94"/>
      <c r="E68" s="95"/>
      <c r="F68" s="95"/>
      <c r="G68" s="95"/>
      <c r="H68" s="274"/>
    </row>
    <row r="69" spans="1:8" s="16" customFormat="1" ht="163.5" customHeight="1" thickBot="1" x14ac:dyDescent="0.25">
      <c r="A69" s="77"/>
      <c r="B69" s="97" t="s">
        <v>13</v>
      </c>
      <c r="C69"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69" s="275"/>
      <c r="E69" s="276"/>
      <c r="F69" s="276"/>
      <c r="G69" s="276"/>
      <c r="H69" s="277"/>
    </row>
    <row r="70" spans="1:8" ht="21.75" thickBot="1" x14ac:dyDescent="0.25">
      <c r="A70" s="81"/>
      <c r="B70" s="129"/>
      <c r="C70" s="130"/>
      <c r="D70" s="113"/>
      <c r="E70" s="114"/>
      <c r="F70" s="114"/>
      <c r="G70" s="114"/>
      <c r="H70" s="115"/>
    </row>
    <row r="71" spans="1:8" ht="50.1" customHeight="1" thickBot="1" x14ac:dyDescent="0.25">
      <c r="A71" s="136" t="s">
        <v>38</v>
      </c>
      <c r="B71" s="137"/>
      <c r="C71" s="137"/>
      <c r="D71" s="138" t="str">
        <f>"от "&amp;MIN(D72:D101)&amp;" до "&amp;MAX(D72:D101)</f>
        <v>от 1890 до 56700</v>
      </c>
      <c r="E71" s="139"/>
      <c r="F71" s="139"/>
      <c r="G71" s="139"/>
      <c r="H71" s="140"/>
    </row>
    <row r="72" spans="1:8" ht="37.5" customHeight="1" x14ac:dyDescent="0.2">
      <c r="A72" s="141" t="s">
        <v>39</v>
      </c>
      <c r="B72" s="142"/>
      <c r="C72" s="143" t="str">
        <f>"Электронный справочник на основе Справочника организаций "&amp;$C$2&amp;" (версия для ПК)"</f>
        <v>Электронный справочник на основе Справочника организаций "2ГИС.ЧЕБОКСАРЫ" (версия для ПК)</v>
      </c>
      <c r="D72" s="144">
        <v>1890</v>
      </c>
      <c r="E72" s="145"/>
      <c r="F72" s="145"/>
      <c r="G72" s="145"/>
      <c r="H72" s="146"/>
    </row>
    <row r="73" spans="1:8" ht="37.5" customHeight="1" x14ac:dyDescent="0.2">
      <c r="A73" s="147" t="s">
        <v>40</v>
      </c>
      <c r="B73" s="148"/>
      <c r="C73" s="143"/>
      <c r="D73" s="36">
        <v>3780</v>
      </c>
      <c r="E73" s="37"/>
      <c r="F73" s="37"/>
      <c r="G73" s="37"/>
      <c r="H73" s="38"/>
    </row>
    <row r="74" spans="1:8" ht="37.5" customHeight="1" x14ac:dyDescent="0.2">
      <c r="A74" s="147" t="s">
        <v>41</v>
      </c>
      <c r="B74" s="148"/>
      <c r="C74" s="143"/>
      <c r="D74" s="36">
        <v>5670</v>
      </c>
      <c r="E74" s="37"/>
      <c r="F74" s="37"/>
      <c r="G74" s="37"/>
      <c r="H74" s="38"/>
    </row>
    <row r="75" spans="1:8" ht="37.5" customHeight="1" x14ac:dyDescent="0.2">
      <c r="A75" s="147" t="s">
        <v>42</v>
      </c>
      <c r="B75" s="148"/>
      <c r="C75" s="143"/>
      <c r="D75" s="36">
        <v>7560</v>
      </c>
      <c r="E75" s="37"/>
      <c r="F75" s="37"/>
      <c r="G75" s="37"/>
      <c r="H75" s="38"/>
    </row>
    <row r="76" spans="1:8" ht="37.5" customHeight="1" x14ac:dyDescent="0.2">
      <c r="A76" s="147" t="s">
        <v>43</v>
      </c>
      <c r="B76" s="148"/>
      <c r="C76" s="143"/>
      <c r="D76" s="36">
        <v>9450</v>
      </c>
      <c r="E76" s="37"/>
      <c r="F76" s="37"/>
      <c r="G76" s="37"/>
      <c r="H76" s="38"/>
    </row>
    <row r="77" spans="1:8" ht="37.5" customHeight="1" x14ac:dyDescent="0.2">
      <c r="A77" s="147" t="s">
        <v>44</v>
      </c>
      <c r="B77" s="148"/>
      <c r="C77" s="143"/>
      <c r="D77" s="36">
        <v>11340</v>
      </c>
      <c r="E77" s="37"/>
      <c r="F77" s="37"/>
      <c r="G77" s="37"/>
      <c r="H77" s="38"/>
    </row>
    <row r="78" spans="1:8" ht="37.5" customHeight="1" x14ac:dyDescent="0.2">
      <c r="A78" s="147" t="s">
        <v>45</v>
      </c>
      <c r="B78" s="148"/>
      <c r="C78" s="143"/>
      <c r="D78" s="36">
        <v>13230</v>
      </c>
      <c r="E78" s="37"/>
      <c r="F78" s="37"/>
      <c r="G78" s="37"/>
      <c r="H78" s="38"/>
    </row>
    <row r="79" spans="1:8" ht="37.5" customHeight="1" x14ac:dyDescent="0.2">
      <c r="A79" s="147" t="s">
        <v>46</v>
      </c>
      <c r="B79" s="148"/>
      <c r="C79" s="143"/>
      <c r="D79" s="36">
        <v>15120</v>
      </c>
      <c r="E79" s="37"/>
      <c r="F79" s="37"/>
      <c r="G79" s="37"/>
      <c r="H79" s="38"/>
    </row>
    <row r="80" spans="1:8" ht="37.5" customHeight="1" x14ac:dyDescent="0.2">
      <c r="A80" s="147" t="s">
        <v>47</v>
      </c>
      <c r="B80" s="148"/>
      <c r="C80" s="143"/>
      <c r="D80" s="36">
        <v>17010</v>
      </c>
      <c r="E80" s="37"/>
      <c r="F80" s="37"/>
      <c r="G80" s="37"/>
      <c r="H80" s="38"/>
    </row>
    <row r="81" spans="1:8" ht="37.5" customHeight="1" x14ac:dyDescent="0.2">
      <c r="A81" s="147" t="s">
        <v>48</v>
      </c>
      <c r="B81" s="148"/>
      <c r="C81" s="143"/>
      <c r="D81" s="36">
        <v>18900</v>
      </c>
      <c r="E81" s="37"/>
      <c r="F81" s="37"/>
      <c r="G81" s="37"/>
      <c r="H81" s="38"/>
    </row>
    <row r="82" spans="1:8" ht="37.5" customHeight="1" x14ac:dyDescent="0.2">
      <c r="A82" s="147" t="s">
        <v>49</v>
      </c>
      <c r="B82" s="148"/>
      <c r="C82" s="143"/>
      <c r="D82" s="36">
        <v>20790</v>
      </c>
      <c r="E82" s="37"/>
      <c r="F82" s="37"/>
      <c r="G82" s="37"/>
      <c r="H82" s="38"/>
    </row>
    <row r="83" spans="1:8" ht="37.5" customHeight="1" x14ac:dyDescent="0.2">
      <c r="A83" s="147" t="s">
        <v>50</v>
      </c>
      <c r="B83" s="148"/>
      <c r="C83" s="143"/>
      <c r="D83" s="36">
        <v>22680</v>
      </c>
      <c r="E83" s="37"/>
      <c r="F83" s="37"/>
      <c r="G83" s="37"/>
      <c r="H83" s="38"/>
    </row>
    <row r="84" spans="1:8" ht="37.5" customHeight="1" x14ac:dyDescent="0.2">
      <c r="A84" s="147" t="s">
        <v>51</v>
      </c>
      <c r="B84" s="148"/>
      <c r="C84" s="143"/>
      <c r="D84" s="36">
        <v>24570</v>
      </c>
      <c r="E84" s="37"/>
      <c r="F84" s="37"/>
      <c r="G84" s="37"/>
      <c r="H84" s="38"/>
    </row>
    <row r="85" spans="1:8" ht="37.5" customHeight="1" x14ac:dyDescent="0.2">
      <c r="A85" s="147" t="s">
        <v>52</v>
      </c>
      <c r="B85" s="148"/>
      <c r="C85" s="143"/>
      <c r="D85" s="36">
        <v>26460</v>
      </c>
      <c r="E85" s="37"/>
      <c r="F85" s="37"/>
      <c r="G85" s="37"/>
      <c r="H85" s="38"/>
    </row>
    <row r="86" spans="1:8" ht="37.5" customHeight="1" x14ac:dyDescent="0.2">
      <c r="A86" s="147" t="s">
        <v>53</v>
      </c>
      <c r="B86" s="148"/>
      <c r="C86" s="143"/>
      <c r="D86" s="36">
        <v>28350</v>
      </c>
      <c r="E86" s="37"/>
      <c r="F86" s="37"/>
      <c r="G86" s="37"/>
      <c r="H86" s="38"/>
    </row>
    <row r="87" spans="1:8" ht="37.5" customHeight="1" x14ac:dyDescent="0.2">
      <c r="A87" s="147" t="s">
        <v>54</v>
      </c>
      <c r="B87" s="148"/>
      <c r="C87" s="143"/>
      <c r="D87" s="36">
        <v>30240</v>
      </c>
      <c r="E87" s="37"/>
      <c r="F87" s="37"/>
      <c r="G87" s="37"/>
      <c r="H87" s="38"/>
    </row>
    <row r="88" spans="1:8" ht="37.5" customHeight="1" x14ac:dyDescent="0.2">
      <c r="A88" s="147" t="s">
        <v>55</v>
      </c>
      <c r="B88" s="148"/>
      <c r="C88" s="143"/>
      <c r="D88" s="36">
        <v>32130</v>
      </c>
      <c r="E88" s="37"/>
      <c r="F88" s="37"/>
      <c r="G88" s="37"/>
      <c r="H88" s="38"/>
    </row>
    <row r="89" spans="1:8" ht="37.5" customHeight="1" x14ac:dyDescent="0.2">
      <c r="A89" s="147" t="s">
        <v>56</v>
      </c>
      <c r="B89" s="148"/>
      <c r="C89" s="143"/>
      <c r="D89" s="36">
        <v>34020</v>
      </c>
      <c r="E89" s="37"/>
      <c r="F89" s="37"/>
      <c r="G89" s="37"/>
      <c r="H89" s="38"/>
    </row>
    <row r="90" spans="1:8" ht="37.5" customHeight="1" x14ac:dyDescent="0.2">
      <c r="A90" s="147" t="s">
        <v>57</v>
      </c>
      <c r="B90" s="148"/>
      <c r="C90" s="143"/>
      <c r="D90" s="36">
        <v>35910</v>
      </c>
      <c r="E90" s="37"/>
      <c r="F90" s="37"/>
      <c r="G90" s="37"/>
      <c r="H90" s="38"/>
    </row>
    <row r="91" spans="1:8" ht="37.5" customHeight="1" x14ac:dyDescent="0.2">
      <c r="A91" s="147" t="s">
        <v>58</v>
      </c>
      <c r="B91" s="148"/>
      <c r="C91" s="143"/>
      <c r="D91" s="36">
        <v>37800</v>
      </c>
      <c r="E91" s="37"/>
      <c r="F91" s="37"/>
      <c r="G91" s="37"/>
      <c r="H91" s="38"/>
    </row>
    <row r="92" spans="1:8" ht="37.5" customHeight="1" x14ac:dyDescent="0.2">
      <c r="A92" s="147" t="s">
        <v>181</v>
      </c>
      <c r="B92" s="148"/>
      <c r="C92" s="143"/>
      <c r="D92" s="36">
        <v>39690</v>
      </c>
      <c r="E92" s="37"/>
      <c r="F92" s="37"/>
      <c r="G92" s="37"/>
      <c r="H92" s="38"/>
    </row>
    <row r="93" spans="1:8" ht="37.5" customHeight="1" x14ac:dyDescent="0.2">
      <c r="A93" s="147" t="s">
        <v>182</v>
      </c>
      <c r="B93" s="148"/>
      <c r="C93" s="143"/>
      <c r="D93" s="36">
        <v>41580</v>
      </c>
      <c r="E93" s="37"/>
      <c r="F93" s="37"/>
      <c r="G93" s="37"/>
      <c r="H93" s="38"/>
    </row>
    <row r="94" spans="1:8" ht="37.5" customHeight="1" x14ac:dyDescent="0.2">
      <c r="A94" s="147" t="s">
        <v>183</v>
      </c>
      <c r="B94" s="148"/>
      <c r="C94" s="143"/>
      <c r="D94" s="36">
        <v>43470</v>
      </c>
      <c r="E94" s="37"/>
      <c r="F94" s="37"/>
      <c r="G94" s="37"/>
      <c r="H94" s="38"/>
    </row>
    <row r="95" spans="1:8" ht="37.5" customHeight="1" x14ac:dyDescent="0.2">
      <c r="A95" s="147" t="s">
        <v>184</v>
      </c>
      <c r="B95" s="148"/>
      <c r="C95" s="143"/>
      <c r="D95" s="36">
        <v>45360</v>
      </c>
      <c r="E95" s="37"/>
      <c r="F95" s="37"/>
      <c r="G95" s="37"/>
      <c r="H95" s="38"/>
    </row>
    <row r="96" spans="1:8" ht="37.5" customHeight="1" x14ac:dyDescent="0.2">
      <c r="A96" s="147" t="s">
        <v>185</v>
      </c>
      <c r="B96" s="148"/>
      <c r="C96" s="143"/>
      <c r="D96" s="36">
        <v>47250</v>
      </c>
      <c r="E96" s="37"/>
      <c r="F96" s="37"/>
      <c r="G96" s="37"/>
      <c r="H96" s="38"/>
    </row>
    <row r="97" spans="1:8" ht="37.5" customHeight="1" x14ac:dyDescent="0.2">
      <c r="A97" s="147" t="s">
        <v>186</v>
      </c>
      <c r="B97" s="148"/>
      <c r="C97" s="143"/>
      <c r="D97" s="36">
        <v>49140</v>
      </c>
      <c r="E97" s="37"/>
      <c r="F97" s="37"/>
      <c r="G97" s="37"/>
      <c r="H97" s="38"/>
    </row>
    <row r="98" spans="1:8" ht="37.5" customHeight="1" x14ac:dyDescent="0.2">
      <c r="A98" s="147" t="s">
        <v>187</v>
      </c>
      <c r="B98" s="148"/>
      <c r="C98" s="143"/>
      <c r="D98" s="36">
        <v>51030</v>
      </c>
      <c r="E98" s="37"/>
      <c r="F98" s="37"/>
      <c r="G98" s="37"/>
      <c r="H98" s="38"/>
    </row>
    <row r="99" spans="1:8" ht="37.5" customHeight="1" x14ac:dyDescent="0.2">
      <c r="A99" s="147" t="s">
        <v>188</v>
      </c>
      <c r="B99" s="148"/>
      <c r="C99" s="143"/>
      <c r="D99" s="36">
        <v>52920</v>
      </c>
      <c r="E99" s="37"/>
      <c r="F99" s="37"/>
      <c r="G99" s="37"/>
      <c r="H99" s="38"/>
    </row>
    <row r="100" spans="1:8" ht="37.5" customHeight="1" x14ac:dyDescent="0.2">
      <c r="A100" s="147" t="s">
        <v>189</v>
      </c>
      <c r="B100" s="148"/>
      <c r="C100" s="143"/>
      <c r="D100" s="36">
        <v>54810</v>
      </c>
      <c r="E100" s="37"/>
      <c r="F100" s="37"/>
      <c r="G100" s="37"/>
      <c r="H100" s="38"/>
    </row>
    <row r="101" spans="1:8" ht="37.5" customHeight="1" thickBot="1" x14ac:dyDescent="0.25">
      <c r="A101" s="147" t="s">
        <v>190</v>
      </c>
      <c r="B101" s="148"/>
      <c r="C101" s="143"/>
      <c r="D101" s="36">
        <v>56700</v>
      </c>
      <c r="E101" s="37"/>
      <c r="F101" s="37"/>
      <c r="G101" s="37"/>
      <c r="H101" s="38"/>
    </row>
    <row r="102" spans="1:8" ht="50.1" customHeight="1" thickBot="1" x14ac:dyDescent="0.25">
      <c r="A102" s="136" t="s">
        <v>59</v>
      </c>
      <c r="B102" s="137"/>
      <c r="C102" s="137"/>
      <c r="D102" s="138" t="e">
        <f>"от "&amp;MIN(D103:D114)&amp;" до "&amp;MAX(D103:D114)</f>
        <v>#REF!</v>
      </c>
      <c r="E102" s="139"/>
      <c r="F102" s="139"/>
      <c r="G102" s="139"/>
      <c r="H102" s="140"/>
    </row>
    <row r="103" spans="1:8" ht="139.5" customHeight="1" x14ac:dyDescent="0.2">
      <c r="A103" s="514" t="s">
        <v>616</v>
      </c>
      <c r="B103" s="150" t="s">
        <v>197</v>
      </c>
      <c r="C103" s="3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103" s="152">
        <v>1212</v>
      </c>
      <c r="E103" s="152"/>
      <c r="F103" s="152"/>
      <c r="G103" s="152"/>
      <c r="H103" s="153"/>
    </row>
    <row r="104" spans="1:8" ht="151.5" x14ac:dyDescent="0.2">
      <c r="A104" s="691" t="s">
        <v>617</v>
      </c>
      <c r="B104" s="150" t="s">
        <v>13</v>
      </c>
      <c r="C104" s="355"/>
      <c r="D104" s="152" t="e">
        <v>#REF!</v>
      </c>
      <c r="E104" s="152"/>
      <c r="F104" s="152"/>
      <c r="G104" s="152"/>
      <c r="H104" s="153"/>
    </row>
    <row r="105" spans="1:8" ht="151.5" x14ac:dyDescent="0.2">
      <c r="A105" s="149" t="s">
        <v>60</v>
      </c>
      <c r="B105" s="150" t="s">
        <v>13</v>
      </c>
      <c r="C105" s="35"/>
      <c r="D105" s="152">
        <v>1212</v>
      </c>
      <c r="E105" s="152"/>
      <c r="F105" s="152"/>
      <c r="G105" s="152"/>
      <c r="H105" s="153"/>
    </row>
    <row r="106" spans="1:8" ht="37.5" customHeight="1" x14ac:dyDescent="0.2">
      <c r="A106" s="154" t="s">
        <v>61</v>
      </c>
      <c r="B106" s="155"/>
      <c r="C106" s="156" t="str">
        <f>"Электронный справочник на основе Справочника организаций "&amp;$C$2&amp;" (версия для ПК)"</f>
        <v>Электронный справочник на основе Справочника организаций "2ГИС.ЧЕБОКСАРЫ" (версия для ПК)</v>
      </c>
      <c r="D106" s="157">
        <v>84</v>
      </c>
      <c r="E106" s="157"/>
      <c r="F106" s="157"/>
      <c r="G106" s="157"/>
      <c r="H106" s="158"/>
    </row>
    <row r="107" spans="1:8" ht="37.5" customHeight="1" x14ac:dyDescent="0.2">
      <c r="A107" s="154" t="s">
        <v>62</v>
      </c>
      <c r="B107" s="155"/>
      <c r="C107" s="159"/>
      <c r="D107" s="157">
        <v>534</v>
      </c>
      <c r="E107" s="157"/>
      <c r="F107" s="157"/>
      <c r="G107" s="157"/>
      <c r="H107" s="158"/>
    </row>
    <row r="108" spans="1:8" ht="37.5" customHeight="1" x14ac:dyDescent="0.2">
      <c r="A108" s="154" t="s">
        <v>63</v>
      </c>
      <c r="B108" s="155"/>
      <c r="C108" s="159"/>
      <c r="D108" s="157">
        <v>354</v>
      </c>
      <c r="E108" s="157"/>
      <c r="F108" s="157"/>
      <c r="G108" s="157"/>
      <c r="H108" s="158"/>
    </row>
    <row r="109" spans="1:8" ht="37.5" customHeight="1" x14ac:dyDescent="0.2">
      <c r="A109" s="160" t="s">
        <v>64</v>
      </c>
      <c r="B109" s="161"/>
      <c r="C109" s="159"/>
      <c r="D109" s="157">
        <v>474</v>
      </c>
      <c r="E109" s="157"/>
      <c r="F109" s="157"/>
      <c r="G109" s="157"/>
      <c r="H109" s="158"/>
    </row>
    <row r="110" spans="1:8" ht="37.5" customHeight="1" x14ac:dyDescent="0.2">
      <c r="A110" s="154" t="s">
        <v>65</v>
      </c>
      <c r="B110" s="155"/>
      <c r="C110" s="159"/>
      <c r="D110" s="157">
        <v>120</v>
      </c>
      <c r="E110" s="157"/>
      <c r="F110" s="157"/>
      <c r="G110" s="157"/>
      <c r="H110" s="158"/>
    </row>
    <row r="111" spans="1:8" ht="37.5" customHeight="1" x14ac:dyDescent="0.2">
      <c r="A111" s="154" t="s">
        <v>66</v>
      </c>
      <c r="B111" s="155"/>
      <c r="C111" s="159"/>
      <c r="D111" s="157">
        <v>120</v>
      </c>
      <c r="E111" s="157"/>
      <c r="F111" s="157"/>
      <c r="G111" s="157"/>
      <c r="H111" s="158"/>
    </row>
    <row r="112" spans="1:8" ht="37.5" customHeight="1" x14ac:dyDescent="0.2">
      <c r="A112" s="154" t="s">
        <v>67</v>
      </c>
      <c r="B112" s="155"/>
      <c r="C112" s="159"/>
      <c r="D112" s="157">
        <v>240</v>
      </c>
      <c r="E112" s="157"/>
      <c r="F112" s="157"/>
      <c r="G112" s="157"/>
      <c r="H112" s="158"/>
    </row>
    <row r="113" spans="1:8" ht="37.5" customHeight="1" x14ac:dyDescent="0.2">
      <c r="A113" s="154" t="s">
        <v>68</v>
      </c>
      <c r="B113" s="155"/>
      <c r="C113" s="159"/>
      <c r="D113" s="157">
        <v>360</v>
      </c>
      <c r="E113" s="157"/>
      <c r="F113" s="157"/>
      <c r="G113" s="157"/>
      <c r="H113" s="158"/>
    </row>
    <row r="114" spans="1:8" ht="37.5" customHeight="1" thickBot="1" x14ac:dyDescent="0.25">
      <c r="A114" s="162" t="s">
        <v>69</v>
      </c>
      <c r="B114" s="163"/>
      <c r="C114" s="164"/>
      <c r="D114" s="165">
        <v>930</v>
      </c>
      <c r="E114" s="165"/>
      <c r="F114" s="165"/>
      <c r="G114" s="165"/>
      <c r="H114" s="166"/>
    </row>
    <row r="115" spans="1:8" s="16" customFormat="1" ht="117.75" customHeight="1" thickBot="1" x14ac:dyDescent="0.25">
      <c r="A115" s="287" t="s">
        <v>71</v>
      </c>
      <c r="B115" s="288"/>
      <c r="C115" s="28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"2ГИС.ЧЕБОКСАРЫ" (версия для ПК); 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Интернет-площадки и Веб-приложения на основе Cправочника организаций "2ГИС.ЧЕБОКСАРЫ", http://api.2gis.ru/</v>
      </c>
      <c r="D115" s="45">
        <v>36</v>
      </c>
      <c r="E115" s="45"/>
      <c r="F115" s="45"/>
      <c r="G115" s="45"/>
      <c r="H115" s="46"/>
    </row>
    <row r="116" spans="1:8" ht="50.1" customHeight="1" thickBot="1" x14ac:dyDescent="0.25">
      <c r="A116" s="24" t="s">
        <v>72</v>
      </c>
      <c r="B116" s="25"/>
      <c r="C116" s="26"/>
      <c r="D116" s="173" t="str">
        <f>"от "&amp;MIN(D118,D138:H139,F179,D140:H154)&amp;" до "&amp;MAX(D118,D138:H139,F179,D140:H154)</f>
        <v>от 264 до 16140</v>
      </c>
      <c r="E116" s="173"/>
      <c r="F116" s="173"/>
      <c r="G116" s="173"/>
      <c r="H116" s="174"/>
    </row>
    <row r="117" spans="1:8" ht="21.75" thickBot="1" x14ac:dyDescent="0.25">
      <c r="A117" s="290"/>
      <c r="B117" s="291"/>
      <c r="C117" s="130"/>
      <c r="D117" s="292"/>
      <c r="E117" s="292"/>
      <c r="F117" s="292"/>
      <c r="G117" s="292"/>
      <c r="H117" s="293"/>
    </row>
    <row r="118" spans="1:8" ht="56.25" customHeight="1" thickBot="1" x14ac:dyDescent="0.25">
      <c r="A118" s="179" t="s">
        <v>73</v>
      </c>
      <c r="B118" s="180"/>
      <c r="C118"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"2ГИС.ЧЕБОКСАРЫ" (версия для ПК); Интернет-площадка 2gis.kz на основе Cправочника организаций "2ГИС.ЧЕБОКСАРЫ"; Электронный справочник на основе Справочника организаций "2ГИС.ЧЕБОКСАРЫ" (мобильная версия); Интернет-площадки и Веб-приложения на основе Cправочника организаций "2ГИС.ЧЕБОКСАРЫ", http://api.2gis.kz/</v>
      </c>
      <c r="D118" s="182">
        <v>9168</v>
      </c>
      <c r="E118" s="182"/>
      <c r="F118" s="182"/>
      <c r="G118" s="182"/>
      <c r="H118" s="183"/>
    </row>
    <row r="119" spans="1:8" ht="56.25" customHeight="1" thickBot="1" x14ac:dyDescent="0.25">
      <c r="A119" s="184" t="s">
        <v>74</v>
      </c>
      <c r="B119" s="185"/>
      <c r="C119" s="186"/>
      <c r="D119" s="187" t="s">
        <v>75</v>
      </c>
      <c r="E119" s="188"/>
      <c r="F119" s="188"/>
      <c r="G119" s="188"/>
      <c r="H119" s="189"/>
    </row>
    <row r="120" spans="1:8" ht="56.25" customHeight="1" x14ac:dyDescent="0.2">
      <c r="A120" s="190" t="s">
        <v>76</v>
      </c>
      <c r="B120" s="191"/>
      <c r="C120" s="186"/>
      <c r="D120" s="157">
        <f>D118/4</f>
        <v>2292</v>
      </c>
      <c r="E120" s="157"/>
      <c r="F120" s="157"/>
      <c r="G120" s="157"/>
      <c r="H120" s="158"/>
    </row>
    <row r="121" spans="1:8" ht="56.25" customHeight="1" x14ac:dyDescent="0.2">
      <c r="A121" s="190" t="s">
        <v>77</v>
      </c>
      <c r="B121" s="191"/>
      <c r="C121" s="186"/>
      <c r="D121" s="157">
        <f>D118/5</f>
        <v>1833.6</v>
      </c>
      <c r="E121" s="157"/>
      <c r="F121" s="157"/>
      <c r="G121" s="157"/>
      <c r="H121" s="158"/>
    </row>
    <row r="122" spans="1:8" ht="56.25" customHeight="1" x14ac:dyDescent="0.2">
      <c r="A122" s="190" t="s">
        <v>78</v>
      </c>
      <c r="B122" s="191"/>
      <c r="C122" s="186"/>
      <c r="D122" s="157">
        <f>D118/6</f>
        <v>1528</v>
      </c>
      <c r="E122" s="157"/>
      <c r="F122" s="157"/>
      <c r="G122" s="157"/>
      <c r="H122" s="158"/>
    </row>
    <row r="123" spans="1:8" ht="56.25" customHeight="1" x14ac:dyDescent="0.2">
      <c r="A123" s="190" t="s">
        <v>79</v>
      </c>
      <c r="B123" s="191"/>
      <c r="C123" s="186"/>
      <c r="D123" s="157">
        <f>D118/7</f>
        <v>1309.7142857142858</v>
      </c>
      <c r="E123" s="157"/>
      <c r="F123" s="157"/>
      <c r="G123" s="157"/>
      <c r="H123" s="158"/>
    </row>
    <row r="124" spans="1:8" ht="56.25" customHeight="1" x14ac:dyDescent="0.2">
      <c r="A124" s="190" t="s">
        <v>80</v>
      </c>
      <c r="B124" s="191"/>
      <c r="C124" s="186"/>
      <c r="D124" s="157">
        <f>D118/8</f>
        <v>1146</v>
      </c>
      <c r="E124" s="157"/>
      <c r="F124" s="157"/>
      <c r="G124" s="157"/>
      <c r="H124" s="158"/>
    </row>
    <row r="125" spans="1:8" ht="56.25" customHeight="1" x14ac:dyDescent="0.2">
      <c r="A125" s="190" t="s">
        <v>81</v>
      </c>
      <c r="B125" s="191"/>
      <c r="C125" s="186"/>
      <c r="D125" s="157">
        <f>D118/9</f>
        <v>1018.6666666666666</v>
      </c>
      <c r="E125" s="157"/>
      <c r="F125" s="157"/>
      <c r="G125" s="157"/>
      <c r="H125" s="158"/>
    </row>
    <row r="126" spans="1:8" ht="56.25" customHeight="1" x14ac:dyDescent="0.2">
      <c r="A126" s="190" t="s">
        <v>82</v>
      </c>
      <c r="B126" s="191"/>
      <c r="C126" s="186"/>
      <c r="D126" s="157">
        <f>D118/10</f>
        <v>916.8</v>
      </c>
      <c r="E126" s="157"/>
      <c r="F126" s="157"/>
      <c r="G126" s="157"/>
      <c r="H126" s="158"/>
    </row>
    <row r="127" spans="1:8" ht="56.25" customHeight="1" thickBot="1" x14ac:dyDescent="0.25">
      <c r="A127" s="179" t="s">
        <v>83</v>
      </c>
      <c r="B127" s="180"/>
      <c r="C127" s="186"/>
      <c r="D127" s="182">
        <v>11016</v>
      </c>
      <c r="E127" s="182"/>
      <c r="F127" s="182"/>
      <c r="G127" s="182"/>
      <c r="H127" s="183"/>
    </row>
    <row r="128" spans="1:8" ht="56.25" customHeight="1" thickBot="1" x14ac:dyDescent="0.25">
      <c r="A128" s="184" t="s">
        <v>74</v>
      </c>
      <c r="B128" s="185"/>
      <c r="C128" s="186"/>
      <c r="D128" s="187" t="s">
        <v>75</v>
      </c>
      <c r="E128" s="188"/>
      <c r="F128" s="188"/>
      <c r="G128" s="188"/>
      <c r="H128" s="189"/>
    </row>
    <row r="129" spans="1:8" ht="56.25" customHeight="1" x14ac:dyDescent="0.2">
      <c r="A129" s="190" t="s">
        <v>76</v>
      </c>
      <c r="B129" s="191"/>
      <c r="C129" s="186"/>
      <c r="D129" s="157">
        <v>2754</v>
      </c>
      <c r="E129" s="157"/>
      <c r="F129" s="157"/>
      <c r="G129" s="157"/>
      <c r="H129" s="158"/>
    </row>
    <row r="130" spans="1:8" ht="56.25" customHeight="1" x14ac:dyDescent="0.2">
      <c r="A130" s="190" t="s">
        <v>77</v>
      </c>
      <c r="B130" s="191"/>
      <c r="C130" s="186"/>
      <c r="D130" s="157">
        <v>2203.1999999999998</v>
      </c>
      <c r="E130" s="157"/>
      <c r="F130" s="157"/>
      <c r="G130" s="157"/>
      <c r="H130" s="158"/>
    </row>
    <row r="131" spans="1:8" ht="56.25" customHeight="1" x14ac:dyDescent="0.2">
      <c r="A131" s="190" t="s">
        <v>78</v>
      </c>
      <c r="B131" s="191"/>
      <c r="C131" s="186"/>
      <c r="D131" s="157">
        <v>1836</v>
      </c>
      <c r="E131" s="157"/>
      <c r="F131" s="157"/>
      <c r="G131" s="157"/>
      <c r="H131" s="158"/>
    </row>
    <row r="132" spans="1:8" ht="56.25" customHeight="1" x14ac:dyDescent="0.2">
      <c r="A132" s="190" t="s">
        <v>79</v>
      </c>
      <c r="B132" s="191"/>
      <c r="C132" s="186"/>
      <c r="D132" s="157">
        <v>1573.7142857142856</v>
      </c>
      <c r="E132" s="157"/>
      <c r="F132" s="157"/>
      <c r="G132" s="157"/>
      <c r="H132" s="158"/>
    </row>
    <row r="133" spans="1:8" ht="56.25" customHeight="1" x14ac:dyDescent="0.2">
      <c r="A133" s="190" t="s">
        <v>80</v>
      </c>
      <c r="B133" s="191"/>
      <c r="C133" s="186"/>
      <c r="D133" s="157">
        <v>1377</v>
      </c>
      <c r="E133" s="157"/>
      <c r="F133" s="157"/>
      <c r="G133" s="157"/>
      <c r="H133" s="158"/>
    </row>
    <row r="134" spans="1:8" ht="56.25" customHeight="1" x14ac:dyDescent="0.2">
      <c r="A134" s="190" t="s">
        <v>81</v>
      </c>
      <c r="B134" s="191"/>
      <c r="C134" s="186"/>
      <c r="D134" s="157">
        <v>1224</v>
      </c>
      <c r="E134" s="157"/>
      <c r="F134" s="157"/>
      <c r="G134" s="157"/>
      <c r="H134" s="158"/>
    </row>
    <row r="135" spans="1:8" ht="56.25" customHeight="1" thickBot="1" x14ac:dyDescent="0.25">
      <c r="A135" s="190" t="s">
        <v>82</v>
      </c>
      <c r="B135" s="191"/>
      <c r="C135" s="194"/>
      <c r="D135" s="157">
        <v>1101.5999999999999</v>
      </c>
      <c r="E135" s="157"/>
      <c r="F135" s="157"/>
      <c r="G135" s="157"/>
      <c r="H135" s="158"/>
    </row>
    <row r="136" spans="1:8" s="16" customFormat="1" ht="62.45" customHeight="1" thickBot="1" x14ac:dyDescent="0.25">
      <c r="A136" s="195" t="s">
        <v>84</v>
      </c>
      <c r="B136" s="196"/>
      <c r="C136"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136" s="44">
        <v>14976</v>
      </c>
      <c r="E136" s="45"/>
      <c r="F136" s="45"/>
      <c r="G136" s="45"/>
      <c r="H136" s="46"/>
    </row>
    <row r="137" spans="1:8" ht="21.75" thickBot="1" x14ac:dyDescent="0.25">
      <c r="A137" s="290"/>
      <c r="B137" s="291"/>
      <c r="C137" s="125"/>
      <c r="D137" s="292"/>
      <c r="E137" s="292"/>
      <c r="F137" s="292"/>
      <c r="G137" s="292"/>
      <c r="H137" s="293"/>
    </row>
    <row r="138" spans="1:8" ht="50.1" customHeight="1" x14ac:dyDescent="0.2">
      <c r="A138" s="160" t="s">
        <v>85</v>
      </c>
      <c r="B138" s="161"/>
      <c r="C138" s="201" t="str">
        <f>"Интернет-площадка 2gis.ru на основе Cправочника организаций "&amp;$C$2&amp;""</f>
        <v>Интернет-площадка 2gis.ru на основе Cправочника организаций "2ГИС.ЧЕБОКСАРЫ"</v>
      </c>
      <c r="D138" s="31">
        <v>2808</v>
      </c>
      <c r="E138" s="32"/>
      <c r="F138" s="32"/>
      <c r="G138" s="32"/>
      <c r="H138" s="33"/>
    </row>
    <row r="139" spans="1:8" ht="50.1" customHeight="1" x14ac:dyDescent="0.2">
      <c r="A139" s="160" t="s">
        <v>86</v>
      </c>
      <c r="B139" s="161"/>
      <c r="C139" s="202" t="str">
        <f>"Электронный справочник на основе Справочника организаций "&amp;$C$2&amp;" (версия для ПК)"</f>
        <v>Электронный справочник на основе Справочника организаций "2ГИС.ЧЕБОКСАРЫ" (версия для ПК)</v>
      </c>
      <c r="D139" s="121">
        <v>534</v>
      </c>
      <c r="E139" s="122"/>
      <c r="F139" s="122"/>
      <c r="G139" s="122"/>
      <c r="H139" s="123"/>
    </row>
    <row r="140" spans="1:8" ht="50.1" customHeight="1" x14ac:dyDescent="0.2">
      <c r="A140" s="160" t="s">
        <v>87</v>
      </c>
      <c r="B140" s="161"/>
      <c r="C140" s="202" t="str">
        <f>"Электронный справочник на основе Справочника организаций "&amp;$C$2&amp;" (версия для ПК)"</f>
        <v>Электронный справочник на основе Справочника организаций "2ГИС.ЧЕБОКСАРЫ" (версия для ПК)</v>
      </c>
      <c r="D140" s="36">
        <v>1290</v>
      </c>
      <c r="E140" s="37"/>
      <c r="F140" s="37"/>
      <c r="G140" s="37"/>
      <c r="H140" s="38"/>
    </row>
    <row r="141" spans="1:8" ht="50.1" customHeight="1" x14ac:dyDescent="0.2">
      <c r="A141" s="160" t="s">
        <v>88</v>
      </c>
      <c r="B141" s="161"/>
      <c r="C141" s="202" t="str">
        <f>"Интернет-площадка 2gis.ru на основе Cправочника организаций "&amp;$C$2&amp;""</f>
        <v>Интернет-площадка 2gis.ru на основе Cправочника организаций "2ГИС.ЧЕБОКСАРЫ"</v>
      </c>
      <c r="D141" s="36">
        <v>6138</v>
      </c>
      <c r="E141" s="37"/>
      <c r="F141" s="37"/>
      <c r="G141" s="37"/>
      <c r="H141" s="38"/>
    </row>
    <row r="142" spans="1:8" ht="50.1" customHeight="1" x14ac:dyDescent="0.2">
      <c r="A142" s="160" t="s">
        <v>89</v>
      </c>
      <c r="B142" s="161"/>
      <c r="C142" s="202" t="str">
        <f>"Интернет-площадка 2gis.ru на основе Cправочника организаций "&amp;$C$2&amp;""</f>
        <v>Интернет-площадка 2gis.ru на основе Cправочника организаций "2ГИС.ЧЕБОКСАРЫ"</v>
      </c>
      <c r="D142" s="36">
        <v>7365.5999999999995</v>
      </c>
      <c r="E142" s="37"/>
      <c r="F142" s="37"/>
      <c r="G142" s="37"/>
      <c r="H142" s="38"/>
    </row>
    <row r="143" spans="1:8" ht="50.1" customHeight="1" x14ac:dyDescent="0.2">
      <c r="A143" s="160" t="s">
        <v>90</v>
      </c>
      <c r="B143" s="161"/>
      <c r="C143" s="202" t="str">
        <f>"Электронный справочник на основе Справочника организаций "&amp;$C$2&amp;" (версия для ПК)"</f>
        <v>Электронный справочник на основе Справочника организаций "2ГИС.ЧЕБОКСАРЫ" (версия для ПК)</v>
      </c>
      <c r="D143" s="36">
        <v>534</v>
      </c>
      <c r="E143" s="37"/>
      <c r="F143" s="37"/>
      <c r="G143" s="37"/>
      <c r="H143" s="38"/>
    </row>
    <row r="144" spans="1:8" ht="50.1" customHeight="1" x14ac:dyDescent="0.2">
      <c r="A144" s="160" t="s">
        <v>91</v>
      </c>
      <c r="B144" s="161"/>
      <c r="C144" s="202" t="str">
        <f>"Электронный справочник на основе Справочника организаций "&amp;$C$2&amp;" (версия для ПК)"</f>
        <v>Электронный справочник на основе Справочника организаций "2ГИС.ЧЕБОКСАРЫ" (версия для ПК)</v>
      </c>
      <c r="D144" s="36">
        <v>948</v>
      </c>
      <c r="E144" s="37"/>
      <c r="F144" s="37"/>
      <c r="G144" s="37"/>
      <c r="H144" s="38"/>
    </row>
    <row r="145" spans="1:8" ht="50.1" customHeight="1" x14ac:dyDescent="0.2">
      <c r="A145" s="160" t="s">
        <v>92</v>
      </c>
      <c r="B145" s="161"/>
      <c r="C145" s="202" t="str">
        <f>"Электронный справочник на основе Справочника организаций "&amp;$C$2&amp;" (версия для ПК)"</f>
        <v>Электронный справочник на основе Справочника организаций "2ГИС.ЧЕБОКСАРЫ" (версия для ПК)</v>
      </c>
      <c r="D145" s="36">
        <v>1830</v>
      </c>
      <c r="E145" s="37"/>
      <c r="F145" s="37"/>
      <c r="G145" s="37"/>
      <c r="H145" s="38"/>
    </row>
    <row r="146" spans="1:8" ht="50.1" customHeight="1" x14ac:dyDescent="0.2">
      <c r="A146" s="160" t="s">
        <v>93</v>
      </c>
      <c r="B146" s="161"/>
      <c r="C146" s="202" t="str">
        <f>C179</f>
        <v>электронный справочник на основе Справочника организаций "2ГИС.ЧЕБОКСАРЫ" (мобильная версия 2ГИС 4.0 и выше)</v>
      </c>
      <c r="D146" s="36">
        <v>13662</v>
      </c>
      <c r="E146" s="37"/>
      <c r="F146" s="37"/>
      <c r="G146" s="37"/>
      <c r="H146" s="38"/>
    </row>
    <row r="147" spans="1:8" ht="50.1" customHeight="1" x14ac:dyDescent="0.2">
      <c r="A147" s="160" t="s">
        <v>94</v>
      </c>
      <c r="B147" s="161"/>
      <c r="C147" s="202" t="s">
        <v>95</v>
      </c>
      <c r="D147" s="36">
        <v>264</v>
      </c>
      <c r="E147" s="37"/>
      <c r="F147" s="37"/>
      <c r="G147" s="37"/>
      <c r="H147" s="38"/>
    </row>
    <row r="148" spans="1:8" ht="79.5" customHeight="1" x14ac:dyDescent="0.2">
      <c r="A148" s="160" t="s">
        <v>96</v>
      </c>
      <c r="B148" s="161"/>
      <c r="C148"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"2ГИС.ЧЕБОКСАРЫ" (мобильная версия 2ГИС 4.0 и выше); Интернет-площадка 2gis.ru на основе Cправочника организаций "2ГИС.ЧЕБОКСАРЫ"</v>
      </c>
      <c r="D148" s="36">
        <v>4116</v>
      </c>
      <c r="E148" s="37"/>
      <c r="F148" s="37"/>
      <c r="G148" s="37"/>
      <c r="H148" s="38"/>
    </row>
    <row r="149" spans="1:8" ht="79.5" customHeight="1" x14ac:dyDescent="0.2">
      <c r="A149" s="160" t="s">
        <v>97</v>
      </c>
      <c r="B149" s="161"/>
      <c r="C149" s="202" t="str">
        <f t="shared" ref="C149:C151"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"2ГИС.ЧЕБОКСАРЫ" (мобильная версия 2ГИС 4.0 и выше); Интернет-площадка 2gis.ru на основе Cправочника организаций "2ГИС.ЧЕБОКСАРЫ"</v>
      </c>
      <c r="D149" s="36">
        <v>3300</v>
      </c>
      <c r="E149" s="37"/>
      <c r="F149" s="37"/>
      <c r="G149" s="37"/>
      <c r="H149" s="38"/>
    </row>
    <row r="150" spans="1:8" ht="79.5" customHeight="1" x14ac:dyDescent="0.2">
      <c r="A150" s="160" t="s">
        <v>98</v>
      </c>
      <c r="B150" s="161"/>
      <c r="C150" s="202" t="str">
        <f t="shared" si="0"/>
        <v>электронный справочник на основе Справочника организаций "2ГИС.ЧЕБОКСАРЫ" (мобильная версия 2ГИС 4.0 и выше); Интернет-площадка 2gis.ru на основе Cправочника организаций "2ГИС.ЧЕБОКСАРЫ"</v>
      </c>
      <c r="D150" s="36">
        <v>3198</v>
      </c>
      <c r="E150" s="37"/>
      <c r="F150" s="37"/>
      <c r="G150" s="37"/>
      <c r="H150" s="38"/>
    </row>
    <row r="151" spans="1:8" ht="79.5" customHeight="1" x14ac:dyDescent="0.2">
      <c r="A151" s="160" t="s">
        <v>99</v>
      </c>
      <c r="B151" s="161"/>
      <c r="C151" s="202" t="str">
        <f t="shared" si="0"/>
        <v>электронный справочник на основе Справочника организаций "2ГИС.ЧЕБОКСАРЫ" (мобильная версия 2ГИС 4.0 и выше); Интернет-площадка 2gis.ru на основе Cправочника организаций "2ГИС.ЧЕБОКСАРЫ"</v>
      </c>
      <c r="D151" s="36">
        <v>1650</v>
      </c>
      <c r="E151" s="37"/>
      <c r="F151" s="37"/>
      <c r="G151" s="37"/>
      <c r="H151" s="38"/>
    </row>
    <row r="152" spans="1:8" ht="79.5" customHeight="1" x14ac:dyDescent="0.2">
      <c r="A152" s="160" t="s">
        <v>100</v>
      </c>
      <c r="B152" s="161" t="s">
        <v>100</v>
      </c>
      <c r="C152"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"2ГИС.ЧЕБОКСАРЫ" (мобильная версия 2ГИС 4.0 и выше); Интернет-площадка 2gis.ru на основе Cправочника организаций "2ГИС.ЧЕБОКСАРЫ"</v>
      </c>
      <c r="D152" s="36">
        <v>16140</v>
      </c>
      <c r="E152" s="37"/>
      <c r="F152" s="37"/>
      <c r="G152" s="37"/>
      <c r="H152" s="38"/>
    </row>
    <row r="153" spans="1:8" ht="79.5" customHeight="1" x14ac:dyDescent="0.2">
      <c r="A153" s="160" t="s">
        <v>101</v>
      </c>
      <c r="B153" s="161" t="s">
        <v>101</v>
      </c>
      <c r="C153"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"2ГИС.ЧЕБОКСАРЫ" (мобильная версия 2ГИС 4.0 и выше); Интернет-площадка 2gis.ru на основе Cправочника организаций "2ГИС.ЧЕБОКСАРЫ"</v>
      </c>
      <c r="D153" s="36">
        <v>8250</v>
      </c>
      <c r="E153" s="37"/>
      <c r="F153" s="37"/>
      <c r="G153" s="37"/>
      <c r="H153" s="38"/>
    </row>
    <row r="154" spans="1:8" ht="50.1" customHeight="1" thickBot="1" x14ac:dyDescent="0.25">
      <c r="A154" s="160" t="s">
        <v>102</v>
      </c>
      <c r="B154" s="161"/>
      <c r="C154" s="202" t="str">
        <f>"Электронный справочник на основе Справочника организаций "&amp;$C$2&amp;" (версия для ПК)"</f>
        <v>Электронный справочник на основе Справочника организаций "2ГИС.ЧЕБОКСАРЫ" (версия для ПК)</v>
      </c>
      <c r="D154" s="36">
        <v>495</v>
      </c>
      <c r="E154" s="37"/>
      <c r="F154" s="37"/>
      <c r="G154" s="37"/>
      <c r="H154" s="38"/>
    </row>
    <row r="155" spans="1:8" s="16" customFormat="1" ht="102" customHeight="1" thickBot="1" x14ac:dyDescent="0.25">
      <c r="A155" s="160" t="s">
        <v>16</v>
      </c>
      <c r="B155" s="161"/>
      <c r="C155"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155" s="36">
        <v>1368</v>
      </c>
      <c r="E155" s="37"/>
      <c r="F155" s="37"/>
      <c r="G155" s="37"/>
      <c r="H155" s="38"/>
    </row>
    <row r="156" spans="1:8" s="16" customFormat="1" ht="102" customHeight="1" thickBot="1" x14ac:dyDescent="0.25">
      <c r="A156" s="160" t="s">
        <v>103</v>
      </c>
      <c r="B156" s="161"/>
      <c r="C156"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156" s="36">
        <v>100002</v>
      </c>
      <c r="E156" s="37"/>
      <c r="F156" s="37"/>
      <c r="G156" s="37"/>
      <c r="H156" s="38"/>
    </row>
    <row r="157" spans="1:8" s="16" customFormat="1" ht="126" customHeight="1" x14ac:dyDescent="0.2">
      <c r="A157" s="160" t="s">
        <v>104</v>
      </c>
      <c r="B157" s="161"/>
      <c r="C157" s="30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"2ГИС.ЧЕБОКСАРЫ" (версия для ПК); 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Интернет-площадки и Веб-приложения на основе Cправочника организаций "2ГИС.ЧЕБОКСАРЫ", http://api.2gis.ru/</v>
      </c>
      <c r="D157" s="36">
        <v>12420</v>
      </c>
      <c r="E157" s="37"/>
      <c r="F157" s="37"/>
      <c r="G157" s="37"/>
      <c r="H157" s="38"/>
    </row>
    <row r="158" spans="1:8" s="16" customFormat="1" ht="96" customHeight="1" x14ac:dyDescent="0.2">
      <c r="A158" s="154" t="s">
        <v>105</v>
      </c>
      <c r="B158" s="204"/>
      <c r="C158"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Интернет-площадки и Веб-приложения на основе Cправочника организаций "2ГИС.ЧЕБОКСАРЫ", http://api.2gis.ru/</v>
      </c>
      <c r="D158" s="36">
        <v>5760</v>
      </c>
      <c r="E158" s="37"/>
      <c r="F158" s="37"/>
      <c r="G158" s="37"/>
      <c r="H158" s="38"/>
    </row>
    <row r="159" spans="1:8" s="16" customFormat="1" ht="96" customHeight="1" x14ac:dyDescent="0.2">
      <c r="A159" s="154" t="s">
        <v>106</v>
      </c>
      <c r="B159" s="204"/>
      <c r="C159"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"2ГИС.ЧЕБОКСАРЫ" (мобильная версия 2ГИС 4.0 и выше)</v>
      </c>
      <c r="D159" s="36">
        <v>5514</v>
      </c>
      <c r="E159" s="37"/>
      <c r="F159" s="37"/>
      <c r="G159" s="37"/>
      <c r="H159" s="38"/>
    </row>
    <row r="160" spans="1:8" ht="50.1" customHeight="1" x14ac:dyDescent="0.2">
      <c r="A160" s="160" t="s">
        <v>107</v>
      </c>
      <c r="B160" s="161"/>
      <c r="C160" s="202" t="str">
        <f>"Интернет-площадка 2gis.ru на основе Cправочника организаций "&amp;$C$2&amp;""</f>
        <v>Интернет-площадка 2gis.ru на основе Cправочника организаций "2ГИС.ЧЕБОКСАРЫ"</v>
      </c>
      <c r="D160" s="36">
        <v>3960</v>
      </c>
      <c r="E160" s="37"/>
      <c r="F160" s="37"/>
      <c r="G160" s="37"/>
      <c r="H160" s="38"/>
    </row>
    <row r="161" spans="1:8" ht="50.1" customHeight="1" x14ac:dyDescent="0.2">
      <c r="A161" s="160" t="s">
        <v>108</v>
      </c>
      <c r="B161" s="161"/>
      <c r="C161" s="202" t="str">
        <f t="shared" ref="C161:C170" si="1">"Электронный справочник на основе Справочника организаций "&amp;$C$2&amp;" (версия для ПК)"</f>
        <v>Электронный справочник на основе Справочника организаций "2ГИС.ЧЕБОКСАРЫ" (версия для ПК)</v>
      </c>
      <c r="D161" s="36">
        <v>840</v>
      </c>
      <c r="E161" s="37"/>
      <c r="F161" s="37"/>
      <c r="G161" s="37"/>
      <c r="H161" s="38"/>
    </row>
    <row r="162" spans="1:8" ht="50.1" customHeight="1" x14ac:dyDescent="0.2">
      <c r="A162" s="160" t="s">
        <v>109</v>
      </c>
      <c r="B162" s="161"/>
      <c r="C162" s="202" t="str">
        <f t="shared" si="1"/>
        <v>Электронный справочник на основе Справочника организаций "2ГИС.ЧЕБОКСАРЫ" (версия для ПК)</v>
      </c>
      <c r="D162" s="36">
        <v>1920</v>
      </c>
      <c r="E162" s="37"/>
      <c r="F162" s="37"/>
      <c r="G162" s="37"/>
      <c r="H162" s="38"/>
    </row>
    <row r="163" spans="1:8" ht="50.1" customHeight="1" x14ac:dyDescent="0.2">
      <c r="A163" s="160" t="s">
        <v>110</v>
      </c>
      <c r="B163" s="161"/>
      <c r="C163" s="202" t="str">
        <f>"Интернет-площадка 2gis.ru на основе Cправочника организаций "&amp;$C$2&amp;""</f>
        <v>Интернет-площадка 2gis.ru на основе Cправочника организаций "2ГИС.ЧЕБОКСАРЫ"</v>
      </c>
      <c r="D163" s="36">
        <v>8640</v>
      </c>
      <c r="E163" s="37"/>
      <c r="F163" s="37"/>
      <c r="G163" s="37"/>
      <c r="H163" s="38"/>
    </row>
    <row r="164" spans="1:8" ht="50.1" customHeight="1" x14ac:dyDescent="0.2">
      <c r="A164" s="160" t="s">
        <v>111</v>
      </c>
      <c r="B164" s="161"/>
      <c r="C164" s="202" t="str">
        <f>"Интернет-площадка 2gis.ru на основе Cправочника организаций "&amp;$C$2&amp;""</f>
        <v>Интернет-площадка 2gis.ru на основе Cправочника организаций "2ГИС.ЧЕБОКСАРЫ"</v>
      </c>
      <c r="D164" s="36">
        <v>10368</v>
      </c>
      <c r="E164" s="37"/>
      <c r="F164" s="37"/>
      <c r="G164" s="37"/>
      <c r="H164" s="38"/>
    </row>
    <row r="165" spans="1:8" ht="50.1" customHeight="1" x14ac:dyDescent="0.2">
      <c r="A165" s="160" t="s">
        <v>112</v>
      </c>
      <c r="B165" s="161"/>
      <c r="C165" s="202" t="str">
        <f t="shared" si="1"/>
        <v>Электронный справочник на основе Справочника организаций "2ГИС.ЧЕБОКСАРЫ" (версия для ПК)</v>
      </c>
      <c r="D165" s="36">
        <v>840</v>
      </c>
      <c r="E165" s="37"/>
      <c r="F165" s="37"/>
      <c r="G165" s="37"/>
      <c r="H165" s="38"/>
    </row>
    <row r="166" spans="1:8" ht="50.1" customHeight="1" x14ac:dyDescent="0.2">
      <c r="A166" s="160" t="s">
        <v>113</v>
      </c>
      <c r="B166" s="161"/>
      <c r="C166" s="202" t="str">
        <f t="shared" si="1"/>
        <v>Электронный справочник на основе Справочника организаций "2ГИС.ЧЕБОКСАРЫ" (версия для ПК)</v>
      </c>
      <c r="D166" s="36">
        <v>1440</v>
      </c>
      <c r="E166" s="37"/>
      <c r="F166" s="37"/>
      <c r="G166" s="37"/>
      <c r="H166" s="38"/>
    </row>
    <row r="167" spans="1:8" ht="50.1" customHeight="1" x14ac:dyDescent="0.2">
      <c r="A167" s="160" t="s">
        <v>114</v>
      </c>
      <c r="B167" s="161"/>
      <c r="C167" s="202" t="str">
        <f t="shared" si="1"/>
        <v>Электронный справочник на основе Справочника организаций "2ГИС.ЧЕБОКСАРЫ" (версия для ПК)</v>
      </c>
      <c r="D167" s="36">
        <v>2640</v>
      </c>
      <c r="E167" s="37"/>
      <c r="F167" s="37"/>
      <c r="G167" s="37"/>
      <c r="H167" s="38"/>
    </row>
    <row r="168" spans="1:8" ht="50.1" customHeight="1" x14ac:dyDescent="0.2">
      <c r="A168" s="160" t="s">
        <v>115</v>
      </c>
      <c r="B168" s="161"/>
      <c r="C168" s="202" t="s">
        <v>95</v>
      </c>
      <c r="D168" s="36">
        <v>480</v>
      </c>
      <c r="E168" s="37"/>
      <c r="F168" s="37"/>
      <c r="G168" s="37"/>
      <c r="H168" s="38"/>
    </row>
    <row r="169" spans="1:8" ht="81.75" customHeight="1" x14ac:dyDescent="0.2">
      <c r="A169" s="160" t="s">
        <v>116</v>
      </c>
      <c r="B169" s="161"/>
      <c r="C169"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"2ГИС.ЧЕБОКСАРЫ" (мобильная версия 2ГИС 4.0 и выше); Интернет-площадка 2gis.ru на основе Cправочника организаций "2ГИС.ЧЕБОКСАРЫ"</v>
      </c>
      <c r="D169" s="36">
        <v>22680</v>
      </c>
      <c r="E169" s="37"/>
      <c r="F169" s="37"/>
      <c r="G169" s="37"/>
      <c r="H169" s="38"/>
    </row>
    <row r="170" spans="1:8" ht="50.1" customHeight="1" thickBot="1" x14ac:dyDescent="0.25">
      <c r="A170" s="160" t="s">
        <v>117</v>
      </c>
      <c r="B170" s="161"/>
      <c r="C170" s="202" t="str">
        <f t="shared" si="1"/>
        <v>Электронный справочник на основе Справочника организаций "2ГИС.ЧЕБОКСАРЫ" (версия для ПК)</v>
      </c>
      <c r="D170" s="44">
        <v>720</v>
      </c>
      <c r="E170" s="45"/>
      <c r="F170" s="45"/>
      <c r="G170" s="45"/>
      <c r="H170" s="46"/>
    </row>
    <row r="171" spans="1:8" s="28" customFormat="1" ht="50.1" customHeight="1" thickBot="1" x14ac:dyDescent="0.25">
      <c r="A171" s="24" t="s">
        <v>118</v>
      </c>
      <c r="B171" s="25"/>
      <c r="C171" s="26"/>
      <c r="D171" s="173"/>
      <c r="E171" s="173"/>
      <c r="F171" s="173"/>
      <c r="G171" s="173"/>
      <c r="H171" s="174"/>
    </row>
    <row r="172" spans="1:8" s="28" customFormat="1" ht="50.1" customHeight="1" thickBot="1" x14ac:dyDescent="0.25">
      <c r="A172" s="491" t="s">
        <v>5</v>
      </c>
      <c r="B172" s="494"/>
      <c r="C172" s="495" t="s">
        <v>7</v>
      </c>
      <c r="D172" s="20" t="s">
        <v>8</v>
      </c>
      <c r="E172" s="21"/>
      <c r="F172" s="21"/>
      <c r="G172" s="21"/>
      <c r="H172" s="22"/>
    </row>
    <row r="173" spans="1:8" s="16" customFormat="1" ht="50.1" customHeight="1" x14ac:dyDescent="0.2">
      <c r="A173" s="154" t="s">
        <v>119</v>
      </c>
      <c r="B173" s="204"/>
      <c r="C173" s="496" t="str">
        <f>"Электронный справочник на основе Справочника организаций "&amp;$C$2&amp;" (мобильная версия)"</f>
        <v>Электронный справочник на основе Справочника организаций "2ГИС.ЧЕБОКСАРЫ" (мобильная версия)</v>
      </c>
      <c r="D173" s="36">
        <v>7704</v>
      </c>
      <c r="E173" s="37"/>
      <c r="F173" s="37"/>
      <c r="G173" s="37"/>
      <c r="H173" s="38"/>
    </row>
    <row r="174" spans="1:8" s="16" customFormat="1" ht="50.1" customHeight="1" thickBot="1" x14ac:dyDescent="0.25">
      <c r="A174" s="162" t="s">
        <v>120</v>
      </c>
      <c r="B174" s="626"/>
      <c r="C174" s="497"/>
      <c r="D174" s="36">
        <v>6600</v>
      </c>
      <c r="E174" s="37"/>
      <c r="F174" s="37"/>
      <c r="G174" s="37"/>
      <c r="H174" s="38"/>
    </row>
    <row r="175" spans="1:8" s="16" customFormat="1" ht="50.1" customHeight="1" x14ac:dyDescent="0.2">
      <c r="A175" s="207" t="s">
        <v>121</v>
      </c>
      <c r="B175" s="208"/>
      <c r="C175" s="497"/>
      <c r="D175" s="297">
        <v>3300</v>
      </c>
      <c r="E175" s="157"/>
      <c r="F175" s="157"/>
      <c r="G175" s="157"/>
      <c r="H175" s="157"/>
    </row>
    <row r="176" spans="1:8" s="16" customFormat="1" ht="50.1" customHeight="1" x14ac:dyDescent="0.2">
      <c r="A176" s="207" t="s">
        <v>122</v>
      </c>
      <c r="B176" s="208"/>
      <c r="C176" s="497"/>
      <c r="D176" s="297">
        <v>330</v>
      </c>
      <c r="E176" s="157"/>
      <c r="F176" s="157"/>
      <c r="G176" s="157"/>
      <c r="H176" s="157"/>
    </row>
    <row r="177" spans="1:8" s="16" customFormat="1" ht="50.1" customHeight="1" thickBot="1" x14ac:dyDescent="0.25">
      <c r="A177" s="207" t="s">
        <v>123</v>
      </c>
      <c r="B177" s="208"/>
      <c r="C177" s="498"/>
      <c r="D177" s="78">
        <v>1260</v>
      </c>
      <c r="E177" s="79"/>
      <c r="F177" s="79"/>
      <c r="G177" s="79"/>
      <c r="H177" s="79"/>
    </row>
    <row r="178" spans="1:8" s="16" customFormat="1" ht="50.1" customHeight="1" thickBot="1" x14ac:dyDescent="0.25">
      <c r="A178" s="24" t="s">
        <v>124</v>
      </c>
      <c r="B178" s="25"/>
      <c r="C178" s="26"/>
      <c r="D178" s="173"/>
      <c r="E178" s="173"/>
      <c r="F178" s="173"/>
      <c r="G178" s="173"/>
      <c r="H178" s="174"/>
    </row>
    <row r="179" spans="1:8" ht="50.1" customHeight="1" x14ac:dyDescent="0.2">
      <c r="A179" s="160" t="s">
        <v>125</v>
      </c>
      <c r="B179" s="161"/>
      <c r="C179"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"2ГИС.ЧЕБОКСАРЫ" (мобильная версия 2ГИС 4.0 и выше)</v>
      </c>
      <c r="D179" s="212">
        <f>F179*1.2</f>
        <v>1800</v>
      </c>
      <c r="E179" s="213">
        <f>F179*1.1</f>
        <v>1650.0000000000002</v>
      </c>
      <c r="F179" s="213">
        <v>1500</v>
      </c>
      <c r="G179" s="213">
        <f>F179*0.75</f>
        <v>1125</v>
      </c>
      <c r="H179" s="214">
        <f>F179*0.5</f>
        <v>750</v>
      </c>
    </row>
    <row r="180" spans="1:8" ht="50.1" customHeight="1" x14ac:dyDescent="0.2">
      <c r="A180" s="160" t="s">
        <v>126</v>
      </c>
      <c r="B180" s="161"/>
      <c r="C180" s="202" t="str">
        <f>"Интернет-площадка 2gis.ru на основе Cправочника организаций "&amp;$C$2&amp;""</f>
        <v>Интернет-площадка 2gis.ru на основе Cправочника организаций "2ГИС.ЧЕБОКСАРЫ"</v>
      </c>
      <c r="D180" s="36">
        <v>1500</v>
      </c>
      <c r="E180" s="37"/>
      <c r="F180" s="37"/>
      <c r="G180" s="37"/>
      <c r="H180" s="38"/>
    </row>
    <row r="181" spans="1:8" ht="50.1" customHeight="1" x14ac:dyDescent="0.2">
      <c r="A181" s="160" t="s">
        <v>127</v>
      </c>
      <c r="B181" s="161"/>
      <c r="C181" s="202" t="str">
        <f>"Электронный справочник на основе Справочника организаций "&amp;$C$2&amp;" (версия для ПК)"</f>
        <v>Электронный справочник на основе Справочника организаций "2ГИС.ЧЕБОКСАРЫ" (версия для ПК)</v>
      </c>
      <c r="D181" s="36">
        <v>414</v>
      </c>
      <c r="E181" s="37"/>
      <c r="F181" s="37"/>
      <c r="G181" s="37"/>
      <c r="H181" s="38"/>
    </row>
    <row r="182" spans="1:8" ht="50.1" customHeight="1" x14ac:dyDescent="0.2">
      <c r="A182" s="160" t="s">
        <v>128</v>
      </c>
      <c r="B182" s="161"/>
      <c r="C182"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"2ГИС.ЧЕБОКСАРЫ" (мобильная версия 2ГИС 4.0 и выше)</v>
      </c>
      <c r="D182" s="212">
        <f>F182*1.2</f>
        <v>2592</v>
      </c>
      <c r="E182" s="213">
        <f>F182*1.1</f>
        <v>2376</v>
      </c>
      <c r="F182" s="213">
        <v>2160</v>
      </c>
      <c r="G182" s="213">
        <f>F182*0.75</f>
        <v>1620</v>
      </c>
      <c r="H182" s="214">
        <f>F182*0.5</f>
        <v>1080</v>
      </c>
    </row>
    <row r="183" spans="1:8" ht="50.1" customHeight="1" x14ac:dyDescent="0.2">
      <c r="A183" s="160" t="s">
        <v>199</v>
      </c>
      <c r="B183" s="161"/>
      <c r="C183" s="202" t="str">
        <f>"Интернет-площадка 2gis.ru на основе Cправочника организаций "&amp;$C$2&amp;""</f>
        <v>Интернет-площадка 2gis.ru на основе Cправочника организаций "2ГИС.ЧЕБОКСАРЫ"</v>
      </c>
      <c r="D183" s="36">
        <v>2160</v>
      </c>
      <c r="E183" s="37"/>
      <c r="F183" s="37"/>
      <c r="G183" s="37"/>
      <c r="H183" s="38"/>
    </row>
    <row r="184" spans="1:8" ht="50.1" customHeight="1" x14ac:dyDescent="0.2">
      <c r="A184" s="160" t="s">
        <v>130</v>
      </c>
      <c r="B184" s="161"/>
      <c r="C184" s="202" t="str">
        <f>"Электронный справочник на основе Справочника организаций "&amp;$C$2&amp;" (версия для ПК)"</f>
        <v>Электронный справочник на основе Справочника организаций "2ГИС.ЧЕБОКСАРЫ" (версия для ПК)</v>
      </c>
      <c r="D184" s="36">
        <v>600</v>
      </c>
      <c r="E184" s="37"/>
      <c r="F184" s="37"/>
      <c r="G184" s="37"/>
      <c r="H184" s="38"/>
    </row>
    <row r="185" spans="1:8" s="16" customFormat="1" ht="126" customHeight="1" thickBot="1" x14ac:dyDescent="0.25">
      <c r="A185" s="160" t="s">
        <v>131</v>
      </c>
      <c r="B185" s="161"/>
      <c r="C185" s="215" t="str">
        <f>C180</f>
        <v>Интернет-площадка 2gis.ru на основе Cправочника организаций "2ГИС.ЧЕБОКСАРЫ"</v>
      </c>
      <c r="D185" s="212">
        <f>F185*1.2</f>
        <v>1800</v>
      </c>
      <c r="E185" s="213">
        <f>F185*1.1</f>
        <v>1650.0000000000002</v>
      </c>
      <c r="F185" s="213">
        <v>1500</v>
      </c>
      <c r="G185" s="213">
        <f>F185*0.75</f>
        <v>1125</v>
      </c>
      <c r="H185" s="214">
        <f>F185*0.5</f>
        <v>750</v>
      </c>
    </row>
    <row r="186" spans="1:8" ht="50.1" customHeight="1" thickBot="1" x14ac:dyDescent="0.25">
      <c r="A186" s="24" t="s">
        <v>200</v>
      </c>
      <c r="B186" s="25"/>
      <c r="C186" s="26"/>
      <c r="D186" s="173"/>
      <c r="E186" s="173"/>
      <c r="F186" s="173"/>
      <c r="G186" s="173"/>
      <c r="H186" s="174"/>
    </row>
    <row r="187" spans="1:8" s="23" customFormat="1" ht="30" customHeight="1" thickBot="1" x14ac:dyDescent="0.25">
      <c r="A187" s="302"/>
      <c r="B187" s="303"/>
      <c r="C187" s="460"/>
      <c r="D187" s="303"/>
      <c r="E187" s="303"/>
      <c r="F187" s="303"/>
      <c r="G187" s="303"/>
      <c r="H187" s="304"/>
    </row>
    <row r="188" spans="1:8" s="16" customFormat="1" ht="185.25" customHeight="1" x14ac:dyDescent="0.2">
      <c r="A188" s="160" t="s">
        <v>201</v>
      </c>
      <c r="B188" s="161"/>
      <c r="C188"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"2ГИС.ЧЕБОКСАРЫ" (версия для ПК); 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188" s="31">
        <v>9300</v>
      </c>
      <c r="E188" s="32"/>
      <c r="F188" s="32"/>
      <c r="G188" s="32"/>
      <c r="H188" s="33"/>
    </row>
    <row r="189" spans="1:8" s="16" customFormat="1" ht="83.25" customHeight="1" thickBot="1" x14ac:dyDescent="0.25">
      <c r="A189" s="160" t="s">
        <v>202</v>
      </c>
      <c r="B189" s="161"/>
      <c r="C189" s="209"/>
      <c r="D189" s="36">
        <v>9300</v>
      </c>
      <c r="E189" s="37"/>
      <c r="F189" s="37"/>
      <c r="G189" s="37"/>
      <c r="H189" s="38"/>
    </row>
    <row r="190" spans="1:8" ht="21.75" thickBot="1" x14ac:dyDescent="0.25">
      <c r="A190" s="290"/>
      <c r="B190" s="291"/>
      <c r="C190" s="125"/>
      <c r="D190" s="292"/>
      <c r="E190" s="292"/>
      <c r="F190" s="292"/>
      <c r="G190" s="292"/>
      <c r="H190" s="293"/>
    </row>
    <row r="192" spans="1:8" ht="21" x14ac:dyDescent="0.2">
      <c r="A192" s="220"/>
      <c r="B192" s="221" t="s">
        <v>133</v>
      </c>
      <c r="C192" s="222" t="s">
        <v>718</v>
      </c>
      <c r="D192" s="222"/>
      <c r="E192" s="223"/>
      <c r="F192" s="223"/>
      <c r="G192" s="223"/>
      <c r="H192" s="223"/>
    </row>
    <row r="193" spans="1:8" ht="21" x14ac:dyDescent="0.2">
      <c r="A193" s="220"/>
      <c r="B193" s="223"/>
      <c r="C193" s="224" t="s">
        <v>719</v>
      </c>
      <c r="D193" s="224"/>
      <c r="E193" s="223"/>
      <c r="F193" s="223"/>
      <c r="G193" s="223"/>
      <c r="H193" s="223"/>
    </row>
    <row r="194" spans="1:8" ht="21" x14ac:dyDescent="0.2">
      <c r="A194" s="220"/>
      <c r="B194" s="223"/>
      <c r="C194" s="224" t="s">
        <v>720</v>
      </c>
      <c r="D194" s="224"/>
      <c r="E194" s="223"/>
      <c r="F194" s="223"/>
      <c r="G194" s="223"/>
      <c r="H194" s="223"/>
    </row>
    <row r="195" spans="1:8" ht="21" x14ac:dyDescent="0.2">
      <c r="C195" s="224"/>
      <c r="D195" s="224"/>
      <c r="E195" s="223"/>
      <c r="F195" s="223"/>
      <c r="G195" s="223"/>
      <c r="H195" s="217"/>
    </row>
    <row r="196" spans="1:8" ht="26.25" customHeight="1" x14ac:dyDescent="0.2">
      <c r="A196" s="227" t="str">
        <f>Абакан_юр!A174</f>
        <v>По соглашению сторон в качестве валюты платежа могут выступать украинские гривны, в этом случае курс следующий: 1 руб. = 0,4408 гривен</v>
      </c>
      <c r="B196" s="227"/>
      <c r="C196" s="227"/>
      <c r="D196" s="228"/>
      <c r="E196" s="228"/>
      <c r="F196" s="229"/>
      <c r="G196" s="230"/>
      <c r="H196" s="230"/>
    </row>
    <row r="197" spans="1:8" ht="26.25" customHeight="1" x14ac:dyDescent="0.2">
      <c r="A197" s="227" t="str">
        <f>Абакан_юр!A175</f>
        <v>По соглашению сторон в качестве валюты платежа могут выступать дирхамы ОАЭ, в этом случае курс следующий: 1 руб. = 0,0420 дирхам</v>
      </c>
      <c r="B197" s="227"/>
      <c r="C197" s="227"/>
      <c r="D197" s="228"/>
      <c r="E197" s="228"/>
      <c r="F197" s="229"/>
      <c r="G197" s="232"/>
      <c r="H197" s="232"/>
    </row>
    <row r="198" spans="1:8" ht="26.25" customHeight="1" x14ac:dyDescent="0.2">
      <c r="A198" s="227" t="str">
        <f>Абакан_юр!A176</f>
        <v>По соглашению сторон в качестве валюты платежа могут выступать доллары США, в этом случае курс следующий: 1 руб. = 0,0114 доллара</v>
      </c>
      <c r="B198" s="227"/>
      <c r="C198" s="227"/>
      <c r="D198" s="228"/>
      <c r="E198" s="228"/>
      <c r="F198" s="229"/>
      <c r="G198" s="232"/>
      <c r="H198" s="232"/>
    </row>
    <row r="199" spans="1:8" ht="26.25" customHeight="1" x14ac:dyDescent="0.2">
      <c r="A199" s="227" t="str">
        <f>Абакан_юр!A177</f>
        <v>По соглашению сторон в качестве валюты платежа могут выступать евро, в этом случае курс следующий: 1 руб. = 0,0105 евро</v>
      </c>
      <c r="B199" s="227"/>
      <c r="C199" s="227"/>
      <c r="D199" s="228"/>
      <c r="E199" s="229"/>
      <c r="F199" s="229"/>
      <c r="G199" s="232"/>
      <c r="H199" s="232"/>
    </row>
    <row r="200" spans="1:8" ht="26.25" customHeight="1" x14ac:dyDescent="0.2">
      <c r="A200" s="227" t="str">
        <f>Абакан_юр!A178</f>
        <v>По соглашению сторон в качестве валюты платежа могут выступать чешские кроны, в этом случае курс следующий: 1 руб. = 0,2605 крона</v>
      </c>
      <c r="B200" s="227"/>
      <c r="C200" s="227"/>
      <c r="D200" s="228"/>
      <c r="E200" s="229"/>
      <c r="F200" s="229"/>
      <c r="G200" s="232"/>
      <c r="H200" s="232"/>
    </row>
    <row r="201" spans="1:8" ht="26.25" customHeight="1" x14ac:dyDescent="0.2">
      <c r="A201" s="227" t="str">
        <f>Абакан_юр!A179</f>
        <v>По соглашению сторон в качестве валюты платежа могут выступать киргизские сомы, в этом случае курс следующий: 1 руб. = 1,0083 сом</v>
      </c>
      <c r="B201" s="227"/>
      <c r="C201" s="227"/>
      <c r="D201" s="228"/>
      <c r="E201" s="228"/>
      <c r="F201" s="229"/>
      <c r="G201" s="232"/>
      <c r="H201" s="232"/>
    </row>
    <row r="202" spans="1:8" ht="26.25" customHeight="1" x14ac:dyDescent="0.2">
      <c r="A202" s="227" t="str">
        <f>Абакан_юр!A180</f>
        <v>По соглашению сторон в качестве валюты платежа могут выступать казахстанские тенге, в этом случае курс следующий: 1 руб. = 5,0473 тенге</v>
      </c>
      <c r="B202" s="227"/>
      <c r="C202" s="227"/>
      <c r="D202" s="228"/>
      <c r="E202" s="228"/>
      <c r="F202" s="229"/>
      <c r="G202" s="232"/>
      <c r="H202" s="232"/>
    </row>
    <row r="203" spans="1:8" ht="26.25" x14ac:dyDescent="0.2">
      <c r="A203" s="233"/>
      <c r="B203" s="233"/>
      <c r="C203" s="234"/>
      <c r="D203" s="235"/>
      <c r="E203" s="235"/>
      <c r="F203" s="236"/>
      <c r="G203" s="237"/>
      <c r="H203" s="237"/>
    </row>
    <row r="204" spans="1:8" ht="21" x14ac:dyDescent="0.2">
      <c r="A204" s="239" t="s">
        <v>144</v>
      </c>
      <c r="B204" s="239"/>
      <c r="C204" s="239"/>
      <c r="D204" s="239"/>
      <c r="E204" s="239"/>
      <c r="F204" s="239"/>
      <c r="G204" s="239"/>
      <c r="H204" s="239"/>
    </row>
    <row r="205" spans="1:8" ht="21" x14ac:dyDescent="0.2">
      <c r="A205" s="239" t="s">
        <v>145</v>
      </c>
      <c r="B205" s="239"/>
      <c r="C205" s="239"/>
      <c r="D205" s="239"/>
      <c r="E205" s="239"/>
      <c r="F205" s="239"/>
      <c r="G205" s="239"/>
      <c r="H205" s="239"/>
    </row>
    <row r="206" spans="1:8" ht="26.25" x14ac:dyDescent="0.2">
      <c r="A206" s="233"/>
      <c r="B206" s="233"/>
      <c r="C206" s="234"/>
      <c r="D206" s="235"/>
      <c r="E206" s="235"/>
      <c r="F206" s="236"/>
      <c r="G206" s="237"/>
      <c r="H206" s="237"/>
    </row>
    <row r="207" spans="1:8" ht="50.1" customHeight="1" thickBot="1" x14ac:dyDescent="0.25">
      <c r="A207" s="240" t="s">
        <v>146</v>
      </c>
      <c r="B207" s="240"/>
      <c r="C207" s="240"/>
      <c r="D207" s="240"/>
      <c r="E207" s="240"/>
      <c r="F207" s="241"/>
      <c r="G207" s="231"/>
      <c r="H207" s="242"/>
    </row>
    <row r="208" spans="1:8" ht="50.1" customHeight="1" thickBot="1" x14ac:dyDescent="0.25">
      <c r="A208" s="243" t="s">
        <v>147</v>
      </c>
      <c r="B208" s="244"/>
      <c r="C208" s="244"/>
      <c r="D208" s="244"/>
      <c r="E208" s="245"/>
      <c r="F208" s="246"/>
      <c r="H208" s="247"/>
    </row>
    <row r="209" spans="1:8" ht="85.5" customHeight="1" thickBot="1" x14ac:dyDescent="0.25">
      <c r="A209" s="426" t="s">
        <v>148</v>
      </c>
      <c r="B209" s="427"/>
      <c r="C209" s="250" t="s">
        <v>149</v>
      </c>
      <c r="D209" s="440" t="s">
        <v>150</v>
      </c>
      <c r="E209" s="441"/>
      <c r="F209" s="252"/>
      <c r="G209" s="252"/>
      <c r="H209" s="252"/>
    </row>
    <row r="210" spans="1:8" ht="110.25" customHeight="1" x14ac:dyDescent="0.2">
      <c r="A210" s="253" t="s">
        <v>151</v>
      </c>
      <c r="B210" s="254"/>
      <c r="C210" s="255" t="s">
        <v>152</v>
      </c>
      <c r="D210" s="256" t="s">
        <v>153</v>
      </c>
      <c r="E210" s="257"/>
      <c r="F210" s="252"/>
      <c r="G210" s="252"/>
      <c r="H210" s="252"/>
    </row>
    <row r="211" spans="1:8" ht="86.25" customHeight="1" x14ac:dyDescent="0.2">
      <c r="A211" s="258" t="s">
        <v>154</v>
      </c>
      <c r="B211" s="259"/>
      <c r="C211" s="260" t="s">
        <v>155</v>
      </c>
      <c r="D211" s="261" t="s">
        <v>156</v>
      </c>
      <c r="E211" s="262"/>
      <c r="F211" s="252"/>
      <c r="G211" s="252"/>
      <c r="H211" s="252"/>
    </row>
    <row r="212" spans="1:8" ht="134.25" customHeight="1" thickBot="1" x14ac:dyDescent="0.25">
      <c r="A212" s="321" t="s">
        <v>157</v>
      </c>
      <c r="B212" s="322"/>
      <c r="C212" s="323" t="s">
        <v>158</v>
      </c>
      <c r="D212" s="324" t="s">
        <v>156</v>
      </c>
      <c r="E212" s="325"/>
      <c r="F212" s="252"/>
      <c r="G212" s="252"/>
      <c r="H212" s="252"/>
    </row>
    <row r="213" spans="1:8" s="217" customFormat="1" ht="102.75" customHeight="1" thickBot="1" x14ac:dyDescent="0.25">
      <c r="A213" s="321" t="s">
        <v>160</v>
      </c>
      <c r="B213" s="322"/>
      <c r="C213" s="611" t="s">
        <v>161</v>
      </c>
      <c r="D213" s="324" t="s">
        <v>156</v>
      </c>
      <c r="E213" s="325"/>
      <c r="F213" s="246"/>
      <c r="G213" s="246"/>
      <c r="H213" s="246"/>
    </row>
    <row r="214" spans="1:8" s="238" customFormat="1" ht="222.75" customHeight="1" thickBot="1" x14ac:dyDescent="0.25">
      <c r="A214" s="321" t="s">
        <v>162</v>
      </c>
      <c r="B214" s="322"/>
      <c r="C214" s="323" t="s">
        <v>163</v>
      </c>
      <c r="D214" s="324" t="s">
        <v>156</v>
      </c>
      <c r="E214" s="325"/>
      <c r="F214" s="236"/>
      <c r="G214" s="237"/>
      <c r="H214" s="237"/>
    </row>
    <row r="215" spans="1:8" ht="39" customHeight="1" x14ac:dyDescent="0.2">
      <c r="A215" s="264" t="s">
        <v>164</v>
      </c>
      <c r="B215" s="264"/>
      <c r="C215" s="264"/>
      <c r="D215" s="264"/>
      <c r="E215" s="264"/>
      <c r="F215" s="264"/>
      <c r="G215" s="264"/>
      <c r="H215" s="264"/>
    </row>
    <row r="216" spans="1:8" ht="39" customHeight="1" x14ac:dyDescent="0.2">
      <c r="A216" s="264" t="s">
        <v>165</v>
      </c>
      <c r="B216" s="264"/>
      <c r="C216" s="264"/>
      <c r="D216" s="264"/>
      <c r="E216" s="264"/>
      <c r="F216" s="264"/>
      <c r="G216" s="264"/>
      <c r="H216" s="264"/>
    </row>
    <row r="217" spans="1:8" ht="189.75" customHeight="1" x14ac:dyDescent="0.2">
      <c r="A217" s="239" t="str">
        <f>Абакан_юр!A195</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17" s="239"/>
      <c r="C217" s="239"/>
      <c r="D217" s="239"/>
      <c r="E217" s="239"/>
      <c r="F217" s="239"/>
      <c r="G217" s="239"/>
      <c r="H217" s="239"/>
    </row>
    <row r="218" spans="1:8" ht="73.5" customHeight="1" x14ac:dyDescent="0.2">
      <c r="A218" s="239" t="s">
        <v>167</v>
      </c>
      <c r="B218" s="239"/>
      <c r="C218" s="239"/>
      <c r="D218" s="239"/>
      <c r="E218" s="239"/>
      <c r="F218" s="239"/>
      <c r="G218" s="239"/>
      <c r="H218" s="239"/>
    </row>
    <row r="219" spans="1:8" ht="23.25" x14ac:dyDescent="0.2">
      <c r="A219" s="264" t="s">
        <v>168</v>
      </c>
      <c r="B219" s="264"/>
      <c r="C219" s="264"/>
      <c r="D219" s="264"/>
      <c r="E219" s="264"/>
      <c r="F219" s="264"/>
      <c r="G219" s="264"/>
      <c r="H219" s="264"/>
    </row>
    <row r="220" spans="1:8" s="266" customFormat="1" ht="114.75" customHeight="1" x14ac:dyDescent="0.2">
      <c r="A220" s="239" t="s">
        <v>169</v>
      </c>
      <c r="B220" s="239"/>
      <c r="C220" s="239"/>
      <c r="D220" s="239"/>
      <c r="E220" s="239"/>
      <c r="F220" s="239"/>
      <c r="G220" s="239"/>
      <c r="H220" s="239"/>
    </row>
  </sheetData>
  <sheetProtection selectLockedCells="1" selectUnlockedCells="1"/>
  <mergeCells count="361">
    <mergeCell ref="A215:H215"/>
    <mergeCell ref="A216:H216"/>
    <mergeCell ref="A217:H217"/>
    <mergeCell ref="A218:H218"/>
    <mergeCell ref="A219:H219"/>
    <mergeCell ref="A220:E220"/>
    <mergeCell ref="F220:H220"/>
    <mergeCell ref="A212:B212"/>
    <mergeCell ref="D212:E212"/>
    <mergeCell ref="A213:B213"/>
    <mergeCell ref="D213:E213"/>
    <mergeCell ref="A214:B214"/>
    <mergeCell ref="D214:E214"/>
    <mergeCell ref="A209:B209"/>
    <mergeCell ref="D209:E209"/>
    <mergeCell ref="A210:B210"/>
    <mergeCell ref="D210:E210"/>
    <mergeCell ref="A211:B211"/>
    <mergeCell ref="D211:E211"/>
    <mergeCell ref="A201:C201"/>
    <mergeCell ref="A202:C202"/>
    <mergeCell ref="A204:H204"/>
    <mergeCell ref="A205:H205"/>
    <mergeCell ref="A207:E207"/>
    <mergeCell ref="A208:E208"/>
    <mergeCell ref="A196:C196"/>
    <mergeCell ref="G196:H196"/>
    <mergeCell ref="A197:C197"/>
    <mergeCell ref="A198:C198"/>
    <mergeCell ref="A199:C199"/>
    <mergeCell ref="A200:C200"/>
    <mergeCell ref="A190:B190"/>
    <mergeCell ref="D190:H190"/>
    <mergeCell ref="C192:D192"/>
    <mergeCell ref="C193:D193"/>
    <mergeCell ref="C194:D194"/>
    <mergeCell ref="C195:D195"/>
    <mergeCell ref="A185:B185"/>
    <mergeCell ref="A186:B186"/>
    <mergeCell ref="D186:H186"/>
    <mergeCell ref="A187:C187"/>
    <mergeCell ref="D187:H187"/>
    <mergeCell ref="A188:B188"/>
    <mergeCell ref="C188:C189"/>
    <mergeCell ref="D188:H188"/>
    <mergeCell ref="A189:B189"/>
    <mergeCell ref="D189:H189"/>
    <mergeCell ref="A181:B181"/>
    <mergeCell ref="D181:H181"/>
    <mergeCell ref="A182:B182"/>
    <mergeCell ref="A183:B183"/>
    <mergeCell ref="D183:H183"/>
    <mergeCell ref="A184:B184"/>
    <mergeCell ref="D184:H184"/>
    <mergeCell ref="D177:H177"/>
    <mergeCell ref="A178:B178"/>
    <mergeCell ref="D178:H178"/>
    <mergeCell ref="A179:B179"/>
    <mergeCell ref="A180:B180"/>
    <mergeCell ref="D180:H180"/>
    <mergeCell ref="A173:B173"/>
    <mergeCell ref="C173:C177"/>
    <mergeCell ref="D173:H173"/>
    <mergeCell ref="A174:B174"/>
    <mergeCell ref="D174:H174"/>
    <mergeCell ref="A175:B175"/>
    <mergeCell ref="D175:H175"/>
    <mergeCell ref="A176:B176"/>
    <mergeCell ref="D176:H176"/>
    <mergeCell ref="A177:B177"/>
    <mergeCell ref="A170:B170"/>
    <mergeCell ref="D170:H170"/>
    <mergeCell ref="A171:B171"/>
    <mergeCell ref="D171:H171"/>
    <mergeCell ref="A172:B172"/>
    <mergeCell ref="D172:H172"/>
    <mergeCell ref="A167:B167"/>
    <mergeCell ref="D167:H167"/>
    <mergeCell ref="A168:B168"/>
    <mergeCell ref="D168:H168"/>
    <mergeCell ref="A169:B169"/>
    <mergeCell ref="D169:H169"/>
    <mergeCell ref="A164:B164"/>
    <mergeCell ref="D164:H164"/>
    <mergeCell ref="A165:B165"/>
    <mergeCell ref="D165:H165"/>
    <mergeCell ref="A166:B166"/>
    <mergeCell ref="D166:H166"/>
    <mergeCell ref="A161:B161"/>
    <mergeCell ref="D161:H161"/>
    <mergeCell ref="A162:B162"/>
    <mergeCell ref="D162:H162"/>
    <mergeCell ref="A163:B163"/>
    <mergeCell ref="D163:H163"/>
    <mergeCell ref="A158:B158"/>
    <mergeCell ref="D158:H158"/>
    <mergeCell ref="A159:B159"/>
    <mergeCell ref="D159:H159"/>
    <mergeCell ref="A160:B160"/>
    <mergeCell ref="D160:H160"/>
    <mergeCell ref="A155:B155"/>
    <mergeCell ref="D155:H155"/>
    <mergeCell ref="A156:B156"/>
    <mergeCell ref="D156:H156"/>
    <mergeCell ref="A157:B157"/>
    <mergeCell ref="D157:H157"/>
    <mergeCell ref="A152:B152"/>
    <mergeCell ref="D152:H152"/>
    <mergeCell ref="A153:B153"/>
    <mergeCell ref="D153:H153"/>
    <mergeCell ref="A154:B154"/>
    <mergeCell ref="D154:H154"/>
    <mergeCell ref="A149:B149"/>
    <mergeCell ref="D149:H149"/>
    <mergeCell ref="A150:B150"/>
    <mergeCell ref="D150:H150"/>
    <mergeCell ref="A151:B151"/>
    <mergeCell ref="D151:H151"/>
    <mergeCell ref="A146:B146"/>
    <mergeCell ref="D146:H146"/>
    <mergeCell ref="A147:B147"/>
    <mergeCell ref="D147:H147"/>
    <mergeCell ref="A148:B148"/>
    <mergeCell ref="D148:H148"/>
    <mergeCell ref="A143:B143"/>
    <mergeCell ref="D143:H143"/>
    <mergeCell ref="A144:B144"/>
    <mergeCell ref="D144:H144"/>
    <mergeCell ref="A145:B145"/>
    <mergeCell ref="D145:H145"/>
    <mergeCell ref="A140:B140"/>
    <mergeCell ref="D140:H140"/>
    <mergeCell ref="A141:B141"/>
    <mergeCell ref="D141:H141"/>
    <mergeCell ref="A142:B142"/>
    <mergeCell ref="D142:H142"/>
    <mergeCell ref="A137:B137"/>
    <mergeCell ref="D137:H137"/>
    <mergeCell ref="A138:B138"/>
    <mergeCell ref="D138:H138"/>
    <mergeCell ref="A139:B139"/>
    <mergeCell ref="D139:H139"/>
    <mergeCell ref="A134:B134"/>
    <mergeCell ref="D134:H134"/>
    <mergeCell ref="A135:B135"/>
    <mergeCell ref="D135:H135"/>
    <mergeCell ref="A136:B136"/>
    <mergeCell ref="D136:H136"/>
    <mergeCell ref="A131:B131"/>
    <mergeCell ref="D131:H131"/>
    <mergeCell ref="A132:B132"/>
    <mergeCell ref="D132:H132"/>
    <mergeCell ref="A133:B133"/>
    <mergeCell ref="D133:H133"/>
    <mergeCell ref="A128:B128"/>
    <mergeCell ref="D128:H128"/>
    <mergeCell ref="A129:B129"/>
    <mergeCell ref="D129:H129"/>
    <mergeCell ref="A130:B130"/>
    <mergeCell ref="D130:H130"/>
    <mergeCell ref="A125:B125"/>
    <mergeCell ref="D125:H125"/>
    <mergeCell ref="A126:B126"/>
    <mergeCell ref="D126:H126"/>
    <mergeCell ref="A127:B127"/>
    <mergeCell ref="D127:H127"/>
    <mergeCell ref="D121:H121"/>
    <mergeCell ref="A122:B122"/>
    <mergeCell ref="D122:H122"/>
    <mergeCell ref="A123:B123"/>
    <mergeCell ref="D123:H123"/>
    <mergeCell ref="A124:B124"/>
    <mergeCell ref="D124:H124"/>
    <mergeCell ref="A117:B117"/>
    <mergeCell ref="D117:H117"/>
    <mergeCell ref="A118:B118"/>
    <mergeCell ref="C118:C135"/>
    <mergeCell ref="D118:H118"/>
    <mergeCell ref="A119:B119"/>
    <mergeCell ref="D119:H119"/>
    <mergeCell ref="A120:B120"/>
    <mergeCell ref="D120:H120"/>
    <mergeCell ref="A121:B121"/>
    <mergeCell ref="A114:B114"/>
    <mergeCell ref="D114:H114"/>
    <mergeCell ref="A115:B115"/>
    <mergeCell ref="D115:H115"/>
    <mergeCell ref="A116:B116"/>
    <mergeCell ref="D116:H116"/>
    <mergeCell ref="D110:H110"/>
    <mergeCell ref="A111:B111"/>
    <mergeCell ref="D111:H111"/>
    <mergeCell ref="A112:B112"/>
    <mergeCell ref="D112:H112"/>
    <mergeCell ref="A113:B113"/>
    <mergeCell ref="D113:H113"/>
    <mergeCell ref="A106:B106"/>
    <mergeCell ref="C106:C114"/>
    <mergeCell ref="D106:H106"/>
    <mergeCell ref="A107:B107"/>
    <mergeCell ref="D107:H107"/>
    <mergeCell ref="A108:B108"/>
    <mergeCell ref="D108:H108"/>
    <mergeCell ref="A109:B109"/>
    <mergeCell ref="D109:H109"/>
    <mergeCell ref="A110:B110"/>
    <mergeCell ref="A102:C102"/>
    <mergeCell ref="D102:H102"/>
    <mergeCell ref="C103:C105"/>
    <mergeCell ref="D103:H103"/>
    <mergeCell ref="D104:H104"/>
    <mergeCell ref="D105:H105"/>
    <mergeCell ref="A99:B99"/>
    <mergeCell ref="D99:H99"/>
    <mergeCell ref="A100:B100"/>
    <mergeCell ref="D100:H100"/>
    <mergeCell ref="A101:B101"/>
    <mergeCell ref="D101:H101"/>
    <mergeCell ref="A96:B96"/>
    <mergeCell ref="D96:H96"/>
    <mergeCell ref="A97:B97"/>
    <mergeCell ref="D97:H97"/>
    <mergeCell ref="A98:B98"/>
    <mergeCell ref="D98:H98"/>
    <mergeCell ref="A93:B93"/>
    <mergeCell ref="D93:H93"/>
    <mergeCell ref="A94:B94"/>
    <mergeCell ref="D94:H94"/>
    <mergeCell ref="A95:B95"/>
    <mergeCell ref="D95:H95"/>
    <mergeCell ref="A90:B90"/>
    <mergeCell ref="D90:H90"/>
    <mergeCell ref="A91:B91"/>
    <mergeCell ref="D91:H91"/>
    <mergeCell ref="A92:B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D70:H70"/>
    <mergeCell ref="A71:C71"/>
    <mergeCell ref="D71:H71"/>
    <mergeCell ref="A72:B72"/>
    <mergeCell ref="C72:C101"/>
    <mergeCell ref="D72:H72"/>
    <mergeCell ref="A73:B73"/>
    <mergeCell ref="D73:H73"/>
    <mergeCell ref="A74:B74"/>
    <mergeCell ref="D74:H74"/>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51:H51"/>
    <mergeCell ref="A52:A53"/>
    <mergeCell ref="D52:H53"/>
    <mergeCell ref="D54:H54"/>
    <mergeCell ref="A55:A59"/>
    <mergeCell ref="B55:B56"/>
    <mergeCell ref="C55:C56"/>
    <mergeCell ref="D55:D59"/>
    <mergeCell ref="E55:E59"/>
    <mergeCell ref="F55:F59"/>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15"/>
  <sheetViews>
    <sheetView view="pageBreakPreview" zoomScale="40" zoomScaleNormal="60" zoomScaleSheetLayoutView="40" workbookViewId="0">
      <pane ySplit="4" topLeftCell="A149" activePane="bottomLeft" state="frozen"/>
      <selection activeCell="A181" sqref="A181:B181"/>
      <selection pane="bottomLeft" activeCell="A181" sqref="A181:B181"/>
    </sheetView>
  </sheetViews>
  <sheetFormatPr defaultColWidth="9.140625" defaultRowHeight="12.75" x14ac:dyDescent="0.2"/>
  <cols>
    <col min="1" max="1" width="45.7109375" style="216" customWidth="1"/>
    <col min="2" max="2" width="80.7109375" style="217" customWidth="1"/>
    <col min="3" max="3" width="120.7109375" style="218" customWidth="1"/>
    <col min="4" max="7" width="30.7109375" style="217" customWidth="1"/>
    <col min="8" max="8" width="30.7109375" style="219" customWidth="1"/>
    <col min="9" max="16384" width="9.140625" style="219"/>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июня 2024 г.</v>
      </c>
      <c r="B2" s="6" t="s">
        <v>2</v>
      </c>
      <c r="C2" s="7" t="s">
        <v>735</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24" thickBot="1" x14ac:dyDescent="0.25">
      <c r="A6" s="436"/>
      <c r="B6" s="437"/>
      <c r="C6" s="438"/>
      <c r="D6" s="337" t="s">
        <v>171</v>
      </c>
      <c r="E6" s="268" t="s">
        <v>172</v>
      </c>
      <c r="F6" s="337" t="s">
        <v>173</v>
      </c>
      <c r="G6" s="268" t="s">
        <v>174</v>
      </c>
      <c r="H6" s="338" t="s">
        <v>175</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"2ГИС.ХАНТЫ-МАНСИЙСК" (версия для ПК); 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Интернет-площадки и Веб-приложения на основе Cправочника организаций "2ГИС.ХАНТЫ-МАНСИЙСК", http://api.2gis.ru/</v>
      </c>
      <c r="D7" s="31">
        <f>F7*1.2</f>
        <v>9100.7999999999993</v>
      </c>
      <c r="E7" s="32">
        <f>F7*1.1</f>
        <v>8342.4000000000015</v>
      </c>
      <c r="F7" s="32">
        <v>7584</v>
      </c>
      <c r="G7" s="32">
        <f>F7*0.75</f>
        <v>5688</v>
      </c>
      <c r="H7" s="33">
        <f>F7*0.5</f>
        <v>3792</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"2ГИС.ХАНТЫ-МАНСИЙСК" (версия для ПК); 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Интернет-площадки и Веб-приложения на основе Cправочника организаций "2ГИС.ХАНТЫ-МАНСИЙСК",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"2ГИС.ХАНТЫ-МАНСИЙСК" (версия для ПК); 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Интернет-площадки и Веб-приложения на основе Cправочника организаций "2ГИС.ХАНТЫ-МАНСИЙСК", http://api.2gis.ru/</v>
      </c>
      <c r="D12" s="54">
        <f>F12*1.2</f>
        <v>11880</v>
      </c>
      <c r="E12" s="32">
        <f>F12*1.1</f>
        <v>10890</v>
      </c>
      <c r="F12" s="32">
        <v>9900</v>
      </c>
      <c r="G12" s="32">
        <f>F12*0.75</f>
        <v>7425</v>
      </c>
      <c r="H12" s="33">
        <f>F12*0.5</f>
        <v>4950</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"2ГИС.ХАНТЫ-МАНСИЙСК" (версия для ПК); 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Интернет-площадки и Веб-приложения на основе Cправочника организаций "2ГИС.ХАНТЫ-МАНСИЙСК",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900</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"2ГИС.ХАНТЫ-МАНСИЙСК"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"2ГИС.ХАНТЫ-МАНСИЙСК"; Электронный справочник "2ГИС.ХАНТЫ-МАНСИЙСК"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Интернет-площадки и Веб-приложения на основе Cправочника организаций "2ГИС.ХАНТЫ-МАНСИЙСК", http://api.2gis.ru/</v>
      </c>
      <c r="D23" s="271">
        <v>144</v>
      </c>
      <c r="E23" s="272"/>
      <c r="F23" s="272"/>
      <c r="G23" s="272"/>
      <c r="H23" s="273"/>
    </row>
    <row r="24" spans="1:8" s="16" customFormat="1" ht="94.5" customHeight="1" x14ac:dyDescent="0.2">
      <c r="A24" s="71"/>
      <c r="B24" s="92"/>
      <c r="C24" s="93"/>
      <c r="D24" s="94"/>
      <c r="E24" s="95"/>
      <c r="F24" s="95"/>
      <c r="G24" s="95"/>
      <c r="H24" s="274"/>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2ГИС 4.0 и выше)</v>
      </c>
      <c r="D25" s="275"/>
      <c r="E25" s="276"/>
      <c r="F25" s="276"/>
      <c r="G25" s="276"/>
      <c r="H25" s="277"/>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"2ГИС.ХАНТЫ-МАНСИЙСК" (версия для ПК); 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v>
      </c>
      <c r="D27" s="31">
        <f>F27*1.2</f>
        <v>12744</v>
      </c>
      <c r="E27" s="32">
        <f>F27*1.1</f>
        <v>11682.000000000002</v>
      </c>
      <c r="F27" s="32">
        <v>10620</v>
      </c>
      <c r="G27" s="32">
        <f>F27*0.75</f>
        <v>7965</v>
      </c>
      <c r="H27" s="33">
        <f>F27*0.5</f>
        <v>5310</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"2ГИС.ХАНТЫ-МАНСИЙСК" (версия для ПК); 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v>
      </c>
      <c r="D32" s="54">
        <f>F32*1.2</f>
        <v>16632</v>
      </c>
      <c r="E32" s="32">
        <f>F32*1.1</f>
        <v>15246.000000000002</v>
      </c>
      <c r="F32" s="32">
        <v>13860</v>
      </c>
      <c r="G32" s="32">
        <f>F32*0.75</f>
        <v>10395</v>
      </c>
      <c r="H32" s="33">
        <f>F32*0.5</f>
        <v>6930</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1320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"2ГИС.ХАНТЫ-МАНСИЙСК"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"2ГИС.ХАНТЫ-МАНСИЙСК"; Электронный справочник "2ГИС.ХАНТЫ-МАНСИЙСК"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v>
      </c>
      <c r="D43" s="90">
        <v>204</v>
      </c>
      <c r="E43" s="90"/>
      <c r="F43" s="90"/>
      <c r="G43" s="90"/>
      <c r="H43" s="91"/>
    </row>
    <row r="44" spans="1:8" s="16" customFormat="1" ht="69.75" customHeight="1" x14ac:dyDescent="0.2">
      <c r="A44" s="71"/>
      <c r="B44" s="92"/>
      <c r="C44" s="93"/>
      <c r="D44" s="95"/>
      <c r="E44" s="95"/>
      <c r="F44" s="95"/>
      <c r="G44" s="95"/>
      <c r="H44" s="9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2ГИС 4.0 и выше)</v>
      </c>
      <c r="D45" s="95"/>
      <c r="E45" s="95"/>
      <c r="F45" s="95"/>
      <c r="G45" s="95"/>
      <c r="H45" s="9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2ГИС 4.0 и выше)</v>
      </c>
      <c r="D46" s="100"/>
      <c r="E46" s="100"/>
      <c r="F46" s="100"/>
      <c r="G46" s="100"/>
      <c r="H46" s="101"/>
    </row>
    <row r="47" spans="1:8" ht="21.75" thickBot="1" x14ac:dyDescent="0.25">
      <c r="A47" s="47"/>
      <c r="B47" s="707"/>
      <c r="C47" s="83"/>
      <c r="D47" s="673"/>
      <c r="E47" s="673"/>
      <c r="F47" s="673"/>
      <c r="G47" s="673"/>
      <c r="H47" s="755"/>
    </row>
    <row r="48" spans="1:8" ht="42.75" thickBot="1" x14ac:dyDescent="0.25">
      <c r="A48" s="278" t="s">
        <v>176</v>
      </c>
      <c r="B48" s="66" t="s">
        <v>177</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"2ГИС.ХАНТЫ-МАНСИЙСК" (версия для ПК)</v>
      </c>
      <c r="D48" s="279">
        <f>F48*1.2</f>
        <v>5760</v>
      </c>
      <c r="E48" s="279">
        <f>F48*1.1</f>
        <v>5280</v>
      </c>
      <c r="F48" s="279">
        <v>4800</v>
      </c>
      <c r="G48" s="279">
        <f>F48*0.75</f>
        <v>3600</v>
      </c>
      <c r="H48" s="279">
        <f>F48*0.5</f>
        <v>2400</v>
      </c>
    </row>
    <row r="49" spans="1:8" ht="84.75" thickBot="1" x14ac:dyDescent="0.25">
      <c r="A49" s="278"/>
      <c r="B49" s="72" t="s">
        <v>178</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"2ГИС.ХАНТЫ-МАНСИЙСК" (версия для ПК); 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v>
      </c>
      <c r="D49" s="280"/>
      <c r="E49" s="280"/>
      <c r="F49" s="280"/>
      <c r="G49" s="280"/>
      <c r="H49" s="280"/>
    </row>
    <row r="50" spans="1:8" ht="63.75" thickBot="1" x14ac:dyDescent="0.25">
      <c r="A50" s="278"/>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v>
      </c>
      <c r="D50" s="280"/>
      <c r="E50" s="280"/>
      <c r="F50" s="280"/>
      <c r="G50" s="280"/>
      <c r="H50" s="280"/>
    </row>
    <row r="51" spans="1:8" ht="21.75" thickBot="1" x14ac:dyDescent="0.25">
      <c r="A51" s="81"/>
      <c r="B51" s="129"/>
      <c r="C51" s="130"/>
      <c r="D51" s="113"/>
      <c r="E51" s="114"/>
      <c r="F51" s="114"/>
      <c r="G51" s="114"/>
      <c r="H51" s="115"/>
    </row>
    <row r="52" spans="1:8" ht="42" x14ac:dyDescent="0.2">
      <c r="A52" s="281" t="s">
        <v>179</v>
      </c>
      <c r="B52" s="66" t="s">
        <v>180</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"2ГИС.ХАНТЫ-МАНСИЙСК" (версия для ПК)</v>
      </c>
      <c r="D52" s="89">
        <v>120</v>
      </c>
      <c r="E52" s="90"/>
      <c r="F52" s="90"/>
      <c r="G52" s="90"/>
      <c r="H52" s="91"/>
    </row>
    <row r="53" spans="1:8" ht="63.75"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v>
      </c>
      <c r="D53" s="99"/>
      <c r="E53" s="100"/>
      <c r="F53" s="100"/>
      <c r="G53" s="100"/>
      <c r="H53" s="101"/>
    </row>
    <row r="54" spans="1:8" s="16" customFormat="1" ht="24.95" customHeight="1" thickBot="1" x14ac:dyDescent="0.25">
      <c r="A54" s="81"/>
      <c r="B54" s="82"/>
      <c r="C54" s="83"/>
      <c r="D54" s="113"/>
      <c r="E54" s="114"/>
      <c r="F54" s="114"/>
      <c r="G54" s="114"/>
      <c r="H54" s="115"/>
    </row>
    <row r="55" spans="1:8" s="16" customFormat="1" ht="48" customHeight="1" x14ac:dyDescent="0.2">
      <c r="A55" s="29" t="s">
        <v>31</v>
      </c>
      <c r="B55" s="30" t="s">
        <v>27</v>
      </c>
      <c r="C5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"2ГИС.ХАНТЫ-МАНСИЙСК" (версия для ПК); 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Интернет-площадки и Веб-приложения на основе Cправочника организаций "2ГИС.ХАНТЫ-МАНСИЙСК", http://api.2gis.ru/</v>
      </c>
      <c r="D55" s="31">
        <f>F55*1.2</f>
        <v>10922.4</v>
      </c>
      <c r="E55" s="32">
        <f>F55*1.1</f>
        <v>10012.200000000001</v>
      </c>
      <c r="F55" s="32">
        <v>9102</v>
      </c>
      <c r="G55" s="32">
        <f>F55*0.75</f>
        <v>6826.5</v>
      </c>
      <c r="H55" s="33">
        <f>F55*0.5</f>
        <v>4551</v>
      </c>
    </row>
    <row r="56" spans="1:8" s="16" customFormat="1" ht="132" customHeight="1" x14ac:dyDescent="0.2">
      <c r="A56" s="34"/>
      <c r="B56" s="35"/>
      <c r="C56" s="35"/>
      <c r="D56" s="36"/>
      <c r="E56" s="37"/>
      <c r="F56" s="37"/>
      <c r="G56" s="37"/>
      <c r="H56" s="38"/>
    </row>
    <row r="57" spans="1:8" s="16" customFormat="1" ht="127.5" customHeight="1" x14ac:dyDescent="0.2">
      <c r="A57" s="34"/>
      <c r="B57" s="39" t="s">
        <v>12</v>
      </c>
      <c r="C5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"2ГИС.ХАНТЫ-МАНСИЙСК" (версия для ПК); 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Интернет-площадки и Веб-приложения на основе Cправочника организаций "2ГИС.ХАНТЫ-МАНСИЙСК", http://api.2gis.ru/</v>
      </c>
      <c r="D57" s="36"/>
      <c r="E57" s="37"/>
      <c r="F57" s="37"/>
      <c r="G57" s="37"/>
      <c r="H57" s="38"/>
    </row>
    <row r="58" spans="1:8" s="16" customFormat="1" ht="127.5" customHeight="1" thickBot="1" x14ac:dyDescent="0.25">
      <c r="A58" s="119"/>
      <c r="B58" s="120" t="s">
        <v>33</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2ГИС 4.0 и выше)</v>
      </c>
      <c r="D58" s="121"/>
      <c r="E58" s="122"/>
      <c r="F58" s="122"/>
      <c r="G58" s="122"/>
      <c r="H58" s="123"/>
    </row>
    <row r="59" spans="1:8" s="16" customFormat="1" ht="166.5" customHeight="1" thickBot="1" x14ac:dyDescent="0.25">
      <c r="A59" s="41"/>
      <c r="B59" s="42" t="s">
        <v>13</v>
      </c>
      <c r="C5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2ГИС 4.0 и выше)</v>
      </c>
      <c r="D59" s="44"/>
      <c r="E59" s="45"/>
      <c r="F59" s="45"/>
      <c r="G59" s="45"/>
      <c r="H59" s="46"/>
    </row>
    <row r="60" spans="1:8" s="16" customFormat="1" ht="24.95" customHeight="1" thickBot="1" x14ac:dyDescent="0.25">
      <c r="A60" s="47"/>
      <c r="B60" s="48"/>
      <c r="C60" s="49"/>
      <c r="D60" s="50"/>
      <c r="E60" s="51"/>
      <c r="F60" s="51"/>
      <c r="G60" s="51"/>
      <c r="H60" s="52"/>
    </row>
    <row r="61" spans="1:8" s="16" customFormat="1" ht="48" customHeight="1" x14ac:dyDescent="0.2">
      <c r="A61" s="53" t="s">
        <v>35</v>
      </c>
      <c r="B61" s="30" t="s">
        <v>27</v>
      </c>
      <c r="C61"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"2ГИС.ХАНТЫ-МАНСИЙСК" (версия для ПК); 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Интернет-площадки и Веб-приложения на основе Cправочника организаций "2ГИС.ХАНТЫ-МАНСИЙСК", http://api.2gis.ru/</v>
      </c>
      <c r="D61" s="54">
        <f>F61*1.2</f>
        <v>12960</v>
      </c>
      <c r="E61" s="32">
        <f>F61*1.1</f>
        <v>11880.000000000002</v>
      </c>
      <c r="F61" s="32">
        <v>10800</v>
      </c>
      <c r="G61" s="32">
        <f>F61*0.75</f>
        <v>8100</v>
      </c>
      <c r="H61" s="33">
        <f>F61*0.5</f>
        <v>5400</v>
      </c>
    </row>
    <row r="62" spans="1:8" s="16" customFormat="1" ht="132" customHeight="1" x14ac:dyDescent="0.2">
      <c r="A62" s="55"/>
      <c r="B62" s="35"/>
      <c r="C62" s="35"/>
      <c r="D62" s="56"/>
      <c r="E62" s="37"/>
      <c r="F62" s="37"/>
      <c r="G62" s="37"/>
      <c r="H62" s="38"/>
    </row>
    <row r="63" spans="1:8" s="16" customFormat="1" ht="138.94999999999999" customHeight="1" x14ac:dyDescent="0.2">
      <c r="A63" s="55"/>
      <c r="B63" s="39" t="s">
        <v>12</v>
      </c>
      <c r="C63"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"2ГИС.ХАНТЫ-МАНСИЙСК" (версия для ПК); 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Интернет-площадки и Веб-приложения на основе Cправочника организаций "2ГИС.ХАНТЫ-МАНСИЙСК", http://api.2gis.ru/</v>
      </c>
      <c r="D63" s="56"/>
      <c r="E63" s="37"/>
      <c r="F63" s="37"/>
      <c r="G63" s="37"/>
      <c r="H63" s="38"/>
    </row>
    <row r="64" spans="1:8" s="16" customFormat="1" ht="166.5" customHeight="1" x14ac:dyDescent="0.2">
      <c r="A64" s="55"/>
      <c r="B64" s="57" t="s">
        <v>13</v>
      </c>
      <c r="C64"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2ГИС 4.0 и выше)</v>
      </c>
      <c r="D64" s="56"/>
      <c r="E64" s="37"/>
      <c r="F64" s="37"/>
      <c r="G64" s="37"/>
      <c r="H64" s="38"/>
    </row>
    <row r="65" spans="1:8" s="16" customFormat="1" ht="92.25" customHeight="1" thickBot="1" x14ac:dyDescent="0.25">
      <c r="A65" s="59"/>
      <c r="B65" s="42" t="s">
        <v>36</v>
      </c>
      <c r="C65"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2ГИС 4.0 и выше)</v>
      </c>
      <c r="D65" s="61"/>
      <c r="E65" s="45"/>
      <c r="F65" s="45"/>
      <c r="G65" s="45"/>
      <c r="H65" s="46"/>
    </row>
    <row r="66" spans="1:8" s="16" customFormat="1" ht="24.95" customHeight="1" thickBot="1" x14ac:dyDescent="0.25">
      <c r="A66" s="81"/>
      <c r="B66" s="82"/>
      <c r="C66" s="83"/>
      <c r="D66" s="84"/>
      <c r="E66" s="85"/>
      <c r="F66" s="85"/>
      <c r="G66" s="85"/>
      <c r="H66" s="86"/>
    </row>
    <row r="67" spans="1:8" s="16" customFormat="1" ht="50.1" customHeight="1" x14ac:dyDescent="0.2">
      <c r="A67" s="65" t="s">
        <v>37</v>
      </c>
      <c r="B67" s="87" t="s">
        <v>23</v>
      </c>
      <c r="C67"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Интернет-площадки и Веб-приложения на основе Cправочника организаций "2ГИС.ХАНТЫ-МАНСИЙСК", http://api.2gis.ru/</v>
      </c>
      <c r="D67" s="271">
        <v>144</v>
      </c>
      <c r="E67" s="272"/>
      <c r="F67" s="272"/>
      <c r="G67" s="272"/>
      <c r="H67" s="273"/>
    </row>
    <row r="68" spans="1:8" s="16" customFormat="1" ht="94.5" customHeight="1" x14ac:dyDescent="0.2">
      <c r="A68" s="71"/>
      <c r="B68" s="92"/>
      <c r="C68" s="93"/>
      <c r="D68" s="94"/>
      <c r="E68" s="95"/>
      <c r="F68" s="95"/>
      <c r="G68" s="95"/>
      <c r="H68" s="274"/>
    </row>
    <row r="69" spans="1:8" s="16" customFormat="1" ht="163.5" customHeight="1" thickBot="1" x14ac:dyDescent="0.25">
      <c r="A69" s="77"/>
      <c r="B69" s="97" t="s">
        <v>13</v>
      </c>
      <c r="C69"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2ГИС 4.0 и выше)</v>
      </c>
      <c r="D69" s="275"/>
      <c r="E69" s="276"/>
      <c r="F69" s="276"/>
      <c r="G69" s="276"/>
      <c r="H69" s="277"/>
    </row>
    <row r="70" spans="1:8" ht="21.75" thickBot="1" x14ac:dyDescent="0.25">
      <c r="A70" s="81"/>
      <c r="B70" s="129"/>
      <c r="C70" s="130"/>
      <c r="D70" s="113"/>
      <c r="E70" s="114"/>
      <c r="F70" s="114"/>
      <c r="G70" s="114"/>
      <c r="H70" s="115"/>
    </row>
    <row r="71" spans="1:8" ht="50.1" customHeight="1" thickBot="1" x14ac:dyDescent="0.25">
      <c r="A71" s="136" t="s">
        <v>38</v>
      </c>
      <c r="B71" s="137"/>
      <c r="C71" s="137"/>
      <c r="D71" s="138" t="str">
        <f>"от "&amp;MIN(D72:D91)&amp;" до "&amp;MAX(D72:D91)</f>
        <v>от 720 до 7560</v>
      </c>
      <c r="E71" s="139"/>
      <c r="F71" s="139"/>
      <c r="G71" s="139"/>
      <c r="H71" s="140"/>
    </row>
    <row r="72" spans="1:8" ht="37.5" customHeight="1" x14ac:dyDescent="0.2">
      <c r="A72" s="141" t="s">
        <v>39</v>
      </c>
      <c r="B72" s="142"/>
      <c r="C72" s="282" t="str">
        <f>"Электронный справочник на основе Справочника организаций "&amp;$C$2&amp;" (версия для ПК)"</f>
        <v>Электронный справочник на основе Справочника организаций "2ГИС.ХАНТЫ-МАНСИЙСК" (версия для ПК)</v>
      </c>
      <c r="D72" s="144">
        <v>720</v>
      </c>
      <c r="E72" s="145"/>
      <c r="F72" s="145"/>
      <c r="G72" s="145"/>
      <c r="H72" s="146"/>
    </row>
    <row r="73" spans="1:8" ht="37.5" customHeight="1" x14ac:dyDescent="0.2">
      <c r="A73" s="147" t="s">
        <v>40</v>
      </c>
      <c r="B73" s="148"/>
      <c r="C73" s="143"/>
      <c r="D73" s="36">
        <v>1080</v>
      </c>
      <c r="E73" s="37"/>
      <c r="F73" s="37"/>
      <c r="G73" s="37"/>
      <c r="H73" s="38"/>
    </row>
    <row r="74" spans="1:8" ht="37.5" customHeight="1" x14ac:dyDescent="0.2">
      <c r="A74" s="147" t="s">
        <v>41</v>
      </c>
      <c r="B74" s="148"/>
      <c r="C74" s="143"/>
      <c r="D74" s="36">
        <v>1440</v>
      </c>
      <c r="E74" s="37"/>
      <c r="F74" s="37"/>
      <c r="G74" s="37"/>
      <c r="H74" s="38"/>
    </row>
    <row r="75" spans="1:8" ht="37.5" customHeight="1" x14ac:dyDescent="0.2">
      <c r="A75" s="147" t="s">
        <v>42</v>
      </c>
      <c r="B75" s="148"/>
      <c r="C75" s="143"/>
      <c r="D75" s="36">
        <v>1800</v>
      </c>
      <c r="E75" s="37"/>
      <c r="F75" s="37"/>
      <c r="G75" s="37"/>
      <c r="H75" s="38"/>
    </row>
    <row r="76" spans="1:8" ht="37.5" customHeight="1" x14ac:dyDescent="0.2">
      <c r="A76" s="147" t="s">
        <v>43</v>
      </c>
      <c r="B76" s="148"/>
      <c r="C76" s="143"/>
      <c r="D76" s="36">
        <v>2160</v>
      </c>
      <c r="E76" s="37"/>
      <c r="F76" s="37"/>
      <c r="G76" s="37"/>
      <c r="H76" s="38"/>
    </row>
    <row r="77" spans="1:8" ht="37.5" customHeight="1" x14ac:dyDescent="0.2">
      <c r="A77" s="147" t="s">
        <v>44</v>
      </c>
      <c r="B77" s="148"/>
      <c r="C77" s="143"/>
      <c r="D77" s="36">
        <v>2520</v>
      </c>
      <c r="E77" s="37"/>
      <c r="F77" s="37"/>
      <c r="G77" s="37"/>
      <c r="H77" s="38"/>
    </row>
    <row r="78" spans="1:8" ht="37.5" customHeight="1" x14ac:dyDescent="0.2">
      <c r="A78" s="147" t="s">
        <v>45</v>
      </c>
      <c r="B78" s="148"/>
      <c r="C78" s="143"/>
      <c r="D78" s="36">
        <v>2880</v>
      </c>
      <c r="E78" s="37"/>
      <c r="F78" s="37"/>
      <c r="G78" s="37"/>
      <c r="H78" s="38"/>
    </row>
    <row r="79" spans="1:8" ht="37.5" customHeight="1" x14ac:dyDescent="0.2">
      <c r="A79" s="147" t="s">
        <v>46</v>
      </c>
      <c r="B79" s="148"/>
      <c r="C79" s="143"/>
      <c r="D79" s="36">
        <v>3240</v>
      </c>
      <c r="E79" s="37"/>
      <c r="F79" s="37"/>
      <c r="G79" s="37"/>
      <c r="H79" s="38"/>
    </row>
    <row r="80" spans="1:8" ht="37.5" customHeight="1" x14ac:dyDescent="0.2">
      <c r="A80" s="147" t="s">
        <v>47</v>
      </c>
      <c r="B80" s="148"/>
      <c r="C80" s="143"/>
      <c r="D80" s="36">
        <v>3600</v>
      </c>
      <c r="E80" s="37"/>
      <c r="F80" s="37"/>
      <c r="G80" s="37"/>
      <c r="H80" s="38"/>
    </row>
    <row r="81" spans="1:8" ht="37.5" customHeight="1" x14ac:dyDescent="0.2">
      <c r="A81" s="147" t="s">
        <v>48</v>
      </c>
      <c r="B81" s="148"/>
      <c r="C81" s="143"/>
      <c r="D81" s="36">
        <v>3960</v>
      </c>
      <c r="E81" s="37"/>
      <c r="F81" s="37"/>
      <c r="G81" s="37"/>
      <c r="H81" s="38"/>
    </row>
    <row r="82" spans="1:8" ht="37.5" customHeight="1" x14ac:dyDescent="0.2">
      <c r="A82" s="147" t="s">
        <v>49</v>
      </c>
      <c r="B82" s="148"/>
      <c r="C82" s="143"/>
      <c r="D82" s="36">
        <v>4320</v>
      </c>
      <c r="E82" s="37"/>
      <c r="F82" s="37"/>
      <c r="G82" s="37"/>
      <c r="H82" s="38"/>
    </row>
    <row r="83" spans="1:8" ht="37.5" customHeight="1" x14ac:dyDescent="0.2">
      <c r="A83" s="147" t="s">
        <v>50</v>
      </c>
      <c r="B83" s="148"/>
      <c r="C83" s="143"/>
      <c r="D83" s="36">
        <v>4680</v>
      </c>
      <c r="E83" s="37"/>
      <c r="F83" s="37"/>
      <c r="G83" s="37"/>
      <c r="H83" s="38"/>
    </row>
    <row r="84" spans="1:8" ht="37.5" customHeight="1" x14ac:dyDescent="0.2">
      <c r="A84" s="147" t="s">
        <v>51</v>
      </c>
      <c r="B84" s="148"/>
      <c r="C84" s="143"/>
      <c r="D84" s="36">
        <v>5040</v>
      </c>
      <c r="E84" s="37"/>
      <c r="F84" s="37"/>
      <c r="G84" s="37"/>
      <c r="H84" s="38"/>
    </row>
    <row r="85" spans="1:8" ht="37.5" customHeight="1" x14ac:dyDescent="0.2">
      <c r="A85" s="147" t="s">
        <v>52</v>
      </c>
      <c r="B85" s="148"/>
      <c r="C85" s="143"/>
      <c r="D85" s="36">
        <v>5400</v>
      </c>
      <c r="E85" s="37"/>
      <c r="F85" s="37"/>
      <c r="G85" s="37"/>
      <c r="H85" s="38"/>
    </row>
    <row r="86" spans="1:8" ht="37.5" customHeight="1" x14ac:dyDescent="0.2">
      <c r="A86" s="147" t="s">
        <v>53</v>
      </c>
      <c r="B86" s="148"/>
      <c r="C86" s="143"/>
      <c r="D86" s="36">
        <v>5760</v>
      </c>
      <c r="E86" s="37"/>
      <c r="F86" s="37"/>
      <c r="G86" s="37"/>
      <c r="H86" s="38"/>
    </row>
    <row r="87" spans="1:8" ht="37.5" customHeight="1" x14ac:dyDescent="0.2">
      <c r="A87" s="147" t="s">
        <v>54</v>
      </c>
      <c r="B87" s="148"/>
      <c r="C87" s="143"/>
      <c r="D87" s="36">
        <v>6120</v>
      </c>
      <c r="E87" s="37"/>
      <c r="F87" s="37"/>
      <c r="G87" s="37"/>
      <c r="H87" s="38"/>
    </row>
    <row r="88" spans="1:8" ht="37.5" customHeight="1" x14ac:dyDescent="0.2">
      <c r="A88" s="147" t="s">
        <v>55</v>
      </c>
      <c r="B88" s="148"/>
      <c r="C88" s="143"/>
      <c r="D88" s="36">
        <v>6480</v>
      </c>
      <c r="E88" s="37"/>
      <c r="F88" s="37"/>
      <c r="G88" s="37"/>
      <c r="H88" s="38"/>
    </row>
    <row r="89" spans="1:8" ht="37.5" customHeight="1" x14ac:dyDescent="0.2">
      <c r="A89" s="147" t="s">
        <v>56</v>
      </c>
      <c r="B89" s="148"/>
      <c r="C89" s="143"/>
      <c r="D89" s="36">
        <v>6840</v>
      </c>
      <c r="E89" s="37"/>
      <c r="F89" s="37"/>
      <c r="G89" s="37"/>
      <c r="H89" s="38"/>
    </row>
    <row r="90" spans="1:8" ht="37.5" customHeight="1" x14ac:dyDescent="0.2">
      <c r="A90" s="147" t="s">
        <v>57</v>
      </c>
      <c r="B90" s="148"/>
      <c r="C90" s="143"/>
      <c r="D90" s="36">
        <v>7200</v>
      </c>
      <c r="E90" s="37"/>
      <c r="F90" s="37"/>
      <c r="G90" s="37"/>
      <c r="H90" s="38"/>
    </row>
    <row r="91" spans="1:8" ht="37.5" customHeight="1" x14ac:dyDescent="0.2">
      <c r="A91" s="147" t="s">
        <v>58</v>
      </c>
      <c r="B91" s="148"/>
      <c r="C91" s="143"/>
      <c r="D91" s="36">
        <v>7560</v>
      </c>
      <c r="E91" s="37"/>
      <c r="F91" s="37"/>
      <c r="G91" s="37"/>
      <c r="H91" s="38"/>
    </row>
    <row r="92" spans="1:8" ht="37.5" customHeight="1" x14ac:dyDescent="0.2">
      <c r="A92" s="147" t="s">
        <v>181</v>
      </c>
      <c r="B92" s="148"/>
      <c r="C92" s="143"/>
      <c r="D92" s="36">
        <v>7920</v>
      </c>
      <c r="E92" s="37"/>
      <c r="F92" s="37"/>
      <c r="G92" s="37"/>
      <c r="H92" s="38"/>
    </row>
    <row r="93" spans="1:8" ht="37.5" customHeight="1" x14ac:dyDescent="0.2">
      <c r="A93" s="147" t="s">
        <v>182</v>
      </c>
      <c r="B93" s="148"/>
      <c r="C93" s="143"/>
      <c r="D93" s="36">
        <v>8280</v>
      </c>
      <c r="E93" s="37"/>
      <c r="F93" s="37"/>
      <c r="G93" s="37"/>
      <c r="H93" s="38"/>
    </row>
    <row r="94" spans="1:8" ht="37.5" customHeight="1" x14ac:dyDescent="0.2">
      <c r="A94" s="147" t="s">
        <v>183</v>
      </c>
      <c r="B94" s="148"/>
      <c r="C94" s="143"/>
      <c r="D94" s="36">
        <v>8640</v>
      </c>
      <c r="E94" s="37"/>
      <c r="F94" s="37"/>
      <c r="G94" s="37"/>
      <c r="H94" s="38"/>
    </row>
    <row r="95" spans="1:8" ht="37.5" customHeight="1" x14ac:dyDescent="0.2">
      <c r="A95" s="147" t="s">
        <v>184</v>
      </c>
      <c r="B95" s="148"/>
      <c r="C95" s="143"/>
      <c r="D95" s="36">
        <v>9000</v>
      </c>
      <c r="E95" s="37"/>
      <c r="F95" s="37"/>
      <c r="G95" s="37"/>
      <c r="H95" s="38"/>
    </row>
    <row r="96" spans="1:8" ht="37.5" customHeight="1" x14ac:dyDescent="0.2">
      <c r="A96" s="147" t="s">
        <v>185</v>
      </c>
      <c r="B96" s="148"/>
      <c r="C96" s="143"/>
      <c r="D96" s="36">
        <v>9360</v>
      </c>
      <c r="E96" s="37"/>
      <c r="F96" s="37"/>
      <c r="G96" s="37"/>
      <c r="H96" s="38"/>
    </row>
    <row r="97" spans="1:8" ht="37.5" customHeight="1" x14ac:dyDescent="0.2">
      <c r="A97" s="147" t="s">
        <v>186</v>
      </c>
      <c r="B97" s="148"/>
      <c r="C97" s="143"/>
      <c r="D97" s="36">
        <v>9720</v>
      </c>
      <c r="E97" s="37"/>
      <c r="F97" s="37"/>
      <c r="G97" s="37"/>
      <c r="H97" s="38"/>
    </row>
    <row r="98" spans="1:8" ht="37.5" customHeight="1" x14ac:dyDescent="0.2">
      <c r="A98" s="147" t="s">
        <v>187</v>
      </c>
      <c r="B98" s="148"/>
      <c r="C98" s="143"/>
      <c r="D98" s="36">
        <v>10080</v>
      </c>
      <c r="E98" s="37"/>
      <c r="F98" s="37"/>
      <c r="G98" s="37"/>
      <c r="H98" s="38"/>
    </row>
    <row r="99" spans="1:8" ht="37.5" customHeight="1" x14ac:dyDescent="0.2">
      <c r="A99" s="147" t="s">
        <v>188</v>
      </c>
      <c r="B99" s="148"/>
      <c r="C99" s="143"/>
      <c r="D99" s="36">
        <v>10440</v>
      </c>
      <c r="E99" s="37"/>
      <c r="F99" s="37"/>
      <c r="G99" s="37"/>
      <c r="H99" s="38"/>
    </row>
    <row r="100" spans="1:8" ht="37.5" customHeight="1" x14ac:dyDescent="0.2">
      <c r="A100" s="147" t="s">
        <v>189</v>
      </c>
      <c r="B100" s="148"/>
      <c r="C100" s="143"/>
      <c r="D100" s="36">
        <v>10800</v>
      </c>
      <c r="E100" s="37"/>
      <c r="F100" s="37"/>
      <c r="G100" s="37"/>
      <c r="H100" s="38"/>
    </row>
    <row r="101" spans="1:8" ht="37.5" customHeight="1" thickBot="1" x14ac:dyDescent="0.25">
      <c r="A101" s="147" t="s">
        <v>190</v>
      </c>
      <c r="B101" s="148"/>
      <c r="C101" s="528"/>
      <c r="D101" s="36">
        <v>11160</v>
      </c>
      <c r="E101" s="37"/>
      <c r="F101" s="37"/>
      <c r="G101" s="37"/>
      <c r="H101" s="38"/>
    </row>
    <row r="102" spans="1:8" ht="53.25" customHeight="1" thickBot="1" x14ac:dyDescent="0.25">
      <c r="A102" s="136" t="s">
        <v>59</v>
      </c>
      <c r="B102" s="137"/>
      <c r="C102" s="137"/>
      <c r="D102" s="138" t="str">
        <f>"от "&amp;MIN(D103:D112)&amp;" до "&amp;MAX(D103:D112)</f>
        <v>от 180 до 1200</v>
      </c>
      <c r="E102" s="139"/>
      <c r="F102" s="139"/>
      <c r="G102" s="139"/>
      <c r="H102" s="140"/>
    </row>
    <row r="103" spans="1:8" ht="151.5" x14ac:dyDescent="0.2">
      <c r="A103" s="149" t="s">
        <v>60</v>
      </c>
      <c r="B103" s="150" t="s">
        <v>13</v>
      </c>
      <c r="C103" s="300"/>
      <c r="D103" s="152">
        <v>804</v>
      </c>
      <c r="E103" s="152"/>
      <c r="F103" s="152"/>
      <c r="G103" s="152"/>
      <c r="H103" s="153"/>
    </row>
    <row r="104" spans="1:8" ht="37.5" customHeight="1" x14ac:dyDescent="0.2">
      <c r="A104" s="154" t="s">
        <v>61</v>
      </c>
      <c r="B104" s="155"/>
      <c r="C104" s="156" t="str">
        <f>"Электронный справочник на основе Справочника организаций "&amp;$C$2&amp;" (версия для ПК)"</f>
        <v>Электронный справочник на основе Справочника организаций "2ГИС.ХАНТЫ-МАНСИЙСК" (версия для ПК)</v>
      </c>
      <c r="D104" s="157">
        <v>180</v>
      </c>
      <c r="E104" s="157"/>
      <c r="F104" s="157"/>
      <c r="G104" s="157"/>
      <c r="H104" s="158"/>
    </row>
    <row r="105" spans="1:8" ht="37.5" customHeight="1" x14ac:dyDescent="0.2">
      <c r="A105" s="154" t="s">
        <v>62</v>
      </c>
      <c r="B105" s="155"/>
      <c r="C105" s="159"/>
      <c r="D105" s="157">
        <v>1200</v>
      </c>
      <c r="E105" s="157"/>
      <c r="F105" s="157"/>
      <c r="G105" s="157"/>
      <c r="H105" s="158"/>
    </row>
    <row r="106" spans="1:8" ht="37.5" customHeight="1" x14ac:dyDescent="0.2">
      <c r="A106" s="154" t="s">
        <v>63</v>
      </c>
      <c r="B106" s="155"/>
      <c r="C106" s="159"/>
      <c r="D106" s="157">
        <v>600</v>
      </c>
      <c r="E106" s="157"/>
      <c r="F106" s="157"/>
      <c r="G106" s="157"/>
      <c r="H106" s="158"/>
    </row>
    <row r="107" spans="1:8" ht="37.5" customHeight="1" x14ac:dyDescent="0.2">
      <c r="A107" s="160" t="s">
        <v>64</v>
      </c>
      <c r="B107" s="161"/>
      <c r="C107" s="159"/>
      <c r="D107" s="157">
        <v>900</v>
      </c>
      <c r="E107" s="157"/>
      <c r="F107" s="157"/>
      <c r="G107" s="157"/>
      <c r="H107" s="158"/>
    </row>
    <row r="108" spans="1:8" ht="37.5" customHeight="1" x14ac:dyDescent="0.2">
      <c r="A108" s="154" t="s">
        <v>65</v>
      </c>
      <c r="B108" s="155"/>
      <c r="C108" s="159"/>
      <c r="D108" s="157">
        <v>240</v>
      </c>
      <c r="E108" s="157"/>
      <c r="F108" s="157"/>
      <c r="G108" s="157"/>
      <c r="H108" s="158"/>
    </row>
    <row r="109" spans="1:8" ht="37.5" customHeight="1" x14ac:dyDescent="0.2">
      <c r="A109" s="154" t="s">
        <v>66</v>
      </c>
      <c r="B109" s="155"/>
      <c r="C109" s="159"/>
      <c r="D109" s="157">
        <v>240</v>
      </c>
      <c r="E109" s="157"/>
      <c r="F109" s="157"/>
      <c r="G109" s="157"/>
      <c r="H109" s="158"/>
    </row>
    <row r="110" spans="1:8" ht="37.5" customHeight="1" x14ac:dyDescent="0.2">
      <c r="A110" s="154" t="s">
        <v>67</v>
      </c>
      <c r="B110" s="155"/>
      <c r="C110" s="159"/>
      <c r="D110" s="157">
        <v>480</v>
      </c>
      <c r="E110" s="157"/>
      <c r="F110" s="157"/>
      <c r="G110" s="157"/>
      <c r="H110" s="158"/>
    </row>
    <row r="111" spans="1:8" ht="37.5" customHeight="1" x14ac:dyDescent="0.2">
      <c r="A111" s="154" t="s">
        <v>68</v>
      </c>
      <c r="B111" s="155"/>
      <c r="C111" s="159"/>
      <c r="D111" s="157">
        <v>720</v>
      </c>
      <c r="E111" s="157"/>
      <c r="F111" s="157"/>
      <c r="G111" s="157"/>
      <c r="H111" s="158"/>
    </row>
    <row r="112" spans="1:8" ht="37.5" customHeight="1" thickBot="1" x14ac:dyDescent="0.25">
      <c r="A112" s="162" t="s">
        <v>69</v>
      </c>
      <c r="B112" s="163"/>
      <c r="C112" s="164"/>
      <c r="D112" s="165">
        <v>600</v>
      </c>
      <c r="E112" s="165"/>
      <c r="F112" s="165"/>
      <c r="G112" s="165"/>
      <c r="H112" s="166"/>
    </row>
    <row r="113" spans="1:8" s="16" customFormat="1" ht="117.75" customHeight="1" thickBot="1" x14ac:dyDescent="0.25">
      <c r="A113" s="287" t="s">
        <v>71</v>
      </c>
      <c r="B113" s="288"/>
      <c r="C113" s="28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"2ГИС.ХАНТЫ-МАНСИЙСК" (версия для ПК); 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Интернет-площадки и Веб-приложения на основе Cправочника организаций "2ГИС.ХАНТЫ-МАНСИЙСК", http://api.2gis.ru/</v>
      </c>
      <c r="D113" s="45">
        <v>30</v>
      </c>
      <c r="E113" s="45"/>
      <c r="F113" s="45"/>
      <c r="G113" s="45"/>
      <c r="H113" s="46"/>
    </row>
    <row r="114" spans="1:8" ht="50.1" customHeight="1" thickBot="1" x14ac:dyDescent="0.25">
      <c r="A114" s="24" t="s">
        <v>72</v>
      </c>
      <c r="B114" s="25"/>
      <c r="C114" s="26"/>
      <c r="D114" s="173" t="str">
        <f>"от "&amp;MIN(D116,D136:H137,F176,D138:H152)&amp;" до "&amp;MAX(D116,D136:H137,F176,D138:H152)</f>
        <v>от 480 до 7200</v>
      </c>
      <c r="E114" s="173"/>
      <c r="F114" s="173"/>
      <c r="G114" s="173"/>
      <c r="H114" s="174"/>
    </row>
    <row r="115" spans="1:8" ht="21.75" thickBot="1" x14ac:dyDescent="0.25">
      <c r="A115" s="290"/>
      <c r="B115" s="291"/>
      <c r="C115" s="130"/>
      <c r="D115" s="292"/>
      <c r="E115" s="292"/>
      <c r="F115" s="292"/>
      <c r="G115" s="292"/>
      <c r="H115" s="293"/>
    </row>
    <row r="116" spans="1:8" ht="63" customHeight="1" thickBot="1" x14ac:dyDescent="0.25">
      <c r="A116" s="179" t="s">
        <v>73</v>
      </c>
      <c r="B116" s="180"/>
      <c r="C116"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"2ГИС.ХАНТЫ-МАНСИЙСК" (версия для ПК); Интернет-площадка 2gis.kz на основе Cправочника организаций "2ГИС.ХАНТЫ-МАНСИЙСК"; Электронный справочник на основе Справочника организаций "2ГИС.ХАНТЫ-МАНСИЙСК" (мобильная версия); Интернет-площадки и Веб-приложения на основе Cправочника организаций "2ГИС.ХАНТЫ-МАНСИЙСК", http://api.2gis.kz/</v>
      </c>
      <c r="D116" s="182">
        <v>2202</v>
      </c>
      <c r="E116" s="182"/>
      <c r="F116" s="182"/>
      <c r="G116" s="182"/>
      <c r="H116" s="183"/>
    </row>
    <row r="117" spans="1:8" ht="63" customHeight="1" thickBot="1" x14ac:dyDescent="0.25">
      <c r="A117" s="184" t="s">
        <v>74</v>
      </c>
      <c r="B117" s="185"/>
      <c r="C117" s="186"/>
      <c r="D117" s="187" t="s">
        <v>75</v>
      </c>
      <c r="E117" s="188"/>
      <c r="F117" s="188"/>
      <c r="G117" s="188"/>
      <c r="H117" s="189"/>
    </row>
    <row r="118" spans="1:8" ht="63" customHeight="1" x14ac:dyDescent="0.2">
      <c r="A118" s="190" t="s">
        <v>76</v>
      </c>
      <c r="B118" s="191"/>
      <c r="C118" s="186"/>
      <c r="D118" s="157">
        <f>D116/4</f>
        <v>550.5</v>
      </c>
      <c r="E118" s="157"/>
      <c r="F118" s="157"/>
      <c r="G118" s="157"/>
      <c r="H118" s="158"/>
    </row>
    <row r="119" spans="1:8" ht="63" customHeight="1" x14ac:dyDescent="0.2">
      <c r="A119" s="190" t="s">
        <v>77</v>
      </c>
      <c r="B119" s="191"/>
      <c r="C119" s="186"/>
      <c r="D119" s="157">
        <f>D116/5</f>
        <v>440.4</v>
      </c>
      <c r="E119" s="157"/>
      <c r="F119" s="157"/>
      <c r="G119" s="157"/>
      <c r="H119" s="158"/>
    </row>
    <row r="120" spans="1:8" ht="63" customHeight="1" x14ac:dyDescent="0.2">
      <c r="A120" s="190" t="s">
        <v>78</v>
      </c>
      <c r="B120" s="191"/>
      <c r="C120" s="186"/>
      <c r="D120" s="157">
        <f>D116/6</f>
        <v>367</v>
      </c>
      <c r="E120" s="157"/>
      <c r="F120" s="157"/>
      <c r="G120" s="157"/>
      <c r="H120" s="158"/>
    </row>
    <row r="121" spans="1:8" ht="63" customHeight="1" x14ac:dyDescent="0.2">
      <c r="A121" s="190" t="s">
        <v>79</v>
      </c>
      <c r="B121" s="191"/>
      <c r="C121" s="186"/>
      <c r="D121" s="157">
        <f>D116/7</f>
        <v>314.57142857142856</v>
      </c>
      <c r="E121" s="157"/>
      <c r="F121" s="157"/>
      <c r="G121" s="157"/>
      <c r="H121" s="158"/>
    </row>
    <row r="122" spans="1:8" ht="63" customHeight="1" x14ac:dyDescent="0.2">
      <c r="A122" s="190" t="s">
        <v>80</v>
      </c>
      <c r="B122" s="191"/>
      <c r="C122" s="186"/>
      <c r="D122" s="157">
        <f>D116/8</f>
        <v>275.25</v>
      </c>
      <c r="E122" s="157"/>
      <c r="F122" s="157"/>
      <c r="G122" s="157"/>
      <c r="H122" s="158"/>
    </row>
    <row r="123" spans="1:8" ht="63" customHeight="1" x14ac:dyDescent="0.2">
      <c r="A123" s="190" t="s">
        <v>81</v>
      </c>
      <c r="B123" s="191"/>
      <c r="C123" s="186"/>
      <c r="D123" s="157">
        <f>D116/9</f>
        <v>244.66666666666666</v>
      </c>
      <c r="E123" s="157"/>
      <c r="F123" s="157"/>
      <c r="G123" s="157"/>
      <c r="H123" s="158"/>
    </row>
    <row r="124" spans="1:8" ht="63" customHeight="1" x14ac:dyDescent="0.2">
      <c r="A124" s="190" t="s">
        <v>82</v>
      </c>
      <c r="B124" s="191"/>
      <c r="C124" s="186"/>
      <c r="D124" s="157">
        <f>D116/10</f>
        <v>220.2</v>
      </c>
      <c r="E124" s="157"/>
      <c r="F124" s="157"/>
      <c r="G124" s="157"/>
      <c r="H124" s="158"/>
    </row>
    <row r="125" spans="1:8" ht="63" customHeight="1" thickBot="1" x14ac:dyDescent="0.25">
      <c r="A125" s="179" t="s">
        <v>83</v>
      </c>
      <c r="B125" s="180"/>
      <c r="C125" s="186"/>
      <c r="D125" s="182">
        <v>3288</v>
      </c>
      <c r="E125" s="182"/>
      <c r="F125" s="182"/>
      <c r="G125" s="182"/>
      <c r="H125" s="183"/>
    </row>
    <row r="126" spans="1:8" ht="63" customHeight="1" thickBot="1" x14ac:dyDescent="0.25">
      <c r="A126" s="184" t="s">
        <v>74</v>
      </c>
      <c r="B126" s="185"/>
      <c r="C126" s="186"/>
      <c r="D126" s="187" t="s">
        <v>75</v>
      </c>
      <c r="E126" s="188"/>
      <c r="F126" s="188"/>
      <c r="G126" s="188"/>
      <c r="H126" s="189"/>
    </row>
    <row r="127" spans="1:8" ht="63" customHeight="1" x14ac:dyDescent="0.2">
      <c r="A127" s="190" t="s">
        <v>76</v>
      </c>
      <c r="B127" s="191"/>
      <c r="C127" s="186"/>
      <c r="D127" s="157">
        <v>822</v>
      </c>
      <c r="E127" s="157"/>
      <c r="F127" s="157"/>
      <c r="G127" s="157"/>
      <c r="H127" s="158"/>
    </row>
    <row r="128" spans="1:8" ht="63" customHeight="1" x14ac:dyDescent="0.2">
      <c r="A128" s="190" t="s">
        <v>77</v>
      </c>
      <c r="B128" s="191"/>
      <c r="C128" s="186"/>
      <c r="D128" s="157">
        <v>657.6</v>
      </c>
      <c r="E128" s="157"/>
      <c r="F128" s="157"/>
      <c r="G128" s="157"/>
      <c r="H128" s="158"/>
    </row>
    <row r="129" spans="1:8" ht="63" customHeight="1" x14ac:dyDescent="0.2">
      <c r="A129" s="190" t="s">
        <v>78</v>
      </c>
      <c r="B129" s="191"/>
      <c r="C129" s="186"/>
      <c r="D129" s="157">
        <v>548</v>
      </c>
      <c r="E129" s="157"/>
      <c r="F129" s="157"/>
      <c r="G129" s="157"/>
      <c r="H129" s="158"/>
    </row>
    <row r="130" spans="1:8" ht="63" customHeight="1" x14ac:dyDescent="0.2">
      <c r="A130" s="190" t="s">
        <v>79</v>
      </c>
      <c r="B130" s="191"/>
      <c r="C130" s="186"/>
      <c r="D130" s="157">
        <v>469.71428571428572</v>
      </c>
      <c r="E130" s="157"/>
      <c r="F130" s="157"/>
      <c r="G130" s="157"/>
      <c r="H130" s="158"/>
    </row>
    <row r="131" spans="1:8" ht="63" customHeight="1" x14ac:dyDescent="0.2">
      <c r="A131" s="190" t="s">
        <v>80</v>
      </c>
      <c r="B131" s="191"/>
      <c r="C131" s="186"/>
      <c r="D131" s="157">
        <v>411</v>
      </c>
      <c r="E131" s="157"/>
      <c r="F131" s="157"/>
      <c r="G131" s="157"/>
      <c r="H131" s="158"/>
    </row>
    <row r="132" spans="1:8" ht="63" customHeight="1" x14ac:dyDescent="0.2">
      <c r="A132" s="190" t="s">
        <v>81</v>
      </c>
      <c r="B132" s="191"/>
      <c r="C132" s="186"/>
      <c r="D132" s="157">
        <v>365.33333333333331</v>
      </c>
      <c r="E132" s="157"/>
      <c r="F132" s="157"/>
      <c r="G132" s="157"/>
      <c r="H132" s="158"/>
    </row>
    <row r="133" spans="1:8" ht="63" customHeight="1" thickBot="1" x14ac:dyDescent="0.25">
      <c r="A133" s="190" t="s">
        <v>82</v>
      </c>
      <c r="B133" s="191"/>
      <c r="C133" s="194"/>
      <c r="D133" s="157">
        <v>328.8</v>
      </c>
      <c r="E133" s="157"/>
      <c r="F133" s="157"/>
      <c r="G133" s="157"/>
      <c r="H133" s="158"/>
    </row>
    <row r="134" spans="1:8" s="16" customFormat="1" ht="62.45" customHeight="1" thickBot="1" x14ac:dyDescent="0.25">
      <c r="A134" s="195" t="s">
        <v>84</v>
      </c>
      <c r="B134" s="196"/>
      <c r="C134"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2ГИС 4.0 и выше)</v>
      </c>
      <c r="D134" s="44">
        <v>7800</v>
      </c>
      <c r="E134" s="45"/>
      <c r="F134" s="45"/>
      <c r="G134" s="45"/>
      <c r="H134" s="46"/>
    </row>
    <row r="135" spans="1:8" ht="21.75" thickBot="1" x14ac:dyDescent="0.25">
      <c r="A135" s="290"/>
      <c r="B135" s="291"/>
      <c r="C135" s="125"/>
      <c r="D135" s="292"/>
      <c r="E135" s="292"/>
      <c r="F135" s="292"/>
      <c r="G135" s="292"/>
      <c r="H135" s="293"/>
    </row>
    <row r="136" spans="1:8" ht="50.1" customHeight="1" x14ac:dyDescent="0.2">
      <c r="A136" s="160" t="s">
        <v>85</v>
      </c>
      <c r="B136" s="161"/>
      <c r="C136" s="201" t="str">
        <f>"Интернет-площадка 2gis.ru на основе Cправочника организаций "&amp;$C$2&amp;""</f>
        <v>Интернет-площадка 2gis.ru на основе Cправочника организаций "2ГИС.ХАНТЫ-МАНСИЙСК"</v>
      </c>
      <c r="D136" s="31">
        <v>3504</v>
      </c>
      <c r="E136" s="32"/>
      <c r="F136" s="32"/>
      <c r="G136" s="32"/>
      <c r="H136" s="33"/>
    </row>
    <row r="137" spans="1:8" ht="50.1" customHeight="1" x14ac:dyDescent="0.2">
      <c r="A137" s="160" t="s">
        <v>86</v>
      </c>
      <c r="B137" s="161"/>
      <c r="C137" s="202" t="str">
        <f>"Электронный справочник на основе Справочника организаций "&amp;$C$2&amp;" (версия для ПК)"</f>
        <v>Электронный справочник на основе Справочника организаций "2ГИС.ХАНТЫ-МАНСИЙСК" (версия для ПК)</v>
      </c>
      <c r="D137" s="121">
        <v>720</v>
      </c>
      <c r="E137" s="122"/>
      <c r="F137" s="122"/>
      <c r="G137" s="122"/>
      <c r="H137" s="123"/>
    </row>
    <row r="138" spans="1:8" ht="50.1" customHeight="1" x14ac:dyDescent="0.2">
      <c r="A138" s="160" t="s">
        <v>87</v>
      </c>
      <c r="B138" s="161"/>
      <c r="C138" s="202" t="str">
        <f>"Электронный справочник на основе Справочника организаций "&amp;$C$2&amp;" (версия для ПК)"</f>
        <v>Электронный справочник на основе Справочника организаций "2ГИС.ХАНТЫ-МАНСИЙСК" (версия для ПК)</v>
      </c>
      <c r="D138" s="36">
        <v>2160</v>
      </c>
      <c r="E138" s="37"/>
      <c r="F138" s="37"/>
      <c r="G138" s="37"/>
      <c r="H138" s="38"/>
    </row>
    <row r="139" spans="1:8" ht="50.1" customHeight="1" x14ac:dyDescent="0.2">
      <c r="A139" s="160" t="s">
        <v>88</v>
      </c>
      <c r="B139" s="161"/>
      <c r="C139" s="202" t="str">
        <f>"Интернет-площадка 2gis.ru на основе Cправочника организаций "&amp;$C$2&amp;""</f>
        <v>Интернет-площадка 2gis.ru на основе Cправочника организаций "2ГИС.ХАНТЫ-МАНСИЙСК"</v>
      </c>
      <c r="D139" s="36">
        <v>6000</v>
      </c>
      <c r="E139" s="37"/>
      <c r="F139" s="37"/>
      <c r="G139" s="37"/>
      <c r="H139" s="38"/>
    </row>
    <row r="140" spans="1:8" ht="50.1" customHeight="1" x14ac:dyDescent="0.2">
      <c r="A140" s="160" t="s">
        <v>89</v>
      </c>
      <c r="B140" s="161"/>
      <c r="C140" s="202" t="str">
        <f>"Интернет-площадка 2gis.ru на основе Cправочника организаций "&amp;$C$2&amp;""</f>
        <v>Интернет-площадка 2gis.ru на основе Cправочника организаций "2ГИС.ХАНТЫ-МАНСИЙСК"</v>
      </c>
      <c r="D140" s="36">
        <v>7200</v>
      </c>
      <c r="E140" s="37"/>
      <c r="F140" s="37"/>
      <c r="G140" s="37"/>
      <c r="H140" s="38"/>
    </row>
    <row r="141" spans="1:8" ht="50.1" customHeight="1" x14ac:dyDescent="0.2">
      <c r="A141" s="160" t="s">
        <v>90</v>
      </c>
      <c r="B141" s="161"/>
      <c r="C141" s="202" t="str">
        <f>"Электронный справочник на основе Справочника организаций "&amp;$C$2&amp;" (версия для ПК)"</f>
        <v>Электронный справочник на основе Справочника организаций "2ГИС.ХАНТЫ-МАНСИЙСК" (версия для ПК)</v>
      </c>
      <c r="D141" s="36">
        <v>480</v>
      </c>
      <c r="E141" s="37"/>
      <c r="F141" s="37"/>
      <c r="G141" s="37"/>
      <c r="H141" s="38"/>
    </row>
    <row r="142" spans="1:8" ht="50.1" customHeight="1" x14ac:dyDescent="0.2">
      <c r="A142" s="160" t="s">
        <v>91</v>
      </c>
      <c r="B142" s="161"/>
      <c r="C142" s="202" t="str">
        <f>"Электронный справочник на основе Справочника организаций "&amp;$C$2&amp;" (версия для ПК)"</f>
        <v>Электронный справочник на основе Справочника организаций "2ГИС.ХАНТЫ-МАНСИЙСК" (версия для ПК)</v>
      </c>
      <c r="D142" s="36">
        <v>480</v>
      </c>
      <c r="E142" s="37"/>
      <c r="F142" s="37"/>
      <c r="G142" s="37"/>
      <c r="H142" s="38"/>
    </row>
    <row r="143" spans="1:8" ht="50.1" customHeight="1" x14ac:dyDescent="0.2">
      <c r="A143" s="160" t="s">
        <v>92</v>
      </c>
      <c r="B143" s="161"/>
      <c r="C143" s="202" t="str">
        <f>"Электронный справочник на основе Справочника организаций "&amp;$C$2&amp;" (версия для ПК)"</f>
        <v>Электронный справочник на основе Справочника организаций "2ГИС.ХАНТЫ-МАНСИЙСК" (версия для ПК)</v>
      </c>
      <c r="D143" s="36">
        <v>600</v>
      </c>
      <c r="E143" s="37"/>
      <c r="F143" s="37"/>
      <c r="G143" s="37"/>
      <c r="H143" s="38"/>
    </row>
    <row r="144" spans="1:8" ht="50.1" customHeight="1" x14ac:dyDescent="0.2">
      <c r="A144" s="160" t="s">
        <v>93</v>
      </c>
      <c r="B144" s="161"/>
      <c r="C144" s="203" t="str">
        <f>C137</f>
        <v>Электронный справочник на основе Справочника организаций "2ГИС.ХАНТЫ-МАНСИЙСК" (версия для ПК)</v>
      </c>
      <c r="D144" s="36">
        <v>5502</v>
      </c>
      <c r="E144" s="37"/>
      <c r="F144" s="37"/>
      <c r="G144" s="37"/>
      <c r="H144" s="38"/>
    </row>
    <row r="145" spans="1:8" ht="50.1" customHeight="1" x14ac:dyDescent="0.2">
      <c r="A145" s="160" t="s">
        <v>94</v>
      </c>
      <c r="B145" s="161"/>
      <c r="C145" s="202" t="s">
        <v>95</v>
      </c>
      <c r="D145" s="36">
        <v>600</v>
      </c>
      <c r="E145" s="37"/>
      <c r="F145" s="37"/>
      <c r="G145" s="37"/>
      <c r="H145" s="38"/>
    </row>
    <row r="146" spans="1:8" ht="75" customHeight="1" x14ac:dyDescent="0.2">
      <c r="A146" s="160" t="s">
        <v>96</v>
      </c>
      <c r="B146" s="161"/>
      <c r="C146"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"2ГИС.ХАНТЫ-МАНСИЙСК" (мобильная версия 2ГИС 4.0 и выше); Интернет-площадка 2gis.ru на основе Cправочника организаций "2ГИС.ХАНТЫ-МАНСИЙСК"</v>
      </c>
      <c r="D146" s="36">
        <v>2502</v>
      </c>
      <c r="E146" s="37"/>
      <c r="F146" s="37"/>
      <c r="G146" s="37"/>
      <c r="H146" s="38"/>
    </row>
    <row r="147" spans="1:8" ht="75" customHeight="1" x14ac:dyDescent="0.2">
      <c r="A147" s="160" t="s">
        <v>97</v>
      </c>
      <c r="B147" s="161"/>
      <c r="C147" s="202" t="str">
        <f t="shared" ref="C147:C14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"2ГИС.ХАНТЫ-МАНСИЙСК" (мобильная версия 2ГИС 4.0 и выше); Интернет-площадка 2gis.ru на основе Cправочника организаций "2ГИС.ХАНТЫ-МАНСИЙСК"</v>
      </c>
      <c r="D147" s="36">
        <v>2004</v>
      </c>
      <c r="E147" s="37"/>
      <c r="F147" s="37"/>
      <c r="G147" s="37"/>
      <c r="H147" s="38"/>
    </row>
    <row r="148" spans="1:8" ht="75" customHeight="1" x14ac:dyDescent="0.2">
      <c r="A148" s="160" t="s">
        <v>98</v>
      </c>
      <c r="B148" s="161"/>
      <c r="C148" s="202" t="str">
        <f t="shared" si="0"/>
        <v>электронный справочник на основе Справочника организаций "2ГИС.ХАНТЫ-МАНСИЙСК" (мобильная версия 2ГИС 4.0 и выше); Интернет-площадка 2gis.ru на основе Cправочника организаций "2ГИС.ХАНТЫ-МАНСИЙСК"</v>
      </c>
      <c r="D148" s="36">
        <v>1380</v>
      </c>
      <c r="E148" s="37"/>
      <c r="F148" s="37"/>
      <c r="G148" s="37"/>
      <c r="H148" s="38"/>
    </row>
    <row r="149" spans="1:8" ht="75" customHeight="1" x14ac:dyDescent="0.2">
      <c r="A149" s="160" t="s">
        <v>99</v>
      </c>
      <c r="B149" s="161"/>
      <c r="C149" s="202" t="str">
        <f t="shared" si="0"/>
        <v>электронный справочник на основе Справочника организаций "2ГИС.ХАНТЫ-МАНСИЙСК" (мобильная версия 2ГИС 4.0 и выше); Интернет-площадка 2gis.ru на основе Cправочника организаций "2ГИС.ХАНТЫ-МАНСИЙСК"</v>
      </c>
      <c r="D149" s="36">
        <v>816</v>
      </c>
      <c r="E149" s="37"/>
      <c r="F149" s="37"/>
      <c r="G149" s="37"/>
      <c r="H149" s="38"/>
    </row>
    <row r="150" spans="1:8" ht="75" customHeight="1" x14ac:dyDescent="0.2">
      <c r="A150" s="160" t="s">
        <v>100</v>
      </c>
      <c r="B150" s="161" t="s">
        <v>100</v>
      </c>
      <c r="C150"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"2ГИС.ХАНТЫ-МАНСИЙСК" (мобильная версия 2ГИС 4.0 и выше); Интернет-площадка 2gis.ru на основе Cправочника организаций "2ГИС.ХАНТЫ-МАНСИЙСК"</v>
      </c>
      <c r="D150" s="36">
        <v>6000</v>
      </c>
      <c r="E150" s="37"/>
      <c r="F150" s="37"/>
      <c r="G150" s="37"/>
      <c r="H150" s="38"/>
    </row>
    <row r="151" spans="1:8" ht="75" customHeight="1" x14ac:dyDescent="0.2">
      <c r="A151" s="160" t="s">
        <v>101</v>
      </c>
      <c r="B151" s="161" t="s">
        <v>101</v>
      </c>
      <c r="C151"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"2ГИС.ХАНТЫ-МАНСИЙСК" (мобильная версия 2ГИС 4.0 и выше); Интернет-площадка 2gis.ru на основе Cправочника организаций "2ГИС.ХАНТЫ-МАНСИЙСК"</v>
      </c>
      <c r="D151" s="36">
        <v>3000</v>
      </c>
      <c r="E151" s="37"/>
      <c r="F151" s="37"/>
      <c r="G151" s="37"/>
      <c r="H151" s="38"/>
    </row>
    <row r="152" spans="1:8" ht="50.1" customHeight="1" thickBot="1" x14ac:dyDescent="0.25">
      <c r="A152" s="160" t="s">
        <v>102</v>
      </c>
      <c r="B152" s="161"/>
      <c r="C152" s="202" t="str">
        <f>"Электронный справочник на основе Справочника организаций "&amp;$C$2&amp;" (версия для ПК)"</f>
        <v>Электронный справочник на основе Справочника организаций "2ГИС.ХАНТЫ-МАНСИЙСК" (версия для ПК)</v>
      </c>
      <c r="D152" s="36">
        <v>480</v>
      </c>
      <c r="E152" s="37"/>
      <c r="F152" s="37"/>
      <c r="G152" s="37"/>
      <c r="H152" s="38"/>
    </row>
    <row r="153" spans="1:8" s="16" customFormat="1" ht="102" customHeight="1" thickBot="1" x14ac:dyDescent="0.25">
      <c r="A153" s="160" t="s">
        <v>16</v>
      </c>
      <c r="B153" s="161"/>
      <c r="C153"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2ГИС 4.0 и выше)</v>
      </c>
      <c r="D153" s="36">
        <v>480</v>
      </c>
      <c r="E153" s="37"/>
      <c r="F153" s="37"/>
      <c r="G153" s="37"/>
      <c r="H153" s="38"/>
    </row>
    <row r="154" spans="1:8" s="16" customFormat="1" ht="102" customHeight="1" thickBot="1" x14ac:dyDescent="0.25">
      <c r="A154" s="160" t="s">
        <v>103</v>
      </c>
      <c r="B154" s="161"/>
      <c r="C154"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2ГИС 4.0 и выше)</v>
      </c>
      <c r="D154" s="36">
        <v>100002</v>
      </c>
      <c r="E154" s="37"/>
      <c r="F154" s="37"/>
      <c r="G154" s="37"/>
      <c r="H154" s="38"/>
    </row>
    <row r="155" spans="1:8" s="16" customFormat="1" ht="126" customHeight="1" x14ac:dyDescent="0.2">
      <c r="A155" s="160" t="s">
        <v>104</v>
      </c>
      <c r="B155" s="161"/>
      <c r="C155" s="30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"2ГИС.ХАНТЫ-МАНСИЙСК" (версия для ПК); 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Интернет-площадки и Веб-приложения на основе Cправочника организаций "2ГИС.ХАНТЫ-МАНСИЙСК", http://api.2gis.ru/</v>
      </c>
      <c r="D155" s="36">
        <v>4002</v>
      </c>
      <c r="E155" s="37"/>
      <c r="F155" s="37"/>
      <c r="G155" s="37"/>
      <c r="H155" s="38"/>
    </row>
    <row r="156" spans="1:8" s="16" customFormat="1" ht="96" customHeight="1" x14ac:dyDescent="0.2">
      <c r="A156" s="154" t="s">
        <v>105</v>
      </c>
      <c r="B156" s="204"/>
      <c r="C156"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Интернет-площадки и Веб-приложения на основе Cправочника организаций "2ГИС.ХАНТЫ-МАНСИЙСК", http://api.2gis.ru/</v>
      </c>
      <c r="D156" s="36">
        <v>2004</v>
      </c>
      <c r="E156" s="37"/>
      <c r="F156" s="37"/>
      <c r="G156" s="37"/>
      <c r="H156" s="38"/>
    </row>
    <row r="157" spans="1:8" s="16" customFormat="1" ht="96" customHeight="1" x14ac:dyDescent="0.2">
      <c r="A157" s="154" t="s">
        <v>106</v>
      </c>
      <c r="B157" s="204"/>
      <c r="C157"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"2ГИС.ХАНТЫ-МАНСИЙСК" (мобильная версия 2ГИС 4.0 и выше)</v>
      </c>
      <c r="D157" s="36">
        <v>5010</v>
      </c>
      <c r="E157" s="37"/>
      <c r="F157" s="37"/>
      <c r="G157" s="37"/>
      <c r="H157" s="38"/>
    </row>
    <row r="158" spans="1:8" ht="50.1" customHeight="1" x14ac:dyDescent="0.2">
      <c r="A158" s="160" t="s">
        <v>107</v>
      </c>
      <c r="B158" s="161"/>
      <c r="C158" s="202" t="str">
        <f>"Интернет-площадка 2gis.ru на основе Cправочника организаций "&amp;$C$2&amp;""</f>
        <v>Интернет-площадка 2gis.ru на основе Cправочника организаций "2ГИС.ХАНТЫ-МАНСИЙСК"</v>
      </c>
      <c r="D158" s="36">
        <v>4920</v>
      </c>
      <c r="E158" s="37"/>
      <c r="F158" s="37"/>
      <c r="G158" s="37"/>
      <c r="H158" s="38"/>
    </row>
    <row r="159" spans="1:8" ht="50.1" customHeight="1" x14ac:dyDescent="0.2">
      <c r="A159" s="160" t="s">
        <v>108</v>
      </c>
      <c r="B159" s="161"/>
      <c r="C159" s="202" t="str">
        <f t="shared" ref="C159:C168" si="1">"Электронный справочник на основе Справочника организаций "&amp;$C$2&amp;" (версия для ПК)"</f>
        <v>Электронный справочник на основе Справочника организаций "2ГИС.ХАНТЫ-МАНСИЙСК" (версия для ПК)</v>
      </c>
      <c r="D159" s="36">
        <v>1080</v>
      </c>
      <c r="E159" s="37"/>
      <c r="F159" s="37"/>
      <c r="G159" s="37"/>
      <c r="H159" s="38"/>
    </row>
    <row r="160" spans="1:8" ht="50.1" customHeight="1" x14ac:dyDescent="0.2">
      <c r="A160" s="160" t="s">
        <v>109</v>
      </c>
      <c r="B160" s="161"/>
      <c r="C160" s="202" t="str">
        <f t="shared" si="1"/>
        <v>Электронный справочник на основе Справочника организаций "2ГИС.ХАНТЫ-МАНСИЙСК" (версия для ПК)</v>
      </c>
      <c r="D160" s="36">
        <v>3120</v>
      </c>
      <c r="E160" s="37"/>
      <c r="F160" s="37"/>
      <c r="G160" s="37"/>
      <c r="H160" s="38"/>
    </row>
    <row r="161" spans="1:8" ht="50.1" customHeight="1" x14ac:dyDescent="0.2">
      <c r="A161" s="160" t="s">
        <v>110</v>
      </c>
      <c r="B161" s="161"/>
      <c r="C161" s="202" t="str">
        <f>"Интернет-площадка 2gis.ru на основе Cправочника организаций "&amp;$C$2&amp;""</f>
        <v>Интернет-площадка 2gis.ru на основе Cправочника организаций "2ГИС.ХАНТЫ-МАНСИЙСК"</v>
      </c>
      <c r="D161" s="36">
        <v>8400</v>
      </c>
      <c r="E161" s="37"/>
      <c r="F161" s="37"/>
      <c r="G161" s="37"/>
      <c r="H161" s="38"/>
    </row>
    <row r="162" spans="1:8" ht="50.1" customHeight="1" x14ac:dyDescent="0.2">
      <c r="A162" s="160" t="s">
        <v>111</v>
      </c>
      <c r="B162" s="161"/>
      <c r="C162" s="202" t="str">
        <f>"Интернет-площадка 2gis.ru на основе Cправочника организаций "&amp;$C$2&amp;""</f>
        <v>Интернет-площадка 2gis.ru на основе Cправочника организаций "2ГИС.ХАНТЫ-МАНСИЙСК"</v>
      </c>
      <c r="D162" s="36">
        <v>10080</v>
      </c>
      <c r="E162" s="37"/>
      <c r="F162" s="37"/>
      <c r="G162" s="37"/>
      <c r="H162" s="38"/>
    </row>
    <row r="163" spans="1:8" ht="50.1" customHeight="1" x14ac:dyDescent="0.2">
      <c r="A163" s="160" t="s">
        <v>112</v>
      </c>
      <c r="B163" s="161"/>
      <c r="C163" s="202" t="str">
        <f t="shared" si="1"/>
        <v>Электронный справочник на основе Справочника организаций "2ГИС.ХАНТЫ-МАНСИЙСК" (версия для ПК)</v>
      </c>
      <c r="D163" s="36">
        <v>720</v>
      </c>
      <c r="E163" s="37"/>
      <c r="F163" s="37"/>
      <c r="G163" s="37"/>
      <c r="H163" s="38"/>
    </row>
    <row r="164" spans="1:8" ht="50.1" customHeight="1" x14ac:dyDescent="0.2">
      <c r="A164" s="160" t="s">
        <v>113</v>
      </c>
      <c r="B164" s="161"/>
      <c r="C164" s="202" t="str">
        <f t="shared" si="1"/>
        <v>Электронный справочник на основе Справочника организаций "2ГИС.ХАНТЫ-МАНСИЙСК" (версия для ПК)</v>
      </c>
      <c r="D164" s="36">
        <v>720</v>
      </c>
      <c r="E164" s="37"/>
      <c r="F164" s="37"/>
      <c r="G164" s="37"/>
      <c r="H164" s="38"/>
    </row>
    <row r="165" spans="1:8" ht="50.1" customHeight="1" x14ac:dyDescent="0.2">
      <c r="A165" s="160" t="s">
        <v>114</v>
      </c>
      <c r="B165" s="161"/>
      <c r="C165" s="202" t="str">
        <f t="shared" si="1"/>
        <v>Электронный справочник на основе Справочника организаций "2ГИС.ХАНТЫ-МАНСИЙСК" (версия для ПК)</v>
      </c>
      <c r="D165" s="36">
        <v>840</v>
      </c>
      <c r="E165" s="37"/>
      <c r="F165" s="37"/>
      <c r="G165" s="37"/>
      <c r="H165" s="38"/>
    </row>
    <row r="166" spans="1:8" ht="50.1" customHeight="1" x14ac:dyDescent="0.2">
      <c r="A166" s="160" t="s">
        <v>115</v>
      </c>
      <c r="B166" s="161"/>
      <c r="C166" s="202" t="s">
        <v>95</v>
      </c>
      <c r="D166" s="36">
        <v>840</v>
      </c>
      <c r="E166" s="37"/>
      <c r="F166" s="37"/>
      <c r="G166" s="37"/>
      <c r="H166" s="38"/>
    </row>
    <row r="167" spans="1:8" ht="75" customHeight="1" x14ac:dyDescent="0.2">
      <c r="A167" s="160" t="s">
        <v>116</v>
      </c>
      <c r="B167" s="161"/>
      <c r="C167"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"2ГИС.ХАНТЫ-МАНСИЙСК" (мобильная версия 2ГИС 4.0 и выше); Интернет-площадка 2gis.ru на основе Cправочника организаций "2ГИС.ХАНТЫ-МАНСИЙСК"</v>
      </c>
      <c r="D167" s="36">
        <v>8400</v>
      </c>
      <c r="E167" s="37"/>
      <c r="F167" s="37"/>
      <c r="G167" s="37"/>
      <c r="H167" s="38"/>
    </row>
    <row r="168" spans="1:8" ht="50.1" customHeight="1" thickBot="1" x14ac:dyDescent="0.25">
      <c r="A168" s="160" t="s">
        <v>117</v>
      </c>
      <c r="B168" s="161"/>
      <c r="C168" s="202" t="str">
        <f t="shared" si="1"/>
        <v>Электронный справочник на основе Справочника организаций "2ГИС.ХАНТЫ-МАНСИЙСК" (версия для ПК)</v>
      </c>
      <c r="D168" s="44">
        <v>720</v>
      </c>
      <c r="E168" s="45"/>
      <c r="F168" s="45"/>
      <c r="G168" s="45"/>
      <c r="H168" s="46"/>
    </row>
    <row r="169" spans="1:8" s="28" customFormat="1" ht="50.1" customHeight="1" thickBot="1" x14ac:dyDescent="0.25">
      <c r="A169" s="24" t="s">
        <v>118</v>
      </c>
      <c r="B169" s="25"/>
      <c r="C169" s="26"/>
      <c r="D169" s="173"/>
      <c r="E169" s="173"/>
      <c r="F169" s="173"/>
      <c r="G169" s="173"/>
      <c r="H169" s="174"/>
    </row>
    <row r="170" spans="1:8" s="16" customFormat="1" ht="50.1" customHeight="1" x14ac:dyDescent="0.2">
      <c r="A170" s="160" t="s">
        <v>119</v>
      </c>
      <c r="B170" s="161"/>
      <c r="C170" s="206" t="str">
        <f>"Электронный справочник на основе Справочника организаций "&amp;$C$2&amp;" (мобильная версия)"</f>
        <v>Электронный справочник на основе Справочника организаций "2ГИС.ХАНТЫ-МАНСИЙСК" (мобильная версия)</v>
      </c>
      <c r="D170" s="36">
        <v>2502</v>
      </c>
      <c r="E170" s="37"/>
      <c r="F170" s="37"/>
      <c r="G170" s="37"/>
      <c r="H170" s="38"/>
    </row>
    <row r="171" spans="1:8" s="16" customFormat="1" ht="50.1" customHeight="1" x14ac:dyDescent="0.2">
      <c r="A171" s="160" t="s">
        <v>120</v>
      </c>
      <c r="B171" s="161"/>
      <c r="C171" s="209"/>
      <c r="D171" s="36">
        <v>2502</v>
      </c>
      <c r="E171" s="37"/>
      <c r="F171" s="37"/>
      <c r="G171" s="37"/>
      <c r="H171" s="38"/>
    </row>
    <row r="172" spans="1:8" s="16" customFormat="1" ht="50.1" customHeight="1" x14ac:dyDescent="0.2">
      <c r="A172" s="207" t="s">
        <v>121</v>
      </c>
      <c r="B172" s="208"/>
      <c r="C172" s="209"/>
      <c r="D172" s="297">
        <v>1500</v>
      </c>
      <c r="E172" s="157"/>
      <c r="F172" s="157"/>
      <c r="G172" s="157"/>
      <c r="H172" s="157"/>
    </row>
    <row r="173" spans="1:8" s="16" customFormat="1" ht="50.1" customHeight="1" x14ac:dyDescent="0.2">
      <c r="A173" s="207" t="s">
        <v>122</v>
      </c>
      <c r="B173" s="208"/>
      <c r="C173" s="209"/>
      <c r="D173" s="297">
        <v>150</v>
      </c>
      <c r="E173" s="157"/>
      <c r="F173" s="157"/>
      <c r="G173" s="157"/>
      <c r="H173" s="157"/>
    </row>
    <row r="174" spans="1:8" s="16" customFormat="1" ht="50.1" customHeight="1" thickBot="1" x14ac:dyDescent="0.25">
      <c r="A174" s="207" t="s">
        <v>123</v>
      </c>
      <c r="B174" s="208"/>
      <c r="C174" s="210"/>
      <c r="D174" s="78">
        <v>510</v>
      </c>
      <c r="E174" s="79"/>
      <c r="F174" s="79"/>
      <c r="G174" s="79"/>
      <c r="H174" s="79"/>
    </row>
    <row r="175" spans="1:8" s="16" customFormat="1" ht="50.1" customHeight="1" thickBot="1" x14ac:dyDescent="0.25">
      <c r="A175" s="24" t="s">
        <v>124</v>
      </c>
      <c r="B175" s="25"/>
      <c r="C175" s="26"/>
      <c r="D175" s="173"/>
      <c r="E175" s="173"/>
      <c r="F175" s="173"/>
      <c r="G175" s="173"/>
      <c r="H175" s="174"/>
    </row>
    <row r="176" spans="1:8" ht="50.1" customHeight="1" x14ac:dyDescent="0.2">
      <c r="A176" s="160" t="s">
        <v>125</v>
      </c>
      <c r="B176" s="161"/>
      <c r="C176"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"2ГИС.ХАНТЫ-МАНСИЙСК" (мобильная версия 2ГИС 4.0 и выше)</v>
      </c>
      <c r="D176" s="212">
        <f>F176*1.2</f>
        <v>2211.8399999999997</v>
      </c>
      <c r="E176" s="213">
        <f>F176*1.1</f>
        <v>2027.52</v>
      </c>
      <c r="F176" s="213">
        <v>1843.1999999999998</v>
      </c>
      <c r="G176" s="213">
        <f>F176*0.75</f>
        <v>1382.3999999999999</v>
      </c>
      <c r="H176" s="214">
        <f>F176*0.5</f>
        <v>921.59999999999991</v>
      </c>
    </row>
    <row r="177" spans="1:8" ht="50.1" customHeight="1" x14ac:dyDescent="0.2">
      <c r="A177" s="160" t="s">
        <v>126</v>
      </c>
      <c r="B177" s="161"/>
      <c r="C177" s="202" t="str">
        <f>"Интернет-площадка 2gis.ru на основе Cправочника организаций "&amp;$C$2&amp;""</f>
        <v>Интернет-площадка 2gis.ru на основе Cправочника организаций "2ГИС.ХАНТЫ-МАНСИЙСК"</v>
      </c>
      <c r="D177" s="36">
        <v>1302</v>
      </c>
      <c r="E177" s="37"/>
      <c r="F177" s="37"/>
      <c r="G177" s="37"/>
      <c r="H177" s="38"/>
    </row>
    <row r="178" spans="1:8" ht="50.1" customHeight="1" x14ac:dyDescent="0.2">
      <c r="A178" s="160" t="s">
        <v>127</v>
      </c>
      <c r="B178" s="161"/>
      <c r="C178" s="202" t="str">
        <f>"Электронный справочник на основе Справочника организаций "&amp;$C$2&amp;" (версия для ПК)"</f>
        <v>Электронный справочник на основе Справочника организаций "2ГИС.ХАНТЫ-МАНСИЙСК" (версия для ПК)</v>
      </c>
      <c r="D178" s="36">
        <v>600</v>
      </c>
      <c r="E178" s="37"/>
      <c r="F178" s="37"/>
      <c r="G178" s="37"/>
      <c r="H178" s="38"/>
    </row>
    <row r="179" spans="1:8" ht="50.1" customHeight="1" x14ac:dyDescent="0.2">
      <c r="A179" s="160" t="s">
        <v>128</v>
      </c>
      <c r="B179" s="161"/>
      <c r="C179"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"2ГИС.ХАНТЫ-МАНСИЙСК" (мобильная версия 2ГИС 4.0 и выше)</v>
      </c>
      <c r="D179" s="212">
        <f>F179*1.2</f>
        <v>3168</v>
      </c>
      <c r="E179" s="213">
        <f>F179*1.1</f>
        <v>2904.0000000000005</v>
      </c>
      <c r="F179" s="213">
        <v>2640</v>
      </c>
      <c r="G179" s="213">
        <f>F179*0.75</f>
        <v>1980</v>
      </c>
      <c r="H179" s="214">
        <f>F179*0.5</f>
        <v>1320</v>
      </c>
    </row>
    <row r="180" spans="1:8" ht="50.1" customHeight="1" x14ac:dyDescent="0.2">
      <c r="A180" s="160" t="s">
        <v>199</v>
      </c>
      <c r="B180" s="161"/>
      <c r="C180" s="202" t="str">
        <f>"Интернет-площадка 2gis.ru на основе Cправочника организаций "&amp;$C$2&amp;""</f>
        <v>Интернет-площадка 2gis.ru на основе Cправочника организаций "2ГИС.ХАНТЫ-МАНСИЙСК"</v>
      </c>
      <c r="D180" s="36">
        <v>1920</v>
      </c>
      <c r="E180" s="37"/>
      <c r="F180" s="37"/>
      <c r="G180" s="37"/>
      <c r="H180" s="38"/>
    </row>
    <row r="181" spans="1:8" ht="50.1" customHeight="1" x14ac:dyDescent="0.2">
      <c r="A181" s="160" t="s">
        <v>130</v>
      </c>
      <c r="B181" s="161"/>
      <c r="C181" s="202" t="str">
        <f>"Электронный справочник на основе Справочника организаций "&amp;$C$2&amp;" (версия для ПК)"</f>
        <v>Электронный справочник на основе Справочника организаций "2ГИС.ХАНТЫ-МАНСИЙСК" (версия для ПК)</v>
      </c>
      <c r="D181" s="36">
        <v>840</v>
      </c>
      <c r="E181" s="37"/>
      <c r="F181" s="37"/>
      <c r="G181" s="37"/>
      <c r="H181" s="38"/>
    </row>
    <row r="182" spans="1:8" s="16" customFormat="1" ht="126" customHeight="1" thickBot="1" x14ac:dyDescent="0.25">
      <c r="A182" s="160" t="s">
        <v>131</v>
      </c>
      <c r="B182" s="161"/>
      <c r="C182" s="215" t="str">
        <f>C177</f>
        <v>Интернет-площадка 2gis.ru на основе Cправочника организаций "2ГИС.ХАНТЫ-МАНСИЙСК"</v>
      </c>
      <c r="D182" s="212">
        <f>F182*1.2</f>
        <v>1728</v>
      </c>
      <c r="E182" s="213">
        <f>F182*1.1</f>
        <v>1584.0000000000002</v>
      </c>
      <c r="F182" s="213">
        <v>1440</v>
      </c>
      <c r="G182" s="213">
        <f>F182*0.75</f>
        <v>1080</v>
      </c>
      <c r="H182" s="214">
        <f>F182*0.5</f>
        <v>720</v>
      </c>
    </row>
    <row r="183" spans="1:8" ht="50.1" customHeight="1" thickBot="1" x14ac:dyDescent="0.25">
      <c r="A183" s="24" t="s">
        <v>200</v>
      </c>
      <c r="B183" s="25"/>
      <c r="C183" s="26"/>
      <c r="D183" s="173"/>
      <c r="E183" s="173"/>
      <c r="F183" s="173"/>
      <c r="G183" s="173"/>
      <c r="H183" s="174"/>
    </row>
    <row r="184" spans="1:8" s="23" customFormat="1" ht="30" customHeight="1" thickBot="1" x14ac:dyDescent="0.25">
      <c r="A184" s="302"/>
      <c r="B184" s="303"/>
      <c r="C184" s="460"/>
      <c r="D184" s="303"/>
      <c r="E184" s="303"/>
      <c r="F184" s="303"/>
      <c r="G184" s="303"/>
      <c r="H184" s="304"/>
    </row>
    <row r="185" spans="1:8" s="16" customFormat="1" ht="185.25" customHeight="1" x14ac:dyDescent="0.2">
      <c r="A185" s="160" t="s">
        <v>201</v>
      </c>
      <c r="B185" s="161"/>
      <c r="C185"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"2ГИС.ХАНТЫ-МАНСИЙСК" (версия для ПК); 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2ГИС 4.0 и выше)</v>
      </c>
      <c r="D185" s="31">
        <v>9780</v>
      </c>
      <c r="E185" s="32"/>
      <c r="F185" s="32"/>
      <c r="G185" s="32"/>
      <c r="H185" s="33"/>
    </row>
    <row r="186" spans="1:8" s="16" customFormat="1" ht="83.25" customHeight="1" thickBot="1" x14ac:dyDescent="0.25">
      <c r="A186" s="160" t="s">
        <v>202</v>
      </c>
      <c r="B186" s="161"/>
      <c r="C186" s="209"/>
      <c r="D186" s="36">
        <v>9780</v>
      </c>
      <c r="E186" s="37"/>
      <c r="F186" s="37"/>
      <c r="G186" s="37"/>
      <c r="H186" s="38"/>
    </row>
    <row r="187" spans="1:8" ht="21.75" thickBot="1" x14ac:dyDescent="0.25">
      <c r="A187" s="290"/>
      <c r="B187" s="291"/>
      <c r="C187" s="130"/>
      <c r="D187" s="292"/>
      <c r="E187" s="292"/>
      <c r="F187" s="292"/>
      <c r="G187" s="292"/>
      <c r="H187" s="293"/>
    </row>
    <row r="189" spans="1:8" ht="21" x14ac:dyDescent="0.2">
      <c r="A189" s="220"/>
      <c r="B189" s="221" t="s">
        <v>133</v>
      </c>
      <c r="C189" s="222" t="s">
        <v>521</v>
      </c>
      <c r="D189" s="222"/>
      <c r="E189" s="223"/>
      <c r="F189" s="223"/>
      <c r="G189" s="223"/>
      <c r="H189" s="223"/>
    </row>
    <row r="190" spans="1:8" ht="21" x14ac:dyDescent="0.2">
      <c r="A190" s="220"/>
      <c r="B190" s="223"/>
      <c r="C190" s="224" t="s">
        <v>522</v>
      </c>
      <c r="D190" s="224"/>
      <c r="E190" s="223"/>
      <c r="F190" s="223"/>
      <c r="G190" s="223"/>
      <c r="H190" s="223"/>
    </row>
    <row r="191" spans="1:8" ht="21" x14ac:dyDescent="0.2">
      <c r="A191" s="220"/>
      <c r="B191" s="223"/>
      <c r="C191" s="224" t="s">
        <v>523</v>
      </c>
      <c r="D191" s="224"/>
      <c r="E191" s="223"/>
      <c r="F191" s="223"/>
      <c r="G191" s="223"/>
      <c r="H191" s="223"/>
    </row>
    <row r="192" spans="1:8" ht="21" x14ac:dyDescent="0.2">
      <c r="C192" s="224"/>
      <c r="D192" s="224"/>
      <c r="E192" s="223"/>
      <c r="F192" s="223"/>
      <c r="G192" s="223"/>
      <c r="H192" s="217"/>
    </row>
    <row r="193" spans="1:8" ht="26.25" customHeight="1" x14ac:dyDescent="0.2">
      <c r="A193" s="227" t="str">
        <f>Абакан_юр!A174</f>
        <v>По соглашению сторон в качестве валюты платежа могут выступать украинские гривны, в этом случае курс следующий: 1 руб. = 0,4408 гривен</v>
      </c>
      <c r="B193" s="227"/>
      <c r="C193" s="227"/>
      <c r="D193" s="228"/>
      <c r="E193" s="228"/>
      <c r="F193" s="229"/>
      <c r="G193" s="230"/>
      <c r="H193" s="230"/>
    </row>
    <row r="194" spans="1:8" ht="26.25" customHeight="1" x14ac:dyDescent="0.2">
      <c r="A194" s="227" t="str">
        <f>Абакан_юр!A175</f>
        <v>По соглашению сторон в качестве валюты платежа могут выступать дирхамы ОАЭ, в этом случае курс следующий: 1 руб. = 0,0420 дирхам</v>
      </c>
      <c r="B194" s="227"/>
      <c r="C194" s="227"/>
      <c r="D194" s="228"/>
      <c r="E194" s="228"/>
      <c r="F194" s="229"/>
      <c r="G194" s="232"/>
      <c r="H194" s="232"/>
    </row>
    <row r="195" spans="1:8" ht="26.25" customHeight="1" x14ac:dyDescent="0.2">
      <c r="A195" s="227" t="str">
        <f>Абакан_юр!A176</f>
        <v>По соглашению сторон в качестве валюты платежа могут выступать доллары США, в этом случае курс следующий: 1 руб. = 0,0114 доллара</v>
      </c>
      <c r="B195" s="227"/>
      <c r="C195" s="227"/>
      <c r="D195" s="228"/>
      <c r="E195" s="228"/>
      <c r="F195" s="229"/>
      <c r="G195" s="232"/>
      <c r="H195" s="232"/>
    </row>
    <row r="196" spans="1:8" ht="26.25" customHeight="1" x14ac:dyDescent="0.2">
      <c r="A196" s="227" t="str">
        <f>Абакан_юр!A177</f>
        <v>По соглашению сторон в качестве валюты платежа могут выступать евро, в этом случае курс следующий: 1 руб. = 0,0105 евро</v>
      </c>
      <c r="B196" s="227"/>
      <c r="C196" s="227"/>
      <c r="D196" s="228"/>
      <c r="E196" s="229"/>
      <c r="F196" s="229"/>
      <c r="G196" s="232"/>
      <c r="H196" s="232"/>
    </row>
    <row r="197" spans="1:8" ht="26.25" customHeight="1" x14ac:dyDescent="0.2">
      <c r="A197" s="227" t="str">
        <f>Абакан_юр!A178</f>
        <v>По соглашению сторон в качестве валюты платежа могут выступать чешские кроны, в этом случае курс следующий: 1 руб. = 0,2605 крона</v>
      </c>
      <c r="B197" s="227"/>
      <c r="C197" s="227"/>
      <c r="D197" s="228"/>
      <c r="E197" s="229"/>
      <c r="F197" s="229"/>
      <c r="G197" s="232"/>
      <c r="H197" s="232"/>
    </row>
    <row r="198" spans="1:8" ht="26.25" customHeight="1" x14ac:dyDescent="0.2">
      <c r="A198" s="227" t="str">
        <f>Абакан_юр!A179</f>
        <v>По соглашению сторон в качестве валюты платежа могут выступать киргизские сомы, в этом случае курс следующий: 1 руб. = 1,0083 сом</v>
      </c>
      <c r="B198" s="227"/>
      <c r="C198" s="227"/>
      <c r="D198" s="228"/>
      <c r="E198" s="228"/>
      <c r="F198" s="229"/>
      <c r="G198" s="232"/>
      <c r="H198" s="232"/>
    </row>
    <row r="199" spans="1:8" ht="26.25" customHeight="1" x14ac:dyDescent="0.2">
      <c r="A199" s="227" t="str">
        <f>Абакан_юр!A180</f>
        <v>По соглашению сторон в качестве валюты платежа могут выступать казахстанские тенге, в этом случае курс следующий: 1 руб. = 5,0473 тенге</v>
      </c>
      <c r="B199" s="227"/>
      <c r="C199" s="227"/>
      <c r="D199" s="228"/>
      <c r="E199" s="228"/>
      <c r="F199" s="229"/>
      <c r="G199" s="232"/>
      <c r="H199" s="232"/>
    </row>
    <row r="200" spans="1:8" ht="26.25" x14ac:dyDescent="0.2">
      <c r="A200" s="233"/>
      <c r="B200" s="233"/>
      <c r="C200" s="234"/>
      <c r="D200" s="235"/>
      <c r="E200" s="235"/>
      <c r="F200" s="236"/>
      <c r="G200" s="237"/>
      <c r="H200" s="237"/>
    </row>
    <row r="201" spans="1:8" ht="21" x14ac:dyDescent="0.2">
      <c r="A201" s="239" t="s">
        <v>144</v>
      </c>
      <c r="B201" s="239"/>
      <c r="C201" s="239"/>
      <c r="D201" s="239"/>
      <c r="E201" s="239"/>
      <c r="F201" s="239"/>
      <c r="G201" s="239"/>
      <c r="H201" s="239"/>
    </row>
    <row r="202" spans="1:8" ht="21" x14ac:dyDescent="0.2">
      <c r="A202" s="239" t="s">
        <v>145</v>
      </c>
      <c r="B202" s="239"/>
      <c r="C202" s="239"/>
      <c r="D202" s="239"/>
      <c r="E202" s="239"/>
      <c r="F202" s="239"/>
      <c r="G202" s="239"/>
      <c r="H202" s="239"/>
    </row>
    <row r="203" spans="1:8" ht="26.25" x14ac:dyDescent="0.2">
      <c r="A203" s="233"/>
      <c r="B203" s="233"/>
      <c r="C203" s="234"/>
      <c r="D203" s="235"/>
      <c r="E203" s="235"/>
      <c r="F203" s="236"/>
      <c r="G203" s="237"/>
      <c r="H203" s="237"/>
    </row>
    <row r="204" spans="1:8" ht="50.1" customHeight="1" thickBot="1" x14ac:dyDescent="0.25">
      <c r="A204" s="240" t="s">
        <v>146</v>
      </c>
      <c r="B204" s="240"/>
      <c r="C204" s="240"/>
      <c r="D204" s="240"/>
      <c r="E204" s="240"/>
      <c r="F204" s="241"/>
      <c r="G204" s="231"/>
      <c r="H204" s="242"/>
    </row>
    <row r="205" spans="1:8" ht="50.1" customHeight="1" thickBot="1" x14ac:dyDescent="0.25">
      <c r="A205" s="243" t="s">
        <v>147</v>
      </c>
      <c r="B205" s="244"/>
      <c r="C205" s="244"/>
      <c r="D205" s="244"/>
      <c r="E205" s="245"/>
      <c r="F205" s="246"/>
      <c r="H205" s="247"/>
    </row>
    <row r="206" spans="1:8" ht="112.5" customHeight="1" thickBot="1" x14ac:dyDescent="0.25">
      <c r="A206" s="426" t="s">
        <v>148</v>
      </c>
      <c r="B206" s="427"/>
      <c r="C206" s="250" t="s">
        <v>149</v>
      </c>
      <c r="D206" s="440" t="s">
        <v>150</v>
      </c>
      <c r="E206" s="441"/>
      <c r="F206" s="252"/>
      <c r="G206" s="252"/>
      <c r="H206" s="252"/>
    </row>
    <row r="207" spans="1:8" ht="112.5" customHeight="1" x14ac:dyDescent="0.2">
      <c r="A207" s="253" t="s">
        <v>151</v>
      </c>
      <c r="B207" s="254"/>
      <c r="C207" s="255" t="s">
        <v>152</v>
      </c>
      <c r="D207" s="256" t="s">
        <v>153</v>
      </c>
      <c r="E207" s="257"/>
      <c r="F207" s="252"/>
      <c r="G207" s="252"/>
      <c r="H207" s="252"/>
    </row>
    <row r="208" spans="1:8" ht="100.5" customHeight="1" x14ac:dyDescent="0.2">
      <c r="A208" s="258" t="s">
        <v>154</v>
      </c>
      <c r="B208" s="259"/>
      <c r="C208" s="260" t="s">
        <v>155</v>
      </c>
      <c r="D208" s="261" t="s">
        <v>156</v>
      </c>
      <c r="E208" s="262"/>
      <c r="F208" s="252"/>
      <c r="G208" s="252"/>
      <c r="H208" s="252"/>
    </row>
    <row r="209" spans="1:8" ht="124.5" customHeight="1" thickBot="1" x14ac:dyDescent="0.25">
      <c r="A209" s="321" t="s">
        <v>157</v>
      </c>
      <c r="B209" s="322"/>
      <c r="C209" s="323" t="s">
        <v>158</v>
      </c>
      <c r="D209" s="324" t="s">
        <v>156</v>
      </c>
      <c r="E209" s="325"/>
      <c r="F209" s="252"/>
      <c r="G209" s="252"/>
      <c r="H209" s="252"/>
    </row>
    <row r="210" spans="1:8" s="217" customFormat="1" ht="102.75" customHeight="1" thickBot="1" x14ac:dyDescent="0.25">
      <c r="A210" s="321" t="s">
        <v>160</v>
      </c>
      <c r="B210" s="322"/>
      <c r="C210" s="611" t="s">
        <v>161</v>
      </c>
      <c r="D210" s="324" t="s">
        <v>156</v>
      </c>
      <c r="E210" s="325"/>
      <c r="F210" s="246"/>
      <c r="G210" s="246"/>
      <c r="H210" s="246"/>
    </row>
    <row r="211" spans="1:8" s="238" customFormat="1" ht="222.75" customHeight="1" thickBot="1" x14ac:dyDescent="0.25">
      <c r="A211" s="321" t="s">
        <v>162</v>
      </c>
      <c r="B211" s="322"/>
      <c r="C211" s="323" t="s">
        <v>163</v>
      </c>
      <c r="D211" s="324" t="s">
        <v>156</v>
      </c>
      <c r="E211" s="325"/>
      <c r="F211" s="236"/>
      <c r="G211" s="237"/>
      <c r="H211" s="237"/>
    </row>
    <row r="212" spans="1:8" ht="198" customHeight="1" x14ac:dyDescent="0.2">
      <c r="A212" s="239" t="str">
        <f>Абакан_юр!A195</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12" s="239"/>
      <c r="C212" s="239"/>
      <c r="D212" s="239"/>
      <c r="E212" s="239"/>
      <c r="F212" s="239"/>
      <c r="G212" s="239"/>
      <c r="H212" s="239"/>
    </row>
    <row r="213" spans="1:8" ht="83.25" customHeight="1" x14ac:dyDescent="0.2">
      <c r="A213" s="239" t="s">
        <v>167</v>
      </c>
      <c r="B213" s="239"/>
      <c r="C213" s="239"/>
      <c r="D213" s="239"/>
      <c r="E213" s="239"/>
      <c r="F213" s="239"/>
      <c r="G213" s="239"/>
      <c r="H213" s="239"/>
    </row>
    <row r="214" spans="1:8" ht="23.25" x14ac:dyDescent="0.2">
      <c r="A214" s="264" t="s">
        <v>168</v>
      </c>
      <c r="B214" s="264"/>
      <c r="C214" s="264"/>
      <c r="D214" s="264"/>
      <c r="E214" s="264"/>
      <c r="F214" s="264"/>
      <c r="G214" s="264"/>
      <c r="H214" s="264"/>
    </row>
    <row r="215" spans="1:8" s="266" customFormat="1" ht="114.75" customHeight="1" x14ac:dyDescent="0.2">
      <c r="A215" s="239" t="s">
        <v>169</v>
      </c>
      <c r="B215" s="239"/>
      <c r="C215" s="239"/>
      <c r="D215" s="239"/>
      <c r="E215" s="239"/>
      <c r="F215" s="239"/>
      <c r="G215" s="239"/>
      <c r="H215" s="239"/>
    </row>
  </sheetData>
  <sheetProtection selectLockedCells="1" selectUnlockedCells="1"/>
  <mergeCells count="354">
    <mergeCell ref="A214:H214"/>
    <mergeCell ref="A215:E215"/>
    <mergeCell ref="F215:H215"/>
    <mergeCell ref="A210:B210"/>
    <mergeCell ref="D210:E210"/>
    <mergeCell ref="A211:B211"/>
    <mergeCell ref="D211:E211"/>
    <mergeCell ref="A212:H212"/>
    <mergeCell ref="A213:H213"/>
    <mergeCell ref="A207:B207"/>
    <mergeCell ref="D207:E207"/>
    <mergeCell ref="A208:B208"/>
    <mergeCell ref="D208:E208"/>
    <mergeCell ref="A209:B209"/>
    <mergeCell ref="D209:E209"/>
    <mergeCell ref="A201:H201"/>
    <mergeCell ref="A202:H202"/>
    <mergeCell ref="A204:E204"/>
    <mergeCell ref="A205:E205"/>
    <mergeCell ref="A206:B206"/>
    <mergeCell ref="D206:E206"/>
    <mergeCell ref="A194:C194"/>
    <mergeCell ref="A195:C195"/>
    <mergeCell ref="A196:C196"/>
    <mergeCell ref="A197:C197"/>
    <mergeCell ref="A198:C198"/>
    <mergeCell ref="A199:C199"/>
    <mergeCell ref="C189:D189"/>
    <mergeCell ref="C190:D190"/>
    <mergeCell ref="C191:D191"/>
    <mergeCell ref="C192:D192"/>
    <mergeCell ref="A193:C193"/>
    <mergeCell ref="G193:H193"/>
    <mergeCell ref="A185:B185"/>
    <mergeCell ref="C185:C186"/>
    <mergeCell ref="D185:H185"/>
    <mergeCell ref="A186:B186"/>
    <mergeCell ref="D186:H186"/>
    <mergeCell ref="A187:B187"/>
    <mergeCell ref="D187:H187"/>
    <mergeCell ref="A181:B181"/>
    <mergeCell ref="D181:H181"/>
    <mergeCell ref="A182:B182"/>
    <mergeCell ref="A183:B183"/>
    <mergeCell ref="D183:H183"/>
    <mergeCell ref="A184:C184"/>
    <mergeCell ref="D184:H184"/>
    <mergeCell ref="A177:B177"/>
    <mergeCell ref="D177:H177"/>
    <mergeCell ref="A178:B178"/>
    <mergeCell ref="D178:H178"/>
    <mergeCell ref="A179:B179"/>
    <mergeCell ref="A180:B180"/>
    <mergeCell ref="D180:H180"/>
    <mergeCell ref="D173:H173"/>
    <mergeCell ref="A174:B174"/>
    <mergeCell ref="D174:H174"/>
    <mergeCell ref="A175:B175"/>
    <mergeCell ref="D175:H175"/>
    <mergeCell ref="A176:B176"/>
    <mergeCell ref="A169:B169"/>
    <mergeCell ref="D169:H169"/>
    <mergeCell ref="A170:B170"/>
    <mergeCell ref="C170:C174"/>
    <mergeCell ref="D170:H170"/>
    <mergeCell ref="A171:B171"/>
    <mergeCell ref="D171:H171"/>
    <mergeCell ref="A172:B172"/>
    <mergeCell ref="D172:H172"/>
    <mergeCell ref="A173:B173"/>
    <mergeCell ref="A166:B166"/>
    <mergeCell ref="D166:H166"/>
    <mergeCell ref="A167:B167"/>
    <mergeCell ref="D167:H167"/>
    <mergeCell ref="A168:B168"/>
    <mergeCell ref="D168:H168"/>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24:B124"/>
    <mergeCell ref="D124:H124"/>
    <mergeCell ref="A125:B125"/>
    <mergeCell ref="D125:H125"/>
    <mergeCell ref="A126:B126"/>
    <mergeCell ref="D126:H126"/>
    <mergeCell ref="D120:H120"/>
    <mergeCell ref="A121:B121"/>
    <mergeCell ref="D121:H121"/>
    <mergeCell ref="A122:B122"/>
    <mergeCell ref="D122:H122"/>
    <mergeCell ref="A123:B123"/>
    <mergeCell ref="D123:H123"/>
    <mergeCell ref="A116:B116"/>
    <mergeCell ref="C116:C133"/>
    <mergeCell ref="D116:H116"/>
    <mergeCell ref="A117:B117"/>
    <mergeCell ref="D117:H117"/>
    <mergeCell ref="A118:B118"/>
    <mergeCell ref="D118:H118"/>
    <mergeCell ref="A119:B119"/>
    <mergeCell ref="D119:H119"/>
    <mergeCell ref="A120:B120"/>
    <mergeCell ref="A113:B113"/>
    <mergeCell ref="D113:H113"/>
    <mergeCell ref="A114:B114"/>
    <mergeCell ref="D114:H114"/>
    <mergeCell ref="A115:B115"/>
    <mergeCell ref="D115:H115"/>
    <mergeCell ref="A110:B110"/>
    <mergeCell ref="D110:H110"/>
    <mergeCell ref="A111:B111"/>
    <mergeCell ref="D111:H111"/>
    <mergeCell ref="A112:B112"/>
    <mergeCell ref="D112:H112"/>
    <mergeCell ref="A107:B107"/>
    <mergeCell ref="D107:H107"/>
    <mergeCell ref="A108:B108"/>
    <mergeCell ref="D108:H108"/>
    <mergeCell ref="A109:B109"/>
    <mergeCell ref="D109:H109"/>
    <mergeCell ref="A102:C102"/>
    <mergeCell ref="D102:H102"/>
    <mergeCell ref="D103:H103"/>
    <mergeCell ref="A104:B104"/>
    <mergeCell ref="C104:C112"/>
    <mergeCell ref="D104:H104"/>
    <mergeCell ref="A105:B105"/>
    <mergeCell ref="D105:H105"/>
    <mergeCell ref="A106:B106"/>
    <mergeCell ref="D106:H106"/>
    <mergeCell ref="A99:B99"/>
    <mergeCell ref="D99:H99"/>
    <mergeCell ref="A100:B100"/>
    <mergeCell ref="D100:H100"/>
    <mergeCell ref="A101:B101"/>
    <mergeCell ref="D101:H101"/>
    <mergeCell ref="A96:B96"/>
    <mergeCell ref="D96:H96"/>
    <mergeCell ref="A97:B97"/>
    <mergeCell ref="D97:H97"/>
    <mergeCell ref="A98:B98"/>
    <mergeCell ref="D98:H98"/>
    <mergeCell ref="A93:B93"/>
    <mergeCell ref="D93:H93"/>
    <mergeCell ref="A94:B94"/>
    <mergeCell ref="D94:H94"/>
    <mergeCell ref="A95:B95"/>
    <mergeCell ref="D95:H95"/>
    <mergeCell ref="A90:B90"/>
    <mergeCell ref="D90:H90"/>
    <mergeCell ref="A91:B91"/>
    <mergeCell ref="D91:H91"/>
    <mergeCell ref="A92:B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D70:H70"/>
    <mergeCell ref="A71:C71"/>
    <mergeCell ref="D71:H71"/>
    <mergeCell ref="A72:B72"/>
    <mergeCell ref="C72:C101"/>
    <mergeCell ref="D72:H72"/>
    <mergeCell ref="A73:B73"/>
    <mergeCell ref="D73:H73"/>
    <mergeCell ref="A74:B74"/>
    <mergeCell ref="D74:H74"/>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51:H51"/>
    <mergeCell ref="A52:A53"/>
    <mergeCell ref="D52:H53"/>
    <mergeCell ref="D54:H54"/>
    <mergeCell ref="A55:A59"/>
    <mergeCell ref="B55:B56"/>
    <mergeCell ref="C55:C56"/>
    <mergeCell ref="D55:D59"/>
    <mergeCell ref="E55:E59"/>
    <mergeCell ref="F55:F59"/>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319"/>
  <sheetViews>
    <sheetView view="pageBreakPreview" zoomScale="40" zoomScaleNormal="60" zoomScaleSheetLayoutView="40" workbookViewId="0">
      <pane ySplit="3" topLeftCell="A226" activePane="bottomLeft" state="frozen"/>
      <selection activeCell="A181" sqref="A181:B181"/>
      <selection pane="bottomLeft" activeCell="A181" sqref="A181:B181"/>
    </sheetView>
  </sheetViews>
  <sheetFormatPr defaultColWidth="9.140625" defaultRowHeight="12.75" outlineLevelRow="1" x14ac:dyDescent="0.2"/>
  <cols>
    <col min="1" max="1" width="45.7109375" style="216" customWidth="1"/>
    <col min="2" max="2" width="80.7109375" style="217" customWidth="1"/>
    <col min="3" max="3" width="120.7109375" style="218" customWidth="1"/>
    <col min="4" max="7" width="30.7109375" style="217" customWidth="1"/>
    <col min="8" max="8" width="30.7109375" style="219" customWidth="1"/>
    <col min="9" max="16384" width="9.140625" style="219"/>
  </cols>
  <sheetData>
    <row r="1" spans="1:8" s="4" customFormat="1" ht="50.1" customHeight="1" x14ac:dyDescent="0.2">
      <c r="A1" s="1"/>
      <c r="B1" s="2"/>
      <c r="C1" s="3" t="s">
        <v>0</v>
      </c>
      <c r="D1" s="541"/>
      <c r="E1" s="541"/>
      <c r="F1" s="541"/>
      <c r="G1" s="542"/>
      <c r="H1" s="542"/>
    </row>
    <row r="2" spans="1:8" s="10" customFormat="1" ht="50.1" customHeight="1" x14ac:dyDescent="0.2">
      <c r="A2" s="5" t="str">
        <f>Абакан_юр!A2</f>
        <v>Введен в действие с "01" июня 2024 г.</v>
      </c>
      <c r="B2" s="6" t="s">
        <v>2</v>
      </c>
      <c r="C2" s="7" t="s">
        <v>736</v>
      </c>
      <c r="D2" s="543"/>
      <c r="E2" s="543"/>
      <c r="F2" s="543"/>
      <c r="G2" s="544"/>
      <c r="H2" s="544"/>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s="16" customFormat="1" ht="21.75" thickBot="1" x14ac:dyDescent="0.25">
      <c r="A6" s="335"/>
      <c r="B6" s="336"/>
      <c r="C6" s="336"/>
      <c r="D6" s="291" t="s">
        <v>234</v>
      </c>
      <c r="E6" s="291"/>
      <c r="F6" s="291"/>
      <c r="G6" s="291"/>
      <c r="H6" s="463"/>
    </row>
    <row r="7" spans="1:8" s="16" customFormat="1" ht="24.75" customHeight="1" thickBot="1" x14ac:dyDescent="0.25">
      <c r="A7" s="349"/>
      <c r="B7" s="350"/>
      <c r="C7" s="351"/>
      <c r="D7" s="267" t="s">
        <v>171</v>
      </c>
      <c r="E7" s="268" t="s">
        <v>172</v>
      </c>
      <c r="F7" s="269" t="s">
        <v>173</v>
      </c>
      <c r="G7" s="268" t="s">
        <v>174</v>
      </c>
      <c r="H7" s="270" t="s">
        <v>175</v>
      </c>
    </row>
    <row r="8" spans="1:8" s="16" customFormat="1" ht="48" customHeight="1" x14ac:dyDescent="0.2">
      <c r="A8" s="29" t="s">
        <v>10</v>
      </c>
      <c r="B8" s="30" t="s">
        <v>27</v>
      </c>
      <c r="C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"2ГИС.ЧЕЛЯБИНСК" (версия для ПК); 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Интернет-площадки и Веб-приложения на основе Cправочника организаций "2ГИС.ЧЕЛЯБИНСК", http://api.2gis.ru/</v>
      </c>
      <c r="D8" s="31">
        <f>F8*1.2</f>
        <v>18957.599999999999</v>
      </c>
      <c r="E8" s="32">
        <f>F8*1.1</f>
        <v>17377.800000000003</v>
      </c>
      <c r="F8" s="32">
        <v>15798</v>
      </c>
      <c r="G8" s="32">
        <f>F8*0.75</f>
        <v>11848.5</v>
      </c>
      <c r="H8" s="33">
        <f>F8*0.5</f>
        <v>7899</v>
      </c>
    </row>
    <row r="9" spans="1:8" s="16" customFormat="1" ht="132" customHeight="1" x14ac:dyDescent="0.2">
      <c r="A9" s="34"/>
      <c r="B9" s="35"/>
      <c r="C9" s="35"/>
      <c r="D9" s="36"/>
      <c r="E9" s="37"/>
      <c r="F9" s="37"/>
      <c r="G9" s="37"/>
      <c r="H9" s="38"/>
    </row>
    <row r="10" spans="1:8" s="16" customFormat="1" ht="97.5" customHeight="1" x14ac:dyDescent="0.2">
      <c r="A10" s="34"/>
      <c r="B10" s="39" t="s">
        <v>12</v>
      </c>
      <c r="C1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"2ГИС.ЧЕЛЯБИНСК" (версия для ПК); 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Интернет-площадки и Веб-приложения на основе Cправочника организаций "2ГИС.ЧЕЛЯБИНСК", http://api.2gis.ru/</v>
      </c>
      <c r="D10" s="36"/>
      <c r="E10" s="37"/>
      <c r="F10" s="37"/>
      <c r="G10" s="37"/>
      <c r="H10" s="38"/>
    </row>
    <row r="11" spans="1:8" s="16" customFormat="1" ht="166.5" customHeight="1" thickBot="1" x14ac:dyDescent="0.25">
      <c r="A11" s="41"/>
      <c r="B11" s="42" t="s">
        <v>13</v>
      </c>
      <c r="C1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11" s="44"/>
      <c r="E11" s="45"/>
      <c r="F11" s="45"/>
      <c r="G11" s="45"/>
      <c r="H11" s="46"/>
    </row>
    <row r="12" spans="1:8" s="16" customFormat="1" ht="24.95" customHeight="1" thickBot="1" x14ac:dyDescent="0.25">
      <c r="A12" s="47"/>
      <c r="B12" s="48"/>
      <c r="C12" s="49"/>
      <c r="D12" s="291" t="s">
        <v>234</v>
      </c>
      <c r="E12" s="291"/>
      <c r="F12" s="291"/>
      <c r="G12" s="291"/>
      <c r="H12" s="463"/>
    </row>
    <row r="13" spans="1:8" s="16" customFormat="1" ht="48" customHeight="1" x14ac:dyDescent="0.2">
      <c r="A13" s="53" t="s">
        <v>14</v>
      </c>
      <c r="B13" s="30" t="s">
        <v>27</v>
      </c>
      <c r="C1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"2ГИС.ЧЕЛЯБИНСК" (версия для ПК); 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Интернет-площадки и Веб-приложения на основе Cправочника организаций "2ГИС.ЧЕЛЯБИНСК", http://api.2gis.ru/</v>
      </c>
      <c r="D13" s="54">
        <f>F13*1.2</f>
        <v>19195.2</v>
      </c>
      <c r="E13" s="32">
        <f>F13*1.1</f>
        <v>17595.600000000002</v>
      </c>
      <c r="F13" s="32">
        <v>15996</v>
      </c>
      <c r="G13" s="32">
        <f>F13*0.75</f>
        <v>11997</v>
      </c>
      <c r="H13" s="33">
        <f>F13*0.5</f>
        <v>7998</v>
      </c>
    </row>
    <row r="14" spans="1:8" s="16" customFormat="1" ht="132" customHeight="1" x14ac:dyDescent="0.2">
      <c r="A14" s="55"/>
      <c r="B14" s="35"/>
      <c r="C14" s="35"/>
      <c r="D14" s="56"/>
      <c r="E14" s="37"/>
      <c r="F14" s="37"/>
      <c r="G14" s="37"/>
      <c r="H14" s="38"/>
    </row>
    <row r="15" spans="1:8" s="16" customFormat="1" ht="97.5" customHeight="1" x14ac:dyDescent="0.2">
      <c r="A15" s="55"/>
      <c r="B15" s="39" t="s">
        <v>12</v>
      </c>
      <c r="C15"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"2ГИС.ЧЕЛЯБИНСК" (версия для ПК); 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Интернет-площадки и Веб-приложения на основе Cправочника организаций "2ГИС.ЧЕЛЯБИНСК", http://api.2gis.ru/</v>
      </c>
      <c r="D15" s="56"/>
      <c r="E15" s="37"/>
      <c r="F15" s="37"/>
      <c r="G15" s="37"/>
      <c r="H15" s="38"/>
    </row>
    <row r="16" spans="1:8" s="16" customFormat="1" ht="166.5" customHeight="1" x14ac:dyDescent="0.2">
      <c r="A16" s="55"/>
      <c r="B16" s="57" t="s">
        <v>13</v>
      </c>
      <c r="C16"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16" s="56"/>
      <c r="E16" s="37"/>
      <c r="F16" s="37"/>
      <c r="G16" s="37"/>
      <c r="H16" s="38"/>
    </row>
    <row r="17" spans="1:8" s="16" customFormat="1" ht="92.25" customHeight="1" thickBot="1" x14ac:dyDescent="0.25">
      <c r="A17" s="59"/>
      <c r="B17" s="42" t="s">
        <v>16</v>
      </c>
      <c r="C17"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17" s="61"/>
      <c r="E17" s="45"/>
      <c r="F17" s="45"/>
      <c r="G17" s="45"/>
      <c r="H17" s="46"/>
    </row>
    <row r="18" spans="1:8" s="16" customFormat="1" ht="24.95" customHeight="1" thickBot="1" x14ac:dyDescent="0.25">
      <c r="A18" s="47"/>
      <c r="B18" s="62"/>
      <c r="C18" s="49"/>
      <c r="D18" s="63"/>
      <c r="E18" s="63"/>
      <c r="F18" s="63"/>
      <c r="G18" s="63"/>
      <c r="H18" s="64"/>
    </row>
    <row r="19" spans="1:8" s="16" customFormat="1" ht="112.5" customHeight="1" x14ac:dyDescent="0.2">
      <c r="A19" s="65" t="s">
        <v>17</v>
      </c>
      <c r="B19" s="66" t="s">
        <v>18</v>
      </c>
      <c r="C19" s="67"/>
      <c r="D19" s="68">
        <v>3798</v>
      </c>
      <c r="E19" s="69"/>
      <c r="F19" s="69"/>
      <c r="G19" s="69"/>
      <c r="H19" s="70"/>
    </row>
    <row r="20" spans="1:8" s="16" customFormat="1" ht="50.1" customHeight="1" x14ac:dyDescent="0.2">
      <c r="A20" s="71"/>
      <c r="B20" s="72" t="s">
        <v>19</v>
      </c>
      <c r="C20" s="73" t="str">
        <f>"Электронный справочник "&amp;$C$2&amp;" (версия для ПК)"</f>
        <v>Электронный справочник "2ГИС.ЧЕЛЯБИНСК" (версия для ПК)</v>
      </c>
      <c r="D20" s="74"/>
      <c r="E20" s="75"/>
      <c r="F20" s="75"/>
      <c r="G20" s="75"/>
      <c r="H20" s="76"/>
    </row>
    <row r="21" spans="1:8" s="16" customFormat="1" ht="40.5" customHeight="1" x14ac:dyDescent="0.2">
      <c r="A21" s="71"/>
      <c r="B21" s="72" t="s">
        <v>20</v>
      </c>
      <c r="C21" s="35"/>
      <c r="D21" s="74"/>
      <c r="E21" s="75"/>
      <c r="F21" s="75"/>
      <c r="G21" s="75"/>
      <c r="H21" s="76"/>
    </row>
    <row r="22" spans="1:8" s="16" customFormat="1" ht="75" customHeight="1" thickBot="1" x14ac:dyDescent="0.25">
      <c r="A22" s="77"/>
      <c r="B22" s="72" t="s">
        <v>21</v>
      </c>
      <c r="C22"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"2ГИС.ЧЕЛЯБИНСК"; Электронный справочник "2ГИС.ЧЕЛЯБИНСК" (мобильная версия 2ГИС 4.0 и выше)</v>
      </c>
      <c r="D22" s="78"/>
      <c r="E22" s="79"/>
      <c r="F22" s="79"/>
      <c r="G22" s="79"/>
      <c r="H22" s="80"/>
    </row>
    <row r="23" spans="1:8" s="16" customFormat="1" ht="24.95" customHeight="1" thickBot="1" x14ac:dyDescent="0.25">
      <c r="A23" s="81"/>
      <c r="B23" s="82"/>
      <c r="C23" s="83"/>
      <c r="D23" s="291" t="s">
        <v>234</v>
      </c>
      <c r="E23" s="291"/>
      <c r="F23" s="291"/>
      <c r="G23" s="291"/>
      <c r="H23" s="463"/>
    </row>
    <row r="24" spans="1:8" s="16" customFormat="1" ht="50.1" customHeight="1" x14ac:dyDescent="0.2">
      <c r="A24" s="65" t="s">
        <v>22</v>
      </c>
      <c r="B24" s="87" t="s">
        <v>23</v>
      </c>
      <c r="C24"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Интернет-площадки и Веб-приложения на основе Cправочника организаций "2ГИС.ЧЕЛЯБИНСК", http://api.2gis.ru/</v>
      </c>
      <c r="D24" s="271">
        <v>480</v>
      </c>
      <c r="E24" s="272"/>
      <c r="F24" s="272"/>
      <c r="G24" s="272"/>
      <c r="H24" s="273"/>
    </row>
    <row r="25" spans="1:8" s="16" customFormat="1" ht="94.5" customHeight="1" x14ac:dyDescent="0.2">
      <c r="A25" s="71"/>
      <c r="B25" s="92"/>
      <c r="C25" s="93"/>
      <c r="D25" s="94"/>
      <c r="E25" s="95"/>
      <c r="F25" s="95"/>
      <c r="G25" s="95"/>
      <c r="H25" s="274"/>
    </row>
    <row r="26" spans="1:8" s="16" customFormat="1" ht="163.5" customHeight="1" thickBot="1" x14ac:dyDescent="0.25">
      <c r="A26" s="77"/>
      <c r="B26" s="97" t="s">
        <v>13</v>
      </c>
      <c r="C2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26" s="275"/>
      <c r="E26" s="276"/>
      <c r="F26" s="276"/>
      <c r="G26" s="276"/>
      <c r="H26" s="277"/>
    </row>
    <row r="27" spans="1:8" s="16" customFormat="1" ht="24.95" customHeight="1" thickBot="1" x14ac:dyDescent="0.25">
      <c r="A27" s="81"/>
      <c r="B27" s="48"/>
      <c r="C27" s="49"/>
      <c r="D27" s="291" t="s">
        <v>234</v>
      </c>
      <c r="E27" s="291"/>
      <c r="F27" s="291"/>
      <c r="G27" s="291"/>
      <c r="H27" s="463"/>
    </row>
    <row r="28" spans="1:8" s="16" customFormat="1" ht="50.1" customHeight="1" x14ac:dyDescent="0.2">
      <c r="A28" s="65" t="s">
        <v>24</v>
      </c>
      <c r="B28" s="30" t="s">
        <v>27</v>
      </c>
      <c r="C2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"2ГИС.ЧЕЛЯБИНСК" (версия для ПК); 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v>
      </c>
      <c r="D28" s="31">
        <f>F28*1.2</f>
        <v>47404.799999999996</v>
      </c>
      <c r="E28" s="32">
        <f>F28*1.1</f>
        <v>43454.400000000001</v>
      </c>
      <c r="F28" s="32">
        <v>39504</v>
      </c>
      <c r="G28" s="32">
        <f>F28*0.75</f>
        <v>29628</v>
      </c>
      <c r="H28" s="33">
        <f>F28*0.5</f>
        <v>19752</v>
      </c>
    </row>
    <row r="29" spans="1:8" s="16" customFormat="1" ht="99.95" customHeight="1" x14ac:dyDescent="0.2">
      <c r="A29" s="71"/>
      <c r="B29" s="35"/>
      <c r="C29" s="35"/>
      <c r="D29" s="36"/>
      <c r="E29" s="37"/>
      <c r="F29" s="37"/>
      <c r="G29" s="37"/>
      <c r="H29" s="38"/>
    </row>
    <row r="30" spans="1:8" s="16" customFormat="1" ht="99.95" customHeight="1" x14ac:dyDescent="0.2">
      <c r="A30" s="71"/>
      <c r="B30" s="105" t="s">
        <v>12</v>
      </c>
      <c r="C30"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v>
      </c>
      <c r="D30" s="36"/>
      <c r="E30" s="37"/>
      <c r="F30" s="37"/>
      <c r="G30" s="37"/>
      <c r="H30" s="38"/>
    </row>
    <row r="31" spans="1:8" s="16" customFormat="1" ht="156.75" customHeight="1" thickBot="1" x14ac:dyDescent="0.25">
      <c r="A31" s="77"/>
      <c r="B31" s="107" t="s">
        <v>13</v>
      </c>
      <c r="C31"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31" s="44"/>
      <c r="E31" s="45"/>
      <c r="F31" s="45"/>
      <c r="G31" s="45"/>
      <c r="H31" s="46"/>
    </row>
    <row r="32" spans="1:8" s="16" customFormat="1" ht="24.95" customHeight="1" thickBot="1" x14ac:dyDescent="0.25">
      <c r="A32" s="81"/>
      <c r="B32" s="48"/>
      <c r="C32" s="49"/>
      <c r="D32" s="291" t="s">
        <v>234</v>
      </c>
      <c r="E32" s="291"/>
      <c r="F32" s="291"/>
      <c r="G32" s="291"/>
      <c r="H32" s="463"/>
    </row>
    <row r="33" spans="1:8" s="16" customFormat="1" ht="50.1" customHeight="1" x14ac:dyDescent="0.2">
      <c r="A33" s="65" t="s">
        <v>26</v>
      </c>
      <c r="B33" s="30" t="s">
        <v>27</v>
      </c>
      <c r="C3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"2ГИС.ЧЕЛЯБИНСК" (версия для ПК); 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v>
      </c>
      <c r="D33" s="54">
        <f>F33*1.2</f>
        <v>47995.199999999997</v>
      </c>
      <c r="E33" s="32">
        <f>F33*1.1</f>
        <v>43995.600000000006</v>
      </c>
      <c r="F33" s="32">
        <v>39996</v>
      </c>
      <c r="G33" s="32">
        <f>F33*0.75</f>
        <v>29997</v>
      </c>
      <c r="H33" s="33">
        <f>F33*0.5</f>
        <v>19998</v>
      </c>
    </row>
    <row r="34" spans="1:8" s="16" customFormat="1" ht="99.95" customHeight="1" x14ac:dyDescent="0.2">
      <c r="A34" s="71"/>
      <c r="B34" s="35"/>
      <c r="C34" s="35"/>
      <c r="D34" s="56"/>
      <c r="E34" s="37"/>
      <c r="F34" s="37"/>
      <c r="G34" s="37"/>
      <c r="H34" s="38"/>
    </row>
    <row r="35" spans="1:8" s="16" customFormat="1" ht="99.95" customHeight="1" x14ac:dyDescent="0.2">
      <c r="A35" s="71"/>
      <c r="B35" s="39" t="s">
        <v>12</v>
      </c>
      <c r="C35"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v>
      </c>
      <c r="D35" s="56"/>
      <c r="E35" s="37"/>
      <c r="F35" s="37"/>
      <c r="G35" s="37"/>
      <c r="H35" s="38"/>
    </row>
    <row r="36" spans="1:8" s="16" customFormat="1" ht="156.75" customHeight="1" x14ac:dyDescent="0.2">
      <c r="A36" s="71"/>
      <c r="B36" s="57" t="s">
        <v>13</v>
      </c>
      <c r="C36"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36" s="56"/>
      <c r="E36" s="37"/>
      <c r="F36" s="37"/>
      <c r="G36" s="37"/>
      <c r="H36" s="38"/>
    </row>
    <row r="37" spans="1:8" s="16" customFormat="1" ht="92.25" customHeight="1" thickBot="1" x14ac:dyDescent="0.25">
      <c r="A37" s="77"/>
      <c r="B37" s="42" t="s">
        <v>16</v>
      </c>
      <c r="C37"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37" s="61"/>
      <c r="E37" s="45"/>
      <c r="F37" s="45"/>
      <c r="G37" s="45"/>
      <c r="H37" s="46"/>
    </row>
    <row r="38" spans="1:8" s="16" customFormat="1" ht="24.95" customHeight="1" thickBot="1" x14ac:dyDescent="0.25">
      <c r="A38" s="112"/>
      <c r="B38" s="62"/>
      <c r="C38" s="49"/>
      <c r="D38" s="63"/>
      <c r="E38" s="63"/>
      <c r="F38" s="63"/>
      <c r="G38" s="63"/>
      <c r="H38" s="64"/>
    </row>
    <row r="39" spans="1:8" s="16" customFormat="1" ht="125.1" customHeight="1" x14ac:dyDescent="0.2">
      <c r="A39" s="65" t="s">
        <v>28</v>
      </c>
      <c r="B39" s="66" t="s">
        <v>29</v>
      </c>
      <c r="C39" s="67"/>
      <c r="D39" s="68">
        <v>9600</v>
      </c>
      <c r="E39" s="69"/>
      <c r="F39" s="69"/>
      <c r="G39" s="69"/>
      <c r="H39" s="70"/>
    </row>
    <row r="40" spans="1:8" s="16" customFormat="1" ht="50.1" customHeight="1" x14ac:dyDescent="0.2">
      <c r="A40" s="71"/>
      <c r="B40" s="72" t="s">
        <v>19</v>
      </c>
      <c r="C40" s="73" t="str">
        <f>"Электронный справочник "&amp;$C$2&amp;" (версия для ПК)"</f>
        <v>Электронный справочник "2ГИС.ЧЕЛЯБИНСК" (версия для ПК)</v>
      </c>
      <c r="D40" s="74"/>
      <c r="E40" s="75"/>
      <c r="F40" s="75"/>
      <c r="G40" s="75"/>
      <c r="H40" s="76"/>
    </row>
    <row r="41" spans="1:8" s="16" customFormat="1" ht="50.1" customHeight="1" x14ac:dyDescent="0.2">
      <c r="A41" s="71"/>
      <c r="B41" s="72" t="s">
        <v>20</v>
      </c>
      <c r="C41" s="35"/>
      <c r="D41" s="74"/>
      <c r="E41" s="75"/>
      <c r="F41" s="75"/>
      <c r="G41" s="75"/>
      <c r="H41" s="76"/>
    </row>
    <row r="42" spans="1:8" s="16" customFormat="1" ht="75" customHeight="1" thickBot="1" x14ac:dyDescent="0.25">
      <c r="A42" s="77"/>
      <c r="B42" s="72" t="s">
        <v>21</v>
      </c>
      <c r="C42"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"2ГИС.ЧЕЛЯБИНСК"; Электронный справочник "2ГИС.ЧЕЛЯБИНСК" (мобильная версия 2ГИС 4.0 и выше)</v>
      </c>
      <c r="D42" s="78"/>
      <c r="E42" s="79"/>
      <c r="F42" s="79"/>
      <c r="G42" s="79"/>
      <c r="H42" s="80"/>
    </row>
    <row r="43" spans="1:8" s="16" customFormat="1" ht="24.95" customHeight="1" thickBot="1" x14ac:dyDescent="0.25">
      <c r="A43" s="81"/>
      <c r="B43" s="82"/>
      <c r="C43" s="83"/>
      <c r="D43" s="291" t="s">
        <v>234</v>
      </c>
      <c r="E43" s="291"/>
      <c r="F43" s="291"/>
      <c r="G43" s="291"/>
      <c r="H43" s="463"/>
    </row>
    <row r="44" spans="1:8" s="16" customFormat="1" ht="50.1" customHeight="1" x14ac:dyDescent="0.2">
      <c r="A44" s="65" t="s">
        <v>30</v>
      </c>
      <c r="B44" s="87" t="s">
        <v>23</v>
      </c>
      <c r="C44"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v>
      </c>
      <c r="D44" s="90">
        <v>1200</v>
      </c>
      <c r="E44" s="90"/>
      <c r="F44" s="90"/>
      <c r="G44" s="90"/>
      <c r="H44" s="91"/>
    </row>
    <row r="45" spans="1:8" s="16" customFormat="1" ht="69.75" customHeight="1" x14ac:dyDescent="0.2">
      <c r="A45" s="71"/>
      <c r="B45" s="92"/>
      <c r="C45" s="93"/>
      <c r="D45" s="95"/>
      <c r="E45" s="95"/>
      <c r="F45" s="95"/>
      <c r="G45" s="95"/>
      <c r="H45" s="96"/>
    </row>
    <row r="46" spans="1:8" s="16" customFormat="1" ht="155.25" customHeight="1" x14ac:dyDescent="0.2">
      <c r="A46" s="71"/>
      <c r="B46" s="105" t="s">
        <v>13</v>
      </c>
      <c r="C46"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46" s="95"/>
      <c r="E46" s="95"/>
      <c r="F46" s="95"/>
      <c r="G46" s="95"/>
      <c r="H46" s="96"/>
    </row>
    <row r="47" spans="1:8" s="16" customFormat="1" ht="168.75" customHeight="1" thickBot="1" x14ac:dyDescent="0.25">
      <c r="A47" s="77"/>
      <c r="B47" s="107" t="s">
        <v>13</v>
      </c>
      <c r="C47"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47" s="100"/>
      <c r="E47" s="100"/>
      <c r="F47" s="100"/>
      <c r="G47" s="100"/>
      <c r="H47" s="101"/>
    </row>
    <row r="48" spans="1:8" s="16" customFormat="1" ht="24.95" customHeight="1" thickBot="1" x14ac:dyDescent="0.25">
      <c r="A48" s="81"/>
      <c r="B48" s="82"/>
      <c r="C48" s="83"/>
      <c r="D48" s="113"/>
      <c r="E48" s="114"/>
      <c r="F48" s="114"/>
      <c r="G48" s="114"/>
      <c r="H48" s="115"/>
    </row>
    <row r="49" spans="1:8" s="16" customFormat="1" ht="48" customHeight="1" x14ac:dyDescent="0.2">
      <c r="A49" s="29" t="s">
        <v>31</v>
      </c>
      <c r="B49" s="30" t="s">
        <v>27</v>
      </c>
      <c r="C49"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"2ГИС.ЧЕЛЯБИНСК" (версия для ПК); 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Интернет-площадки и Веб-приложения на основе Cправочника организаций "2ГИС.ЧЕЛЯБИНСК", http://api.2gis.ru/</v>
      </c>
      <c r="D49" s="31">
        <f>F49*1.2</f>
        <v>22752</v>
      </c>
      <c r="E49" s="32">
        <f>F49*1.1</f>
        <v>20856</v>
      </c>
      <c r="F49" s="32">
        <v>18960</v>
      </c>
      <c r="G49" s="32">
        <f>F49*0.75</f>
        <v>14220</v>
      </c>
      <c r="H49" s="33">
        <f>F49*0.5</f>
        <v>9480</v>
      </c>
    </row>
    <row r="50" spans="1:8" s="16" customFormat="1" ht="132" customHeight="1" x14ac:dyDescent="0.2">
      <c r="A50" s="34"/>
      <c r="B50" s="35"/>
      <c r="C50" s="35"/>
      <c r="D50" s="36"/>
      <c r="E50" s="37"/>
      <c r="F50" s="37"/>
      <c r="G50" s="37"/>
      <c r="H50" s="38"/>
    </row>
    <row r="51" spans="1:8" s="16" customFormat="1" ht="127.5" customHeight="1" x14ac:dyDescent="0.2">
      <c r="A51" s="34"/>
      <c r="B51" s="39" t="s">
        <v>12</v>
      </c>
      <c r="C51"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"2ГИС.ЧЕЛЯБИНСК" (версия для ПК); 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Интернет-площадки и Веб-приложения на основе Cправочника организаций "2ГИС.ЧЕЛЯБИНСК", http://api.2gis.ru/</v>
      </c>
      <c r="D51" s="36"/>
      <c r="E51" s="37"/>
      <c r="F51" s="37"/>
      <c r="G51" s="37"/>
      <c r="H51" s="38"/>
    </row>
    <row r="52" spans="1:8" s="16" customFormat="1" ht="127.5" customHeight="1" thickBot="1" x14ac:dyDescent="0.25">
      <c r="A52" s="119"/>
      <c r="B52" s="120" t="s">
        <v>33</v>
      </c>
      <c r="C52"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52" s="121"/>
      <c r="E52" s="122"/>
      <c r="F52" s="122"/>
      <c r="G52" s="122"/>
      <c r="H52" s="123"/>
    </row>
    <row r="53" spans="1:8" s="16" customFormat="1" ht="166.5" customHeight="1" thickBot="1" x14ac:dyDescent="0.25">
      <c r="A53" s="41"/>
      <c r="B53" s="42" t="s">
        <v>13</v>
      </c>
      <c r="C53"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53" s="44"/>
      <c r="E53" s="45"/>
      <c r="F53" s="45"/>
      <c r="G53" s="45"/>
      <c r="H53" s="46"/>
    </row>
    <row r="54" spans="1:8" s="16" customFormat="1" ht="24.95" customHeight="1" thickBot="1" x14ac:dyDescent="0.25">
      <c r="A54" s="47"/>
      <c r="B54" s="48"/>
      <c r="C54" s="49"/>
      <c r="D54" s="50"/>
      <c r="E54" s="51"/>
      <c r="F54" s="51"/>
      <c r="G54" s="51"/>
      <c r="H54" s="52"/>
    </row>
    <row r="55" spans="1:8" s="16" customFormat="1" ht="48" customHeight="1" x14ac:dyDescent="0.2">
      <c r="A55" s="53" t="s">
        <v>35</v>
      </c>
      <c r="B55" s="30" t="s">
        <v>27</v>
      </c>
      <c r="C5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"2ГИС.ЧЕЛЯБИНСК" (версия для ПК); 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Интернет-площадки и Веб-приложения на основе Cправочника организаций "2ГИС.ЧЕЛЯБИНСК", http://api.2gis.ru/</v>
      </c>
      <c r="D55" s="54">
        <f>F55*1.2</f>
        <v>23040</v>
      </c>
      <c r="E55" s="32">
        <f>F55*1.1</f>
        <v>21120</v>
      </c>
      <c r="F55" s="32">
        <v>19200</v>
      </c>
      <c r="G55" s="32">
        <f>F55*0.75</f>
        <v>14400</v>
      </c>
      <c r="H55" s="33">
        <f>F55*0.5</f>
        <v>9600</v>
      </c>
    </row>
    <row r="56" spans="1:8" s="16" customFormat="1" ht="132" customHeight="1" x14ac:dyDescent="0.2">
      <c r="A56" s="55"/>
      <c r="B56" s="35"/>
      <c r="C56" s="35"/>
      <c r="D56" s="56"/>
      <c r="E56" s="37"/>
      <c r="F56" s="37"/>
      <c r="G56" s="37"/>
      <c r="H56" s="38"/>
    </row>
    <row r="57" spans="1:8" s="16" customFormat="1" ht="138.94999999999999" customHeight="1" x14ac:dyDescent="0.2">
      <c r="A57" s="55"/>
      <c r="B57" s="39" t="s">
        <v>12</v>
      </c>
      <c r="C5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"2ГИС.ЧЕЛЯБИНСК" (версия для ПК); 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Интернет-площадки и Веб-приложения на основе Cправочника организаций "2ГИС.ЧЕЛЯБИНСК", http://api.2gis.ru/</v>
      </c>
      <c r="D57" s="56"/>
      <c r="E57" s="37"/>
      <c r="F57" s="37"/>
      <c r="G57" s="37"/>
      <c r="H57" s="38"/>
    </row>
    <row r="58" spans="1:8" s="16" customFormat="1" ht="166.5" customHeight="1" x14ac:dyDescent="0.2">
      <c r="A58" s="55"/>
      <c r="B58" s="57" t="s">
        <v>13</v>
      </c>
      <c r="C58"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58" s="56"/>
      <c r="E58" s="37"/>
      <c r="F58" s="37"/>
      <c r="G58" s="37"/>
      <c r="H58" s="38"/>
    </row>
    <row r="59" spans="1:8" s="16" customFormat="1" ht="92.25" customHeight="1" thickBot="1" x14ac:dyDescent="0.25">
      <c r="A59" s="59"/>
      <c r="B59" s="42" t="s">
        <v>36</v>
      </c>
      <c r="C59"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59" s="61"/>
      <c r="E59" s="45"/>
      <c r="F59" s="45"/>
      <c r="G59" s="45"/>
      <c r="H59" s="46"/>
    </row>
    <row r="60" spans="1:8" s="16" customFormat="1" ht="24.95" customHeight="1" thickBot="1" x14ac:dyDescent="0.25">
      <c r="A60" s="81"/>
      <c r="B60" s="82"/>
      <c r="C60" s="83"/>
      <c r="D60" s="84"/>
      <c r="E60" s="85"/>
      <c r="F60" s="85"/>
      <c r="G60" s="85"/>
      <c r="H60" s="86"/>
    </row>
    <row r="61" spans="1:8" s="16" customFormat="1" ht="50.1" customHeight="1" x14ac:dyDescent="0.2">
      <c r="A61" s="65" t="s">
        <v>37</v>
      </c>
      <c r="B61" s="87" t="s">
        <v>23</v>
      </c>
      <c r="C61"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Интернет-площадки и Веб-приложения на основе Cправочника организаций "2ГИС.ЧЕЛЯБИНСК", http://api.2gis.ru/</v>
      </c>
      <c r="D61" s="271">
        <v>480</v>
      </c>
      <c r="E61" s="272"/>
      <c r="F61" s="272"/>
      <c r="G61" s="272"/>
      <c r="H61" s="273"/>
    </row>
    <row r="62" spans="1:8" s="16" customFormat="1" ht="94.5" customHeight="1" x14ac:dyDescent="0.2">
      <c r="A62" s="71"/>
      <c r="B62" s="92"/>
      <c r="C62" s="93"/>
      <c r="D62" s="94"/>
      <c r="E62" s="95"/>
      <c r="F62" s="95"/>
      <c r="G62" s="95"/>
      <c r="H62" s="274"/>
    </row>
    <row r="63" spans="1:8" s="16" customFormat="1" ht="163.5" customHeight="1" thickBot="1" x14ac:dyDescent="0.25">
      <c r="A63" s="77"/>
      <c r="B63" s="97" t="s">
        <v>13</v>
      </c>
      <c r="C63"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63" s="275"/>
      <c r="E63" s="276"/>
      <c r="F63" s="276"/>
      <c r="G63" s="276"/>
      <c r="H63" s="277"/>
    </row>
    <row r="64" spans="1:8" s="16" customFormat="1" ht="24.95" customHeight="1" thickBot="1" x14ac:dyDescent="0.25">
      <c r="A64" s="81"/>
      <c r="B64" s="129"/>
      <c r="C64" s="130"/>
      <c r="D64" s="291" t="s">
        <v>234</v>
      </c>
      <c r="E64" s="291"/>
      <c r="F64" s="291"/>
      <c r="G64" s="291"/>
      <c r="H64" s="463"/>
    </row>
    <row r="65" spans="1:8" s="16" customFormat="1" ht="50.1" customHeight="1" thickBot="1" x14ac:dyDescent="0.25">
      <c r="A65" s="136" t="s">
        <v>670</v>
      </c>
      <c r="B65" s="137"/>
      <c r="C65" s="137"/>
      <c r="D65" s="138" t="str">
        <f>"от "&amp;MIN(D66:D90)&amp;" до "&amp;MAX(D66:D90)</f>
        <v>от 3498 до 87450</v>
      </c>
      <c r="E65" s="139"/>
      <c r="F65" s="139"/>
      <c r="G65" s="139"/>
      <c r="H65" s="140"/>
    </row>
    <row r="66" spans="1:8" s="16" customFormat="1" ht="37.5" customHeight="1" outlineLevel="1" x14ac:dyDescent="0.2">
      <c r="A66" s="141" t="s">
        <v>39</v>
      </c>
      <c r="B66" s="369"/>
      <c r="C66" s="30" t="str">
        <f>"Электронный справочник на основе Справочника организаций "&amp;$C$2&amp;" (версия для ПК)"</f>
        <v>Электронный справочник на основе Справочника организаций "2ГИС.ЧЕЛЯБИНСК" (версия для ПК)</v>
      </c>
      <c r="D66" s="144">
        <v>3498</v>
      </c>
      <c r="E66" s="145"/>
      <c r="F66" s="145"/>
      <c r="G66" s="145"/>
      <c r="H66" s="146"/>
    </row>
    <row r="67" spans="1:8" s="16" customFormat="1" ht="37.5" customHeight="1" outlineLevel="1" x14ac:dyDescent="0.2">
      <c r="A67" s="147" t="s">
        <v>40</v>
      </c>
      <c r="B67" s="371"/>
      <c r="C67" s="355"/>
      <c r="D67" s="36">
        <v>6996</v>
      </c>
      <c r="E67" s="37"/>
      <c r="F67" s="37"/>
      <c r="G67" s="37"/>
      <c r="H67" s="38"/>
    </row>
    <row r="68" spans="1:8" s="16" customFormat="1" ht="37.5" customHeight="1" outlineLevel="1" x14ac:dyDescent="0.2">
      <c r="A68" s="147" t="s">
        <v>41</v>
      </c>
      <c r="B68" s="371"/>
      <c r="C68" s="355"/>
      <c r="D68" s="36">
        <v>10494</v>
      </c>
      <c r="E68" s="37"/>
      <c r="F68" s="37"/>
      <c r="G68" s="37"/>
      <c r="H68" s="38"/>
    </row>
    <row r="69" spans="1:8" s="16" customFormat="1" ht="37.5" customHeight="1" outlineLevel="1" x14ac:dyDescent="0.2">
      <c r="A69" s="147" t="s">
        <v>42</v>
      </c>
      <c r="B69" s="371"/>
      <c r="C69" s="355"/>
      <c r="D69" s="36">
        <v>13992</v>
      </c>
      <c r="E69" s="37"/>
      <c r="F69" s="37"/>
      <c r="G69" s="37"/>
      <c r="H69" s="38"/>
    </row>
    <row r="70" spans="1:8" s="16" customFormat="1" ht="37.5" customHeight="1" outlineLevel="1" x14ac:dyDescent="0.2">
      <c r="A70" s="147" t="s">
        <v>43</v>
      </c>
      <c r="B70" s="371"/>
      <c r="C70" s="355"/>
      <c r="D70" s="36">
        <v>17490</v>
      </c>
      <c r="E70" s="37"/>
      <c r="F70" s="37"/>
      <c r="G70" s="37"/>
      <c r="H70" s="38"/>
    </row>
    <row r="71" spans="1:8" s="16" customFormat="1" ht="37.5" customHeight="1" outlineLevel="1" x14ac:dyDescent="0.2">
      <c r="A71" s="147" t="s">
        <v>44</v>
      </c>
      <c r="B71" s="371"/>
      <c r="C71" s="355"/>
      <c r="D71" s="36">
        <v>20988</v>
      </c>
      <c r="E71" s="37"/>
      <c r="F71" s="37"/>
      <c r="G71" s="37"/>
      <c r="H71" s="38"/>
    </row>
    <row r="72" spans="1:8" s="16" customFormat="1" ht="37.5" customHeight="1" outlineLevel="1" x14ac:dyDescent="0.2">
      <c r="A72" s="147" t="s">
        <v>45</v>
      </c>
      <c r="B72" s="371"/>
      <c r="C72" s="355"/>
      <c r="D72" s="36">
        <v>24486</v>
      </c>
      <c r="E72" s="37"/>
      <c r="F72" s="37"/>
      <c r="G72" s="37"/>
      <c r="H72" s="38"/>
    </row>
    <row r="73" spans="1:8" s="16" customFormat="1" ht="37.5" customHeight="1" outlineLevel="1" x14ac:dyDescent="0.2">
      <c r="A73" s="147" t="s">
        <v>46</v>
      </c>
      <c r="B73" s="371"/>
      <c r="C73" s="355"/>
      <c r="D73" s="36">
        <v>27984</v>
      </c>
      <c r="E73" s="37"/>
      <c r="F73" s="37"/>
      <c r="G73" s="37"/>
      <c r="H73" s="38"/>
    </row>
    <row r="74" spans="1:8" s="16" customFormat="1" ht="37.5" customHeight="1" outlineLevel="1" x14ac:dyDescent="0.2">
      <c r="A74" s="147" t="s">
        <v>47</v>
      </c>
      <c r="B74" s="371"/>
      <c r="C74" s="355"/>
      <c r="D74" s="36">
        <v>31482</v>
      </c>
      <c r="E74" s="37"/>
      <c r="F74" s="37"/>
      <c r="G74" s="37"/>
      <c r="H74" s="38"/>
    </row>
    <row r="75" spans="1:8" s="16" customFormat="1" ht="37.5" customHeight="1" outlineLevel="1" x14ac:dyDescent="0.2">
      <c r="A75" s="147" t="s">
        <v>48</v>
      </c>
      <c r="B75" s="371"/>
      <c r="C75" s="355"/>
      <c r="D75" s="36">
        <v>34980</v>
      </c>
      <c r="E75" s="37"/>
      <c r="F75" s="37"/>
      <c r="G75" s="37"/>
      <c r="H75" s="38"/>
    </row>
    <row r="76" spans="1:8" s="16" customFormat="1" ht="37.5" customHeight="1" outlineLevel="1" x14ac:dyDescent="0.2">
      <c r="A76" s="147" t="s">
        <v>49</v>
      </c>
      <c r="B76" s="371"/>
      <c r="C76" s="355"/>
      <c r="D76" s="36">
        <v>38478</v>
      </c>
      <c r="E76" s="37"/>
      <c r="F76" s="37"/>
      <c r="G76" s="37"/>
      <c r="H76" s="38"/>
    </row>
    <row r="77" spans="1:8" s="16" customFormat="1" ht="37.5" customHeight="1" outlineLevel="1" x14ac:dyDescent="0.2">
      <c r="A77" s="147" t="s">
        <v>50</v>
      </c>
      <c r="B77" s="371"/>
      <c r="C77" s="355"/>
      <c r="D77" s="36">
        <v>41976</v>
      </c>
      <c r="E77" s="37"/>
      <c r="F77" s="37"/>
      <c r="G77" s="37"/>
      <c r="H77" s="38"/>
    </row>
    <row r="78" spans="1:8" s="16" customFormat="1" ht="37.5" customHeight="1" outlineLevel="1" x14ac:dyDescent="0.2">
      <c r="A78" s="147" t="s">
        <v>51</v>
      </c>
      <c r="B78" s="371"/>
      <c r="C78" s="355"/>
      <c r="D78" s="36">
        <v>45474</v>
      </c>
      <c r="E78" s="37"/>
      <c r="F78" s="37"/>
      <c r="G78" s="37"/>
      <c r="H78" s="38"/>
    </row>
    <row r="79" spans="1:8" s="16" customFormat="1" ht="37.5" customHeight="1" outlineLevel="1" x14ac:dyDescent="0.2">
      <c r="A79" s="147" t="s">
        <v>52</v>
      </c>
      <c r="B79" s="371"/>
      <c r="C79" s="355"/>
      <c r="D79" s="36">
        <v>48972</v>
      </c>
      <c r="E79" s="37"/>
      <c r="F79" s="37"/>
      <c r="G79" s="37"/>
      <c r="H79" s="38"/>
    </row>
    <row r="80" spans="1:8" s="16" customFormat="1" ht="37.5" customHeight="1" outlineLevel="1" x14ac:dyDescent="0.2">
      <c r="A80" s="147" t="s">
        <v>53</v>
      </c>
      <c r="B80" s="371"/>
      <c r="C80" s="355"/>
      <c r="D80" s="36">
        <v>52470</v>
      </c>
      <c r="E80" s="37"/>
      <c r="F80" s="37"/>
      <c r="G80" s="37"/>
      <c r="H80" s="38"/>
    </row>
    <row r="81" spans="1:8" s="16" customFormat="1" ht="37.5" customHeight="1" outlineLevel="1" x14ac:dyDescent="0.2">
      <c r="A81" s="147" t="s">
        <v>54</v>
      </c>
      <c r="B81" s="371"/>
      <c r="C81" s="355"/>
      <c r="D81" s="36">
        <v>55968</v>
      </c>
      <c r="E81" s="37"/>
      <c r="F81" s="37"/>
      <c r="G81" s="37"/>
      <c r="H81" s="38"/>
    </row>
    <row r="82" spans="1:8" s="16" customFormat="1" ht="37.5" customHeight="1" outlineLevel="1" x14ac:dyDescent="0.2">
      <c r="A82" s="147" t="s">
        <v>55</v>
      </c>
      <c r="B82" s="371"/>
      <c r="C82" s="355"/>
      <c r="D82" s="36">
        <v>59466</v>
      </c>
      <c r="E82" s="37"/>
      <c r="F82" s="37"/>
      <c r="G82" s="37"/>
      <c r="H82" s="38"/>
    </row>
    <row r="83" spans="1:8" s="16" customFormat="1" ht="37.5" customHeight="1" outlineLevel="1" x14ac:dyDescent="0.2">
      <c r="A83" s="147" t="s">
        <v>56</v>
      </c>
      <c r="B83" s="371"/>
      <c r="C83" s="355"/>
      <c r="D83" s="36">
        <v>62964</v>
      </c>
      <c r="E83" s="37"/>
      <c r="F83" s="37"/>
      <c r="G83" s="37"/>
      <c r="H83" s="38"/>
    </row>
    <row r="84" spans="1:8" s="16" customFormat="1" ht="37.5" customHeight="1" outlineLevel="1" x14ac:dyDescent="0.2">
      <c r="A84" s="147" t="s">
        <v>57</v>
      </c>
      <c r="B84" s="371"/>
      <c r="C84" s="355"/>
      <c r="D84" s="36">
        <v>66462</v>
      </c>
      <c r="E84" s="37"/>
      <c r="F84" s="37"/>
      <c r="G84" s="37"/>
      <c r="H84" s="38"/>
    </row>
    <row r="85" spans="1:8" s="16" customFormat="1" ht="37.5" customHeight="1" outlineLevel="1" x14ac:dyDescent="0.2">
      <c r="A85" s="147" t="s">
        <v>58</v>
      </c>
      <c r="B85" s="371"/>
      <c r="C85" s="355"/>
      <c r="D85" s="36">
        <v>69960</v>
      </c>
      <c r="E85" s="37"/>
      <c r="F85" s="37"/>
      <c r="G85" s="37"/>
      <c r="H85" s="38"/>
    </row>
    <row r="86" spans="1:8" s="16" customFormat="1" ht="37.5" customHeight="1" outlineLevel="1" x14ac:dyDescent="0.2">
      <c r="A86" s="147" t="s">
        <v>181</v>
      </c>
      <c r="B86" s="371"/>
      <c r="C86" s="355"/>
      <c r="D86" s="36">
        <v>73458</v>
      </c>
      <c r="E86" s="37"/>
      <c r="F86" s="37"/>
      <c r="G86" s="37"/>
      <c r="H86" s="38"/>
    </row>
    <row r="87" spans="1:8" s="16" customFormat="1" ht="37.5" customHeight="1" outlineLevel="1" x14ac:dyDescent="0.2">
      <c r="A87" s="147" t="s">
        <v>182</v>
      </c>
      <c r="B87" s="371"/>
      <c r="C87" s="355"/>
      <c r="D87" s="36">
        <v>76956</v>
      </c>
      <c r="E87" s="37"/>
      <c r="F87" s="37"/>
      <c r="G87" s="37"/>
      <c r="H87" s="38"/>
    </row>
    <row r="88" spans="1:8" s="16" customFormat="1" ht="37.5" customHeight="1" outlineLevel="1" x14ac:dyDescent="0.2">
      <c r="A88" s="147" t="s">
        <v>183</v>
      </c>
      <c r="B88" s="371"/>
      <c r="C88" s="355"/>
      <c r="D88" s="36">
        <v>80454</v>
      </c>
      <c r="E88" s="37"/>
      <c r="F88" s="37"/>
      <c r="G88" s="37"/>
      <c r="H88" s="38"/>
    </row>
    <row r="89" spans="1:8" s="16" customFormat="1" ht="37.5" customHeight="1" outlineLevel="1" x14ac:dyDescent="0.2">
      <c r="A89" s="147" t="s">
        <v>184</v>
      </c>
      <c r="B89" s="371"/>
      <c r="C89" s="355"/>
      <c r="D89" s="36">
        <v>83952</v>
      </c>
      <c r="E89" s="37"/>
      <c r="F89" s="37"/>
      <c r="G89" s="37"/>
      <c r="H89" s="38"/>
    </row>
    <row r="90" spans="1:8" s="16" customFormat="1" ht="37.5" customHeight="1" outlineLevel="1" x14ac:dyDescent="0.2">
      <c r="A90" s="147" t="s">
        <v>185</v>
      </c>
      <c r="B90" s="371"/>
      <c r="C90" s="355"/>
      <c r="D90" s="36">
        <v>87450</v>
      </c>
      <c r="E90" s="37"/>
      <c r="F90" s="37"/>
      <c r="G90" s="37"/>
      <c r="H90" s="38"/>
    </row>
    <row r="91" spans="1:8" s="16" customFormat="1" ht="37.5" customHeight="1" outlineLevel="1" x14ac:dyDescent="0.2">
      <c r="A91" s="505" t="s">
        <v>186</v>
      </c>
      <c r="B91" s="506"/>
      <c r="C91" s="355"/>
      <c r="D91" s="36">
        <v>90948</v>
      </c>
      <c r="E91" s="37"/>
      <c r="F91" s="37"/>
      <c r="G91" s="37"/>
      <c r="H91" s="38"/>
    </row>
    <row r="92" spans="1:8" s="16" customFormat="1" ht="37.5" customHeight="1" outlineLevel="1" x14ac:dyDescent="0.2">
      <c r="A92" s="505" t="s">
        <v>187</v>
      </c>
      <c r="B92" s="506"/>
      <c r="C92" s="355"/>
      <c r="D92" s="36">
        <v>94446</v>
      </c>
      <c r="E92" s="37"/>
      <c r="F92" s="37"/>
      <c r="G92" s="37"/>
      <c r="H92" s="38"/>
    </row>
    <row r="93" spans="1:8" s="16" customFormat="1" ht="37.5" customHeight="1" outlineLevel="1" x14ac:dyDescent="0.2">
      <c r="A93" s="505" t="s">
        <v>188</v>
      </c>
      <c r="B93" s="506"/>
      <c r="C93" s="355"/>
      <c r="D93" s="36">
        <v>97944</v>
      </c>
      <c r="E93" s="37"/>
      <c r="F93" s="37"/>
      <c r="G93" s="37"/>
      <c r="H93" s="38"/>
    </row>
    <row r="94" spans="1:8" s="16" customFormat="1" ht="37.5" customHeight="1" outlineLevel="1" x14ac:dyDescent="0.2">
      <c r="A94" s="505" t="s">
        <v>189</v>
      </c>
      <c r="B94" s="506"/>
      <c r="C94" s="355"/>
      <c r="D94" s="36">
        <v>101442</v>
      </c>
      <c r="E94" s="37"/>
      <c r="F94" s="37"/>
      <c r="G94" s="37"/>
      <c r="H94" s="38"/>
    </row>
    <row r="95" spans="1:8" s="16" customFormat="1" ht="37.5" customHeight="1" outlineLevel="1" x14ac:dyDescent="0.2">
      <c r="A95" s="505" t="s">
        <v>190</v>
      </c>
      <c r="B95" s="506"/>
      <c r="C95" s="355"/>
      <c r="D95" s="36">
        <v>104940</v>
      </c>
      <c r="E95" s="37"/>
      <c r="F95" s="37"/>
      <c r="G95" s="37"/>
      <c r="H95" s="38"/>
    </row>
    <row r="96" spans="1:8" s="16" customFormat="1" ht="37.5" customHeight="1" outlineLevel="1" x14ac:dyDescent="0.2">
      <c r="A96" s="505" t="s">
        <v>191</v>
      </c>
      <c r="B96" s="506"/>
      <c r="C96" s="355"/>
      <c r="D96" s="36">
        <v>108438</v>
      </c>
      <c r="E96" s="37"/>
      <c r="F96" s="37"/>
      <c r="G96" s="37"/>
      <c r="H96" s="38"/>
    </row>
    <row r="97" spans="1:8" s="16" customFormat="1" ht="37.5" customHeight="1" outlineLevel="1" x14ac:dyDescent="0.2">
      <c r="A97" s="505" t="s">
        <v>192</v>
      </c>
      <c r="B97" s="506"/>
      <c r="C97" s="355"/>
      <c r="D97" s="36">
        <v>111936</v>
      </c>
      <c r="E97" s="37"/>
      <c r="F97" s="37"/>
      <c r="G97" s="37"/>
      <c r="H97" s="38"/>
    </row>
    <row r="98" spans="1:8" s="16" customFormat="1" ht="37.5" customHeight="1" outlineLevel="1" x14ac:dyDescent="0.2">
      <c r="A98" s="505" t="s">
        <v>193</v>
      </c>
      <c r="B98" s="506"/>
      <c r="C98" s="355"/>
      <c r="D98" s="36">
        <v>115434</v>
      </c>
      <c r="E98" s="37"/>
      <c r="F98" s="37"/>
      <c r="G98" s="37"/>
      <c r="H98" s="38"/>
    </row>
    <row r="99" spans="1:8" s="16" customFormat="1" ht="37.5" customHeight="1" outlineLevel="1" x14ac:dyDescent="0.2">
      <c r="A99" s="505" t="s">
        <v>194</v>
      </c>
      <c r="B99" s="506"/>
      <c r="C99" s="355"/>
      <c r="D99" s="36">
        <v>118932</v>
      </c>
      <c r="E99" s="37"/>
      <c r="F99" s="37"/>
      <c r="G99" s="37"/>
      <c r="H99" s="38"/>
    </row>
    <row r="100" spans="1:8" s="16" customFormat="1" ht="37.5" customHeight="1" outlineLevel="1" x14ac:dyDescent="0.2">
      <c r="A100" s="505" t="s">
        <v>195</v>
      </c>
      <c r="B100" s="506"/>
      <c r="C100" s="355"/>
      <c r="D100" s="36">
        <v>122430</v>
      </c>
      <c r="E100" s="37"/>
      <c r="F100" s="37"/>
      <c r="G100" s="37"/>
      <c r="H100" s="38"/>
    </row>
    <row r="101" spans="1:8" s="16" customFormat="1" ht="37.5" customHeight="1" outlineLevel="1" x14ac:dyDescent="0.2">
      <c r="A101" s="505" t="s">
        <v>235</v>
      </c>
      <c r="B101" s="506"/>
      <c r="C101" s="355"/>
      <c r="D101" s="36">
        <v>125928</v>
      </c>
      <c r="E101" s="37"/>
      <c r="F101" s="37"/>
      <c r="G101" s="37"/>
      <c r="H101" s="38"/>
    </row>
    <row r="102" spans="1:8" s="16" customFormat="1" ht="37.5" customHeight="1" outlineLevel="1" x14ac:dyDescent="0.2">
      <c r="A102" s="505" t="s">
        <v>236</v>
      </c>
      <c r="B102" s="506"/>
      <c r="C102" s="355"/>
      <c r="D102" s="36">
        <v>129426</v>
      </c>
      <c r="E102" s="37"/>
      <c r="F102" s="37"/>
      <c r="G102" s="37"/>
      <c r="H102" s="38"/>
    </row>
    <row r="103" spans="1:8" s="16" customFormat="1" ht="37.5" customHeight="1" outlineLevel="1" x14ac:dyDescent="0.2">
      <c r="A103" s="505" t="s">
        <v>237</v>
      </c>
      <c r="B103" s="506"/>
      <c r="C103" s="355"/>
      <c r="D103" s="36">
        <v>132924</v>
      </c>
      <c r="E103" s="37"/>
      <c r="F103" s="37"/>
      <c r="G103" s="37"/>
      <c r="H103" s="38"/>
    </row>
    <row r="104" spans="1:8" s="16" customFormat="1" ht="37.5" customHeight="1" outlineLevel="1" x14ac:dyDescent="0.2">
      <c r="A104" s="505" t="s">
        <v>238</v>
      </c>
      <c r="B104" s="506"/>
      <c r="C104" s="355"/>
      <c r="D104" s="36">
        <v>136422</v>
      </c>
      <c r="E104" s="37"/>
      <c r="F104" s="37"/>
      <c r="G104" s="37"/>
      <c r="H104" s="38"/>
    </row>
    <row r="105" spans="1:8" s="16" customFormat="1" ht="37.5" customHeight="1" outlineLevel="1" x14ac:dyDescent="0.2">
      <c r="A105" s="505" t="s">
        <v>239</v>
      </c>
      <c r="B105" s="506"/>
      <c r="C105" s="355"/>
      <c r="D105" s="36">
        <v>139920</v>
      </c>
      <c r="E105" s="37"/>
      <c r="F105" s="37"/>
      <c r="G105" s="37"/>
      <c r="H105" s="38"/>
    </row>
    <row r="106" spans="1:8" s="16" customFormat="1" ht="37.5" customHeight="1" outlineLevel="1" x14ac:dyDescent="0.2">
      <c r="A106" s="147" t="s">
        <v>359</v>
      </c>
      <c r="B106" s="371"/>
      <c r="C106" s="355"/>
      <c r="D106" s="36">
        <v>143418</v>
      </c>
      <c r="E106" s="37"/>
      <c r="F106" s="37"/>
      <c r="G106" s="37"/>
      <c r="H106" s="38"/>
    </row>
    <row r="107" spans="1:8" s="16" customFormat="1" ht="37.5" customHeight="1" outlineLevel="1" x14ac:dyDescent="0.2">
      <c r="A107" s="147" t="s">
        <v>360</v>
      </c>
      <c r="B107" s="371"/>
      <c r="C107" s="355"/>
      <c r="D107" s="36">
        <v>146916</v>
      </c>
      <c r="E107" s="37"/>
      <c r="F107" s="37"/>
      <c r="G107" s="37"/>
      <c r="H107" s="38"/>
    </row>
    <row r="108" spans="1:8" s="16" customFormat="1" ht="37.5" customHeight="1" outlineLevel="1" x14ac:dyDescent="0.2">
      <c r="A108" s="147" t="s">
        <v>361</v>
      </c>
      <c r="B108" s="371"/>
      <c r="C108" s="355"/>
      <c r="D108" s="36">
        <v>150414</v>
      </c>
      <c r="E108" s="37"/>
      <c r="F108" s="37"/>
      <c r="G108" s="37"/>
      <c r="H108" s="38"/>
    </row>
    <row r="109" spans="1:8" s="16" customFormat="1" ht="37.5" customHeight="1" outlineLevel="1" x14ac:dyDescent="0.2">
      <c r="A109" s="147" t="s">
        <v>362</v>
      </c>
      <c r="B109" s="371"/>
      <c r="C109" s="355"/>
      <c r="D109" s="36">
        <v>153912</v>
      </c>
      <c r="E109" s="37"/>
      <c r="F109" s="37"/>
      <c r="G109" s="37"/>
      <c r="H109" s="38"/>
    </row>
    <row r="110" spans="1:8" s="16" customFormat="1" ht="37.5" customHeight="1" outlineLevel="1" x14ac:dyDescent="0.2">
      <c r="A110" s="147" t="s">
        <v>363</v>
      </c>
      <c r="B110" s="371"/>
      <c r="C110" s="355"/>
      <c r="D110" s="36">
        <v>157410</v>
      </c>
      <c r="E110" s="37"/>
      <c r="F110" s="37"/>
      <c r="G110" s="37"/>
      <c r="H110" s="38"/>
    </row>
    <row r="111" spans="1:8" s="16" customFormat="1" ht="37.5" customHeight="1" outlineLevel="1" x14ac:dyDescent="0.2">
      <c r="A111" s="147" t="s">
        <v>364</v>
      </c>
      <c r="B111" s="371"/>
      <c r="C111" s="355"/>
      <c r="D111" s="36">
        <v>160908</v>
      </c>
      <c r="E111" s="37"/>
      <c r="F111" s="37"/>
      <c r="G111" s="37"/>
      <c r="H111" s="38"/>
    </row>
    <row r="112" spans="1:8" s="16" customFormat="1" ht="37.5" customHeight="1" outlineLevel="1" x14ac:dyDescent="0.2">
      <c r="A112" s="147" t="s">
        <v>365</v>
      </c>
      <c r="B112" s="371"/>
      <c r="C112" s="355"/>
      <c r="D112" s="36">
        <v>164406</v>
      </c>
      <c r="E112" s="37"/>
      <c r="F112" s="37"/>
      <c r="G112" s="37"/>
      <c r="H112" s="38"/>
    </row>
    <row r="113" spans="1:8" s="16" customFormat="1" ht="37.5" customHeight="1" outlineLevel="1" x14ac:dyDescent="0.2">
      <c r="A113" s="147" t="s">
        <v>366</v>
      </c>
      <c r="B113" s="371"/>
      <c r="C113" s="355"/>
      <c r="D113" s="36">
        <v>167904</v>
      </c>
      <c r="E113" s="37"/>
      <c r="F113" s="37"/>
      <c r="G113" s="37"/>
      <c r="H113" s="38"/>
    </row>
    <row r="114" spans="1:8" s="16" customFormat="1" ht="37.5" customHeight="1" outlineLevel="1" x14ac:dyDescent="0.2">
      <c r="A114" s="147" t="s">
        <v>367</v>
      </c>
      <c r="B114" s="371"/>
      <c r="C114" s="355"/>
      <c r="D114" s="36">
        <v>171402</v>
      </c>
      <c r="E114" s="37"/>
      <c r="F114" s="37"/>
      <c r="G114" s="37"/>
      <c r="H114" s="38"/>
    </row>
    <row r="115" spans="1:8" s="16" customFormat="1" ht="37.5" customHeight="1" outlineLevel="1" thickBot="1" x14ac:dyDescent="0.25">
      <c r="A115" s="147" t="s">
        <v>368</v>
      </c>
      <c r="B115" s="371"/>
      <c r="C115" s="372"/>
      <c r="D115" s="36">
        <v>174900</v>
      </c>
      <c r="E115" s="37"/>
      <c r="F115" s="37"/>
      <c r="G115" s="37"/>
      <c r="H115" s="38"/>
    </row>
    <row r="116" spans="1:8" s="16" customFormat="1" ht="24.95" customHeight="1" thickBot="1" x14ac:dyDescent="0.25">
      <c r="A116" s="81"/>
      <c r="B116" s="464"/>
      <c r="C116" s="130"/>
      <c r="D116" s="350" t="s">
        <v>240</v>
      </c>
      <c r="E116" s="350"/>
      <c r="F116" s="350"/>
      <c r="G116" s="350"/>
      <c r="H116" s="351"/>
    </row>
    <row r="117" spans="1:8" s="16" customFormat="1" ht="24.95" customHeight="1" thickBot="1" x14ac:dyDescent="0.25">
      <c r="A117" s="465"/>
      <c r="B117" s="124"/>
      <c r="C117" s="125"/>
      <c r="D117" s="466" t="s">
        <v>171</v>
      </c>
      <c r="E117" s="467" t="s">
        <v>172</v>
      </c>
      <c r="F117" s="468" t="s">
        <v>173</v>
      </c>
      <c r="G117" s="467" t="s">
        <v>174</v>
      </c>
      <c r="H117" s="469" t="s">
        <v>175</v>
      </c>
    </row>
    <row r="118" spans="1:8" s="16" customFormat="1" ht="48" customHeight="1" x14ac:dyDescent="0.2">
      <c r="A118" s="29" t="s">
        <v>241</v>
      </c>
      <c r="B118" s="30" t="s">
        <v>27</v>
      </c>
      <c r="C11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"2ГИС.ЧЕЛЯБИНСК" (версия для ПК); 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Интернет-площадки и Веб-приложения на основе Cправочника организаций "2ГИС.ЧЕЛЯБИНСК", http://api.2gis.ru/</v>
      </c>
      <c r="D118" s="31">
        <f>F118*1.2</f>
        <v>18957.599999999999</v>
      </c>
      <c r="E118" s="32">
        <f>F118*1.1</f>
        <v>17377.800000000003</v>
      </c>
      <c r="F118" s="32">
        <v>15798</v>
      </c>
      <c r="G118" s="32">
        <f>F118*0.75</f>
        <v>11848.5</v>
      </c>
      <c r="H118" s="33">
        <f>F118*0.5</f>
        <v>7899</v>
      </c>
    </row>
    <row r="119" spans="1:8" s="16" customFormat="1" ht="132" customHeight="1" x14ac:dyDescent="0.2">
      <c r="A119" s="34"/>
      <c r="B119" s="35"/>
      <c r="C119" s="35"/>
      <c r="D119" s="36"/>
      <c r="E119" s="37"/>
      <c r="F119" s="37"/>
      <c r="G119" s="37"/>
      <c r="H119" s="38"/>
    </row>
    <row r="120" spans="1:8" s="16" customFormat="1" ht="97.5" customHeight="1" x14ac:dyDescent="0.2">
      <c r="A120" s="34"/>
      <c r="B120" s="39" t="s">
        <v>12</v>
      </c>
      <c r="C120"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Интернет-площадки и Веб-приложения на основе Cправочника организаций "2ГИС.ЧЕЛЯБИНСК", http://api.2gis.ru/</v>
      </c>
      <c r="D120" s="36"/>
      <c r="E120" s="37"/>
      <c r="F120" s="37"/>
      <c r="G120" s="37"/>
      <c r="H120" s="38"/>
    </row>
    <row r="121" spans="1:8" s="16" customFormat="1" ht="166.5" customHeight="1" thickBot="1" x14ac:dyDescent="0.25">
      <c r="A121" s="41"/>
      <c r="B121" s="42" t="s">
        <v>13</v>
      </c>
      <c r="C12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121" s="44"/>
      <c r="E121" s="45"/>
      <c r="F121" s="45"/>
      <c r="G121" s="45"/>
      <c r="H121" s="46"/>
    </row>
    <row r="122" spans="1:8" s="16" customFormat="1" ht="24.95" customHeight="1" thickBot="1" x14ac:dyDescent="0.25">
      <c r="A122" s="47"/>
      <c r="B122" s="48"/>
      <c r="C122" s="49"/>
      <c r="D122" s="291"/>
      <c r="E122" s="291"/>
      <c r="F122" s="291"/>
      <c r="G122" s="291"/>
      <c r="H122" s="463"/>
    </row>
    <row r="123" spans="1:8" s="16" customFormat="1" ht="48" customHeight="1" x14ac:dyDescent="0.2">
      <c r="A123" s="53" t="s">
        <v>242</v>
      </c>
      <c r="B123" s="800"/>
      <c r="C123" s="67"/>
      <c r="D123" s="54">
        <f>F123*1.2</f>
        <v>19195.2</v>
      </c>
      <c r="E123" s="32">
        <f>F123*1.1</f>
        <v>17595.600000000002</v>
      </c>
      <c r="F123" s="32">
        <v>15996</v>
      </c>
      <c r="G123" s="32">
        <f>F123*0.75</f>
        <v>11997</v>
      </c>
      <c r="H123" s="33">
        <f>F123*0.5</f>
        <v>7998</v>
      </c>
    </row>
    <row r="124" spans="1:8" s="16" customFormat="1" ht="132" customHeight="1" x14ac:dyDescent="0.2">
      <c r="A124" s="55"/>
      <c r="B124" s="39" t="s">
        <v>27</v>
      </c>
      <c r="C12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"2ГИС.ЧЕЛЯБИНСК" (версия для ПК); 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Интернет-площадки и Веб-приложения на основе Cправочника организаций "2ГИС.ЧЕЛЯБИНСК", http://api.2gis.ru/</v>
      </c>
      <c r="D124" s="56"/>
      <c r="E124" s="37"/>
      <c r="F124" s="37"/>
      <c r="G124" s="37"/>
      <c r="H124" s="38"/>
    </row>
    <row r="125" spans="1:8" s="16" customFormat="1" ht="97.5" customHeight="1" x14ac:dyDescent="0.2">
      <c r="A125" s="55"/>
      <c r="B125" s="39" t="s">
        <v>12</v>
      </c>
      <c r="C125"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Интернет-площадки и Веб-приложения на основе Cправочника организаций "2ГИС.ЧЕЛЯБИНСК", http://api.2gis.ru/</v>
      </c>
      <c r="D125" s="56"/>
      <c r="E125" s="37"/>
      <c r="F125" s="37"/>
      <c r="G125" s="37"/>
      <c r="H125" s="38"/>
    </row>
    <row r="126" spans="1:8" s="16" customFormat="1" ht="166.5" customHeight="1" x14ac:dyDescent="0.2">
      <c r="A126" s="55"/>
      <c r="B126" s="57" t="s">
        <v>13</v>
      </c>
      <c r="C126"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126" s="56"/>
      <c r="E126" s="37"/>
      <c r="F126" s="37"/>
      <c r="G126" s="37"/>
      <c r="H126" s="38"/>
    </row>
    <row r="127" spans="1:8" s="16" customFormat="1" ht="92.25" customHeight="1" thickBot="1" x14ac:dyDescent="0.25">
      <c r="A127" s="59"/>
      <c r="B127" s="42" t="s">
        <v>16</v>
      </c>
      <c r="C127"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127" s="61"/>
      <c r="E127" s="45"/>
      <c r="F127" s="45"/>
      <c r="G127" s="45"/>
      <c r="H127" s="46"/>
    </row>
    <row r="128" spans="1:8" s="16" customFormat="1" ht="24.95" customHeight="1" thickBot="1" x14ac:dyDescent="0.25">
      <c r="A128" s="81"/>
      <c r="B128" s="82"/>
      <c r="C128" s="83"/>
      <c r="D128" s="291"/>
      <c r="E128" s="291"/>
      <c r="F128" s="291"/>
      <c r="G128" s="291"/>
      <c r="H128" s="463"/>
    </row>
    <row r="129" spans="1:8" s="16" customFormat="1" ht="50.1" customHeight="1" x14ac:dyDescent="0.2">
      <c r="A129" s="65" t="s">
        <v>243</v>
      </c>
      <c r="B129" s="87" t="s">
        <v>23</v>
      </c>
      <c r="C129"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Интернет-площадки и Веб-приложения на основе Cправочника организаций "2ГИС.ЧЕЛЯБИНСК", http://api.2gis.ru/</v>
      </c>
      <c r="D129" s="271">
        <v>480</v>
      </c>
      <c r="E129" s="272"/>
      <c r="F129" s="272"/>
      <c r="G129" s="272"/>
      <c r="H129" s="273"/>
    </row>
    <row r="130" spans="1:8" s="16" customFormat="1" ht="94.5" customHeight="1" x14ac:dyDescent="0.2">
      <c r="A130" s="71"/>
      <c r="B130" s="92"/>
      <c r="C130" s="93"/>
      <c r="D130" s="94"/>
      <c r="E130" s="95"/>
      <c r="F130" s="95"/>
      <c r="G130" s="95"/>
      <c r="H130" s="274"/>
    </row>
    <row r="131" spans="1:8" s="16" customFormat="1" ht="163.5" customHeight="1" thickBot="1" x14ac:dyDescent="0.25">
      <c r="A131" s="77"/>
      <c r="B131" s="97" t="s">
        <v>13</v>
      </c>
      <c r="C131"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131" s="275"/>
      <c r="E131" s="276"/>
      <c r="F131" s="276"/>
      <c r="G131" s="276"/>
      <c r="H131" s="277"/>
    </row>
    <row r="132" spans="1:8" s="16" customFormat="1" ht="24.95" customHeight="1" thickBot="1" x14ac:dyDescent="0.25">
      <c r="A132" s="81"/>
      <c r="B132" s="129"/>
      <c r="C132" s="130"/>
      <c r="D132" s="350" t="s">
        <v>240</v>
      </c>
      <c r="E132" s="350"/>
      <c r="F132" s="350"/>
      <c r="G132" s="350"/>
      <c r="H132" s="351"/>
    </row>
    <row r="133" spans="1:8" s="16" customFormat="1" ht="50.1" customHeight="1" thickBot="1" x14ac:dyDescent="0.25">
      <c r="A133" s="136" t="s">
        <v>38</v>
      </c>
      <c r="B133" s="137"/>
      <c r="C133" s="137"/>
      <c r="D133" s="740" t="str">
        <f>"от "&amp;MIN(D134:D152)&amp;" до "&amp;MAX(D134:D152)</f>
        <v>от 3498 до 66462</v>
      </c>
      <c r="E133" s="741"/>
      <c r="F133" s="741"/>
      <c r="G133" s="741"/>
      <c r="H133" s="742"/>
    </row>
    <row r="134" spans="1:8" s="16" customFormat="1" ht="37.5" customHeight="1" outlineLevel="1" x14ac:dyDescent="0.2">
      <c r="A134" s="141" t="s">
        <v>244</v>
      </c>
      <c r="B134" s="369"/>
      <c r="C134" s="661" t="str">
        <f>"Электронный справочник на основе Справочника организаций "&amp;$C$2&amp;" (версия для ПК)"</f>
        <v>Электронный справочник на основе Справочника организаций "2ГИС.ЧЕЛЯБИНСК" (версия для ПК)</v>
      </c>
      <c r="D134" s="31">
        <v>3498</v>
      </c>
      <c r="E134" s="32"/>
      <c r="F134" s="32"/>
      <c r="G134" s="32"/>
      <c r="H134" s="33"/>
    </row>
    <row r="135" spans="1:8" s="16" customFormat="1" ht="37.5" customHeight="1" outlineLevel="1" x14ac:dyDescent="0.2">
      <c r="A135" s="558" t="s">
        <v>245</v>
      </c>
      <c r="B135" s="568"/>
      <c r="C135" s="775"/>
      <c r="D135" s="36">
        <v>6996</v>
      </c>
      <c r="E135" s="37"/>
      <c r="F135" s="37"/>
      <c r="G135" s="37"/>
      <c r="H135" s="38"/>
    </row>
    <row r="136" spans="1:8" s="16" customFormat="1" ht="37.5" customHeight="1" outlineLevel="1" x14ac:dyDescent="0.2">
      <c r="A136" s="558" t="s">
        <v>246</v>
      </c>
      <c r="B136" s="568"/>
      <c r="C136" s="775"/>
      <c r="D136" s="36">
        <v>10494</v>
      </c>
      <c r="E136" s="37"/>
      <c r="F136" s="37"/>
      <c r="G136" s="37"/>
      <c r="H136" s="38"/>
    </row>
    <row r="137" spans="1:8" s="16" customFormat="1" ht="37.5" customHeight="1" outlineLevel="1" x14ac:dyDescent="0.2">
      <c r="A137" s="558" t="s">
        <v>247</v>
      </c>
      <c r="B137" s="568"/>
      <c r="C137" s="775"/>
      <c r="D137" s="36">
        <v>13992</v>
      </c>
      <c r="E137" s="37"/>
      <c r="F137" s="37"/>
      <c r="G137" s="37"/>
      <c r="H137" s="38"/>
    </row>
    <row r="138" spans="1:8" s="16" customFormat="1" ht="37.5" customHeight="1" outlineLevel="1" x14ac:dyDescent="0.2">
      <c r="A138" s="558" t="s">
        <v>248</v>
      </c>
      <c r="B138" s="568"/>
      <c r="C138" s="775"/>
      <c r="D138" s="36">
        <v>17490</v>
      </c>
      <c r="E138" s="37"/>
      <c r="F138" s="37"/>
      <c r="G138" s="37"/>
      <c r="H138" s="38"/>
    </row>
    <row r="139" spans="1:8" s="16" customFormat="1" ht="37.5" customHeight="1" outlineLevel="1" x14ac:dyDescent="0.2">
      <c r="A139" s="558" t="s">
        <v>249</v>
      </c>
      <c r="B139" s="568"/>
      <c r="C139" s="775"/>
      <c r="D139" s="36">
        <v>20988</v>
      </c>
      <c r="E139" s="37"/>
      <c r="F139" s="37"/>
      <c r="G139" s="37"/>
      <c r="H139" s="38"/>
    </row>
    <row r="140" spans="1:8" s="16" customFormat="1" ht="37.5" customHeight="1" outlineLevel="1" x14ac:dyDescent="0.2">
      <c r="A140" s="558" t="s">
        <v>250</v>
      </c>
      <c r="B140" s="568"/>
      <c r="C140" s="775"/>
      <c r="D140" s="36">
        <v>24486</v>
      </c>
      <c r="E140" s="37"/>
      <c r="F140" s="37"/>
      <c r="G140" s="37"/>
      <c r="H140" s="38"/>
    </row>
    <row r="141" spans="1:8" s="16" customFormat="1" ht="37.5" customHeight="1" outlineLevel="1" x14ac:dyDescent="0.2">
      <c r="A141" s="558" t="s">
        <v>251</v>
      </c>
      <c r="B141" s="568"/>
      <c r="C141" s="775"/>
      <c r="D141" s="36">
        <v>27984</v>
      </c>
      <c r="E141" s="37"/>
      <c r="F141" s="37"/>
      <c r="G141" s="37"/>
      <c r="H141" s="38"/>
    </row>
    <row r="142" spans="1:8" s="16" customFormat="1" ht="37.5" customHeight="1" outlineLevel="1" x14ac:dyDescent="0.2">
      <c r="A142" s="558" t="s">
        <v>252</v>
      </c>
      <c r="B142" s="568"/>
      <c r="C142" s="775"/>
      <c r="D142" s="36">
        <v>31482</v>
      </c>
      <c r="E142" s="37"/>
      <c r="F142" s="37"/>
      <c r="G142" s="37"/>
      <c r="H142" s="38"/>
    </row>
    <row r="143" spans="1:8" s="16" customFormat="1" ht="37.5" customHeight="1" outlineLevel="1" x14ac:dyDescent="0.2">
      <c r="A143" s="558" t="s">
        <v>253</v>
      </c>
      <c r="B143" s="568"/>
      <c r="C143" s="775"/>
      <c r="D143" s="36">
        <v>34980</v>
      </c>
      <c r="E143" s="37"/>
      <c r="F143" s="37"/>
      <c r="G143" s="37"/>
      <c r="H143" s="38"/>
    </row>
    <row r="144" spans="1:8" s="16" customFormat="1" ht="37.5" customHeight="1" outlineLevel="1" x14ac:dyDescent="0.2">
      <c r="A144" s="558" t="s">
        <v>254</v>
      </c>
      <c r="B144" s="568"/>
      <c r="C144" s="775"/>
      <c r="D144" s="36">
        <v>38478</v>
      </c>
      <c r="E144" s="37"/>
      <c r="F144" s="37"/>
      <c r="G144" s="37"/>
      <c r="H144" s="38"/>
    </row>
    <row r="145" spans="1:8" s="16" customFormat="1" ht="37.5" customHeight="1" outlineLevel="1" x14ac:dyDescent="0.2">
      <c r="A145" s="558" t="s">
        <v>255</v>
      </c>
      <c r="B145" s="568"/>
      <c r="C145" s="775"/>
      <c r="D145" s="36">
        <v>41976</v>
      </c>
      <c r="E145" s="37"/>
      <c r="F145" s="37"/>
      <c r="G145" s="37"/>
      <c r="H145" s="38"/>
    </row>
    <row r="146" spans="1:8" s="16" customFormat="1" ht="37.5" customHeight="1" outlineLevel="1" x14ac:dyDescent="0.2">
      <c r="A146" s="558" t="s">
        <v>256</v>
      </c>
      <c r="B146" s="568"/>
      <c r="C146" s="775"/>
      <c r="D146" s="36">
        <v>45474</v>
      </c>
      <c r="E146" s="37"/>
      <c r="F146" s="37"/>
      <c r="G146" s="37"/>
      <c r="H146" s="38"/>
    </row>
    <row r="147" spans="1:8" s="16" customFormat="1" ht="37.5" customHeight="1" outlineLevel="1" x14ac:dyDescent="0.2">
      <c r="A147" s="558" t="s">
        <v>257</v>
      </c>
      <c r="B147" s="568"/>
      <c r="C147" s="775"/>
      <c r="D147" s="36">
        <v>48972</v>
      </c>
      <c r="E147" s="37"/>
      <c r="F147" s="37"/>
      <c r="G147" s="37"/>
      <c r="H147" s="38"/>
    </row>
    <row r="148" spans="1:8" s="16" customFormat="1" ht="37.5" customHeight="1" outlineLevel="1" x14ac:dyDescent="0.2">
      <c r="A148" s="558" t="s">
        <v>258</v>
      </c>
      <c r="B148" s="568"/>
      <c r="C148" s="775"/>
      <c r="D148" s="36">
        <v>52470</v>
      </c>
      <c r="E148" s="37"/>
      <c r="F148" s="37"/>
      <c r="G148" s="37"/>
      <c r="H148" s="38"/>
    </row>
    <row r="149" spans="1:8" s="16" customFormat="1" ht="37.5" customHeight="1" outlineLevel="1" x14ac:dyDescent="0.2">
      <c r="A149" s="558" t="s">
        <v>259</v>
      </c>
      <c r="B149" s="568"/>
      <c r="C149" s="775"/>
      <c r="D149" s="36">
        <v>55968</v>
      </c>
      <c r="E149" s="37"/>
      <c r="F149" s="37"/>
      <c r="G149" s="37"/>
      <c r="H149" s="38"/>
    </row>
    <row r="150" spans="1:8" s="16" customFormat="1" ht="37.5" customHeight="1" outlineLevel="1" x14ac:dyDescent="0.2">
      <c r="A150" s="558" t="s">
        <v>260</v>
      </c>
      <c r="B150" s="568"/>
      <c r="C150" s="775"/>
      <c r="D150" s="36">
        <v>59466</v>
      </c>
      <c r="E150" s="37"/>
      <c r="F150" s="37"/>
      <c r="G150" s="37"/>
      <c r="H150" s="38"/>
    </row>
    <row r="151" spans="1:8" s="16" customFormat="1" ht="37.5" customHeight="1" outlineLevel="1" x14ac:dyDescent="0.2">
      <c r="A151" s="558" t="s">
        <v>261</v>
      </c>
      <c r="B151" s="568"/>
      <c r="C151" s="775"/>
      <c r="D151" s="36">
        <v>62964</v>
      </c>
      <c r="E151" s="37"/>
      <c r="F151" s="37"/>
      <c r="G151" s="37"/>
      <c r="H151" s="38"/>
    </row>
    <row r="152" spans="1:8" s="16" customFormat="1" ht="37.5" customHeight="1" outlineLevel="1" x14ac:dyDescent="0.2">
      <c r="A152" s="558" t="s">
        <v>262</v>
      </c>
      <c r="B152" s="568"/>
      <c r="C152" s="775"/>
      <c r="D152" s="36">
        <v>66462</v>
      </c>
      <c r="E152" s="37"/>
      <c r="F152" s="37"/>
      <c r="G152" s="37"/>
      <c r="H152" s="38"/>
    </row>
    <row r="153" spans="1:8" s="16" customFormat="1" ht="37.5" customHeight="1" outlineLevel="1" x14ac:dyDescent="0.2">
      <c r="A153" s="147" t="s">
        <v>263</v>
      </c>
      <c r="B153" s="371"/>
      <c r="C153" s="775"/>
      <c r="D153" s="36">
        <v>69960</v>
      </c>
      <c r="E153" s="37"/>
      <c r="F153" s="37"/>
      <c r="G153" s="37"/>
      <c r="H153" s="38"/>
    </row>
    <row r="154" spans="1:8" s="16" customFormat="1" ht="37.5" customHeight="1" outlineLevel="1" x14ac:dyDescent="0.2">
      <c r="A154" s="147" t="s">
        <v>264</v>
      </c>
      <c r="B154" s="371"/>
      <c r="C154" s="775"/>
      <c r="D154" s="36">
        <v>73458</v>
      </c>
      <c r="E154" s="37"/>
      <c r="F154" s="37"/>
      <c r="G154" s="37"/>
      <c r="H154" s="38"/>
    </row>
    <row r="155" spans="1:8" s="16" customFormat="1" ht="37.5" customHeight="1" outlineLevel="1" x14ac:dyDescent="0.2">
      <c r="A155" s="147" t="s">
        <v>265</v>
      </c>
      <c r="B155" s="371"/>
      <c r="C155" s="775"/>
      <c r="D155" s="36">
        <v>76956</v>
      </c>
      <c r="E155" s="37"/>
      <c r="F155" s="37"/>
      <c r="G155" s="37"/>
      <c r="H155" s="38"/>
    </row>
    <row r="156" spans="1:8" s="16" customFormat="1" ht="37.5" customHeight="1" outlineLevel="1" x14ac:dyDescent="0.2">
      <c r="A156" s="147" t="s">
        <v>266</v>
      </c>
      <c r="B156" s="371"/>
      <c r="C156" s="775"/>
      <c r="D156" s="36">
        <v>80454</v>
      </c>
      <c r="E156" s="37"/>
      <c r="F156" s="37"/>
      <c r="G156" s="37"/>
      <c r="H156" s="38"/>
    </row>
    <row r="157" spans="1:8" s="16" customFormat="1" ht="37.5" customHeight="1" outlineLevel="1" x14ac:dyDescent="0.2">
      <c r="A157" s="147" t="s">
        <v>267</v>
      </c>
      <c r="B157" s="371"/>
      <c r="C157" s="775"/>
      <c r="D157" s="36">
        <v>83952</v>
      </c>
      <c r="E157" s="37"/>
      <c r="F157" s="37"/>
      <c r="G157" s="37"/>
      <c r="H157" s="38"/>
    </row>
    <row r="158" spans="1:8" s="16" customFormat="1" ht="37.5" customHeight="1" outlineLevel="1" x14ac:dyDescent="0.2">
      <c r="A158" s="147" t="s">
        <v>268</v>
      </c>
      <c r="B158" s="371"/>
      <c r="C158" s="775"/>
      <c r="D158" s="36">
        <v>87450</v>
      </c>
      <c r="E158" s="37"/>
      <c r="F158" s="37"/>
      <c r="G158" s="37"/>
      <c r="H158" s="38"/>
    </row>
    <row r="159" spans="1:8" s="16" customFormat="1" ht="37.5" customHeight="1" outlineLevel="1" x14ac:dyDescent="0.2">
      <c r="A159" s="505" t="s">
        <v>269</v>
      </c>
      <c r="B159" s="506"/>
      <c r="C159" s="775"/>
      <c r="D159" s="36">
        <v>90948</v>
      </c>
      <c r="E159" s="37"/>
      <c r="F159" s="37"/>
      <c r="G159" s="37"/>
      <c r="H159" s="38"/>
    </row>
    <row r="160" spans="1:8" s="16" customFormat="1" ht="37.5" customHeight="1" outlineLevel="1" x14ac:dyDescent="0.2">
      <c r="A160" s="505" t="s">
        <v>270</v>
      </c>
      <c r="B160" s="506"/>
      <c r="C160" s="775"/>
      <c r="D160" s="36">
        <v>94446</v>
      </c>
      <c r="E160" s="37"/>
      <c r="F160" s="37"/>
      <c r="G160" s="37"/>
      <c r="H160" s="38"/>
    </row>
    <row r="161" spans="1:8" s="16" customFormat="1" ht="37.5" customHeight="1" outlineLevel="1" x14ac:dyDescent="0.2">
      <c r="A161" s="505" t="s">
        <v>271</v>
      </c>
      <c r="B161" s="506"/>
      <c r="C161" s="775"/>
      <c r="D161" s="36">
        <v>97944</v>
      </c>
      <c r="E161" s="37"/>
      <c r="F161" s="37"/>
      <c r="G161" s="37"/>
      <c r="H161" s="38"/>
    </row>
    <row r="162" spans="1:8" s="16" customFormat="1" ht="37.5" customHeight="1" outlineLevel="1" x14ac:dyDescent="0.2">
      <c r="A162" s="505" t="s">
        <v>272</v>
      </c>
      <c r="B162" s="506"/>
      <c r="C162" s="775"/>
      <c r="D162" s="36">
        <v>101442</v>
      </c>
      <c r="E162" s="37"/>
      <c r="F162" s="37"/>
      <c r="G162" s="37"/>
      <c r="H162" s="38"/>
    </row>
    <row r="163" spans="1:8" s="16" customFormat="1" ht="37.5" customHeight="1" outlineLevel="1" x14ac:dyDescent="0.2">
      <c r="A163" s="505" t="s">
        <v>273</v>
      </c>
      <c r="B163" s="506"/>
      <c r="C163" s="775"/>
      <c r="D163" s="36">
        <v>104940</v>
      </c>
      <c r="E163" s="37"/>
      <c r="F163" s="37"/>
      <c r="G163" s="37"/>
      <c r="H163" s="38"/>
    </row>
    <row r="164" spans="1:8" s="16" customFormat="1" ht="37.5" customHeight="1" outlineLevel="1" x14ac:dyDescent="0.2">
      <c r="A164" s="505" t="s">
        <v>274</v>
      </c>
      <c r="B164" s="506"/>
      <c r="C164" s="775"/>
      <c r="D164" s="36">
        <v>108438</v>
      </c>
      <c r="E164" s="37"/>
      <c r="F164" s="37"/>
      <c r="G164" s="37"/>
      <c r="H164" s="38"/>
    </row>
    <row r="165" spans="1:8" s="16" customFormat="1" ht="37.5" customHeight="1" outlineLevel="1" x14ac:dyDescent="0.2">
      <c r="A165" s="505" t="s">
        <v>275</v>
      </c>
      <c r="B165" s="506"/>
      <c r="C165" s="775"/>
      <c r="D165" s="36">
        <v>111936</v>
      </c>
      <c r="E165" s="37"/>
      <c r="F165" s="37"/>
      <c r="G165" s="37"/>
      <c r="H165" s="38"/>
    </row>
    <row r="166" spans="1:8" s="16" customFormat="1" ht="37.5" customHeight="1" outlineLevel="1" x14ac:dyDescent="0.2">
      <c r="A166" s="505" t="s">
        <v>276</v>
      </c>
      <c r="B166" s="506"/>
      <c r="C166" s="775"/>
      <c r="D166" s="36">
        <v>115434</v>
      </c>
      <c r="E166" s="37"/>
      <c r="F166" s="37"/>
      <c r="G166" s="37"/>
      <c r="H166" s="38"/>
    </row>
    <row r="167" spans="1:8" s="16" customFormat="1" ht="37.5" customHeight="1" outlineLevel="1" x14ac:dyDescent="0.2">
      <c r="A167" s="505" t="s">
        <v>277</v>
      </c>
      <c r="B167" s="506"/>
      <c r="C167" s="775"/>
      <c r="D167" s="36">
        <v>118932</v>
      </c>
      <c r="E167" s="37"/>
      <c r="F167" s="37"/>
      <c r="G167" s="37"/>
      <c r="H167" s="38"/>
    </row>
    <row r="168" spans="1:8" s="16" customFormat="1" ht="37.5" customHeight="1" outlineLevel="1" x14ac:dyDescent="0.2">
      <c r="A168" s="505" t="s">
        <v>278</v>
      </c>
      <c r="B168" s="506"/>
      <c r="C168" s="775"/>
      <c r="D168" s="36">
        <v>122430</v>
      </c>
      <c r="E168" s="37"/>
      <c r="F168" s="37"/>
      <c r="G168" s="37"/>
      <c r="H168" s="38"/>
    </row>
    <row r="169" spans="1:8" s="16" customFormat="1" ht="37.5" customHeight="1" outlineLevel="1" x14ac:dyDescent="0.2">
      <c r="A169" s="505" t="s">
        <v>279</v>
      </c>
      <c r="B169" s="506"/>
      <c r="C169" s="775"/>
      <c r="D169" s="36">
        <v>125928</v>
      </c>
      <c r="E169" s="37"/>
      <c r="F169" s="37"/>
      <c r="G169" s="37"/>
      <c r="H169" s="38"/>
    </row>
    <row r="170" spans="1:8" s="16" customFormat="1" ht="37.5" customHeight="1" outlineLevel="1" x14ac:dyDescent="0.2">
      <c r="A170" s="505" t="s">
        <v>280</v>
      </c>
      <c r="B170" s="506"/>
      <c r="C170" s="775"/>
      <c r="D170" s="36">
        <v>129426</v>
      </c>
      <c r="E170" s="37"/>
      <c r="F170" s="37"/>
      <c r="G170" s="37"/>
      <c r="H170" s="38"/>
    </row>
    <row r="171" spans="1:8" s="16" customFormat="1" ht="37.5" customHeight="1" outlineLevel="1" x14ac:dyDescent="0.2">
      <c r="A171" s="505" t="s">
        <v>281</v>
      </c>
      <c r="B171" s="506"/>
      <c r="C171" s="775"/>
      <c r="D171" s="36">
        <v>132924</v>
      </c>
      <c r="E171" s="37"/>
      <c r="F171" s="37"/>
      <c r="G171" s="37"/>
      <c r="H171" s="38"/>
    </row>
    <row r="172" spans="1:8" s="16" customFormat="1" ht="37.5" customHeight="1" outlineLevel="1" x14ac:dyDescent="0.2">
      <c r="A172" s="505" t="s">
        <v>282</v>
      </c>
      <c r="B172" s="506"/>
      <c r="C172" s="775"/>
      <c r="D172" s="36">
        <v>136422</v>
      </c>
      <c r="E172" s="37"/>
      <c r="F172" s="37"/>
      <c r="G172" s="37"/>
      <c r="H172" s="38"/>
    </row>
    <row r="173" spans="1:8" s="16" customFormat="1" ht="37.5" customHeight="1" outlineLevel="1" x14ac:dyDescent="0.2">
      <c r="A173" s="505" t="s">
        <v>283</v>
      </c>
      <c r="B173" s="506"/>
      <c r="C173" s="775"/>
      <c r="D173" s="36">
        <v>139920</v>
      </c>
      <c r="E173" s="37"/>
      <c r="F173" s="37"/>
      <c r="G173" s="37"/>
      <c r="H173" s="38"/>
    </row>
    <row r="174" spans="1:8" s="16" customFormat="1" ht="37.5" customHeight="1" outlineLevel="1" x14ac:dyDescent="0.2">
      <c r="A174" s="147" t="s">
        <v>419</v>
      </c>
      <c r="B174" s="371"/>
      <c r="C174" s="775"/>
      <c r="D174" s="36">
        <v>143418</v>
      </c>
      <c r="E174" s="37"/>
      <c r="F174" s="37"/>
      <c r="G174" s="37"/>
      <c r="H174" s="38"/>
    </row>
    <row r="175" spans="1:8" s="16" customFormat="1" ht="37.5" customHeight="1" outlineLevel="1" x14ac:dyDescent="0.2">
      <c r="A175" s="147" t="s">
        <v>420</v>
      </c>
      <c r="B175" s="371"/>
      <c r="C175" s="775"/>
      <c r="D175" s="36">
        <v>146916</v>
      </c>
      <c r="E175" s="37"/>
      <c r="F175" s="37"/>
      <c r="G175" s="37"/>
      <c r="H175" s="38"/>
    </row>
    <row r="176" spans="1:8" s="16" customFormat="1" ht="37.5" customHeight="1" outlineLevel="1" x14ac:dyDescent="0.2">
      <c r="A176" s="147" t="s">
        <v>421</v>
      </c>
      <c r="B176" s="371"/>
      <c r="C176" s="775"/>
      <c r="D176" s="36">
        <v>150414</v>
      </c>
      <c r="E176" s="37"/>
      <c r="F176" s="37"/>
      <c r="G176" s="37"/>
      <c r="H176" s="38"/>
    </row>
    <row r="177" spans="1:8" s="16" customFormat="1" ht="37.5" customHeight="1" outlineLevel="1" x14ac:dyDescent="0.2">
      <c r="A177" s="147" t="s">
        <v>422</v>
      </c>
      <c r="B177" s="371"/>
      <c r="C177" s="775"/>
      <c r="D177" s="36">
        <v>153912</v>
      </c>
      <c r="E177" s="37"/>
      <c r="F177" s="37"/>
      <c r="G177" s="37"/>
      <c r="H177" s="38"/>
    </row>
    <row r="178" spans="1:8" s="16" customFormat="1" ht="37.5" customHeight="1" outlineLevel="1" x14ac:dyDescent="0.2">
      <c r="A178" s="147" t="s">
        <v>423</v>
      </c>
      <c r="B178" s="371"/>
      <c r="C178" s="775"/>
      <c r="D178" s="36">
        <v>157410</v>
      </c>
      <c r="E178" s="37"/>
      <c r="F178" s="37"/>
      <c r="G178" s="37"/>
      <c r="H178" s="38"/>
    </row>
    <row r="179" spans="1:8" s="16" customFormat="1" ht="37.5" customHeight="1" outlineLevel="1" x14ac:dyDescent="0.2">
      <c r="A179" s="147" t="s">
        <v>424</v>
      </c>
      <c r="B179" s="371"/>
      <c r="C179" s="775"/>
      <c r="D179" s="36">
        <v>160908</v>
      </c>
      <c r="E179" s="37"/>
      <c r="F179" s="37"/>
      <c r="G179" s="37"/>
      <c r="H179" s="38"/>
    </row>
    <row r="180" spans="1:8" s="16" customFormat="1" ht="37.5" customHeight="1" outlineLevel="1" x14ac:dyDescent="0.2">
      <c r="A180" s="147" t="s">
        <v>425</v>
      </c>
      <c r="B180" s="371"/>
      <c r="C180" s="775"/>
      <c r="D180" s="36">
        <v>164406</v>
      </c>
      <c r="E180" s="37"/>
      <c r="F180" s="37"/>
      <c r="G180" s="37"/>
      <c r="H180" s="38"/>
    </row>
    <row r="181" spans="1:8" s="16" customFormat="1" ht="37.5" customHeight="1" outlineLevel="1" x14ac:dyDescent="0.2">
      <c r="A181" s="147" t="s">
        <v>426</v>
      </c>
      <c r="B181" s="371"/>
      <c r="C181" s="775"/>
      <c r="D181" s="36">
        <v>167904</v>
      </c>
      <c r="E181" s="37"/>
      <c r="F181" s="37"/>
      <c r="G181" s="37"/>
      <c r="H181" s="38"/>
    </row>
    <row r="182" spans="1:8" s="16" customFormat="1" ht="37.5" customHeight="1" outlineLevel="1" x14ac:dyDescent="0.2">
      <c r="A182" s="147" t="s">
        <v>427</v>
      </c>
      <c r="B182" s="371"/>
      <c r="C182" s="775"/>
      <c r="D182" s="36">
        <v>171402</v>
      </c>
      <c r="E182" s="37"/>
      <c r="F182" s="37"/>
      <c r="G182" s="37"/>
      <c r="H182" s="38"/>
    </row>
    <row r="183" spans="1:8" s="16" customFormat="1" ht="37.5" customHeight="1" outlineLevel="1" thickBot="1" x14ac:dyDescent="0.25">
      <c r="A183" s="147" t="s">
        <v>428</v>
      </c>
      <c r="B183" s="371"/>
      <c r="C183" s="801"/>
      <c r="D183" s="44">
        <v>174900</v>
      </c>
      <c r="E183" s="45"/>
      <c r="F183" s="45"/>
      <c r="G183" s="45"/>
      <c r="H183" s="46"/>
    </row>
    <row r="184" spans="1:8" s="16" customFormat="1" ht="50.1" customHeight="1" thickBot="1" x14ac:dyDescent="0.25">
      <c r="A184" s="136" t="s">
        <v>59</v>
      </c>
      <c r="B184" s="137"/>
      <c r="C184" s="137"/>
      <c r="D184" s="470" t="str">
        <f>"от "&amp;MIN(D185:D194)&amp;" до "&amp;MAX(D185:D194)</f>
        <v>от 504 до 11766</v>
      </c>
      <c r="E184" s="471"/>
      <c r="F184" s="471"/>
      <c r="G184" s="471"/>
      <c r="H184" s="472"/>
    </row>
    <row r="185" spans="1:8" s="16" customFormat="1" ht="159.75" customHeight="1" x14ac:dyDescent="0.2">
      <c r="A185" s="283" t="s">
        <v>342</v>
      </c>
      <c r="B185" s="150" t="s">
        <v>197</v>
      </c>
      <c r="C185" s="67"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v>
      </c>
      <c r="D185" s="295">
        <v>2157</v>
      </c>
      <c r="E185" s="295"/>
      <c r="F185" s="295"/>
      <c r="G185" s="295"/>
      <c r="H185" s="54"/>
    </row>
    <row r="186" spans="1:8" s="16" customFormat="1" ht="37.5" customHeight="1" x14ac:dyDescent="0.2">
      <c r="A186" s="160" t="s">
        <v>61</v>
      </c>
      <c r="B186" s="161"/>
      <c r="C186" s="156" t="str">
        <f>"Электронный справочник на основе Справочника организаций "&amp;$C$2&amp;" (версия для ПК)"</f>
        <v>Электронный справочник на основе Справочника организаций "2ГИС.ЧЕЛЯБИНСК" (версия для ПК)</v>
      </c>
      <c r="D186" s="56">
        <v>1437</v>
      </c>
      <c r="E186" s="37"/>
      <c r="F186" s="37"/>
      <c r="G186" s="37"/>
      <c r="H186" s="38"/>
    </row>
    <row r="187" spans="1:8" s="16" customFormat="1" ht="37.5" customHeight="1" x14ac:dyDescent="0.2">
      <c r="A187" s="160" t="s">
        <v>62</v>
      </c>
      <c r="B187" s="161"/>
      <c r="C187" s="159"/>
      <c r="D187" s="56">
        <v>11766</v>
      </c>
      <c r="E187" s="37"/>
      <c r="F187" s="37"/>
      <c r="G187" s="37"/>
      <c r="H187" s="38"/>
    </row>
    <row r="188" spans="1:8" s="16" customFormat="1" ht="37.5" customHeight="1" x14ac:dyDescent="0.2">
      <c r="A188" s="160" t="s">
        <v>63</v>
      </c>
      <c r="B188" s="161"/>
      <c r="C188" s="159"/>
      <c r="D188" s="297">
        <v>3561</v>
      </c>
      <c r="E188" s="157"/>
      <c r="F188" s="157"/>
      <c r="G188" s="157"/>
      <c r="H188" s="158"/>
    </row>
    <row r="189" spans="1:8" s="16" customFormat="1" ht="37.5" customHeight="1" x14ac:dyDescent="0.2">
      <c r="A189" s="160" t="s">
        <v>64</v>
      </c>
      <c r="B189" s="161"/>
      <c r="C189" s="159"/>
      <c r="D189" s="297">
        <v>9870</v>
      </c>
      <c r="E189" s="157"/>
      <c r="F189" s="157"/>
      <c r="G189" s="157"/>
      <c r="H189" s="158"/>
    </row>
    <row r="190" spans="1:8" s="16" customFormat="1" ht="37.5" customHeight="1" x14ac:dyDescent="0.2">
      <c r="A190" s="160" t="s">
        <v>65</v>
      </c>
      <c r="B190" s="161"/>
      <c r="C190" s="159"/>
      <c r="D190" s="56">
        <v>504</v>
      </c>
      <c r="E190" s="37"/>
      <c r="F190" s="37"/>
      <c r="G190" s="37"/>
      <c r="H190" s="38"/>
    </row>
    <row r="191" spans="1:8" s="16" customFormat="1" ht="37.5" customHeight="1" x14ac:dyDescent="0.2">
      <c r="A191" s="160" t="s">
        <v>66</v>
      </c>
      <c r="B191" s="161"/>
      <c r="C191" s="159"/>
      <c r="D191" s="56">
        <v>504</v>
      </c>
      <c r="E191" s="37"/>
      <c r="F191" s="37"/>
      <c r="G191" s="37"/>
      <c r="H191" s="38"/>
    </row>
    <row r="192" spans="1:8" s="16" customFormat="1" ht="37.5" customHeight="1" x14ac:dyDescent="0.2">
      <c r="A192" s="160" t="s">
        <v>67</v>
      </c>
      <c r="B192" s="161"/>
      <c r="C192" s="159"/>
      <c r="D192" s="56">
        <v>1011</v>
      </c>
      <c r="E192" s="37"/>
      <c r="F192" s="37"/>
      <c r="G192" s="37"/>
      <c r="H192" s="38"/>
    </row>
    <row r="193" spans="1:8" s="16" customFormat="1" ht="37.5" customHeight="1" x14ac:dyDescent="0.2">
      <c r="A193" s="160" t="s">
        <v>68</v>
      </c>
      <c r="B193" s="161"/>
      <c r="C193" s="159"/>
      <c r="D193" s="56">
        <v>1521</v>
      </c>
      <c r="E193" s="37"/>
      <c r="F193" s="37"/>
      <c r="G193" s="37"/>
      <c r="H193" s="38"/>
    </row>
    <row r="194" spans="1:8" s="16" customFormat="1" ht="37.5" customHeight="1" thickBot="1" x14ac:dyDescent="0.25">
      <c r="A194" s="207" t="s">
        <v>69</v>
      </c>
      <c r="B194" s="208"/>
      <c r="C194" s="164"/>
      <c r="D194" s="56">
        <v>9273</v>
      </c>
      <c r="E194" s="37"/>
      <c r="F194" s="37"/>
      <c r="G194" s="37"/>
      <c r="H194" s="38"/>
    </row>
    <row r="195" spans="1:8" s="16" customFormat="1" ht="117.75" customHeight="1" thickBot="1" x14ac:dyDescent="0.25">
      <c r="A195" s="287" t="s">
        <v>71</v>
      </c>
      <c r="B195" s="288"/>
      <c r="C195" s="28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"2ГИС.ЧЕЛЯБИНСК" (версия для ПК); 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Интернет-площадки и Веб-приложения на основе Cправочника организаций "2ГИС.ЧЕЛЯБИНСК", http://api.2gis.ru/</v>
      </c>
      <c r="D195" s="45">
        <v>30</v>
      </c>
      <c r="E195" s="45"/>
      <c r="F195" s="45"/>
      <c r="G195" s="45"/>
      <c r="H195" s="46"/>
    </row>
    <row r="196" spans="1:8" s="28" customFormat="1" ht="50.1" customHeight="1" thickBot="1" x14ac:dyDescent="0.25">
      <c r="A196" s="24" t="s">
        <v>72</v>
      </c>
      <c r="B196" s="25"/>
      <c r="C196" s="26"/>
      <c r="D196" s="173" t="str">
        <f>"от "&amp;MIN(D198,D218:D232)&amp;" до "&amp;MAX(D198,D218:D232)</f>
        <v>от 651 до 35598</v>
      </c>
      <c r="E196" s="173"/>
      <c r="F196" s="173"/>
      <c r="G196" s="173"/>
      <c r="H196" s="174"/>
    </row>
    <row r="197" spans="1:8" s="16" customFormat="1" ht="24.95" customHeight="1" thickBot="1" x14ac:dyDescent="0.25">
      <c r="A197" s="290"/>
      <c r="B197" s="291"/>
      <c r="C197" s="130"/>
      <c r="D197" s="292"/>
      <c r="E197" s="292"/>
      <c r="F197" s="292"/>
      <c r="G197" s="292"/>
      <c r="H197" s="293"/>
    </row>
    <row r="198" spans="1:8" s="16" customFormat="1" ht="67.5" customHeight="1" thickBot="1" x14ac:dyDescent="0.25">
      <c r="A198" s="179" t="s">
        <v>73</v>
      </c>
      <c r="B198" s="180"/>
      <c r="C198"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"2ГИС.ЧЕЛЯБИНСК" (версия для ПК); Интернет-площадка 2gis.kz на основе Cправочника организаций "2ГИС.ЧЕЛЯБИНСК"; Электронный справочник на основе Справочника организаций "2ГИС.ЧЕЛЯБИНСК" (мобильная версия); Интернет-площадки и Веб-приложения на основе Cправочника организаций "2ГИС.ЧЕЛЯБИНСК", http://api.2gis.kz/</v>
      </c>
      <c r="D198" s="182">
        <v>22368</v>
      </c>
      <c r="E198" s="182"/>
      <c r="F198" s="182"/>
      <c r="G198" s="182"/>
      <c r="H198" s="183"/>
    </row>
    <row r="199" spans="1:8" s="16" customFormat="1" ht="67.5" customHeight="1" thickBot="1" x14ac:dyDescent="0.25">
      <c r="A199" s="184" t="s">
        <v>74</v>
      </c>
      <c r="B199" s="185"/>
      <c r="C199" s="186"/>
      <c r="D199" s="187" t="s">
        <v>75</v>
      </c>
      <c r="E199" s="188"/>
      <c r="F199" s="188"/>
      <c r="G199" s="188"/>
      <c r="H199" s="189"/>
    </row>
    <row r="200" spans="1:8" s="16" customFormat="1" ht="67.5" customHeight="1" x14ac:dyDescent="0.2">
      <c r="A200" s="190" t="s">
        <v>76</v>
      </c>
      <c r="B200" s="191"/>
      <c r="C200" s="186"/>
      <c r="D200" s="157">
        <f>D198/4</f>
        <v>5592</v>
      </c>
      <c r="E200" s="157"/>
      <c r="F200" s="157"/>
      <c r="G200" s="157"/>
      <c r="H200" s="158"/>
    </row>
    <row r="201" spans="1:8" s="16" customFormat="1" ht="67.5" customHeight="1" x14ac:dyDescent="0.2">
      <c r="A201" s="190" t="s">
        <v>77</v>
      </c>
      <c r="B201" s="191"/>
      <c r="C201" s="186"/>
      <c r="D201" s="157">
        <f>D198/5</f>
        <v>4473.6000000000004</v>
      </c>
      <c r="E201" s="157"/>
      <c r="F201" s="157"/>
      <c r="G201" s="157"/>
      <c r="H201" s="158"/>
    </row>
    <row r="202" spans="1:8" s="16" customFormat="1" ht="67.5" customHeight="1" x14ac:dyDescent="0.2">
      <c r="A202" s="190" t="s">
        <v>78</v>
      </c>
      <c r="B202" s="191"/>
      <c r="C202" s="186"/>
      <c r="D202" s="157">
        <f>D198/6</f>
        <v>3728</v>
      </c>
      <c r="E202" s="157"/>
      <c r="F202" s="157"/>
      <c r="G202" s="157"/>
      <c r="H202" s="158"/>
    </row>
    <row r="203" spans="1:8" s="16" customFormat="1" ht="67.5" customHeight="1" x14ac:dyDescent="0.2">
      <c r="A203" s="190" t="s">
        <v>79</v>
      </c>
      <c r="B203" s="191"/>
      <c r="C203" s="186"/>
      <c r="D203" s="157">
        <f>D198/7</f>
        <v>3195.4285714285716</v>
      </c>
      <c r="E203" s="157"/>
      <c r="F203" s="157"/>
      <c r="G203" s="157"/>
      <c r="H203" s="158"/>
    </row>
    <row r="204" spans="1:8" s="16" customFormat="1" ht="67.5" customHeight="1" x14ac:dyDescent="0.2">
      <c r="A204" s="190" t="s">
        <v>80</v>
      </c>
      <c r="B204" s="191"/>
      <c r="C204" s="186"/>
      <c r="D204" s="157">
        <f>D198/8</f>
        <v>2796</v>
      </c>
      <c r="E204" s="157"/>
      <c r="F204" s="157"/>
      <c r="G204" s="157"/>
      <c r="H204" s="158"/>
    </row>
    <row r="205" spans="1:8" s="16" customFormat="1" ht="67.5" customHeight="1" x14ac:dyDescent="0.2">
      <c r="A205" s="190" t="s">
        <v>81</v>
      </c>
      <c r="B205" s="191"/>
      <c r="C205" s="186"/>
      <c r="D205" s="157">
        <f>D198/9</f>
        <v>2485.3333333333335</v>
      </c>
      <c r="E205" s="157"/>
      <c r="F205" s="157"/>
      <c r="G205" s="157"/>
      <c r="H205" s="158"/>
    </row>
    <row r="206" spans="1:8" s="16" customFormat="1" ht="67.5" customHeight="1" x14ac:dyDescent="0.2">
      <c r="A206" s="190" t="s">
        <v>82</v>
      </c>
      <c r="B206" s="191"/>
      <c r="C206" s="186"/>
      <c r="D206" s="157">
        <f>D198/10</f>
        <v>2236.8000000000002</v>
      </c>
      <c r="E206" s="157"/>
      <c r="F206" s="157"/>
      <c r="G206" s="157"/>
      <c r="H206" s="158"/>
    </row>
    <row r="207" spans="1:8" s="16" customFormat="1" ht="67.5" customHeight="1" thickBot="1" x14ac:dyDescent="0.25">
      <c r="A207" s="179" t="s">
        <v>83</v>
      </c>
      <c r="B207" s="180"/>
      <c r="C207" s="186"/>
      <c r="D207" s="182">
        <v>29712</v>
      </c>
      <c r="E207" s="182"/>
      <c r="F207" s="182"/>
      <c r="G207" s="182"/>
      <c r="H207" s="183"/>
    </row>
    <row r="208" spans="1:8" s="16" customFormat="1" ht="67.5" customHeight="1" thickBot="1" x14ac:dyDescent="0.25">
      <c r="A208" s="184" t="s">
        <v>74</v>
      </c>
      <c r="B208" s="185"/>
      <c r="C208" s="186"/>
      <c r="D208" s="187" t="s">
        <v>75</v>
      </c>
      <c r="E208" s="188"/>
      <c r="F208" s="188"/>
      <c r="G208" s="188"/>
      <c r="H208" s="189"/>
    </row>
    <row r="209" spans="1:8" s="16" customFormat="1" ht="67.5" customHeight="1" x14ac:dyDescent="0.2">
      <c r="A209" s="190" t="s">
        <v>76</v>
      </c>
      <c r="B209" s="191"/>
      <c r="C209" s="186"/>
      <c r="D209" s="157">
        <v>7428</v>
      </c>
      <c r="E209" s="157"/>
      <c r="F209" s="157"/>
      <c r="G209" s="157"/>
      <c r="H209" s="158"/>
    </row>
    <row r="210" spans="1:8" s="16" customFormat="1" ht="67.5" customHeight="1" x14ac:dyDescent="0.2">
      <c r="A210" s="190" t="s">
        <v>77</v>
      </c>
      <c r="B210" s="191"/>
      <c r="C210" s="186"/>
      <c r="D210" s="157">
        <v>5942.4</v>
      </c>
      <c r="E210" s="157"/>
      <c r="F210" s="157"/>
      <c r="G210" s="157"/>
      <c r="H210" s="158"/>
    </row>
    <row r="211" spans="1:8" s="16" customFormat="1" ht="67.5" customHeight="1" x14ac:dyDescent="0.2">
      <c r="A211" s="190" t="s">
        <v>78</v>
      </c>
      <c r="B211" s="191"/>
      <c r="C211" s="186"/>
      <c r="D211" s="157">
        <v>4952</v>
      </c>
      <c r="E211" s="157"/>
      <c r="F211" s="157"/>
      <c r="G211" s="157"/>
      <c r="H211" s="158"/>
    </row>
    <row r="212" spans="1:8" s="16" customFormat="1" ht="67.5" customHeight="1" x14ac:dyDescent="0.2">
      <c r="A212" s="190" t="s">
        <v>79</v>
      </c>
      <c r="B212" s="191"/>
      <c r="C212" s="186"/>
      <c r="D212" s="157">
        <v>4244.5714285714284</v>
      </c>
      <c r="E212" s="157"/>
      <c r="F212" s="157"/>
      <c r="G212" s="157"/>
      <c r="H212" s="158"/>
    </row>
    <row r="213" spans="1:8" s="16" customFormat="1" ht="67.5" customHeight="1" x14ac:dyDescent="0.2">
      <c r="A213" s="190" t="s">
        <v>80</v>
      </c>
      <c r="B213" s="191"/>
      <c r="C213" s="186"/>
      <c r="D213" s="157">
        <v>3714</v>
      </c>
      <c r="E213" s="157"/>
      <c r="F213" s="157"/>
      <c r="G213" s="157"/>
      <c r="H213" s="158"/>
    </row>
    <row r="214" spans="1:8" s="16" customFormat="1" ht="67.5" customHeight="1" x14ac:dyDescent="0.2">
      <c r="A214" s="190" t="s">
        <v>81</v>
      </c>
      <c r="B214" s="191"/>
      <c r="C214" s="186"/>
      <c r="D214" s="157">
        <v>3301.3333333333335</v>
      </c>
      <c r="E214" s="157"/>
      <c r="F214" s="157"/>
      <c r="G214" s="157"/>
      <c r="H214" s="158"/>
    </row>
    <row r="215" spans="1:8" s="16" customFormat="1" ht="67.5" customHeight="1" thickBot="1" x14ac:dyDescent="0.25">
      <c r="A215" s="190" t="s">
        <v>82</v>
      </c>
      <c r="B215" s="191"/>
      <c r="C215" s="194"/>
      <c r="D215" s="157">
        <v>2971.2</v>
      </c>
      <c r="E215" s="157"/>
      <c r="F215" s="157"/>
      <c r="G215" s="157"/>
      <c r="H215" s="158"/>
    </row>
    <row r="216" spans="1:8" s="16" customFormat="1" ht="62.45" customHeight="1" thickBot="1" x14ac:dyDescent="0.25">
      <c r="A216" s="195" t="s">
        <v>84</v>
      </c>
      <c r="B216" s="196"/>
      <c r="C216"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216" s="44">
        <v>24177</v>
      </c>
      <c r="E216" s="45"/>
      <c r="F216" s="45"/>
      <c r="G216" s="45"/>
      <c r="H216" s="46"/>
    </row>
    <row r="217" spans="1:8" s="16" customFormat="1" ht="24.95" customHeight="1" thickBot="1" x14ac:dyDescent="0.25">
      <c r="A217" s="290"/>
      <c r="B217" s="291"/>
      <c r="C217" s="125"/>
      <c r="D217" s="292"/>
      <c r="E217" s="292"/>
      <c r="F217" s="292"/>
      <c r="G217" s="292"/>
      <c r="H217" s="293"/>
    </row>
    <row r="218" spans="1:8" s="16" customFormat="1" ht="50.1" customHeight="1" x14ac:dyDescent="0.2">
      <c r="A218" s="160" t="s">
        <v>85</v>
      </c>
      <c r="B218" s="161"/>
      <c r="C218" s="298" t="str">
        <f>"Интернет-площадка 2gis.ru на основе Cправочника организаций "&amp;$C$2&amp;""</f>
        <v>Интернет-площадка 2gis.ru на основе Cправочника организаций "2ГИС.ЧЕЛЯБИНСК"</v>
      </c>
      <c r="D218" s="56">
        <v>27591</v>
      </c>
      <c r="E218" s="37"/>
      <c r="F218" s="37"/>
      <c r="G218" s="37"/>
      <c r="H218" s="38"/>
    </row>
    <row r="219" spans="1:8" s="16" customFormat="1" ht="50.1" customHeight="1" x14ac:dyDescent="0.2">
      <c r="A219" s="160" t="s">
        <v>86</v>
      </c>
      <c r="B219" s="161"/>
      <c r="C219" s="203" t="str">
        <f>"Электронный справочник на основе Справочника организаций "&amp;$C$2&amp;" (версия для ПК)"</f>
        <v>Электронный справочник на основе Справочника организаций "2ГИС.ЧЕЛЯБИНСК" (версия для ПК)</v>
      </c>
      <c r="D219" s="56">
        <v>5274</v>
      </c>
      <c r="E219" s="37"/>
      <c r="F219" s="37"/>
      <c r="G219" s="37"/>
      <c r="H219" s="38"/>
    </row>
    <row r="220" spans="1:8" s="16" customFormat="1" ht="50.1" customHeight="1" x14ac:dyDescent="0.2">
      <c r="A220" s="160" t="s">
        <v>87</v>
      </c>
      <c r="B220" s="161"/>
      <c r="C220" s="203" t="str">
        <f>"Электронный справочник на основе Справочника организаций "&amp;$C$2&amp;" (версия для ПК)"</f>
        <v>Электронный справочник на основе Справочника организаций "2ГИС.ЧЕЛЯБИНСК" (версия для ПК)</v>
      </c>
      <c r="D220" s="56">
        <v>18663</v>
      </c>
      <c r="E220" s="37"/>
      <c r="F220" s="37"/>
      <c r="G220" s="37"/>
      <c r="H220" s="38"/>
    </row>
    <row r="221" spans="1:8" s="16" customFormat="1" ht="50.1" customHeight="1" x14ac:dyDescent="0.2">
      <c r="A221" s="160" t="s">
        <v>88</v>
      </c>
      <c r="B221" s="161"/>
      <c r="C221" s="203" t="str">
        <f>"Интернет-площадка 2gis.ru на основе Cправочника организаций "&amp;$C$2&amp;""</f>
        <v>Интернет-площадка 2gis.ru на основе Cправочника организаций "2ГИС.ЧЕЛЯБИНСК"</v>
      </c>
      <c r="D221" s="56">
        <v>19764</v>
      </c>
      <c r="E221" s="37"/>
      <c r="F221" s="37"/>
      <c r="G221" s="37"/>
      <c r="H221" s="38"/>
    </row>
    <row r="222" spans="1:8" s="16" customFormat="1" ht="50.1" customHeight="1" x14ac:dyDescent="0.2">
      <c r="A222" s="160" t="s">
        <v>89</v>
      </c>
      <c r="B222" s="161"/>
      <c r="C222" s="203" t="str">
        <f>"Интернет-площадка 2gis.ru на основе Cправочника организаций "&amp;$C$2&amp;""</f>
        <v>Интернет-площадка 2gis.ru на основе Cправочника организаций "2ГИС.ЧЕЛЯБИНСК"</v>
      </c>
      <c r="D222" s="56">
        <v>23715</v>
      </c>
      <c r="E222" s="37"/>
      <c r="F222" s="37"/>
      <c r="G222" s="37"/>
      <c r="H222" s="38"/>
    </row>
    <row r="223" spans="1:8" s="16" customFormat="1" ht="50.1" customHeight="1" x14ac:dyDescent="0.2">
      <c r="A223" s="160" t="s">
        <v>90</v>
      </c>
      <c r="B223" s="161"/>
      <c r="C223" s="203" t="str">
        <f>"Электронный справочник на основе Справочника организаций "&amp;$C$2&amp;" (версия для ПК)"</f>
        <v>Электронный справочник на основе Справочника организаций "2ГИС.ЧЕЛЯБИНСК" (версия для ПК)</v>
      </c>
      <c r="D223" s="56">
        <v>8235</v>
      </c>
      <c r="E223" s="37"/>
      <c r="F223" s="37"/>
      <c r="G223" s="37"/>
      <c r="H223" s="38"/>
    </row>
    <row r="224" spans="1:8" s="16" customFormat="1" ht="50.1" customHeight="1" x14ac:dyDescent="0.2">
      <c r="A224" s="160" t="s">
        <v>91</v>
      </c>
      <c r="B224" s="161"/>
      <c r="C224" s="203" t="str">
        <f>"Электронный справочник на основе Справочника организаций "&amp;$C$2&amp;" (версия для ПК)"</f>
        <v>Электронный справочник на основе Справочника организаций "2ГИС.ЧЕЛЯБИНСК" (версия для ПК)</v>
      </c>
      <c r="D224" s="56">
        <v>10866</v>
      </c>
      <c r="E224" s="37"/>
      <c r="F224" s="37"/>
      <c r="G224" s="37"/>
      <c r="H224" s="38"/>
    </row>
    <row r="225" spans="1:8" s="16" customFormat="1" ht="50.1" customHeight="1" x14ac:dyDescent="0.2">
      <c r="A225" s="160" t="s">
        <v>92</v>
      </c>
      <c r="B225" s="161"/>
      <c r="C225" s="203" t="str">
        <f>"Электронный справочник на основе Справочника организаций "&amp;$C$2&amp;" (версия для ПК)"</f>
        <v>Электронный справочник на основе Справочника организаций "2ГИС.ЧЕЛЯБИНСК" (версия для ПК)</v>
      </c>
      <c r="D225" s="56">
        <v>20970</v>
      </c>
      <c r="E225" s="37"/>
      <c r="F225" s="37"/>
      <c r="G225" s="37"/>
      <c r="H225" s="38"/>
    </row>
    <row r="226" spans="1:8" s="16" customFormat="1" ht="50.1" customHeight="1" x14ac:dyDescent="0.2">
      <c r="A226" s="160" t="s">
        <v>93</v>
      </c>
      <c r="B226" s="161"/>
      <c r="C226" s="203" t="str">
        <f>C257</f>
        <v>электронный справочник на основе Справочника организаций "2ГИС.ЧЕЛЯБИНСК" (мобильная версия 2ГИС 4.0 и выше)</v>
      </c>
      <c r="D226" s="56">
        <v>35598</v>
      </c>
      <c r="E226" s="37"/>
      <c r="F226" s="37"/>
      <c r="G226" s="37"/>
      <c r="H226" s="38"/>
    </row>
    <row r="227" spans="1:8" s="16" customFormat="1" ht="50.1" customHeight="1" x14ac:dyDescent="0.2">
      <c r="A227" s="160" t="s">
        <v>94</v>
      </c>
      <c r="B227" s="161"/>
      <c r="C227" s="203" t="s">
        <v>737</v>
      </c>
      <c r="D227" s="56">
        <v>651</v>
      </c>
      <c r="E227" s="37"/>
      <c r="F227" s="37"/>
      <c r="G227" s="37"/>
      <c r="H227" s="38"/>
    </row>
    <row r="228" spans="1:8" s="16" customFormat="1" ht="78" customHeight="1" x14ac:dyDescent="0.2">
      <c r="A228" s="160" t="s">
        <v>96</v>
      </c>
      <c r="B228" s="161"/>
      <c r="C228"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"2ГИС.ЧЕЛЯБИНСК" (мобильная версия 2ГИС 4.0 и выше); Интернет-площадка 2gis.ru на основе Cправочника организаций "2ГИС.ЧЕЛЯБИНСК"</v>
      </c>
      <c r="D228" s="56">
        <v>24156</v>
      </c>
      <c r="E228" s="37"/>
      <c r="F228" s="37"/>
      <c r="G228" s="37"/>
      <c r="H228" s="38"/>
    </row>
    <row r="229" spans="1:8" s="16" customFormat="1" ht="78" customHeight="1" x14ac:dyDescent="0.2">
      <c r="A229" s="160" t="s">
        <v>97</v>
      </c>
      <c r="B229" s="161"/>
      <c r="C229" s="203" t="str">
        <f t="shared" ref="C229:C231"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"2ГИС.ЧЕЛЯБИНСК" (мобильная версия 2ГИС 4.0 и выше); Интернет-площадка 2gis.ru на основе Cправочника организаций "2ГИС.ЧЕЛЯБИНСК"</v>
      </c>
      <c r="D229" s="56">
        <v>16290</v>
      </c>
      <c r="E229" s="37"/>
      <c r="F229" s="37"/>
      <c r="G229" s="37"/>
      <c r="H229" s="38"/>
    </row>
    <row r="230" spans="1:8" s="16" customFormat="1" ht="78" customHeight="1" x14ac:dyDescent="0.2">
      <c r="A230" s="160" t="s">
        <v>98</v>
      </c>
      <c r="B230" s="161"/>
      <c r="C230" s="203" t="str">
        <f t="shared" si="0"/>
        <v>электронный справочник на основе Справочника организаций "2ГИС.ЧЕЛЯБИНСК" (мобильная версия 2ГИС 4.0 и выше); Интернет-площадка 2gis.ru на основе Cправочника организаций "2ГИС.ЧЕЛЯБИНСК"</v>
      </c>
      <c r="D230" s="56">
        <v>16125</v>
      </c>
      <c r="E230" s="37"/>
      <c r="F230" s="37"/>
      <c r="G230" s="37"/>
      <c r="H230" s="38"/>
    </row>
    <row r="231" spans="1:8" s="16" customFormat="1" ht="78" customHeight="1" x14ac:dyDescent="0.2">
      <c r="A231" s="160" t="s">
        <v>99</v>
      </c>
      <c r="B231" s="161"/>
      <c r="C231" s="203" t="str">
        <f t="shared" si="0"/>
        <v>электронный справочник на основе Справочника организаций "2ГИС.ЧЕЛЯБИНСК" (мобильная версия 2ГИС 4.0 и выше); Интернет-площадка 2gis.ru на основе Cправочника организаций "2ГИС.ЧЕЛЯБИНСК"</v>
      </c>
      <c r="D231" s="56">
        <v>8148</v>
      </c>
      <c r="E231" s="37"/>
      <c r="F231" s="37"/>
      <c r="G231" s="37"/>
      <c r="H231" s="38"/>
    </row>
    <row r="232" spans="1:8" s="16" customFormat="1" ht="50.1" customHeight="1" thickBot="1" x14ac:dyDescent="0.25">
      <c r="A232" s="160" t="s">
        <v>102</v>
      </c>
      <c r="B232" s="161"/>
      <c r="C232" s="203" t="str">
        <f>"Электронный справочник на основе Справочника организаций "&amp;$C$2&amp;" (версия для ПК)"</f>
        <v>Электронный справочник на основе Справочника организаций "2ГИС.ЧЕЛЯБИНСК" (версия для ПК)</v>
      </c>
      <c r="D232" s="56">
        <v>6990</v>
      </c>
      <c r="E232" s="37"/>
      <c r="F232" s="37"/>
      <c r="G232" s="37"/>
      <c r="H232" s="38"/>
    </row>
    <row r="233" spans="1:8" s="16" customFormat="1" ht="102" customHeight="1" thickBot="1" x14ac:dyDescent="0.25">
      <c r="A233" s="160" t="s">
        <v>16</v>
      </c>
      <c r="B233" s="161"/>
      <c r="C233"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233" s="56">
        <v>2352</v>
      </c>
      <c r="E233" s="37"/>
      <c r="F233" s="37"/>
      <c r="G233" s="37"/>
      <c r="H233" s="38"/>
    </row>
    <row r="234" spans="1:8" s="16" customFormat="1" ht="102" customHeight="1" thickBot="1" x14ac:dyDescent="0.25">
      <c r="A234" s="160" t="s">
        <v>103</v>
      </c>
      <c r="B234" s="161"/>
      <c r="C234"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234" s="56">
        <v>100002</v>
      </c>
      <c r="E234" s="37"/>
      <c r="F234" s="37"/>
      <c r="G234" s="37"/>
      <c r="H234" s="38"/>
    </row>
    <row r="235" spans="1:8" s="16" customFormat="1" ht="126" customHeight="1" x14ac:dyDescent="0.2">
      <c r="A235" s="160" t="s">
        <v>104</v>
      </c>
      <c r="B235" s="161"/>
      <c r="C235" s="30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"2ГИС.ЧЕЛЯБИНСК" (версия для ПК); 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Интернет-площадки и Веб-приложения на основе Cправочника организаций "2ГИС.ЧЕЛЯБИНСК", http://api.2gis.ru/</v>
      </c>
      <c r="D235" s="56">
        <v>22470</v>
      </c>
      <c r="E235" s="37"/>
      <c r="F235" s="37"/>
      <c r="G235" s="37"/>
      <c r="H235" s="38"/>
    </row>
    <row r="236" spans="1:8" s="16" customFormat="1" ht="96" customHeight="1" x14ac:dyDescent="0.2">
      <c r="A236" s="154" t="s">
        <v>105</v>
      </c>
      <c r="B236" s="204"/>
      <c r="C236"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Интернет-площадки и Веб-приложения на основе Cправочника организаций "2ГИС.ЧЕЛЯБИНСК", http://api.2gis.ru/</v>
      </c>
      <c r="D236" s="56">
        <v>13971</v>
      </c>
      <c r="E236" s="37"/>
      <c r="F236" s="37"/>
      <c r="G236" s="37"/>
      <c r="H236" s="38"/>
    </row>
    <row r="237" spans="1:8" s="16" customFormat="1" ht="96" customHeight="1" x14ac:dyDescent="0.2">
      <c r="A237" s="154" t="s">
        <v>106</v>
      </c>
      <c r="B237" s="204"/>
      <c r="C237"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"2ГИС.ЧЕЛЯБИНСК" (мобильная версия 2ГИС 4.0 и выше)</v>
      </c>
      <c r="D237" s="56">
        <v>18078</v>
      </c>
      <c r="E237" s="37"/>
      <c r="F237" s="37"/>
      <c r="G237" s="37"/>
      <c r="H237" s="38"/>
    </row>
    <row r="238" spans="1:8" s="16" customFormat="1" ht="78" customHeight="1" x14ac:dyDescent="0.2">
      <c r="A238" s="160" t="s">
        <v>100</v>
      </c>
      <c r="B238" s="161" t="s">
        <v>100</v>
      </c>
      <c r="C238"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"2ГИС.ЧЕЛЯБИНСК" (мобильная версия 2ГИС 4.0 и выше)</v>
      </c>
      <c r="D238" s="56">
        <v>20334</v>
      </c>
      <c r="E238" s="37"/>
      <c r="F238" s="37"/>
      <c r="G238" s="37"/>
      <c r="H238" s="38"/>
    </row>
    <row r="239" spans="1:8" s="16" customFormat="1" ht="78" customHeight="1" x14ac:dyDescent="0.2">
      <c r="A239" s="160" t="s">
        <v>101</v>
      </c>
      <c r="B239" s="161" t="s">
        <v>101</v>
      </c>
      <c r="C239"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"2ГИС.ЧЕЛЯБИНСК" (мобильная версия 2ГИС 4.0 и выше)</v>
      </c>
      <c r="D239" s="56">
        <v>12000</v>
      </c>
      <c r="E239" s="37"/>
      <c r="F239" s="37"/>
      <c r="G239" s="37"/>
      <c r="H239" s="38"/>
    </row>
    <row r="240" spans="1:8" s="16" customFormat="1" ht="50.1" customHeight="1" x14ac:dyDescent="0.2">
      <c r="A240" s="160" t="s">
        <v>107</v>
      </c>
      <c r="B240" s="161"/>
      <c r="C240" s="203" t="str">
        <f>"Интернет-площадка 2gis.ru на основе Cправочника организаций "&amp;$C$2&amp;""</f>
        <v>Интернет-площадка 2gis.ru на основе Cправочника организаций "2ГИС.ЧЕЛЯБИНСК"</v>
      </c>
      <c r="D240" s="56">
        <v>69000</v>
      </c>
      <c r="E240" s="37"/>
      <c r="F240" s="37"/>
      <c r="G240" s="37"/>
      <c r="H240" s="38"/>
    </row>
    <row r="241" spans="1:8" s="16" customFormat="1" ht="50.1" customHeight="1" x14ac:dyDescent="0.2">
      <c r="A241" s="160" t="s">
        <v>108</v>
      </c>
      <c r="B241" s="161"/>
      <c r="C241" s="203" t="str">
        <f t="shared" ref="C241:C249" si="1">"Электронный справочник на основе Справочника организаций "&amp;$C$2&amp;" (версия для ПК)"</f>
        <v>Электронный справочник на основе Справочника организаций "2ГИС.ЧЕЛЯБИНСК" (версия для ПК)</v>
      </c>
      <c r="D241" s="56">
        <v>13200</v>
      </c>
      <c r="E241" s="37"/>
      <c r="F241" s="37"/>
      <c r="G241" s="37"/>
      <c r="H241" s="38"/>
    </row>
    <row r="242" spans="1:8" s="16" customFormat="1" ht="50.1" customHeight="1" x14ac:dyDescent="0.2">
      <c r="A242" s="160" t="s">
        <v>109</v>
      </c>
      <c r="B242" s="161"/>
      <c r="C242" s="203" t="str">
        <f t="shared" si="1"/>
        <v>Электронный справочник на основе Справочника организаций "2ГИС.ЧЕЛЯБИНСК" (версия для ПК)</v>
      </c>
      <c r="D242" s="56">
        <v>46680</v>
      </c>
      <c r="E242" s="37"/>
      <c r="F242" s="37"/>
      <c r="G242" s="37"/>
      <c r="H242" s="38"/>
    </row>
    <row r="243" spans="1:8" s="16" customFormat="1" ht="50.1" customHeight="1" x14ac:dyDescent="0.2">
      <c r="A243" s="160" t="s">
        <v>110</v>
      </c>
      <c r="B243" s="161"/>
      <c r="C243" s="203" t="str">
        <f>"Интернет-площадка 2gis.ru на основе Cправочника организаций "&amp;$C$2&amp;""</f>
        <v>Интернет-площадка 2gis.ru на основе Cправочника организаций "2ГИС.ЧЕЛЯБИНСК"</v>
      </c>
      <c r="D243" s="56">
        <v>49440</v>
      </c>
      <c r="E243" s="37"/>
      <c r="F243" s="37"/>
      <c r="G243" s="37"/>
      <c r="H243" s="38"/>
    </row>
    <row r="244" spans="1:8" s="16" customFormat="1" ht="50.1" customHeight="1" x14ac:dyDescent="0.2">
      <c r="A244" s="160" t="s">
        <v>111</v>
      </c>
      <c r="B244" s="161"/>
      <c r="C244" s="203" t="str">
        <f>"Интернет-площадка 2gis.ru на основе Cправочника организаций "&amp;$C$2&amp;""</f>
        <v>Интернет-площадка 2gis.ru на основе Cправочника организаций "2ГИС.ЧЕЛЯБИНСК"</v>
      </c>
      <c r="D244" s="56">
        <v>59328</v>
      </c>
      <c r="E244" s="37"/>
      <c r="F244" s="37"/>
      <c r="G244" s="37"/>
      <c r="H244" s="38"/>
    </row>
    <row r="245" spans="1:8" s="16" customFormat="1" ht="50.1" customHeight="1" x14ac:dyDescent="0.2">
      <c r="A245" s="160" t="s">
        <v>112</v>
      </c>
      <c r="B245" s="161"/>
      <c r="C245" s="203" t="str">
        <f t="shared" si="1"/>
        <v>Электронный справочник на основе Справочника организаций "2ГИС.ЧЕЛЯБИНСК" (версия для ПК)</v>
      </c>
      <c r="D245" s="56">
        <v>20640</v>
      </c>
      <c r="E245" s="37"/>
      <c r="F245" s="37"/>
      <c r="G245" s="37"/>
      <c r="H245" s="38"/>
    </row>
    <row r="246" spans="1:8" s="16" customFormat="1" ht="50.1" customHeight="1" x14ac:dyDescent="0.2">
      <c r="A246" s="160" t="s">
        <v>113</v>
      </c>
      <c r="B246" s="161"/>
      <c r="C246" s="203" t="str">
        <f t="shared" si="1"/>
        <v>Электронный справочник на основе Справочника организаций "2ГИС.ЧЕЛЯБИНСК" (версия для ПК)</v>
      </c>
      <c r="D246" s="56">
        <v>27240</v>
      </c>
      <c r="E246" s="37"/>
      <c r="F246" s="37"/>
      <c r="G246" s="37"/>
      <c r="H246" s="38"/>
    </row>
    <row r="247" spans="1:8" s="16" customFormat="1" ht="50.1" customHeight="1" x14ac:dyDescent="0.2">
      <c r="A247" s="160" t="s">
        <v>114</v>
      </c>
      <c r="B247" s="161"/>
      <c r="C247" s="203" t="str">
        <f t="shared" si="1"/>
        <v>Электронный справочник на основе Справочника организаций "2ГИС.ЧЕЛЯБИНСК" (версия для ПК)</v>
      </c>
      <c r="D247" s="56">
        <v>52440</v>
      </c>
      <c r="E247" s="37"/>
      <c r="F247" s="37"/>
      <c r="G247" s="37"/>
      <c r="H247" s="38"/>
    </row>
    <row r="248" spans="1:8" s="16" customFormat="1" ht="50.1" customHeight="1" x14ac:dyDescent="0.2">
      <c r="A248" s="160" t="s">
        <v>115</v>
      </c>
      <c r="B248" s="161"/>
      <c r="C248" s="203" t="s">
        <v>737</v>
      </c>
      <c r="D248" s="56">
        <v>1680</v>
      </c>
      <c r="E248" s="37"/>
      <c r="F248" s="37"/>
      <c r="G248" s="37"/>
      <c r="H248" s="38"/>
    </row>
    <row r="249" spans="1:8" s="16" customFormat="1" ht="50.1" customHeight="1" thickBot="1" x14ac:dyDescent="0.25">
      <c r="A249" s="160" t="s">
        <v>117</v>
      </c>
      <c r="B249" s="161"/>
      <c r="C249" s="203" t="str">
        <f t="shared" si="1"/>
        <v>Электронный справочник на основе Справочника организаций "2ГИС.ЧЕЛЯБИНСК" (версия для ПК)</v>
      </c>
      <c r="D249" s="56">
        <v>17520</v>
      </c>
      <c r="E249" s="37"/>
      <c r="F249" s="37"/>
      <c r="G249" s="37"/>
      <c r="H249" s="38"/>
    </row>
    <row r="250" spans="1:8" s="28" customFormat="1" ht="50.1" customHeight="1" thickBot="1" x14ac:dyDescent="0.25">
      <c r="A250" s="24" t="s">
        <v>118</v>
      </c>
      <c r="B250" s="25"/>
      <c r="C250" s="26"/>
      <c r="D250" s="173"/>
      <c r="E250" s="173"/>
      <c r="F250" s="173"/>
      <c r="G250" s="173"/>
      <c r="H250" s="174"/>
    </row>
    <row r="251" spans="1:8" s="16" customFormat="1" ht="50.1" customHeight="1" x14ac:dyDescent="0.2">
      <c r="A251" s="160" t="s">
        <v>119</v>
      </c>
      <c r="B251" s="161"/>
      <c r="C251" s="206" t="str">
        <f>"Электронный справочник на основе Справочника организаций "&amp;$C$2&amp;" (мобильная версия)"</f>
        <v>Электронный справочник на основе Справочника организаций "2ГИС.ЧЕЛЯБИНСК" (мобильная версия)</v>
      </c>
      <c r="D251" s="56">
        <v>16959</v>
      </c>
      <c r="E251" s="37"/>
      <c r="F251" s="37"/>
      <c r="G251" s="37"/>
      <c r="H251" s="38"/>
    </row>
    <row r="252" spans="1:8" s="16" customFormat="1" ht="50.1" customHeight="1" x14ac:dyDescent="0.2">
      <c r="A252" s="160" t="s">
        <v>120</v>
      </c>
      <c r="B252" s="161"/>
      <c r="C252" s="209"/>
      <c r="D252" s="56">
        <v>16959</v>
      </c>
      <c r="E252" s="37"/>
      <c r="F252" s="37"/>
      <c r="G252" s="37"/>
      <c r="H252" s="38"/>
    </row>
    <row r="253" spans="1:8" s="16" customFormat="1" ht="50.1" customHeight="1" x14ac:dyDescent="0.2">
      <c r="A253" s="207" t="s">
        <v>121</v>
      </c>
      <c r="B253" s="208"/>
      <c r="C253" s="209"/>
      <c r="D253" s="297">
        <v>3390</v>
      </c>
      <c r="E253" s="157"/>
      <c r="F253" s="157"/>
      <c r="G253" s="157"/>
      <c r="H253" s="157"/>
    </row>
    <row r="254" spans="1:8" s="16" customFormat="1" ht="50.1" customHeight="1" x14ac:dyDescent="0.2">
      <c r="A254" s="207" t="s">
        <v>122</v>
      </c>
      <c r="B254" s="208"/>
      <c r="C254" s="209"/>
      <c r="D254" s="297">
        <v>339</v>
      </c>
      <c r="E254" s="157"/>
      <c r="F254" s="157"/>
      <c r="G254" s="157"/>
      <c r="H254" s="157"/>
    </row>
    <row r="255" spans="1:8" s="16" customFormat="1" ht="50.1" customHeight="1" thickBot="1" x14ac:dyDescent="0.25">
      <c r="A255" s="207" t="s">
        <v>123</v>
      </c>
      <c r="B255" s="208"/>
      <c r="C255" s="210"/>
      <c r="D255" s="78">
        <v>1188</v>
      </c>
      <c r="E255" s="79"/>
      <c r="F255" s="79"/>
      <c r="G255" s="79"/>
      <c r="H255" s="79"/>
    </row>
    <row r="256" spans="1:8" s="16" customFormat="1" ht="50.1" customHeight="1" thickBot="1" x14ac:dyDescent="0.25">
      <c r="A256" s="24" t="s">
        <v>124</v>
      </c>
      <c r="B256" s="25"/>
      <c r="C256" s="26"/>
      <c r="D256" s="173"/>
      <c r="E256" s="173"/>
      <c r="F256" s="173"/>
      <c r="G256" s="173"/>
      <c r="H256" s="174"/>
    </row>
    <row r="257" spans="1:8" s="16" customFormat="1" ht="50.1" customHeight="1" x14ac:dyDescent="0.2">
      <c r="A257" s="160" t="s">
        <v>214</v>
      </c>
      <c r="B257" s="161"/>
      <c r="C257"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"2ГИС.ЧЕЛЯБИНСК" (мобильная версия 2ГИС 4.0 и выше)</v>
      </c>
      <c r="D257" s="56">
        <v>17139</v>
      </c>
      <c r="E257" s="37"/>
      <c r="F257" s="37"/>
      <c r="G257" s="37"/>
      <c r="H257" s="38"/>
    </row>
    <row r="258" spans="1:8" s="16" customFormat="1" ht="63" customHeight="1" x14ac:dyDescent="0.2">
      <c r="A258" s="160" t="s">
        <v>126</v>
      </c>
      <c r="B258" s="161" t="s">
        <v>479</v>
      </c>
      <c r="C258" s="40" t="str">
        <f>"Электронный справочник на основе Справочника организаций "&amp;$C$2&amp;" (версия для ПК); Интернет-площадка 2gis.ru на основе Cправочника организаций "&amp;$C$2&amp;""</f>
        <v>Электронный справочник на основе Справочника организаций "2ГИС.ЧЕЛЯБИНСК" (версия для ПК); Интернет-площадка 2gis.ru на основе Cправочника организаций "2ГИС.ЧЕЛЯБИНСК"</v>
      </c>
      <c r="D258" s="56">
        <v>7248</v>
      </c>
      <c r="E258" s="37"/>
      <c r="F258" s="37"/>
      <c r="G258" s="37"/>
      <c r="H258" s="38"/>
    </row>
    <row r="259" spans="1:8" s="16" customFormat="1" ht="50.1" customHeight="1" x14ac:dyDescent="0.2">
      <c r="A259" s="160" t="s">
        <v>215</v>
      </c>
      <c r="B259" s="161"/>
      <c r="C259"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"2ГИС.ЧЕЛЯБИНСК" (мобильная версия 2ГИС 4.0 и выше)</v>
      </c>
      <c r="D259" s="36">
        <v>42960</v>
      </c>
      <c r="E259" s="37"/>
      <c r="F259" s="37"/>
      <c r="G259" s="37"/>
      <c r="H259" s="38"/>
    </row>
    <row r="260" spans="1:8" s="16" customFormat="1" ht="70.5" customHeight="1" x14ac:dyDescent="0.2">
      <c r="A260" s="160" t="s">
        <v>199</v>
      </c>
      <c r="B260" s="161" t="s">
        <v>479</v>
      </c>
      <c r="C260" s="40" t="str">
        <f>"Электронный справочник на основе Справочника организаций "&amp;$C$2&amp;" (версия для ПК); Интернет-площадка 2gis.ru на основе Cправочника организаций "&amp;$C$2&amp;""</f>
        <v>Электронный справочник на основе Справочника организаций "2ГИС.ЧЕЛЯБИНСК" (версия для ПК); Интернет-площадка 2gis.ru на основе Cправочника организаций "2ГИС.ЧЕЛЯБИНСК"</v>
      </c>
      <c r="D260" s="36">
        <v>18120</v>
      </c>
      <c r="E260" s="37"/>
      <c r="F260" s="37"/>
      <c r="G260" s="37"/>
      <c r="H260" s="38"/>
    </row>
    <row r="261" spans="1:8" s="16" customFormat="1" ht="126" customHeight="1" x14ac:dyDescent="0.2">
      <c r="A261" s="160" t="s">
        <v>131</v>
      </c>
      <c r="B261" s="161"/>
      <c r="C261" s="301" t="str">
        <f>C257</f>
        <v>электронный справочник на основе Справочника организаций "2ГИС.ЧЕЛЯБИНСК" (мобильная версия 2ГИС 4.0 и выше)</v>
      </c>
      <c r="D261" s="56">
        <v>15618</v>
      </c>
      <c r="E261" s="37"/>
      <c r="F261" s="37"/>
      <c r="G261" s="37"/>
      <c r="H261" s="38"/>
    </row>
    <row r="262" spans="1:8" s="16" customFormat="1" ht="126" customHeight="1" thickBot="1" x14ac:dyDescent="0.25">
      <c r="A262" s="160" t="s">
        <v>132</v>
      </c>
      <c r="B262" s="161"/>
      <c r="C262"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262" s="56">
        <v>11370</v>
      </c>
      <c r="E262" s="37"/>
      <c r="F262" s="37"/>
      <c r="G262" s="37"/>
      <c r="H262" s="38"/>
    </row>
    <row r="263" spans="1:8" s="28" customFormat="1" ht="50.1" customHeight="1" thickBot="1" x14ac:dyDescent="0.25">
      <c r="A263" s="290"/>
      <c r="B263" s="291"/>
      <c r="C263" s="125"/>
      <c r="D263" s="292"/>
      <c r="E263" s="292"/>
      <c r="F263" s="292"/>
      <c r="G263" s="292"/>
      <c r="H263" s="293"/>
    </row>
    <row r="264" spans="1:8" s="23" customFormat="1" ht="26.25" x14ac:dyDescent="0.2">
      <c r="A264" s="216"/>
      <c r="B264" s="217"/>
      <c r="C264" s="218"/>
      <c r="D264" s="217"/>
      <c r="E264" s="217"/>
      <c r="F264" s="217"/>
      <c r="G264" s="217"/>
      <c r="H264" s="219"/>
    </row>
    <row r="265" spans="1:8" s="16" customFormat="1" ht="21" x14ac:dyDescent="0.2">
      <c r="A265" s="220"/>
      <c r="B265" s="221" t="s">
        <v>133</v>
      </c>
      <c r="C265" s="222" t="s">
        <v>220</v>
      </c>
      <c r="D265" s="222"/>
      <c r="E265" s="223"/>
      <c r="F265" s="223"/>
      <c r="G265" s="223"/>
      <c r="H265" s="223"/>
    </row>
    <row r="266" spans="1:8" s="16" customFormat="1" ht="21" x14ac:dyDescent="0.2">
      <c r="A266" s="220"/>
      <c r="B266" s="223"/>
      <c r="C266" s="224" t="s">
        <v>221</v>
      </c>
      <c r="D266" s="224"/>
      <c r="E266" s="223"/>
      <c r="F266" s="223"/>
      <c r="G266" s="223"/>
      <c r="H266" s="223"/>
    </row>
    <row r="267" spans="1:8" s="16" customFormat="1" ht="21" x14ac:dyDescent="0.2">
      <c r="A267" s="220"/>
      <c r="B267" s="223"/>
      <c r="C267" s="222" t="s">
        <v>222</v>
      </c>
      <c r="D267" s="224"/>
      <c r="E267" s="223"/>
      <c r="F267" s="223"/>
      <c r="G267" s="223"/>
      <c r="H267" s="223"/>
    </row>
    <row r="268" spans="1:8" s="16" customFormat="1" ht="26.25" x14ac:dyDescent="0.2">
      <c r="A268" s="233"/>
      <c r="B268" s="233"/>
      <c r="C268" s="224"/>
      <c r="D268" s="224"/>
      <c r="E268" s="235"/>
      <c r="F268" s="236"/>
      <c r="G268" s="237"/>
      <c r="H268" s="237"/>
    </row>
    <row r="269" spans="1:8" s="16" customFormat="1" ht="26.25" x14ac:dyDescent="0.2">
      <c r="A269" s="227" t="str">
        <f>Абакан_юр!A174</f>
        <v>По соглашению сторон в качестве валюты платежа могут выступать украинские гривны, в этом случае курс следующий: 1 руб. = 0,4408 гривен</v>
      </c>
      <c r="B269" s="227"/>
      <c r="C269" s="227"/>
      <c r="D269" s="228"/>
      <c r="E269" s="228"/>
      <c r="F269" s="229"/>
      <c r="G269" s="230"/>
      <c r="H269" s="230"/>
    </row>
    <row r="270" spans="1:8" s="16" customFormat="1" ht="26.25" x14ac:dyDescent="0.2">
      <c r="A270" s="227" t="str">
        <f>Абакан_юр!A175</f>
        <v>По соглашению сторон в качестве валюты платежа могут выступать дирхамы ОАЭ, в этом случае курс следующий: 1 руб. = 0,0420 дирхам</v>
      </c>
      <c r="B270" s="227"/>
      <c r="C270" s="227"/>
      <c r="D270" s="228"/>
      <c r="E270" s="228"/>
      <c r="F270" s="229"/>
      <c r="G270" s="232"/>
      <c r="H270" s="232"/>
    </row>
    <row r="271" spans="1:8" ht="12.6" customHeight="1" x14ac:dyDescent="0.2">
      <c r="A271" s="227" t="str">
        <f>Абакан_юр!A176</f>
        <v>По соглашению сторон в качестве валюты платежа могут выступать доллары США, в этом случае курс следующий: 1 руб. = 0,0114 доллара</v>
      </c>
      <c r="B271" s="227"/>
      <c r="C271" s="227"/>
      <c r="D271" s="228"/>
      <c r="E271" s="228"/>
      <c r="F271" s="229"/>
      <c r="G271" s="232"/>
      <c r="H271" s="232"/>
    </row>
    <row r="272" spans="1:8" s="223" customFormat="1" ht="24.95" customHeight="1" x14ac:dyDescent="0.2">
      <c r="A272" s="227" t="str">
        <f>Абакан_юр!A177</f>
        <v>По соглашению сторон в качестве валюты платежа могут выступать евро, в этом случае курс следующий: 1 руб. = 0,0105 евро</v>
      </c>
      <c r="B272" s="227"/>
      <c r="C272" s="227"/>
      <c r="D272" s="228"/>
      <c r="E272" s="229"/>
      <c r="F272" s="229"/>
      <c r="G272" s="232"/>
      <c r="H272" s="232"/>
    </row>
    <row r="273" spans="1:8" s="223" customFormat="1" ht="24.95" customHeight="1" x14ac:dyDescent="0.2">
      <c r="A273" s="227" t="str">
        <f>Абакан_юр!A178</f>
        <v>По соглашению сторон в качестве валюты платежа могут выступать чешские кроны, в этом случае курс следующий: 1 руб. = 0,2605 крона</v>
      </c>
      <c r="B273" s="227"/>
      <c r="C273" s="227"/>
      <c r="D273" s="228"/>
      <c r="E273" s="229"/>
      <c r="F273" s="229"/>
      <c r="G273" s="232"/>
      <c r="H273" s="232"/>
    </row>
    <row r="274" spans="1:8" s="223" customFormat="1" ht="24.95" customHeight="1" x14ac:dyDescent="0.2">
      <c r="A274" s="227" t="str">
        <f>Абакан_юр!A179</f>
        <v>По соглашению сторон в качестве валюты платежа могут выступать киргизские сомы, в этом случае курс следующий: 1 руб. = 1,0083 сом</v>
      </c>
      <c r="B274" s="227"/>
      <c r="C274" s="227"/>
      <c r="D274" s="228"/>
      <c r="E274" s="228"/>
      <c r="F274" s="229"/>
      <c r="G274" s="232"/>
      <c r="H274" s="232"/>
    </row>
    <row r="275" spans="1:8" s="238" customFormat="1" ht="12" customHeight="1" x14ac:dyDescent="0.2">
      <c r="A275" s="227" t="str">
        <f>Абакан_юр!A180</f>
        <v>По соглашению сторон в качестве валюты платежа могут выступать казахстанские тенге, в этом случае курс следующий: 1 руб. = 5,0473 тенге</v>
      </c>
      <c r="B275" s="227"/>
      <c r="C275" s="227"/>
      <c r="D275" s="228"/>
      <c r="E275" s="228"/>
      <c r="F275" s="229"/>
      <c r="G275" s="232"/>
      <c r="H275" s="232"/>
    </row>
    <row r="276" spans="1:8" s="231" customFormat="1" ht="24.95" customHeight="1" x14ac:dyDescent="0.2">
      <c r="A276" s="233"/>
      <c r="B276" s="233"/>
      <c r="C276" s="234"/>
      <c r="D276" s="235"/>
      <c r="E276" s="235"/>
      <c r="F276" s="236"/>
      <c r="G276" s="237"/>
      <c r="H276" s="237"/>
    </row>
    <row r="277" spans="1:8" s="231" customFormat="1" ht="24.95" customHeight="1" x14ac:dyDescent="0.2">
      <c r="A277" s="239" t="s">
        <v>144</v>
      </c>
      <c r="B277" s="239"/>
      <c r="C277" s="239"/>
      <c r="D277" s="239"/>
      <c r="E277" s="239"/>
      <c r="F277" s="239"/>
      <c r="G277" s="239"/>
      <c r="H277" s="239"/>
    </row>
    <row r="278" spans="1:8" s="231" customFormat="1" ht="24.95" customHeight="1" x14ac:dyDescent="0.2">
      <c r="A278" s="239" t="s">
        <v>145</v>
      </c>
      <c r="B278" s="239"/>
      <c r="C278" s="239"/>
      <c r="D278" s="239"/>
      <c r="E278" s="239"/>
      <c r="F278" s="239"/>
      <c r="G278" s="239"/>
      <c r="H278" s="239"/>
    </row>
    <row r="279" spans="1:8" s="231" customFormat="1" ht="24.95" customHeight="1" x14ac:dyDescent="0.2">
      <c r="A279" s="227" t="s">
        <v>482</v>
      </c>
      <c r="B279" s="227"/>
      <c r="C279" s="227"/>
      <c r="D279" s="227"/>
      <c r="E279" s="227"/>
      <c r="F279" s="227"/>
      <c r="G279" s="227"/>
      <c r="H279" s="227"/>
    </row>
    <row r="280" spans="1:8" s="231" customFormat="1" ht="24.95" customHeight="1" thickBot="1" x14ac:dyDescent="0.25">
      <c r="A280" s="240" t="s">
        <v>146</v>
      </c>
      <c r="B280" s="240"/>
      <c r="C280" s="240"/>
      <c r="D280" s="240"/>
      <c r="E280" s="240"/>
      <c r="F280" s="241"/>
      <c r="H280" s="242"/>
    </row>
    <row r="281" spans="1:8" s="231" customFormat="1" ht="24.95" customHeight="1" thickBot="1" x14ac:dyDescent="0.25">
      <c r="A281" s="311" t="s">
        <v>147</v>
      </c>
      <c r="B281" s="312"/>
      <c r="C281" s="312"/>
      <c r="D281" s="312"/>
      <c r="E281" s="313"/>
      <c r="F281" s="246"/>
      <c r="G281" s="217"/>
      <c r="H281" s="247"/>
    </row>
    <row r="282" spans="1:8" s="231" customFormat="1" ht="24.95" customHeight="1" thickBot="1" x14ac:dyDescent="0.25">
      <c r="A282" s="426" t="s">
        <v>148</v>
      </c>
      <c r="B282" s="427"/>
      <c r="C282" s="250" t="s">
        <v>149</v>
      </c>
      <c r="D282" s="440" t="s">
        <v>150</v>
      </c>
      <c r="E282" s="441"/>
      <c r="F282" s="252"/>
      <c r="G282" s="252"/>
      <c r="H282" s="252"/>
    </row>
    <row r="283" spans="1:8" s="238" customFormat="1" ht="12" customHeight="1" x14ac:dyDescent="0.2">
      <c r="A283" s="253" t="s">
        <v>207</v>
      </c>
      <c r="B283" s="254"/>
      <c r="C283" s="797" t="s">
        <v>208</v>
      </c>
      <c r="D283" s="473">
        <v>2343</v>
      </c>
      <c r="E283" s="257"/>
      <c r="F283" s="252"/>
      <c r="G283" s="252"/>
      <c r="H283" s="252"/>
    </row>
    <row r="284" spans="1:8" ht="24.95" customHeight="1" x14ac:dyDescent="0.2">
      <c r="A284" s="795" t="s">
        <v>209</v>
      </c>
      <c r="B284" s="796"/>
      <c r="C284" s="799"/>
      <c r="D284" s="720">
        <v>1701</v>
      </c>
      <c r="E284" s="722"/>
      <c r="F284" s="252"/>
      <c r="G284" s="252"/>
      <c r="H284" s="252"/>
    </row>
    <row r="285" spans="1:8" ht="24.95" customHeight="1" x14ac:dyDescent="0.2">
      <c r="A285" s="795" t="s">
        <v>210</v>
      </c>
      <c r="B285" s="796"/>
      <c r="C285" s="799"/>
      <c r="D285" s="720">
        <v>1542</v>
      </c>
      <c r="E285" s="722"/>
      <c r="F285" s="252"/>
      <c r="G285" s="252"/>
      <c r="H285" s="252"/>
    </row>
    <row r="286" spans="1:8" s="217" customFormat="1" ht="38.25" customHeight="1" x14ac:dyDescent="0.2">
      <c r="A286" s="795" t="s">
        <v>211</v>
      </c>
      <c r="B286" s="796"/>
      <c r="C286" s="608"/>
      <c r="D286" s="720">
        <v>1380</v>
      </c>
      <c r="E286" s="722"/>
      <c r="F286" s="252"/>
      <c r="G286" s="252"/>
      <c r="H286" s="252"/>
    </row>
    <row r="287" spans="1:8" s="242" customFormat="1" ht="50.1" customHeight="1" x14ac:dyDescent="0.2">
      <c r="A287" s="258" t="s">
        <v>151</v>
      </c>
      <c r="B287" s="259"/>
      <c r="C287" s="260" t="s">
        <v>152</v>
      </c>
      <c r="D287" s="261" t="s">
        <v>153</v>
      </c>
      <c r="E287" s="262"/>
      <c r="F287" s="252"/>
      <c r="G287" s="252"/>
      <c r="H287" s="252"/>
    </row>
    <row r="288" spans="1:8" s="247" customFormat="1" ht="50.1" customHeight="1" x14ac:dyDescent="0.2">
      <c r="A288" s="258" t="s">
        <v>154</v>
      </c>
      <c r="B288" s="259"/>
      <c r="C288" s="260" t="s">
        <v>155</v>
      </c>
      <c r="D288" s="261" t="s">
        <v>156</v>
      </c>
      <c r="E288" s="262"/>
      <c r="F288" s="252"/>
      <c r="G288" s="252"/>
      <c r="H288" s="252"/>
    </row>
    <row r="289" spans="1:8" ht="88.5" customHeight="1" thickBot="1" x14ac:dyDescent="0.25">
      <c r="A289" s="321" t="s">
        <v>157</v>
      </c>
      <c r="B289" s="322"/>
      <c r="C289" s="323" t="s">
        <v>158</v>
      </c>
      <c r="D289" s="324" t="s">
        <v>156</v>
      </c>
      <c r="E289" s="325"/>
      <c r="F289" s="252"/>
      <c r="G289" s="252"/>
      <c r="H289" s="252"/>
    </row>
    <row r="290" spans="1:8" ht="50.1" customHeight="1" thickBot="1" x14ac:dyDescent="0.25">
      <c r="A290" s="321" t="s">
        <v>160</v>
      </c>
      <c r="B290" s="322"/>
      <c r="C290" s="611" t="s">
        <v>161</v>
      </c>
      <c r="D290" s="324" t="s">
        <v>156</v>
      </c>
      <c r="E290" s="325"/>
      <c r="F290" s="246"/>
      <c r="G290" s="246"/>
      <c r="H290" s="246"/>
    </row>
    <row r="291" spans="1:8" ht="50.1" customHeight="1" thickBot="1" x14ac:dyDescent="0.25">
      <c r="A291" s="321" t="s">
        <v>162</v>
      </c>
      <c r="B291" s="322"/>
      <c r="C291" s="323" t="s">
        <v>163</v>
      </c>
      <c r="D291" s="324" t="s">
        <v>156</v>
      </c>
      <c r="E291" s="325"/>
      <c r="F291" s="236"/>
      <c r="G291" s="237"/>
      <c r="H291" s="237"/>
    </row>
    <row r="292" spans="1:8" ht="50.1" customHeight="1" x14ac:dyDescent="0.2">
      <c r="A292" s="264" t="s">
        <v>164</v>
      </c>
      <c r="B292" s="264"/>
      <c r="C292" s="264"/>
      <c r="D292" s="264"/>
      <c r="E292" s="264"/>
      <c r="F292" s="264"/>
      <c r="G292" s="264"/>
      <c r="H292" s="264"/>
    </row>
    <row r="293" spans="1:8" ht="50.1" customHeight="1" x14ac:dyDescent="0.2">
      <c r="A293" s="264" t="s">
        <v>165</v>
      </c>
      <c r="B293" s="264"/>
      <c r="C293" s="264"/>
      <c r="D293" s="264"/>
      <c r="E293" s="264"/>
      <c r="F293" s="264"/>
      <c r="G293" s="264"/>
      <c r="H293" s="264"/>
    </row>
    <row r="294" spans="1:8" ht="99.95" customHeight="1" x14ac:dyDescent="0.2">
      <c r="A294" s="326" t="str">
        <f>Абакан_юр!A195</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94" s="326"/>
      <c r="C294" s="326"/>
      <c r="D294" s="326"/>
      <c r="E294" s="326"/>
      <c r="F294" s="326"/>
      <c r="G294" s="326"/>
      <c r="H294" s="326"/>
    </row>
    <row r="295" spans="1:8" ht="75" customHeight="1" x14ac:dyDescent="0.2">
      <c r="A295" s="239" t="s">
        <v>167</v>
      </c>
      <c r="B295" s="239"/>
      <c r="C295" s="239"/>
      <c r="D295" s="239"/>
      <c r="E295" s="239"/>
      <c r="F295" s="239"/>
      <c r="G295" s="239"/>
      <c r="H295" s="239"/>
    </row>
    <row r="296" spans="1:8" ht="96.75" customHeight="1" x14ac:dyDescent="0.2">
      <c r="A296" s="264" t="s">
        <v>168</v>
      </c>
      <c r="B296" s="264"/>
      <c r="C296" s="264"/>
      <c r="D296" s="264"/>
      <c r="E296" s="264"/>
      <c r="F296" s="264"/>
      <c r="G296" s="264"/>
      <c r="H296" s="264"/>
    </row>
    <row r="297" spans="1:8" s="217" customFormat="1" ht="125.25" customHeight="1" x14ac:dyDescent="0.2">
      <c r="A297" s="475" t="s">
        <v>287</v>
      </c>
      <c r="B297" s="475"/>
      <c r="C297" s="475"/>
      <c r="D297" s="475"/>
      <c r="E297" s="475"/>
      <c r="F297" s="475"/>
      <c r="G297" s="475"/>
      <c r="H297" s="475"/>
    </row>
    <row r="298" spans="1:8" ht="25.5" x14ac:dyDescent="0.35">
      <c r="A298" s="476" t="s">
        <v>288</v>
      </c>
      <c r="B298" s="477"/>
      <c r="C298" s="478" t="s">
        <v>289</v>
      </c>
    </row>
    <row r="299" spans="1:8" ht="25.5" x14ac:dyDescent="0.35">
      <c r="A299" s="479" t="s">
        <v>290</v>
      </c>
      <c r="B299" s="480"/>
      <c r="C299" s="481">
        <v>1</v>
      </c>
    </row>
    <row r="300" spans="1:8" ht="25.5" x14ac:dyDescent="0.35">
      <c r="A300" s="479">
        <v>2</v>
      </c>
      <c r="B300" s="480"/>
      <c r="C300" s="481">
        <v>1.1000000000000001</v>
      </c>
    </row>
    <row r="301" spans="1:8" ht="25.5" x14ac:dyDescent="0.35">
      <c r="A301" s="479">
        <v>3</v>
      </c>
      <c r="B301" s="480"/>
      <c r="C301" s="481">
        <v>1.2</v>
      </c>
    </row>
    <row r="302" spans="1:8" ht="25.5" x14ac:dyDescent="0.35">
      <c r="A302" s="479" t="s">
        <v>291</v>
      </c>
      <c r="B302" s="480"/>
      <c r="C302" s="481">
        <v>1.25</v>
      </c>
    </row>
    <row r="303" spans="1:8" ht="25.5" x14ac:dyDescent="0.35">
      <c r="A303" s="479" t="s">
        <v>292</v>
      </c>
      <c r="B303" s="480"/>
      <c r="C303" s="481">
        <v>1.3</v>
      </c>
    </row>
    <row r="304" spans="1:8" ht="25.5" x14ac:dyDescent="0.35">
      <c r="A304" s="479" t="s">
        <v>293</v>
      </c>
      <c r="B304" s="480"/>
      <c r="C304" s="481">
        <v>1.35</v>
      </c>
    </row>
    <row r="305" spans="1:8" ht="25.5" x14ac:dyDescent="0.35">
      <c r="A305" s="479" t="s">
        <v>294</v>
      </c>
      <c r="B305" s="480"/>
      <c r="C305" s="481">
        <v>1.4</v>
      </c>
    </row>
    <row r="306" spans="1:8" ht="25.5" x14ac:dyDescent="0.35">
      <c r="A306" s="479" t="s">
        <v>295</v>
      </c>
      <c r="B306" s="480"/>
      <c r="C306" s="481">
        <v>1.45</v>
      </c>
    </row>
    <row r="307" spans="1:8" ht="25.5" x14ac:dyDescent="0.35">
      <c r="A307" s="479" t="s">
        <v>296</v>
      </c>
      <c r="B307" s="480"/>
      <c r="C307" s="481">
        <v>1.5</v>
      </c>
    </row>
    <row r="308" spans="1:8" ht="25.5" x14ac:dyDescent="0.35">
      <c r="A308" s="479" t="s">
        <v>297</v>
      </c>
      <c r="B308" s="480"/>
      <c r="C308" s="481">
        <v>2</v>
      </c>
    </row>
    <row r="309" spans="1:8" ht="23.25" x14ac:dyDescent="0.2">
      <c r="A309" s="264" t="s">
        <v>298</v>
      </c>
      <c r="B309" s="264"/>
      <c r="C309" s="264"/>
      <c r="D309" s="264"/>
      <c r="E309" s="264"/>
      <c r="F309" s="264"/>
      <c r="G309" s="264"/>
      <c r="H309" s="264"/>
    </row>
    <row r="312" spans="1:8" s="266" customFormat="1" ht="114.75" customHeight="1" x14ac:dyDescent="0.2">
      <c r="A312" s="239" t="s">
        <v>483</v>
      </c>
      <c r="B312" s="239"/>
      <c r="C312" s="239"/>
      <c r="D312" s="239"/>
      <c r="E312" s="239"/>
      <c r="F312" s="239"/>
      <c r="G312" s="239"/>
      <c r="H312" s="239"/>
    </row>
    <row r="319" spans="1:8" s="266" customFormat="1" ht="114.75" customHeight="1" x14ac:dyDescent="0.2">
      <c r="A319" s="216"/>
      <c r="B319" s="217"/>
      <c r="C319" s="218"/>
      <c r="D319" s="217"/>
      <c r="E319" s="217"/>
      <c r="F319" s="217"/>
      <c r="G319" s="217"/>
      <c r="H319" s="219"/>
    </row>
  </sheetData>
  <sheetProtection selectLockedCells="1" selectUnlockedCells="1"/>
  <mergeCells count="529">
    <mergeCell ref="A306:B306"/>
    <mergeCell ref="A307:B307"/>
    <mergeCell ref="A308:B308"/>
    <mergeCell ref="A309:H309"/>
    <mergeCell ref="A312:E312"/>
    <mergeCell ref="F312:H312"/>
    <mergeCell ref="A300:B300"/>
    <mergeCell ref="A301:B301"/>
    <mergeCell ref="A302:B302"/>
    <mergeCell ref="A303:B303"/>
    <mergeCell ref="A304:B304"/>
    <mergeCell ref="A305:B305"/>
    <mergeCell ref="A294:H294"/>
    <mergeCell ref="A295:H295"/>
    <mergeCell ref="A296:H296"/>
    <mergeCell ref="A297:H297"/>
    <mergeCell ref="A298:B298"/>
    <mergeCell ref="A299:B299"/>
    <mergeCell ref="A290:B290"/>
    <mergeCell ref="D290:E290"/>
    <mergeCell ref="A291:B291"/>
    <mergeCell ref="D291:E291"/>
    <mergeCell ref="A292:H292"/>
    <mergeCell ref="A293:H293"/>
    <mergeCell ref="A287:B287"/>
    <mergeCell ref="D287:E287"/>
    <mergeCell ref="A288:B288"/>
    <mergeCell ref="D288:E288"/>
    <mergeCell ref="A289:B289"/>
    <mergeCell ref="D289:E289"/>
    <mergeCell ref="A283:B283"/>
    <mergeCell ref="C283:C286"/>
    <mergeCell ref="D283:E283"/>
    <mergeCell ref="A284:B284"/>
    <mergeCell ref="D284:E284"/>
    <mergeCell ref="A285:B285"/>
    <mergeCell ref="D285:E285"/>
    <mergeCell ref="A286:B286"/>
    <mergeCell ref="D286:E286"/>
    <mergeCell ref="A277:H277"/>
    <mergeCell ref="A278:H278"/>
    <mergeCell ref="A279:H279"/>
    <mergeCell ref="A280:E280"/>
    <mergeCell ref="A281:E281"/>
    <mergeCell ref="A282:B282"/>
    <mergeCell ref="D282:E282"/>
    <mergeCell ref="A270:C270"/>
    <mergeCell ref="A271:C271"/>
    <mergeCell ref="A272:C272"/>
    <mergeCell ref="A273:C273"/>
    <mergeCell ref="A274:C274"/>
    <mergeCell ref="A275:C275"/>
    <mergeCell ref="C265:D265"/>
    <mergeCell ref="C266:D266"/>
    <mergeCell ref="C267:D267"/>
    <mergeCell ref="C268:D268"/>
    <mergeCell ref="A269:C269"/>
    <mergeCell ref="G269:H269"/>
    <mergeCell ref="A261:B261"/>
    <mergeCell ref="D261:H261"/>
    <mergeCell ref="A262:B262"/>
    <mergeCell ref="D262:H262"/>
    <mergeCell ref="A263:B263"/>
    <mergeCell ref="D263:H263"/>
    <mergeCell ref="A258:B258"/>
    <mergeCell ref="D258:H258"/>
    <mergeCell ref="A259:B259"/>
    <mergeCell ref="D259:H259"/>
    <mergeCell ref="A260:B260"/>
    <mergeCell ref="D260:H260"/>
    <mergeCell ref="D254:H254"/>
    <mergeCell ref="A255:B255"/>
    <mergeCell ref="D255:H255"/>
    <mergeCell ref="A256:B256"/>
    <mergeCell ref="D256:H256"/>
    <mergeCell ref="A257:B257"/>
    <mergeCell ref="D257:H257"/>
    <mergeCell ref="A250:B250"/>
    <mergeCell ref="D250:H250"/>
    <mergeCell ref="A251:B251"/>
    <mergeCell ref="C251:C255"/>
    <mergeCell ref="D251:H251"/>
    <mergeCell ref="A252:B252"/>
    <mergeCell ref="D252:H252"/>
    <mergeCell ref="A253:B253"/>
    <mergeCell ref="D253:H253"/>
    <mergeCell ref="A254:B254"/>
    <mergeCell ref="A247:B247"/>
    <mergeCell ref="D247:H247"/>
    <mergeCell ref="A248:B248"/>
    <mergeCell ref="D248:H248"/>
    <mergeCell ref="A249:B249"/>
    <mergeCell ref="D249:H249"/>
    <mergeCell ref="A244:B244"/>
    <mergeCell ref="D244:H244"/>
    <mergeCell ref="A245:B245"/>
    <mergeCell ref="D245:H245"/>
    <mergeCell ref="A246:B246"/>
    <mergeCell ref="D246:H246"/>
    <mergeCell ref="A241:B241"/>
    <mergeCell ref="D241:H241"/>
    <mergeCell ref="A242:B242"/>
    <mergeCell ref="D242:H242"/>
    <mergeCell ref="A243:B243"/>
    <mergeCell ref="D243:H243"/>
    <mergeCell ref="A238:B238"/>
    <mergeCell ref="D238:H238"/>
    <mergeCell ref="A239:B239"/>
    <mergeCell ref="D239:H239"/>
    <mergeCell ref="A240:B240"/>
    <mergeCell ref="D240:H240"/>
    <mergeCell ref="A235:B235"/>
    <mergeCell ref="D235:H235"/>
    <mergeCell ref="A236:B236"/>
    <mergeCell ref="D236:H236"/>
    <mergeCell ref="A237:B237"/>
    <mergeCell ref="D237:H237"/>
    <mergeCell ref="A232:B232"/>
    <mergeCell ref="D232:H232"/>
    <mergeCell ref="A233:B233"/>
    <mergeCell ref="D233:H233"/>
    <mergeCell ref="A234:B234"/>
    <mergeCell ref="D234:H234"/>
    <mergeCell ref="A229:B229"/>
    <mergeCell ref="D229:H229"/>
    <mergeCell ref="A230:B230"/>
    <mergeCell ref="D230:H230"/>
    <mergeCell ref="A231:B231"/>
    <mergeCell ref="D231:H231"/>
    <mergeCell ref="A226:B226"/>
    <mergeCell ref="D226:H226"/>
    <mergeCell ref="A227:B227"/>
    <mergeCell ref="D227:H227"/>
    <mergeCell ref="A228:B228"/>
    <mergeCell ref="D228:H228"/>
    <mergeCell ref="A223:B223"/>
    <mergeCell ref="D223:H223"/>
    <mergeCell ref="A224:B224"/>
    <mergeCell ref="D224:H224"/>
    <mergeCell ref="A225:B225"/>
    <mergeCell ref="D225:H225"/>
    <mergeCell ref="A220:B220"/>
    <mergeCell ref="D220:H220"/>
    <mergeCell ref="A221:B221"/>
    <mergeCell ref="D221:H221"/>
    <mergeCell ref="A222:B222"/>
    <mergeCell ref="D222:H222"/>
    <mergeCell ref="A217:B217"/>
    <mergeCell ref="D217:H217"/>
    <mergeCell ref="A218:B218"/>
    <mergeCell ref="D218:H218"/>
    <mergeCell ref="A219:B219"/>
    <mergeCell ref="D219:H219"/>
    <mergeCell ref="A214:B214"/>
    <mergeCell ref="D214:H214"/>
    <mergeCell ref="A215:B215"/>
    <mergeCell ref="D215:H215"/>
    <mergeCell ref="A216:B216"/>
    <mergeCell ref="D216:H216"/>
    <mergeCell ref="A211:B211"/>
    <mergeCell ref="D211:H211"/>
    <mergeCell ref="A212:B212"/>
    <mergeCell ref="D212:H212"/>
    <mergeCell ref="A213:B213"/>
    <mergeCell ref="D213:H213"/>
    <mergeCell ref="A208:B208"/>
    <mergeCell ref="D208:H208"/>
    <mergeCell ref="A209:B209"/>
    <mergeCell ref="D209:H209"/>
    <mergeCell ref="A210:B210"/>
    <mergeCell ref="D210:H210"/>
    <mergeCell ref="A205:B205"/>
    <mergeCell ref="D205:H205"/>
    <mergeCell ref="A206:B206"/>
    <mergeCell ref="D206:H206"/>
    <mergeCell ref="A207:B207"/>
    <mergeCell ref="D207:H207"/>
    <mergeCell ref="D201:H201"/>
    <mergeCell ref="A202:B202"/>
    <mergeCell ref="D202:H202"/>
    <mergeCell ref="A203:B203"/>
    <mergeCell ref="D203:H203"/>
    <mergeCell ref="A204:B204"/>
    <mergeCell ref="D204:H204"/>
    <mergeCell ref="A197:B197"/>
    <mergeCell ref="D197:H197"/>
    <mergeCell ref="A198:B198"/>
    <mergeCell ref="C198:C215"/>
    <mergeCell ref="D198:H198"/>
    <mergeCell ref="A199:B199"/>
    <mergeCell ref="D199:H199"/>
    <mergeCell ref="A200:B200"/>
    <mergeCell ref="D200:H200"/>
    <mergeCell ref="A201:B201"/>
    <mergeCell ref="A194:B194"/>
    <mergeCell ref="D194:H194"/>
    <mergeCell ref="A195:B195"/>
    <mergeCell ref="D195:H195"/>
    <mergeCell ref="A196:B196"/>
    <mergeCell ref="D196:H196"/>
    <mergeCell ref="A191:B191"/>
    <mergeCell ref="D191:H191"/>
    <mergeCell ref="A192:B192"/>
    <mergeCell ref="D192:H192"/>
    <mergeCell ref="A193:B193"/>
    <mergeCell ref="D193:H193"/>
    <mergeCell ref="A188:B188"/>
    <mergeCell ref="D188:H188"/>
    <mergeCell ref="A189:B189"/>
    <mergeCell ref="D189:H189"/>
    <mergeCell ref="A190:B190"/>
    <mergeCell ref="D190:H190"/>
    <mergeCell ref="A183:B183"/>
    <mergeCell ref="D183:H183"/>
    <mergeCell ref="A184:C184"/>
    <mergeCell ref="D184:H184"/>
    <mergeCell ref="D185:H185"/>
    <mergeCell ref="A186:B186"/>
    <mergeCell ref="C186:C194"/>
    <mergeCell ref="D186:H186"/>
    <mergeCell ref="A187:B187"/>
    <mergeCell ref="D187:H187"/>
    <mergeCell ref="A180:B180"/>
    <mergeCell ref="D180:H180"/>
    <mergeCell ref="A181:B181"/>
    <mergeCell ref="D181:H181"/>
    <mergeCell ref="A182:B182"/>
    <mergeCell ref="D182:H182"/>
    <mergeCell ref="A177:B177"/>
    <mergeCell ref="D177:H177"/>
    <mergeCell ref="A178:B178"/>
    <mergeCell ref="D178:H178"/>
    <mergeCell ref="A179:B179"/>
    <mergeCell ref="D179:H179"/>
    <mergeCell ref="A174:B174"/>
    <mergeCell ref="D174:H174"/>
    <mergeCell ref="A175:B175"/>
    <mergeCell ref="D175:H175"/>
    <mergeCell ref="A176:B176"/>
    <mergeCell ref="D176:H176"/>
    <mergeCell ref="A171:B171"/>
    <mergeCell ref="D171:H171"/>
    <mergeCell ref="A172:B172"/>
    <mergeCell ref="D172:H172"/>
    <mergeCell ref="A173:B173"/>
    <mergeCell ref="D173:H173"/>
    <mergeCell ref="A168:B168"/>
    <mergeCell ref="D168:H168"/>
    <mergeCell ref="A169:B169"/>
    <mergeCell ref="D169:H169"/>
    <mergeCell ref="A170:B170"/>
    <mergeCell ref="D170:H170"/>
    <mergeCell ref="A165:B165"/>
    <mergeCell ref="D165:H165"/>
    <mergeCell ref="A166:B166"/>
    <mergeCell ref="D166:H166"/>
    <mergeCell ref="A167:B167"/>
    <mergeCell ref="D167:H167"/>
    <mergeCell ref="A162:B162"/>
    <mergeCell ref="D162:H162"/>
    <mergeCell ref="A163:B163"/>
    <mergeCell ref="D163:H163"/>
    <mergeCell ref="A164:B164"/>
    <mergeCell ref="D164:H164"/>
    <mergeCell ref="A159:B159"/>
    <mergeCell ref="D159:H159"/>
    <mergeCell ref="A160:B160"/>
    <mergeCell ref="D160:H160"/>
    <mergeCell ref="A161:B161"/>
    <mergeCell ref="D161:H161"/>
    <mergeCell ref="A156:B156"/>
    <mergeCell ref="D156:H156"/>
    <mergeCell ref="A157:B157"/>
    <mergeCell ref="D157:H157"/>
    <mergeCell ref="A158:B158"/>
    <mergeCell ref="D158:H158"/>
    <mergeCell ref="A153:B153"/>
    <mergeCell ref="D153:H153"/>
    <mergeCell ref="A154:B154"/>
    <mergeCell ref="D154:H154"/>
    <mergeCell ref="A155:B155"/>
    <mergeCell ref="D155:H155"/>
    <mergeCell ref="A150:B150"/>
    <mergeCell ref="D150:H150"/>
    <mergeCell ref="A151:B151"/>
    <mergeCell ref="D151:H151"/>
    <mergeCell ref="A152:B152"/>
    <mergeCell ref="D152:H152"/>
    <mergeCell ref="A147:B147"/>
    <mergeCell ref="D147:H147"/>
    <mergeCell ref="A148:B148"/>
    <mergeCell ref="D148:H148"/>
    <mergeCell ref="A149:B149"/>
    <mergeCell ref="D149:H149"/>
    <mergeCell ref="A144:B144"/>
    <mergeCell ref="D144:H144"/>
    <mergeCell ref="A145:B145"/>
    <mergeCell ref="D145:H145"/>
    <mergeCell ref="A146:B146"/>
    <mergeCell ref="D146:H146"/>
    <mergeCell ref="A141:B141"/>
    <mergeCell ref="D141:H141"/>
    <mergeCell ref="A142:B142"/>
    <mergeCell ref="D142:H142"/>
    <mergeCell ref="A143:B143"/>
    <mergeCell ref="D143:H143"/>
    <mergeCell ref="D137:H137"/>
    <mergeCell ref="A138:B138"/>
    <mergeCell ref="D138:H138"/>
    <mergeCell ref="A139:B139"/>
    <mergeCell ref="D139:H139"/>
    <mergeCell ref="A140:B140"/>
    <mergeCell ref="D140:H140"/>
    <mergeCell ref="A133:C133"/>
    <mergeCell ref="D133:H133"/>
    <mergeCell ref="A134:B134"/>
    <mergeCell ref="C134:C183"/>
    <mergeCell ref="D134:H134"/>
    <mergeCell ref="A135:B135"/>
    <mergeCell ref="D135:H135"/>
    <mergeCell ref="A136:B136"/>
    <mergeCell ref="D136:H136"/>
    <mergeCell ref="A137:B137"/>
    <mergeCell ref="D128:H128"/>
    <mergeCell ref="A129:A131"/>
    <mergeCell ref="B129:B130"/>
    <mergeCell ref="C129:C130"/>
    <mergeCell ref="D129:H131"/>
    <mergeCell ref="D132:H132"/>
    <mergeCell ref="H118:H121"/>
    <mergeCell ref="D122:H122"/>
    <mergeCell ref="A123:A127"/>
    <mergeCell ref="D123:D127"/>
    <mergeCell ref="E123:E127"/>
    <mergeCell ref="F123:F127"/>
    <mergeCell ref="G123:G127"/>
    <mergeCell ref="H123:H127"/>
    <mergeCell ref="A115:B115"/>
    <mergeCell ref="D115:H115"/>
    <mergeCell ref="D116:H116"/>
    <mergeCell ref="A118:A121"/>
    <mergeCell ref="B118:B119"/>
    <mergeCell ref="C118:C119"/>
    <mergeCell ref="D118:D121"/>
    <mergeCell ref="E118:E121"/>
    <mergeCell ref="F118:F121"/>
    <mergeCell ref="G118:G121"/>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06:B106"/>
    <mergeCell ref="D106:H106"/>
    <mergeCell ref="A107:B107"/>
    <mergeCell ref="D107:H107"/>
    <mergeCell ref="A108:B108"/>
    <mergeCell ref="D108:H108"/>
    <mergeCell ref="A103:B103"/>
    <mergeCell ref="D103:H103"/>
    <mergeCell ref="A104:B104"/>
    <mergeCell ref="D104:H104"/>
    <mergeCell ref="A105:B105"/>
    <mergeCell ref="D105:H105"/>
    <mergeCell ref="A100:B100"/>
    <mergeCell ref="D100:H100"/>
    <mergeCell ref="A101:B101"/>
    <mergeCell ref="D101:H101"/>
    <mergeCell ref="A102:B102"/>
    <mergeCell ref="D102:H102"/>
    <mergeCell ref="A97:B97"/>
    <mergeCell ref="D97:H97"/>
    <mergeCell ref="A98:B98"/>
    <mergeCell ref="D98:H98"/>
    <mergeCell ref="A99:B99"/>
    <mergeCell ref="D99:H99"/>
    <mergeCell ref="A94:B94"/>
    <mergeCell ref="D94:H94"/>
    <mergeCell ref="A95:B95"/>
    <mergeCell ref="D95:H95"/>
    <mergeCell ref="A96:B96"/>
    <mergeCell ref="D96:H96"/>
    <mergeCell ref="A91:B91"/>
    <mergeCell ref="D91:H91"/>
    <mergeCell ref="A92:B92"/>
    <mergeCell ref="D92:H92"/>
    <mergeCell ref="A93:B93"/>
    <mergeCell ref="D93:H93"/>
    <mergeCell ref="A88:B88"/>
    <mergeCell ref="D88:H88"/>
    <mergeCell ref="A89:B89"/>
    <mergeCell ref="D89:H89"/>
    <mergeCell ref="A90:B90"/>
    <mergeCell ref="D90:H90"/>
    <mergeCell ref="A85:B85"/>
    <mergeCell ref="D85:H85"/>
    <mergeCell ref="A86:B86"/>
    <mergeCell ref="D86:H86"/>
    <mergeCell ref="A87:B87"/>
    <mergeCell ref="D87:H87"/>
    <mergeCell ref="A82:B82"/>
    <mergeCell ref="D82:H82"/>
    <mergeCell ref="A83:B83"/>
    <mergeCell ref="D83:H83"/>
    <mergeCell ref="A84:B84"/>
    <mergeCell ref="D84:H84"/>
    <mergeCell ref="A79:B79"/>
    <mergeCell ref="D79:H79"/>
    <mergeCell ref="A80:B80"/>
    <mergeCell ref="D80:H80"/>
    <mergeCell ref="A81:B81"/>
    <mergeCell ref="D81:H81"/>
    <mergeCell ref="A76:B76"/>
    <mergeCell ref="D76:H76"/>
    <mergeCell ref="A77:B77"/>
    <mergeCell ref="D77:H77"/>
    <mergeCell ref="A78:B78"/>
    <mergeCell ref="D78:H78"/>
    <mergeCell ref="A73:B73"/>
    <mergeCell ref="D73:H73"/>
    <mergeCell ref="A74:B74"/>
    <mergeCell ref="D74:H74"/>
    <mergeCell ref="A75:B75"/>
    <mergeCell ref="D75:H75"/>
    <mergeCell ref="D69:H69"/>
    <mergeCell ref="A70:B70"/>
    <mergeCell ref="D70:H70"/>
    <mergeCell ref="A71:B71"/>
    <mergeCell ref="D71:H71"/>
    <mergeCell ref="A72:B72"/>
    <mergeCell ref="D72:H72"/>
    <mergeCell ref="A65:C65"/>
    <mergeCell ref="D65:H65"/>
    <mergeCell ref="A66:B66"/>
    <mergeCell ref="C66:C115"/>
    <mergeCell ref="D66:H66"/>
    <mergeCell ref="A67:B67"/>
    <mergeCell ref="D67:H67"/>
    <mergeCell ref="A68:B68"/>
    <mergeCell ref="D68:H68"/>
    <mergeCell ref="A69:B69"/>
    <mergeCell ref="D60:H60"/>
    <mergeCell ref="A61:A63"/>
    <mergeCell ref="B61:B62"/>
    <mergeCell ref="C61:C62"/>
    <mergeCell ref="D61:H63"/>
    <mergeCell ref="D64:H64"/>
    <mergeCell ref="D54:H54"/>
    <mergeCell ref="A55:A59"/>
    <mergeCell ref="B55:B56"/>
    <mergeCell ref="C55:C56"/>
    <mergeCell ref="D55:D59"/>
    <mergeCell ref="E55:E59"/>
    <mergeCell ref="F55:F59"/>
    <mergeCell ref="G55:G59"/>
    <mergeCell ref="H55:H59"/>
    <mergeCell ref="D48:H48"/>
    <mergeCell ref="A49:A53"/>
    <mergeCell ref="B49:B50"/>
    <mergeCell ref="C49:C50"/>
    <mergeCell ref="D49:D53"/>
    <mergeCell ref="E49:E53"/>
    <mergeCell ref="F49:F53"/>
    <mergeCell ref="G49:G53"/>
    <mergeCell ref="H49:H53"/>
    <mergeCell ref="A39:A42"/>
    <mergeCell ref="D39:H42"/>
    <mergeCell ref="C40:C41"/>
    <mergeCell ref="D43:H43"/>
    <mergeCell ref="A44:A47"/>
    <mergeCell ref="B44:B45"/>
    <mergeCell ref="C44:C45"/>
    <mergeCell ref="D44:H47"/>
    <mergeCell ref="D32:H32"/>
    <mergeCell ref="A33:A37"/>
    <mergeCell ref="B33:B34"/>
    <mergeCell ref="C33:C34"/>
    <mergeCell ref="D33:D37"/>
    <mergeCell ref="E33:E37"/>
    <mergeCell ref="F33:F37"/>
    <mergeCell ref="G33:G37"/>
    <mergeCell ref="H33:H37"/>
    <mergeCell ref="D27:H27"/>
    <mergeCell ref="A28:A31"/>
    <mergeCell ref="B28:B29"/>
    <mergeCell ref="C28:C29"/>
    <mergeCell ref="D28:D31"/>
    <mergeCell ref="E28:E31"/>
    <mergeCell ref="F28:F31"/>
    <mergeCell ref="G28:G31"/>
    <mergeCell ref="H28:H31"/>
    <mergeCell ref="H13:H17"/>
    <mergeCell ref="A19:A22"/>
    <mergeCell ref="D19:H22"/>
    <mergeCell ref="C20:C21"/>
    <mergeCell ref="D23:H23"/>
    <mergeCell ref="A24:A26"/>
    <mergeCell ref="B24:B25"/>
    <mergeCell ref="C24:C25"/>
    <mergeCell ref="D24:H26"/>
    <mergeCell ref="G8:G11"/>
    <mergeCell ref="H8:H11"/>
    <mergeCell ref="D12:H12"/>
    <mergeCell ref="A13:A17"/>
    <mergeCell ref="B13:B14"/>
    <mergeCell ref="C13:C14"/>
    <mergeCell ref="D13:D17"/>
    <mergeCell ref="E13:E17"/>
    <mergeCell ref="F13:F17"/>
    <mergeCell ref="G13:G17"/>
    <mergeCell ref="A8:A11"/>
    <mergeCell ref="B8:B9"/>
    <mergeCell ref="C8:C9"/>
    <mergeCell ref="D8:D11"/>
    <mergeCell ref="E8:E11"/>
    <mergeCell ref="F8:F11"/>
    <mergeCell ref="D1:F1"/>
    <mergeCell ref="G2:H2"/>
    <mergeCell ref="D4:H4"/>
    <mergeCell ref="A5:B5"/>
    <mergeCell ref="D6:H6"/>
    <mergeCell ref="A7:C7"/>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17"/>
  <sheetViews>
    <sheetView view="pageBreakPreview" zoomScale="40" zoomScaleNormal="60" zoomScaleSheetLayoutView="40" workbookViewId="0">
      <pane ySplit="4" topLeftCell="A152" activePane="bottomLeft" state="frozen"/>
      <selection activeCell="A181" sqref="A181:B181"/>
      <selection pane="bottomLeft" activeCell="A181" sqref="A181:B181"/>
    </sheetView>
  </sheetViews>
  <sheetFormatPr defaultColWidth="9.140625" defaultRowHeight="12.75" x14ac:dyDescent="0.2"/>
  <cols>
    <col min="1" max="1" width="45.7109375" style="216" customWidth="1"/>
    <col min="2" max="2" width="80.7109375" style="217" customWidth="1"/>
    <col min="3" max="3" width="120.7109375" style="218" customWidth="1"/>
    <col min="4" max="7" width="30.7109375" style="217" customWidth="1"/>
    <col min="8" max="8" width="30.7109375" style="219" customWidth="1"/>
    <col min="9" max="16384" width="9.140625" style="219"/>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июня 2024 г.</v>
      </c>
      <c r="B2" s="6" t="s">
        <v>2</v>
      </c>
      <c r="C2" s="7" t="s">
        <v>738</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24" thickBot="1" x14ac:dyDescent="0.25">
      <c r="A6" s="436"/>
      <c r="B6" s="437"/>
      <c r="C6" s="438"/>
      <c r="D6" s="337" t="s">
        <v>171</v>
      </c>
      <c r="E6" s="268" t="s">
        <v>172</v>
      </c>
      <c r="F6" s="337" t="s">
        <v>173</v>
      </c>
      <c r="G6" s="268" t="s">
        <v>174</v>
      </c>
      <c r="H6" s="338" t="s">
        <v>175</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"2ГИС.ЧИТА" (версия для ПК); Интернет-площадка 2gis.ru на основе Cправочника организаций "2ГИС.ЧИТА"; Электронный справочник на основе Справочника организаций "2ГИС.ЧИТА" (мобильная версия); Интернет-площадки и Веб-приложения на основе Cправочника организаций "2ГИС.ЧИТА", http://api.2gis.ru/</v>
      </c>
      <c r="D7" s="31">
        <f>F7*1.2</f>
        <v>13320</v>
      </c>
      <c r="E7" s="32">
        <f>F7*1.1</f>
        <v>12210.000000000002</v>
      </c>
      <c r="F7" s="32">
        <v>11100</v>
      </c>
      <c r="G7" s="32">
        <f>F7*0.75</f>
        <v>8325</v>
      </c>
      <c r="H7" s="33">
        <f>F7*0.5</f>
        <v>5550</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"2ГИС.ЧИТА" (версия для ПК); Интернет-площадка 2gis.ru на основе Cправочника организаций "2ГИС.ЧИТА"; Электронный справочник на основе Справочника организаций "2ГИС.ЧИТА" (мобильная версия); Интернет-площадки и Веб-приложения на основе Cправочника организаций "2ГИС.ЧИТА",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"2ГИС.ЧИТА" (версия для ПК); Интернет-площадка 2gis.ru на основе Cправочника организаций "2ГИС.ЧИТА"; Электронный справочник на основе Справочника организаций "2ГИС.ЧИТА" (мобильная версия); Интернет-площадки и Веб-приложения на основе Cправочника организаций "2ГИС.ЧИТА", http://api.2gis.ru/</v>
      </c>
      <c r="D12" s="54">
        <f>F12*1.2</f>
        <v>13500</v>
      </c>
      <c r="E12" s="32">
        <f>F12*1.1</f>
        <v>12375.000000000002</v>
      </c>
      <c r="F12" s="32">
        <v>11250</v>
      </c>
      <c r="G12" s="32">
        <f>F12*0.75</f>
        <v>8437.5</v>
      </c>
      <c r="H12" s="33">
        <f>F12*0.5</f>
        <v>5625</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"2ГИС.ЧИТА" (версия для ПК); Интернет-площадка 2gis.ru на основе Cправочника организаций "2ГИС.ЧИТА"; Электронный справочник на основе Справочника организаций "2ГИС.ЧИТА" (мобильная версия); Интернет-площадки и Веб-приложения на основе Cправочника организаций "2ГИС.ЧИТА",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1650</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"2ГИС.ЧИТА"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"2ГИС.ЧИТА"; Электронный справочник "2ГИС.ЧИТА"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"2ГИС.ЧИТА"; Электронный справочник на основе Справочника организаций "2ГИС.ЧИТА" (мобильная версия); Интернет-площадки и Веб-приложения на основе Cправочника организаций "2ГИС.ЧИТА", http://api.2gis.ru/</v>
      </c>
      <c r="D23" s="271">
        <v>330</v>
      </c>
      <c r="E23" s="272"/>
      <c r="F23" s="272"/>
      <c r="G23" s="272"/>
      <c r="H23" s="273"/>
    </row>
    <row r="24" spans="1:8" s="16" customFormat="1" ht="94.5" customHeight="1" x14ac:dyDescent="0.2">
      <c r="A24" s="71"/>
      <c r="B24" s="92"/>
      <c r="C24" s="93"/>
      <c r="D24" s="94"/>
      <c r="E24" s="95"/>
      <c r="F24" s="95"/>
      <c r="G24" s="95"/>
      <c r="H24" s="274"/>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25" s="275"/>
      <c r="E25" s="276"/>
      <c r="F25" s="276"/>
      <c r="G25" s="276"/>
      <c r="H25" s="277"/>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"2ГИС.ЧИТА" (версия для ПК); Интернет-площадка 2gis.ru на основе Cправочника организаций "2ГИС.ЧИТА"; Электронный справочник на основе Справочника организаций "2ГИС.ЧИТА" (мобильная версия)</v>
      </c>
      <c r="D27" s="31">
        <f>F27*1.2</f>
        <v>18648</v>
      </c>
      <c r="E27" s="32">
        <f>F27*1.1</f>
        <v>17094</v>
      </c>
      <c r="F27" s="32">
        <v>15540</v>
      </c>
      <c r="G27" s="32">
        <f>F27*0.75</f>
        <v>11655</v>
      </c>
      <c r="H27" s="33">
        <f>F27*0.5</f>
        <v>7770</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"2ГИС.ЧИТА"; Электронный справочник на основе Справочника организаций "2ГИС.ЧИТА"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"2ГИС.ЧИТА" (версия для ПК); Интернет-площадка 2gis.ru на основе Cправочника организаций "2ГИС.ЧИТА"; Электронный справочник на основе Справочника организаций "2ГИС.ЧИТА" (мобильная версия)</v>
      </c>
      <c r="D32" s="54">
        <f>F32*1.2</f>
        <v>18907.2</v>
      </c>
      <c r="E32" s="32">
        <f>F32*1.1</f>
        <v>17331.600000000002</v>
      </c>
      <c r="F32" s="32">
        <v>15756</v>
      </c>
      <c r="G32" s="32">
        <f>F32*0.75</f>
        <v>11817</v>
      </c>
      <c r="H32" s="33">
        <f>F32*0.5</f>
        <v>7878</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"2ГИС.ЧИТА"; Электронный справочник на основе Справочника организаций "2ГИС.ЧИТА"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2400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"2ГИС.ЧИТА"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"2ГИС.ЧИТА"; Электронный справочник "2ГИС.ЧИТА"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"2ГИС.ЧИТА"; Электронный справочник на основе Справочника организаций "2ГИС.ЧИТА" (мобильная версия)</v>
      </c>
      <c r="D43" s="68">
        <v>468</v>
      </c>
      <c r="E43" s="69"/>
      <c r="F43" s="69"/>
      <c r="G43" s="69"/>
      <c r="H43" s="70"/>
    </row>
    <row r="44" spans="1:8" s="16" customFormat="1" ht="69.75" customHeight="1" x14ac:dyDescent="0.2">
      <c r="A44" s="71"/>
      <c r="B44" s="92"/>
      <c r="C44" s="93"/>
      <c r="D44" s="74"/>
      <c r="E44" s="75"/>
      <c r="F44" s="75"/>
      <c r="G44" s="75"/>
      <c r="H44" s="7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45" s="74"/>
      <c r="E45" s="75"/>
      <c r="F45" s="75"/>
      <c r="G45" s="75"/>
      <c r="H45" s="7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46" s="78"/>
      <c r="E46" s="79"/>
      <c r="F46" s="79"/>
      <c r="G46" s="79"/>
      <c r="H46" s="80"/>
    </row>
    <row r="47" spans="1:8" ht="21.75" thickBot="1" x14ac:dyDescent="0.25">
      <c r="A47" s="81"/>
      <c r="B47" s="129"/>
      <c r="C47" s="130"/>
      <c r="D47" s="113"/>
      <c r="E47" s="114"/>
      <c r="F47" s="114"/>
      <c r="G47" s="114"/>
      <c r="H47" s="115"/>
    </row>
    <row r="48" spans="1:8" ht="42.75" thickBot="1" x14ac:dyDescent="0.25">
      <c r="A48" s="278" t="s">
        <v>176</v>
      </c>
      <c r="B48" s="66" t="s">
        <v>177</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"2ГИС.ЧИТА" (версия для ПК)</v>
      </c>
      <c r="D48" s="279">
        <f>F48*1.2</f>
        <v>576</v>
      </c>
      <c r="E48" s="279">
        <f>F48*1.1</f>
        <v>528</v>
      </c>
      <c r="F48" s="279">
        <v>480</v>
      </c>
      <c r="G48" s="279">
        <f>F48*0.75</f>
        <v>360</v>
      </c>
      <c r="H48" s="279">
        <f>F48*0.5</f>
        <v>240</v>
      </c>
    </row>
    <row r="49" spans="1:8" ht="84.75" thickBot="1" x14ac:dyDescent="0.25">
      <c r="A49" s="278"/>
      <c r="B49" s="72" t="s">
        <v>178</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"2ГИС.ЧИТА" (версия для ПК); Интернет-площадка 2gis.ru на основе Cправочника организаций "2ГИС.ЧИТА"; Электронный справочник на основе Справочника организаций "2ГИС.ЧИТА" (мобильная версия)</v>
      </c>
      <c r="D49" s="280"/>
      <c r="E49" s="280"/>
      <c r="F49" s="280"/>
      <c r="G49" s="280"/>
      <c r="H49" s="280"/>
    </row>
    <row r="50" spans="1:8" ht="63.75" thickBot="1" x14ac:dyDescent="0.25">
      <c r="A50" s="278"/>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"2ГИС.ЧИТА"; Электронный справочник на основе Справочника организаций "2ГИС.ЧИТА" (мобильная версия)</v>
      </c>
      <c r="D50" s="280"/>
      <c r="E50" s="280"/>
      <c r="F50" s="280"/>
      <c r="G50" s="280"/>
      <c r="H50" s="280"/>
    </row>
    <row r="51" spans="1:8" ht="21.75" thickBot="1" x14ac:dyDescent="0.25">
      <c r="A51" s="81"/>
      <c r="B51" s="129"/>
      <c r="C51" s="130"/>
      <c r="D51" s="113"/>
      <c r="E51" s="114"/>
      <c r="F51" s="114"/>
      <c r="G51" s="114"/>
      <c r="H51" s="115"/>
    </row>
    <row r="52" spans="1:8" ht="42" x14ac:dyDescent="0.2">
      <c r="A52" s="281" t="s">
        <v>179</v>
      </c>
      <c r="B52" s="66" t="s">
        <v>180</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"2ГИС.ЧИТА" (версия для ПК)</v>
      </c>
      <c r="D52" s="89">
        <v>960</v>
      </c>
      <c r="E52" s="90"/>
      <c r="F52" s="90"/>
      <c r="G52" s="90"/>
      <c r="H52" s="91"/>
    </row>
    <row r="53" spans="1:8" ht="63.75"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"2ГИС.ЧИТА"; Электронный справочник на основе Справочника организаций "2ГИС.ЧИТА" (мобильная версия)</v>
      </c>
      <c r="D53" s="99"/>
      <c r="E53" s="100"/>
      <c r="F53" s="100"/>
      <c r="G53" s="100"/>
      <c r="H53" s="101"/>
    </row>
    <row r="54" spans="1:8" s="16" customFormat="1" ht="24.95" customHeight="1" thickBot="1" x14ac:dyDescent="0.25">
      <c r="A54" s="81"/>
      <c r="B54" s="82"/>
      <c r="C54" s="83"/>
      <c r="D54" s="113"/>
      <c r="E54" s="114"/>
      <c r="F54" s="114"/>
      <c r="G54" s="114"/>
      <c r="H54" s="115"/>
    </row>
    <row r="55" spans="1:8" s="16" customFormat="1" ht="48" customHeight="1" x14ac:dyDescent="0.2">
      <c r="A55" s="29" t="s">
        <v>31</v>
      </c>
      <c r="B55" s="30" t="s">
        <v>27</v>
      </c>
      <c r="C5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"2ГИС.ЧИТА" (версия для ПК); Интернет-площадка 2gis.ru на основе Cправочника организаций "2ГИС.ЧИТА"; Электронный справочник на основе Справочника организаций "2ГИС.ЧИТА" (мобильная версия); Интернет-площадки и Веб-приложения на основе Cправочника организаций "2ГИС.ЧИТА", http://api.2gis.ru/</v>
      </c>
      <c r="D55" s="31">
        <f>F55*1.2</f>
        <v>15984</v>
      </c>
      <c r="E55" s="32">
        <f>F55*1.1</f>
        <v>14652.000000000002</v>
      </c>
      <c r="F55" s="32">
        <v>13320</v>
      </c>
      <c r="G55" s="32">
        <f>F55*0.75</f>
        <v>9990</v>
      </c>
      <c r="H55" s="33">
        <f>F55*0.5</f>
        <v>6660</v>
      </c>
    </row>
    <row r="56" spans="1:8" s="16" customFormat="1" ht="132" customHeight="1" x14ac:dyDescent="0.2">
      <c r="A56" s="34"/>
      <c r="B56" s="35"/>
      <c r="C56" s="35"/>
      <c r="D56" s="36"/>
      <c r="E56" s="37"/>
      <c r="F56" s="37"/>
      <c r="G56" s="37"/>
      <c r="H56" s="38"/>
    </row>
    <row r="57" spans="1:8" s="16" customFormat="1" ht="127.5" customHeight="1" x14ac:dyDescent="0.2">
      <c r="A57" s="34"/>
      <c r="B57" s="39" t="s">
        <v>12</v>
      </c>
      <c r="C5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"2ГИС.ЧИТА" (версия для ПК); Интернет-площадка 2gis.ru на основе Cправочника организаций "2ГИС.ЧИТА"; Электронный справочник на основе Справочника организаций "2ГИС.ЧИТА" (мобильная версия); Интернет-площадки и Веб-приложения на основе Cправочника организаций "2ГИС.ЧИТА", http://api.2gis.ru/</v>
      </c>
      <c r="D57" s="36"/>
      <c r="E57" s="37"/>
      <c r="F57" s="37"/>
      <c r="G57" s="37"/>
      <c r="H57" s="38"/>
    </row>
    <row r="58" spans="1:8" s="16" customFormat="1" ht="127.5" customHeight="1" thickBot="1" x14ac:dyDescent="0.25">
      <c r="A58" s="119"/>
      <c r="B58" s="120" t="s">
        <v>33</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58" s="121"/>
      <c r="E58" s="122"/>
      <c r="F58" s="122"/>
      <c r="G58" s="122"/>
      <c r="H58" s="123"/>
    </row>
    <row r="59" spans="1:8" s="16" customFormat="1" ht="166.5" customHeight="1" thickBot="1" x14ac:dyDescent="0.25">
      <c r="A59" s="41"/>
      <c r="B59" s="42" t="s">
        <v>13</v>
      </c>
      <c r="C5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59" s="44"/>
      <c r="E59" s="45"/>
      <c r="F59" s="45"/>
      <c r="G59" s="45"/>
      <c r="H59" s="46"/>
    </row>
    <row r="60" spans="1:8" s="16" customFormat="1" ht="24.95" customHeight="1" thickBot="1" x14ac:dyDescent="0.25">
      <c r="A60" s="47"/>
      <c r="B60" s="48"/>
      <c r="C60" s="49"/>
      <c r="D60" s="50"/>
      <c r="E60" s="51"/>
      <c r="F60" s="51"/>
      <c r="G60" s="51"/>
      <c r="H60" s="52"/>
    </row>
    <row r="61" spans="1:8" s="16" customFormat="1" ht="48" customHeight="1" x14ac:dyDescent="0.2">
      <c r="A61" s="53" t="s">
        <v>35</v>
      </c>
      <c r="B61" s="30" t="s">
        <v>27</v>
      </c>
      <c r="C61"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"2ГИС.ЧИТА" (версия для ПК); Интернет-площадка 2gis.ru на основе Cправочника организаций "2ГИС.ЧИТА"; Электронный справочник на основе Справочника организаций "2ГИС.ЧИТА" (мобильная версия); Интернет-площадки и Веб-приложения на основе Cправочника организаций "2ГИС.ЧИТА", http://api.2gis.ru/</v>
      </c>
      <c r="D61" s="54">
        <f>F61*1.2</f>
        <v>16200</v>
      </c>
      <c r="E61" s="32">
        <f>F61*1.1</f>
        <v>14850.000000000002</v>
      </c>
      <c r="F61" s="32">
        <v>13500</v>
      </c>
      <c r="G61" s="32">
        <f>F61*0.75</f>
        <v>10125</v>
      </c>
      <c r="H61" s="33">
        <f>F61*0.5</f>
        <v>6750</v>
      </c>
    </row>
    <row r="62" spans="1:8" s="16" customFormat="1" ht="132" customHeight="1" x14ac:dyDescent="0.2">
      <c r="A62" s="55"/>
      <c r="B62" s="35"/>
      <c r="C62" s="35"/>
      <c r="D62" s="56"/>
      <c r="E62" s="37"/>
      <c r="F62" s="37"/>
      <c r="G62" s="37"/>
      <c r="H62" s="38"/>
    </row>
    <row r="63" spans="1:8" s="16" customFormat="1" ht="138.94999999999999" customHeight="1" x14ac:dyDescent="0.2">
      <c r="A63" s="55"/>
      <c r="B63" s="39" t="s">
        <v>12</v>
      </c>
      <c r="C63"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"2ГИС.ЧИТА" (версия для ПК); Интернет-площадка 2gis.ru на основе Cправочника организаций "2ГИС.ЧИТА"; Электронный справочник на основе Справочника организаций "2ГИС.ЧИТА" (мобильная версия); Интернет-площадки и Веб-приложения на основе Cправочника организаций "2ГИС.ЧИТА", http://api.2gis.ru/</v>
      </c>
      <c r="D63" s="56"/>
      <c r="E63" s="37"/>
      <c r="F63" s="37"/>
      <c r="G63" s="37"/>
      <c r="H63" s="38"/>
    </row>
    <row r="64" spans="1:8" s="16" customFormat="1" ht="166.5" customHeight="1" x14ac:dyDescent="0.2">
      <c r="A64" s="55"/>
      <c r="B64" s="57" t="s">
        <v>13</v>
      </c>
      <c r="C64"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64" s="56"/>
      <c r="E64" s="37"/>
      <c r="F64" s="37"/>
      <c r="G64" s="37"/>
      <c r="H64" s="38"/>
    </row>
    <row r="65" spans="1:8" s="16" customFormat="1" ht="92.25" customHeight="1" thickBot="1" x14ac:dyDescent="0.25">
      <c r="A65" s="59"/>
      <c r="B65" s="42" t="s">
        <v>36</v>
      </c>
      <c r="C65"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65" s="61"/>
      <c r="E65" s="45"/>
      <c r="F65" s="45"/>
      <c r="G65" s="45"/>
      <c r="H65" s="46"/>
    </row>
    <row r="66" spans="1:8" s="16" customFormat="1" ht="24.95" customHeight="1" thickBot="1" x14ac:dyDescent="0.25">
      <c r="A66" s="81"/>
      <c r="B66" s="82"/>
      <c r="C66" s="83"/>
      <c r="D66" s="84"/>
      <c r="E66" s="85"/>
      <c r="F66" s="85"/>
      <c r="G66" s="85"/>
      <c r="H66" s="86"/>
    </row>
    <row r="67" spans="1:8" s="16" customFormat="1" ht="50.1" customHeight="1" x14ac:dyDescent="0.2">
      <c r="A67" s="65" t="s">
        <v>37</v>
      </c>
      <c r="B67" s="87" t="s">
        <v>23</v>
      </c>
      <c r="C67"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"2ГИС.ЧИТА"; Электронный справочник на основе Справочника организаций "2ГИС.ЧИТА" (мобильная версия); Интернет-площадки и Веб-приложения на основе Cправочника организаций "2ГИС.ЧИТА", http://api.2gis.ru/</v>
      </c>
      <c r="D67" s="271">
        <v>330</v>
      </c>
      <c r="E67" s="272"/>
      <c r="F67" s="272"/>
      <c r="G67" s="272"/>
      <c r="H67" s="273"/>
    </row>
    <row r="68" spans="1:8" s="16" customFormat="1" ht="94.5" customHeight="1" x14ac:dyDescent="0.2">
      <c r="A68" s="71"/>
      <c r="B68" s="92"/>
      <c r="C68" s="93"/>
      <c r="D68" s="94"/>
      <c r="E68" s="95"/>
      <c r="F68" s="95"/>
      <c r="G68" s="95"/>
      <c r="H68" s="274"/>
    </row>
    <row r="69" spans="1:8" s="16" customFormat="1" ht="163.5" customHeight="1" thickBot="1" x14ac:dyDescent="0.25">
      <c r="A69" s="77"/>
      <c r="B69" s="97" t="s">
        <v>13</v>
      </c>
      <c r="C69"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69" s="275"/>
      <c r="E69" s="276"/>
      <c r="F69" s="276"/>
      <c r="G69" s="276"/>
      <c r="H69" s="277"/>
    </row>
    <row r="70" spans="1:8" ht="21.75" thickBot="1" x14ac:dyDescent="0.25">
      <c r="A70" s="81"/>
      <c r="B70" s="129"/>
      <c r="C70" s="130"/>
      <c r="D70" s="113"/>
      <c r="E70" s="114"/>
      <c r="F70" s="114"/>
      <c r="G70" s="114"/>
      <c r="H70" s="115"/>
    </row>
    <row r="71" spans="1:8" ht="50.1" customHeight="1" thickBot="1" x14ac:dyDescent="0.25">
      <c r="A71" s="136" t="s">
        <v>38</v>
      </c>
      <c r="B71" s="137"/>
      <c r="C71" s="137"/>
      <c r="D71" s="138" t="str">
        <f>"от "&amp;MIN(D72:D101)&amp;" до "&amp;MAX(D72:D101)</f>
        <v>от 1650 до 49500</v>
      </c>
      <c r="E71" s="139"/>
      <c r="F71" s="139"/>
      <c r="G71" s="139"/>
      <c r="H71" s="140"/>
    </row>
    <row r="72" spans="1:8" ht="37.5" customHeight="1" x14ac:dyDescent="0.2">
      <c r="A72" s="141" t="s">
        <v>39</v>
      </c>
      <c r="B72" s="142"/>
      <c r="C72" s="282" t="str">
        <f>"Электронный справочник на основе Справочника организаций "&amp;$C$2&amp;" (версия для ПК)"</f>
        <v>Электронный справочник на основе Справочника организаций "2ГИС.ЧИТА" (версия для ПК)</v>
      </c>
      <c r="D72" s="31">
        <v>1650</v>
      </c>
      <c r="E72" s="32"/>
      <c r="F72" s="32"/>
      <c r="G72" s="32"/>
      <c r="H72" s="33"/>
    </row>
    <row r="73" spans="1:8" ht="37.5" customHeight="1" x14ac:dyDescent="0.2">
      <c r="A73" s="147" t="s">
        <v>40</v>
      </c>
      <c r="B73" s="148"/>
      <c r="C73" s="143"/>
      <c r="D73" s="36">
        <v>3300</v>
      </c>
      <c r="E73" s="37"/>
      <c r="F73" s="37"/>
      <c r="G73" s="37"/>
      <c r="H73" s="38"/>
    </row>
    <row r="74" spans="1:8" ht="37.5" customHeight="1" x14ac:dyDescent="0.2">
      <c r="A74" s="147" t="s">
        <v>41</v>
      </c>
      <c r="B74" s="148"/>
      <c r="C74" s="143"/>
      <c r="D74" s="36">
        <v>4950</v>
      </c>
      <c r="E74" s="37"/>
      <c r="F74" s="37"/>
      <c r="G74" s="37"/>
      <c r="H74" s="38"/>
    </row>
    <row r="75" spans="1:8" ht="37.5" customHeight="1" x14ac:dyDescent="0.2">
      <c r="A75" s="147" t="s">
        <v>42</v>
      </c>
      <c r="B75" s="148"/>
      <c r="C75" s="143"/>
      <c r="D75" s="36">
        <v>6600</v>
      </c>
      <c r="E75" s="37"/>
      <c r="F75" s="37"/>
      <c r="G75" s="37"/>
      <c r="H75" s="38"/>
    </row>
    <row r="76" spans="1:8" ht="37.5" customHeight="1" x14ac:dyDescent="0.2">
      <c r="A76" s="147" t="s">
        <v>43</v>
      </c>
      <c r="B76" s="148"/>
      <c r="C76" s="143"/>
      <c r="D76" s="36">
        <v>8250</v>
      </c>
      <c r="E76" s="37"/>
      <c r="F76" s="37"/>
      <c r="G76" s="37"/>
      <c r="H76" s="38"/>
    </row>
    <row r="77" spans="1:8" ht="37.5" customHeight="1" x14ac:dyDescent="0.2">
      <c r="A77" s="147" t="s">
        <v>44</v>
      </c>
      <c r="B77" s="148"/>
      <c r="C77" s="143"/>
      <c r="D77" s="36">
        <v>9900</v>
      </c>
      <c r="E77" s="37"/>
      <c r="F77" s="37"/>
      <c r="G77" s="37"/>
      <c r="H77" s="38"/>
    </row>
    <row r="78" spans="1:8" ht="37.5" customHeight="1" x14ac:dyDescent="0.2">
      <c r="A78" s="147" t="s">
        <v>45</v>
      </c>
      <c r="B78" s="148"/>
      <c r="C78" s="143"/>
      <c r="D78" s="36">
        <v>11550</v>
      </c>
      <c r="E78" s="37"/>
      <c r="F78" s="37"/>
      <c r="G78" s="37"/>
      <c r="H78" s="38"/>
    </row>
    <row r="79" spans="1:8" ht="37.5" customHeight="1" x14ac:dyDescent="0.2">
      <c r="A79" s="147" t="s">
        <v>46</v>
      </c>
      <c r="B79" s="148"/>
      <c r="C79" s="143"/>
      <c r="D79" s="36">
        <v>13200</v>
      </c>
      <c r="E79" s="37"/>
      <c r="F79" s="37"/>
      <c r="G79" s="37"/>
      <c r="H79" s="38"/>
    </row>
    <row r="80" spans="1:8" ht="37.5" customHeight="1" x14ac:dyDescent="0.2">
      <c r="A80" s="147" t="s">
        <v>47</v>
      </c>
      <c r="B80" s="148"/>
      <c r="C80" s="143"/>
      <c r="D80" s="36">
        <v>14850</v>
      </c>
      <c r="E80" s="37"/>
      <c r="F80" s="37"/>
      <c r="G80" s="37"/>
      <c r="H80" s="38"/>
    </row>
    <row r="81" spans="1:8" ht="37.5" customHeight="1" x14ac:dyDescent="0.2">
      <c r="A81" s="147" t="s">
        <v>48</v>
      </c>
      <c r="B81" s="148"/>
      <c r="C81" s="143"/>
      <c r="D81" s="36">
        <v>16500</v>
      </c>
      <c r="E81" s="37"/>
      <c r="F81" s="37"/>
      <c r="G81" s="37"/>
      <c r="H81" s="38"/>
    </row>
    <row r="82" spans="1:8" ht="37.5" customHeight="1" x14ac:dyDescent="0.2">
      <c r="A82" s="147" t="s">
        <v>49</v>
      </c>
      <c r="B82" s="148"/>
      <c r="C82" s="143"/>
      <c r="D82" s="36">
        <v>18150</v>
      </c>
      <c r="E82" s="37"/>
      <c r="F82" s="37"/>
      <c r="G82" s="37"/>
      <c r="H82" s="38"/>
    </row>
    <row r="83" spans="1:8" ht="37.5" customHeight="1" x14ac:dyDescent="0.2">
      <c r="A83" s="147" t="s">
        <v>50</v>
      </c>
      <c r="B83" s="148"/>
      <c r="C83" s="143"/>
      <c r="D83" s="36">
        <v>19800</v>
      </c>
      <c r="E83" s="37"/>
      <c r="F83" s="37"/>
      <c r="G83" s="37"/>
      <c r="H83" s="38"/>
    </row>
    <row r="84" spans="1:8" ht="37.5" customHeight="1" x14ac:dyDescent="0.2">
      <c r="A84" s="147" t="s">
        <v>51</v>
      </c>
      <c r="B84" s="148"/>
      <c r="C84" s="143"/>
      <c r="D84" s="36">
        <v>21450</v>
      </c>
      <c r="E84" s="37"/>
      <c r="F84" s="37"/>
      <c r="G84" s="37"/>
      <c r="H84" s="38"/>
    </row>
    <row r="85" spans="1:8" ht="37.5" customHeight="1" x14ac:dyDescent="0.2">
      <c r="A85" s="147" t="s">
        <v>52</v>
      </c>
      <c r="B85" s="148"/>
      <c r="C85" s="143"/>
      <c r="D85" s="36">
        <v>23100</v>
      </c>
      <c r="E85" s="37"/>
      <c r="F85" s="37"/>
      <c r="G85" s="37"/>
      <c r="H85" s="38"/>
    </row>
    <row r="86" spans="1:8" ht="37.5" customHeight="1" x14ac:dyDescent="0.2">
      <c r="A86" s="147" t="s">
        <v>53</v>
      </c>
      <c r="B86" s="148"/>
      <c r="C86" s="143"/>
      <c r="D86" s="36">
        <v>24750</v>
      </c>
      <c r="E86" s="37"/>
      <c r="F86" s="37"/>
      <c r="G86" s="37"/>
      <c r="H86" s="38"/>
    </row>
    <row r="87" spans="1:8" ht="37.5" customHeight="1" x14ac:dyDescent="0.2">
      <c r="A87" s="147" t="s">
        <v>54</v>
      </c>
      <c r="B87" s="148"/>
      <c r="C87" s="143"/>
      <c r="D87" s="36">
        <v>26400</v>
      </c>
      <c r="E87" s="37"/>
      <c r="F87" s="37"/>
      <c r="G87" s="37"/>
      <c r="H87" s="38"/>
    </row>
    <row r="88" spans="1:8" ht="37.5" customHeight="1" x14ac:dyDescent="0.2">
      <c r="A88" s="147" t="s">
        <v>55</v>
      </c>
      <c r="B88" s="148"/>
      <c r="C88" s="143"/>
      <c r="D88" s="36">
        <v>28050</v>
      </c>
      <c r="E88" s="37"/>
      <c r="F88" s="37"/>
      <c r="G88" s="37"/>
      <c r="H88" s="38"/>
    </row>
    <row r="89" spans="1:8" ht="37.5" customHeight="1" x14ac:dyDescent="0.2">
      <c r="A89" s="147" t="s">
        <v>56</v>
      </c>
      <c r="B89" s="148"/>
      <c r="C89" s="143"/>
      <c r="D89" s="36">
        <v>29700</v>
      </c>
      <c r="E89" s="37"/>
      <c r="F89" s="37"/>
      <c r="G89" s="37"/>
      <c r="H89" s="38"/>
    </row>
    <row r="90" spans="1:8" ht="37.5" customHeight="1" x14ac:dyDescent="0.2">
      <c r="A90" s="147" t="s">
        <v>57</v>
      </c>
      <c r="B90" s="148"/>
      <c r="C90" s="143"/>
      <c r="D90" s="36">
        <v>31350</v>
      </c>
      <c r="E90" s="37"/>
      <c r="F90" s="37"/>
      <c r="G90" s="37"/>
      <c r="H90" s="38"/>
    </row>
    <row r="91" spans="1:8" ht="37.5" customHeight="1" x14ac:dyDescent="0.2">
      <c r="A91" s="147" t="s">
        <v>58</v>
      </c>
      <c r="B91" s="148"/>
      <c r="C91" s="143"/>
      <c r="D91" s="36">
        <v>33000</v>
      </c>
      <c r="E91" s="37"/>
      <c r="F91" s="37"/>
      <c r="G91" s="37"/>
      <c r="H91" s="38"/>
    </row>
    <row r="92" spans="1:8" ht="37.5" customHeight="1" x14ac:dyDescent="0.2">
      <c r="A92" s="147" t="s">
        <v>181</v>
      </c>
      <c r="B92" s="148"/>
      <c r="C92" s="143"/>
      <c r="D92" s="36">
        <v>34650</v>
      </c>
      <c r="E92" s="37"/>
      <c r="F92" s="37"/>
      <c r="G92" s="37"/>
      <c r="H92" s="38"/>
    </row>
    <row r="93" spans="1:8" ht="37.5" customHeight="1" x14ac:dyDescent="0.2">
      <c r="A93" s="147" t="s">
        <v>182</v>
      </c>
      <c r="B93" s="148"/>
      <c r="C93" s="143"/>
      <c r="D93" s="36">
        <v>36300</v>
      </c>
      <c r="E93" s="37"/>
      <c r="F93" s="37"/>
      <c r="G93" s="37"/>
      <c r="H93" s="38"/>
    </row>
    <row r="94" spans="1:8" ht="37.5" customHeight="1" x14ac:dyDescent="0.2">
      <c r="A94" s="147" t="s">
        <v>183</v>
      </c>
      <c r="B94" s="148"/>
      <c r="C94" s="143"/>
      <c r="D94" s="36">
        <v>37950</v>
      </c>
      <c r="E94" s="37"/>
      <c r="F94" s="37"/>
      <c r="G94" s="37"/>
      <c r="H94" s="38"/>
    </row>
    <row r="95" spans="1:8" ht="37.5" customHeight="1" x14ac:dyDescent="0.2">
      <c r="A95" s="147" t="s">
        <v>184</v>
      </c>
      <c r="B95" s="148"/>
      <c r="C95" s="143"/>
      <c r="D95" s="36">
        <v>39600</v>
      </c>
      <c r="E95" s="37"/>
      <c r="F95" s="37"/>
      <c r="G95" s="37"/>
      <c r="H95" s="38"/>
    </row>
    <row r="96" spans="1:8" ht="37.5" customHeight="1" x14ac:dyDescent="0.2">
      <c r="A96" s="147" t="s">
        <v>185</v>
      </c>
      <c r="B96" s="148"/>
      <c r="C96" s="143"/>
      <c r="D96" s="36">
        <v>41250</v>
      </c>
      <c r="E96" s="37"/>
      <c r="F96" s="37"/>
      <c r="G96" s="37"/>
      <c r="H96" s="38"/>
    </row>
    <row r="97" spans="1:8" ht="37.5" customHeight="1" x14ac:dyDescent="0.2">
      <c r="A97" s="147" t="s">
        <v>186</v>
      </c>
      <c r="B97" s="148"/>
      <c r="C97" s="143"/>
      <c r="D97" s="36">
        <v>42900</v>
      </c>
      <c r="E97" s="37"/>
      <c r="F97" s="37"/>
      <c r="G97" s="37"/>
      <c r="H97" s="38"/>
    </row>
    <row r="98" spans="1:8" ht="37.5" customHeight="1" x14ac:dyDescent="0.2">
      <c r="A98" s="147" t="s">
        <v>187</v>
      </c>
      <c r="B98" s="148"/>
      <c r="C98" s="143"/>
      <c r="D98" s="36">
        <v>44550</v>
      </c>
      <c r="E98" s="37"/>
      <c r="F98" s="37"/>
      <c r="G98" s="37"/>
      <c r="H98" s="38"/>
    </row>
    <row r="99" spans="1:8" ht="37.5" customHeight="1" x14ac:dyDescent="0.2">
      <c r="A99" s="147" t="s">
        <v>188</v>
      </c>
      <c r="B99" s="148"/>
      <c r="C99" s="143"/>
      <c r="D99" s="36">
        <v>46200</v>
      </c>
      <c r="E99" s="37"/>
      <c r="F99" s="37"/>
      <c r="G99" s="37"/>
      <c r="H99" s="38"/>
    </row>
    <row r="100" spans="1:8" ht="37.5" customHeight="1" x14ac:dyDescent="0.2">
      <c r="A100" s="147" t="s">
        <v>189</v>
      </c>
      <c r="B100" s="148"/>
      <c r="C100" s="143"/>
      <c r="D100" s="36">
        <v>47850</v>
      </c>
      <c r="E100" s="37"/>
      <c r="F100" s="37"/>
      <c r="G100" s="37"/>
      <c r="H100" s="38"/>
    </row>
    <row r="101" spans="1:8" ht="37.5" customHeight="1" thickBot="1" x14ac:dyDescent="0.25">
      <c r="A101" s="147" t="s">
        <v>190</v>
      </c>
      <c r="B101" s="148"/>
      <c r="C101" s="143"/>
      <c r="D101" s="36">
        <v>49500</v>
      </c>
      <c r="E101" s="37"/>
      <c r="F101" s="37"/>
      <c r="G101" s="37"/>
      <c r="H101" s="38"/>
    </row>
    <row r="102" spans="1:8" ht="50.1" customHeight="1" thickBot="1" x14ac:dyDescent="0.25">
      <c r="A102" s="136" t="s">
        <v>59</v>
      </c>
      <c r="B102" s="137"/>
      <c r="C102" s="137"/>
      <c r="D102" s="138" t="str">
        <f>"от "&amp;MIN(D103:D112)&amp;" до "&amp;MAX(D103:D112)</f>
        <v>от 150 до 5652</v>
      </c>
      <c r="E102" s="139"/>
      <c r="F102" s="139"/>
      <c r="G102" s="139"/>
      <c r="H102" s="140"/>
    </row>
    <row r="103" spans="1:8" ht="151.5" x14ac:dyDescent="0.2">
      <c r="A103" s="149" t="s">
        <v>60</v>
      </c>
      <c r="B103" s="150" t="s">
        <v>13</v>
      </c>
      <c r="C103" s="151" t="str">
        <f t="shared" ref="C103"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103" s="152">
        <v>1590</v>
      </c>
      <c r="E103" s="152"/>
      <c r="F103" s="152"/>
      <c r="G103" s="152"/>
      <c r="H103" s="153"/>
    </row>
    <row r="104" spans="1:8" ht="37.5" customHeight="1" x14ac:dyDescent="0.2">
      <c r="A104" s="154" t="s">
        <v>61</v>
      </c>
      <c r="B104" s="155"/>
      <c r="C104" s="156" t="str">
        <f>"Электронный справочник на основе Справочника организаций "&amp;$C$2&amp;" (версия для ПК)"</f>
        <v>Электронный справочник на основе Справочника организаций "2ГИС.ЧИТА" (версия для ПК)</v>
      </c>
      <c r="D104" s="157">
        <v>150</v>
      </c>
      <c r="E104" s="157"/>
      <c r="F104" s="157"/>
      <c r="G104" s="157"/>
      <c r="H104" s="158"/>
    </row>
    <row r="105" spans="1:8" ht="37.5" customHeight="1" x14ac:dyDescent="0.2">
      <c r="A105" s="154" t="s">
        <v>62</v>
      </c>
      <c r="B105" s="155"/>
      <c r="C105" s="159"/>
      <c r="D105" s="157">
        <v>4404</v>
      </c>
      <c r="E105" s="157"/>
      <c r="F105" s="157"/>
      <c r="G105" s="157"/>
      <c r="H105" s="158"/>
    </row>
    <row r="106" spans="1:8" ht="37.5" customHeight="1" x14ac:dyDescent="0.2">
      <c r="A106" s="154" t="s">
        <v>63</v>
      </c>
      <c r="B106" s="155"/>
      <c r="C106" s="159"/>
      <c r="D106" s="157">
        <v>1044</v>
      </c>
      <c r="E106" s="157"/>
      <c r="F106" s="157"/>
      <c r="G106" s="157"/>
      <c r="H106" s="158"/>
    </row>
    <row r="107" spans="1:8" ht="37.5" customHeight="1" x14ac:dyDescent="0.2">
      <c r="A107" s="160" t="s">
        <v>64</v>
      </c>
      <c r="B107" s="161"/>
      <c r="C107" s="159"/>
      <c r="D107" s="157">
        <v>1326</v>
      </c>
      <c r="E107" s="157"/>
      <c r="F107" s="157"/>
      <c r="G107" s="157"/>
      <c r="H107" s="158"/>
    </row>
    <row r="108" spans="1:8" ht="37.5" customHeight="1" x14ac:dyDescent="0.2">
      <c r="A108" s="154" t="s">
        <v>65</v>
      </c>
      <c r="B108" s="155"/>
      <c r="C108" s="159"/>
      <c r="D108" s="157">
        <v>480</v>
      </c>
      <c r="E108" s="157"/>
      <c r="F108" s="157"/>
      <c r="G108" s="157"/>
      <c r="H108" s="158"/>
    </row>
    <row r="109" spans="1:8" ht="37.5" customHeight="1" x14ac:dyDescent="0.2">
      <c r="A109" s="154" t="s">
        <v>66</v>
      </c>
      <c r="B109" s="155"/>
      <c r="C109" s="159"/>
      <c r="D109" s="157">
        <v>480</v>
      </c>
      <c r="E109" s="157"/>
      <c r="F109" s="157"/>
      <c r="G109" s="157"/>
      <c r="H109" s="158"/>
    </row>
    <row r="110" spans="1:8" ht="37.5" customHeight="1" x14ac:dyDescent="0.2">
      <c r="A110" s="154" t="s">
        <v>67</v>
      </c>
      <c r="B110" s="155"/>
      <c r="C110" s="159"/>
      <c r="D110" s="157">
        <v>960</v>
      </c>
      <c r="E110" s="157"/>
      <c r="F110" s="157"/>
      <c r="G110" s="157"/>
      <c r="H110" s="158"/>
    </row>
    <row r="111" spans="1:8" ht="37.5" customHeight="1" x14ac:dyDescent="0.2">
      <c r="A111" s="154" t="s">
        <v>68</v>
      </c>
      <c r="B111" s="155"/>
      <c r="C111" s="159"/>
      <c r="D111" s="157">
        <v>1440</v>
      </c>
      <c r="E111" s="157"/>
      <c r="F111" s="157"/>
      <c r="G111" s="157"/>
      <c r="H111" s="158"/>
    </row>
    <row r="112" spans="1:8" ht="37.5" customHeight="1" thickBot="1" x14ac:dyDescent="0.25">
      <c r="A112" s="162" t="s">
        <v>69</v>
      </c>
      <c r="B112" s="163"/>
      <c r="C112" s="164"/>
      <c r="D112" s="165">
        <v>5652</v>
      </c>
      <c r="E112" s="165"/>
      <c r="F112" s="165"/>
      <c r="G112" s="165"/>
      <c r="H112" s="166"/>
    </row>
    <row r="113" spans="1:8" s="16" customFormat="1" ht="117.75" customHeight="1" thickBot="1" x14ac:dyDescent="0.25">
      <c r="A113" s="287" t="s">
        <v>71</v>
      </c>
      <c r="B113" s="288"/>
      <c r="C113" s="28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"2ГИС.ЧИТА" (версия для ПК); Интернет-площадка 2gis.ru на основе Cправочника организаций "2ГИС.ЧИТА"; Электронный справочник на основе Справочника организаций "2ГИС.ЧИТА" (мобильная версия); Интернет-площадки и Веб-приложения на основе Cправочника организаций "2ГИС.ЧИТА", http://api.2gis.ru/</v>
      </c>
      <c r="D113" s="45">
        <v>30</v>
      </c>
      <c r="E113" s="45"/>
      <c r="F113" s="45"/>
      <c r="G113" s="45"/>
      <c r="H113" s="46"/>
    </row>
    <row r="114" spans="1:8" ht="50.1" customHeight="1" thickBot="1" x14ac:dyDescent="0.25">
      <c r="A114" s="24" t="s">
        <v>72</v>
      </c>
      <c r="B114" s="25"/>
      <c r="C114" s="26"/>
      <c r="D114" s="173" t="str">
        <f>"от "&amp;MIN(D116,D136:H137,F176,D138:H152)&amp;" до "&amp;MAX(D116,D136:H137,F176,D138:H152)</f>
        <v>от 750 до 15000</v>
      </c>
      <c r="E114" s="173"/>
      <c r="F114" s="173"/>
      <c r="G114" s="173"/>
      <c r="H114" s="174"/>
    </row>
    <row r="115" spans="1:8" ht="21.75" thickBot="1" x14ac:dyDescent="0.25">
      <c r="A115" s="290"/>
      <c r="B115" s="291"/>
      <c r="C115" s="130"/>
      <c r="D115" s="292"/>
      <c r="E115" s="292"/>
      <c r="F115" s="292"/>
      <c r="G115" s="292"/>
      <c r="H115" s="293"/>
    </row>
    <row r="116" spans="1:8" ht="57" customHeight="1" thickBot="1" x14ac:dyDescent="0.25">
      <c r="A116" s="179" t="s">
        <v>73</v>
      </c>
      <c r="B116" s="180"/>
      <c r="C116"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"2ГИС.ЧИТА" (версия для ПК); Интернет-площадка 2gis.kz на основе Cправочника организаций "2ГИС.ЧИТА"; Электронный справочник на основе Справочника организаций "2ГИС.ЧИТА" (мобильная версия); Интернет-площадки и Веб-приложения на основе Cправочника организаций "2ГИС.ЧИТА", http://api.2gis.kz/</v>
      </c>
      <c r="D116" s="182">
        <v>8040</v>
      </c>
      <c r="E116" s="182"/>
      <c r="F116" s="182"/>
      <c r="G116" s="182"/>
      <c r="H116" s="183"/>
    </row>
    <row r="117" spans="1:8" ht="57" customHeight="1" thickBot="1" x14ac:dyDescent="0.25">
      <c r="A117" s="184" t="s">
        <v>74</v>
      </c>
      <c r="B117" s="185"/>
      <c r="C117" s="186"/>
      <c r="D117" s="187" t="s">
        <v>75</v>
      </c>
      <c r="E117" s="188"/>
      <c r="F117" s="188"/>
      <c r="G117" s="188"/>
      <c r="H117" s="189"/>
    </row>
    <row r="118" spans="1:8" ht="57" customHeight="1" x14ac:dyDescent="0.2">
      <c r="A118" s="190" t="s">
        <v>76</v>
      </c>
      <c r="B118" s="191"/>
      <c r="C118" s="186"/>
      <c r="D118" s="157">
        <f>D116/4</f>
        <v>2010</v>
      </c>
      <c r="E118" s="157"/>
      <c r="F118" s="157"/>
      <c r="G118" s="157"/>
      <c r="H118" s="158"/>
    </row>
    <row r="119" spans="1:8" ht="57" customHeight="1" x14ac:dyDescent="0.2">
      <c r="A119" s="190" t="s">
        <v>77</v>
      </c>
      <c r="B119" s="191"/>
      <c r="C119" s="186"/>
      <c r="D119" s="157">
        <f>D116/5</f>
        <v>1608</v>
      </c>
      <c r="E119" s="157"/>
      <c r="F119" s="157"/>
      <c r="G119" s="157"/>
      <c r="H119" s="158"/>
    </row>
    <row r="120" spans="1:8" ht="57" customHeight="1" x14ac:dyDescent="0.2">
      <c r="A120" s="190" t="s">
        <v>78</v>
      </c>
      <c r="B120" s="191"/>
      <c r="C120" s="186"/>
      <c r="D120" s="157">
        <f>D116/6</f>
        <v>1340</v>
      </c>
      <c r="E120" s="157"/>
      <c r="F120" s="157"/>
      <c r="G120" s="157"/>
      <c r="H120" s="158"/>
    </row>
    <row r="121" spans="1:8" ht="57" customHeight="1" x14ac:dyDescent="0.2">
      <c r="A121" s="190" t="s">
        <v>79</v>
      </c>
      <c r="B121" s="191"/>
      <c r="C121" s="186"/>
      <c r="D121" s="157">
        <f>D116/7</f>
        <v>1148.5714285714287</v>
      </c>
      <c r="E121" s="157"/>
      <c r="F121" s="157"/>
      <c r="G121" s="157"/>
      <c r="H121" s="158"/>
    </row>
    <row r="122" spans="1:8" ht="57" customHeight="1" x14ac:dyDescent="0.2">
      <c r="A122" s="190" t="s">
        <v>80</v>
      </c>
      <c r="B122" s="191"/>
      <c r="C122" s="186"/>
      <c r="D122" s="157">
        <f>D116/8</f>
        <v>1005</v>
      </c>
      <c r="E122" s="157"/>
      <c r="F122" s="157"/>
      <c r="G122" s="157"/>
      <c r="H122" s="158"/>
    </row>
    <row r="123" spans="1:8" ht="57" customHeight="1" x14ac:dyDescent="0.2">
      <c r="A123" s="190" t="s">
        <v>81</v>
      </c>
      <c r="B123" s="191"/>
      <c r="C123" s="186"/>
      <c r="D123" s="157">
        <f>D116/9</f>
        <v>893.33333333333337</v>
      </c>
      <c r="E123" s="157"/>
      <c r="F123" s="157"/>
      <c r="G123" s="157"/>
      <c r="H123" s="158"/>
    </row>
    <row r="124" spans="1:8" ht="57" customHeight="1" x14ac:dyDescent="0.2">
      <c r="A124" s="190" t="s">
        <v>82</v>
      </c>
      <c r="B124" s="191"/>
      <c r="C124" s="186"/>
      <c r="D124" s="157">
        <f>D116/10</f>
        <v>804</v>
      </c>
      <c r="E124" s="157"/>
      <c r="F124" s="157"/>
      <c r="G124" s="157"/>
      <c r="H124" s="158"/>
    </row>
    <row r="125" spans="1:8" ht="57" customHeight="1" thickBot="1" x14ac:dyDescent="0.25">
      <c r="A125" s="179" t="s">
        <v>83</v>
      </c>
      <c r="B125" s="180"/>
      <c r="C125" s="186"/>
      <c r="D125" s="182">
        <v>6960</v>
      </c>
      <c r="E125" s="182"/>
      <c r="F125" s="182"/>
      <c r="G125" s="182"/>
      <c r="H125" s="183"/>
    </row>
    <row r="126" spans="1:8" ht="57" customHeight="1" thickBot="1" x14ac:dyDescent="0.25">
      <c r="A126" s="184" t="s">
        <v>74</v>
      </c>
      <c r="B126" s="185"/>
      <c r="C126" s="186"/>
      <c r="D126" s="187" t="s">
        <v>75</v>
      </c>
      <c r="E126" s="188"/>
      <c r="F126" s="188"/>
      <c r="G126" s="188"/>
      <c r="H126" s="189"/>
    </row>
    <row r="127" spans="1:8" ht="57" customHeight="1" x14ac:dyDescent="0.2">
      <c r="A127" s="190" t="s">
        <v>76</v>
      </c>
      <c r="B127" s="191"/>
      <c r="C127" s="186"/>
      <c r="D127" s="157">
        <v>1740</v>
      </c>
      <c r="E127" s="157"/>
      <c r="F127" s="157"/>
      <c r="G127" s="157"/>
      <c r="H127" s="158"/>
    </row>
    <row r="128" spans="1:8" ht="57" customHeight="1" x14ac:dyDescent="0.2">
      <c r="A128" s="190" t="s">
        <v>77</v>
      </c>
      <c r="B128" s="191"/>
      <c r="C128" s="186"/>
      <c r="D128" s="157">
        <v>1392</v>
      </c>
      <c r="E128" s="157"/>
      <c r="F128" s="157"/>
      <c r="G128" s="157"/>
      <c r="H128" s="158"/>
    </row>
    <row r="129" spans="1:8" ht="57" customHeight="1" x14ac:dyDescent="0.2">
      <c r="A129" s="190" t="s">
        <v>78</v>
      </c>
      <c r="B129" s="191"/>
      <c r="C129" s="186"/>
      <c r="D129" s="157">
        <v>1160</v>
      </c>
      <c r="E129" s="157"/>
      <c r="F129" s="157"/>
      <c r="G129" s="157"/>
      <c r="H129" s="158"/>
    </row>
    <row r="130" spans="1:8" ht="57" customHeight="1" x14ac:dyDescent="0.2">
      <c r="A130" s="190" t="s">
        <v>79</v>
      </c>
      <c r="B130" s="191"/>
      <c r="C130" s="186"/>
      <c r="D130" s="157">
        <v>994.28571428571422</v>
      </c>
      <c r="E130" s="157"/>
      <c r="F130" s="157"/>
      <c r="G130" s="157"/>
      <c r="H130" s="158"/>
    </row>
    <row r="131" spans="1:8" ht="57" customHeight="1" x14ac:dyDescent="0.2">
      <c r="A131" s="190" t="s">
        <v>80</v>
      </c>
      <c r="B131" s="191"/>
      <c r="C131" s="186"/>
      <c r="D131" s="157">
        <v>870</v>
      </c>
      <c r="E131" s="157"/>
      <c r="F131" s="157"/>
      <c r="G131" s="157"/>
      <c r="H131" s="158"/>
    </row>
    <row r="132" spans="1:8" ht="57" customHeight="1" x14ac:dyDescent="0.2">
      <c r="A132" s="190" t="s">
        <v>81</v>
      </c>
      <c r="B132" s="191"/>
      <c r="C132" s="186"/>
      <c r="D132" s="157">
        <v>773.33333333333337</v>
      </c>
      <c r="E132" s="157"/>
      <c r="F132" s="157"/>
      <c r="G132" s="157"/>
      <c r="H132" s="158"/>
    </row>
    <row r="133" spans="1:8" ht="57" customHeight="1" thickBot="1" x14ac:dyDescent="0.25">
      <c r="A133" s="190" t="s">
        <v>82</v>
      </c>
      <c r="B133" s="191"/>
      <c r="C133" s="194"/>
      <c r="D133" s="157">
        <v>696</v>
      </c>
      <c r="E133" s="157"/>
      <c r="F133" s="157"/>
      <c r="G133" s="157"/>
      <c r="H133" s="158"/>
    </row>
    <row r="134" spans="1:8" s="16" customFormat="1" ht="62.45" customHeight="1" thickBot="1" x14ac:dyDescent="0.25">
      <c r="A134" s="195" t="s">
        <v>84</v>
      </c>
      <c r="B134" s="196"/>
      <c r="C134"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134" s="44">
        <v>8004</v>
      </c>
      <c r="E134" s="45"/>
      <c r="F134" s="45"/>
      <c r="G134" s="45"/>
      <c r="H134" s="46"/>
    </row>
    <row r="135" spans="1:8" ht="21.75" thickBot="1" x14ac:dyDescent="0.25">
      <c r="A135" s="290"/>
      <c r="B135" s="291"/>
      <c r="C135" s="125"/>
      <c r="D135" s="292"/>
      <c r="E135" s="292"/>
      <c r="F135" s="292"/>
      <c r="G135" s="292"/>
      <c r="H135" s="293"/>
    </row>
    <row r="136" spans="1:8" ht="50.1" customHeight="1" x14ac:dyDescent="0.2">
      <c r="A136" s="160" t="s">
        <v>85</v>
      </c>
      <c r="B136" s="161"/>
      <c r="C136" s="201" t="str">
        <f>"Интернет-площадка 2gis.ru на основе Cправочника организаций "&amp;$C$2&amp;""</f>
        <v>Интернет-площадка 2gis.ru на основе Cправочника организаций "2ГИС.ЧИТА"</v>
      </c>
      <c r="D136" s="31">
        <v>4500</v>
      </c>
      <c r="E136" s="32"/>
      <c r="F136" s="32"/>
      <c r="G136" s="32"/>
      <c r="H136" s="33"/>
    </row>
    <row r="137" spans="1:8" ht="50.1" customHeight="1" x14ac:dyDescent="0.2">
      <c r="A137" s="160" t="s">
        <v>86</v>
      </c>
      <c r="B137" s="161"/>
      <c r="C137" s="202" t="str">
        <f>"Электронный справочник на основе Справочника организаций "&amp;$C$2&amp;" (версия для ПК)"</f>
        <v>Электронный справочник на основе Справочника организаций "2ГИС.ЧИТА" (версия для ПК)</v>
      </c>
      <c r="D137" s="121">
        <v>2100</v>
      </c>
      <c r="E137" s="122"/>
      <c r="F137" s="122"/>
      <c r="G137" s="122"/>
      <c r="H137" s="123"/>
    </row>
    <row r="138" spans="1:8" ht="50.1" customHeight="1" x14ac:dyDescent="0.2">
      <c r="A138" s="160" t="s">
        <v>87</v>
      </c>
      <c r="B138" s="161"/>
      <c r="C138" s="202" t="str">
        <f>"Электронный справочник на основе Справочника организаций "&amp;$C$2&amp;" (версия для ПК)"</f>
        <v>Электронный справочник на основе Справочника организаций "2ГИС.ЧИТА" (версия для ПК)</v>
      </c>
      <c r="D138" s="36">
        <v>7500</v>
      </c>
      <c r="E138" s="37"/>
      <c r="F138" s="37"/>
      <c r="G138" s="37"/>
      <c r="H138" s="38"/>
    </row>
    <row r="139" spans="1:8" ht="50.1" customHeight="1" x14ac:dyDescent="0.2">
      <c r="A139" s="160" t="s">
        <v>88</v>
      </c>
      <c r="B139" s="161"/>
      <c r="C139" s="202" t="str">
        <f>"Интернет-площадка 2gis.ru на основе Cправочника организаций "&amp;$C$2&amp;""</f>
        <v>Интернет-площадка 2gis.ru на основе Cправочника организаций "2ГИС.ЧИТА"</v>
      </c>
      <c r="D139" s="36">
        <v>7500</v>
      </c>
      <c r="E139" s="37"/>
      <c r="F139" s="37"/>
      <c r="G139" s="37"/>
      <c r="H139" s="38"/>
    </row>
    <row r="140" spans="1:8" ht="50.1" customHeight="1" x14ac:dyDescent="0.2">
      <c r="A140" s="160" t="s">
        <v>89</v>
      </c>
      <c r="B140" s="161"/>
      <c r="C140" s="202" t="str">
        <f>"Интернет-площадка 2gis.ru на основе Cправочника организаций "&amp;$C$2&amp;""</f>
        <v>Интернет-площадка 2gis.ru на основе Cправочника организаций "2ГИС.ЧИТА"</v>
      </c>
      <c r="D140" s="36">
        <v>9000</v>
      </c>
      <c r="E140" s="37"/>
      <c r="F140" s="37"/>
      <c r="G140" s="37"/>
      <c r="H140" s="38"/>
    </row>
    <row r="141" spans="1:8" ht="50.1" customHeight="1" x14ac:dyDescent="0.2">
      <c r="A141" s="160" t="s">
        <v>90</v>
      </c>
      <c r="B141" s="161"/>
      <c r="C141" s="202" t="str">
        <f>"Электронный справочник на основе Справочника организаций "&amp;$C$2&amp;" (версия для ПК)"</f>
        <v>Электронный справочник на основе Справочника организаций "2ГИС.ЧИТА" (версия для ПК)</v>
      </c>
      <c r="D141" s="36">
        <v>3000</v>
      </c>
      <c r="E141" s="37"/>
      <c r="F141" s="37"/>
      <c r="G141" s="37"/>
      <c r="H141" s="38"/>
    </row>
    <row r="142" spans="1:8" ht="50.1" customHeight="1" x14ac:dyDescent="0.2">
      <c r="A142" s="160" t="s">
        <v>91</v>
      </c>
      <c r="B142" s="161"/>
      <c r="C142" s="202" t="str">
        <f>"Электронный справочник на основе Справочника организаций "&amp;$C$2&amp;" (версия для ПК)"</f>
        <v>Электронный справочник на основе Справочника организаций "2ГИС.ЧИТА" (версия для ПК)</v>
      </c>
      <c r="D142" s="36">
        <v>2400</v>
      </c>
      <c r="E142" s="37"/>
      <c r="F142" s="37"/>
      <c r="G142" s="37"/>
      <c r="H142" s="38"/>
    </row>
    <row r="143" spans="1:8" ht="50.1" customHeight="1" x14ac:dyDescent="0.2">
      <c r="A143" s="160" t="s">
        <v>92</v>
      </c>
      <c r="B143" s="161"/>
      <c r="C143" s="202" t="str">
        <f>"Электронный справочник на основе Справочника организаций "&amp;$C$2&amp;" (версия для ПК)"</f>
        <v>Электронный справочник на основе Справочника организаций "2ГИС.ЧИТА" (версия для ПК)</v>
      </c>
      <c r="D143" s="36">
        <v>8100</v>
      </c>
      <c r="E143" s="37"/>
      <c r="F143" s="37"/>
      <c r="G143" s="37"/>
      <c r="H143" s="38"/>
    </row>
    <row r="144" spans="1:8" ht="50.1" customHeight="1" x14ac:dyDescent="0.2">
      <c r="A144" s="160" t="s">
        <v>93</v>
      </c>
      <c r="B144" s="161"/>
      <c r="C144" s="202" t="str">
        <f>C176</f>
        <v>электронный справочник на основе Справочника организаций "2ГИС.ЧИТА" (мобильная версия 2ГИС 4.0 и выше)</v>
      </c>
      <c r="D144" s="36">
        <v>13500</v>
      </c>
      <c r="E144" s="37"/>
      <c r="F144" s="37"/>
      <c r="G144" s="37"/>
      <c r="H144" s="38"/>
    </row>
    <row r="145" spans="1:8" ht="50.1" customHeight="1" x14ac:dyDescent="0.2">
      <c r="A145" s="160" t="s">
        <v>94</v>
      </c>
      <c r="B145" s="161"/>
      <c r="C145" s="202" t="s">
        <v>95</v>
      </c>
      <c r="D145" s="36">
        <v>750</v>
      </c>
      <c r="E145" s="37"/>
      <c r="F145" s="37"/>
      <c r="G145" s="37"/>
      <c r="H145" s="38"/>
    </row>
    <row r="146" spans="1:8" ht="66" customHeight="1" x14ac:dyDescent="0.2">
      <c r="A146" s="160" t="s">
        <v>96</v>
      </c>
      <c r="B146" s="161"/>
      <c r="C146"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"2ГИС.ЧИТА" (мобильная версия 2ГИС 4.0 и выше); Интернет-площадка 2gis.ru на основе Cправочника организаций "2ГИС.ЧИТА"</v>
      </c>
      <c r="D146" s="36">
        <v>3600</v>
      </c>
      <c r="E146" s="37"/>
      <c r="F146" s="37"/>
      <c r="G146" s="37"/>
      <c r="H146" s="38"/>
    </row>
    <row r="147" spans="1:8" ht="66" customHeight="1" x14ac:dyDescent="0.2">
      <c r="A147" s="160" t="s">
        <v>97</v>
      </c>
      <c r="B147" s="161"/>
      <c r="C147" s="202" t="str">
        <f t="shared" ref="C147:C149"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"2ГИС.ЧИТА" (мобильная версия 2ГИС 4.0 и выше); Интернет-площадка 2gis.ru на основе Cправочника организаций "2ГИС.ЧИТА"</v>
      </c>
      <c r="D147" s="36">
        <v>2880</v>
      </c>
      <c r="E147" s="37"/>
      <c r="F147" s="37"/>
      <c r="G147" s="37"/>
      <c r="H147" s="38"/>
    </row>
    <row r="148" spans="1:8" ht="66" customHeight="1" x14ac:dyDescent="0.2">
      <c r="A148" s="160" t="s">
        <v>98</v>
      </c>
      <c r="B148" s="161"/>
      <c r="C148" s="202" t="str">
        <f t="shared" si="1"/>
        <v>электронный справочник на основе Справочника организаций "2ГИС.ЧИТА" (мобильная версия 2ГИС 4.0 и выше); Интернет-площадка 2gis.ru на основе Cправочника организаций "2ГИС.ЧИТА"</v>
      </c>
      <c r="D148" s="36">
        <v>3000</v>
      </c>
      <c r="E148" s="37"/>
      <c r="F148" s="37"/>
      <c r="G148" s="37"/>
      <c r="H148" s="38"/>
    </row>
    <row r="149" spans="1:8" ht="66" customHeight="1" x14ac:dyDescent="0.2">
      <c r="A149" s="160" t="s">
        <v>99</v>
      </c>
      <c r="B149" s="161"/>
      <c r="C149" s="202" t="str">
        <f t="shared" si="1"/>
        <v>электронный справочник на основе Справочника организаций "2ГИС.ЧИТА" (мобильная версия 2ГИС 4.0 и выше); Интернет-площадка 2gis.ru на основе Cправочника организаций "2ГИС.ЧИТА"</v>
      </c>
      <c r="D149" s="36">
        <v>1440</v>
      </c>
      <c r="E149" s="37"/>
      <c r="F149" s="37"/>
      <c r="G149" s="37"/>
      <c r="H149" s="38"/>
    </row>
    <row r="150" spans="1:8" ht="66" customHeight="1" x14ac:dyDescent="0.2">
      <c r="A150" s="160" t="s">
        <v>100</v>
      </c>
      <c r="B150" s="161" t="s">
        <v>100</v>
      </c>
      <c r="C150"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"2ГИС.ЧИТА" (мобильная версия 2ГИС 4.0 и выше); Интернет-площадка 2gis.ru на основе Cправочника организаций "2ГИС.ЧИТА"</v>
      </c>
      <c r="D150" s="36">
        <v>15000</v>
      </c>
      <c r="E150" s="37"/>
      <c r="F150" s="37"/>
      <c r="G150" s="37"/>
      <c r="H150" s="38"/>
    </row>
    <row r="151" spans="1:8" ht="66" customHeight="1" x14ac:dyDescent="0.2">
      <c r="A151" s="160" t="s">
        <v>101</v>
      </c>
      <c r="B151" s="161" t="s">
        <v>101</v>
      </c>
      <c r="C151"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"2ГИС.ЧИТА" (мобильная версия 2ГИС 4.0 и выше); Интернет-площадка 2gis.ru на основе Cправочника организаций "2ГИС.ЧИТА"</v>
      </c>
      <c r="D151" s="36">
        <v>7500</v>
      </c>
      <c r="E151" s="37"/>
      <c r="F151" s="37"/>
      <c r="G151" s="37"/>
      <c r="H151" s="38"/>
    </row>
    <row r="152" spans="1:8" ht="50.1" customHeight="1" thickBot="1" x14ac:dyDescent="0.25">
      <c r="A152" s="160" t="s">
        <v>102</v>
      </c>
      <c r="B152" s="161"/>
      <c r="C152" s="202" t="str">
        <f>"Электронный справочник на основе Справочника организаций "&amp;$C$2&amp;" (версия для ПК)"</f>
        <v>Электронный справочник на основе Справочника организаций "2ГИС.ЧИТА" (версия для ПК)</v>
      </c>
      <c r="D152" s="36">
        <v>1200</v>
      </c>
      <c r="E152" s="37"/>
      <c r="F152" s="37"/>
      <c r="G152" s="37"/>
      <c r="H152" s="38"/>
    </row>
    <row r="153" spans="1:8" s="16" customFormat="1" ht="102" customHeight="1" thickBot="1" x14ac:dyDescent="0.25">
      <c r="A153" s="160" t="s">
        <v>16</v>
      </c>
      <c r="B153" s="161"/>
      <c r="C153"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153" s="36">
        <v>1650</v>
      </c>
      <c r="E153" s="37"/>
      <c r="F153" s="37"/>
      <c r="G153" s="37"/>
      <c r="H153" s="38"/>
    </row>
    <row r="154" spans="1:8" s="16" customFormat="1" ht="102" customHeight="1" thickBot="1" x14ac:dyDescent="0.25">
      <c r="A154" s="160" t="s">
        <v>103</v>
      </c>
      <c r="B154" s="161"/>
      <c r="C154"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154" s="36">
        <v>100002</v>
      </c>
      <c r="E154" s="37"/>
      <c r="F154" s="37"/>
      <c r="G154" s="37"/>
      <c r="H154" s="38"/>
    </row>
    <row r="155" spans="1:8" s="16" customFormat="1" ht="126" customHeight="1" x14ac:dyDescent="0.2">
      <c r="A155" s="160" t="s">
        <v>104</v>
      </c>
      <c r="B155" s="161"/>
      <c r="C155" s="30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"2ГИС.ЧИТА" (версия для ПК); Интернет-площадка 2gis.ru на основе Cправочника организаций "2ГИС.ЧИТА"; Электронный справочник на основе Справочника организаций "2ГИС.ЧИТА" (мобильная версия); Интернет-площадки и Веб-приложения на основе Cправочника организаций "2ГИС.ЧИТА", http://api.2gis.ru/</v>
      </c>
      <c r="D155" s="36">
        <v>11100</v>
      </c>
      <c r="E155" s="37"/>
      <c r="F155" s="37"/>
      <c r="G155" s="37"/>
      <c r="H155" s="38"/>
    </row>
    <row r="156" spans="1:8" s="16" customFormat="1" ht="96" customHeight="1" x14ac:dyDescent="0.2">
      <c r="A156" s="154" t="s">
        <v>105</v>
      </c>
      <c r="B156" s="204"/>
      <c r="C156"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"2ГИС.ЧИТА"; Электронный справочник на основе Справочника организаций "2ГИС.ЧИТА" (мобильная версия); Интернет-площадки и Веб-приложения на основе Cправочника организаций "2ГИС.ЧИТА", http://api.2gis.ru/</v>
      </c>
      <c r="D156" s="36">
        <v>4200</v>
      </c>
      <c r="E156" s="37"/>
      <c r="F156" s="37"/>
      <c r="G156" s="37"/>
      <c r="H156" s="38"/>
    </row>
    <row r="157" spans="1:8" s="16" customFormat="1" ht="96" customHeight="1" x14ac:dyDescent="0.2">
      <c r="A157" s="154" t="s">
        <v>106</v>
      </c>
      <c r="B157" s="204"/>
      <c r="C157"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"2ГИС.ЧИТА" (мобильная версия 2ГИС 4.0 и выше)</v>
      </c>
      <c r="D157" s="36">
        <v>10002</v>
      </c>
      <c r="E157" s="37"/>
      <c r="F157" s="37"/>
      <c r="G157" s="37"/>
      <c r="H157" s="38"/>
    </row>
    <row r="158" spans="1:8" ht="50.1" customHeight="1" x14ac:dyDescent="0.2">
      <c r="A158" s="160" t="s">
        <v>107</v>
      </c>
      <c r="B158" s="161"/>
      <c r="C158" s="202" t="str">
        <f>"Интернет-площадка 2gis.ru на основе Cправочника организаций "&amp;$C$2&amp;""</f>
        <v>Интернет-площадка 2gis.ru на основе Cправочника организаций "2ГИС.ЧИТА"</v>
      </c>
      <c r="D158" s="36">
        <v>6360</v>
      </c>
      <c r="E158" s="37"/>
      <c r="F158" s="37"/>
      <c r="G158" s="37"/>
      <c r="H158" s="38"/>
    </row>
    <row r="159" spans="1:8" ht="50.1" customHeight="1" x14ac:dyDescent="0.2">
      <c r="A159" s="160" t="s">
        <v>108</v>
      </c>
      <c r="B159" s="161"/>
      <c r="C159" s="202" t="str">
        <f t="shared" ref="C159:C168" si="2">"Электронный справочник на основе Справочника организаций "&amp;$C$2&amp;" (версия для ПК)"</f>
        <v>Электронный справочник на основе Справочника организаций "2ГИС.ЧИТА" (версия для ПК)</v>
      </c>
      <c r="D159" s="36">
        <v>3000</v>
      </c>
      <c r="E159" s="37"/>
      <c r="F159" s="37"/>
      <c r="G159" s="37"/>
      <c r="H159" s="38"/>
    </row>
    <row r="160" spans="1:8" ht="50.1" customHeight="1" x14ac:dyDescent="0.2">
      <c r="A160" s="160" t="s">
        <v>109</v>
      </c>
      <c r="B160" s="161"/>
      <c r="C160" s="202" t="str">
        <f t="shared" si="2"/>
        <v>Электронный справочник на основе Справочника организаций "2ГИС.ЧИТА" (версия для ПК)</v>
      </c>
      <c r="D160" s="36">
        <v>10560</v>
      </c>
      <c r="E160" s="37"/>
      <c r="F160" s="37"/>
      <c r="G160" s="37"/>
      <c r="H160" s="38"/>
    </row>
    <row r="161" spans="1:8" ht="50.1" customHeight="1" x14ac:dyDescent="0.2">
      <c r="A161" s="160" t="s">
        <v>110</v>
      </c>
      <c r="B161" s="161"/>
      <c r="C161" s="202" t="str">
        <f>"Интернет-площадка 2gis.ru на основе Cправочника организаций "&amp;$C$2&amp;""</f>
        <v>Интернет-площадка 2gis.ru на основе Cправочника организаций "2ГИС.ЧИТА"</v>
      </c>
      <c r="D161" s="36">
        <v>10560</v>
      </c>
      <c r="E161" s="37"/>
      <c r="F161" s="37"/>
      <c r="G161" s="37"/>
      <c r="H161" s="38"/>
    </row>
    <row r="162" spans="1:8" ht="50.1" customHeight="1" x14ac:dyDescent="0.2">
      <c r="A162" s="160" t="s">
        <v>111</v>
      </c>
      <c r="B162" s="161"/>
      <c r="C162" s="202" t="str">
        <f>"Интернет-площадка 2gis.ru на основе Cправочника организаций "&amp;$C$2&amp;""</f>
        <v>Интернет-площадка 2gis.ru на основе Cправочника организаций "2ГИС.ЧИТА"</v>
      </c>
      <c r="D162" s="36">
        <v>12672</v>
      </c>
      <c r="E162" s="37"/>
      <c r="F162" s="37"/>
      <c r="G162" s="37"/>
      <c r="H162" s="38"/>
    </row>
    <row r="163" spans="1:8" ht="50.1" customHeight="1" x14ac:dyDescent="0.2">
      <c r="A163" s="160" t="s">
        <v>112</v>
      </c>
      <c r="B163" s="161"/>
      <c r="C163" s="202" t="str">
        <f t="shared" si="2"/>
        <v>Электронный справочник на основе Справочника организаций "2ГИС.ЧИТА" (версия для ПК)</v>
      </c>
      <c r="D163" s="36">
        <v>4200</v>
      </c>
      <c r="E163" s="37"/>
      <c r="F163" s="37"/>
      <c r="G163" s="37"/>
      <c r="H163" s="38"/>
    </row>
    <row r="164" spans="1:8" ht="50.1" customHeight="1" x14ac:dyDescent="0.2">
      <c r="A164" s="160" t="s">
        <v>113</v>
      </c>
      <c r="B164" s="161"/>
      <c r="C164" s="202" t="str">
        <f t="shared" si="2"/>
        <v>Электронный справочник на основе Справочника организаций "2ГИС.ЧИТА" (версия для ПК)</v>
      </c>
      <c r="D164" s="36">
        <v>3360</v>
      </c>
      <c r="E164" s="37"/>
      <c r="F164" s="37"/>
      <c r="G164" s="37"/>
      <c r="H164" s="38"/>
    </row>
    <row r="165" spans="1:8" ht="50.1" customHeight="1" x14ac:dyDescent="0.2">
      <c r="A165" s="160" t="s">
        <v>114</v>
      </c>
      <c r="B165" s="161"/>
      <c r="C165" s="202" t="str">
        <f t="shared" si="2"/>
        <v>Электронный справочник на основе Справочника организаций "2ГИС.ЧИТА" (версия для ПК)</v>
      </c>
      <c r="D165" s="36">
        <v>11400</v>
      </c>
      <c r="E165" s="37"/>
      <c r="F165" s="37"/>
      <c r="G165" s="37"/>
      <c r="H165" s="38"/>
    </row>
    <row r="166" spans="1:8" ht="50.1" customHeight="1" x14ac:dyDescent="0.2">
      <c r="A166" s="160" t="s">
        <v>115</v>
      </c>
      <c r="B166" s="161"/>
      <c r="C166" s="202" t="s">
        <v>95</v>
      </c>
      <c r="D166" s="36">
        <v>1080</v>
      </c>
      <c r="E166" s="37"/>
      <c r="F166" s="37"/>
      <c r="G166" s="37"/>
      <c r="H166" s="38"/>
    </row>
    <row r="167" spans="1:8" ht="69.75" customHeight="1" x14ac:dyDescent="0.2">
      <c r="A167" s="160" t="s">
        <v>116</v>
      </c>
      <c r="B167" s="161"/>
      <c r="C167"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"2ГИС.ЧИТА" (мобильная версия 2ГИС 4.0 и выше); Интернет-площадка 2gis.ru на основе Cправочника организаций "2ГИС.ЧИТА"</v>
      </c>
      <c r="D167" s="36">
        <v>21000</v>
      </c>
      <c r="E167" s="37"/>
      <c r="F167" s="37"/>
      <c r="G167" s="37"/>
      <c r="H167" s="38"/>
    </row>
    <row r="168" spans="1:8" ht="50.1" customHeight="1" thickBot="1" x14ac:dyDescent="0.25">
      <c r="A168" s="160" t="s">
        <v>117</v>
      </c>
      <c r="B168" s="161"/>
      <c r="C168" s="202" t="str">
        <f t="shared" si="2"/>
        <v>Электронный справочник на основе Справочника организаций "2ГИС.ЧИТА" (версия для ПК)</v>
      </c>
      <c r="D168" s="44">
        <v>1680</v>
      </c>
      <c r="E168" s="45"/>
      <c r="F168" s="45"/>
      <c r="G168" s="45"/>
      <c r="H168" s="46"/>
    </row>
    <row r="169" spans="1:8" s="28" customFormat="1" ht="50.1" customHeight="1" thickBot="1" x14ac:dyDescent="0.25">
      <c r="A169" s="24" t="s">
        <v>118</v>
      </c>
      <c r="B169" s="25"/>
      <c r="C169" s="26"/>
      <c r="D169" s="173"/>
      <c r="E169" s="173"/>
      <c r="F169" s="173"/>
      <c r="G169" s="173"/>
      <c r="H169" s="174"/>
    </row>
    <row r="170" spans="1:8" s="16" customFormat="1" ht="50.1" customHeight="1" x14ac:dyDescent="0.2">
      <c r="A170" s="160" t="s">
        <v>119</v>
      </c>
      <c r="B170" s="161"/>
      <c r="C170" s="206" t="str">
        <f>"Электронный справочник на основе Справочника организаций "&amp;$C$2&amp;" (мобильная версия)"</f>
        <v>Электронный справочник на основе Справочника организаций "2ГИС.ЧИТА" (мобильная версия)</v>
      </c>
      <c r="D170" s="36">
        <v>5550</v>
      </c>
      <c r="E170" s="37"/>
      <c r="F170" s="37"/>
      <c r="G170" s="37"/>
      <c r="H170" s="38"/>
    </row>
    <row r="171" spans="1:8" s="16" customFormat="1" ht="50.1" customHeight="1" x14ac:dyDescent="0.2">
      <c r="A171" s="160" t="s">
        <v>120</v>
      </c>
      <c r="B171" s="161"/>
      <c r="C171" s="209"/>
      <c r="D171" s="36">
        <v>5004</v>
      </c>
      <c r="E171" s="37"/>
      <c r="F171" s="37"/>
      <c r="G171" s="37"/>
      <c r="H171" s="38"/>
    </row>
    <row r="172" spans="1:8" s="16" customFormat="1" ht="50.1" customHeight="1" x14ac:dyDescent="0.2">
      <c r="A172" s="207" t="s">
        <v>121</v>
      </c>
      <c r="B172" s="208"/>
      <c r="C172" s="209"/>
      <c r="D172" s="297">
        <v>3000</v>
      </c>
      <c r="E172" s="157"/>
      <c r="F172" s="157"/>
      <c r="G172" s="157"/>
      <c r="H172" s="157"/>
    </row>
    <row r="173" spans="1:8" s="16" customFormat="1" ht="50.1" customHeight="1" x14ac:dyDescent="0.2">
      <c r="A173" s="207" t="s">
        <v>122</v>
      </c>
      <c r="B173" s="208"/>
      <c r="C173" s="209"/>
      <c r="D173" s="297">
        <v>300</v>
      </c>
      <c r="E173" s="157"/>
      <c r="F173" s="157"/>
      <c r="G173" s="157"/>
      <c r="H173" s="157"/>
    </row>
    <row r="174" spans="1:8" s="16" customFormat="1" ht="50.1" customHeight="1" thickBot="1" x14ac:dyDescent="0.25">
      <c r="A174" s="207" t="s">
        <v>123</v>
      </c>
      <c r="B174" s="208"/>
      <c r="C174" s="210"/>
      <c r="D174" s="78">
        <v>1050</v>
      </c>
      <c r="E174" s="79"/>
      <c r="F174" s="79"/>
      <c r="G174" s="79"/>
      <c r="H174" s="79"/>
    </row>
    <row r="175" spans="1:8" s="16" customFormat="1" ht="50.1" customHeight="1" thickBot="1" x14ac:dyDescent="0.25">
      <c r="A175" s="24" t="s">
        <v>124</v>
      </c>
      <c r="B175" s="25"/>
      <c r="C175" s="26"/>
      <c r="D175" s="173"/>
      <c r="E175" s="173"/>
      <c r="F175" s="173"/>
      <c r="G175" s="173"/>
      <c r="H175" s="174"/>
    </row>
    <row r="176" spans="1:8" ht="50.1" customHeight="1" x14ac:dyDescent="0.2">
      <c r="A176" s="160" t="s">
        <v>125</v>
      </c>
      <c r="B176" s="161"/>
      <c r="C176"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"2ГИС.ЧИТА" (мобильная версия 2ГИС 4.0 и выше)</v>
      </c>
      <c r="D176" s="212">
        <f>F176*1.2</f>
        <v>5400</v>
      </c>
      <c r="E176" s="213">
        <f>F176*1.1</f>
        <v>4950</v>
      </c>
      <c r="F176" s="213">
        <v>4500</v>
      </c>
      <c r="G176" s="213">
        <f>F176*0.75</f>
        <v>3375</v>
      </c>
      <c r="H176" s="214">
        <f>F176*0.5</f>
        <v>2250</v>
      </c>
    </row>
    <row r="177" spans="1:8" ht="50.1" customHeight="1" x14ac:dyDescent="0.2">
      <c r="A177" s="160" t="s">
        <v>126</v>
      </c>
      <c r="B177" s="161"/>
      <c r="C177" s="202" t="str">
        <f>"Интернет-площадка 2gis.ru на основе Cправочника организаций "&amp;$C$2&amp;""</f>
        <v>Интернет-площадка 2gis.ru на основе Cправочника организаций "2ГИС.ЧИТА"</v>
      </c>
      <c r="D177" s="36">
        <v>2100</v>
      </c>
      <c r="E177" s="37"/>
      <c r="F177" s="37"/>
      <c r="G177" s="37"/>
      <c r="H177" s="38"/>
    </row>
    <row r="178" spans="1:8" ht="50.1" customHeight="1" x14ac:dyDescent="0.2">
      <c r="A178" s="160" t="s">
        <v>127</v>
      </c>
      <c r="B178" s="161"/>
      <c r="C178" s="202" t="str">
        <f>"Электронный справочник на основе Справочника организаций "&amp;$C$2&amp;" (версия для ПК)"</f>
        <v>Электронный справочник на основе Справочника организаций "2ГИС.ЧИТА" (версия для ПК)</v>
      </c>
      <c r="D178" s="36">
        <v>1254</v>
      </c>
      <c r="E178" s="37"/>
      <c r="F178" s="37"/>
      <c r="G178" s="37"/>
      <c r="H178" s="38"/>
    </row>
    <row r="179" spans="1:8" ht="50.1" customHeight="1" x14ac:dyDescent="0.2">
      <c r="A179" s="160" t="s">
        <v>128</v>
      </c>
      <c r="B179" s="161"/>
      <c r="C179"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"2ГИС.ЧИТА" (мобильная версия 2ГИС 4.0 и выше)</v>
      </c>
      <c r="D179" s="212">
        <f>F179*1.2</f>
        <v>7632</v>
      </c>
      <c r="E179" s="213">
        <f>F179*1.1</f>
        <v>6996.0000000000009</v>
      </c>
      <c r="F179" s="213">
        <v>6360</v>
      </c>
      <c r="G179" s="213">
        <f>F179*0.75</f>
        <v>4770</v>
      </c>
      <c r="H179" s="214">
        <f>F179*0.5</f>
        <v>3180</v>
      </c>
    </row>
    <row r="180" spans="1:8" ht="50.1" customHeight="1" x14ac:dyDescent="0.2">
      <c r="A180" s="160" t="s">
        <v>199</v>
      </c>
      <c r="B180" s="161"/>
      <c r="C180" s="202" t="str">
        <f>"Интернет-площадка 2gis.ru на основе Cправочника организаций "&amp;$C$2&amp;""</f>
        <v>Интернет-площадка 2gis.ru на основе Cправочника организаций "2ГИС.ЧИТА"</v>
      </c>
      <c r="D180" s="36">
        <v>3000</v>
      </c>
      <c r="E180" s="37"/>
      <c r="F180" s="37"/>
      <c r="G180" s="37"/>
      <c r="H180" s="38"/>
    </row>
    <row r="181" spans="1:8" ht="50.1" customHeight="1" x14ac:dyDescent="0.2">
      <c r="A181" s="160" t="s">
        <v>130</v>
      </c>
      <c r="B181" s="161"/>
      <c r="C181" s="202" t="str">
        <f>"Электронный справочник на основе Справочника организаций "&amp;$C$2&amp;" (версия для ПК)"</f>
        <v>Электронный справочник на основе Справочника организаций "2ГИС.ЧИТА" (версия для ПК)</v>
      </c>
      <c r="D181" s="36">
        <v>1800</v>
      </c>
      <c r="E181" s="37"/>
      <c r="F181" s="37"/>
      <c r="G181" s="37"/>
      <c r="H181" s="38"/>
    </row>
    <row r="182" spans="1:8" s="16" customFormat="1" ht="126" customHeight="1" thickBot="1" x14ac:dyDescent="0.25">
      <c r="A182" s="160" t="s">
        <v>131</v>
      </c>
      <c r="B182" s="161"/>
      <c r="C182" s="215" t="str">
        <f>C177</f>
        <v>Интернет-площадка 2gis.ru на основе Cправочника организаций "2ГИС.ЧИТА"</v>
      </c>
      <c r="D182" s="212">
        <f>F182*1.2</f>
        <v>3006</v>
      </c>
      <c r="E182" s="213">
        <f>F182*1.1</f>
        <v>2755.5</v>
      </c>
      <c r="F182" s="213">
        <v>2505</v>
      </c>
      <c r="G182" s="213">
        <f>F182*0.75</f>
        <v>1878.75</v>
      </c>
      <c r="H182" s="214">
        <f>F182*0.5</f>
        <v>1252.5</v>
      </c>
    </row>
    <row r="183" spans="1:8" ht="50.1" customHeight="1" thickBot="1" x14ac:dyDescent="0.25">
      <c r="A183" s="24" t="s">
        <v>200</v>
      </c>
      <c r="B183" s="25"/>
      <c r="C183" s="26"/>
      <c r="D183" s="173"/>
      <c r="E183" s="173"/>
      <c r="F183" s="173"/>
      <c r="G183" s="173"/>
      <c r="H183" s="174"/>
    </row>
    <row r="184" spans="1:8" s="23" customFormat="1" ht="30" customHeight="1" thickBot="1" x14ac:dyDescent="0.25">
      <c r="A184" s="302"/>
      <c r="B184" s="303"/>
      <c r="C184" s="460"/>
      <c r="D184" s="303"/>
      <c r="E184" s="303"/>
      <c r="F184" s="303"/>
      <c r="G184" s="303"/>
      <c r="H184" s="304"/>
    </row>
    <row r="185" spans="1:8" s="16" customFormat="1" ht="185.25" customHeight="1" x14ac:dyDescent="0.2">
      <c r="A185" s="160" t="s">
        <v>201</v>
      </c>
      <c r="B185" s="161"/>
      <c r="C185"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"2ГИС.ЧИТА" (версия для ПК); 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185" s="31">
        <v>16500</v>
      </c>
      <c r="E185" s="32"/>
      <c r="F185" s="32"/>
      <c r="G185" s="32"/>
      <c r="H185" s="33"/>
    </row>
    <row r="186" spans="1:8" s="16" customFormat="1" ht="83.25" customHeight="1" thickBot="1" x14ac:dyDescent="0.25">
      <c r="A186" s="160" t="s">
        <v>202</v>
      </c>
      <c r="B186" s="161"/>
      <c r="C186" s="209"/>
      <c r="D186" s="36">
        <v>16500</v>
      </c>
      <c r="E186" s="37"/>
      <c r="F186" s="37"/>
      <c r="G186" s="37"/>
      <c r="H186" s="38"/>
    </row>
    <row r="187" spans="1:8" ht="21.75" thickBot="1" x14ac:dyDescent="0.25">
      <c r="A187" s="290"/>
      <c r="B187" s="291"/>
      <c r="C187" s="130"/>
      <c r="D187" s="292"/>
      <c r="E187" s="292"/>
      <c r="F187" s="292"/>
      <c r="G187" s="292"/>
      <c r="H187" s="293"/>
    </row>
    <row r="189" spans="1:8" ht="21" x14ac:dyDescent="0.2">
      <c r="A189" s="220"/>
      <c r="B189" s="221" t="s">
        <v>133</v>
      </c>
      <c r="C189" s="222" t="s">
        <v>739</v>
      </c>
      <c r="D189" s="222"/>
      <c r="E189" s="223"/>
      <c r="F189" s="223"/>
      <c r="G189" s="223"/>
      <c r="H189" s="223"/>
    </row>
    <row r="190" spans="1:8" ht="21" x14ac:dyDescent="0.2">
      <c r="A190" s="220"/>
      <c r="B190" s="223"/>
      <c r="C190" s="224" t="s">
        <v>740</v>
      </c>
      <c r="D190" s="224"/>
      <c r="E190" s="223"/>
      <c r="F190" s="223"/>
      <c r="G190" s="223"/>
      <c r="H190" s="223"/>
    </row>
    <row r="191" spans="1:8" ht="21" x14ac:dyDescent="0.2">
      <c r="A191" s="220"/>
      <c r="B191" s="223"/>
      <c r="C191" s="224" t="s">
        <v>741</v>
      </c>
      <c r="D191" s="224"/>
      <c r="E191" s="223"/>
      <c r="F191" s="223"/>
      <c r="G191" s="223"/>
      <c r="H191" s="223"/>
    </row>
    <row r="192" spans="1:8" ht="21" x14ac:dyDescent="0.2">
      <c r="C192" s="224"/>
      <c r="D192" s="224"/>
      <c r="E192" s="223"/>
      <c r="F192" s="223"/>
      <c r="G192" s="223"/>
      <c r="H192" s="217"/>
    </row>
    <row r="193" spans="1:8" ht="26.25" customHeight="1" x14ac:dyDescent="0.2">
      <c r="A193" s="227" t="str">
        <f>Абакан_юр!A174</f>
        <v>По соглашению сторон в качестве валюты платежа могут выступать украинские гривны, в этом случае курс следующий: 1 руб. = 0,4408 гривен</v>
      </c>
      <c r="B193" s="227"/>
      <c r="C193" s="227"/>
      <c r="D193" s="228"/>
      <c r="E193" s="228"/>
      <c r="F193" s="229"/>
      <c r="G193" s="230"/>
      <c r="H193" s="230"/>
    </row>
    <row r="194" spans="1:8" ht="26.25" customHeight="1" x14ac:dyDescent="0.2">
      <c r="A194" s="227" t="str">
        <f>Абакан_юр!A175</f>
        <v>По соглашению сторон в качестве валюты платежа могут выступать дирхамы ОАЭ, в этом случае курс следующий: 1 руб. = 0,0420 дирхам</v>
      </c>
      <c r="B194" s="227"/>
      <c r="C194" s="227"/>
      <c r="D194" s="228"/>
      <c r="E194" s="228"/>
      <c r="F194" s="229"/>
      <c r="G194" s="232"/>
      <c r="H194" s="232"/>
    </row>
    <row r="195" spans="1:8" ht="26.25" customHeight="1" x14ac:dyDescent="0.2">
      <c r="A195" s="227" t="str">
        <f>Абакан_юр!A176</f>
        <v>По соглашению сторон в качестве валюты платежа могут выступать доллары США, в этом случае курс следующий: 1 руб. = 0,0114 доллара</v>
      </c>
      <c r="B195" s="227"/>
      <c r="C195" s="227"/>
      <c r="D195" s="228"/>
      <c r="E195" s="228"/>
      <c r="F195" s="229"/>
      <c r="G195" s="232"/>
      <c r="H195" s="232"/>
    </row>
    <row r="196" spans="1:8" ht="26.25" customHeight="1" x14ac:dyDescent="0.2">
      <c r="A196" s="227" t="str">
        <f>Абакан_юр!A177</f>
        <v>По соглашению сторон в качестве валюты платежа могут выступать евро, в этом случае курс следующий: 1 руб. = 0,0105 евро</v>
      </c>
      <c r="B196" s="227"/>
      <c r="C196" s="227"/>
      <c r="D196" s="228"/>
      <c r="E196" s="229"/>
      <c r="F196" s="229"/>
      <c r="G196" s="232"/>
      <c r="H196" s="232"/>
    </row>
    <row r="197" spans="1:8" ht="26.25" customHeight="1" x14ac:dyDescent="0.2">
      <c r="A197" s="227" t="str">
        <f>Абакан_юр!A178</f>
        <v>По соглашению сторон в качестве валюты платежа могут выступать чешские кроны, в этом случае курс следующий: 1 руб. = 0,2605 крона</v>
      </c>
      <c r="B197" s="227"/>
      <c r="C197" s="227"/>
      <c r="D197" s="228"/>
      <c r="E197" s="229"/>
      <c r="F197" s="229"/>
      <c r="G197" s="232"/>
      <c r="H197" s="232"/>
    </row>
    <row r="198" spans="1:8" ht="26.25" customHeight="1" x14ac:dyDescent="0.2">
      <c r="A198" s="227" t="str">
        <f>Абакан_юр!A179</f>
        <v>По соглашению сторон в качестве валюты платежа могут выступать киргизские сомы, в этом случае курс следующий: 1 руб. = 1,0083 сом</v>
      </c>
      <c r="B198" s="227"/>
      <c r="C198" s="227"/>
      <c r="D198" s="228"/>
      <c r="E198" s="228"/>
      <c r="F198" s="229"/>
      <c r="G198" s="232"/>
      <c r="H198" s="232"/>
    </row>
    <row r="199" spans="1:8" ht="26.25" customHeight="1" x14ac:dyDescent="0.2">
      <c r="A199" s="227" t="str">
        <f>Абакан_юр!A180</f>
        <v>По соглашению сторон в качестве валюты платежа могут выступать казахстанские тенге, в этом случае курс следующий: 1 руб. = 5,0473 тенге</v>
      </c>
      <c r="B199" s="227"/>
      <c r="C199" s="227"/>
      <c r="D199" s="228"/>
      <c r="E199" s="228"/>
      <c r="F199" s="229"/>
      <c r="G199" s="232"/>
      <c r="H199" s="232"/>
    </row>
    <row r="200" spans="1:8" ht="26.25" x14ac:dyDescent="0.2">
      <c r="A200" s="233"/>
      <c r="B200" s="233"/>
      <c r="C200" s="234"/>
      <c r="D200" s="235"/>
      <c r="E200" s="235"/>
      <c r="F200" s="236"/>
      <c r="G200" s="237"/>
      <c r="H200" s="237"/>
    </row>
    <row r="201" spans="1:8" ht="21" x14ac:dyDescent="0.2">
      <c r="A201" s="239" t="s">
        <v>144</v>
      </c>
      <c r="B201" s="239"/>
      <c r="C201" s="239"/>
      <c r="D201" s="239"/>
      <c r="E201" s="239"/>
      <c r="F201" s="239"/>
      <c r="G201" s="239"/>
      <c r="H201" s="239"/>
    </row>
    <row r="202" spans="1:8" ht="21" x14ac:dyDescent="0.2">
      <c r="A202" s="239" t="s">
        <v>145</v>
      </c>
      <c r="B202" s="239"/>
      <c r="C202" s="239"/>
      <c r="D202" s="239"/>
      <c r="E202" s="239"/>
      <c r="F202" s="239"/>
      <c r="G202" s="239"/>
      <c r="H202" s="239"/>
    </row>
    <row r="203" spans="1:8" ht="26.25" x14ac:dyDescent="0.2">
      <c r="A203" s="233"/>
      <c r="B203" s="233"/>
      <c r="C203" s="234"/>
      <c r="D203" s="235"/>
      <c r="E203" s="235"/>
      <c r="F203" s="236"/>
      <c r="G203" s="237"/>
      <c r="H203" s="237"/>
    </row>
    <row r="204" spans="1:8" ht="50.1" customHeight="1" thickBot="1" x14ac:dyDescent="0.25">
      <c r="A204" s="240" t="s">
        <v>146</v>
      </c>
      <c r="B204" s="240"/>
      <c r="C204" s="240"/>
      <c r="D204" s="240"/>
      <c r="E204" s="240"/>
      <c r="F204" s="241"/>
      <c r="G204" s="231"/>
      <c r="H204" s="242"/>
    </row>
    <row r="205" spans="1:8" ht="50.1" customHeight="1" thickBot="1" x14ac:dyDescent="0.25">
      <c r="A205" s="243" t="s">
        <v>147</v>
      </c>
      <c r="B205" s="244"/>
      <c r="C205" s="244"/>
      <c r="D205" s="244"/>
      <c r="E205" s="245"/>
      <c r="F205" s="246"/>
      <c r="H205" s="247"/>
    </row>
    <row r="206" spans="1:8" ht="87" customHeight="1" thickBot="1" x14ac:dyDescent="0.25">
      <c r="A206" s="426" t="s">
        <v>148</v>
      </c>
      <c r="B206" s="427"/>
      <c r="C206" s="250" t="s">
        <v>149</v>
      </c>
      <c r="D206" s="440" t="s">
        <v>150</v>
      </c>
      <c r="E206" s="441"/>
      <c r="F206" s="252"/>
      <c r="G206" s="252"/>
      <c r="H206" s="252"/>
    </row>
    <row r="207" spans="1:8" ht="117.75" customHeight="1" x14ac:dyDescent="0.2">
      <c r="A207" s="253" t="s">
        <v>151</v>
      </c>
      <c r="B207" s="254"/>
      <c r="C207" s="255" t="s">
        <v>152</v>
      </c>
      <c r="D207" s="256" t="s">
        <v>153</v>
      </c>
      <c r="E207" s="257"/>
      <c r="F207" s="252"/>
      <c r="G207" s="252"/>
      <c r="H207" s="252"/>
    </row>
    <row r="208" spans="1:8" ht="96.75" customHeight="1" x14ac:dyDescent="0.2">
      <c r="A208" s="258" t="s">
        <v>154</v>
      </c>
      <c r="B208" s="259"/>
      <c r="C208" s="260" t="s">
        <v>155</v>
      </c>
      <c r="D208" s="261" t="s">
        <v>156</v>
      </c>
      <c r="E208" s="262"/>
      <c r="F208" s="252"/>
      <c r="G208" s="252"/>
      <c r="H208" s="252"/>
    </row>
    <row r="209" spans="1:8" ht="116.25" customHeight="1" thickBot="1" x14ac:dyDescent="0.25">
      <c r="A209" s="321" t="s">
        <v>157</v>
      </c>
      <c r="B209" s="322"/>
      <c r="C209" s="323" t="s">
        <v>158</v>
      </c>
      <c r="D209" s="324" t="s">
        <v>156</v>
      </c>
      <c r="E209" s="325"/>
      <c r="F209" s="252"/>
      <c r="G209" s="252"/>
      <c r="H209" s="252"/>
    </row>
    <row r="210" spans="1:8" s="217" customFormat="1" ht="102.75" customHeight="1" thickBot="1" x14ac:dyDescent="0.25">
      <c r="A210" s="321" t="s">
        <v>160</v>
      </c>
      <c r="B210" s="322"/>
      <c r="C210" s="611" t="s">
        <v>161</v>
      </c>
      <c r="D210" s="324" t="s">
        <v>156</v>
      </c>
      <c r="E210" s="325"/>
      <c r="F210" s="246"/>
      <c r="G210" s="246"/>
      <c r="H210" s="246"/>
    </row>
    <row r="211" spans="1:8" s="238" customFormat="1" ht="222.75" customHeight="1" thickBot="1" x14ac:dyDescent="0.25">
      <c r="A211" s="321" t="s">
        <v>162</v>
      </c>
      <c r="B211" s="322"/>
      <c r="C211" s="323" t="s">
        <v>163</v>
      </c>
      <c r="D211" s="324" t="s">
        <v>156</v>
      </c>
      <c r="E211" s="325"/>
      <c r="F211" s="236"/>
      <c r="G211" s="237"/>
      <c r="H211" s="237"/>
    </row>
    <row r="212" spans="1:8" ht="43.5" customHeight="1" x14ac:dyDescent="0.2">
      <c r="A212" s="264" t="s">
        <v>164</v>
      </c>
      <c r="B212" s="264"/>
      <c r="C212" s="264"/>
      <c r="D212" s="264"/>
      <c r="E212" s="264"/>
      <c r="F212" s="264"/>
      <c r="G212" s="264"/>
      <c r="H212" s="264"/>
    </row>
    <row r="213" spans="1:8" ht="43.5" customHeight="1" x14ac:dyDescent="0.2">
      <c r="A213" s="264" t="s">
        <v>165</v>
      </c>
      <c r="B213" s="264"/>
      <c r="C213" s="264"/>
      <c r="D213" s="264"/>
      <c r="E213" s="264"/>
      <c r="F213" s="264"/>
      <c r="G213" s="264"/>
      <c r="H213" s="264"/>
    </row>
    <row r="214" spans="1:8" ht="184.5" customHeight="1" x14ac:dyDescent="0.2">
      <c r="A214" s="239" t="str">
        <f>Абакан_юр!A195</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14" s="239"/>
      <c r="C214" s="239"/>
      <c r="D214" s="239"/>
      <c r="E214" s="239"/>
      <c r="F214" s="239"/>
      <c r="G214" s="239"/>
      <c r="H214" s="239"/>
    </row>
    <row r="215" spans="1:8" ht="78.75" customHeight="1" x14ac:dyDescent="0.2">
      <c r="A215" s="239" t="s">
        <v>167</v>
      </c>
      <c r="B215" s="239"/>
      <c r="C215" s="239"/>
      <c r="D215" s="239"/>
      <c r="E215" s="239"/>
      <c r="F215" s="239"/>
      <c r="G215" s="239"/>
      <c r="H215" s="239"/>
    </row>
    <row r="216" spans="1:8" ht="23.25" x14ac:dyDescent="0.2">
      <c r="A216" s="264" t="s">
        <v>168</v>
      </c>
      <c r="B216" s="264"/>
      <c r="C216" s="264"/>
      <c r="D216" s="264"/>
      <c r="E216" s="264"/>
      <c r="F216" s="264"/>
      <c r="G216" s="264"/>
      <c r="H216" s="264"/>
    </row>
    <row r="217" spans="1:8" s="266" customFormat="1" ht="114.75" customHeight="1" x14ac:dyDescent="0.2">
      <c r="A217" s="239" t="s">
        <v>169</v>
      </c>
      <c r="B217" s="239"/>
      <c r="C217" s="239"/>
      <c r="D217" s="239"/>
      <c r="E217" s="239"/>
      <c r="F217" s="239"/>
      <c r="G217" s="239"/>
      <c r="H217" s="239"/>
    </row>
  </sheetData>
  <sheetProtection selectLockedCells="1" selectUnlockedCells="1"/>
  <mergeCells count="357">
    <mergeCell ref="A214:H214"/>
    <mergeCell ref="A215:H215"/>
    <mergeCell ref="A216:H216"/>
    <mergeCell ref="A217:E217"/>
    <mergeCell ref="F217:H217"/>
    <mergeCell ref="A210:B210"/>
    <mergeCell ref="D210:E210"/>
    <mergeCell ref="A211:B211"/>
    <mergeCell ref="D211:E211"/>
    <mergeCell ref="A212:H212"/>
    <mergeCell ref="A213:H213"/>
    <mergeCell ref="A207:B207"/>
    <mergeCell ref="D207:E207"/>
    <mergeCell ref="A208:B208"/>
    <mergeCell ref="D208:E208"/>
    <mergeCell ref="A209:B209"/>
    <mergeCell ref="D209:E209"/>
    <mergeCell ref="A201:H201"/>
    <mergeCell ref="A202:H202"/>
    <mergeCell ref="A204:E204"/>
    <mergeCell ref="A205:E205"/>
    <mergeCell ref="A206:B206"/>
    <mergeCell ref="D206:E206"/>
    <mergeCell ref="A194:C194"/>
    <mergeCell ref="A195:C195"/>
    <mergeCell ref="A196:C196"/>
    <mergeCell ref="A197:C197"/>
    <mergeCell ref="A198:C198"/>
    <mergeCell ref="A199:C199"/>
    <mergeCell ref="C189:D189"/>
    <mergeCell ref="C190:D190"/>
    <mergeCell ref="C191:D191"/>
    <mergeCell ref="C192:D192"/>
    <mergeCell ref="A193:C193"/>
    <mergeCell ref="G193:H193"/>
    <mergeCell ref="A185:B185"/>
    <mergeCell ref="C185:C186"/>
    <mergeCell ref="D185:H185"/>
    <mergeCell ref="A186:B186"/>
    <mergeCell ref="D186:H186"/>
    <mergeCell ref="A187:B187"/>
    <mergeCell ref="D187:H187"/>
    <mergeCell ref="A181:B181"/>
    <mergeCell ref="D181:H181"/>
    <mergeCell ref="A182:B182"/>
    <mergeCell ref="A183:B183"/>
    <mergeCell ref="D183:H183"/>
    <mergeCell ref="A184:C184"/>
    <mergeCell ref="D184:H184"/>
    <mergeCell ref="A177:B177"/>
    <mergeCell ref="D177:H177"/>
    <mergeCell ref="A178:B178"/>
    <mergeCell ref="D178:H178"/>
    <mergeCell ref="A179:B179"/>
    <mergeCell ref="A180:B180"/>
    <mergeCell ref="D180:H180"/>
    <mergeCell ref="D173:H173"/>
    <mergeCell ref="A174:B174"/>
    <mergeCell ref="D174:H174"/>
    <mergeCell ref="A175:B175"/>
    <mergeCell ref="D175:H175"/>
    <mergeCell ref="A176:B176"/>
    <mergeCell ref="A169:B169"/>
    <mergeCell ref="D169:H169"/>
    <mergeCell ref="A170:B170"/>
    <mergeCell ref="C170:C174"/>
    <mergeCell ref="D170:H170"/>
    <mergeCell ref="A171:B171"/>
    <mergeCell ref="D171:H171"/>
    <mergeCell ref="A172:B172"/>
    <mergeCell ref="D172:H172"/>
    <mergeCell ref="A173:B173"/>
    <mergeCell ref="A166:B166"/>
    <mergeCell ref="D166:H166"/>
    <mergeCell ref="A167:B167"/>
    <mergeCell ref="D167:H167"/>
    <mergeCell ref="A168:B168"/>
    <mergeCell ref="D168:H168"/>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24:B124"/>
    <mergeCell ref="D124:H124"/>
    <mergeCell ref="A125:B125"/>
    <mergeCell ref="D125:H125"/>
    <mergeCell ref="A126:B126"/>
    <mergeCell ref="D126:H126"/>
    <mergeCell ref="D120:H120"/>
    <mergeCell ref="A121:B121"/>
    <mergeCell ref="D121:H121"/>
    <mergeCell ref="A122:B122"/>
    <mergeCell ref="D122:H122"/>
    <mergeCell ref="A123:B123"/>
    <mergeCell ref="D123:H123"/>
    <mergeCell ref="A116:B116"/>
    <mergeCell ref="C116:C133"/>
    <mergeCell ref="D116:H116"/>
    <mergeCell ref="A117:B117"/>
    <mergeCell ref="D117:H117"/>
    <mergeCell ref="A118:B118"/>
    <mergeCell ref="D118:H118"/>
    <mergeCell ref="A119:B119"/>
    <mergeCell ref="D119:H119"/>
    <mergeCell ref="A120:B120"/>
    <mergeCell ref="A113:B113"/>
    <mergeCell ref="D113:H113"/>
    <mergeCell ref="A114:B114"/>
    <mergeCell ref="D114:H114"/>
    <mergeCell ref="A115:B115"/>
    <mergeCell ref="D115:H115"/>
    <mergeCell ref="A110:B110"/>
    <mergeCell ref="D110:H110"/>
    <mergeCell ref="A111:B111"/>
    <mergeCell ref="D111:H111"/>
    <mergeCell ref="A112:B112"/>
    <mergeCell ref="D112:H112"/>
    <mergeCell ref="A107:B107"/>
    <mergeCell ref="D107:H107"/>
    <mergeCell ref="A108:B108"/>
    <mergeCell ref="D108:H108"/>
    <mergeCell ref="A109:B109"/>
    <mergeCell ref="D109:H109"/>
    <mergeCell ref="A102:C102"/>
    <mergeCell ref="D102:H102"/>
    <mergeCell ref="D103:H103"/>
    <mergeCell ref="A104:B104"/>
    <mergeCell ref="C104:C112"/>
    <mergeCell ref="D104:H104"/>
    <mergeCell ref="A105:B105"/>
    <mergeCell ref="D105:H105"/>
    <mergeCell ref="A106:B106"/>
    <mergeCell ref="D106:H106"/>
    <mergeCell ref="A99:B99"/>
    <mergeCell ref="D99:H99"/>
    <mergeCell ref="A100:B100"/>
    <mergeCell ref="D100:H100"/>
    <mergeCell ref="A101:B101"/>
    <mergeCell ref="D101:H101"/>
    <mergeCell ref="A96:B96"/>
    <mergeCell ref="D96:H96"/>
    <mergeCell ref="A97:B97"/>
    <mergeCell ref="D97:H97"/>
    <mergeCell ref="A98:B98"/>
    <mergeCell ref="D98:H98"/>
    <mergeCell ref="A93:B93"/>
    <mergeCell ref="D93:H93"/>
    <mergeCell ref="A94:B94"/>
    <mergeCell ref="D94:H94"/>
    <mergeCell ref="A95:B95"/>
    <mergeCell ref="D95:H95"/>
    <mergeCell ref="A90:B90"/>
    <mergeCell ref="D90:H90"/>
    <mergeCell ref="A91:B91"/>
    <mergeCell ref="D91:H91"/>
    <mergeCell ref="A92:B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D70:H70"/>
    <mergeCell ref="A71:C71"/>
    <mergeCell ref="D71:H71"/>
    <mergeCell ref="A72:B72"/>
    <mergeCell ref="C72:C101"/>
    <mergeCell ref="D72:H72"/>
    <mergeCell ref="A73:B73"/>
    <mergeCell ref="D73:H73"/>
    <mergeCell ref="A74:B74"/>
    <mergeCell ref="D74:H74"/>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51:H51"/>
    <mergeCell ref="A52:A53"/>
    <mergeCell ref="D52:H53"/>
    <mergeCell ref="D54:H54"/>
    <mergeCell ref="A55:A59"/>
    <mergeCell ref="B55:B56"/>
    <mergeCell ref="C55:C56"/>
    <mergeCell ref="D55:D59"/>
    <mergeCell ref="E55:E59"/>
    <mergeCell ref="F55:F59"/>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X202"/>
  <sheetViews>
    <sheetView view="pageBreakPreview" zoomScale="40" zoomScaleNormal="60" zoomScaleSheetLayoutView="40" workbookViewId="0">
      <pane ySplit="4" topLeftCell="A132" activePane="bottomLeft" state="frozen"/>
      <selection activeCell="A181" sqref="A181:B181"/>
      <selection pane="bottomLeft" activeCell="A181" sqref="A181:B181"/>
    </sheetView>
  </sheetViews>
  <sheetFormatPr defaultColWidth="9.140625" defaultRowHeight="12.75" outlineLevelRow="1" x14ac:dyDescent="0.2"/>
  <cols>
    <col min="1" max="1" width="45.7109375" style="216" customWidth="1"/>
    <col min="2" max="2" width="80.7109375" style="217" customWidth="1"/>
    <col min="3" max="3" width="120.7109375" style="218" customWidth="1"/>
    <col min="4" max="4" width="90.7109375" style="217" customWidth="1"/>
    <col min="5" max="5" width="8.5703125" style="219" customWidth="1"/>
    <col min="6" max="22" width="9.140625" style="219" hidden="1" customWidth="1"/>
    <col min="23" max="23" width="6.140625" style="219" hidden="1" customWidth="1"/>
    <col min="24" max="24" width="9.140625" style="219" hidden="1" customWidth="1"/>
    <col min="25" max="16384" width="9.140625" style="219"/>
  </cols>
  <sheetData>
    <row r="1" spans="1:4" s="4" customFormat="1" ht="50.1" customHeight="1" x14ac:dyDescent="0.2">
      <c r="A1" s="1"/>
      <c r="B1" s="2"/>
      <c r="C1" s="3" t="s">
        <v>0</v>
      </c>
      <c r="D1" s="236"/>
    </row>
    <row r="2" spans="1:4" s="10" customFormat="1" ht="50.1" customHeight="1" x14ac:dyDescent="0.2">
      <c r="A2" s="5" t="str">
        <f>Абакан_юр!A2</f>
        <v>Введен в действие с "01" июня 2024 г.</v>
      </c>
      <c r="B2" s="6" t="s">
        <v>2</v>
      </c>
      <c r="C2" s="7" t="s">
        <v>742</v>
      </c>
      <c r="D2" s="507"/>
    </row>
    <row r="3" spans="1:4"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row>
    <row r="4" spans="1:4" s="23" customFormat="1" ht="50.1" customHeight="1" thickBot="1" x14ac:dyDescent="0.25">
      <c r="A4" s="17" t="s">
        <v>5</v>
      </c>
      <c r="B4" s="18" t="s">
        <v>6</v>
      </c>
      <c r="C4" s="19" t="s">
        <v>7</v>
      </c>
      <c r="D4" s="570" t="s">
        <v>8</v>
      </c>
    </row>
    <row r="5" spans="1:4" s="28" customFormat="1" ht="50.1" customHeight="1" thickBot="1" x14ac:dyDescent="0.25">
      <c r="A5" s="24" t="s">
        <v>9</v>
      </c>
      <c r="B5" s="25"/>
      <c r="C5" s="26"/>
      <c r="D5" s="27"/>
    </row>
    <row r="6" spans="1:4" s="339" customFormat="1" ht="24.95" customHeight="1" thickBot="1" x14ac:dyDescent="0.25">
      <c r="A6" s="436"/>
      <c r="B6" s="437"/>
      <c r="C6" s="438"/>
      <c r="D6" s="571"/>
    </row>
    <row r="7" spans="1:4"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"2ГИС.ШЕРЕГЕШ" (версия для ПК); 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Интернет-площадки и Веб-приложения на основе Cправочника организаций "2ГИС.ШЕРЕГЕШ", http://api.2gis.ru/</v>
      </c>
      <c r="D7" s="31">
        <v>7770</v>
      </c>
    </row>
    <row r="8" spans="1:4" s="16" customFormat="1" ht="132" customHeight="1" x14ac:dyDescent="0.2">
      <c r="A8" s="34"/>
      <c r="B8" s="35"/>
      <c r="C8" s="35"/>
      <c r="D8" s="36"/>
    </row>
    <row r="9" spans="1:4"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"2ГИС.ШЕРЕГЕШ" (версия для ПК); 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Интернет-площадки и Веб-приложения на основе Cправочника организаций "2ГИС.ШЕРЕГЕШ", http://api.2gis.ru/</v>
      </c>
      <c r="D9" s="36"/>
    </row>
    <row r="10" spans="1:4"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10" s="44"/>
    </row>
    <row r="11" spans="1:4" s="16" customFormat="1" ht="24.95" customHeight="1" thickBot="1" x14ac:dyDescent="0.25">
      <c r="A11" s="47"/>
      <c r="B11" s="48"/>
      <c r="C11" s="49"/>
      <c r="D11" s="572"/>
    </row>
    <row r="12" spans="1:4"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"2ГИС.ШЕРЕГЕШ" (версия для ПК); 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Интернет-площадки и Веб-приложения на основе Cправочника организаций "2ГИС.ШЕРЕГЕШ", http://api.2gis.ru/</v>
      </c>
      <c r="D12" s="54">
        <v>8880</v>
      </c>
    </row>
    <row r="13" spans="1:4" s="16" customFormat="1" ht="132" customHeight="1" x14ac:dyDescent="0.2">
      <c r="A13" s="55"/>
      <c r="B13" s="35"/>
      <c r="C13" s="35"/>
      <c r="D13" s="56"/>
    </row>
    <row r="14" spans="1:4"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"2ГИС.ШЕРЕГЕШ" (версия для ПК); 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Интернет-площадки и Веб-приложения на основе Cправочника организаций "2ГИС.ШЕРЕГЕШ", http://api.2gis.ru/</v>
      </c>
      <c r="D14" s="56"/>
    </row>
    <row r="15" spans="1:4"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15" s="56"/>
    </row>
    <row r="16" spans="1:4"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16" s="61"/>
    </row>
    <row r="17" spans="1:4" s="16" customFormat="1" ht="24.95" customHeight="1" thickBot="1" x14ac:dyDescent="0.25">
      <c r="A17" s="47"/>
      <c r="B17" s="62"/>
      <c r="C17" s="49"/>
      <c r="D17" s="63"/>
    </row>
    <row r="18" spans="1:4" s="16" customFormat="1" ht="112.5" customHeight="1" x14ac:dyDescent="0.2">
      <c r="A18" s="65" t="s">
        <v>17</v>
      </c>
      <c r="B18" s="66" t="s">
        <v>18</v>
      </c>
      <c r="C18" s="67"/>
      <c r="D18" s="68">
        <v>1122</v>
      </c>
    </row>
    <row r="19" spans="1:4" s="16" customFormat="1" ht="50.1" customHeight="1" x14ac:dyDescent="0.2">
      <c r="A19" s="71"/>
      <c r="B19" s="72" t="s">
        <v>19</v>
      </c>
      <c r="C19" s="73" t="str">
        <f>"Электронный справочник "&amp;$C$2&amp;" (версия для ПК)"</f>
        <v>Электронный справочник "2ГИС.ШЕРЕГЕШ" (версия для ПК)</v>
      </c>
      <c r="D19" s="74"/>
    </row>
    <row r="20" spans="1:4" s="16" customFormat="1" ht="40.5" customHeight="1" x14ac:dyDescent="0.2">
      <c r="A20" s="71"/>
      <c r="B20" s="72" t="s">
        <v>20</v>
      </c>
      <c r="C20" s="35"/>
      <c r="D20" s="74"/>
    </row>
    <row r="21" spans="1:4"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"2ГИС.ШЕРЕГЕШ"; Электронный справочник "2ГИС.ШЕРЕГЕШ" (мобильная версия 2ГИС 4.0 и выше)</v>
      </c>
      <c r="D21" s="78"/>
    </row>
    <row r="22" spans="1:4" s="16" customFormat="1" ht="24.95" customHeight="1" thickBot="1" x14ac:dyDescent="0.25">
      <c r="A22" s="81"/>
      <c r="B22" s="82"/>
      <c r="C22" s="83"/>
      <c r="D22" s="573"/>
    </row>
    <row r="23" spans="1:4"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Интернет-площадки и Веб-приложения на основе Cправочника организаций "2ГИС.ШЕРЕГЕШ", http://api.2gis.ru/</v>
      </c>
      <c r="D23" s="271">
        <v>240</v>
      </c>
    </row>
    <row r="24" spans="1:4" s="16" customFormat="1" ht="94.5" customHeight="1" x14ac:dyDescent="0.2">
      <c r="A24" s="71"/>
      <c r="B24" s="92"/>
      <c r="C24" s="93"/>
      <c r="D24" s="94"/>
    </row>
    <row r="25" spans="1:4"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25" s="275"/>
    </row>
    <row r="26" spans="1:4" s="16" customFormat="1" ht="24.95" customHeight="1" thickBot="1" x14ac:dyDescent="0.25">
      <c r="A26" s="81"/>
      <c r="B26" s="48"/>
      <c r="C26" s="49"/>
      <c r="D26" s="574"/>
    </row>
    <row r="27" spans="1:4"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"2ГИС.ШЕРЕГЕШ" (версия для ПК); 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v>
      </c>
      <c r="D27" s="31">
        <v>10884</v>
      </c>
    </row>
    <row r="28" spans="1:4" s="16" customFormat="1" ht="99.95" customHeight="1" x14ac:dyDescent="0.2">
      <c r="A28" s="71"/>
      <c r="B28" s="35"/>
      <c r="C28" s="35"/>
      <c r="D28" s="36"/>
    </row>
    <row r="29" spans="1:4"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v>
      </c>
      <c r="D29" s="36"/>
    </row>
    <row r="30" spans="1:4"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30" s="44"/>
    </row>
    <row r="31" spans="1:4" s="16" customFormat="1" ht="24.95" customHeight="1" thickBot="1" x14ac:dyDescent="0.25">
      <c r="A31" s="81"/>
      <c r="B31" s="48"/>
      <c r="C31" s="49"/>
      <c r="D31" s="572"/>
    </row>
    <row r="32" spans="1:4"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"2ГИС.ШЕРЕГЕШ" (версия для ПК); 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v>
      </c>
      <c r="D32" s="54">
        <v>12432</v>
      </c>
    </row>
    <row r="33" spans="1:4" s="16" customFormat="1" ht="99.95" customHeight="1" x14ac:dyDescent="0.2">
      <c r="A33" s="71"/>
      <c r="B33" s="35"/>
      <c r="C33" s="35"/>
      <c r="D33" s="56"/>
    </row>
    <row r="34" spans="1:4"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v>
      </c>
      <c r="D34" s="56"/>
    </row>
    <row r="35" spans="1:4"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35" s="56"/>
    </row>
    <row r="36" spans="1:4"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36" s="61"/>
    </row>
    <row r="37" spans="1:4" s="16" customFormat="1" ht="24.95" customHeight="1" thickBot="1" x14ac:dyDescent="0.25">
      <c r="A37" s="112"/>
      <c r="B37" s="62"/>
      <c r="C37" s="49"/>
      <c r="D37" s="63"/>
    </row>
    <row r="38" spans="1:4" s="16" customFormat="1" ht="125.1" customHeight="1" x14ac:dyDescent="0.2">
      <c r="A38" s="65" t="s">
        <v>28</v>
      </c>
      <c r="B38" s="66" t="s">
        <v>29</v>
      </c>
      <c r="C38" s="67"/>
      <c r="D38" s="68">
        <v>1680</v>
      </c>
    </row>
    <row r="39" spans="1:4" s="16" customFormat="1" ht="50.1" customHeight="1" x14ac:dyDescent="0.2">
      <c r="A39" s="71"/>
      <c r="B39" s="72" t="s">
        <v>19</v>
      </c>
      <c r="C39" s="73" t="str">
        <f>"Электронный справочник "&amp;$C$2&amp;" (версия для ПК)"</f>
        <v>Электронный справочник "2ГИС.ШЕРЕГЕШ" (версия для ПК)</v>
      </c>
      <c r="D39" s="74"/>
    </row>
    <row r="40" spans="1:4" s="16" customFormat="1" ht="50.1" customHeight="1" x14ac:dyDescent="0.2">
      <c r="A40" s="71"/>
      <c r="B40" s="72" t="s">
        <v>20</v>
      </c>
      <c r="C40" s="35"/>
      <c r="D40" s="74"/>
    </row>
    <row r="41" spans="1:4"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"2ГИС.ШЕРЕГЕШ"; Электронный справочник "2ГИС.ШЕРЕГЕШ" (мобильная версия 2ГИС 4.0 и выше)</v>
      </c>
      <c r="D41" s="78"/>
    </row>
    <row r="42" spans="1:4" s="16" customFormat="1" ht="24.95" customHeight="1" thickBot="1" x14ac:dyDescent="0.25">
      <c r="A42" s="81"/>
      <c r="B42" s="82"/>
      <c r="C42" s="83"/>
      <c r="D42" s="575"/>
    </row>
    <row r="43" spans="1:4"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v>
      </c>
      <c r="D43" s="68">
        <v>336</v>
      </c>
    </row>
    <row r="44" spans="1:4" s="16" customFormat="1" ht="69.75" customHeight="1" x14ac:dyDescent="0.2">
      <c r="A44" s="71"/>
      <c r="B44" s="92"/>
      <c r="C44" s="93"/>
      <c r="D44" s="74"/>
    </row>
    <row r="45" spans="1:4"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45" s="74"/>
    </row>
    <row r="46" spans="1:4"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46" s="78"/>
    </row>
    <row r="47" spans="1:4" s="339" customFormat="1" ht="24.95" customHeight="1" thickBot="1" x14ac:dyDescent="0.25">
      <c r="A47" s="436"/>
      <c r="B47" s="437"/>
      <c r="C47" s="438"/>
      <c r="D47" s="571"/>
    </row>
    <row r="48" spans="1:4" s="16" customFormat="1" ht="48" customHeight="1" x14ac:dyDescent="0.2">
      <c r="A48" s="29" t="s">
        <v>31</v>
      </c>
      <c r="B48" s="30" t="s">
        <v>27</v>
      </c>
      <c r="C4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"2ГИС.ШЕРЕГЕШ" (версия для ПК); 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Интернет-площадки и Веб-приложения на основе Cправочника организаций "2ГИС.ШЕРЕГЕШ", http://api.2gis.ru/</v>
      </c>
      <c r="D48" s="31">
        <v>9324</v>
      </c>
    </row>
    <row r="49" spans="1:4" s="16" customFormat="1" ht="132" customHeight="1" x14ac:dyDescent="0.2">
      <c r="A49" s="34"/>
      <c r="B49" s="35"/>
      <c r="C49" s="35"/>
      <c r="D49" s="36"/>
    </row>
    <row r="50" spans="1:4" s="16" customFormat="1" ht="97.5" customHeight="1" x14ac:dyDescent="0.2">
      <c r="A50" s="34"/>
      <c r="B50" s="39" t="s">
        <v>12</v>
      </c>
      <c r="C5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"2ГИС.ШЕРЕГЕШ" (версия для ПК); 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Интернет-площадки и Веб-приложения на основе Cправочника организаций "2ГИС.ШЕРЕГЕШ", http://api.2gis.ru/</v>
      </c>
      <c r="D50" s="36"/>
    </row>
    <row r="51" spans="1:4" s="16" customFormat="1" ht="97.5" customHeight="1" thickBot="1" x14ac:dyDescent="0.25">
      <c r="A51" s="119"/>
      <c r="B51" s="120" t="s">
        <v>33</v>
      </c>
      <c r="C51"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51" s="121"/>
    </row>
    <row r="52" spans="1:4" s="16" customFormat="1" ht="166.5" customHeight="1" thickBot="1" x14ac:dyDescent="0.25">
      <c r="A52" s="41"/>
      <c r="B52" s="42" t="s">
        <v>13</v>
      </c>
      <c r="C52"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52" s="44"/>
    </row>
    <row r="53" spans="1:4" s="16" customFormat="1" ht="24.95" customHeight="1" thickBot="1" x14ac:dyDescent="0.25">
      <c r="A53" s="47"/>
      <c r="B53" s="48"/>
      <c r="C53" s="49"/>
      <c r="D53" s="572"/>
    </row>
    <row r="54" spans="1:4" s="16" customFormat="1" ht="48" customHeight="1" x14ac:dyDescent="0.2">
      <c r="A54" s="53" t="s">
        <v>35</v>
      </c>
      <c r="B54" s="30" t="s">
        <v>27</v>
      </c>
      <c r="C54"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"2ГИС.ШЕРЕГЕШ" (версия для ПК); 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Интернет-площадки и Веб-приложения на основе Cправочника организаций "2ГИС.ШЕРЕГЕШ", http://api.2gis.ru/</v>
      </c>
      <c r="D54" s="54">
        <v>10656</v>
      </c>
    </row>
    <row r="55" spans="1:4" s="16" customFormat="1" ht="132" customHeight="1" x14ac:dyDescent="0.2">
      <c r="A55" s="55"/>
      <c r="B55" s="35"/>
      <c r="C55" s="35"/>
      <c r="D55" s="56"/>
    </row>
    <row r="56" spans="1:4" s="16" customFormat="1" ht="97.5" customHeight="1" x14ac:dyDescent="0.2">
      <c r="A56" s="55"/>
      <c r="B56" s="39" t="s">
        <v>12</v>
      </c>
      <c r="C56"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"2ГИС.ШЕРЕГЕШ" (версия для ПК); 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Интернет-площадки и Веб-приложения на основе Cправочника организаций "2ГИС.ШЕРЕГЕШ", http://api.2gis.ru/</v>
      </c>
      <c r="D56" s="56"/>
    </row>
    <row r="57" spans="1:4" s="16" customFormat="1" ht="166.5" customHeight="1" x14ac:dyDescent="0.2">
      <c r="A57" s="55"/>
      <c r="B57" s="57" t="s">
        <v>13</v>
      </c>
      <c r="C57"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57" s="56"/>
    </row>
    <row r="58" spans="1:4" s="16" customFormat="1" ht="92.25" customHeight="1" thickBot="1" x14ac:dyDescent="0.25">
      <c r="A58" s="59"/>
      <c r="B58" s="42" t="s">
        <v>36</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58" s="61"/>
    </row>
    <row r="59" spans="1:4" s="16" customFormat="1" ht="24.95" customHeight="1" thickBot="1" x14ac:dyDescent="0.25">
      <c r="A59" s="81"/>
      <c r="B59" s="82"/>
      <c r="C59" s="83"/>
      <c r="D59" s="573"/>
    </row>
    <row r="60" spans="1:4" s="16" customFormat="1" ht="50.1" customHeight="1" x14ac:dyDescent="0.2">
      <c r="A60" s="65" t="s">
        <v>37</v>
      </c>
      <c r="B60" s="87" t="s">
        <v>23</v>
      </c>
      <c r="C60"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Интернет-площадки и Веб-приложения на основе Cправочника организаций "2ГИС.ШЕРЕГЕШ", http://api.2gis.ru/</v>
      </c>
      <c r="D60" s="271">
        <v>240</v>
      </c>
    </row>
    <row r="61" spans="1:4" s="16" customFormat="1" ht="94.5" customHeight="1" x14ac:dyDescent="0.2">
      <c r="A61" s="71"/>
      <c r="B61" s="92"/>
      <c r="C61" s="93"/>
      <c r="D61" s="94"/>
    </row>
    <row r="62" spans="1:4" s="16" customFormat="1" ht="163.5" customHeight="1" thickBot="1" x14ac:dyDescent="0.25">
      <c r="A62" s="77"/>
      <c r="B62" s="97" t="s">
        <v>13</v>
      </c>
      <c r="C62"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62" s="275"/>
    </row>
    <row r="63" spans="1:4" s="16" customFormat="1" ht="24.95" customHeight="1" thickBot="1" x14ac:dyDescent="0.25">
      <c r="A63" s="81"/>
      <c r="B63" s="129"/>
      <c r="C63" s="130"/>
      <c r="D63" s="575"/>
    </row>
    <row r="64" spans="1:4" s="16" customFormat="1" ht="50.1" customHeight="1" thickBot="1" x14ac:dyDescent="0.25">
      <c r="A64" s="136" t="s">
        <v>38</v>
      </c>
      <c r="B64" s="137"/>
      <c r="C64" s="137"/>
      <c r="D64" s="576" t="str">
        <f>"от "&amp;MIN(D65:D84)&amp;" до "&amp;MAX(D65:D84)</f>
        <v>от 3066 до 61320</v>
      </c>
    </row>
    <row r="65" spans="1:4" s="16" customFormat="1" ht="37.5" customHeight="1" outlineLevel="1" x14ac:dyDescent="0.2">
      <c r="A65" s="141" t="s">
        <v>39</v>
      </c>
      <c r="B65" s="142"/>
      <c r="C65" s="143" t="str">
        <f>"Электронный справочник на основе Справочника организаций"&amp;$C$2&amp;" (версия для ПК)"</f>
        <v>Электронный справочник на основе Справочника организаций"2ГИС.ШЕРЕГЕШ" (версия для ПК)</v>
      </c>
      <c r="D65" s="577">
        <v>3066</v>
      </c>
    </row>
    <row r="66" spans="1:4" s="16" customFormat="1" ht="37.5" customHeight="1" outlineLevel="1" x14ac:dyDescent="0.2">
      <c r="A66" s="147" t="s">
        <v>40</v>
      </c>
      <c r="B66" s="148"/>
      <c r="C66" s="143"/>
      <c r="D66" s="578">
        <v>6132</v>
      </c>
    </row>
    <row r="67" spans="1:4" s="16" customFormat="1" ht="37.5" customHeight="1" outlineLevel="1" x14ac:dyDescent="0.2">
      <c r="A67" s="147" t="s">
        <v>41</v>
      </c>
      <c r="B67" s="148"/>
      <c r="C67" s="143"/>
      <c r="D67" s="578">
        <v>9198</v>
      </c>
    </row>
    <row r="68" spans="1:4" s="16" customFormat="1" ht="37.5" customHeight="1" outlineLevel="1" x14ac:dyDescent="0.2">
      <c r="A68" s="147" t="s">
        <v>42</v>
      </c>
      <c r="B68" s="148"/>
      <c r="C68" s="143"/>
      <c r="D68" s="578">
        <v>12264</v>
      </c>
    </row>
    <row r="69" spans="1:4" s="16" customFormat="1" ht="37.5" customHeight="1" outlineLevel="1" x14ac:dyDescent="0.2">
      <c r="A69" s="147" t="s">
        <v>43</v>
      </c>
      <c r="B69" s="148"/>
      <c r="C69" s="143"/>
      <c r="D69" s="578">
        <v>15330</v>
      </c>
    </row>
    <row r="70" spans="1:4" s="16" customFormat="1" ht="37.5" customHeight="1" outlineLevel="1" x14ac:dyDescent="0.2">
      <c r="A70" s="147" t="s">
        <v>44</v>
      </c>
      <c r="B70" s="148"/>
      <c r="C70" s="143"/>
      <c r="D70" s="578">
        <v>18396</v>
      </c>
    </row>
    <row r="71" spans="1:4" s="16" customFormat="1" ht="37.5" customHeight="1" outlineLevel="1" x14ac:dyDescent="0.2">
      <c r="A71" s="147" t="s">
        <v>45</v>
      </c>
      <c r="B71" s="148"/>
      <c r="C71" s="143"/>
      <c r="D71" s="578">
        <v>21462</v>
      </c>
    </row>
    <row r="72" spans="1:4" s="16" customFormat="1" ht="37.5" customHeight="1" outlineLevel="1" x14ac:dyDescent="0.2">
      <c r="A72" s="147" t="s">
        <v>46</v>
      </c>
      <c r="B72" s="148"/>
      <c r="C72" s="143"/>
      <c r="D72" s="578">
        <v>24528</v>
      </c>
    </row>
    <row r="73" spans="1:4" s="16" customFormat="1" ht="37.5" customHeight="1" outlineLevel="1" x14ac:dyDescent="0.2">
      <c r="A73" s="147" t="s">
        <v>47</v>
      </c>
      <c r="B73" s="148"/>
      <c r="C73" s="143"/>
      <c r="D73" s="578">
        <v>27594</v>
      </c>
    </row>
    <row r="74" spans="1:4" s="16" customFormat="1" ht="37.5" customHeight="1" outlineLevel="1" x14ac:dyDescent="0.2">
      <c r="A74" s="147" t="s">
        <v>48</v>
      </c>
      <c r="B74" s="148"/>
      <c r="C74" s="143"/>
      <c r="D74" s="578">
        <v>30660</v>
      </c>
    </row>
    <row r="75" spans="1:4" s="16" customFormat="1" ht="37.5" customHeight="1" outlineLevel="1" x14ac:dyDescent="0.2">
      <c r="A75" s="147" t="s">
        <v>49</v>
      </c>
      <c r="B75" s="148"/>
      <c r="C75" s="143"/>
      <c r="D75" s="578">
        <v>33726</v>
      </c>
    </row>
    <row r="76" spans="1:4" s="16" customFormat="1" ht="37.5" customHeight="1" outlineLevel="1" x14ac:dyDescent="0.2">
      <c r="A76" s="147" t="s">
        <v>50</v>
      </c>
      <c r="B76" s="148"/>
      <c r="C76" s="143"/>
      <c r="D76" s="578">
        <v>36792</v>
      </c>
    </row>
    <row r="77" spans="1:4" s="16" customFormat="1" ht="37.5" customHeight="1" outlineLevel="1" x14ac:dyDescent="0.2">
      <c r="A77" s="147" t="s">
        <v>51</v>
      </c>
      <c r="B77" s="148"/>
      <c r="C77" s="143"/>
      <c r="D77" s="578">
        <v>39858</v>
      </c>
    </row>
    <row r="78" spans="1:4" s="16" customFormat="1" ht="37.5" customHeight="1" outlineLevel="1" x14ac:dyDescent="0.2">
      <c r="A78" s="147" t="s">
        <v>52</v>
      </c>
      <c r="B78" s="148"/>
      <c r="C78" s="143"/>
      <c r="D78" s="578">
        <v>42924</v>
      </c>
    </row>
    <row r="79" spans="1:4" s="16" customFormat="1" ht="37.5" customHeight="1" outlineLevel="1" x14ac:dyDescent="0.2">
      <c r="A79" s="147" t="s">
        <v>53</v>
      </c>
      <c r="B79" s="148"/>
      <c r="C79" s="143"/>
      <c r="D79" s="578">
        <v>45990</v>
      </c>
    </row>
    <row r="80" spans="1:4" s="16" customFormat="1" ht="37.5" customHeight="1" outlineLevel="1" x14ac:dyDescent="0.2">
      <c r="A80" s="147" t="s">
        <v>54</v>
      </c>
      <c r="B80" s="148"/>
      <c r="C80" s="143"/>
      <c r="D80" s="578">
        <v>49056</v>
      </c>
    </row>
    <row r="81" spans="1:4" s="16" customFormat="1" ht="37.5" customHeight="1" outlineLevel="1" x14ac:dyDescent="0.2">
      <c r="A81" s="147" t="s">
        <v>55</v>
      </c>
      <c r="B81" s="148"/>
      <c r="C81" s="143"/>
      <c r="D81" s="578">
        <v>52122</v>
      </c>
    </row>
    <row r="82" spans="1:4" s="16" customFormat="1" ht="37.5" customHeight="1" outlineLevel="1" x14ac:dyDescent="0.2">
      <c r="A82" s="147" t="s">
        <v>56</v>
      </c>
      <c r="B82" s="148"/>
      <c r="C82" s="143"/>
      <c r="D82" s="578">
        <v>55188</v>
      </c>
    </row>
    <row r="83" spans="1:4" s="16" customFormat="1" ht="37.5" customHeight="1" outlineLevel="1" x14ac:dyDescent="0.2">
      <c r="A83" s="147" t="s">
        <v>57</v>
      </c>
      <c r="B83" s="148"/>
      <c r="C83" s="143"/>
      <c r="D83" s="578">
        <v>58254</v>
      </c>
    </row>
    <row r="84" spans="1:4" s="16" customFormat="1" ht="37.5" customHeight="1" outlineLevel="1" thickBot="1" x14ac:dyDescent="0.25">
      <c r="A84" s="147" t="s">
        <v>58</v>
      </c>
      <c r="B84" s="148"/>
      <c r="C84" s="143"/>
      <c r="D84" s="578">
        <v>61320</v>
      </c>
    </row>
    <row r="85" spans="1:4" s="16" customFormat="1" ht="50.1" customHeight="1" thickBot="1" x14ac:dyDescent="0.25">
      <c r="A85" s="446" t="s">
        <v>59</v>
      </c>
      <c r="B85" s="447"/>
      <c r="C85" s="447"/>
      <c r="D85" s="579" t="str">
        <f>"от "&amp;MIN(D86:D95)&amp;" до "&amp;MAX(D86:D95)</f>
        <v>от 300 до 6138</v>
      </c>
    </row>
    <row r="86" spans="1:4" s="16" customFormat="1" ht="156.75" customHeight="1" x14ac:dyDescent="0.2">
      <c r="A86" s="451" t="s">
        <v>60</v>
      </c>
      <c r="B86" s="452" t="s">
        <v>13</v>
      </c>
      <c r="C86" s="453" t="str">
        <f t="shared" ref="C8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86" s="523">
        <v>708</v>
      </c>
    </row>
    <row r="87" spans="1:4" s="16" customFormat="1" ht="37.5" customHeight="1" x14ac:dyDescent="0.2">
      <c r="A87" s="454" t="s">
        <v>61</v>
      </c>
      <c r="B87" s="195"/>
      <c r="C87" s="455" t="str">
        <f>"Электронный справочник на основе Справочника организаций"&amp;$C$2&amp;" (версия для ПК)"</f>
        <v>Электронный справочник на основе Справочника организаций"2ГИС.ШЕРЕГЕШ" (версия для ПК)</v>
      </c>
      <c r="D87" s="214">
        <v>414</v>
      </c>
    </row>
    <row r="88" spans="1:4" s="16" customFormat="1" ht="37.5" customHeight="1" x14ac:dyDescent="0.2">
      <c r="A88" s="454" t="s">
        <v>62</v>
      </c>
      <c r="B88" s="195"/>
      <c r="C88" s="455"/>
      <c r="D88" s="214">
        <v>6138</v>
      </c>
    </row>
    <row r="89" spans="1:4" s="16" customFormat="1" ht="37.5" customHeight="1" x14ac:dyDescent="0.2">
      <c r="A89" s="454" t="s">
        <v>63</v>
      </c>
      <c r="B89" s="195"/>
      <c r="C89" s="455"/>
      <c r="D89" s="214">
        <v>1242</v>
      </c>
    </row>
    <row r="90" spans="1:4" s="16" customFormat="1" ht="37.5" customHeight="1" x14ac:dyDescent="0.2">
      <c r="A90" s="454" t="s">
        <v>64</v>
      </c>
      <c r="B90" s="195"/>
      <c r="C90" s="455"/>
      <c r="D90" s="214">
        <v>3720</v>
      </c>
    </row>
    <row r="91" spans="1:4" s="16" customFormat="1" ht="37.5" customHeight="1" x14ac:dyDescent="0.2">
      <c r="A91" s="454" t="s">
        <v>65</v>
      </c>
      <c r="B91" s="195"/>
      <c r="C91" s="455"/>
      <c r="D91" s="214">
        <v>300</v>
      </c>
    </row>
    <row r="92" spans="1:4" s="16" customFormat="1" ht="37.5" customHeight="1" x14ac:dyDescent="0.2">
      <c r="A92" s="454" t="s">
        <v>66</v>
      </c>
      <c r="B92" s="195"/>
      <c r="C92" s="455"/>
      <c r="D92" s="214">
        <v>300</v>
      </c>
    </row>
    <row r="93" spans="1:4" s="16" customFormat="1" ht="37.5" customHeight="1" x14ac:dyDescent="0.2">
      <c r="A93" s="454" t="s">
        <v>67</v>
      </c>
      <c r="B93" s="195"/>
      <c r="C93" s="455"/>
      <c r="D93" s="214">
        <v>600</v>
      </c>
    </row>
    <row r="94" spans="1:4" s="16" customFormat="1" ht="37.5" customHeight="1" x14ac:dyDescent="0.2">
      <c r="A94" s="454" t="s">
        <v>68</v>
      </c>
      <c r="B94" s="195"/>
      <c r="C94" s="455"/>
      <c r="D94" s="214">
        <v>900</v>
      </c>
    </row>
    <row r="95" spans="1:4" s="16" customFormat="1" ht="37.5" customHeight="1" x14ac:dyDescent="0.2">
      <c r="A95" s="454" t="s">
        <v>69</v>
      </c>
      <c r="B95" s="195"/>
      <c r="C95" s="455"/>
      <c r="D95" s="214">
        <v>4308</v>
      </c>
    </row>
    <row r="96" spans="1:4" s="16" customFormat="1" ht="117.75" customHeight="1" thickBot="1" x14ac:dyDescent="0.25">
      <c r="A96" s="287" t="s">
        <v>71</v>
      </c>
      <c r="B96" s="288"/>
      <c r="C96" s="28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"2ГИС.ШЕРЕГЕШ" (версия для ПК); 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Интернет-площадки и Веб-приложения на основе Cправочника организаций "2ГИС.ШЕРЕГЕШ", http://api.2gis.ru/</v>
      </c>
      <c r="D96" s="581">
        <v>30</v>
      </c>
    </row>
    <row r="97" spans="1:4" s="28" customFormat="1" ht="50.1" customHeight="1" thickBot="1" x14ac:dyDescent="0.25">
      <c r="A97" s="456" t="s">
        <v>72</v>
      </c>
      <c r="B97" s="457"/>
      <c r="C97" s="211"/>
      <c r="D97" s="582" t="str">
        <f>"от "&amp;MIN(D99,D119:D135)&amp;" до "&amp;MAX(D99,D119:D135)</f>
        <v>от 504 до 14184</v>
      </c>
    </row>
    <row r="98" spans="1:4" s="16" customFormat="1" ht="24.95" customHeight="1" thickBot="1" x14ac:dyDescent="0.25">
      <c r="A98" s="290"/>
      <c r="B98" s="291"/>
      <c r="C98" s="130"/>
      <c r="D98" s="553"/>
    </row>
    <row r="99" spans="1:4" s="16" customFormat="1" ht="63" customHeight="1" thickBot="1" x14ac:dyDescent="0.25">
      <c r="A99" s="179" t="s">
        <v>73</v>
      </c>
      <c r="B99" s="180"/>
      <c r="C99"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"2ГИС.ШЕРЕГЕШ" (версия для ПК); Интернет-площадка 2gis.kz на основе Cправочника организаций "2ГИС.ШЕРЕГЕШ"; Электронный справочник на основе Справочника организаций "2ГИС.ШЕРЕГЕШ" (мобильная версия); Интернет-площадки и Веб-приложения на основе Cправочника организаций "2ГИС.ШЕРЕГЕШ", http://api.2gis.kz/</v>
      </c>
      <c r="D99" s="583">
        <v>9456</v>
      </c>
    </row>
    <row r="100" spans="1:4" s="16" customFormat="1" ht="63" customHeight="1" thickBot="1" x14ac:dyDescent="0.25">
      <c r="A100" s="184" t="s">
        <v>74</v>
      </c>
      <c r="B100" s="185"/>
      <c r="C100" s="186"/>
      <c r="D100" s="698" t="s">
        <v>75</v>
      </c>
    </row>
    <row r="101" spans="1:4" s="16" customFormat="1" ht="63" customHeight="1" x14ac:dyDescent="0.2">
      <c r="A101" s="190" t="s">
        <v>76</v>
      </c>
      <c r="B101" s="191"/>
      <c r="C101" s="186"/>
      <c r="D101" s="578">
        <f>D99/4</f>
        <v>2364</v>
      </c>
    </row>
    <row r="102" spans="1:4" s="16" customFormat="1" ht="63" customHeight="1" x14ac:dyDescent="0.2">
      <c r="A102" s="190" t="s">
        <v>77</v>
      </c>
      <c r="B102" s="191"/>
      <c r="C102" s="186"/>
      <c r="D102" s="578">
        <f>D99/5</f>
        <v>1891.2</v>
      </c>
    </row>
    <row r="103" spans="1:4" s="16" customFormat="1" ht="63" customHeight="1" x14ac:dyDescent="0.2">
      <c r="A103" s="190" t="s">
        <v>78</v>
      </c>
      <c r="B103" s="191"/>
      <c r="C103" s="186"/>
      <c r="D103" s="578">
        <f>D99/6</f>
        <v>1576</v>
      </c>
    </row>
    <row r="104" spans="1:4" s="16" customFormat="1" ht="63" customHeight="1" x14ac:dyDescent="0.2">
      <c r="A104" s="190" t="s">
        <v>79</v>
      </c>
      <c r="B104" s="191"/>
      <c r="C104" s="186"/>
      <c r="D104" s="578">
        <f>D99/7</f>
        <v>1350.8571428571429</v>
      </c>
    </row>
    <row r="105" spans="1:4" s="16" customFormat="1" ht="63" customHeight="1" x14ac:dyDescent="0.2">
      <c r="A105" s="190" t="s">
        <v>80</v>
      </c>
      <c r="B105" s="191"/>
      <c r="C105" s="186"/>
      <c r="D105" s="578">
        <f>D99/8</f>
        <v>1182</v>
      </c>
    </row>
    <row r="106" spans="1:4" s="16" customFormat="1" ht="63" customHeight="1" x14ac:dyDescent="0.2">
      <c r="A106" s="190" t="s">
        <v>81</v>
      </c>
      <c r="B106" s="191"/>
      <c r="C106" s="186"/>
      <c r="D106" s="578">
        <f>D99/9</f>
        <v>1050.6666666666667</v>
      </c>
    </row>
    <row r="107" spans="1:4" s="16" customFormat="1" ht="63" customHeight="1" thickBot="1" x14ac:dyDescent="0.25">
      <c r="A107" s="190" t="s">
        <v>82</v>
      </c>
      <c r="B107" s="191"/>
      <c r="C107" s="186"/>
      <c r="D107" s="578">
        <f>D99/10</f>
        <v>945.6</v>
      </c>
    </row>
    <row r="108" spans="1:4" s="16" customFormat="1" ht="63" customHeight="1" thickBot="1" x14ac:dyDescent="0.25">
      <c r="A108" s="179" t="s">
        <v>83</v>
      </c>
      <c r="B108" s="180"/>
      <c r="C108" s="186"/>
      <c r="D108" s="583">
        <v>14184</v>
      </c>
    </row>
    <row r="109" spans="1:4" s="16" customFormat="1" ht="63" customHeight="1" thickBot="1" x14ac:dyDescent="0.25">
      <c r="A109" s="184" t="s">
        <v>74</v>
      </c>
      <c r="B109" s="185"/>
      <c r="C109" s="186"/>
      <c r="D109" s="698" t="s">
        <v>75</v>
      </c>
    </row>
    <row r="110" spans="1:4" s="16" customFormat="1" ht="63" customHeight="1" x14ac:dyDescent="0.2">
      <c r="A110" s="190" t="s">
        <v>76</v>
      </c>
      <c r="B110" s="191"/>
      <c r="C110" s="186"/>
      <c r="D110" s="593">
        <v>3546</v>
      </c>
    </row>
    <row r="111" spans="1:4" s="16" customFormat="1" ht="63" customHeight="1" x14ac:dyDescent="0.2">
      <c r="A111" s="190" t="s">
        <v>77</v>
      </c>
      <c r="B111" s="191"/>
      <c r="C111" s="186"/>
      <c r="D111" s="593">
        <v>2836.7999999999997</v>
      </c>
    </row>
    <row r="112" spans="1:4" s="16" customFormat="1" ht="63" customHeight="1" x14ac:dyDescent="0.2">
      <c r="A112" s="190" t="s">
        <v>78</v>
      </c>
      <c r="B112" s="191"/>
      <c r="C112" s="186"/>
      <c r="D112" s="593">
        <v>2364</v>
      </c>
    </row>
    <row r="113" spans="1:4" s="16" customFormat="1" ht="63" customHeight="1" x14ac:dyDescent="0.2">
      <c r="A113" s="190" t="s">
        <v>79</v>
      </c>
      <c r="B113" s="191"/>
      <c r="C113" s="186"/>
      <c r="D113" s="593">
        <v>2026.2857142857142</v>
      </c>
    </row>
    <row r="114" spans="1:4" s="16" customFormat="1" ht="63" customHeight="1" x14ac:dyDescent="0.2">
      <c r="A114" s="190" t="s">
        <v>80</v>
      </c>
      <c r="B114" s="191"/>
      <c r="C114" s="186"/>
      <c r="D114" s="593">
        <v>1773</v>
      </c>
    </row>
    <row r="115" spans="1:4" s="16" customFormat="1" ht="63" customHeight="1" x14ac:dyDescent="0.2">
      <c r="A115" s="190" t="s">
        <v>81</v>
      </c>
      <c r="B115" s="191"/>
      <c r="C115" s="186"/>
      <c r="D115" s="593">
        <v>1575.9999999999998</v>
      </c>
    </row>
    <row r="116" spans="1:4" s="16" customFormat="1" ht="63" customHeight="1" thickBot="1" x14ac:dyDescent="0.25">
      <c r="A116" s="190" t="s">
        <v>82</v>
      </c>
      <c r="B116" s="191"/>
      <c r="C116" s="194"/>
      <c r="D116" s="593">
        <v>1418.3999999999999</v>
      </c>
    </row>
    <row r="117" spans="1:4" s="16" customFormat="1" ht="62.45" customHeight="1" thickBot="1" x14ac:dyDescent="0.25">
      <c r="A117" s="195" t="s">
        <v>84</v>
      </c>
      <c r="B117" s="196"/>
      <c r="C117"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117" s="589">
        <v>10974</v>
      </c>
    </row>
    <row r="118" spans="1:4" s="16" customFormat="1" ht="24.95" customHeight="1" thickBot="1" x14ac:dyDescent="0.25">
      <c r="A118" s="290"/>
      <c r="B118" s="291"/>
      <c r="C118" s="125"/>
      <c r="D118" s="552"/>
    </row>
    <row r="119" spans="1:4" s="16" customFormat="1" ht="50.1" customHeight="1" x14ac:dyDescent="0.2">
      <c r="A119" s="160" t="s">
        <v>85</v>
      </c>
      <c r="B119" s="161"/>
      <c r="C119" s="298" t="str">
        <f>"Интернет-площадка 2gis.ru на основе Cправочника организаций "&amp;$C$2&amp;""</f>
        <v>Интернет-площадка 2gis.ru на основе Cправочника организаций "2ГИС.ШЕРЕГЕШ"</v>
      </c>
      <c r="D119" s="699">
        <v>4020</v>
      </c>
    </row>
    <row r="120" spans="1:4" s="16" customFormat="1" ht="50.1" customHeight="1" x14ac:dyDescent="0.2">
      <c r="A120" s="160" t="s">
        <v>86</v>
      </c>
      <c r="B120" s="161"/>
      <c r="C120" s="203" t="str">
        <f>"Электронный справочник на основе Справочника организаций"&amp;$C$2&amp;" (версия для ПК)"</f>
        <v>Электронный справочник на основе Справочника организаций"2ГИС.ШЕРЕГЕШ" (версия для ПК)</v>
      </c>
      <c r="D120" s="699">
        <v>2478</v>
      </c>
    </row>
    <row r="121" spans="1:4" s="16" customFormat="1" ht="50.1" customHeight="1" x14ac:dyDescent="0.2">
      <c r="A121" s="160" t="s">
        <v>87</v>
      </c>
      <c r="B121" s="161"/>
      <c r="C121" s="203" t="str">
        <f>"Электронный справочник на основе Справочника организаций"&amp;$C$2&amp;" (версия для ПК)"</f>
        <v>Электронный справочник на основе Справочника организаций"2ГИС.ШЕРЕГЕШ" (версия для ПК)</v>
      </c>
      <c r="D121" s="699">
        <v>3540</v>
      </c>
    </row>
    <row r="122" spans="1:4" s="16" customFormat="1" ht="50.1" customHeight="1" x14ac:dyDescent="0.2">
      <c r="A122" s="160" t="s">
        <v>88</v>
      </c>
      <c r="B122" s="161"/>
      <c r="C122" s="203" t="str">
        <f>"Интернет-площадка 2gis.ru на основе Cправочника организаций "&amp;$C$2&amp;""</f>
        <v>Интернет-площадка 2gis.ru на основе Cправочника организаций "2ГИС.ШЕРЕГЕШ"</v>
      </c>
      <c r="D122" s="699">
        <v>4020</v>
      </c>
    </row>
    <row r="123" spans="1:4" s="16" customFormat="1" ht="50.1" customHeight="1" x14ac:dyDescent="0.2">
      <c r="A123" s="160" t="s">
        <v>89</v>
      </c>
      <c r="B123" s="161"/>
      <c r="C123" s="203" t="str">
        <f>"Интернет-площадка 2gis.ru на основе Cправочника организаций "&amp;$C$2&amp;""</f>
        <v>Интернет-площадка 2gis.ru на основе Cправочника организаций "2ГИС.ШЕРЕГЕШ"</v>
      </c>
      <c r="D123" s="699">
        <v>4824</v>
      </c>
    </row>
    <row r="124" spans="1:4" s="16" customFormat="1" ht="50.1" customHeight="1" x14ac:dyDescent="0.2">
      <c r="A124" s="160" t="s">
        <v>90</v>
      </c>
      <c r="B124" s="161"/>
      <c r="C124" s="203" t="str">
        <f>"Электронный справочник на основе Справочника организаций"&amp;$C$2&amp;" (версия для ПК)"</f>
        <v>Электронный справочник на основе Справочника организаций"2ГИС.ШЕРЕГЕШ" (версия для ПК)</v>
      </c>
      <c r="D124" s="699">
        <v>3480</v>
      </c>
    </row>
    <row r="125" spans="1:4" s="16" customFormat="1" ht="50.1" customHeight="1" x14ac:dyDescent="0.2">
      <c r="A125" s="160" t="s">
        <v>91</v>
      </c>
      <c r="B125" s="161"/>
      <c r="C125" s="203" t="str">
        <f>"Электронный справочник на основе Справочника организаций"&amp;$C$2&amp;" (версия для ПК)"</f>
        <v>Электронный справочник на основе Справочника организаций"2ГИС.ШЕРЕГЕШ" (версия для ПК)</v>
      </c>
      <c r="D125" s="699">
        <v>3012</v>
      </c>
    </row>
    <row r="126" spans="1:4" s="16" customFormat="1" ht="50.1" customHeight="1" x14ac:dyDescent="0.2">
      <c r="A126" s="160" t="s">
        <v>92</v>
      </c>
      <c r="B126" s="161"/>
      <c r="C126" s="203" t="str">
        <f>"Электронный справочник на основе Справочника организаций"&amp;$C$2&amp;" (версия для ПК)"</f>
        <v>Электронный справочник на основе Справочника организаций"2ГИС.ШЕРЕГЕШ" (версия для ПК)</v>
      </c>
      <c r="D126" s="699">
        <v>8028</v>
      </c>
    </row>
    <row r="127" spans="1:4" s="16" customFormat="1" ht="50.1" customHeight="1" x14ac:dyDescent="0.2">
      <c r="A127" s="160" t="s">
        <v>93</v>
      </c>
      <c r="B127" s="161"/>
      <c r="C127" s="203" t="str">
        <f>C120</f>
        <v>Электронный справочник на основе Справочника организаций"2ГИС.ШЕРЕГЕШ" (версия для ПК)</v>
      </c>
      <c r="D127" s="699">
        <v>8160</v>
      </c>
    </row>
    <row r="128" spans="1:4" s="16" customFormat="1" ht="50.1" customHeight="1" x14ac:dyDescent="0.2">
      <c r="A128" s="160" t="s">
        <v>94</v>
      </c>
      <c r="B128" s="161"/>
      <c r="C128" s="203" t="s">
        <v>95</v>
      </c>
      <c r="D128" s="699">
        <v>504</v>
      </c>
    </row>
    <row r="129" spans="1:4" s="16" customFormat="1" ht="70.5" customHeight="1" x14ac:dyDescent="0.2">
      <c r="A129" s="160" t="s">
        <v>96</v>
      </c>
      <c r="B129" s="161"/>
      <c r="C129"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"2ГИС.ШЕРЕГЕШ" (мобильная версия 2ГИС 4.0 и выше); Интернет-площадка 2gis.ru на основе Cправочника организаций "2ГИС.ШЕРЕГЕШ"</v>
      </c>
      <c r="D129" s="699">
        <v>1770</v>
      </c>
    </row>
    <row r="130" spans="1:4" s="16" customFormat="1" ht="70.5" customHeight="1" x14ac:dyDescent="0.2">
      <c r="A130" s="160" t="s">
        <v>97</v>
      </c>
      <c r="B130" s="161"/>
      <c r="C130" s="203" t="str">
        <f t="shared" ref="C130:C13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"2ГИС.ШЕРЕГЕШ" (мобильная версия 2ГИС 4.0 и выше); Интернет-площадка 2gis.ru на основе Cправочника организаций "2ГИС.ШЕРЕГЕШ"</v>
      </c>
      <c r="D130" s="699">
        <v>1416</v>
      </c>
    </row>
    <row r="131" spans="1:4" s="16" customFormat="1" ht="70.5" customHeight="1" x14ac:dyDescent="0.2">
      <c r="A131" s="160" t="s">
        <v>98</v>
      </c>
      <c r="B131" s="161"/>
      <c r="C131" s="203" t="str">
        <f t="shared" si="1"/>
        <v>электронный справочник на основе Справочника организаций "2ГИС.ШЕРЕГЕШ" (мобильная версия 2ГИС 4.0 и выше); Интернет-площадка 2gis.ru на основе Cправочника организаций "2ГИС.ШЕРЕГЕШ"</v>
      </c>
      <c r="D131" s="699">
        <v>1416</v>
      </c>
    </row>
    <row r="132" spans="1:4" s="16" customFormat="1" ht="70.5" customHeight="1" x14ac:dyDescent="0.2">
      <c r="A132" s="160" t="s">
        <v>99</v>
      </c>
      <c r="B132" s="161"/>
      <c r="C132" s="203" t="str">
        <f t="shared" si="1"/>
        <v>электронный справочник на основе Справочника организаций "2ГИС.ШЕРЕГЕШ" (мобильная версия 2ГИС 4.0 и выше); Интернет-площадка 2gis.ru на основе Cправочника организаций "2ГИС.ШЕРЕГЕШ"</v>
      </c>
      <c r="D132" s="699">
        <v>708</v>
      </c>
    </row>
    <row r="133" spans="1:4" s="16" customFormat="1" ht="70.5" customHeight="1" x14ac:dyDescent="0.2">
      <c r="A133" s="160" t="s">
        <v>100</v>
      </c>
      <c r="B133" s="161" t="s">
        <v>100</v>
      </c>
      <c r="C133"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"2ГИС.ШЕРЕГЕШ" (мобильная версия 2ГИС 4.0 и выше); Интернет-площадка 2gis.ru на основе Cправочника организаций "2ГИС.ШЕРЕГЕШ"</v>
      </c>
      <c r="D133" s="699">
        <v>14184</v>
      </c>
    </row>
    <row r="134" spans="1:4" s="16" customFormat="1" ht="70.5" customHeight="1" x14ac:dyDescent="0.2">
      <c r="A134" s="160" t="s">
        <v>101</v>
      </c>
      <c r="B134" s="161" t="s">
        <v>101</v>
      </c>
      <c r="C134"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"2ГИС.ШЕРЕГЕШ" (мобильная версия 2ГИС 4.0 и выше); Интернет-площадка 2gis.ru на основе Cправочника организаций "2ГИС.ШЕРЕГЕШ"</v>
      </c>
      <c r="D134" s="699">
        <v>8160</v>
      </c>
    </row>
    <row r="135" spans="1:4" s="16" customFormat="1" ht="50.1" customHeight="1" thickBot="1" x14ac:dyDescent="0.25">
      <c r="A135" s="160" t="s">
        <v>102</v>
      </c>
      <c r="B135" s="161"/>
      <c r="C135" s="203" t="str">
        <f>"Электронный справочник на основе Справочника организаций"&amp;$C$2&amp;" (версия для ПК)"</f>
        <v>Электронный справочник на основе Справочника организаций"2ГИС.ШЕРЕГЕШ" (версия для ПК)</v>
      </c>
      <c r="D135" s="699">
        <v>1890</v>
      </c>
    </row>
    <row r="136" spans="1:4" s="16" customFormat="1" ht="102" customHeight="1" thickBot="1" x14ac:dyDescent="0.25">
      <c r="A136" s="160" t="s">
        <v>16</v>
      </c>
      <c r="B136" s="161"/>
      <c r="C136"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136" s="699">
        <v>708</v>
      </c>
    </row>
    <row r="137" spans="1:4" s="16" customFormat="1" ht="102" customHeight="1" thickBot="1" x14ac:dyDescent="0.25">
      <c r="A137" s="160" t="s">
        <v>103</v>
      </c>
      <c r="B137" s="161"/>
      <c r="C137"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137" s="699">
        <v>100002</v>
      </c>
    </row>
    <row r="138" spans="1:4" s="16" customFormat="1" ht="126" customHeight="1" x14ac:dyDescent="0.2">
      <c r="A138" s="160" t="s">
        <v>104</v>
      </c>
      <c r="B138" s="161"/>
      <c r="C138" s="30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"2ГИС.ШЕРЕГЕШ" (версия для ПК); 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Интернет-площадки и Веб-приложения на основе Cправочника организаций "2ГИС.ШЕРЕГЕШ", http://api.2gis.ru/</v>
      </c>
      <c r="D138" s="699">
        <v>8160</v>
      </c>
    </row>
    <row r="139" spans="1:4" s="16" customFormat="1" ht="96" customHeight="1" x14ac:dyDescent="0.2">
      <c r="A139" s="154" t="s">
        <v>105</v>
      </c>
      <c r="B139" s="204"/>
      <c r="C13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Интернет-площадки и Веб-приложения на основе Cправочника организаций "2ГИС.ШЕРЕГЕШ", http://api.2gis.ru/</v>
      </c>
      <c r="D139" s="699">
        <v>1005</v>
      </c>
    </row>
    <row r="140" spans="1:4" s="16" customFormat="1" ht="96" customHeight="1" x14ac:dyDescent="0.2">
      <c r="A140" s="154" t="s">
        <v>106</v>
      </c>
      <c r="B140" s="204"/>
      <c r="C140"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"2ГИС.ШЕРЕГЕШ" (мобильная версия 2ГИС 4.0 и выше)</v>
      </c>
      <c r="D140" s="699">
        <v>2004</v>
      </c>
    </row>
    <row r="141" spans="1:4" s="16" customFormat="1" ht="50.1" customHeight="1" x14ac:dyDescent="0.2">
      <c r="A141" s="154" t="s">
        <v>107</v>
      </c>
      <c r="B141" s="204"/>
      <c r="C141" s="203" t="str">
        <f>"Интернет-площадка 2gis.ru на основе Cправочника организаций "&amp;$C$2&amp;""</f>
        <v>Интернет-площадка 2gis.ru на основе Cправочника организаций "2ГИС.ШЕРЕГЕШ"</v>
      </c>
      <c r="D141" s="699">
        <v>5640</v>
      </c>
    </row>
    <row r="142" spans="1:4" s="16" customFormat="1" ht="50.1" customHeight="1" x14ac:dyDescent="0.2">
      <c r="A142" s="160" t="s">
        <v>108</v>
      </c>
      <c r="B142" s="161"/>
      <c r="C142" s="203" t="str">
        <f>"Электронный справочник на основе Справочника организаций"&amp;$C$2&amp;" (версия для ПК)"</f>
        <v>Электронный справочник на основе Справочника организаций"2ГИС.ШЕРЕГЕШ" (версия для ПК)</v>
      </c>
      <c r="D142" s="699">
        <v>3480</v>
      </c>
    </row>
    <row r="143" spans="1:4" s="16" customFormat="1" ht="50.1" customHeight="1" x14ac:dyDescent="0.2">
      <c r="A143" s="160" t="s">
        <v>109</v>
      </c>
      <c r="B143" s="161"/>
      <c r="C143" s="203" t="str">
        <f>"Электронный справочник на основе Справочника организаций"&amp;$C$2&amp;" (версия для ПК)"</f>
        <v>Электронный справочник на основе Справочника организаций"2ГИС.ШЕРЕГЕШ" (версия для ПК)</v>
      </c>
      <c r="D143" s="699">
        <v>5040</v>
      </c>
    </row>
    <row r="144" spans="1:4" s="16" customFormat="1" ht="50.1" customHeight="1" x14ac:dyDescent="0.2">
      <c r="A144" s="160" t="s">
        <v>110</v>
      </c>
      <c r="B144" s="161"/>
      <c r="C144" s="203" t="str">
        <f>"Интернет-площадка 2gis.ru на основе Cправочника организаций "&amp;$C$2&amp;""</f>
        <v>Интернет-площадка 2gis.ru на основе Cправочника организаций "2ГИС.ШЕРЕГЕШ"</v>
      </c>
      <c r="D144" s="699">
        <v>5640</v>
      </c>
    </row>
    <row r="145" spans="1:4" s="16" customFormat="1" ht="50.1" customHeight="1" x14ac:dyDescent="0.2">
      <c r="A145" s="160" t="s">
        <v>111</v>
      </c>
      <c r="B145" s="161"/>
      <c r="C145" s="203" t="str">
        <f>"Интернет-площадка 2gis.ru на основе Cправочника организаций "&amp;$C$2&amp;""</f>
        <v>Интернет-площадка 2gis.ru на основе Cправочника организаций "2ГИС.ШЕРЕГЕШ"</v>
      </c>
      <c r="D145" s="699">
        <v>6768</v>
      </c>
    </row>
    <row r="146" spans="1:4" s="16" customFormat="1" ht="50.1" customHeight="1" x14ac:dyDescent="0.2">
      <c r="A146" s="160" t="s">
        <v>112</v>
      </c>
      <c r="B146" s="161"/>
      <c r="C146" s="203" t="str">
        <f>"Электронный справочник на основе Справочника организаций"&amp;$C$2&amp;" (версия для ПК)"</f>
        <v>Электронный справочник на основе Справочника организаций"2ГИС.ШЕРЕГЕШ" (версия для ПК)</v>
      </c>
      <c r="D146" s="699">
        <v>4920</v>
      </c>
    </row>
    <row r="147" spans="1:4" s="16" customFormat="1" ht="50.1" customHeight="1" x14ac:dyDescent="0.2">
      <c r="A147" s="160" t="s">
        <v>113</v>
      </c>
      <c r="B147" s="161"/>
      <c r="C147" s="203" t="str">
        <f>"Электронный справочник на основе Справочника организаций"&amp;$C$2&amp;" (версия для ПК)"</f>
        <v>Электронный справочник на основе Справочника организаций"2ГИС.ШЕРЕГЕШ" (версия для ПК)</v>
      </c>
      <c r="D147" s="699">
        <v>4320</v>
      </c>
    </row>
    <row r="148" spans="1:4" s="16" customFormat="1" ht="50.1" customHeight="1" x14ac:dyDescent="0.2">
      <c r="A148" s="154" t="s">
        <v>114</v>
      </c>
      <c r="B148" s="204"/>
      <c r="C148" s="203" t="str">
        <f>"Электронный справочник на основе Справочника организаций"&amp;$C$2&amp;" (версия для ПК)"</f>
        <v>Электронный справочник на основе Справочника организаций"2ГИС.ШЕРЕГЕШ" (версия для ПК)</v>
      </c>
      <c r="D148" s="699">
        <v>11280</v>
      </c>
    </row>
    <row r="149" spans="1:4" s="16" customFormat="1" ht="50.1" customHeight="1" x14ac:dyDescent="0.2">
      <c r="A149" s="160" t="s">
        <v>115</v>
      </c>
      <c r="B149" s="161"/>
      <c r="C149" s="203" t="s">
        <v>95</v>
      </c>
      <c r="D149" s="699">
        <v>720</v>
      </c>
    </row>
    <row r="150" spans="1:4" s="16" customFormat="1" ht="67.5" customHeight="1" x14ac:dyDescent="0.2">
      <c r="A150" s="160" t="s">
        <v>116</v>
      </c>
      <c r="B150" s="161"/>
      <c r="C150"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"2ГИС.ШЕРЕГЕШ" (мобильная версия 2ГИС 4.0 и выше); Интернет-площадка 2gis.ru на основе Cправочника организаций "2ГИС.ШЕРЕГЕШ"</v>
      </c>
      <c r="D150" s="699">
        <v>19920</v>
      </c>
    </row>
    <row r="151" spans="1:4" s="16" customFormat="1" ht="50.1" customHeight="1" thickBot="1" x14ac:dyDescent="0.25">
      <c r="A151" s="154" t="s">
        <v>117</v>
      </c>
      <c r="B151" s="204"/>
      <c r="C151" s="203" t="str">
        <f>"Электронный справочник на основе Справочника организаций"&amp;$C$2&amp;" (версия для ПК)"</f>
        <v>Электронный справочник на основе Справочника организаций"2ГИС.ШЕРЕГЕШ" (версия для ПК)</v>
      </c>
      <c r="D151" s="699">
        <v>2760</v>
      </c>
    </row>
    <row r="152" spans="1:4" s="16" customFormat="1" ht="36" customHeight="1" thickBot="1" x14ac:dyDescent="0.25">
      <c r="A152" s="24" t="s">
        <v>118</v>
      </c>
      <c r="B152" s="25"/>
      <c r="C152" s="24"/>
      <c r="D152" s="592"/>
    </row>
    <row r="153" spans="1:4" s="16" customFormat="1" ht="50.1" customHeight="1" x14ac:dyDescent="0.2">
      <c r="A153" s="160" t="s">
        <v>119</v>
      </c>
      <c r="B153" s="161"/>
      <c r="C153" s="206" t="str">
        <f>"Электронный справочник на основе Справочника организаций "&amp;$C$2&amp;" (мобильная версия)"</f>
        <v>Электронный справочник на основе Справочника организаций "2ГИС.ШЕРЕГЕШ" (мобильная версия)</v>
      </c>
      <c r="D153" s="578">
        <v>5004</v>
      </c>
    </row>
    <row r="154" spans="1:4" s="16" customFormat="1" ht="50.1" customHeight="1" x14ac:dyDescent="0.2">
      <c r="A154" s="160" t="s">
        <v>120</v>
      </c>
      <c r="B154" s="161"/>
      <c r="C154" s="209"/>
      <c r="D154" s="578">
        <v>5004</v>
      </c>
    </row>
    <row r="155" spans="1:4" s="16" customFormat="1" ht="50.1" customHeight="1" x14ac:dyDescent="0.2">
      <c r="A155" s="207" t="s">
        <v>121</v>
      </c>
      <c r="B155" s="208"/>
      <c r="C155" s="209"/>
      <c r="D155" s="802">
        <v>1500</v>
      </c>
    </row>
    <row r="156" spans="1:4" s="16" customFormat="1" ht="50.1" customHeight="1" x14ac:dyDescent="0.2">
      <c r="A156" s="207" t="s">
        <v>122</v>
      </c>
      <c r="B156" s="208"/>
      <c r="C156" s="209"/>
      <c r="D156" s="802">
        <v>150</v>
      </c>
    </row>
    <row r="157" spans="1:4" s="16" customFormat="1" ht="50.1" customHeight="1" thickBot="1" x14ac:dyDescent="0.25">
      <c r="A157" s="207" t="s">
        <v>123</v>
      </c>
      <c r="B157" s="208"/>
      <c r="C157" s="210"/>
      <c r="D157" s="676">
        <v>510</v>
      </c>
    </row>
    <row r="158" spans="1:4" s="16" customFormat="1" ht="50.1" customHeight="1" thickBot="1" x14ac:dyDescent="0.25">
      <c r="A158" s="24" t="s">
        <v>124</v>
      </c>
      <c r="B158" s="25"/>
      <c r="C158" s="26"/>
      <c r="D158" s="27"/>
    </row>
    <row r="159" spans="1:4" s="16" customFormat="1" ht="50.1" customHeight="1" x14ac:dyDescent="0.2">
      <c r="A159" s="160" t="s">
        <v>214</v>
      </c>
      <c r="B159" s="161"/>
      <c r="C159"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"2ГИС.ШЕРЕГЕШ" (мобильная версия 2ГИС 4.0 и выше)</v>
      </c>
      <c r="D159" s="591">
        <v>4020</v>
      </c>
    </row>
    <row r="160" spans="1:4" s="16" customFormat="1" ht="50.1" customHeight="1" x14ac:dyDescent="0.2">
      <c r="A160" s="160" t="s">
        <v>126</v>
      </c>
      <c r="B160" s="161"/>
      <c r="C160" s="203" t="str">
        <f>"Интернет-площадка 2gis.ru на основе Cправочника организаций "&amp;$C$2&amp;""</f>
        <v>Интернет-площадка 2gis.ru на основе Cправочника организаций "2ГИС.ШЕРЕГЕШ"</v>
      </c>
      <c r="D160" s="578">
        <v>2124</v>
      </c>
    </row>
    <row r="161" spans="1:4" s="16" customFormat="1" ht="50.1" customHeight="1" x14ac:dyDescent="0.2">
      <c r="A161" s="160" t="s">
        <v>127</v>
      </c>
      <c r="B161" s="161"/>
      <c r="C161" s="203" t="str">
        <f>"Электронный справочник на основе Справочника организаций"&amp;$C$2&amp;" (версия для ПК)"</f>
        <v>Электронный справочник на основе Справочника организаций"2ГИС.ШЕРЕГЕШ" (версия для ПК)</v>
      </c>
      <c r="D161" s="591">
        <v>0</v>
      </c>
    </row>
    <row r="162" spans="1:4" s="16" customFormat="1" ht="50.1" customHeight="1" x14ac:dyDescent="0.2">
      <c r="A162" s="160" t="s">
        <v>215</v>
      </c>
      <c r="B162" s="161"/>
      <c r="C162"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"2ГИС.ШЕРЕГЕШ" (мобильная версия 2ГИС 4.0 и выше)</v>
      </c>
      <c r="D162" s="578">
        <v>5640</v>
      </c>
    </row>
    <row r="163" spans="1:4" s="16" customFormat="1" ht="50.1" customHeight="1" x14ac:dyDescent="0.2">
      <c r="A163" s="160" t="s">
        <v>199</v>
      </c>
      <c r="B163" s="161"/>
      <c r="C163" s="203" t="str">
        <f>"Интернет-площадка 2gis.ru на основе Cправочника организаций "&amp;$C$2&amp;""</f>
        <v>Интернет-площадка 2gis.ru на основе Cправочника организаций "2ГИС.ШЕРЕГЕШ"</v>
      </c>
      <c r="D163" s="578">
        <v>3000</v>
      </c>
    </row>
    <row r="164" spans="1:4" s="16" customFormat="1" ht="50.1" customHeight="1" x14ac:dyDescent="0.2">
      <c r="A164" s="160" t="s">
        <v>130</v>
      </c>
      <c r="B164" s="161"/>
      <c r="C164" s="203" t="str">
        <f>"Электронный справочник на основе Справочника организаций"&amp;$C$2&amp;" (версия для ПК)"</f>
        <v>Электронный справочник на основе Справочника организаций"2ГИС.ШЕРЕГЕШ" (версия для ПК)</v>
      </c>
      <c r="D164" s="578">
        <v>3000</v>
      </c>
    </row>
    <row r="165" spans="1:4" s="16" customFormat="1" ht="126" customHeight="1" thickBot="1" x14ac:dyDescent="0.25">
      <c r="A165" s="307" t="s">
        <v>131</v>
      </c>
      <c r="B165" s="308"/>
      <c r="C165" s="803" t="str">
        <f>C160</f>
        <v>Интернет-площадка 2gis.ru на основе Cправочника организаций "2ГИС.ШЕРЕГЕШ"</v>
      </c>
      <c r="D165" s="695">
        <v>4020</v>
      </c>
    </row>
    <row r="166" spans="1:4" s="16" customFormat="1" ht="126" customHeight="1" thickBot="1" x14ac:dyDescent="0.25">
      <c r="A166" s="160" t="s">
        <v>132</v>
      </c>
      <c r="B166" s="161"/>
      <c r="C166"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166" s="695">
        <v>3000</v>
      </c>
    </row>
    <row r="167" spans="1:4" s="28" customFormat="1" ht="50.1" customHeight="1" thickBot="1" x14ac:dyDescent="0.25">
      <c r="A167" s="290"/>
      <c r="B167" s="291"/>
      <c r="C167" s="130"/>
      <c r="D167" s="553"/>
    </row>
    <row r="168" spans="1:4" s="23" customFormat="1" ht="26.25" x14ac:dyDescent="0.2">
      <c r="A168" s="216"/>
      <c r="B168" s="217"/>
      <c r="C168" s="218"/>
      <c r="D168" s="217"/>
    </row>
    <row r="169" spans="1:4" s="16" customFormat="1" ht="21" x14ac:dyDescent="0.2">
      <c r="A169" s="220"/>
      <c r="B169" s="221" t="s">
        <v>133</v>
      </c>
      <c r="C169" s="222" t="s">
        <v>583</v>
      </c>
      <c r="D169" s="222"/>
    </row>
    <row r="170" spans="1:4" s="16" customFormat="1" ht="21" x14ac:dyDescent="0.2">
      <c r="A170" s="220"/>
      <c r="B170" s="223"/>
      <c r="C170" s="224" t="s">
        <v>584</v>
      </c>
      <c r="D170" s="224"/>
    </row>
    <row r="171" spans="1:4" s="16" customFormat="1" ht="21" x14ac:dyDescent="0.2">
      <c r="A171" s="220"/>
      <c r="B171" s="223"/>
      <c r="C171" s="224" t="s">
        <v>585</v>
      </c>
      <c r="D171" s="224"/>
    </row>
    <row r="172" spans="1:4" s="16" customFormat="1" ht="21" x14ac:dyDescent="0.2">
      <c r="A172" s="216"/>
      <c r="B172" s="217"/>
      <c r="C172" s="224"/>
      <c r="D172" s="224"/>
    </row>
    <row r="173" spans="1:4" s="16" customFormat="1" ht="23.25" x14ac:dyDescent="0.2">
      <c r="A173" s="227" t="str">
        <f>Абакан_юр!A174</f>
        <v>По соглашению сторон в качестве валюты платежа могут выступать украинские гривны, в этом случае курс следующий: 1 руб. = 0,4408 гривен</v>
      </c>
      <c r="B173" s="227"/>
      <c r="C173" s="227"/>
      <c r="D173" s="228"/>
    </row>
    <row r="174" spans="1:4" s="16" customFormat="1" ht="23.25" x14ac:dyDescent="0.2">
      <c r="A174" s="227" t="str">
        <f>Абакан_юр!A175</f>
        <v>По соглашению сторон в качестве валюты платежа могут выступать дирхамы ОАЭ, в этом случае курс следующий: 1 руб. = 0,0420 дирхам</v>
      </c>
      <c r="B174" s="227"/>
      <c r="C174" s="227"/>
      <c r="D174" s="228"/>
    </row>
    <row r="175" spans="1:4" ht="12.6" customHeight="1" x14ac:dyDescent="0.2">
      <c r="A175" s="227" t="str">
        <f>Абакан_юр!A176</f>
        <v>По соглашению сторон в качестве валюты платежа могут выступать доллары США, в этом случае курс следующий: 1 руб. = 0,0114 доллара</v>
      </c>
      <c r="B175" s="227"/>
      <c r="C175" s="227"/>
      <c r="D175" s="228"/>
    </row>
    <row r="176" spans="1:4" s="223" customFormat="1" ht="24.95" customHeight="1" x14ac:dyDescent="0.2">
      <c r="A176" s="227" t="str">
        <f>Абакан_юр!A177</f>
        <v>По соглашению сторон в качестве валюты платежа могут выступать евро, в этом случае курс следующий: 1 руб. = 0,0105 евро</v>
      </c>
      <c r="B176" s="227"/>
      <c r="C176" s="227"/>
      <c r="D176" s="228"/>
    </row>
    <row r="177" spans="1:4" s="223" customFormat="1" ht="24.95" customHeight="1" x14ac:dyDescent="0.2">
      <c r="A177" s="227" t="str">
        <f>Абакан_юр!A178</f>
        <v>По соглашению сторон в качестве валюты платежа могут выступать чешские кроны, в этом случае курс следующий: 1 руб. = 0,2605 крона</v>
      </c>
      <c r="B177" s="227"/>
      <c r="C177" s="227"/>
      <c r="D177" s="228"/>
    </row>
    <row r="178" spans="1:4" s="223" customFormat="1" ht="24.95" customHeight="1" x14ac:dyDescent="0.2">
      <c r="A178" s="227" t="str">
        <f>Абакан_юр!A179</f>
        <v>По соглашению сторон в качестве валюты платежа могут выступать киргизские сомы, в этом случае курс следующий: 1 руб. = 1,0083 сом</v>
      </c>
      <c r="B178" s="227"/>
      <c r="C178" s="227"/>
      <c r="D178" s="228"/>
    </row>
    <row r="179" spans="1:4" s="217" customFormat="1" ht="12" customHeight="1" x14ac:dyDescent="0.2">
      <c r="A179" s="227" t="str">
        <f>Абакан_юр!A180</f>
        <v>По соглашению сторон в качестве валюты платежа могут выступать казахстанские тенге, в этом случае курс следующий: 1 руб. = 5,0473 тенге</v>
      </c>
      <c r="B179" s="227"/>
      <c r="C179" s="227"/>
      <c r="D179" s="228"/>
    </row>
    <row r="180" spans="1:4" s="231" customFormat="1" ht="24.95" customHeight="1" x14ac:dyDescent="0.2">
      <c r="A180" s="233"/>
      <c r="B180" s="233"/>
      <c r="C180" s="234"/>
      <c r="D180" s="235"/>
    </row>
    <row r="181" spans="1:4" s="231" customFormat="1" ht="24.95" customHeight="1" x14ac:dyDescent="0.2">
      <c r="A181" s="239" t="s">
        <v>145</v>
      </c>
      <c r="B181" s="239"/>
      <c r="C181" s="239"/>
      <c r="D181" s="239"/>
    </row>
    <row r="182" spans="1:4" s="231" customFormat="1" ht="24.95" customHeight="1" x14ac:dyDescent="0.2">
      <c r="A182" s="233"/>
      <c r="B182" s="233"/>
      <c r="C182" s="234"/>
      <c r="D182" s="235"/>
    </row>
    <row r="183" spans="1:4" s="231" customFormat="1" ht="24.95" customHeight="1" thickBot="1" x14ac:dyDescent="0.25">
      <c r="A183" s="240" t="s">
        <v>146</v>
      </c>
      <c r="B183" s="240"/>
      <c r="C183" s="240"/>
      <c r="D183" s="240"/>
    </row>
    <row r="184" spans="1:4" s="231" customFormat="1" ht="24.95" customHeight="1" thickBot="1" x14ac:dyDescent="0.25">
      <c r="A184" s="243" t="s">
        <v>147</v>
      </c>
      <c r="B184" s="244"/>
      <c r="C184" s="244"/>
      <c r="D184" s="245"/>
    </row>
    <row r="185" spans="1:4" s="231" customFormat="1" ht="24.95" customHeight="1" thickBot="1" x14ac:dyDescent="0.25">
      <c r="A185" s="426" t="s">
        <v>148</v>
      </c>
      <c r="B185" s="427"/>
      <c r="C185" s="250" t="s">
        <v>149</v>
      </c>
      <c r="D185" s="429" t="s">
        <v>150</v>
      </c>
    </row>
    <row r="186" spans="1:4" s="231" customFormat="1" ht="24.95" customHeight="1" x14ac:dyDescent="0.2">
      <c r="A186" s="253" t="s">
        <v>151</v>
      </c>
      <c r="B186" s="254"/>
      <c r="C186" s="255" t="s">
        <v>152</v>
      </c>
      <c r="D186" s="432" t="s">
        <v>153</v>
      </c>
    </row>
    <row r="187" spans="1:4" s="238" customFormat="1" ht="12.6" customHeight="1" x14ac:dyDescent="0.2">
      <c r="A187" s="258" t="s">
        <v>154</v>
      </c>
      <c r="B187" s="259"/>
      <c r="C187" s="260" t="s">
        <v>155</v>
      </c>
      <c r="D187" s="434" t="s">
        <v>156</v>
      </c>
    </row>
    <row r="188" spans="1:4" ht="24.95" customHeight="1" thickBot="1" x14ac:dyDescent="0.25">
      <c r="A188" s="321" t="s">
        <v>157</v>
      </c>
      <c r="B188" s="322"/>
      <c r="C188" s="323" t="s">
        <v>158</v>
      </c>
      <c r="D188" s="639" t="s">
        <v>156</v>
      </c>
    </row>
    <row r="189" spans="1:4" s="238" customFormat="1" ht="12" customHeight="1" thickBot="1" x14ac:dyDescent="0.25">
      <c r="A189" s="321" t="s">
        <v>160</v>
      </c>
      <c r="B189" s="322"/>
      <c r="C189" s="611" t="s">
        <v>161</v>
      </c>
      <c r="D189" s="639" t="s">
        <v>156</v>
      </c>
    </row>
    <row r="190" spans="1:4" s="242" customFormat="1" ht="50.1" customHeight="1" thickBot="1" x14ac:dyDescent="0.25">
      <c r="A190" s="321" t="s">
        <v>162</v>
      </c>
      <c r="B190" s="322"/>
      <c r="C190" s="323" t="s">
        <v>163</v>
      </c>
      <c r="D190" s="323" t="s">
        <v>156</v>
      </c>
    </row>
    <row r="191" spans="1:4" s="247" customFormat="1" ht="50.1" customHeight="1" x14ac:dyDescent="0.2">
      <c r="A191" s="804" t="s">
        <v>165</v>
      </c>
      <c r="B191" s="804"/>
      <c r="C191" s="804"/>
      <c r="D191" s="804"/>
    </row>
    <row r="192" spans="1:4" ht="50.1" customHeight="1" x14ac:dyDescent="0.2">
      <c r="A192" s="805" t="str">
        <f>Абакан_юр!A195</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2" s="805"/>
      <c r="C192" s="805"/>
      <c r="D192" s="805"/>
    </row>
    <row r="193" spans="1:4" ht="99.95" customHeight="1" x14ac:dyDescent="0.2">
      <c r="A193" s="806" t="s">
        <v>167</v>
      </c>
      <c r="B193" s="806"/>
      <c r="C193" s="806"/>
      <c r="D193" s="806"/>
    </row>
    <row r="194" spans="1:4" ht="75" customHeight="1" x14ac:dyDescent="0.2">
      <c r="A194" s="264" t="s">
        <v>168</v>
      </c>
      <c r="B194" s="264"/>
      <c r="C194" s="264"/>
      <c r="D194" s="264"/>
    </row>
    <row r="195" spans="1:4" ht="126.75" customHeight="1" x14ac:dyDescent="0.2">
      <c r="A195" s="239" t="s">
        <v>169</v>
      </c>
      <c r="B195" s="239"/>
      <c r="C195" s="239"/>
      <c r="D195" s="239"/>
    </row>
    <row r="196" spans="1:4" s="217" customFormat="1" ht="102.75" customHeight="1" x14ac:dyDescent="0.2">
      <c r="A196" s="216"/>
      <c r="C196" s="218"/>
    </row>
    <row r="197" spans="1:4" s="238" customFormat="1" ht="222.75" customHeight="1" x14ac:dyDescent="0.2">
      <c r="A197" s="216"/>
      <c r="B197" s="217"/>
      <c r="C197" s="218"/>
      <c r="D197" s="217"/>
    </row>
    <row r="198" spans="1:4" s="238" customFormat="1" ht="42" customHeight="1" x14ac:dyDescent="0.2">
      <c r="A198" s="216"/>
      <c r="B198" s="217"/>
      <c r="C198" s="218"/>
      <c r="D198" s="217"/>
    </row>
    <row r="199" spans="1:4" ht="205.5" customHeight="1" x14ac:dyDescent="0.2"/>
    <row r="200" spans="1:4" s="16" customFormat="1" ht="67.5" customHeight="1" x14ac:dyDescent="0.2">
      <c r="A200" s="216"/>
      <c r="B200" s="217"/>
      <c r="C200" s="218"/>
      <c r="D200" s="217"/>
    </row>
    <row r="201" spans="1:4" ht="45" customHeight="1" x14ac:dyDescent="0.2"/>
    <row r="202" spans="1:4" s="266" customFormat="1" ht="114.75" customHeight="1" x14ac:dyDescent="0.2">
      <c r="A202" s="216"/>
      <c r="B202" s="217"/>
      <c r="C202" s="218"/>
      <c r="D202" s="217"/>
    </row>
  </sheetData>
  <sheetProtection selectLockedCells="1" selectUnlockedCells="1"/>
  <mergeCells count="176">
    <mergeCell ref="A191:D191"/>
    <mergeCell ref="A192:D192"/>
    <mergeCell ref="A193:D193"/>
    <mergeCell ref="A194:D194"/>
    <mergeCell ref="A195:D195"/>
    <mergeCell ref="A185:B185"/>
    <mergeCell ref="A186:B186"/>
    <mergeCell ref="A187:B187"/>
    <mergeCell ref="A188:B188"/>
    <mergeCell ref="A189:B189"/>
    <mergeCell ref="A190:B190"/>
    <mergeCell ref="A177:C177"/>
    <mergeCell ref="A178:C178"/>
    <mergeCell ref="A179:C179"/>
    <mergeCell ref="A181:D181"/>
    <mergeCell ref="A183:D183"/>
    <mergeCell ref="A184:D184"/>
    <mergeCell ref="C171:D171"/>
    <mergeCell ref="C172:D172"/>
    <mergeCell ref="A173:C173"/>
    <mergeCell ref="A174:C174"/>
    <mergeCell ref="A175:C175"/>
    <mergeCell ref="A176:C176"/>
    <mergeCell ref="A164:B164"/>
    <mergeCell ref="A165:B165"/>
    <mergeCell ref="A166:B166"/>
    <mergeCell ref="A167:B167"/>
    <mergeCell ref="C169:D169"/>
    <mergeCell ref="C170:D170"/>
    <mergeCell ref="A158:B158"/>
    <mergeCell ref="A159:B159"/>
    <mergeCell ref="A160:B160"/>
    <mergeCell ref="A161:B161"/>
    <mergeCell ref="A162:B162"/>
    <mergeCell ref="A163:B163"/>
    <mergeCell ref="A153:B153"/>
    <mergeCell ref="C153:C157"/>
    <mergeCell ref="A154:B154"/>
    <mergeCell ref="A155:B155"/>
    <mergeCell ref="A156:B156"/>
    <mergeCell ref="A157:B157"/>
    <mergeCell ref="A148:B148"/>
    <mergeCell ref="A149:B149"/>
    <mergeCell ref="A150:B150"/>
    <mergeCell ref="A151:B151"/>
    <mergeCell ref="A152:B152"/>
    <mergeCell ref="C152:D152"/>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12:B112"/>
    <mergeCell ref="A113:B113"/>
    <mergeCell ref="A114:B114"/>
    <mergeCell ref="A115:B115"/>
    <mergeCell ref="A116:B116"/>
    <mergeCell ref="A117:B117"/>
    <mergeCell ref="A106:B106"/>
    <mergeCell ref="A107:B107"/>
    <mergeCell ref="A108:B108"/>
    <mergeCell ref="A109:B109"/>
    <mergeCell ref="A110:B110"/>
    <mergeCell ref="A111:B111"/>
    <mergeCell ref="A97:B97"/>
    <mergeCell ref="A98:B98"/>
    <mergeCell ref="A99:B99"/>
    <mergeCell ref="C99:C116"/>
    <mergeCell ref="A100:B100"/>
    <mergeCell ref="A101:B101"/>
    <mergeCell ref="A102:B102"/>
    <mergeCell ref="A103:B103"/>
    <mergeCell ref="A104:B104"/>
    <mergeCell ref="A105:B105"/>
    <mergeCell ref="A91:B91"/>
    <mergeCell ref="A92:B92"/>
    <mergeCell ref="A93:B93"/>
    <mergeCell ref="A94:B94"/>
    <mergeCell ref="A95:B95"/>
    <mergeCell ref="A96:B96"/>
    <mergeCell ref="A81:B81"/>
    <mergeCell ref="A82:B82"/>
    <mergeCell ref="A83:B83"/>
    <mergeCell ref="A84:B84"/>
    <mergeCell ref="A85:C85"/>
    <mergeCell ref="A87:B87"/>
    <mergeCell ref="C87:C95"/>
    <mergeCell ref="A88:B88"/>
    <mergeCell ref="A89:B89"/>
    <mergeCell ref="A90:B90"/>
    <mergeCell ref="A75:B75"/>
    <mergeCell ref="A76:B76"/>
    <mergeCell ref="A77:B77"/>
    <mergeCell ref="A78:B78"/>
    <mergeCell ref="A79:B79"/>
    <mergeCell ref="A80:B80"/>
    <mergeCell ref="A69:B69"/>
    <mergeCell ref="A70:B70"/>
    <mergeCell ref="A71:B71"/>
    <mergeCell ref="A72:B72"/>
    <mergeCell ref="A73:B73"/>
    <mergeCell ref="A74:B74"/>
    <mergeCell ref="A60:A62"/>
    <mergeCell ref="B60:B61"/>
    <mergeCell ref="C60:C61"/>
    <mergeCell ref="D60:D62"/>
    <mergeCell ref="A64:C64"/>
    <mergeCell ref="A65:B65"/>
    <mergeCell ref="C65:C84"/>
    <mergeCell ref="A66:B66"/>
    <mergeCell ref="A67:B67"/>
    <mergeCell ref="A68:B68"/>
    <mergeCell ref="A48:A52"/>
    <mergeCell ref="B48:B49"/>
    <mergeCell ref="C48:C49"/>
    <mergeCell ref="D48:D52"/>
    <mergeCell ref="A54:A58"/>
    <mergeCell ref="B54:B55"/>
    <mergeCell ref="C54:C55"/>
    <mergeCell ref="D54:D58"/>
    <mergeCell ref="A38:A41"/>
    <mergeCell ref="D38:D41"/>
    <mergeCell ref="C39:C40"/>
    <mergeCell ref="A43:A46"/>
    <mergeCell ref="B43:B44"/>
    <mergeCell ref="C43:C44"/>
    <mergeCell ref="D43:D46"/>
    <mergeCell ref="A27:A30"/>
    <mergeCell ref="B27:B28"/>
    <mergeCell ref="C27:C28"/>
    <mergeCell ref="D27:D30"/>
    <mergeCell ref="A32:A36"/>
    <mergeCell ref="B32:B33"/>
    <mergeCell ref="C32:C33"/>
    <mergeCell ref="D32:D36"/>
    <mergeCell ref="A18:A21"/>
    <mergeCell ref="D18:D21"/>
    <mergeCell ref="C19:C20"/>
    <mergeCell ref="A23:A25"/>
    <mergeCell ref="B23:B24"/>
    <mergeCell ref="C23:C24"/>
    <mergeCell ref="D23:D25"/>
    <mergeCell ref="A5:B5"/>
    <mergeCell ref="A7:A10"/>
    <mergeCell ref="B7:B8"/>
    <mergeCell ref="C7:C8"/>
    <mergeCell ref="D7:D10"/>
    <mergeCell ref="A12:A16"/>
    <mergeCell ref="B12:B13"/>
    <mergeCell ref="C12:C13"/>
    <mergeCell ref="D12:D16"/>
  </mergeCells>
  <pageMargins left="0.59055118110236227" right="0.59055118110236227" top="0.19685039370078741" bottom="0.19685039370078741" header="0" footer="0"/>
  <pageSetup paperSize="9" scale="27" firstPageNumber="0" fitToHeight="50" orientation="portrait" horizontalDpi="300" verticalDpi="300" r:id="rId1"/>
  <headerFooter alignWithMargins="0"/>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01"/>
  <sheetViews>
    <sheetView view="pageBreakPreview" zoomScale="40" zoomScaleNormal="60" zoomScaleSheetLayoutView="40" workbookViewId="0">
      <pane ySplit="4" topLeftCell="A130" activePane="bottomLeft" state="frozen"/>
      <selection activeCell="A181" sqref="A181:B181"/>
      <selection pane="bottomLeft" activeCell="A181" sqref="A181:B181"/>
    </sheetView>
  </sheetViews>
  <sheetFormatPr defaultColWidth="9.140625" defaultRowHeight="12.75" x14ac:dyDescent="0.2"/>
  <cols>
    <col min="1" max="1" width="45.7109375" style="216" customWidth="1"/>
    <col min="2" max="2" width="80.7109375" style="217" customWidth="1"/>
    <col min="3" max="3" width="120.7109375" style="218" customWidth="1"/>
    <col min="4" max="7" width="30.7109375" style="217" customWidth="1"/>
    <col min="8" max="8" width="30.7109375" style="219" customWidth="1"/>
    <col min="9" max="16384" width="9.140625" style="219"/>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июня 2024 г.</v>
      </c>
      <c r="B2" s="6" t="s">
        <v>2</v>
      </c>
      <c r="C2" s="7" t="s">
        <v>743</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24" thickBot="1" x14ac:dyDescent="0.25">
      <c r="A6" s="436"/>
      <c r="B6" s="437"/>
      <c r="C6" s="438"/>
      <c r="D6" s="337" t="s">
        <v>171</v>
      </c>
      <c r="E6" s="268" t="s">
        <v>172</v>
      </c>
      <c r="F6" s="337" t="s">
        <v>173</v>
      </c>
      <c r="G6" s="268" t="s">
        <v>174</v>
      </c>
      <c r="H6" s="338" t="s">
        <v>175</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"2ГИС.ЮЖНО-САХАЛИНСК" (версия для ПК); 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Интернет-площадки и Веб-приложения на основе Cправочника организаций "2ГИС.ЮЖНО-САХАЛИНСК", http://api.2gis.ru/</v>
      </c>
      <c r="D7" s="31">
        <f>F7*1.2</f>
        <v>10929.6</v>
      </c>
      <c r="E7" s="32">
        <f>F7*1.1</f>
        <v>10018.800000000001</v>
      </c>
      <c r="F7" s="32">
        <v>9108</v>
      </c>
      <c r="G7" s="32">
        <f>F7*0.75</f>
        <v>6831</v>
      </c>
      <c r="H7" s="33">
        <f>F7*0.5</f>
        <v>4554</v>
      </c>
    </row>
    <row r="8" spans="1:8" s="16" customFormat="1" ht="114.75"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"2ГИС.ЮЖНО-САХАЛИНСК" (версия для ПК); 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Интернет-площадки и Веб-приложения на основе Cправочника организаций "2ГИС.ЮЖНО-САХАЛИНСК",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"2ГИС.ЮЖНО-САХАЛИНСК" (версия для ПК); 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Интернет-площадки и Веб-приложения на основе Cправочника организаций "2ГИС.ЮЖНО-САХАЛИНСК", http://api.2gis.ru/</v>
      </c>
      <c r="D12" s="54">
        <f>F12*1.2</f>
        <v>12009.6</v>
      </c>
      <c r="E12" s="32">
        <f>F12*1.1</f>
        <v>11008.800000000001</v>
      </c>
      <c r="F12" s="32">
        <v>10008</v>
      </c>
      <c r="G12" s="32">
        <f>F12*0.75</f>
        <v>7506</v>
      </c>
      <c r="H12" s="33">
        <f>F12*0.5</f>
        <v>5004</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"2ГИС.ЮЖНО-САХАЛИНСК" (версия для ПК); 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Интернет-площадки и Веб-приложения на основе Cправочника организаций "2ГИС.ЮЖНО-САХАЛИНСК",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1770</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"2ГИС.ЮЖНО-САХАЛИНСК"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"2ГИС.ЮЖНО-САХАЛИНСК"; Электронный справочник "2ГИС.ЮЖНО-САХАЛИНСК"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Интернет-площадки и Веб-приложения на основе Cправочника организаций "2ГИС.ЮЖНО-САХАЛИНСК", http://api.2gis.ru/</v>
      </c>
      <c r="D23" s="271">
        <v>216</v>
      </c>
      <c r="E23" s="272"/>
      <c r="F23" s="272"/>
      <c r="G23" s="272"/>
      <c r="H23" s="273"/>
    </row>
    <row r="24" spans="1:8" s="16" customFormat="1" ht="94.5" customHeight="1" x14ac:dyDescent="0.2">
      <c r="A24" s="71"/>
      <c r="B24" s="92"/>
      <c r="C24" s="93"/>
      <c r="D24" s="94"/>
      <c r="E24" s="95"/>
      <c r="F24" s="95"/>
      <c r="G24" s="95"/>
      <c r="H24" s="274"/>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25" s="275"/>
      <c r="E25" s="276"/>
      <c r="F25" s="276"/>
      <c r="G25" s="276"/>
      <c r="H25" s="277"/>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"2ГИС.ЮЖНО-САХАЛИНСК" (версия для ПК); 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v>
      </c>
      <c r="D27" s="31">
        <f>F27*1.2</f>
        <v>15307.199999999999</v>
      </c>
      <c r="E27" s="32">
        <f>F27*1.1</f>
        <v>14031.6</v>
      </c>
      <c r="F27" s="32">
        <v>12756</v>
      </c>
      <c r="G27" s="32">
        <f>F27*0.75</f>
        <v>9567</v>
      </c>
      <c r="H27" s="33">
        <f>F27*0.5</f>
        <v>6378</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"2ГИС.ЮЖНО-САХАЛИНСК" (версия для ПК); 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v>
      </c>
      <c r="D32" s="54">
        <f>F32*1.2</f>
        <v>16819.2</v>
      </c>
      <c r="E32" s="32">
        <f>F32*1.1</f>
        <v>15417.6</v>
      </c>
      <c r="F32" s="32">
        <v>14016</v>
      </c>
      <c r="G32" s="32">
        <f>F32*0.75</f>
        <v>10512</v>
      </c>
      <c r="H32" s="33">
        <f>F32*0.5</f>
        <v>7008</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2520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"2ГИС.ЮЖНО-САХАЛИНСК"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"2ГИС.ЮЖНО-САХАЛИНСК"; Электронный справочник "2ГИС.ЮЖНО-САХАЛИНСК"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v>
      </c>
      <c r="D43" s="68">
        <v>312</v>
      </c>
      <c r="E43" s="69"/>
      <c r="F43" s="69"/>
      <c r="G43" s="69"/>
      <c r="H43" s="70"/>
    </row>
    <row r="44" spans="1:8" s="16" customFormat="1" ht="69.75" customHeight="1" x14ac:dyDescent="0.2">
      <c r="A44" s="71"/>
      <c r="B44" s="92"/>
      <c r="C44" s="93"/>
      <c r="D44" s="74"/>
      <c r="E44" s="75"/>
      <c r="F44" s="75"/>
      <c r="G44" s="75"/>
      <c r="H44" s="7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45" s="74"/>
      <c r="E45" s="75"/>
      <c r="F45" s="75"/>
      <c r="G45" s="75"/>
      <c r="H45" s="7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46" s="78"/>
      <c r="E46" s="79"/>
      <c r="F46" s="79"/>
      <c r="G46" s="79"/>
      <c r="H46" s="80"/>
    </row>
    <row r="47" spans="1:8" s="16" customFormat="1" ht="24.95" customHeight="1" thickBot="1" x14ac:dyDescent="0.25">
      <c r="A47" s="81"/>
      <c r="B47" s="82"/>
      <c r="C47" s="83"/>
      <c r="D47" s="113"/>
      <c r="E47" s="114"/>
      <c r="F47" s="114"/>
      <c r="G47" s="114"/>
      <c r="H47" s="115"/>
    </row>
    <row r="48" spans="1:8" s="16" customFormat="1" ht="48" customHeight="1" x14ac:dyDescent="0.2">
      <c r="A48" s="29" t="s">
        <v>31</v>
      </c>
      <c r="B48" s="30" t="s">
        <v>27</v>
      </c>
      <c r="C4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"2ГИС.ЮЖНО-САХАЛИНСК" (версия для ПК); 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Интернет-площадки и Веб-приложения на основе Cправочника организаций "2ГИС.ЮЖНО-САХАЛИНСК", http://api.2gis.ru/</v>
      </c>
      <c r="D48" s="31">
        <f>F48*1.2</f>
        <v>13118.4</v>
      </c>
      <c r="E48" s="32">
        <f>F48*1.1</f>
        <v>12025.2</v>
      </c>
      <c r="F48" s="32">
        <v>10932</v>
      </c>
      <c r="G48" s="32">
        <f>F48*0.75</f>
        <v>8199</v>
      </c>
      <c r="H48" s="33">
        <f>F48*0.5</f>
        <v>5466</v>
      </c>
    </row>
    <row r="49" spans="1:8" s="16" customFormat="1" ht="132" customHeight="1" x14ac:dyDescent="0.2">
      <c r="A49" s="34"/>
      <c r="B49" s="35"/>
      <c r="C49" s="35"/>
      <c r="D49" s="36"/>
      <c r="E49" s="37"/>
      <c r="F49" s="37"/>
      <c r="G49" s="37"/>
      <c r="H49" s="38"/>
    </row>
    <row r="50" spans="1:8" s="16" customFormat="1" ht="127.5" customHeight="1" x14ac:dyDescent="0.2">
      <c r="A50" s="34"/>
      <c r="B50" s="39" t="s">
        <v>12</v>
      </c>
      <c r="C5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"2ГИС.ЮЖНО-САХАЛИНСК" (версия для ПК); 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Интернет-площадки и Веб-приложения на основе Cправочника организаций "2ГИС.ЮЖНО-САХАЛИНСК", http://api.2gis.ru/</v>
      </c>
      <c r="D50" s="36"/>
      <c r="E50" s="37"/>
      <c r="F50" s="37"/>
      <c r="G50" s="37"/>
      <c r="H50" s="38"/>
    </row>
    <row r="51" spans="1:8" s="16" customFormat="1" ht="127.5" customHeight="1" thickBot="1" x14ac:dyDescent="0.25">
      <c r="A51" s="119"/>
      <c r="B51" s="120" t="s">
        <v>33</v>
      </c>
      <c r="C51"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51" s="121"/>
      <c r="E51" s="122"/>
      <c r="F51" s="122"/>
      <c r="G51" s="122"/>
      <c r="H51" s="123"/>
    </row>
    <row r="52" spans="1:8" s="16" customFormat="1" ht="166.5" customHeight="1" thickBot="1" x14ac:dyDescent="0.25">
      <c r="A52" s="41"/>
      <c r="B52" s="42" t="s">
        <v>13</v>
      </c>
      <c r="C52"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52" s="44"/>
      <c r="E52" s="45"/>
      <c r="F52" s="45"/>
      <c r="G52" s="45"/>
      <c r="H52" s="46"/>
    </row>
    <row r="53" spans="1:8" s="16" customFormat="1" ht="24.95" customHeight="1" thickBot="1" x14ac:dyDescent="0.25">
      <c r="A53" s="47"/>
      <c r="B53" s="48"/>
      <c r="C53" s="49"/>
      <c r="D53" s="50"/>
      <c r="E53" s="51"/>
      <c r="F53" s="51"/>
      <c r="G53" s="51"/>
      <c r="H53" s="52"/>
    </row>
    <row r="54" spans="1:8" s="16" customFormat="1" ht="48" customHeight="1" x14ac:dyDescent="0.2">
      <c r="A54" s="53" t="s">
        <v>35</v>
      </c>
      <c r="B54" s="30" t="s">
        <v>27</v>
      </c>
      <c r="C54"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"2ГИС.ЮЖНО-САХАЛИНСК" (версия для ПК); 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Интернет-площадки и Веб-приложения на основе Cправочника организаций "2ГИС.ЮЖНО-САХАЛИНСК", http://api.2gis.ru/</v>
      </c>
      <c r="D54" s="54">
        <f>F54*1.2</f>
        <v>14414.4</v>
      </c>
      <c r="E54" s="32">
        <f>F54*1.1</f>
        <v>13213.2</v>
      </c>
      <c r="F54" s="32">
        <v>12012</v>
      </c>
      <c r="G54" s="32">
        <f>F54*0.75</f>
        <v>9009</v>
      </c>
      <c r="H54" s="33">
        <f>F54*0.5</f>
        <v>6006</v>
      </c>
    </row>
    <row r="55" spans="1:8" s="16" customFormat="1" ht="132" customHeight="1" x14ac:dyDescent="0.2">
      <c r="A55" s="55"/>
      <c r="B55" s="35"/>
      <c r="C55" s="35"/>
      <c r="D55" s="56"/>
      <c r="E55" s="37"/>
      <c r="F55" s="37"/>
      <c r="G55" s="37"/>
      <c r="H55" s="38"/>
    </row>
    <row r="56" spans="1:8" s="16" customFormat="1" ht="138.94999999999999" customHeight="1" x14ac:dyDescent="0.2">
      <c r="A56" s="55"/>
      <c r="B56" s="39" t="s">
        <v>12</v>
      </c>
      <c r="C56"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"2ГИС.ЮЖНО-САХАЛИНСК" (версия для ПК); 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Интернет-площадки и Веб-приложения на основе Cправочника организаций "2ГИС.ЮЖНО-САХАЛИНСК", http://api.2gis.ru/</v>
      </c>
      <c r="D56" s="56"/>
      <c r="E56" s="37"/>
      <c r="F56" s="37"/>
      <c r="G56" s="37"/>
      <c r="H56" s="38"/>
    </row>
    <row r="57" spans="1:8" s="16" customFormat="1" ht="166.5" customHeight="1" x14ac:dyDescent="0.2">
      <c r="A57" s="55"/>
      <c r="B57" s="57" t="s">
        <v>13</v>
      </c>
      <c r="C57"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57" s="56"/>
      <c r="E57" s="37"/>
      <c r="F57" s="37"/>
      <c r="G57" s="37"/>
      <c r="H57" s="38"/>
    </row>
    <row r="58" spans="1:8" s="16" customFormat="1" ht="92.25" customHeight="1" thickBot="1" x14ac:dyDescent="0.25">
      <c r="A58" s="59"/>
      <c r="B58" s="42" t="s">
        <v>36</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58" s="61"/>
      <c r="E58" s="45"/>
      <c r="F58" s="45"/>
      <c r="G58" s="45"/>
      <c r="H58" s="46"/>
    </row>
    <row r="59" spans="1:8" s="16" customFormat="1" ht="24.95" customHeight="1" thickBot="1" x14ac:dyDescent="0.25">
      <c r="A59" s="81"/>
      <c r="B59" s="82"/>
      <c r="C59" s="83"/>
      <c r="D59" s="84"/>
      <c r="E59" s="85"/>
      <c r="F59" s="85"/>
      <c r="G59" s="85"/>
      <c r="H59" s="86"/>
    </row>
    <row r="60" spans="1:8" s="16" customFormat="1" ht="50.1" customHeight="1" x14ac:dyDescent="0.2">
      <c r="A60" s="65" t="s">
        <v>37</v>
      </c>
      <c r="B60" s="87" t="s">
        <v>23</v>
      </c>
      <c r="C60"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Интернет-площадки и Веб-приложения на основе Cправочника организаций "2ГИС.ЮЖНО-САХАЛИНСК", http://api.2gis.ru/</v>
      </c>
      <c r="D60" s="271">
        <v>216</v>
      </c>
      <c r="E60" s="272"/>
      <c r="F60" s="272"/>
      <c r="G60" s="272"/>
      <c r="H60" s="273"/>
    </row>
    <row r="61" spans="1:8" s="16" customFormat="1" ht="94.5" customHeight="1" x14ac:dyDescent="0.2">
      <c r="A61" s="71"/>
      <c r="B61" s="92"/>
      <c r="C61" s="93"/>
      <c r="D61" s="94"/>
      <c r="E61" s="95"/>
      <c r="F61" s="95"/>
      <c r="G61" s="95"/>
      <c r="H61" s="274"/>
    </row>
    <row r="62" spans="1:8" s="16" customFormat="1" ht="163.5" customHeight="1" thickBot="1" x14ac:dyDescent="0.25">
      <c r="A62" s="77"/>
      <c r="B62" s="97" t="s">
        <v>13</v>
      </c>
      <c r="C62"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62" s="275"/>
      <c r="E62" s="276"/>
      <c r="F62" s="276"/>
      <c r="G62" s="276"/>
      <c r="H62" s="277"/>
    </row>
    <row r="63" spans="1:8" ht="21.75" thickBot="1" x14ac:dyDescent="0.25">
      <c r="A63" s="81"/>
      <c r="B63" s="129"/>
      <c r="C63" s="130"/>
      <c r="D63" s="113"/>
      <c r="E63" s="114"/>
      <c r="F63" s="114"/>
      <c r="G63" s="114"/>
      <c r="H63" s="115"/>
    </row>
    <row r="64" spans="1:8" ht="50.1" customHeight="1" thickBot="1" x14ac:dyDescent="0.25">
      <c r="A64" s="136" t="s">
        <v>38</v>
      </c>
      <c r="B64" s="137"/>
      <c r="C64" s="137"/>
      <c r="D64" s="138" t="str">
        <f>"от "&amp;MIN(D65:D84)&amp;" до "&amp;MAX(D65:D84)</f>
        <v>от 930 до 18600</v>
      </c>
      <c r="E64" s="139"/>
      <c r="F64" s="139"/>
      <c r="G64" s="139"/>
      <c r="H64" s="140"/>
    </row>
    <row r="65" spans="1:8" ht="37.5" customHeight="1" x14ac:dyDescent="0.2">
      <c r="A65" s="141" t="s">
        <v>39</v>
      </c>
      <c r="B65" s="142"/>
      <c r="C65" s="143" t="str">
        <f>"Электронный справочник на основе Справочника организаций "&amp;$C$2&amp;" (версия для ПК)"</f>
        <v>Электронный справочник на основе Справочника организаций "2ГИС.ЮЖНО-САХАЛИНСК" (версия для ПК)</v>
      </c>
      <c r="D65" s="144">
        <v>930</v>
      </c>
      <c r="E65" s="145"/>
      <c r="F65" s="145"/>
      <c r="G65" s="145"/>
      <c r="H65" s="146"/>
    </row>
    <row r="66" spans="1:8" ht="37.5" customHeight="1" x14ac:dyDescent="0.2">
      <c r="A66" s="147" t="s">
        <v>40</v>
      </c>
      <c r="B66" s="148"/>
      <c r="C66" s="143"/>
      <c r="D66" s="36">
        <v>1860</v>
      </c>
      <c r="E66" s="37"/>
      <c r="F66" s="37"/>
      <c r="G66" s="37"/>
      <c r="H66" s="38"/>
    </row>
    <row r="67" spans="1:8" ht="37.5" customHeight="1" x14ac:dyDescent="0.2">
      <c r="A67" s="147" t="s">
        <v>41</v>
      </c>
      <c r="B67" s="148"/>
      <c r="C67" s="143"/>
      <c r="D67" s="36">
        <v>2790</v>
      </c>
      <c r="E67" s="37"/>
      <c r="F67" s="37"/>
      <c r="G67" s="37"/>
      <c r="H67" s="38"/>
    </row>
    <row r="68" spans="1:8" ht="37.5" customHeight="1" x14ac:dyDescent="0.2">
      <c r="A68" s="147" t="s">
        <v>42</v>
      </c>
      <c r="B68" s="148"/>
      <c r="C68" s="143"/>
      <c r="D68" s="36">
        <v>3720</v>
      </c>
      <c r="E68" s="37"/>
      <c r="F68" s="37"/>
      <c r="G68" s="37"/>
      <c r="H68" s="38"/>
    </row>
    <row r="69" spans="1:8" ht="37.5" customHeight="1" x14ac:dyDescent="0.2">
      <c r="A69" s="147" t="s">
        <v>43</v>
      </c>
      <c r="B69" s="148"/>
      <c r="C69" s="143"/>
      <c r="D69" s="36">
        <v>4650</v>
      </c>
      <c r="E69" s="37"/>
      <c r="F69" s="37"/>
      <c r="G69" s="37"/>
      <c r="H69" s="38"/>
    </row>
    <row r="70" spans="1:8" ht="37.5" customHeight="1" x14ac:dyDescent="0.2">
      <c r="A70" s="147" t="s">
        <v>44</v>
      </c>
      <c r="B70" s="148"/>
      <c r="C70" s="143"/>
      <c r="D70" s="36">
        <v>5580</v>
      </c>
      <c r="E70" s="37"/>
      <c r="F70" s="37"/>
      <c r="G70" s="37"/>
      <c r="H70" s="38"/>
    </row>
    <row r="71" spans="1:8" ht="37.5" customHeight="1" x14ac:dyDescent="0.2">
      <c r="A71" s="147" t="s">
        <v>45</v>
      </c>
      <c r="B71" s="148"/>
      <c r="C71" s="143"/>
      <c r="D71" s="36">
        <v>6510</v>
      </c>
      <c r="E71" s="37"/>
      <c r="F71" s="37"/>
      <c r="G71" s="37"/>
      <c r="H71" s="38"/>
    </row>
    <row r="72" spans="1:8" ht="37.5" customHeight="1" x14ac:dyDescent="0.2">
      <c r="A72" s="147" t="s">
        <v>46</v>
      </c>
      <c r="B72" s="148"/>
      <c r="C72" s="143"/>
      <c r="D72" s="36">
        <v>7440</v>
      </c>
      <c r="E72" s="37"/>
      <c r="F72" s="37"/>
      <c r="G72" s="37"/>
      <c r="H72" s="38"/>
    </row>
    <row r="73" spans="1:8" ht="37.5" customHeight="1" x14ac:dyDescent="0.2">
      <c r="A73" s="147" t="s">
        <v>47</v>
      </c>
      <c r="B73" s="148"/>
      <c r="C73" s="143"/>
      <c r="D73" s="36">
        <v>8370</v>
      </c>
      <c r="E73" s="37"/>
      <c r="F73" s="37"/>
      <c r="G73" s="37"/>
      <c r="H73" s="38"/>
    </row>
    <row r="74" spans="1:8" ht="37.5" customHeight="1" x14ac:dyDescent="0.2">
      <c r="A74" s="147" t="s">
        <v>48</v>
      </c>
      <c r="B74" s="148"/>
      <c r="C74" s="143"/>
      <c r="D74" s="36">
        <v>9300</v>
      </c>
      <c r="E74" s="37"/>
      <c r="F74" s="37"/>
      <c r="G74" s="37"/>
      <c r="H74" s="38"/>
    </row>
    <row r="75" spans="1:8" ht="37.5" customHeight="1" x14ac:dyDescent="0.2">
      <c r="A75" s="147" t="s">
        <v>49</v>
      </c>
      <c r="B75" s="148"/>
      <c r="C75" s="143"/>
      <c r="D75" s="36">
        <v>10230</v>
      </c>
      <c r="E75" s="37"/>
      <c r="F75" s="37"/>
      <c r="G75" s="37"/>
      <c r="H75" s="38"/>
    </row>
    <row r="76" spans="1:8" ht="37.5" customHeight="1" x14ac:dyDescent="0.2">
      <c r="A76" s="147" t="s">
        <v>50</v>
      </c>
      <c r="B76" s="148"/>
      <c r="C76" s="143"/>
      <c r="D76" s="36">
        <v>11160</v>
      </c>
      <c r="E76" s="37"/>
      <c r="F76" s="37"/>
      <c r="G76" s="37"/>
      <c r="H76" s="38"/>
    </row>
    <row r="77" spans="1:8" ht="37.5" customHeight="1" x14ac:dyDescent="0.2">
      <c r="A77" s="147" t="s">
        <v>51</v>
      </c>
      <c r="B77" s="148"/>
      <c r="C77" s="143"/>
      <c r="D77" s="36">
        <v>12090</v>
      </c>
      <c r="E77" s="37"/>
      <c r="F77" s="37"/>
      <c r="G77" s="37"/>
      <c r="H77" s="38"/>
    </row>
    <row r="78" spans="1:8" ht="37.5" customHeight="1" x14ac:dyDescent="0.2">
      <c r="A78" s="147" t="s">
        <v>52</v>
      </c>
      <c r="B78" s="148"/>
      <c r="C78" s="143"/>
      <c r="D78" s="36">
        <v>13020</v>
      </c>
      <c r="E78" s="37"/>
      <c r="F78" s="37"/>
      <c r="G78" s="37"/>
      <c r="H78" s="38"/>
    </row>
    <row r="79" spans="1:8" ht="37.5" customHeight="1" x14ac:dyDescent="0.2">
      <c r="A79" s="147" t="s">
        <v>53</v>
      </c>
      <c r="B79" s="148"/>
      <c r="C79" s="143"/>
      <c r="D79" s="36">
        <v>13950</v>
      </c>
      <c r="E79" s="37"/>
      <c r="F79" s="37"/>
      <c r="G79" s="37"/>
      <c r="H79" s="38"/>
    </row>
    <row r="80" spans="1:8" ht="37.5" customHeight="1" x14ac:dyDescent="0.2">
      <c r="A80" s="147" t="s">
        <v>54</v>
      </c>
      <c r="B80" s="148"/>
      <c r="C80" s="143"/>
      <c r="D80" s="36">
        <v>14880</v>
      </c>
      <c r="E80" s="37"/>
      <c r="F80" s="37"/>
      <c r="G80" s="37"/>
      <c r="H80" s="38"/>
    </row>
    <row r="81" spans="1:8" ht="37.5" customHeight="1" x14ac:dyDescent="0.2">
      <c r="A81" s="147" t="s">
        <v>55</v>
      </c>
      <c r="B81" s="148"/>
      <c r="C81" s="143"/>
      <c r="D81" s="36">
        <v>15810</v>
      </c>
      <c r="E81" s="37"/>
      <c r="F81" s="37"/>
      <c r="G81" s="37"/>
      <c r="H81" s="38"/>
    </row>
    <row r="82" spans="1:8" ht="37.5" customHeight="1" x14ac:dyDescent="0.2">
      <c r="A82" s="147" t="s">
        <v>56</v>
      </c>
      <c r="B82" s="148"/>
      <c r="C82" s="143"/>
      <c r="D82" s="36">
        <v>16740</v>
      </c>
      <c r="E82" s="37"/>
      <c r="F82" s="37"/>
      <c r="G82" s="37"/>
      <c r="H82" s="38"/>
    </row>
    <row r="83" spans="1:8" ht="37.5" customHeight="1" x14ac:dyDescent="0.2">
      <c r="A83" s="147" t="s">
        <v>57</v>
      </c>
      <c r="B83" s="148"/>
      <c r="C83" s="143"/>
      <c r="D83" s="36">
        <v>17670</v>
      </c>
      <c r="E83" s="37"/>
      <c r="F83" s="37"/>
      <c r="G83" s="37"/>
      <c r="H83" s="38"/>
    </row>
    <row r="84" spans="1:8" ht="37.5" customHeight="1" thickBot="1" x14ac:dyDescent="0.25">
      <c r="A84" s="147" t="s">
        <v>58</v>
      </c>
      <c r="B84" s="148"/>
      <c r="C84" s="143"/>
      <c r="D84" s="36">
        <v>18600</v>
      </c>
      <c r="E84" s="37"/>
      <c r="F84" s="37"/>
      <c r="G84" s="37"/>
      <c r="H84" s="38"/>
    </row>
    <row r="85" spans="1:8" ht="50.1" customHeight="1" thickBot="1" x14ac:dyDescent="0.25">
      <c r="A85" s="446" t="s">
        <v>59</v>
      </c>
      <c r="B85" s="447"/>
      <c r="C85" s="447"/>
      <c r="D85" s="448" t="str">
        <f>"от "&amp;MIN(D86:D95)&amp;" до "&amp;MAX(D86:D95)</f>
        <v>от 300 до 6726</v>
      </c>
      <c r="E85" s="449"/>
      <c r="F85" s="449"/>
      <c r="G85" s="449"/>
      <c r="H85" s="450"/>
    </row>
    <row r="86" spans="1:8" ht="151.5" x14ac:dyDescent="0.2">
      <c r="A86" s="451" t="s">
        <v>60</v>
      </c>
      <c r="B86" s="452" t="s">
        <v>13</v>
      </c>
      <c r="C86" s="453" t="str">
        <f t="shared" ref="C8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86" s="32">
        <v>1188</v>
      </c>
      <c r="E86" s="32"/>
      <c r="F86" s="32"/>
      <c r="G86" s="32"/>
      <c r="H86" s="33"/>
    </row>
    <row r="87" spans="1:8" ht="37.5" customHeight="1" x14ac:dyDescent="0.2">
      <c r="A87" s="454" t="s">
        <v>61</v>
      </c>
      <c r="B87" s="195"/>
      <c r="C87" s="455" t="str">
        <f>"Электронный справочник на основе Справочника организаций "&amp;$C$2&amp;" (версия для ПК)"</f>
        <v>Электронный справочник на основе Справочника организаций "2ГИС.ЮЖНО-САХАЛИНСК" (версия для ПК)</v>
      </c>
      <c r="D87" s="37">
        <v>474</v>
      </c>
      <c r="E87" s="37"/>
      <c r="F87" s="37"/>
      <c r="G87" s="37"/>
      <c r="H87" s="38"/>
    </row>
    <row r="88" spans="1:8" ht="37.5" customHeight="1" x14ac:dyDescent="0.2">
      <c r="A88" s="454" t="s">
        <v>62</v>
      </c>
      <c r="B88" s="195"/>
      <c r="C88" s="455"/>
      <c r="D88" s="37">
        <v>6726</v>
      </c>
      <c r="E88" s="37"/>
      <c r="F88" s="37"/>
      <c r="G88" s="37"/>
      <c r="H88" s="38"/>
    </row>
    <row r="89" spans="1:8" ht="37.5" customHeight="1" x14ac:dyDescent="0.2">
      <c r="A89" s="454" t="s">
        <v>63</v>
      </c>
      <c r="B89" s="195"/>
      <c r="C89" s="455"/>
      <c r="D89" s="37">
        <v>1356</v>
      </c>
      <c r="E89" s="37"/>
      <c r="F89" s="37"/>
      <c r="G89" s="37"/>
      <c r="H89" s="38"/>
    </row>
    <row r="90" spans="1:8" ht="37.5" customHeight="1" x14ac:dyDescent="0.2">
      <c r="A90" s="454" t="s">
        <v>64</v>
      </c>
      <c r="B90" s="195"/>
      <c r="C90" s="455"/>
      <c r="D90" s="37">
        <v>2730</v>
      </c>
      <c r="E90" s="37"/>
      <c r="F90" s="37"/>
      <c r="G90" s="37"/>
      <c r="H90" s="38"/>
    </row>
    <row r="91" spans="1:8" ht="37.5" customHeight="1" x14ac:dyDescent="0.2">
      <c r="A91" s="454" t="s">
        <v>65</v>
      </c>
      <c r="B91" s="195"/>
      <c r="C91" s="455"/>
      <c r="D91" s="37">
        <v>300</v>
      </c>
      <c r="E91" s="37"/>
      <c r="F91" s="37"/>
      <c r="G91" s="37"/>
      <c r="H91" s="38"/>
    </row>
    <row r="92" spans="1:8" ht="37.5" customHeight="1" x14ac:dyDescent="0.2">
      <c r="A92" s="454" t="s">
        <v>66</v>
      </c>
      <c r="B92" s="195"/>
      <c r="C92" s="455"/>
      <c r="D92" s="37">
        <v>300</v>
      </c>
      <c r="E92" s="37"/>
      <c r="F92" s="37"/>
      <c r="G92" s="37"/>
      <c r="H92" s="38"/>
    </row>
    <row r="93" spans="1:8" ht="37.5" customHeight="1" x14ac:dyDescent="0.2">
      <c r="A93" s="454" t="s">
        <v>67</v>
      </c>
      <c r="B93" s="195"/>
      <c r="C93" s="455"/>
      <c r="D93" s="37">
        <v>600</v>
      </c>
      <c r="E93" s="37"/>
      <c r="F93" s="37"/>
      <c r="G93" s="37"/>
      <c r="H93" s="38"/>
    </row>
    <row r="94" spans="1:8" ht="37.5" customHeight="1" x14ac:dyDescent="0.2">
      <c r="A94" s="454" t="s">
        <v>68</v>
      </c>
      <c r="B94" s="195"/>
      <c r="C94" s="455"/>
      <c r="D94" s="37">
        <v>900</v>
      </c>
      <c r="E94" s="37"/>
      <c r="F94" s="37"/>
      <c r="G94" s="37"/>
      <c r="H94" s="38"/>
    </row>
    <row r="95" spans="1:8" ht="37.5" customHeight="1" x14ac:dyDescent="0.2">
      <c r="A95" s="454" t="s">
        <v>69</v>
      </c>
      <c r="B95" s="195"/>
      <c r="C95" s="455"/>
      <c r="D95" s="37">
        <v>4722</v>
      </c>
      <c r="E95" s="37"/>
      <c r="F95" s="37"/>
      <c r="G95" s="37"/>
      <c r="H95" s="38"/>
    </row>
    <row r="96" spans="1:8" s="16" customFormat="1" ht="117.75" customHeight="1" thickBot="1" x14ac:dyDescent="0.25">
      <c r="A96" s="287" t="s">
        <v>71</v>
      </c>
      <c r="B96" s="288"/>
      <c r="C96" s="28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"2ГИС.ЮЖНО-САХАЛИНСК" (версия для ПК); 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Интернет-площадки и Веб-приложения на основе Cправочника организаций "2ГИС.ЮЖНО-САХАЛИНСК", http://api.2gis.ru/</v>
      </c>
      <c r="D96" s="45">
        <v>30</v>
      </c>
      <c r="E96" s="45"/>
      <c r="F96" s="45"/>
      <c r="G96" s="45"/>
      <c r="H96" s="46"/>
    </row>
    <row r="97" spans="1:8" ht="50.1" customHeight="1" thickBot="1" x14ac:dyDescent="0.25">
      <c r="A97" s="456" t="s">
        <v>72</v>
      </c>
      <c r="B97" s="457"/>
      <c r="C97" s="211"/>
      <c r="D97" s="458" t="str">
        <f>"от "&amp;MIN(D99,D119:H120,F159,D121:H135)&amp;" до "&amp;MAX(D99,D119:H120,F159,D121:H135)</f>
        <v>от 504 до 19920</v>
      </c>
      <c r="E97" s="458"/>
      <c r="F97" s="458"/>
      <c r="G97" s="458"/>
      <c r="H97" s="459"/>
    </row>
    <row r="98" spans="1:8" ht="21.75" thickBot="1" x14ac:dyDescent="0.25">
      <c r="A98" s="290"/>
      <c r="B98" s="291"/>
      <c r="C98" s="130"/>
      <c r="D98" s="292"/>
      <c r="E98" s="292"/>
      <c r="F98" s="292"/>
      <c r="G98" s="292"/>
      <c r="H98" s="293"/>
    </row>
    <row r="99" spans="1:8" ht="68.25" customHeight="1" thickBot="1" x14ac:dyDescent="0.25">
      <c r="A99" s="179" t="s">
        <v>73</v>
      </c>
      <c r="B99" s="180"/>
      <c r="C99"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"2ГИС.ЮЖНО-САХАЛИНСК" (версия для ПК); Интернет-площадка 2gis.kz на основе Cправочника организаций "2ГИС.ЮЖНО-САХАЛИНСК"; Электронный справочник на основе Справочника организаций "2ГИС.ЮЖНО-САХАЛИНСК" (мобильная версия); Интернет-площадки и Веб-приложения на основе Cправочника организаций "2ГИС.ЮЖНО-САХАЛИНСК", http://api.2gis.kz/</v>
      </c>
      <c r="D99" s="182">
        <v>4500</v>
      </c>
      <c r="E99" s="182"/>
      <c r="F99" s="182"/>
      <c r="G99" s="182"/>
      <c r="H99" s="183"/>
    </row>
    <row r="100" spans="1:8" ht="68.25" customHeight="1" thickBot="1" x14ac:dyDescent="0.25">
      <c r="A100" s="184" t="s">
        <v>74</v>
      </c>
      <c r="B100" s="185"/>
      <c r="C100" s="186"/>
      <c r="D100" s="187" t="s">
        <v>75</v>
      </c>
      <c r="E100" s="188"/>
      <c r="F100" s="188"/>
      <c r="G100" s="188"/>
      <c r="H100" s="189"/>
    </row>
    <row r="101" spans="1:8" ht="68.25" customHeight="1" x14ac:dyDescent="0.2">
      <c r="A101" s="190" t="s">
        <v>76</v>
      </c>
      <c r="B101" s="191"/>
      <c r="C101" s="186"/>
      <c r="D101" s="157">
        <f>D99/4</f>
        <v>1125</v>
      </c>
      <c r="E101" s="157"/>
      <c r="F101" s="157"/>
      <c r="G101" s="157"/>
      <c r="H101" s="158"/>
    </row>
    <row r="102" spans="1:8" ht="68.25" customHeight="1" x14ac:dyDescent="0.2">
      <c r="A102" s="190" t="s">
        <v>77</v>
      </c>
      <c r="B102" s="191"/>
      <c r="C102" s="186"/>
      <c r="D102" s="157">
        <f>D99/5</f>
        <v>900</v>
      </c>
      <c r="E102" s="157"/>
      <c r="F102" s="157"/>
      <c r="G102" s="157"/>
      <c r="H102" s="158"/>
    </row>
    <row r="103" spans="1:8" ht="68.25" customHeight="1" x14ac:dyDescent="0.2">
      <c r="A103" s="190" t="s">
        <v>78</v>
      </c>
      <c r="B103" s="191"/>
      <c r="C103" s="186"/>
      <c r="D103" s="157">
        <f>D99/6</f>
        <v>750</v>
      </c>
      <c r="E103" s="157"/>
      <c r="F103" s="157"/>
      <c r="G103" s="157"/>
      <c r="H103" s="158"/>
    </row>
    <row r="104" spans="1:8" ht="68.25" customHeight="1" x14ac:dyDescent="0.2">
      <c r="A104" s="190" t="s">
        <v>79</v>
      </c>
      <c r="B104" s="191"/>
      <c r="C104" s="186"/>
      <c r="D104" s="157">
        <f>D99/7</f>
        <v>642.85714285714289</v>
      </c>
      <c r="E104" s="157"/>
      <c r="F104" s="157"/>
      <c r="G104" s="157"/>
      <c r="H104" s="158"/>
    </row>
    <row r="105" spans="1:8" ht="68.25" customHeight="1" x14ac:dyDescent="0.2">
      <c r="A105" s="190" t="s">
        <v>80</v>
      </c>
      <c r="B105" s="191"/>
      <c r="C105" s="186"/>
      <c r="D105" s="157">
        <f>D99/8</f>
        <v>562.5</v>
      </c>
      <c r="E105" s="157"/>
      <c r="F105" s="157"/>
      <c r="G105" s="157"/>
      <c r="H105" s="158"/>
    </row>
    <row r="106" spans="1:8" ht="68.25" customHeight="1" x14ac:dyDescent="0.2">
      <c r="A106" s="190" t="s">
        <v>81</v>
      </c>
      <c r="B106" s="191"/>
      <c r="C106" s="186"/>
      <c r="D106" s="157">
        <f>D99/9</f>
        <v>500</v>
      </c>
      <c r="E106" s="157"/>
      <c r="F106" s="157"/>
      <c r="G106" s="157"/>
      <c r="H106" s="158"/>
    </row>
    <row r="107" spans="1:8" ht="68.25" customHeight="1" x14ac:dyDescent="0.2">
      <c r="A107" s="190" t="s">
        <v>82</v>
      </c>
      <c r="B107" s="191"/>
      <c r="C107" s="186"/>
      <c r="D107" s="157">
        <f>D99/10</f>
        <v>450</v>
      </c>
      <c r="E107" s="157"/>
      <c r="F107" s="157"/>
      <c r="G107" s="157"/>
      <c r="H107" s="158"/>
    </row>
    <row r="108" spans="1:8" ht="68.25" customHeight="1" thickBot="1" x14ac:dyDescent="0.25">
      <c r="A108" s="179" t="s">
        <v>83</v>
      </c>
      <c r="B108" s="180"/>
      <c r="C108" s="186"/>
      <c r="D108" s="182">
        <v>6744</v>
      </c>
      <c r="E108" s="182"/>
      <c r="F108" s="182"/>
      <c r="G108" s="182"/>
      <c r="H108" s="183"/>
    </row>
    <row r="109" spans="1:8" ht="68.25" customHeight="1" thickBot="1" x14ac:dyDescent="0.25">
      <c r="A109" s="184" t="s">
        <v>74</v>
      </c>
      <c r="B109" s="185"/>
      <c r="C109" s="186"/>
      <c r="D109" s="187" t="s">
        <v>75</v>
      </c>
      <c r="E109" s="188"/>
      <c r="F109" s="188"/>
      <c r="G109" s="188"/>
      <c r="H109" s="189"/>
    </row>
    <row r="110" spans="1:8" ht="68.25" customHeight="1" x14ac:dyDescent="0.2">
      <c r="A110" s="190" t="s">
        <v>76</v>
      </c>
      <c r="B110" s="191"/>
      <c r="C110" s="186"/>
      <c r="D110" s="157">
        <v>1686</v>
      </c>
      <c r="E110" s="157"/>
      <c r="F110" s="157"/>
      <c r="G110" s="157"/>
      <c r="H110" s="158"/>
    </row>
    <row r="111" spans="1:8" ht="68.25" customHeight="1" x14ac:dyDescent="0.2">
      <c r="A111" s="190" t="s">
        <v>77</v>
      </c>
      <c r="B111" s="191"/>
      <c r="C111" s="186"/>
      <c r="D111" s="157">
        <v>1348.8</v>
      </c>
      <c r="E111" s="157"/>
      <c r="F111" s="157"/>
      <c r="G111" s="157"/>
      <c r="H111" s="158"/>
    </row>
    <row r="112" spans="1:8" ht="68.25" customHeight="1" x14ac:dyDescent="0.2">
      <c r="A112" s="190" t="s">
        <v>78</v>
      </c>
      <c r="B112" s="191"/>
      <c r="C112" s="186"/>
      <c r="D112" s="157">
        <v>1124</v>
      </c>
      <c r="E112" s="157"/>
      <c r="F112" s="157"/>
      <c r="G112" s="157"/>
      <c r="H112" s="158"/>
    </row>
    <row r="113" spans="1:8" ht="68.25" customHeight="1" x14ac:dyDescent="0.2">
      <c r="A113" s="190" t="s">
        <v>79</v>
      </c>
      <c r="B113" s="191"/>
      <c r="C113" s="186"/>
      <c r="D113" s="157">
        <v>963.42857142857144</v>
      </c>
      <c r="E113" s="157"/>
      <c r="F113" s="157"/>
      <c r="G113" s="157"/>
      <c r="H113" s="158"/>
    </row>
    <row r="114" spans="1:8" ht="68.25" customHeight="1" x14ac:dyDescent="0.2">
      <c r="A114" s="190" t="s">
        <v>80</v>
      </c>
      <c r="B114" s="191"/>
      <c r="C114" s="186"/>
      <c r="D114" s="157">
        <v>843</v>
      </c>
      <c r="E114" s="157"/>
      <c r="F114" s="157"/>
      <c r="G114" s="157"/>
      <c r="H114" s="158"/>
    </row>
    <row r="115" spans="1:8" ht="68.25" customHeight="1" x14ac:dyDescent="0.2">
      <c r="A115" s="190" t="s">
        <v>81</v>
      </c>
      <c r="B115" s="191"/>
      <c r="C115" s="186"/>
      <c r="D115" s="157">
        <v>749.33333333333337</v>
      </c>
      <c r="E115" s="157"/>
      <c r="F115" s="157"/>
      <c r="G115" s="157"/>
      <c r="H115" s="158"/>
    </row>
    <row r="116" spans="1:8" ht="68.25" customHeight="1" thickBot="1" x14ac:dyDescent="0.25">
      <c r="A116" s="190" t="s">
        <v>82</v>
      </c>
      <c r="B116" s="191"/>
      <c r="C116" s="194"/>
      <c r="D116" s="157">
        <v>674.4</v>
      </c>
      <c r="E116" s="157"/>
      <c r="F116" s="157"/>
      <c r="G116" s="157"/>
      <c r="H116" s="158"/>
    </row>
    <row r="117" spans="1:8" s="16" customFormat="1" ht="62.45" customHeight="1" thickBot="1" x14ac:dyDescent="0.25">
      <c r="A117" s="195" t="s">
        <v>84</v>
      </c>
      <c r="B117" s="196"/>
      <c r="C117"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117" s="44">
        <v>13110</v>
      </c>
      <c r="E117" s="45"/>
      <c r="F117" s="45"/>
      <c r="G117" s="45"/>
      <c r="H117" s="46"/>
    </row>
    <row r="118" spans="1:8" ht="21.75" thickBot="1" x14ac:dyDescent="0.25">
      <c r="A118" s="290"/>
      <c r="B118" s="291"/>
      <c r="C118" s="125"/>
      <c r="D118" s="292"/>
      <c r="E118" s="292"/>
      <c r="F118" s="292"/>
      <c r="G118" s="292"/>
      <c r="H118" s="293"/>
    </row>
    <row r="119" spans="1:8" ht="50.1" customHeight="1" x14ac:dyDescent="0.2">
      <c r="A119" s="160" t="s">
        <v>85</v>
      </c>
      <c r="B119" s="161"/>
      <c r="C119" s="201" t="str">
        <f>"Интернет-площадка 2gis.ru на основе Cправочника организаций "&amp;$C$2&amp;""</f>
        <v>Интернет-площадка 2gis.ru на основе Cправочника организаций "2ГИС.ЮЖНО-САХАЛИНСК"</v>
      </c>
      <c r="D119" s="31">
        <v>4020</v>
      </c>
      <c r="E119" s="32"/>
      <c r="F119" s="32"/>
      <c r="G119" s="32"/>
      <c r="H119" s="33"/>
    </row>
    <row r="120" spans="1:8" ht="50.1" customHeight="1" x14ac:dyDescent="0.2">
      <c r="A120" s="160" t="s">
        <v>86</v>
      </c>
      <c r="B120" s="161"/>
      <c r="C120" s="202" t="str">
        <f>"Электронный справочник на основе Справочника организаций "&amp;$C$2&amp;" (версия для ПК)"</f>
        <v>Электронный справочник на основе Справочника организаций "2ГИС.ЮЖНО-САХАЛИНСК" (версия для ПК)</v>
      </c>
      <c r="D120" s="121">
        <v>7020</v>
      </c>
      <c r="E120" s="122"/>
      <c r="F120" s="122"/>
      <c r="G120" s="122"/>
      <c r="H120" s="123"/>
    </row>
    <row r="121" spans="1:8" ht="50.1" customHeight="1" x14ac:dyDescent="0.2">
      <c r="A121" s="160" t="s">
        <v>87</v>
      </c>
      <c r="B121" s="161"/>
      <c r="C121" s="202" t="str">
        <f>"Электронный справочник на основе Справочника организаций "&amp;$C$2&amp;" (версия для ПК)"</f>
        <v>Электронный справочник на основе Справочника организаций "2ГИС.ЮЖНО-САХАЛИНСК" (версия для ПК)</v>
      </c>
      <c r="D121" s="36">
        <v>9972</v>
      </c>
      <c r="E121" s="37"/>
      <c r="F121" s="37"/>
      <c r="G121" s="37"/>
      <c r="H121" s="38"/>
    </row>
    <row r="122" spans="1:8" ht="50.1" customHeight="1" x14ac:dyDescent="0.2">
      <c r="A122" s="160" t="s">
        <v>88</v>
      </c>
      <c r="B122" s="161"/>
      <c r="C122" s="202" t="str">
        <f>"Интернет-площадка 2gis.ru на основе Cправочника организаций "&amp;$C$2&amp;""</f>
        <v>Интернет-площадка 2gis.ru на основе Cправочника организаций "2ГИС.ЮЖНО-САХАЛИНСК"</v>
      </c>
      <c r="D122" s="36">
        <v>12000</v>
      </c>
      <c r="E122" s="37"/>
      <c r="F122" s="37"/>
      <c r="G122" s="37"/>
      <c r="H122" s="38"/>
    </row>
    <row r="123" spans="1:8" ht="50.1" customHeight="1" x14ac:dyDescent="0.2">
      <c r="A123" s="160" t="s">
        <v>89</v>
      </c>
      <c r="B123" s="161"/>
      <c r="C123" s="202" t="str">
        <f>"Интернет-площадка 2gis.ru на основе Cправочника организаций "&amp;$C$2&amp;""</f>
        <v>Интернет-площадка 2gis.ru на основе Cправочника организаций "2ГИС.ЮЖНО-САХАЛИНСК"</v>
      </c>
      <c r="D123" s="36">
        <v>14400</v>
      </c>
      <c r="E123" s="37"/>
      <c r="F123" s="37"/>
      <c r="G123" s="37"/>
      <c r="H123" s="38"/>
    </row>
    <row r="124" spans="1:8" ht="50.1" customHeight="1" x14ac:dyDescent="0.2">
      <c r="A124" s="160" t="s">
        <v>90</v>
      </c>
      <c r="B124" s="161"/>
      <c r="C124" s="202" t="str">
        <f>"Электронный справочник на основе Справочника организаций "&amp;$C$2&amp;" (версия для ПК)"</f>
        <v>Электронный справочник на основе Справочника организаций "2ГИС.ЮЖНО-САХАЛИНСК" (версия для ПК)</v>
      </c>
      <c r="D124" s="36">
        <v>6018</v>
      </c>
      <c r="E124" s="37"/>
      <c r="F124" s="37"/>
      <c r="G124" s="37"/>
      <c r="H124" s="38"/>
    </row>
    <row r="125" spans="1:8" ht="50.1" customHeight="1" x14ac:dyDescent="0.2">
      <c r="A125" s="160" t="s">
        <v>91</v>
      </c>
      <c r="B125" s="161"/>
      <c r="C125" s="202" t="str">
        <f>"Электронный справочник на основе Справочника организаций "&amp;$C$2&amp;" (версия для ПК)"</f>
        <v>Электронный справочник на основе Справочника организаций "2ГИС.ЮЖНО-САХАЛИНСК" (версия для ПК)</v>
      </c>
      <c r="D125" s="36">
        <v>9972</v>
      </c>
      <c r="E125" s="37"/>
      <c r="F125" s="37"/>
      <c r="G125" s="37"/>
      <c r="H125" s="38"/>
    </row>
    <row r="126" spans="1:8" ht="50.1" customHeight="1" x14ac:dyDescent="0.2">
      <c r="A126" s="160" t="s">
        <v>92</v>
      </c>
      <c r="B126" s="161"/>
      <c r="C126" s="202" t="str">
        <f>"Электронный справочник на основе Справочника организаций "&amp;$C$2&amp;" (версия для ПК)"</f>
        <v>Электронный справочник на основе Справочника организаций "2ГИС.ЮЖНО-САХАЛИНСК" (версия для ПК)</v>
      </c>
      <c r="D126" s="36">
        <v>12510</v>
      </c>
      <c r="E126" s="37"/>
      <c r="F126" s="37"/>
      <c r="G126" s="37"/>
      <c r="H126" s="38"/>
    </row>
    <row r="127" spans="1:8" ht="50.1" customHeight="1" x14ac:dyDescent="0.2">
      <c r="A127" s="160" t="s">
        <v>93</v>
      </c>
      <c r="B127" s="161"/>
      <c r="C127" s="202" t="str">
        <f>C159</f>
        <v>электронный справочник на основе Справочника организаций "2ГИС.ЮЖНО-САХАЛИНСК" (мобильная версия 2ГИС 4.0 и выше)</v>
      </c>
      <c r="D127" s="36">
        <v>19920</v>
      </c>
      <c r="E127" s="37"/>
      <c r="F127" s="37"/>
      <c r="G127" s="37"/>
      <c r="H127" s="38"/>
    </row>
    <row r="128" spans="1:8" ht="50.1" customHeight="1" x14ac:dyDescent="0.2">
      <c r="A128" s="160" t="s">
        <v>94</v>
      </c>
      <c r="B128" s="161"/>
      <c r="C128" s="202" t="s">
        <v>95</v>
      </c>
      <c r="D128" s="36">
        <v>504</v>
      </c>
      <c r="E128" s="37"/>
      <c r="F128" s="37"/>
      <c r="G128" s="37"/>
      <c r="H128" s="38"/>
    </row>
    <row r="129" spans="1:8" ht="68.25" customHeight="1" x14ac:dyDescent="0.2">
      <c r="A129" s="160" t="s">
        <v>744</v>
      </c>
      <c r="B129" s="161"/>
      <c r="C129"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"2ГИС.ЮЖНО-САХАЛИНСК" (мобильная версия 2ГИС 4.0 и выше); Интернет-площадка 2gis.ru на основе Cправочника организаций "2ГИС.ЮЖНО-САХАЛИНСК"</v>
      </c>
      <c r="D129" s="36">
        <v>3600</v>
      </c>
      <c r="E129" s="37"/>
      <c r="F129" s="37"/>
      <c r="G129" s="37"/>
      <c r="H129" s="38"/>
    </row>
    <row r="130" spans="1:8" ht="68.25" customHeight="1" x14ac:dyDescent="0.2">
      <c r="A130" s="160" t="s">
        <v>97</v>
      </c>
      <c r="B130" s="161"/>
      <c r="C130" s="202" t="str">
        <f t="shared" ref="C130:C13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"2ГИС.ЮЖНО-САХАЛИНСК" (мобильная версия 2ГИС 4.0 и выше); Интернет-площадка 2gis.ru на основе Cправочника организаций "2ГИС.ЮЖНО-САХАЛИНСК"</v>
      </c>
      <c r="D130" s="36">
        <v>3000</v>
      </c>
      <c r="E130" s="37"/>
      <c r="F130" s="37"/>
      <c r="G130" s="37"/>
      <c r="H130" s="38"/>
    </row>
    <row r="131" spans="1:8" ht="68.25" customHeight="1" x14ac:dyDescent="0.2">
      <c r="A131" s="160" t="s">
        <v>98</v>
      </c>
      <c r="B131" s="161"/>
      <c r="C131" s="202" t="str">
        <f t="shared" si="1"/>
        <v>электронный справочник на основе Справочника организаций "2ГИС.ЮЖНО-САХАЛИНСК" (мобильная версия 2ГИС 4.0 и выше); Интернет-площадка 2gis.ru на основе Cправочника организаций "2ГИС.ЮЖНО-САХАЛИНСК"</v>
      </c>
      <c r="D131" s="36">
        <v>3300</v>
      </c>
      <c r="E131" s="37"/>
      <c r="F131" s="37"/>
      <c r="G131" s="37"/>
      <c r="H131" s="38"/>
    </row>
    <row r="132" spans="1:8" ht="68.25" customHeight="1" x14ac:dyDescent="0.2">
      <c r="A132" s="160" t="s">
        <v>99</v>
      </c>
      <c r="B132" s="161"/>
      <c r="C132" s="202" t="str">
        <f t="shared" si="1"/>
        <v>электронный справочник на основе Справочника организаций "2ГИС.ЮЖНО-САХАЛИНСК" (мобильная версия 2ГИС 4.0 и выше); Интернет-площадка 2gis.ru на основе Cправочника организаций "2ГИС.ЮЖНО-САХАЛИНСК"</v>
      </c>
      <c r="D132" s="36">
        <v>2100</v>
      </c>
      <c r="E132" s="37"/>
      <c r="F132" s="37"/>
      <c r="G132" s="37"/>
      <c r="H132" s="38"/>
    </row>
    <row r="133" spans="1:8" ht="68.25" customHeight="1" x14ac:dyDescent="0.2">
      <c r="A133" s="160" t="s">
        <v>100</v>
      </c>
      <c r="B133" s="161" t="s">
        <v>100</v>
      </c>
      <c r="C133"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"2ГИС.ЮЖНО-САХАЛИНСК" (мобильная версия 2ГИС 4.0 и выше); Интернет-площадка 2gis.ru на основе Cправочника организаций "2ГИС.ЮЖНО-САХАЛИНСК"</v>
      </c>
      <c r="D133" s="36">
        <v>18480</v>
      </c>
      <c r="E133" s="37"/>
      <c r="F133" s="37"/>
      <c r="G133" s="37"/>
      <c r="H133" s="38"/>
    </row>
    <row r="134" spans="1:8" ht="68.25" customHeight="1" x14ac:dyDescent="0.2">
      <c r="A134" s="160" t="s">
        <v>101</v>
      </c>
      <c r="B134" s="161" t="s">
        <v>101</v>
      </c>
      <c r="C134"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"2ГИС.ЮЖНО-САХАЛИНСК" (мобильная версия 2ГИС 4.0 и выше); Интернет-площадка 2gis.ru на основе Cправочника организаций "2ГИС.ЮЖНО-САХАЛИНСК"</v>
      </c>
      <c r="D134" s="36">
        <v>10008</v>
      </c>
      <c r="E134" s="37"/>
      <c r="F134" s="37"/>
      <c r="G134" s="37"/>
      <c r="H134" s="38"/>
    </row>
    <row r="135" spans="1:8" ht="50.1" customHeight="1" thickBot="1" x14ac:dyDescent="0.25">
      <c r="A135" s="160" t="s">
        <v>102</v>
      </c>
      <c r="B135" s="161"/>
      <c r="C135" s="202" t="str">
        <f>"Электронный справочник на основе Справочника организаций "&amp;$C$2&amp;" (версия для ПК)"</f>
        <v>Электронный справочник на основе Справочника организаций "2ГИС.ЮЖНО-САХАЛИНСК" (версия для ПК)</v>
      </c>
      <c r="D135" s="36">
        <v>12510</v>
      </c>
      <c r="E135" s="37"/>
      <c r="F135" s="37"/>
      <c r="G135" s="37"/>
      <c r="H135" s="38"/>
    </row>
    <row r="136" spans="1:8" s="16" customFormat="1" ht="102" customHeight="1" thickBot="1" x14ac:dyDescent="0.25">
      <c r="A136" s="160" t="s">
        <v>16</v>
      </c>
      <c r="B136" s="161"/>
      <c r="C136"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136" s="36">
        <v>900</v>
      </c>
      <c r="E136" s="37"/>
      <c r="F136" s="37"/>
      <c r="G136" s="37"/>
      <c r="H136" s="38"/>
    </row>
    <row r="137" spans="1:8" s="16" customFormat="1" ht="102" customHeight="1" thickBot="1" x14ac:dyDescent="0.25">
      <c r="A137" s="160" t="s">
        <v>103</v>
      </c>
      <c r="B137" s="161"/>
      <c r="C137"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137" s="36">
        <v>100002</v>
      </c>
      <c r="E137" s="37"/>
      <c r="F137" s="37"/>
      <c r="G137" s="37"/>
      <c r="H137" s="38"/>
    </row>
    <row r="138" spans="1:8" s="16" customFormat="1" ht="126" customHeight="1" x14ac:dyDescent="0.2">
      <c r="A138" s="160" t="s">
        <v>104</v>
      </c>
      <c r="B138" s="161"/>
      <c r="C138" s="30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"2ГИС.ЮЖНО-САХАЛИНСК" (версия для ПК); 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Интернет-площадки и Веб-приложения на основе Cправочника организаций "2ГИС.ЮЖНО-САХАЛИНСК", http://api.2gis.ru/</v>
      </c>
      <c r="D138" s="36">
        <v>10005</v>
      </c>
      <c r="E138" s="37"/>
      <c r="F138" s="37"/>
      <c r="G138" s="37"/>
      <c r="H138" s="38"/>
    </row>
    <row r="139" spans="1:8" s="16" customFormat="1" ht="96" customHeight="1" x14ac:dyDescent="0.2">
      <c r="A139" s="154" t="s">
        <v>105</v>
      </c>
      <c r="B139" s="204"/>
      <c r="C13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Интернет-площадки и Веб-приложения на основе Cправочника организаций "2ГИС.ЮЖНО-САХАЛИНСК", http://api.2gis.ru/</v>
      </c>
      <c r="D139" s="36">
        <v>3510</v>
      </c>
      <c r="E139" s="37"/>
      <c r="F139" s="37"/>
      <c r="G139" s="37"/>
      <c r="H139" s="38"/>
    </row>
    <row r="140" spans="1:8" s="16" customFormat="1" ht="96" customHeight="1" x14ac:dyDescent="0.2">
      <c r="A140" s="154" t="s">
        <v>106</v>
      </c>
      <c r="B140" s="204"/>
      <c r="C140"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"2ГИС.ЮЖНО-САХАЛИНСК" (мобильная версия 2ГИС 4.0 и выше)</v>
      </c>
      <c r="D140" s="36">
        <v>10002</v>
      </c>
      <c r="E140" s="37"/>
      <c r="F140" s="37"/>
      <c r="G140" s="37"/>
      <c r="H140" s="38"/>
    </row>
    <row r="141" spans="1:8" ht="50.1" customHeight="1" x14ac:dyDescent="0.2">
      <c r="A141" s="160" t="s">
        <v>107</v>
      </c>
      <c r="B141" s="161"/>
      <c r="C141" s="202" t="str">
        <f>"Интернет-площадка 2gis.ru на основе Cправочника организаций "&amp;$C$2&amp;""</f>
        <v>Интернет-площадка 2gis.ru на основе Cправочника организаций "2ГИС.ЮЖНО-САХАЛИНСК"</v>
      </c>
      <c r="D141" s="36">
        <v>5640</v>
      </c>
      <c r="E141" s="37"/>
      <c r="F141" s="37"/>
      <c r="G141" s="37"/>
      <c r="H141" s="38"/>
    </row>
    <row r="142" spans="1:8" ht="50.1" customHeight="1" x14ac:dyDescent="0.2">
      <c r="A142" s="160" t="s">
        <v>108</v>
      </c>
      <c r="B142" s="161"/>
      <c r="C142" s="202" t="str">
        <f t="shared" ref="C142:C151" si="2">"Электронный справочник на основе Справочника организаций "&amp;$C$2&amp;" (версия для ПК)"</f>
        <v>Электронный справочник на основе Справочника организаций "2ГИС.ЮЖНО-САХАЛИНСК" (версия для ПК)</v>
      </c>
      <c r="D142" s="36">
        <v>9840</v>
      </c>
      <c r="E142" s="37"/>
      <c r="F142" s="37"/>
      <c r="G142" s="37"/>
      <c r="H142" s="38"/>
    </row>
    <row r="143" spans="1:8" ht="50.1" customHeight="1" x14ac:dyDescent="0.2">
      <c r="A143" s="160" t="s">
        <v>109</v>
      </c>
      <c r="B143" s="161"/>
      <c r="C143" s="202" t="str">
        <f t="shared" si="2"/>
        <v>Электронный справочник на основе Справочника организаций "2ГИС.ЮЖНО-САХАЛИНСК" (версия для ПК)</v>
      </c>
      <c r="D143" s="36">
        <v>14040</v>
      </c>
      <c r="E143" s="37"/>
      <c r="F143" s="37"/>
      <c r="G143" s="37"/>
      <c r="H143" s="38"/>
    </row>
    <row r="144" spans="1:8" ht="50.1" customHeight="1" x14ac:dyDescent="0.2">
      <c r="A144" s="160" t="s">
        <v>110</v>
      </c>
      <c r="B144" s="161"/>
      <c r="C144" s="202" t="str">
        <f>"Интернет-площадка 2gis.ru на основе Cправочника организаций "&amp;$C$2&amp;""</f>
        <v>Интернет-площадка 2gis.ru на основе Cправочника организаций "2ГИС.ЮЖНО-САХАЛИНСК"</v>
      </c>
      <c r="D144" s="36">
        <v>16800</v>
      </c>
      <c r="E144" s="37"/>
      <c r="F144" s="37"/>
      <c r="G144" s="37"/>
      <c r="H144" s="38"/>
    </row>
    <row r="145" spans="1:8" ht="50.1" customHeight="1" x14ac:dyDescent="0.2">
      <c r="A145" s="160" t="s">
        <v>111</v>
      </c>
      <c r="B145" s="161"/>
      <c r="C145" s="202" t="str">
        <f>"Интернет-площадка 2gis.ru на основе Cправочника организаций "&amp;$C$2&amp;""</f>
        <v>Интернет-площадка 2gis.ru на основе Cправочника организаций "2ГИС.ЮЖНО-САХАЛИНСК"</v>
      </c>
      <c r="D145" s="36">
        <v>20160</v>
      </c>
      <c r="E145" s="37"/>
      <c r="F145" s="37"/>
      <c r="G145" s="37"/>
      <c r="H145" s="38"/>
    </row>
    <row r="146" spans="1:8" ht="50.1" customHeight="1" x14ac:dyDescent="0.2">
      <c r="A146" s="160" t="s">
        <v>112</v>
      </c>
      <c r="B146" s="161"/>
      <c r="C146" s="202" t="str">
        <f t="shared" si="2"/>
        <v>Электронный справочник на основе Справочника организаций "2ГИС.ЮЖНО-САХАЛИНСК" (версия для ПК)</v>
      </c>
      <c r="D146" s="36">
        <v>8520</v>
      </c>
      <c r="E146" s="37"/>
      <c r="F146" s="37"/>
      <c r="G146" s="37"/>
      <c r="H146" s="38"/>
    </row>
    <row r="147" spans="1:8" ht="50.1" customHeight="1" x14ac:dyDescent="0.2">
      <c r="A147" s="160" t="s">
        <v>113</v>
      </c>
      <c r="B147" s="161"/>
      <c r="C147" s="202" t="str">
        <f t="shared" si="2"/>
        <v>Электронный справочник на основе Справочника организаций "2ГИС.ЮЖНО-САХАЛИНСК" (версия для ПК)</v>
      </c>
      <c r="D147" s="36">
        <v>14040</v>
      </c>
      <c r="E147" s="37"/>
      <c r="F147" s="37"/>
      <c r="G147" s="37"/>
      <c r="H147" s="38"/>
    </row>
    <row r="148" spans="1:8" ht="50.1" customHeight="1" x14ac:dyDescent="0.2">
      <c r="A148" s="160" t="s">
        <v>114</v>
      </c>
      <c r="B148" s="161"/>
      <c r="C148" s="202" t="str">
        <f t="shared" si="2"/>
        <v>Электронный справочник на основе Справочника организаций "2ГИС.ЮЖНО-САХАЛИНСК" (версия для ПК)</v>
      </c>
      <c r="D148" s="36">
        <v>17520</v>
      </c>
      <c r="E148" s="37"/>
      <c r="F148" s="37"/>
      <c r="G148" s="37"/>
      <c r="H148" s="38"/>
    </row>
    <row r="149" spans="1:8" ht="50.1" customHeight="1" x14ac:dyDescent="0.2">
      <c r="A149" s="160" t="s">
        <v>115</v>
      </c>
      <c r="B149" s="161"/>
      <c r="C149" s="202" t="s">
        <v>95</v>
      </c>
      <c r="D149" s="36">
        <v>720</v>
      </c>
      <c r="E149" s="37"/>
      <c r="F149" s="37"/>
      <c r="G149" s="37"/>
      <c r="H149" s="38"/>
    </row>
    <row r="150" spans="1:8" ht="75.75" customHeight="1" x14ac:dyDescent="0.2">
      <c r="A150" s="160" t="s">
        <v>116</v>
      </c>
      <c r="B150" s="161"/>
      <c r="C150"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"2ГИС.ЮЖНО-САХАЛИНСК" (мобильная версия 2ГИС 4.0 и выше); Интернет-площадка 2gis.ru на основе Cправочника организаций "2ГИС.ЮЖНО-САХАЛИНСК"</v>
      </c>
      <c r="D150" s="36">
        <v>25920</v>
      </c>
      <c r="E150" s="37"/>
      <c r="F150" s="37"/>
      <c r="G150" s="37"/>
      <c r="H150" s="38"/>
    </row>
    <row r="151" spans="1:8" ht="50.1" customHeight="1" thickBot="1" x14ac:dyDescent="0.25">
      <c r="A151" s="160" t="s">
        <v>117</v>
      </c>
      <c r="B151" s="161"/>
      <c r="C151" s="202" t="str">
        <f t="shared" si="2"/>
        <v>Электронный справочник на основе Справочника организаций "2ГИС.ЮЖНО-САХАЛИНСК" (версия для ПК)</v>
      </c>
      <c r="D151" s="44">
        <v>17520</v>
      </c>
      <c r="E151" s="45"/>
      <c r="F151" s="45"/>
      <c r="G151" s="45"/>
      <c r="H151" s="46"/>
    </row>
    <row r="152" spans="1:8" s="28" customFormat="1" ht="50.1" customHeight="1" thickBot="1" x14ac:dyDescent="0.25">
      <c r="A152" s="24" t="s">
        <v>118</v>
      </c>
      <c r="B152" s="25"/>
      <c r="C152" s="26"/>
      <c r="D152" s="173"/>
      <c r="E152" s="173"/>
      <c r="F152" s="173"/>
      <c r="G152" s="173"/>
      <c r="H152" s="174"/>
    </row>
    <row r="153" spans="1:8" s="16" customFormat="1" ht="50.1" customHeight="1" x14ac:dyDescent="0.2">
      <c r="A153" s="160" t="s">
        <v>119</v>
      </c>
      <c r="B153" s="161"/>
      <c r="C153" s="206" t="str">
        <f>"Электронный справочник на основе Справочника организаций "&amp;$C$2&amp;" (мобильная версия)"</f>
        <v>Электронный справочник на основе Справочника организаций "2ГИС.ЮЖНО-САХАЛИНСК" (мобильная версия)</v>
      </c>
      <c r="D153" s="36">
        <v>10008</v>
      </c>
      <c r="E153" s="37"/>
      <c r="F153" s="37"/>
      <c r="G153" s="37"/>
      <c r="H153" s="38"/>
    </row>
    <row r="154" spans="1:8" s="16" customFormat="1" ht="50.1" customHeight="1" x14ac:dyDescent="0.2">
      <c r="A154" s="160" t="s">
        <v>120</v>
      </c>
      <c r="B154" s="161"/>
      <c r="C154" s="209"/>
      <c r="D154" s="36">
        <v>10200</v>
      </c>
      <c r="E154" s="37"/>
      <c r="F154" s="37"/>
      <c r="G154" s="37"/>
      <c r="H154" s="38"/>
    </row>
    <row r="155" spans="1:8" s="16" customFormat="1" ht="50.1" customHeight="1" x14ac:dyDescent="0.2">
      <c r="A155" s="207" t="s">
        <v>121</v>
      </c>
      <c r="B155" s="208"/>
      <c r="C155" s="209"/>
      <c r="D155" s="297">
        <v>1500</v>
      </c>
      <c r="E155" s="157"/>
      <c r="F155" s="157"/>
      <c r="G155" s="157"/>
      <c r="H155" s="157"/>
    </row>
    <row r="156" spans="1:8" s="16" customFormat="1" ht="50.1" customHeight="1" x14ac:dyDescent="0.2">
      <c r="A156" s="207" t="s">
        <v>122</v>
      </c>
      <c r="B156" s="208"/>
      <c r="C156" s="209"/>
      <c r="D156" s="297">
        <v>150</v>
      </c>
      <c r="E156" s="157"/>
      <c r="F156" s="157"/>
      <c r="G156" s="157"/>
      <c r="H156" s="157"/>
    </row>
    <row r="157" spans="1:8" s="16" customFormat="1" ht="50.1" customHeight="1" thickBot="1" x14ac:dyDescent="0.25">
      <c r="A157" s="207" t="s">
        <v>123</v>
      </c>
      <c r="B157" s="208"/>
      <c r="C157" s="210"/>
      <c r="D157" s="78">
        <v>1686</v>
      </c>
      <c r="E157" s="79"/>
      <c r="F157" s="79"/>
      <c r="G157" s="79"/>
      <c r="H157" s="79"/>
    </row>
    <row r="158" spans="1:8" s="16" customFormat="1" ht="50.1" customHeight="1" thickBot="1" x14ac:dyDescent="0.25">
      <c r="A158" s="24" t="s">
        <v>124</v>
      </c>
      <c r="B158" s="25"/>
      <c r="C158" s="26"/>
      <c r="D158" s="173"/>
      <c r="E158" s="173"/>
      <c r="F158" s="173"/>
      <c r="G158" s="173"/>
      <c r="H158" s="174"/>
    </row>
    <row r="159" spans="1:8" ht="50.1" customHeight="1" x14ac:dyDescent="0.2">
      <c r="A159" s="160" t="s">
        <v>125</v>
      </c>
      <c r="B159" s="161"/>
      <c r="C159"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"2ГИС.ЮЖНО-САХАЛИНСК" (мобильная версия 2ГИС 4.0 и выше)</v>
      </c>
      <c r="D159" s="212">
        <f>F159*1.2</f>
        <v>5040</v>
      </c>
      <c r="E159" s="213">
        <f>F159*1.1</f>
        <v>4620</v>
      </c>
      <c r="F159" s="213">
        <v>4200</v>
      </c>
      <c r="G159" s="213">
        <f>F159*0.75</f>
        <v>3150</v>
      </c>
      <c r="H159" s="214">
        <f>F159*0.5</f>
        <v>2100</v>
      </c>
    </row>
    <row r="160" spans="1:8" ht="50.1" customHeight="1" x14ac:dyDescent="0.2">
      <c r="A160" s="160" t="s">
        <v>126</v>
      </c>
      <c r="B160" s="161"/>
      <c r="C160" s="202" t="str">
        <f>"Интернет-площадка 2gis.ru на основе Cправочника организаций "&amp;$C$2&amp;""</f>
        <v>Интернет-площадка 2gis.ru на основе Cправочника организаций "2ГИС.ЮЖНО-САХАЛИНСК"</v>
      </c>
      <c r="D160" s="36">
        <v>3000</v>
      </c>
      <c r="E160" s="37"/>
      <c r="F160" s="37"/>
      <c r="G160" s="37"/>
      <c r="H160" s="38"/>
    </row>
    <row r="161" spans="1:8" ht="50.1" customHeight="1" x14ac:dyDescent="0.2">
      <c r="A161" s="160" t="s">
        <v>127</v>
      </c>
      <c r="B161" s="161"/>
      <c r="C161" s="202" t="str">
        <f>"Электронный справочник на основе Справочника организаций "&amp;$C$2&amp;" (версия для ПК)"</f>
        <v>Электронный справочник на основе Справочника организаций "2ГИС.ЮЖНО-САХАЛИНСК" (версия для ПК)</v>
      </c>
      <c r="D161" s="36">
        <v>4488</v>
      </c>
      <c r="E161" s="37"/>
      <c r="F161" s="37"/>
      <c r="G161" s="37"/>
      <c r="H161" s="38"/>
    </row>
    <row r="162" spans="1:8" ht="50.1" customHeight="1" x14ac:dyDescent="0.2">
      <c r="A162" s="160" t="s">
        <v>128</v>
      </c>
      <c r="B162" s="161"/>
      <c r="C162"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"2ГИС.ЮЖНО-САХАЛИНСК" (мобильная версия 2ГИС 4.0 и выше)</v>
      </c>
      <c r="D162" s="212">
        <f>F162*1.2</f>
        <v>7056</v>
      </c>
      <c r="E162" s="213">
        <f>F162*1.1</f>
        <v>6468.0000000000009</v>
      </c>
      <c r="F162" s="213">
        <v>5880</v>
      </c>
      <c r="G162" s="213">
        <f>F162*0.75</f>
        <v>4410</v>
      </c>
      <c r="H162" s="214">
        <f>F162*0.5</f>
        <v>2940</v>
      </c>
    </row>
    <row r="163" spans="1:8" ht="50.1" customHeight="1" x14ac:dyDescent="0.2">
      <c r="A163" s="160" t="s">
        <v>199</v>
      </c>
      <c r="B163" s="161"/>
      <c r="C163" s="202" t="str">
        <f>"Интернет-площадка 2gis.ru на основе Cправочника организаций "&amp;$C$2&amp;""</f>
        <v>Интернет-площадка 2gis.ru на основе Cправочника организаций "2ГИС.ЮЖНО-САХАЛИНСК"</v>
      </c>
      <c r="D163" s="36">
        <v>4200</v>
      </c>
      <c r="E163" s="37"/>
      <c r="F163" s="37"/>
      <c r="G163" s="37"/>
      <c r="H163" s="38"/>
    </row>
    <row r="164" spans="1:8" ht="50.1" customHeight="1" x14ac:dyDescent="0.2">
      <c r="A164" s="160" t="s">
        <v>130</v>
      </c>
      <c r="B164" s="161"/>
      <c r="C164" s="202" t="str">
        <f>"Электронный справочник на основе Справочника организаций "&amp;$C$2&amp;" (версия для ПК)"</f>
        <v>Электронный справочник на основе Справочника организаций "2ГИС.ЮЖНО-САХАЛИНСК" (версия для ПК)</v>
      </c>
      <c r="D164" s="36">
        <v>6360</v>
      </c>
      <c r="E164" s="37"/>
      <c r="F164" s="37"/>
      <c r="G164" s="37"/>
      <c r="H164" s="38"/>
    </row>
    <row r="165" spans="1:8" s="16" customFormat="1" ht="126" customHeight="1" thickBot="1" x14ac:dyDescent="0.25">
      <c r="A165" s="160" t="s">
        <v>131</v>
      </c>
      <c r="B165" s="161"/>
      <c r="C165" s="215" t="str">
        <f>C160</f>
        <v>Интернет-площадка 2gis.ru на основе Cправочника организаций "2ГИС.ЮЖНО-САХАЛИНСК"</v>
      </c>
      <c r="D165" s="212">
        <f>F165*1.2</f>
        <v>3600</v>
      </c>
      <c r="E165" s="213">
        <f>F165*1.1</f>
        <v>3300.0000000000005</v>
      </c>
      <c r="F165" s="213">
        <v>3000</v>
      </c>
      <c r="G165" s="213">
        <f>F165*0.75</f>
        <v>2250</v>
      </c>
      <c r="H165" s="214">
        <f>F165*0.5</f>
        <v>1500</v>
      </c>
    </row>
    <row r="166" spans="1:8" ht="50.1" customHeight="1" thickBot="1" x14ac:dyDescent="0.25">
      <c r="A166" s="24" t="s">
        <v>200</v>
      </c>
      <c r="B166" s="25"/>
      <c r="C166" s="26"/>
      <c r="D166" s="173"/>
      <c r="E166" s="173"/>
      <c r="F166" s="173"/>
      <c r="G166" s="173"/>
      <c r="H166" s="174"/>
    </row>
    <row r="167" spans="1:8" s="23" customFormat="1" ht="30" customHeight="1" thickBot="1" x14ac:dyDescent="0.25">
      <c r="A167" s="302"/>
      <c r="B167" s="303"/>
      <c r="C167" s="460"/>
      <c r="D167" s="303"/>
      <c r="E167" s="303"/>
      <c r="F167" s="303"/>
      <c r="G167" s="303"/>
      <c r="H167" s="304"/>
    </row>
    <row r="168" spans="1:8" s="16" customFormat="1" ht="185.25" customHeight="1" x14ac:dyDescent="0.2">
      <c r="A168" s="160" t="s">
        <v>201</v>
      </c>
      <c r="B168" s="161"/>
      <c r="C168"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"2ГИС.ЮЖНО-САХАЛИНСК" (версия для ПК); 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168" s="31">
        <v>16110</v>
      </c>
      <c r="E168" s="32"/>
      <c r="F168" s="32"/>
      <c r="G168" s="32"/>
      <c r="H168" s="33"/>
    </row>
    <row r="169" spans="1:8" s="16" customFormat="1" ht="83.25" customHeight="1" thickBot="1" x14ac:dyDescent="0.25">
      <c r="A169" s="160" t="s">
        <v>202</v>
      </c>
      <c r="B169" s="161"/>
      <c r="C169" s="209"/>
      <c r="D169" s="36">
        <v>16110</v>
      </c>
      <c r="E169" s="37"/>
      <c r="F169" s="37"/>
      <c r="G169" s="37"/>
      <c r="H169" s="38"/>
    </row>
    <row r="170" spans="1:8" ht="21.75" thickBot="1" x14ac:dyDescent="0.25">
      <c r="A170" s="290"/>
      <c r="B170" s="291"/>
      <c r="C170" s="130"/>
      <c r="D170" s="292"/>
      <c r="E170" s="292"/>
      <c r="F170" s="292"/>
      <c r="G170" s="292"/>
      <c r="H170" s="293"/>
    </row>
    <row r="172" spans="1:8" ht="21" x14ac:dyDescent="0.2">
      <c r="A172" s="220"/>
      <c r="B172" s="221" t="s">
        <v>133</v>
      </c>
      <c r="C172" s="222" t="s">
        <v>745</v>
      </c>
      <c r="D172" s="222"/>
      <c r="E172" s="223"/>
      <c r="F172" s="223"/>
      <c r="G172" s="223"/>
      <c r="H172" s="223"/>
    </row>
    <row r="173" spans="1:8" ht="21" x14ac:dyDescent="0.2">
      <c r="A173" s="220"/>
      <c r="B173" s="223"/>
      <c r="C173" s="224" t="s">
        <v>746</v>
      </c>
      <c r="D173" s="224"/>
      <c r="E173" s="223"/>
      <c r="F173" s="223"/>
      <c r="G173" s="223"/>
      <c r="H173" s="223"/>
    </row>
    <row r="174" spans="1:8" ht="21" x14ac:dyDescent="0.2">
      <c r="A174" s="220"/>
      <c r="B174" s="223"/>
      <c r="C174" s="424" t="s">
        <v>747</v>
      </c>
      <c r="D174" s="224"/>
      <c r="E174" s="223"/>
      <c r="F174" s="223"/>
      <c r="G174" s="223"/>
      <c r="H174" s="223"/>
    </row>
    <row r="175" spans="1:8" ht="21" x14ac:dyDescent="0.2">
      <c r="C175" s="224"/>
      <c r="D175" s="224"/>
      <c r="E175" s="223"/>
      <c r="F175" s="223"/>
      <c r="G175" s="223"/>
      <c r="H175" s="217"/>
    </row>
    <row r="176" spans="1:8" ht="26.25" customHeight="1" x14ac:dyDescent="0.2">
      <c r="A176" s="227" t="str">
        <f>Абакан_юр!A174</f>
        <v>По соглашению сторон в качестве валюты платежа могут выступать украинские гривны, в этом случае курс следующий: 1 руб. = 0,4408 гривен</v>
      </c>
      <c r="B176" s="227"/>
      <c r="C176" s="227"/>
      <c r="D176" s="228"/>
      <c r="E176" s="228"/>
      <c r="F176" s="229"/>
      <c r="G176" s="230"/>
      <c r="H176" s="230"/>
    </row>
    <row r="177" spans="1:8" ht="26.25" customHeight="1" x14ac:dyDescent="0.2">
      <c r="A177" s="227" t="str">
        <f>Абакан_юр!A175</f>
        <v>По соглашению сторон в качестве валюты платежа могут выступать дирхамы ОАЭ, в этом случае курс следующий: 1 руб. = 0,0420 дирхам</v>
      </c>
      <c r="B177" s="227"/>
      <c r="C177" s="227"/>
      <c r="D177" s="228"/>
      <c r="E177" s="228"/>
      <c r="F177" s="229"/>
      <c r="G177" s="232"/>
      <c r="H177" s="232"/>
    </row>
    <row r="178" spans="1:8" ht="26.25" customHeight="1" x14ac:dyDescent="0.2">
      <c r="A178" s="227" t="str">
        <f>Абакан_юр!A176</f>
        <v>По соглашению сторон в качестве валюты платежа могут выступать доллары США, в этом случае курс следующий: 1 руб. = 0,0114 доллара</v>
      </c>
      <c r="B178" s="227"/>
      <c r="C178" s="227"/>
      <c r="D178" s="228"/>
      <c r="E178" s="228"/>
      <c r="F178" s="229"/>
      <c r="G178" s="232"/>
      <c r="H178" s="232"/>
    </row>
    <row r="179" spans="1:8" ht="26.25" customHeight="1" x14ac:dyDescent="0.2">
      <c r="A179" s="227" t="str">
        <f>Абакан_юр!A177</f>
        <v>По соглашению сторон в качестве валюты платежа могут выступать евро, в этом случае курс следующий: 1 руб. = 0,0105 евро</v>
      </c>
      <c r="B179" s="227"/>
      <c r="C179" s="227"/>
      <c r="D179" s="228"/>
      <c r="E179" s="229"/>
      <c r="F179" s="229"/>
      <c r="G179" s="232"/>
      <c r="H179" s="232"/>
    </row>
    <row r="180" spans="1:8" ht="26.25" customHeight="1" x14ac:dyDescent="0.2">
      <c r="A180" s="227" t="str">
        <f>Абакан_юр!A178</f>
        <v>По соглашению сторон в качестве валюты платежа могут выступать чешские кроны, в этом случае курс следующий: 1 руб. = 0,2605 крона</v>
      </c>
      <c r="B180" s="227"/>
      <c r="C180" s="227"/>
      <c r="D180" s="228"/>
      <c r="E180" s="229"/>
      <c r="F180" s="229"/>
      <c r="G180" s="232"/>
      <c r="H180" s="232"/>
    </row>
    <row r="181" spans="1:8" ht="26.25" customHeight="1" x14ac:dyDescent="0.2">
      <c r="A181" s="227" t="str">
        <f>Абакан_юр!A179</f>
        <v>По соглашению сторон в качестве валюты платежа могут выступать киргизские сомы, в этом случае курс следующий: 1 руб. = 1,0083 сом</v>
      </c>
      <c r="B181" s="227"/>
      <c r="C181" s="227"/>
      <c r="D181" s="228"/>
      <c r="E181" s="228"/>
      <c r="F181" s="229"/>
      <c r="G181" s="232"/>
      <c r="H181" s="232"/>
    </row>
    <row r="182" spans="1:8" ht="26.25" customHeight="1" x14ac:dyDescent="0.2">
      <c r="A182" s="227" t="str">
        <f>Абакан_юр!A180</f>
        <v>По соглашению сторон в качестве валюты платежа могут выступать казахстанские тенге, в этом случае курс следующий: 1 руб. = 5,0473 тенге</v>
      </c>
      <c r="B182" s="227"/>
      <c r="C182" s="227"/>
      <c r="D182" s="228"/>
      <c r="E182" s="228"/>
      <c r="F182" s="229"/>
      <c r="G182" s="232"/>
      <c r="H182" s="232"/>
    </row>
    <row r="183" spans="1:8" ht="26.25" x14ac:dyDescent="0.2">
      <c r="A183" s="233"/>
      <c r="B183" s="233"/>
      <c r="C183" s="234"/>
      <c r="D183" s="235"/>
      <c r="E183" s="235"/>
      <c r="F183" s="236"/>
      <c r="G183" s="237"/>
      <c r="H183" s="237"/>
    </row>
    <row r="184" spans="1:8" ht="21" x14ac:dyDescent="0.2">
      <c r="A184" s="239" t="s">
        <v>144</v>
      </c>
      <c r="B184" s="239"/>
      <c r="C184" s="239"/>
      <c r="D184" s="239"/>
      <c r="E184" s="239"/>
      <c r="F184" s="239"/>
      <c r="G184" s="239"/>
      <c r="H184" s="239"/>
    </row>
    <row r="185" spans="1:8" ht="21" x14ac:dyDescent="0.2">
      <c r="A185" s="239" t="s">
        <v>145</v>
      </c>
      <c r="B185" s="239"/>
      <c r="C185" s="239"/>
      <c r="D185" s="239"/>
      <c r="E185" s="239"/>
      <c r="F185" s="239"/>
      <c r="G185" s="239"/>
      <c r="H185" s="239"/>
    </row>
    <row r="186" spans="1:8" ht="26.25" x14ac:dyDescent="0.2">
      <c r="A186" s="233"/>
      <c r="B186" s="233"/>
      <c r="C186" s="234"/>
      <c r="D186" s="235"/>
      <c r="E186" s="235"/>
      <c r="F186" s="236"/>
      <c r="G186" s="237"/>
      <c r="H186" s="237"/>
    </row>
    <row r="187" spans="1:8" ht="50.1" customHeight="1" thickBot="1" x14ac:dyDescent="0.25">
      <c r="A187" s="240" t="s">
        <v>146</v>
      </c>
      <c r="B187" s="240"/>
      <c r="C187" s="240"/>
      <c r="D187" s="240"/>
      <c r="E187" s="240"/>
      <c r="F187" s="241"/>
      <c r="G187" s="231"/>
      <c r="H187" s="242"/>
    </row>
    <row r="188" spans="1:8" ht="50.1" customHeight="1" thickBot="1" x14ac:dyDescent="0.25">
      <c r="A188" s="243" t="s">
        <v>147</v>
      </c>
      <c r="B188" s="244"/>
      <c r="C188" s="244"/>
      <c r="D188" s="244"/>
      <c r="E188" s="245"/>
      <c r="F188" s="246"/>
      <c r="H188" s="247"/>
    </row>
    <row r="189" spans="1:8" ht="97.5" customHeight="1" thickBot="1" x14ac:dyDescent="0.25">
      <c r="A189" s="426" t="s">
        <v>148</v>
      </c>
      <c r="B189" s="427"/>
      <c r="C189" s="250" t="s">
        <v>149</v>
      </c>
      <c r="D189" s="440" t="s">
        <v>150</v>
      </c>
      <c r="E189" s="441"/>
      <c r="F189" s="252"/>
      <c r="G189" s="252"/>
      <c r="H189" s="252"/>
    </row>
    <row r="190" spans="1:8" ht="114" customHeight="1" x14ac:dyDescent="0.2">
      <c r="A190" s="253" t="s">
        <v>151</v>
      </c>
      <c r="B190" s="254"/>
      <c r="C190" s="255" t="s">
        <v>152</v>
      </c>
      <c r="D190" s="256" t="s">
        <v>153</v>
      </c>
      <c r="E190" s="257"/>
      <c r="F190" s="252"/>
      <c r="G190" s="252"/>
      <c r="H190" s="252"/>
    </row>
    <row r="191" spans="1:8" ht="103.5" customHeight="1" x14ac:dyDescent="0.2">
      <c r="A191" s="258" t="s">
        <v>154</v>
      </c>
      <c r="B191" s="259"/>
      <c r="C191" s="260" t="s">
        <v>155</v>
      </c>
      <c r="D191" s="261" t="s">
        <v>156</v>
      </c>
      <c r="E191" s="262"/>
      <c r="F191" s="252"/>
      <c r="G191" s="252"/>
      <c r="H191" s="252"/>
    </row>
    <row r="192" spans="1:8" ht="111" customHeight="1" thickBot="1" x14ac:dyDescent="0.25">
      <c r="A192" s="321" t="s">
        <v>157</v>
      </c>
      <c r="B192" s="322"/>
      <c r="C192" s="323" t="s">
        <v>158</v>
      </c>
      <c r="D192" s="324" t="s">
        <v>156</v>
      </c>
      <c r="E192" s="325"/>
      <c r="F192" s="252"/>
      <c r="G192" s="252"/>
      <c r="H192" s="252"/>
    </row>
    <row r="193" spans="1:8" s="217" customFormat="1" ht="102.75" customHeight="1" thickBot="1" x14ac:dyDescent="0.25">
      <c r="A193" s="321" t="s">
        <v>160</v>
      </c>
      <c r="B193" s="322"/>
      <c r="C193" s="611" t="s">
        <v>161</v>
      </c>
      <c r="D193" s="324" t="s">
        <v>156</v>
      </c>
      <c r="E193" s="325"/>
      <c r="F193" s="246"/>
      <c r="G193" s="246"/>
      <c r="H193" s="246"/>
    </row>
    <row r="194" spans="1:8" s="238" customFormat="1" ht="222.75" customHeight="1" thickBot="1" x14ac:dyDescent="0.25">
      <c r="A194" s="321" t="s">
        <v>162</v>
      </c>
      <c r="B194" s="322"/>
      <c r="C194" s="323" t="s">
        <v>163</v>
      </c>
      <c r="D194" s="324" t="s">
        <v>156</v>
      </c>
      <c r="E194" s="325"/>
      <c r="F194" s="236"/>
      <c r="G194" s="237"/>
      <c r="H194" s="237"/>
    </row>
    <row r="195" spans="1:8" ht="23.25" x14ac:dyDescent="0.2">
      <c r="A195" s="264" t="s">
        <v>164</v>
      </c>
      <c r="B195" s="264"/>
      <c r="C195" s="264"/>
      <c r="D195" s="264"/>
      <c r="E195" s="264"/>
      <c r="F195" s="264"/>
      <c r="G195" s="264"/>
      <c r="H195" s="264"/>
    </row>
    <row r="196" spans="1:8" ht="23.25" x14ac:dyDescent="0.2">
      <c r="A196" s="264" t="s">
        <v>165</v>
      </c>
      <c r="B196" s="264"/>
      <c r="C196" s="264"/>
      <c r="D196" s="264"/>
      <c r="E196" s="264"/>
      <c r="F196" s="264"/>
      <c r="G196" s="264"/>
      <c r="H196" s="264"/>
    </row>
    <row r="197" spans="1:8" ht="192" customHeight="1" x14ac:dyDescent="0.2">
      <c r="A197" s="239" t="str">
        <f>Абакан_юр!A195</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7" s="239"/>
      <c r="C197" s="239"/>
      <c r="D197" s="239"/>
      <c r="E197" s="239"/>
      <c r="F197" s="239"/>
      <c r="G197" s="239"/>
      <c r="H197" s="239"/>
    </row>
    <row r="198" spans="1:8" ht="81" customHeight="1" x14ac:dyDescent="0.2">
      <c r="A198" s="239" t="s">
        <v>167</v>
      </c>
      <c r="B198" s="239"/>
      <c r="C198" s="239"/>
      <c r="D198" s="239"/>
      <c r="E198" s="239"/>
      <c r="F198" s="239"/>
      <c r="G198" s="239"/>
      <c r="H198" s="239"/>
    </row>
    <row r="199" spans="1:8" ht="23.25" x14ac:dyDescent="0.2">
      <c r="A199" s="264" t="s">
        <v>168</v>
      </c>
      <c r="B199" s="264"/>
      <c r="C199" s="264"/>
      <c r="D199" s="264"/>
      <c r="E199" s="264"/>
      <c r="F199" s="264"/>
      <c r="G199" s="264"/>
      <c r="H199" s="264"/>
    </row>
    <row r="201" spans="1:8" s="266" customFormat="1" ht="114.75" customHeight="1" x14ac:dyDescent="0.2">
      <c r="A201" s="239" t="s">
        <v>169</v>
      </c>
      <c r="B201" s="239"/>
      <c r="C201" s="239"/>
      <c r="D201" s="239"/>
      <c r="E201" s="239"/>
      <c r="F201" s="239"/>
      <c r="G201" s="239"/>
      <c r="H201" s="239"/>
    </row>
  </sheetData>
  <sheetProtection selectLockedCells="1" selectUnlockedCells="1"/>
  <mergeCells count="327">
    <mergeCell ref="A195:H195"/>
    <mergeCell ref="A196:H196"/>
    <mergeCell ref="A197:H197"/>
    <mergeCell ref="A198:H198"/>
    <mergeCell ref="A199:H199"/>
    <mergeCell ref="A201:E201"/>
    <mergeCell ref="F201:H201"/>
    <mergeCell ref="A192:B192"/>
    <mergeCell ref="D192:E192"/>
    <mergeCell ref="A193:B193"/>
    <mergeCell ref="D193:E193"/>
    <mergeCell ref="A194:B194"/>
    <mergeCell ref="D194:E194"/>
    <mergeCell ref="A189:B189"/>
    <mergeCell ref="D189:E189"/>
    <mergeCell ref="A190:B190"/>
    <mergeCell ref="D190:E190"/>
    <mergeCell ref="A191:B191"/>
    <mergeCell ref="D191:E191"/>
    <mergeCell ref="A181:C181"/>
    <mergeCell ref="A182:C182"/>
    <mergeCell ref="A184:H184"/>
    <mergeCell ref="A185:H185"/>
    <mergeCell ref="A187:E187"/>
    <mergeCell ref="A188:E188"/>
    <mergeCell ref="A176:C176"/>
    <mergeCell ref="G176:H176"/>
    <mergeCell ref="A177:C177"/>
    <mergeCell ref="A178:C178"/>
    <mergeCell ref="A179:C179"/>
    <mergeCell ref="A180:C180"/>
    <mergeCell ref="A170:B170"/>
    <mergeCell ref="D170:H170"/>
    <mergeCell ref="C172:D172"/>
    <mergeCell ref="C173:D173"/>
    <mergeCell ref="C174:D174"/>
    <mergeCell ref="C175:D175"/>
    <mergeCell ref="A167:C167"/>
    <mergeCell ref="D167:H167"/>
    <mergeCell ref="A168:B168"/>
    <mergeCell ref="C168:C169"/>
    <mergeCell ref="D168:H168"/>
    <mergeCell ref="A169:B169"/>
    <mergeCell ref="D169:H169"/>
    <mergeCell ref="A163:B163"/>
    <mergeCell ref="D163:H163"/>
    <mergeCell ref="A164:B164"/>
    <mergeCell ref="D164:H164"/>
    <mergeCell ref="A165:B165"/>
    <mergeCell ref="A166:B166"/>
    <mergeCell ref="D166:H166"/>
    <mergeCell ref="A159:B159"/>
    <mergeCell ref="A160:B160"/>
    <mergeCell ref="D160:H160"/>
    <mergeCell ref="A161:B161"/>
    <mergeCell ref="D161:H161"/>
    <mergeCell ref="A162:B162"/>
    <mergeCell ref="D155:H155"/>
    <mergeCell ref="A156:B156"/>
    <mergeCell ref="D156:H156"/>
    <mergeCell ref="A157:B157"/>
    <mergeCell ref="D157:H157"/>
    <mergeCell ref="A158:B158"/>
    <mergeCell ref="D158:H158"/>
    <mergeCell ref="A151:B151"/>
    <mergeCell ref="D151:H151"/>
    <mergeCell ref="A152:B152"/>
    <mergeCell ref="D152:H152"/>
    <mergeCell ref="A153:B153"/>
    <mergeCell ref="C153:C157"/>
    <mergeCell ref="D153:H153"/>
    <mergeCell ref="A154:B154"/>
    <mergeCell ref="D154:H154"/>
    <mergeCell ref="A155:B155"/>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06:B106"/>
    <mergeCell ref="D106:H106"/>
    <mergeCell ref="A107:B107"/>
    <mergeCell ref="D107:H107"/>
    <mergeCell ref="A108:B108"/>
    <mergeCell ref="D108:H108"/>
    <mergeCell ref="D102:H102"/>
    <mergeCell ref="A103:B103"/>
    <mergeCell ref="D103:H103"/>
    <mergeCell ref="A104:B104"/>
    <mergeCell ref="D104:H104"/>
    <mergeCell ref="A105:B105"/>
    <mergeCell ref="D105:H105"/>
    <mergeCell ref="A98:B98"/>
    <mergeCell ref="D98:H98"/>
    <mergeCell ref="A99:B99"/>
    <mergeCell ref="C99:C116"/>
    <mergeCell ref="D99:H99"/>
    <mergeCell ref="A100:B100"/>
    <mergeCell ref="D100:H100"/>
    <mergeCell ref="A101:B101"/>
    <mergeCell ref="D101:H101"/>
    <mergeCell ref="A102:B102"/>
    <mergeCell ref="A95:B95"/>
    <mergeCell ref="D95:H95"/>
    <mergeCell ref="A96:B96"/>
    <mergeCell ref="D96:H96"/>
    <mergeCell ref="A97:B97"/>
    <mergeCell ref="D97:H97"/>
    <mergeCell ref="A92:B92"/>
    <mergeCell ref="D92:H92"/>
    <mergeCell ref="A93:B93"/>
    <mergeCell ref="D93:H93"/>
    <mergeCell ref="A94:B94"/>
    <mergeCell ref="D94:H94"/>
    <mergeCell ref="A89:B89"/>
    <mergeCell ref="D89:H89"/>
    <mergeCell ref="A90:B90"/>
    <mergeCell ref="D90:H90"/>
    <mergeCell ref="A91:B91"/>
    <mergeCell ref="D91:H91"/>
    <mergeCell ref="A84:B84"/>
    <mergeCell ref="D84:H84"/>
    <mergeCell ref="A85:C85"/>
    <mergeCell ref="D85:H85"/>
    <mergeCell ref="D86:H86"/>
    <mergeCell ref="A87:B87"/>
    <mergeCell ref="C87:C95"/>
    <mergeCell ref="D87:H87"/>
    <mergeCell ref="A88:B88"/>
    <mergeCell ref="D88:H88"/>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A72:B72"/>
    <mergeCell ref="D72:H72"/>
    <mergeCell ref="A73:B73"/>
    <mergeCell ref="D73:H73"/>
    <mergeCell ref="A74:B74"/>
    <mergeCell ref="D74:H74"/>
    <mergeCell ref="D68:H68"/>
    <mergeCell ref="A69:B69"/>
    <mergeCell ref="D69:H69"/>
    <mergeCell ref="A70:B70"/>
    <mergeCell ref="D70:H70"/>
    <mergeCell ref="A71:B71"/>
    <mergeCell ref="D71:H71"/>
    <mergeCell ref="A64:C64"/>
    <mergeCell ref="D64:H64"/>
    <mergeCell ref="A65:B65"/>
    <mergeCell ref="C65:C84"/>
    <mergeCell ref="D65:H65"/>
    <mergeCell ref="A66:B66"/>
    <mergeCell ref="D66:H66"/>
    <mergeCell ref="A67:B67"/>
    <mergeCell ref="D67:H67"/>
    <mergeCell ref="A68:B68"/>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47:H47"/>
    <mergeCell ref="A48:A52"/>
    <mergeCell ref="B48:B49"/>
    <mergeCell ref="C48:C49"/>
    <mergeCell ref="D48:D52"/>
    <mergeCell ref="E48:E52"/>
    <mergeCell ref="F48:F52"/>
    <mergeCell ref="G48:G52"/>
    <mergeCell ref="H48:H52"/>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38"/>
  <sheetViews>
    <sheetView view="pageBreakPreview" zoomScale="40" zoomScaleNormal="60" zoomScaleSheetLayoutView="40" workbookViewId="0">
      <pane ySplit="4" topLeftCell="A170" activePane="bottomLeft" state="frozen"/>
      <selection activeCell="A181" sqref="A181:B181"/>
      <selection pane="bottomLeft" activeCell="A181" sqref="A181:B181"/>
    </sheetView>
  </sheetViews>
  <sheetFormatPr defaultColWidth="9.140625" defaultRowHeight="12.75" x14ac:dyDescent="0.2"/>
  <cols>
    <col min="1" max="1" width="45.7109375" style="216" customWidth="1"/>
    <col min="2" max="2" width="80.7109375" style="217" customWidth="1"/>
    <col min="3" max="3" width="120.7109375" style="218" customWidth="1"/>
    <col min="4" max="7" width="30.7109375" style="217" customWidth="1"/>
    <col min="8" max="8" width="30.7109375" style="219" customWidth="1"/>
    <col min="9" max="9" width="10.140625" style="219" customWidth="1"/>
    <col min="10" max="16384" width="9.140625" style="219"/>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июня 2024 г.</v>
      </c>
      <c r="B2" s="6" t="s">
        <v>2</v>
      </c>
      <c r="C2" s="7" t="s">
        <v>748</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49.5" customHeight="1" thickBot="1" x14ac:dyDescent="0.25">
      <c r="A5" s="24" t="s">
        <v>9</v>
      </c>
      <c r="B5" s="25"/>
      <c r="C5" s="26"/>
      <c r="D5" s="26"/>
      <c r="E5" s="26"/>
      <c r="F5" s="26"/>
      <c r="G5" s="26"/>
      <c r="H5" s="27"/>
    </row>
    <row r="6" spans="1:8" ht="24" thickBot="1" x14ac:dyDescent="0.25">
      <c r="A6" s="436"/>
      <c r="B6" s="437"/>
      <c r="C6" s="438"/>
      <c r="D6" s="337" t="s">
        <v>171</v>
      </c>
      <c r="E6" s="268" t="s">
        <v>172</v>
      </c>
      <c r="F6" s="337" t="s">
        <v>173</v>
      </c>
      <c r="G6" s="268" t="s">
        <v>174</v>
      </c>
      <c r="H6" s="338" t="s">
        <v>175</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"2ГИС.ЯКУТСК" (версия для ПК); 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Интернет-площадки и Веб-приложения на основе Cправочника организаций "2ГИС.ЯКУТСК", http://api.2gis.ru/</v>
      </c>
      <c r="D7" s="31">
        <f>F7*1.2</f>
        <v>11793.6</v>
      </c>
      <c r="E7" s="32">
        <f>F7*1.1</f>
        <v>10810.800000000001</v>
      </c>
      <c r="F7" s="32">
        <v>9828</v>
      </c>
      <c r="G7" s="32">
        <f>F7*0.75</f>
        <v>7371</v>
      </c>
      <c r="H7" s="33">
        <f>F7*0.5</f>
        <v>4914</v>
      </c>
    </row>
    <row r="8" spans="1:8" s="16" customFormat="1" ht="132" customHeight="1" x14ac:dyDescent="0.2">
      <c r="A8" s="34"/>
      <c r="B8" s="35"/>
      <c r="C8" s="35"/>
      <c r="D8" s="36"/>
      <c r="E8" s="37"/>
      <c r="F8" s="37"/>
      <c r="G8" s="37"/>
      <c r="H8" s="38"/>
    </row>
    <row r="9" spans="1:8" s="16" customFormat="1" ht="97.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"2ГИС.ЯКУТСК" (версия для ПК); 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Интернет-площадки и Веб-приложения на основе Cправочника организаций "2ГИС.ЯКУТСК",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"2ГИС.ЯКУТСК" (версия для ПК); 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Интернет-площадки и Веб-приложения на основе Cправочника организаций "2ГИС.ЯКУТСК", http://api.2gis.ru/</v>
      </c>
      <c r="D12" s="54">
        <f>F12*1.2</f>
        <v>13680</v>
      </c>
      <c r="E12" s="32">
        <f>F12*1.1</f>
        <v>12540.000000000002</v>
      </c>
      <c r="F12" s="32">
        <v>11400</v>
      </c>
      <c r="G12" s="32">
        <f>F12*0.75</f>
        <v>8550</v>
      </c>
      <c r="H12" s="33">
        <f>F12*0.5</f>
        <v>5700</v>
      </c>
    </row>
    <row r="13" spans="1:8" s="16" customFormat="1" ht="132" customHeight="1" x14ac:dyDescent="0.2">
      <c r="A13" s="55"/>
      <c r="B13" s="35"/>
      <c r="C13" s="35"/>
      <c r="D13" s="56"/>
      <c r="E13" s="37"/>
      <c r="F13" s="37"/>
      <c r="G13" s="37"/>
      <c r="H13" s="38"/>
    </row>
    <row r="14" spans="1:8" s="16" customFormat="1" ht="9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"2ГИС.ЯКУТСК" (версия для ПК); 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Интернет-площадки и Веб-приложения на основе Cправочника организаций "2ГИС.ЯКУТСК",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2364</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"2ГИС.ЯКУТСК"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"2ГИС.ЯКУТСК"; Электронный справочник "2ГИС.ЯКУТСК"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Интернет-площадки и Веб-приложения на основе Cправочника организаций "2ГИС.ЯКУТСК", http://api.2gis.ru/</v>
      </c>
      <c r="D23" s="271">
        <v>570</v>
      </c>
      <c r="E23" s="272"/>
      <c r="F23" s="272"/>
      <c r="G23" s="272"/>
      <c r="H23" s="273"/>
    </row>
    <row r="24" spans="1:8" s="16" customFormat="1" ht="94.5" customHeight="1" x14ac:dyDescent="0.2">
      <c r="A24" s="71"/>
      <c r="B24" s="92"/>
      <c r="C24" s="93"/>
      <c r="D24" s="94"/>
      <c r="E24" s="95"/>
      <c r="F24" s="95"/>
      <c r="G24" s="95"/>
      <c r="H24" s="274"/>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25" s="275"/>
      <c r="E25" s="276"/>
      <c r="F25" s="276"/>
      <c r="G25" s="276"/>
      <c r="H25" s="277"/>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"2ГИС.ЯКУТСК" (версия для ПК); 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v>
      </c>
      <c r="D27" s="31">
        <f>F27*1.2</f>
        <v>16516.8</v>
      </c>
      <c r="E27" s="32">
        <f>F27*1.1</f>
        <v>15140.400000000001</v>
      </c>
      <c r="F27" s="32">
        <v>13764</v>
      </c>
      <c r="G27" s="32">
        <f>F27*0.75</f>
        <v>10323</v>
      </c>
      <c r="H27" s="33">
        <f>F27*0.5</f>
        <v>6882</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"2ГИС.ЯКУТСК" (версия для ПК); 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v>
      </c>
      <c r="D32" s="54">
        <f>F32*1.2</f>
        <v>19152</v>
      </c>
      <c r="E32" s="32">
        <f>F32*1.1</f>
        <v>17556</v>
      </c>
      <c r="F32" s="32">
        <v>15960</v>
      </c>
      <c r="G32" s="32">
        <f>F32*0.75</f>
        <v>11970</v>
      </c>
      <c r="H32" s="33">
        <f>F32*0.5</f>
        <v>7980</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3360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"2ГИС.ЯКУТСК"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"2ГИС.ЯКУТСК"; Электронный справочник "2ГИС.ЯКУТСК"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v>
      </c>
      <c r="D43" s="68">
        <v>804</v>
      </c>
      <c r="E43" s="69"/>
      <c r="F43" s="69"/>
      <c r="G43" s="69"/>
      <c r="H43" s="70"/>
    </row>
    <row r="44" spans="1:8" s="16" customFormat="1" ht="69.75" customHeight="1" x14ac:dyDescent="0.2">
      <c r="A44" s="71"/>
      <c r="B44" s="92"/>
      <c r="C44" s="93"/>
      <c r="D44" s="74"/>
      <c r="E44" s="75"/>
      <c r="F44" s="75"/>
      <c r="G44" s="75"/>
      <c r="H44" s="7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45" s="74"/>
      <c r="E45" s="75"/>
      <c r="F45" s="75"/>
      <c r="G45" s="75"/>
      <c r="H45" s="7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46" s="78"/>
      <c r="E46" s="79"/>
      <c r="F46" s="79"/>
      <c r="G46" s="79"/>
      <c r="H46" s="80"/>
    </row>
    <row r="47" spans="1:8" ht="21.75" thickBot="1" x14ac:dyDescent="0.25">
      <c r="A47" s="81"/>
      <c r="B47" s="129"/>
      <c r="C47" s="130"/>
      <c r="D47" s="113"/>
      <c r="E47" s="114"/>
      <c r="F47" s="114"/>
      <c r="G47" s="114"/>
      <c r="H47" s="115"/>
    </row>
    <row r="48" spans="1:8" ht="42.75" thickBot="1" x14ac:dyDescent="0.25">
      <c r="A48" s="278" t="s">
        <v>176</v>
      </c>
      <c r="B48" s="66" t="s">
        <v>177</v>
      </c>
      <c r="C48" s="67" t="str">
        <f>"Электронный справочник на основе Справочника организаций "&amp;$C$2&amp;" (версия для ПК)"</f>
        <v>Электронный справочник на основе Справочника организаций "2ГИС.ЯКУТСК" (версия для ПК)</v>
      </c>
      <c r="D48" s="279">
        <f>F48*1.2</f>
        <v>6768</v>
      </c>
      <c r="E48" s="279">
        <f>F48*1.1</f>
        <v>6204.0000000000009</v>
      </c>
      <c r="F48" s="279">
        <v>5640</v>
      </c>
      <c r="G48" s="279">
        <f>F48*0.75</f>
        <v>4230</v>
      </c>
      <c r="H48" s="279">
        <f>F48*0.5</f>
        <v>2820</v>
      </c>
    </row>
    <row r="49" spans="1:8" ht="84.75" thickBot="1" x14ac:dyDescent="0.25">
      <c r="A49" s="278"/>
      <c r="B49" s="72" t="s">
        <v>178</v>
      </c>
      <c r="C4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"2ГИС.ЯКУТСК" (версия для ПК); 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v>
      </c>
      <c r="D49" s="280"/>
      <c r="E49" s="280"/>
      <c r="F49" s="280"/>
      <c r="G49" s="280"/>
      <c r="H49" s="280"/>
    </row>
    <row r="50" spans="1:8" ht="63.75" thickBot="1" x14ac:dyDescent="0.25">
      <c r="A50" s="278"/>
      <c r="B50" s="72" t="s">
        <v>12</v>
      </c>
      <c r="C50"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v>
      </c>
      <c r="D50" s="280"/>
      <c r="E50" s="280"/>
      <c r="F50" s="280"/>
      <c r="G50" s="280"/>
      <c r="H50" s="280"/>
    </row>
    <row r="51" spans="1:8" ht="21.75" thickBot="1" x14ac:dyDescent="0.25">
      <c r="A51" s="81"/>
      <c r="B51" s="129"/>
      <c r="C51" s="130"/>
      <c r="D51" s="113"/>
      <c r="E51" s="114"/>
      <c r="F51" s="114"/>
      <c r="G51" s="114"/>
      <c r="H51" s="115"/>
    </row>
    <row r="52" spans="1:8" ht="42" x14ac:dyDescent="0.2">
      <c r="A52" s="281" t="s">
        <v>179</v>
      </c>
      <c r="B52" s="66" t="s">
        <v>180</v>
      </c>
      <c r="C52" s="67" t="str">
        <f>"Электронный справочник на основе Справочника организаций "&amp;$C$2&amp;" (версия для ПК)"</f>
        <v>Электронный справочник на основе Справочника организаций "2ГИС.ЯКУТСК" (версия для ПК)</v>
      </c>
      <c r="D52" s="89">
        <v>480</v>
      </c>
      <c r="E52" s="90"/>
      <c r="F52" s="90"/>
      <c r="G52" s="90"/>
      <c r="H52" s="91"/>
    </row>
    <row r="53" spans="1:8" ht="63.75" thickBot="1" x14ac:dyDescent="0.25">
      <c r="A53" s="71"/>
      <c r="B53" s="72" t="s">
        <v>23</v>
      </c>
      <c r="C53" s="4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v>
      </c>
      <c r="D53" s="99"/>
      <c r="E53" s="100"/>
      <c r="F53" s="100"/>
      <c r="G53" s="100"/>
      <c r="H53" s="101"/>
    </row>
    <row r="54" spans="1:8" s="16" customFormat="1" ht="24.95" customHeight="1" thickBot="1" x14ac:dyDescent="0.25">
      <c r="A54" s="81"/>
      <c r="B54" s="82"/>
      <c r="C54" s="83"/>
      <c r="D54" s="113"/>
      <c r="E54" s="114"/>
      <c r="F54" s="114"/>
      <c r="G54" s="114"/>
      <c r="H54" s="115"/>
    </row>
    <row r="55" spans="1:8" s="16" customFormat="1" ht="48" customHeight="1" x14ac:dyDescent="0.2">
      <c r="A55" s="29" t="s">
        <v>31</v>
      </c>
      <c r="B55" s="30" t="s">
        <v>27</v>
      </c>
      <c r="C5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"2ГИС.ЯКУТСК" (версия для ПК); 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Интернет-площадки и Веб-приложения на основе Cправочника организаций "2ГИС.ЯКУТСК", http://api.2gis.ru/</v>
      </c>
      <c r="D55" s="31">
        <f>F55*1.2</f>
        <v>14155.199999999999</v>
      </c>
      <c r="E55" s="32">
        <f>F55*1.1</f>
        <v>12975.6</v>
      </c>
      <c r="F55" s="32">
        <v>11796</v>
      </c>
      <c r="G55" s="32">
        <f>F55*0.75</f>
        <v>8847</v>
      </c>
      <c r="H55" s="33">
        <f>F55*0.5</f>
        <v>5898</v>
      </c>
    </row>
    <row r="56" spans="1:8" s="16" customFormat="1" ht="132" customHeight="1" x14ac:dyDescent="0.2">
      <c r="A56" s="34"/>
      <c r="B56" s="35"/>
      <c r="C56" s="35"/>
      <c r="D56" s="36"/>
      <c r="E56" s="37"/>
      <c r="F56" s="37"/>
      <c r="G56" s="37"/>
      <c r="H56" s="38"/>
    </row>
    <row r="57" spans="1:8" s="16" customFormat="1" ht="127.5" customHeight="1" x14ac:dyDescent="0.2">
      <c r="A57" s="34"/>
      <c r="B57" s="39" t="s">
        <v>12</v>
      </c>
      <c r="C5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"2ГИС.ЯКУТСК" (версия для ПК); 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Интернет-площадки и Веб-приложения на основе Cправочника организаций "2ГИС.ЯКУТСК", http://api.2gis.ru/</v>
      </c>
      <c r="D57" s="36"/>
      <c r="E57" s="37"/>
      <c r="F57" s="37"/>
      <c r="G57" s="37"/>
      <c r="H57" s="38"/>
    </row>
    <row r="58" spans="1:8" s="16" customFormat="1" ht="127.5" customHeight="1" thickBot="1" x14ac:dyDescent="0.25">
      <c r="A58" s="119"/>
      <c r="B58" s="120" t="s">
        <v>33</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58" s="121"/>
      <c r="E58" s="122"/>
      <c r="F58" s="122"/>
      <c r="G58" s="122"/>
      <c r="H58" s="123"/>
    </row>
    <row r="59" spans="1:8" s="16" customFormat="1" ht="166.5" customHeight="1" thickBot="1" x14ac:dyDescent="0.25">
      <c r="A59" s="41"/>
      <c r="B59" s="42" t="s">
        <v>13</v>
      </c>
      <c r="C59"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59" s="44"/>
      <c r="E59" s="45"/>
      <c r="F59" s="45"/>
      <c r="G59" s="45"/>
      <c r="H59" s="46"/>
    </row>
    <row r="60" spans="1:8" s="16" customFormat="1" ht="24.95" customHeight="1" thickBot="1" x14ac:dyDescent="0.25">
      <c r="A60" s="47"/>
      <c r="B60" s="48"/>
      <c r="C60" s="49"/>
      <c r="D60" s="50"/>
      <c r="E60" s="51"/>
      <c r="F60" s="51"/>
      <c r="G60" s="51"/>
      <c r="H60" s="52"/>
    </row>
    <row r="61" spans="1:8" s="16" customFormat="1" ht="48" customHeight="1" x14ac:dyDescent="0.2">
      <c r="A61" s="53" t="s">
        <v>35</v>
      </c>
      <c r="B61" s="30" t="s">
        <v>27</v>
      </c>
      <c r="C61"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"2ГИС.ЯКУТСК" (версия для ПК); 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Интернет-площадки и Веб-приложения на основе Cправочника организаций "2ГИС.ЯКУТСК", http://api.2gis.ru/</v>
      </c>
      <c r="D61" s="54">
        <f>F61*1.2</f>
        <v>16416</v>
      </c>
      <c r="E61" s="32">
        <f>F61*1.1</f>
        <v>15048.000000000002</v>
      </c>
      <c r="F61" s="32">
        <v>13680</v>
      </c>
      <c r="G61" s="32">
        <f>F61*0.75</f>
        <v>10260</v>
      </c>
      <c r="H61" s="33">
        <f>F61*0.5</f>
        <v>6840</v>
      </c>
    </row>
    <row r="62" spans="1:8" s="16" customFormat="1" ht="132" customHeight="1" x14ac:dyDescent="0.2">
      <c r="A62" s="55"/>
      <c r="B62" s="35"/>
      <c r="C62" s="35"/>
      <c r="D62" s="56"/>
      <c r="E62" s="37"/>
      <c r="F62" s="37"/>
      <c r="G62" s="37"/>
      <c r="H62" s="38"/>
    </row>
    <row r="63" spans="1:8" s="16" customFormat="1" ht="138.94999999999999" customHeight="1" x14ac:dyDescent="0.2">
      <c r="A63" s="55"/>
      <c r="B63" s="39" t="s">
        <v>12</v>
      </c>
      <c r="C63"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"2ГИС.ЯКУТСК" (версия для ПК); 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Интернет-площадки и Веб-приложения на основе Cправочника организаций "2ГИС.ЯКУТСК", http://api.2gis.ru/</v>
      </c>
      <c r="D63" s="56"/>
      <c r="E63" s="37"/>
      <c r="F63" s="37"/>
      <c r="G63" s="37"/>
      <c r="H63" s="38"/>
    </row>
    <row r="64" spans="1:8" s="16" customFormat="1" ht="166.5" customHeight="1" x14ac:dyDescent="0.2">
      <c r="A64" s="55"/>
      <c r="B64" s="57" t="s">
        <v>13</v>
      </c>
      <c r="C64"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64" s="56"/>
      <c r="E64" s="37"/>
      <c r="F64" s="37"/>
      <c r="G64" s="37"/>
      <c r="H64" s="38"/>
    </row>
    <row r="65" spans="1:8" s="16" customFormat="1" ht="92.25" customHeight="1" thickBot="1" x14ac:dyDescent="0.25">
      <c r="A65" s="59"/>
      <c r="B65" s="42" t="s">
        <v>36</v>
      </c>
      <c r="C65"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65" s="61"/>
      <c r="E65" s="45"/>
      <c r="F65" s="45"/>
      <c r="G65" s="45"/>
      <c r="H65" s="46"/>
    </row>
    <row r="66" spans="1:8" s="16" customFormat="1" ht="24.95" customHeight="1" thickBot="1" x14ac:dyDescent="0.25">
      <c r="A66" s="81"/>
      <c r="B66" s="82"/>
      <c r="C66" s="83"/>
      <c r="D66" s="84"/>
      <c r="E66" s="85"/>
      <c r="F66" s="85"/>
      <c r="G66" s="85"/>
      <c r="H66" s="86"/>
    </row>
    <row r="67" spans="1:8" s="16" customFormat="1" ht="50.1" customHeight="1" x14ac:dyDescent="0.2">
      <c r="A67" s="65" t="s">
        <v>37</v>
      </c>
      <c r="B67" s="87" t="s">
        <v>23</v>
      </c>
      <c r="C67"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Интернет-площадки и Веб-приложения на основе Cправочника организаций "2ГИС.ЯКУТСК", http://api.2gis.ru/</v>
      </c>
      <c r="D67" s="271">
        <v>570</v>
      </c>
      <c r="E67" s="272"/>
      <c r="F67" s="272"/>
      <c r="G67" s="272"/>
      <c r="H67" s="273"/>
    </row>
    <row r="68" spans="1:8" s="16" customFormat="1" ht="94.5" customHeight="1" x14ac:dyDescent="0.2">
      <c r="A68" s="71"/>
      <c r="B68" s="92"/>
      <c r="C68" s="93"/>
      <c r="D68" s="94"/>
      <c r="E68" s="95"/>
      <c r="F68" s="95"/>
      <c r="G68" s="95"/>
      <c r="H68" s="274"/>
    </row>
    <row r="69" spans="1:8" s="16" customFormat="1" ht="163.5" customHeight="1" thickBot="1" x14ac:dyDescent="0.25">
      <c r="A69" s="77"/>
      <c r="B69" s="97" t="s">
        <v>13</v>
      </c>
      <c r="C69"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69" s="275"/>
      <c r="E69" s="276"/>
      <c r="F69" s="276"/>
      <c r="G69" s="276"/>
      <c r="H69" s="277"/>
    </row>
    <row r="70" spans="1:8" ht="21.75" thickBot="1" x14ac:dyDescent="0.25">
      <c r="A70" s="81"/>
      <c r="B70" s="129"/>
      <c r="C70" s="130"/>
      <c r="D70" s="113"/>
      <c r="E70" s="114"/>
      <c r="F70" s="114"/>
      <c r="G70" s="114"/>
      <c r="H70" s="115"/>
    </row>
    <row r="71" spans="1:8" ht="50.1" customHeight="1" thickBot="1" x14ac:dyDescent="0.25">
      <c r="A71" s="136" t="s">
        <v>38</v>
      </c>
      <c r="B71" s="137"/>
      <c r="C71" s="137"/>
      <c r="D71" s="138" t="str">
        <f>"от "&amp;MIN(D72:D101)&amp;" до "&amp;MAX(D72:D101)</f>
        <v>от 2820 до 163560</v>
      </c>
      <c r="E71" s="139"/>
      <c r="F71" s="139"/>
      <c r="G71" s="139"/>
      <c r="H71" s="140"/>
    </row>
    <row r="72" spans="1:8" ht="37.5" customHeight="1" x14ac:dyDescent="0.2">
      <c r="A72" s="141" t="s">
        <v>39</v>
      </c>
      <c r="B72" s="369"/>
      <c r="C72" s="30" t="str">
        <f>"Электронный справочник на основе Справочника организаций "&amp;$C$2&amp;" (версия для ПК)"</f>
        <v>Электронный справочник на основе Справочника организаций "2ГИС.ЯКУТСК" (версия для ПК)</v>
      </c>
      <c r="D72" s="370">
        <v>2820</v>
      </c>
      <c r="E72" s="145"/>
      <c r="F72" s="145"/>
      <c r="G72" s="145"/>
      <c r="H72" s="146"/>
    </row>
    <row r="73" spans="1:8" ht="37.5" customHeight="1" x14ac:dyDescent="0.2">
      <c r="A73" s="147" t="s">
        <v>40</v>
      </c>
      <c r="B73" s="371"/>
      <c r="C73" s="355"/>
      <c r="D73" s="56">
        <v>5640</v>
      </c>
      <c r="E73" s="37"/>
      <c r="F73" s="37"/>
      <c r="G73" s="37"/>
      <c r="H73" s="38"/>
    </row>
    <row r="74" spans="1:8" ht="37.5" customHeight="1" x14ac:dyDescent="0.2">
      <c r="A74" s="147" t="s">
        <v>41</v>
      </c>
      <c r="B74" s="371"/>
      <c r="C74" s="355"/>
      <c r="D74" s="56">
        <v>11280</v>
      </c>
      <c r="E74" s="37"/>
      <c r="F74" s="37"/>
      <c r="G74" s="37"/>
      <c r="H74" s="38"/>
    </row>
    <row r="75" spans="1:8" ht="37.5" customHeight="1" x14ac:dyDescent="0.2">
      <c r="A75" s="147" t="s">
        <v>42</v>
      </c>
      <c r="B75" s="371"/>
      <c r="C75" s="355"/>
      <c r="D75" s="56">
        <v>16920</v>
      </c>
      <c r="E75" s="37"/>
      <c r="F75" s="37"/>
      <c r="G75" s="37"/>
      <c r="H75" s="38"/>
    </row>
    <row r="76" spans="1:8" ht="37.5" customHeight="1" x14ac:dyDescent="0.2">
      <c r="A76" s="147" t="s">
        <v>43</v>
      </c>
      <c r="B76" s="371"/>
      <c r="C76" s="355"/>
      <c r="D76" s="56">
        <v>22560</v>
      </c>
      <c r="E76" s="37"/>
      <c r="F76" s="37"/>
      <c r="G76" s="37"/>
      <c r="H76" s="38"/>
    </row>
    <row r="77" spans="1:8" ht="37.5" customHeight="1" x14ac:dyDescent="0.2">
      <c r="A77" s="147" t="s">
        <v>44</v>
      </c>
      <c r="B77" s="371"/>
      <c r="C77" s="355"/>
      <c r="D77" s="56">
        <v>28200</v>
      </c>
      <c r="E77" s="37"/>
      <c r="F77" s="37"/>
      <c r="G77" s="37"/>
      <c r="H77" s="38"/>
    </row>
    <row r="78" spans="1:8" ht="37.5" customHeight="1" x14ac:dyDescent="0.2">
      <c r="A78" s="147" t="s">
        <v>45</v>
      </c>
      <c r="B78" s="371"/>
      <c r="C78" s="355"/>
      <c r="D78" s="56">
        <v>33840</v>
      </c>
      <c r="E78" s="37"/>
      <c r="F78" s="37"/>
      <c r="G78" s="37"/>
      <c r="H78" s="38"/>
    </row>
    <row r="79" spans="1:8" ht="37.5" customHeight="1" x14ac:dyDescent="0.2">
      <c r="A79" s="147" t="s">
        <v>46</v>
      </c>
      <c r="B79" s="371"/>
      <c r="C79" s="355"/>
      <c r="D79" s="56">
        <v>39480</v>
      </c>
      <c r="E79" s="37"/>
      <c r="F79" s="37"/>
      <c r="G79" s="37"/>
      <c r="H79" s="38"/>
    </row>
    <row r="80" spans="1:8" ht="37.5" customHeight="1" x14ac:dyDescent="0.2">
      <c r="A80" s="147" t="s">
        <v>47</v>
      </c>
      <c r="B80" s="371"/>
      <c r="C80" s="355"/>
      <c r="D80" s="56">
        <v>45120</v>
      </c>
      <c r="E80" s="37"/>
      <c r="F80" s="37"/>
      <c r="G80" s="37"/>
      <c r="H80" s="38"/>
    </row>
    <row r="81" spans="1:8" ht="37.5" customHeight="1" x14ac:dyDescent="0.2">
      <c r="A81" s="147" t="s">
        <v>48</v>
      </c>
      <c r="B81" s="371"/>
      <c r="C81" s="355"/>
      <c r="D81" s="56">
        <v>50760</v>
      </c>
      <c r="E81" s="37"/>
      <c r="F81" s="37"/>
      <c r="G81" s="37"/>
      <c r="H81" s="38"/>
    </row>
    <row r="82" spans="1:8" ht="37.5" customHeight="1" x14ac:dyDescent="0.2">
      <c r="A82" s="147" t="s">
        <v>49</v>
      </c>
      <c r="B82" s="371"/>
      <c r="C82" s="355"/>
      <c r="D82" s="56">
        <v>56400</v>
      </c>
      <c r="E82" s="37"/>
      <c r="F82" s="37"/>
      <c r="G82" s="37"/>
      <c r="H82" s="38"/>
    </row>
    <row r="83" spans="1:8" ht="37.5" customHeight="1" x14ac:dyDescent="0.2">
      <c r="A83" s="147" t="s">
        <v>50</v>
      </c>
      <c r="B83" s="371"/>
      <c r="C83" s="355"/>
      <c r="D83" s="56">
        <v>62040</v>
      </c>
      <c r="E83" s="37"/>
      <c r="F83" s="37"/>
      <c r="G83" s="37"/>
      <c r="H83" s="38"/>
    </row>
    <row r="84" spans="1:8" ht="37.5" customHeight="1" x14ac:dyDescent="0.2">
      <c r="A84" s="147" t="s">
        <v>51</v>
      </c>
      <c r="B84" s="371"/>
      <c r="C84" s="355"/>
      <c r="D84" s="56">
        <v>67680</v>
      </c>
      <c r="E84" s="37"/>
      <c r="F84" s="37"/>
      <c r="G84" s="37"/>
      <c r="H84" s="38"/>
    </row>
    <row r="85" spans="1:8" ht="37.5" customHeight="1" x14ac:dyDescent="0.2">
      <c r="A85" s="147" t="s">
        <v>52</v>
      </c>
      <c r="B85" s="371"/>
      <c r="C85" s="355"/>
      <c r="D85" s="56">
        <v>73320</v>
      </c>
      <c r="E85" s="37"/>
      <c r="F85" s="37"/>
      <c r="G85" s="37"/>
      <c r="H85" s="38"/>
    </row>
    <row r="86" spans="1:8" ht="37.5" customHeight="1" x14ac:dyDescent="0.2">
      <c r="A86" s="147" t="s">
        <v>53</v>
      </c>
      <c r="B86" s="371"/>
      <c r="C86" s="355"/>
      <c r="D86" s="56">
        <v>78960</v>
      </c>
      <c r="E86" s="37"/>
      <c r="F86" s="37"/>
      <c r="G86" s="37"/>
      <c r="H86" s="38"/>
    </row>
    <row r="87" spans="1:8" ht="37.5" customHeight="1" x14ac:dyDescent="0.2">
      <c r="A87" s="147" t="s">
        <v>54</v>
      </c>
      <c r="B87" s="371"/>
      <c r="C87" s="355"/>
      <c r="D87" s="56">
        <v>84600</v>
      </c>
      <c r="E87" s="37"/>
      <c r="F87" s="37"/>
      <c r="G87" s="37"/>
      <c r="H87" s="38"/>
    </row>
    <row r="88" spans="1:8" ht="37.5" customHeight="1" x14ac:dyDescent="0.2">
      <c r="A88" s="147" t="s">
        <v>55</v>
      </c>
      <c r="B88" s="371"/>
      <c r="C88" s="355"/>
      <c r="D88" s="56">
        <v>90240</v>
      </c>
      <c r="E88" s="37"/>
      <c r="F88" s="37"/>
      <c r="G88" s="37"/>
      <c r="H88" s="38"/>
    </row>
    <row r="89" spans="1:8" ht="37.5" customHeight="1" x14ac:dyDescent="0.2">
      <c r="A89" s="147" t="s">
        <v>56</v>
      </c>
      <c r="B89" s="371"/>
      <c r="C89" s="355"/>
      <c r="D89" s="56">
        <v>95880</v>
      </c>
      <c r="E89" s="37"/>
      <c r="F89" s="37"/>
      <c r="G89" s="37"/>
      <c r="H89" s="38"/>
    </row>
    <row r="90" spans="1:8" ht="37.5" customHeight="1" x14ac:dyDescent="0.2">
      <c r="A90" s="147" t="s">
        <v>57</v>
      </c>
      <c r="B90" s="371"/>
      <c r="C90" s="355"/>
      <c r="D90" s="56">
        <v>101520</v>
      </c>
      <c r="E90" s="37"/>
      <c r="F90" s="37"/>
      <c r="G90" s="37"/>
      <c r="H90" s="38"/>
    </row>
    <row r="91" spans="1:8" ht="37.5" customHeight="1" x14ac:dyDescent="0.2">
      <c r="A91" s="147" t="s">
        <v>58</v>
      </c>
      <c r="B91" s="371"/>
      <c r="C91" s="355"/>
      <c r="D91" s="56">
        <v>107160</v>
      </c>
      <c r="E91" s="37"/>
      <c r="F91" s="37"/>
      <c r="G91" s="37"/>
      <c r="H91" s="38"/>
    </row>
    <row r="92" spans="1:8" ht="37.5" customHeight="1" x14ac:dyDescent="0.2">
      <c r="A92" s="147" t="s">
        <v>181</v>
      </c>
      <c r="B92" s="371"/>
      <c r="C92" s="355"/>
      <c r="D92" s="56">
        <v>112800</v>
      </c>
      <c r="E92" s="37"/>
      <c r="F92" s="37"/>
      <c r="G92" s="37"/>
      <c r="H92" s="38"/>
    </row>
    <row r="93" spans="1:8" ht="37.5" customHeight="1" x14ac:dyDescent="0.2">
      <c r="A93" s="147" t="s">
        <v>182</v>
      </c>
      <c r="B93" s="371"/>
      <c r="C93" s="355"/>
      <c r="D93" s="56">
        <v>118440</v>
      </c>
      <c r="E93" s="37"/>
      <c r="F93" s="37"/>
      <c r="G93" s="37"/>
      <c r="H93" s="38"/>
    </row>
    <row r="94" spans="1:8" ht="37.5" customHeight="1" x14ac:dyDescent="0.2">
      <c r="A94" s="147" t="s">
        <v>183</v>
      </c>
      <c r="B94" s="371"/>
      <c r="C94" s="355"/>
      <c r="D94" s="56">
        <v>124080</v>
      </c>
      <c r="E94" s="37"/>
      <c r="F94" s="37"/>
      <c r="G94" s="37"/>
      <c r="H94" s="38"/>
    </row>
    <row r="95" spans="1:8" ht="37.5" customHeight="1" x14ac:dyDescent="0.2">
      <c r="A95" s="147" t="s">
        <v>184</v>
      </c>
      <c r="B95" s="371"/>
      <c r="C95" s="355"/>
      <c r="D95" s="56">
        <v>129720</v>
      </c>
      <c r="E95" s="37"/>
      <c r="F95" s="37"/>
      <c r="G95" s="37"/>
      <c r="H95" s="38"/>
    </row>
    <row r="96" spans="1:8" ht="37.5" customHeight="1" x14ac:dyDescent="0.2">
      <c r="A96" s="147" t="s">
        <v>185</v>
      </c>
      <c r="B96" s="371"/>
      <c r="C96" s="355"/>
      <c r="D96" s="56">
        <v>135360</v>
      </c>
      <c r="E96" s="37"/>
      <c r="F96" s="37"/>
      <c r="G96" s="37"/>
      <c r="H96" s="38"/>
    </row>
    <row r="97" spans="1:8" ht="37.5" customHeight="1" x14ac:dyDescent="0.2">
      <c r="A97" s="147" t="s">
        <v>186</v>
      </c>
      <c r="B97" s="371"/>
      <c r="C97" s="355"/>
      <c r="D97" s="56">
        <v>141000</v>
      </c>
      <c r="E97" s="37"/>
      <c r="F97" s="37"/>
      <c r="G97" s="37"/>
      <c r="H97" s="38"/>
    </row>
    <row r="98" spans="1:8" ht="37.5" customHeight="1" x14ac:dyDescent="0.2">
      <c r="A98" s="147" t="s">
        <v>187</v>
      </c>
      <c r="B98" s="371"/>
      <c r="C98" s="355"/>
      <c r="D98" s="56">
        <v>146640</v>
      </c>
      <c r="E98" s="37"/>
      <c r="F98" s="37"/>
      <c r="G98" s="37"/>
      <c r="H98" s="38"/>
    </row>
    <row r="99" spans="1:8" ht="37.5" customHeight="1" x14ac:dyDescent="0.2">
      <c r="A99" s="147" t="s">
        <v>188</v>
      </c>
      <c r="B99" s="371"/>
      <c r="C99" s="355"/>
      <c r="D99" s="56">
        <v>152280</v>
      </c>
      <c r="E99" s="37"/>
      <c r="F99" s="37"/>
      <c r="G99" s="37"/>
      <c r="H99" s="38"/>
    </row>
    <row r="100" spans="1:8" ht="37.5" customHeight="1" x14ac:dyDescent="0.2">
      <c r="A100" s="147" t="s">
        <v>189</v>
      </c>
      <c r="B100" s="371"/>
      <c r="C100" s="355"/>
      <c r="D100" s="56">
        <v>157920</v>
      </c>
      <c r="E100" s="37"/>
      <c r="F100" s="37"/>
      <c r="G100" s="37"/>
      <c r="H100" s="38"/>
    </row>
    <row r="101" spans="1:8" ht="37.5" customHeight="1" x14ac:dyDescent="0.2">
      <c r="A101" s="505" t="s">
        <v>190</v>
      </c>
      <c r="B101" s="506"/>
      <c r="C101" s="355"/>
      <c r="D101" s="56">
        <v>163560</v>
      </c>
      <c r="E101" s="37"/>
      <c r="F101" s="37"/>
      <c r="G101" s="37"/>
      <c r="H101" s="38"/>
    </row>
    <row r="102" spans="1:8" ht="37.5" customHeight="1" x14ac:dyDescent="0.2">
      <c r="A102" s="505" t="s">
        <v>191</v>
      </c>
      <c r="B102" s="506"/>
      <c r="C102" s="355"/>
      <c r="D102" s="56">
        <v>169200</v>
      </c>
      <c r="E102" s="37"/>
      <c r="F102" s="37"/>
      <c r="G102" s="37"/>
      <c r="H102" s="38"/>
    </row>
    <row r="103" spans="1:8" ht="37.5" customHeight="1" x14ac:dyDescent="0.2">
      <c r="A103" s="505" t="s">
        <v>192</v>
      </c>
      <c r="B103" s="506"/>
      <c r="C103" s="355"/>
      <c r="D103" s="56">
        <v>174840</v>
      </c>
      <c r="E103" s="37"/>
      <c r="F103" s="37"/>
      <c r="G103" s="37"/>
      <c r="H103" s="38"/>
    </row>
    <row r="104" spans="1:8" ht="37.5" customHeight="1" x14ac:dyDescent="0.2">
      <c r="A104" s="505" t="s">
        <v>193</v>
      </c>
      <c r="B104" s="506"/>
      <c r="C104" s="355"/>
      <c r="D104" s="56">
        <v>180480</v>
      </c>
      <c r="E104" s="37"/>
      <c r="F104" s="37"/>
      <c r="G104" s="37"/>
      <c r="H104" s="38"/>
    </row>
    <row r="105" spans="1:8" ht="37.5" customHeight="1" x14ac:dyDescent="0.2">
      <c r="A105" s="505" t="s">
        <v>194</v>
      </c>
      <c r="B105" s="506"/>
      <c r="C105" s="355"/>
      <c r="D105" s="56">
        <v>186120</v>
      </c>
      <c r="E105" s="37"/>
      <c r="F105" s="37"/>
      <c r="G105" s="37"/>
      <c r="H105" s="38"/>
    </row>
    <row r="106" spans="1:8" ht="37.5" customHeight="1" x14ac:dyDescent="0.2">
      <c r="A106" s="505" t="s">
        <v>195</v>
      </c>
      <c r="B106" s="506"/>
      <c r="C106" s="355"/>
      <c r="D106" s="56">
        <v>191760</v>
      </c>
      <c r="E106" s="37"/>
      <c r="F106" s="37"/>
      <c r="G106" s="37"/>
      <c r="H106" s="38"/>
    </row>
    <row r="107" spans="1:8" ht="37.5" customHeight="1" x14ac:dyDescent="0.2">
      <c r="A107" s="505" t="s">
        <v>235</v>
      </c>
      <c r="B107" s="506"/>
      <c r="C107" s="355"/>
      <c r="D107" s="56">
        <v>197400</v>
      </c>
      <c r="E107" s="37"/>
      <c r="F107" s="37"/>
      <c r="G107" s="37"/>
      <c r="H107" s="38"/>
    </row>
    <row r="108" spans="1:8" ht="37.5" customHeight="1" x14ac:dyDescent="0.2">
      <c r="A108" s="505" t="s">
        <v>236</v>
      </c>
      <c r="B108" s="506"/>
      <c r="C108" s="355"/>
      <c r="D108" s="56">
        <v>203040</v>
      </c>
      <c r="E108" s="37"/>
      <c r="F108" s="37"/>
      <c r="G108" s="37"/>
      <c r="H108" s="38"/>
    </row>
    <row r="109" spans="1:8" ht="37.5" customHeight="1" x14ac:dyDescent="0.2">
      <c r="A109" s="505" t="s">
        <v>237</v>
      </c>
      <c r="B109" s="506"/>
      <c r="C109" s="355"/>
      <c r="D109" s="56">
        <v>208680</v>
      </c>
      <c r="E109" s="37"/>
      <c r="F109" s="37"/>
      <c r="G109" s="37"/>
      <c r="H109" s="38"/>
    </row>
    <row r="110" spans="1:8" ht="37.5" customHeight="1" x14ac:dyDescent="0.2">
      <c r="A110" s="505" t="s">
        <v>238</v>
      </c>
      <c r="B110" s="506"/>
      <c r="C110" s="355"/>
      <c r="D110" s="56">
        <v>214320</v>
      </c>
      <c r="E110" s="37"/>
      <c r="F110" s="37"/>
      <c r="G110" s="37"/>
      <c r="H110" s="38"/>
    </row>
    <row r="111" spans="1:8" ht="37.5" customHeight="1" x14ac:dyDescent="0.2">
      <c r="A111" s="505" t="s">
        <v>239</v>
      </c>
      <c r="B111" s="506"/>
      <c r="C111" s="355"/>
      <c r="D111" s="56">
        <v>219960</v>
      </c>
      <c r="E111" s="37"/>
      <c r="F111" s="37"/>
      <c r="G111" s="37"/>
      <c r="H111" s="38"/>
    </row>
    <row r="112" spans="1:8" ht="37.5" customHeight="1" x14ac:dyDescent="0.2">
      <c r="A112" s="147" t="s">
        <v>359</v>
      </c>
      <c r="B112" s="371"/>
      <c r="C112" s="355"/>
      <c r="D112" s="56">
        <v>225600</v>
      </c>
      <c r="E112" s="37"/>
      <c r="F112" s="37"/>
      <c r="G112" s="37"/>
      <c r="H112" s="38"/>
    </row>
    <row r="113" spans="1:8" ht="37.5" customHeight="1" x14ac:dyDescent="0.2">
      <c r="A113" s="147" t="s">
        <v>360</v>
      </c>
      <c r="B113" s="371"/>
      <c r="C113" s="355"/>
      <c r="D113" s="56">
        <v>231240</v>
      </c>
      <c r="E113" s="37"/>
      <c r="F113" s="37"/>
      <c r="G113" s="37"/>
      <c r="H113" s="38"/>
    </row>
    <row r="114" spans="1:8" ht="37.5" customHeight="1" x14ac:dyDescent="0.2">
      <c r="A114" s="147" t="s">
        <v>361</v>
      </c>
      <c r="B114" s="371"/>
      <c r="C114" s="355"/>
      <c r="D114" s="56">
        <v>236880</v>
      </c>
      <c r="E114" s="37"/>
      <c r="F114" s="37"/>
      <c r="G114" s="37"/>
      <c r="H114" s="38"/>
    </row>
    <row r="115" spans="1:8" ht="37.5" customHeight="1" x14ac:dyDescent="0.2">
      <c r="A115" s="147" t="s">
        <v>362</v>
      </c>
      <c r="B115" s="371"/>
      <c r="C115" s="355"/>
      <c r="D115" s="56">
        <v>242520</v>
      </c>
      <c r="E115" s="37"/>
      <c r="F115" s="37"/>
      <c r="G115" s="37"/>
      <c r="H115" s="38"/>
    </row>
    <row r="116" spans="1:8" ht="37.5" customHeight="1" x14ac:dyDescent="0.2">
      <c r="A116" s="147" t="s">
        <v>363</v>
      </c>
      <c r="B116" s="371"/>
      <c r="C116" s="355"/>
      <c r="D116" s="56">
        <v>248160</v>
      </c>
      <c r="E116" s="37"/>
      <c r="F116" s="37"/>
      <c r="G116" s="37"/>
      <c r="H116" s="38"/>
    </row>
    <row r="117" spans="1:8" ht="37.5" customHeight="1" x14ac:dyDescent="0.2">
      <c r="A117" s="147" t="s">
        <v>364</v>
      </c>
      <c r="B117" s="371"/>
      <c r="C117" s="355"/>
      <c r="D117" s="56">
        <v>253800</v>
      </c>
      <c r="E117" s="37"/>
      <c r="F117" s="37"/>
      <c r="G117" s="37"/>
      <c r="H117" s="38"/>
    </row>
    <row r="118" spans="1:8" ht="37.5" customHeight="1" x14ac:dyDescent="0.2">
      <c r="A118" s="147" t="s">
        <v>365</v>
      </c>
      <c r="B118" s="371"/>
      <c r="C118" s="355"/>
      <c r="D118" s="56">
        <v>259440</v>
      </c>
      <c r="E118" s="37"/>
      <c r="F118" s="37"/>
      <c r="G118" s="37"/>
      <c r="H118" s="38"/>
    </row>
    <row r="119" spans="1:8" ht="37.5" customHeight="1" x14ac:dyDescent="0.2">
      <c r="A119" s="147" t="s">
        <v>366</v>
      </c>
      <c r="B119" s="371"/>
      <c r="C119" s="355"/>
      <c r="D119" s="56">
        <v>265080</v>
      </c>
      <c r="E119" s="37"/>
      <c r="F119" s="37"/>
      <c r="G119" s="37"/>
      <c r="H119" s="38"/>
    </row>
    <row r="120" spans="1:8" ht="37.5" customHeight="1" x14ac:dyDescent="0.2">
      <c r="A120" s="147" t="s">
        <v>367</v>
      </c>
      <c r="B120" s="371"/>
      <c r="C120" s="355"/>
      <c r="D120" s="56">
        <v>270720</v>
      </c>
      <c r="E120" s="37"/>
      <c r="F120" s="37"/>
      <c r="G120" s="37"/>
      <c r="H120" s="38"/>
    </row>
    <row r="121" spans="1:8" ht="37.5" customHeight="1" thickBot="1" x14ac:dyDescent="0.25">
      <c r="A121" s="147" t="s">
        <v>368</v>
      </c>
      <c r="B121" s="371"/>
      <c r="C121" s="372"/>
      <c r="D121" s="56">
        <v>276360</v>
      </c>
      <c r="E121" s="37"/>
      <c r="F121" s="37"/>
      <c r="G121" s="37"/>
      <c r="H121" s="38"/>
    </row>
    <row r="122" spans="1:8" ht="50.1" customHeight="1" thickBot="1" x14ac:dyDescent="0.25">
      <c r="A122" s="136" t="s">
        <v>59</v>
      </c>
      <c r="B122" s="137"/>
      <c r="C122" s="137"/>
      <c r="D122" s="138" t="str">
        <f>"от "&amp;MIN(D123:D133)&amp;" до "&amp;MAX(D123:D133)</f>
        <v>от 105 до 6432</v>
      </c>
      <c r="E122" s="139"/>
      <c r="F122" s="139"/>
      <c r="G122" s="139"/>
      <c r="H122" s="140"/>
    </row>
    <row r="123" spans="1:8" ht="151.5" x14ac:dyDescent="0.2">
      <c r="A123" s="514" t="s">
        <v>616</v>
      </c>
      <c r="B123" s="150" t="s">
        <v>197</v>
      </c>
      <c r="C123" s="3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123" s="152">
        <v>1788</v>
      </c>
      <c r="E123" s="152"/>
      <c r="F123" s="152"/>
      <c r="G123" s="152"/>
      <c r="H123" s="153"/>
    </row>
    <row r="124" spans="1:8" ht="151.5" x14ac:dyDescent="0.2">
      <c r="A124" s="149" t="s">
        <v>60</v>
      </c>
      <c r="B124" s="150" t="s">
        <v>13</v>
      </c>
      <c r="C124" s="35"/>
      <c r="D124" s="152">
        <v>1788</v>
      </c>
      <c r="E124" s="152"/>
      <c r="F124" s="152"/>
      <c r="G124" s="152"/>
      <c r="H124" s="153"/>
    </row>
    <row r="125" spans="1:8" ht="37.5" customHeight="1" x14ac:dyDescent="0.2">
      <c r="A125" s="154" t="s">
        <v>61</v>
      </c>
      <c r="B125" s="155"/>
      <c r="C125" s="156" t="str">
        <f>"Электронный справочник на основе Справочника организаций "&amp;$C$2&amp;" (версия для ПК)"</f>
        <v>Электронный справочник на основе Справочника организаций "2ГИС.ЯКУТСК" (версия для ПК)</v>
      </c>
      <c r="D125" s="157">
        <v>105</v>
      </c>
      <c r="E125" s="157"/>
      <c r="F125" s="157"/>
      <c r="G125" s="157"/>
      <c r="H125" s="158"/>
    </row>
    <row r="126" spans="1:8" ht="37.5" customHeight="1" x14ac:dyDescent="0.2">
      <c r="A126" s="154" t="s">
        <v>62</v>
      </c>
      <c r="B126" s="155"/>
      <c r="C126" s="159"/>
      <c r="D126" s="157">
        <v>6252</v>
      </c>
      <c r="E126" s="157"/>
      <c r="F126" s="157"/>
      <c r="G126" s="157"/>
      <c r="H126" s="158"/>
    </row>
    <row r="127" spans="1:8" ht="37.5" customHeight="1" x14ac:dyDescent="0.2">
      <c r="A127" s="154" t="s">
        <v>63</v>
      </c>
      <c r="B127" s="155"/>
      <c r="C127" s="159"/>
      <c r="D127" s="157">
        <v>1242</v>
      </c>
      <c r="E127" s="157"/>
      <c r="F127" s="157"/>
      <c r="G127" s="157"/>
      <c r="H127" s="158"/>
    </row>
    <row r="128" spans="1:8" ht="37.5" customHeight="1" x14ac:dyDescent="0.2">
      <c r="A128" s="160" t="s">
        <v>64</v>
      </c>
      <c r="B128" s="161"/>
      <c r="C128" s="159"/>
      <c r="D128" s="157">
        <v>3780</v>
      </c>
      <c r="E128" s="157"/>
      <c r="F128" s="157"/>
      <c r="G128" s="157"/>
      <c r="H128" s="158"/>
    </row>
    <row r="129" spans="1:8" ht="37.5" customHeight="1" x14ac:dyDescent="0.2">
      <c r="A129" s="154" t="s">
        <v>65</v>
      </c>
      <c r="B129" s="155"/>
      <c r="C129" s="159"/>
      <c r="D129" s="157">
        <v>240</v>
      </c>
      <c r="E129" s="157"/>
      <c r="F129" s="157"/>
      <c r="G129" s="157"/>
      <c r="H129" s="158"/>
    </row>
    <row r="130" spans="1:8" ht="37.5" customHeight="1" x14ac:dyDescent="0.2">
      <c r="A130" s="154" t="s">
        <v>66</v>
      </c>
      <c r="B130" s="155"/>
      <c r="C130" s="159"/>
      <c r="D130" s="157">
        <v>240</v>
      </c>
      <c r="E130" s="157"/>
      <c r="F130" s="157"/>
      <c r="G130" s="157"/>
      <c r="H130" s="158"/>
    </row>
    <row r="131" spans="1:8" ht="37.5" customHeight="1" x14ac:dyDescent="0.2">
      <c r="A131" s="154" t="s">
        <v>67</v>
      </c>
      <c r="B131" s="155"/>
      <c r="C131" s="159"/>
      <c r="D131" s="157">
        <v>480</v>
      </c>
      <c r="E131" s="157"/>
      <c r="F131" s="157"/>
      <c r="G131" s="157"/>
      <c r="H131" s="158"/>
    </row>
    <row r="132" spans="1:8" ht="37.5" customHeight="1" x14ac:dyDescent="0.2">
      <c r="A132" s="154" t="s">
        <v>68</v>
      </c>
      <c r="B132" s="155"/>
      <c r="C132" s="159"/>
      <c r="D132" s="157">
        <v>720</v>
      </c>
      <c r="E132" s="157"/>
      <c r="F132" s="157"/>
      <c r="G132" s="157"/>
      <c r="H132" s="158"/>
    </row>
    <row r="133" spans="1:8" ht="37.5" customHeight="1" thickBot="1" x14ac:dyDescent="0.25">
      <c r="A133" s="162" t="s">
        <v>69</v>
      </c>
      <c r="B133" s="163"/>
      <c r="C133" s="164"/>
      <c r="D133" s="165">
        <v>6432</v>
      </c>
      <c r="E133" s="165"/>
      <c r="F133" s="165"/>
      <c r="G133" s="165"/>
      <c r="H133" s="166"/>
    </row>
    <row r="134" spans="1:8" s="16" customFormat="1" ht="117.75" customHeight="1" thickBot="1" x14ac:dyDescent="0.25">
      <c r="A134" s="287" t="s">
        <v>71</v>
      </c>
      <c r="B134" s="288"/>
      <c r="C134" s="28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"2ГИС.ЯКУТСК" (версия для ПК); 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Интернет-площадки и Веб-приложения на основе Cправочника организаций "2ГИС.ЯКУТСК", http://api.2gis.ru/</v>
      </c>
      <c r="D134" s="45">
        <f>75*1.2</f>
        <v>90</v>
      </c>
      <c r="E134" s="45"/>
      <c r="F134" s="45"/>
      <c r="G134" s="45"/>
      <c r="H134" s="46"/>
    </row>
    <row r="135" spans="1:8" ht="50.1" customHeight="1" thickBot="1" x14ac:dyDescent="0.25">
      <c r="A135" s="24" t="s">
        <v>72</v>
      </c>
      <c r="B135" s="25"/>
      <c r="C135" s="26"/>
      <c r="D135" s="173" t="str">
        <f>"от "&amp;MIN(D137,D157:H158,F197,D159:H173)&amp;" до "&amp;MAX(D137,D157:H158,F197,D159:H173)</f>
        <v>от 1500 до 30774</v>
      </c>
      <c r="E135" s="173"/>
      <c r="F135" s="173"/>
      <c r="G135" s="173"/>
      <c r="H135" s="174"/>
    </row>
    <row r="136" spans="1:8" ht="21.75" thickBot="1" x14ac:dyDescent="0.25">
      <c r="A136" s="290"/>
      <c r="B136" s="291"/>
      <c r="C136" s="130"/>
      <c r="D136" s="292"/>
      <c r="E136" s="292"/>
      <c r="F136" s="292"/>
      <c r="G136" s="292"/>
      <c r="H136" s="293"/>
    </row>
    <row r="137" spans="1:8" ht="66.75" customHeight="1" thickBot="1" x14ac:dyDescent="0.25">
      <c r="A137" s="179" t="s">
        <v>73</v>
      </c>
      <c r="B137" s="180"/>
      <c r="C137"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"2ГИС.ЯКУТСК" (версия для ПК); Интернет-площадка 2gis.kz на основе Cправочника организаций "2ГИС.ЯКУТСК"; Электронный справочник на основе Справочника организаций "2ГИС.ЯКУТСК" (мобильная версия); Интернет-площадки и Веб-приложения на основе Cправочника организаций "2ГИС.ЯКУТСК", http://api.2gis.kz/</v>
      </c>
      <c r="D137" s="182">
        <v>8280</v>
      </c>
      <c r="E137" s="182"/>
      <c r="F137" s="182"/>
      <c r="G137" s="182"/>
      <c r="H137" s="183"/>
    </row>
    <row r="138" spans="1:8" ht="66.75" customHeight="1" thickBot="1" x14ac:dyDescent="0.25">
      <c r="A138" s="184" t="s">
        <v>74</v>
      </c>
      <c r="B138" s="185"/>
      <c r="C138" s="186"/>
      <c r="D138" s="187" t="s">
        <v>75</v>
      </c>
      <c r="E138" s="188"/>
      <c r="F138" s="188"/>
      <c r="G138" s="188"/>
      <c r="H138" s="189"/>
    </row>
    <row r="139" spans="1:8" ht="66.75" customHeight="1" x14ac:dyDescent="0.2">
      <c r="A139" s="190" t="s">
        <v>76</v>
      </c>
      <c r="B139" s="191"/>
      <c r="C139" s="186"/>
      <c r="D139" s="157">
        <f>D137/4</f>
        <v>2070</v>
      </c>
      <c r="E139" s="157"/>
      <c r="F139" s="157"/>
      <c r="G139" s="157"/>
      <c r="H139" s="158"/>
    </row>
    <row r="140" spans="1:8" ht="66.75" customHeight="1" x14ac:dyDescent="0.2">
      <c r="A140" s="190" t="s">
        <v>77</v>
      </c>
      <c r="B140" s="191"/>
      <c r="C140" s="186"/>
      <c r="D140" s="157">
        <f>D137/5</f>
        <v>1656</v>
      </c>
      <c r="E140" s="157"/>
      <c r="F140" s="157"/>
      <c r="G140" s="157"/>
      <c r="H140" s="158"/>
    </row>
    <row r="141" spans="1:8" ht="66.75" customHeight="1" x14ac:dyDescent="0.2">
      <c r="A141" s="190" t="s">
        <v>78</v>
      </c>
      <c r="B141" s="191"/>
      <c r="C141" s="186"/>
      <c r="D141" s="157">
        <f>D137/6</f>
        <v>1380</v>
      </c>
      <c r="E141" s="157"/>
      <c r="F141" s="157"/>
      <c r="G141" s="157"/>
      <c r="H141" s="158"/>
    </row>
    <row r="142" spans="1:8" ht="66.75" customHeight="1" x14ac:dyDescent="0.2">
      <c r="A142" s="190" t="s">
        <v>79</v>
      </c>
      <c r="B142" s="191"/>
      <c r="C142" s="186"/>
      <c r="D142" s="157">
        <f>D137/7</f>
        <v>1182.8571428571429</v>
      </c>
      <c r="E142" s="157"/>
      <c r="F142" s="157"/>
      <c r="G142" s="157"/>
      <c r="H142" s="158"/>
    </row>
    <row r="143" spans="1:8" ht="66.75" customHeight="1" x14ac:dyDescent="0.2">
      <c r="A143" s="190" t="s">
        <v>80</v>
      </c>
      <c r="B143" s="191"/>
      <c r="C143" s="186"/>
      <c r="D143" s="157">
        <f>D137/8</f>
        <v>1035</v>
      </c>
      <c r="E143" s="157"/>
      <c r="F143" s="157"/>
      <c r="G143" s="157"/>
      <c r="H143" s="158"/>
    </row>
    <row r="144" spans="1:8" ht="66.75" customHeight="1" x14ac:dyDescent="0.2">
      <c r="A144" s="190" t="s">
        <v>81</v>
      </c>
      <c r="B144" s="191"/>
      <c r="C144" s="186"/>
      <c r="D144" s="157">
        <f>D137/9</f>
        <v>920</v>
      </c>
      <c r="E144" s="157"/>
      <c r="F144" s="157"/>
      <c r="G144" s="157"/>
      <c r="H144" s="158"/>
    </row>
    <row r="145" spans="1:8" ht="66.75" customHeight="1" x14ac:dyDescent="0.2">
      <c r="A145" s="190" t="s">
        <v>82</v>
      </c>
      <c r="B145" s="191"/>
      <c r="C145" s="186"/>
      <c r="D145" s="157">
        <f>D137/10</f>
        <v>828</v>
      </c>
      <c r="E145" s="157"/>
      <c r="F145" s="157"/>
      <c r="G145" s="157"/>
      <c r="H145" s="158"/>
    </row>
    <row r="146" spans="1:8" ht="66.75" customHeight="1" thickBot="1" x14ac:dyDescent="0.25">
      <c r="A146" s="179" t="s">
        <v>83</v>
      </c>
      <c r="B146" s="180"/>
      <c r="C146" s="186"/>
      <c r="D146" s="182">
        <v>13800</v>
      </c>
      <c r="E146" s="182"/>
      <c r="F146" s="182"/>
      <c r="G146" s="182"/>
      <c r="H146" s="183"/>
    </row>
    <row r="147" spans="1:8" ht="66.75" customHeight="1" thickBot="1" x14ac:dyDescent="0.25">
      <c r="A147" s="184" t="s">
        <v>74</v>
      </c>
      <c r="B147" s="185"/>
      <c r="C147" s="186"/>
      <c r="D147" s="187" t="s">
        <v>75</v>
      </c>
      <c r="E147" s="188"/>
      <c r="F147" s="188"/>
      <c r="G147" s="188"/>
      <c r="H147" s="189"/>
    </row>
    <row r="148" spans="1:8" ht="66.75" customHeight="1" x14ac:dyDescent="0.2">
      <c r="A148" s="190" t="s">
        <v>76</v>
      </c>
      <c r="B148" s="191"/>
      <c r="C148" s="186"/>
      <c r="D148" s="157">
        <v>3450</v>
      </c>
      <c r="E148" s="157"/>
      <c r="F148" s="157"/>
      <c r="G148" s="157"/>
      <c r="H148" s="158"/>
    </row>
    <row r="149" spans="1:8" ht="66.75" customHeight="1" x14ac:dyDescent="0.2">
      <c r="A149" s="190" t="s">
        <v>77</v>
      </c>
      <c r="B149" s="191"/>
      <c r="C149" s="186"/>
      <c r="D149" s="157">
        <v>2760</v>
      </c>
      <c r="E149" s="157"/>
      <c r="F149" s="157"/>
      <c r="G149" s="157"/>
      <c r="H149" s="158"/>
    </row>
    <row r="150" spans="1:8" ht="66.75" customHeight="1" x14ac:dyDescent="0.2">
      <c r="A150" s="190" t="s">
        <v>78</v>
      </c>
      <c r="B150" s="191"/>
      <c r="C150" s="186"/>
      <c r="D150" s="157">
        <v>2300</v>
      </c>
      <c r="E150" s="157"/>
      <c r="F150" s="157"/>
      <c r="G150" s="157"/>
      <c r="H150" s="158"/>
    </row>
    <row r="151" spans="1:8" ht="66.75" customHeight="1" x14ac:dyDescent="0.2">
      <c r="A151" s="190" t="s">
        <v>79</v>
      </c>
      <c r="B151" s="191"/>
      <c r="C151" s="186"/>
      <c r="D151" s="157">
        <v>1971.4285714285713</v>
      </c>
      <c r="E151" s="157"/>
      <c r="F151" s="157"/>
      <c r="G151" s="157"/>
      <c r="H151" s="158"/>
    </row>
    <row r="152" spans="1:8" ht="66.75" customHeight="1" x14ac:dyDescent="0.2">
      <c r="A152" s="190" t="s">
        <v>80</v>
      </c>
      <c r="B152" s="191"/>
      <c r="C152" s="186"/>
      <c r="D152" s="157">
        <v>1725</v>
      </c>
      <c r="E152" s="157"/>
      <c r="F152" s="157"/>
      <c r="G152" s="157"/>
      <c r="H152" s="158"/>
    </row>
    <row r="153" spans="1:8" ht="66.75" customHeight="1" x14ac:dyDescent="0.2">
      <c r="A153" s="190" t="s">
        <v>81</v>
      </c>
      <c r="B153" s="191"/>
      <c r="C153" s="186"/>
      <c r="D153" s="157">
        <v>1533.3333333333333</v>
      </c>
      <c r="E153" s="157"/>
      <c r="F153" s="157"/>
      <c r="G153" s="157"/>
      <c r="H153" s="158"/>
    </row>
    <row r="154" spans="1:8" ht="66.75" customHeight="1" thickBot="1" x14ac:dyDescent="0.25">
      <c r="A154" s="190" t="s">
        <v>82</v>
      </c>
      <c r="B154" s="191"/>
      <c r="C154" s="194"/>
      <c r="D154" s="157">
        <v>1380</v>
      </c>
      <c r="E154" s="157"/>
      <c r="F154" s="157"/>
      <c r="G154" s="157"/>
      <c r="H154" s="158"/>
    </row>
    <row r="155" spans="1:8" s="16" customFormat="1" ht="62.45" customHeight="1" thickBot="1" x14ac:dyDescent="0.25">
      <c r="A155" s="195" t="s">
        <v>84</v>
      </c>
      <c r="B155" s="196"/>
      <c r="C155"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155" s="44">
        <v>20004</v>
      </c>
      <c r="E155" s="45"/>
      <c r="F155" s="45"/>
      <c r="G155" s="45"/>
      <c r="H155" s="46"/>
    </row>
    <row r="156" spans="1:8" ht="21.75" thickBot="1" x14ac:dyDescent="0.25">
      <c r="A156" s="290"/>
      <c r="B156" s="291"/>
      <c r="C156" s="125"/>
      <c r="D156" s="292"/>
      <c r="E156" s="292"/>
      <c r="F156" s="292"/>
      <c r="G156" s="292"/>
      <c r="H156" s="293"/>
    </row>
    <row r="157" spans="1:8" ht="50.1" customHeight="1" x14ac:dyDescent="0.2">
      <c r="A157" s="160" t="s">
        <v>85</v>
      </c>
      <c r="B157" s="161"/>
      <c r="C157" s="201" t="str">
        <f>"Интернет-площадка 2gis.ru на основе Cправочника организаций "&amp;$C$2&amp;""</f>
        <v>Интернет-площадка 2gis.ru на основе Cправочника организаций "2ГИС.ЯКУТСК"</v>
      </c>
      <c r="D157" s="31">
        <v>5016</v>
      </c>
      <c r="E157" s="32"/>
      <c r="F157" s="32"/>
      <c r="G157" s="32"/>
      <c r="H157" s="33"/>
    </row>
    <row r="158" spans="1:8" ht="50.1" customHeight="1" x14ac:dyDescent="0.2">
      <c r="A158" s="160" t="s">
        <v>86</v>
      </c>
      <c r="B158" s="161"/>
      <c r="C158" s="202" t="str">
        <f>"Электронный справочник на основе Справочника организаций "&amp;$C$2&amp;" (версия для ПК)"</f>
        <v>Электронный справочник на основе Справочника организаций "2ГИС.ЯКУТСК" (версия для ПК)</v>
      </c>
      <c r="D158" s="121">
        <v>2364</v>
      </c>
      <c r="E158" s="122"/>
      <c r="F158" s="122"/>
      <c r="G158" s="122"/>
      <c r="H158" s="123"/>
    </row>
    <row r="159" spans="1:8" ht="50.1" customHeight="1" x14ac:dyDescent="0.2">
      <c r="A159" s="160" t="s">
        <v>87</v>
      </c>
      <c r="B159" s="161"/>
      <c r="C159" s="202" t="str">
        <f>"Электронный справочник на основе Справочника организаций "&amp;$C$2&amp;" (версия для ПК)"</f>
        <v>Электронный справочник на основе Справочника организаций "2ГИС.ЯКУТСК" (версия для ПК)</v>
      </c>
      <c r="D159" s="36">
        <v>2952</v>
      </c>
      <c r="E159" s="37"/>
      <c r="F159" s="37"/>
      <c r="G159" s="37"/>
      <c r="H159" s="38"/>
    </row>
    <row r="160" spans="1:8" ht="50.1" customHeight="1" x14ac:dyDescent="0.2">
      <c r="A160" s="160" t="s">
        <v>88</v>
      </c>
      <c r="B160" s="161"/>
      <c r="C160" s="202" t="str">
        <f>"Интернет-площадка 2gis.ru на основе Cправочника организаций "&amp;$C$2&amp;""</f>
        <v>Интернет-площадка 2gis.ru на основе Cправочника организаций "2ГИС.ЯКУТСК"</v>
      </c>
      <c r="D160" s="36">
        <v>9000</v>
      </c>
      <c r="E160" s="37"/>
      <c r="F160" s="37"/>
      <c r="G160" s="37"/>
      <c r="H160" s="38"/>
    </row>
    <row r="161" spans="1:8" ht="50.1" customHeight="1" x14ac:dyDescent="0.2">
      <c r="A161" s="160" t="s">
        <v>89</v>
      </c>
      <c r="B161" s="161"/>
      <c r="C161" s="202" t="str">
        <f>"Интернет-площадка 2gis.ru на основе Cправочника организаций "&amp;$C$2&amp;""</f>
        <v>Интернет-площадка 2gis.ru на основе Cправочника организаций "2ГИС.ЯКУТСК"</v>
      </c>
      <c r="D161" s="36">
        <v>10800</v>
      </c>
      <c r="E161" s="37"/>
      <c r="F161" s="37"/>
      <c r="G161" s="37"/>
      <c r="H161" s="38"/>
    </row>
    <row r="162" spans="1:8" ht="50.1" customHeight="1" x14ac:dyDescent="0.2">
      <c r="A162" s="160" t="s">
        <v>90</v>
      </c>
      <c r="B162" s="161"/>
      <c r="C162" s="202" t="str">
        <f>"Электронный справочник на основе Справочника организаций "&amp;$C$2&amp;" (версия для ПК)"</f>
        <v>Электронный справочник на основе Справочника организаций "2ГИС.ЯКУТСК" (версия для ПК)</v>
      </c>
      <c r="D162" s="36">
        <v>1770</v>
      </c>
      <c r="E162" s="37"/>
      <c r="F162" s="37"/>
      <c r="G162" s="37"/>
      <c r="H162" s="38"/>
    </row>
    <row r="163" spans="1:8" ht="50.1" customHeight="1" x14ac:dyDescent="0.2">
      <c r="A163" s="160" t="s">
        <v>91</v>
      </c>
      <c r="B163" s="161"/>
      <c r="C163" s="202" t="str">
        <f>"Электронный справочник на основе Справочника организаций "&amp;$C$2&amp;" (версия для ПК)"</f>
        <v>Электронный справочник на основе Справочника организаций "2ГИС.ЯКУТСК" (версия для ПК)</v>
      </c>
      <c r="D163" s="36">
        <v>3540</v>
      </c>
      <c r="E163" s="37"/>
      <c r="F163" s="37"/>
      <c r="G163" s="37"/>
      <c r="H163" s="38"/>
    </row>
    <row r="164" spans="1:8" ht="50.1" customHeight="1" x14ac:dyDescent="0.2">
      <c r="A164" s="160" t="s">
        <v>92</v>
      </c>
      <c r="B164" s="161"/>
      <c r="C164" s="202" t="str">
        <f>"Электронный справочник на основе Справочника организаций "&amp;$C$2&amp;" (версия для ПК)"</f>
        <v>Электронный справочник на основе Справочника организаций "2ГИС.ЯКУТСК" (версия для ПК)</v>
      </c>
      <c r="D164" s="36">
        <v>4140</v>
      </c>
      <c r="E164" s="37"/>
      <c r="F164" s="37"/>
      <c r="G164" s="37"/>
      <c r="H164" s="38"/>
    </row>
    <row r="165" spans="1:8" ht="50.1" customHeight="1" x14ac:dyDescent="0.2">
      <c r="A165" s="160" t="s">
        <v>93</v>
      </c>
      <c r="B165" s="161"/>
      <c r="C165" s="202" t="str">
        <f>C197</f>
        <v>электронный справочник на основе Справочника организаций "2ГИС.ЯКУТСК" (мобильная версия 2ГИС 4.0 и выше)</v>
      </c>
      <c r="D165" s="36">
        <v>24000</v>
      </c>
      <c r="E165" s="37"/>
      <c r="F165" s="37"/>
      <c r="G165" s="37"/>
      <c r="H165" s="38"/>
    </row>
    <row r="166" spans="1:8" ht="50.1" customHeight="1" x14ac:dyDescent="0.2">
      <c r="A166" s="160" t="s">
        <v>94</v>
      </c>
      <c r="B166" s="161"/>
      <c r="C166" s="202" t="s">
        <v>95</v>
      </c>
      <c r="D166" s="36">
        <v>1500</v>
      </c>
      <c r="E166" s="37"/>
      <c r="F166" s="37"/>
      <c r="G166" s="37"/>
      <c r="H166" s="38"/>
    </row>
    <row r="167" spans="1:8" ht="68.25" customHeight="1" x14ac:dyDescent="0.2">
      <c r="A167" s="160" t="s">
        <v>96</v>
      </c>
      <c r="B167" s="161"/>
      <c r="C167"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"2ГИС.ЯКУТСК" (мобильная версия 2ГИС 4.0 и выше); Интернет-площадка 2gis.ru на основе Cправочника организаций "2ГИС.ЯКУТСК"</v>
      </c>
      <c r="D167" s="36">
        <v>10050</v>
      </c>
      <c r="E167" s="37"/>
      <c r="F167" s="37"/>
      <c r="G167" s="37"/>
      <c r="H167" s="38"/>
    </row>
    <row r="168" spans="1:8" ht="68.25" customHeight="1" x14ac:dyDescent="0.2">
      <c r="A168" s="160" t="s">
        <v>97</v>
      </c>
      <c r="B168" s="161"/>
      <c r="C168" s="202" t="str">
        <f t="shared" ref="C168:C170"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"2ГИС.ЯКУТСК" (мобильная версия 2ГИС 4.0 и выше); Интернет-площадка 2gis.ru на основе Cправочника организаций "2ГИС.ЯКУТСК"</v>
      </c>
      <c r="D168" s="36">
        <v>8040</v>
      </c>
      <c r="E168" s="37"/>
      <c r="F168" s="37"/>
      <c r="G168" s="37"/>
      <c r="H168" s="38"/>
    </row>
    <row r="169" spans="1:8" ht="68.25" customHeight="1" x14ac:dyDescent="0.2">
      <c r="A169" s="160" t="s">
        <v>98</v>
      </c>
      <c r="B169" s="161"/>
      <c r="C169" s="202" t="str">
        <f t="shared" si="0"/>
        <v>электронный справочник на основе Справочника организаций "2ГИС.ЯКУТСК" (мобильная версия 2ГИС 4.0 и выше); Интернет-площадка 2gis.ru на основе Cправочника организаций "2ГИС.ЯКУТСК"</v>
      </c>
      <c r="D169" s="36">
        <v>8370</v>
      </c>
      <c r="E169" s="37"/>
      <c r="F169" s="37"/>
      <c r="G169" s="37"/>
      <c r="H169" s="38"/>
    </row>
    <row r="170" spans="1:8" ht="68.25" customHeight="1" x14ac:dyDescent="0.2">
      <c r="A170" s="160" t="s">
        <v>99</v>
      </c>
      <c r="B170" s="161"/>
      <c r="C170" s="202" t="str">
        <f t="shared" si="0"/>
        <v>электронный справочник на основе Справочника организаций "2ГИС.ЯКУТСК" (мобильная версия 2ГИС 4.0 и выше); Интернет-площадка 2gis.ru на основе Cправочника организаций "2ГИС.ЯКУТСК"</v>
      </c>
      <c r="D170" s="36">
        <v>4020</v>
      </c>
      <c r="E170" s="37"/>
      <c r="F170" s="37"/>
      <c r="G170" s="37"/>
      <c r="H170" s="38"/>
    </row>
    <row r="171" spans="1:8" ht="68.25" customHeight="1" x14ac:dyDescent="0.2">
      <c r="A171" s="160" t="s">
        <v>100</v>
      </c>
      <c r="B171" s="161" t="s">
        <v>100</v>
      </c>
      <c r="C171"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"2ГИС.ЯКУТСК" (мобильная версия 2ГИС 4.0 и выше); Интернет-площадка 2gis.ru на основе Cправочника организаций "2ГИС.ЯКУТСК"</v>
      </c>
      <c r="D171" s="36">
        <v>30774</v>
      </c>
      <c r="E171" s="37"/>
      <c r="F171" s="37"/>
      <c r="G171" s="37"/>
      <c r="H171" s="38"/>
    </row>
    <row r="172" spans="1:8" ht="68.25" customHeight="1" x14ac:dyDescent="0.2">
      <c r="A172" s="160" t="s">
        <v>101</v>
      </c>
      <c r="B172" s="161" t="s">
        <v>101</v>
      </c>
      <c r="C172"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"2ГИС.ЯКУТСК" (мобильная версия 2ГИС 4.0 и выше); Интернет-площадка 2gis.ru на основе Cправочника организаций "2ГИС.ЯКУТСК"</v>
      </c>
      <c r="D172" s="36">
        <v>15000</v>
      </c>
      <c r="E172" s="37"/>
      <c r="F172" s="37"/>
      <c r="G172" s="37"/>
      <c r="H172" s="38"/>
    </row>
    <row r="173" spans="1:8" ht="50.1" customHeight="1" thickBot="1" x14ac:dyDescent="0.25">
      <c r="A173" s="160" t="s">
        <v>102</v>
      </c>
      <c r="B173" s="161"/>
      <c r="C173" s="202" t="str">
        <f>"Электронный справочник на основе Справочника организаций "&amp;$C$2&amp;" (версия для ПК)"</f>
        <v>Электронный справочник на основе Справочника организаций "2ГИС.ЯКУТСК" (версия для ПК)</v>
      </c>
      <c r="D173" s="36">
        <v>3540</v>
      </c>
      <c r="E173" s="37"/>
      <c r="F173" s="37"/>
      <c r="G173" s="37"/>
      <c r="H173" s="38"/>
    </row>
    <row r="174" spans="1:8" s="16" customFormat="1" ht="102" customHeight="1" thickBot="1" x14ac:dyDescent="0.25">
      <c r="A174" s="160" t="s">
        <v>16</v>
      </c>
      <c r="B174" s="161"/>
      <c r="C174"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174" s="36">
        <v>1200</v>
      </c>
      <c r="E174" s="37"/>
      <c r="F174" s="37"/>
      <c r="G174" s="37"/>
      <c r="H174" s="38"/>
    </row>
    <row r="175" spans="1:8" s="16" customFormat="1" ht="102" customHeight="1" thickBot="1" x14ac:dyDescent="0.25">
      <c r="A175" s="160" t="s">
        <v>103</v>
      </c>
      <c r="B175" s="161"/>
      <c r="C175"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175" s="36">
        <v>100002</v>
      </c>
      <c r="E175" s="37"/>
      <c r="F175" s="37"/>
      <c r="G175" s="37"/>
      <c r="H175" s="38"/>
    </row>
    <row r="176" spans="1:8" s="16" customFormat="1" ht="126" customHeight="1" x14ac:dyDescent="0.2">
      <c r="A176" s="160" t="s">
        <v>104</v>
      </c>
      <c r="B176" s="161"/>
      <c r="C176" s="30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"2ГИС.ЯКУТСК" (версия для ПК); 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Интернет-площадки и Веб-приложения на основе Cправочника организаций "2ГИС.ЯКУТСК", http://api.2gis.ru/</v>
      </c>
      <c r="D176" s="36">
        <v>20010</v>
      </c>
      <c r="E176" s="37"/>
      <c r="F176" s="37"/>
      <c r="G176" s="37"/>
      <c r="H176" s="38"/>
    </row>
    <row r="177" spans="1:8" s="16" customFormat="1" ht="96" customHeight="1" x14ac:dyDescent="0.2">
      <c r="A177" s="154" t="s">
        <v>105</v>
      </c>
      <c r="B177" s="204"/>
      <c r="C177"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Интернет-площадки и Веб-приложения на основе Cправочника организаций "2ГИС.ЯКУТСК", http://api.2gis.ru/</v>
      </c>
      <c r="D177" s="36">
        <v>3600</v>
      </c>
      <c r="E177" s="37"/>
      <c r="F177" s="37"/>
      <c r="G177" s="37"/>
      <c r="H177" s="38"/>
    </row>
    <row r="178" spans="1:8" s="16" customFormat="1" ht="96" customHeight="1" x14ac:dyDescent="0.2">
      <c r="A178" s="154" t="s">
        <v>106</v>
      </c>
      <c r="B178" s="204"/>
      <c r="C178"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"2ГИС.ЯКУТСК" (мобильная версия 2ГИС 4.0 и выше)</v>
      </c>
      <c r="D178" s="36">
        <v>12000</v>
      </c>
      <c r="E178" s="37"/>
      <c r="F178" s="37"/>
      <c r="G178" s="37"/>
      <c r="H178" s="38"/>
    </row>
    <row r="179" spans="1:8" ht="50.1" customHeight="1" x14ac:dyDescent="0.2">
      <c r="A179" s="160" t="s">
        <v>107</v>
      </c>
      <c r="B179" s="161"/>
      <c r="C179" s="202" t="str">
        <f>"Интернет-площадка 2gis.ru на основе Cправочника организаций "&amp;$C$2&amp;""</f>
        <v>Интернет-площадка 2gis.ru на основе Cправочника организаций "2ГИС.ЯКУТСК"</v>
      </c>
      <c r="D179" s="36">
        <v>7080</v>
      </c>
      <c r="E179" s="37"/>
      <c r="F179" s="37"/>
      <c r="G179" s="37"/>
      <c r="H179" s="38"/>
    </row>
    <row r="180" spans="1:8" ht="50.1" customHeight="1" x14ac:dyDescent="0.2">
      <c r="A180" s="160" t="s">
        <v>108</v>
      </c>
      <c r="B180" s="161"/>
      <c r="C180" s="202" t="str">
        <f t="shared" ref="C180:C189" si="1">"Электронный справочник на основе Справочника организаций "&amp;$C$2&amp;" (версия для ПК)"</f>
        <v>Электронный справочник на основе Справочника организаций "2ГИС.ЯКУТСК" (версия для ПК)</v>
      </c>
      <c r="D180" s="36">
        <v>3360</v>
      </c>
      <c r="E180" s="37"/>
      <c r="F180" s="37"/>
      <c r="G180" s="37"/>
      <c r="H180" s="38"/>
    </row>
    <row r="181" spans="1:8" ht="50.1" customHeight="1" x14ac:dyDescent="0.2">
      <c r="A181" s="160" t="s">
        <v>109</v>
      </c>
      <c r="B181" s="161"/>
      <c r="C181" s="202" t="str">
        <f t="shared" si="1"/>
        <v>Электронный справочник на основе Справочника организаций "2ГИС.ЯКУТСК" (версия для ПК)</v>
      </c>
      <c r="D181" s="36">
        <v>4200</v>
      </c>
      <c r="E181" s="37"/>
      <c r="F181" s="37"/>
      <c r="G181" s="37"/>
      <c r="H181" s="38"/>
    </row>
    <row r="182" spans="1:8" ht="50.1" customHeight="1" x14ac:dyDescent="0.2">
      <c r="A182" s="160" t="s">
        <v>110</v>
      </c>
      <c r="B182" s="161"/>
      <c r="C182" s="202" t="str">
        <f>"Интернет-площадка 2gis.ru на основе Cправочника организаций "&amp;$C$2&amp;""</f>
        <v>Интернет-площадка 2gis.ru на основе Cправочника организаций "2ГИС.ЯКУТСК"</v>
      </c>
      <c r="D182" s="36">
        <v>12600</v>
      </c>
      <c r="E182" s="37"/>
      <c r="F182" s="37"/>
      <c r="G182" s="37"/>
      <c r="H182" s="38"/>
    </row>
    <row r="183" spans="1:8" ht="50.1" customHeight="1" x14ac:dyDescent="0.2">
      <c r="A183" s="160" t="s">
        <v>111</v>
      </c>
      <c r="B183" s="161"/>
      <c r="C183" s="202" t="str">
        <f>"Интернет-площадка 2gis.ru на основе Cправочника организаций "&amp;$C$2&amp;""</f>
        <v>Интернет-площадка 2gis.ru на основе Cправочника организаций "2ГИС.ЯКУТСК"</v>
      </c>
      <c r="D183" s="36">
        <v>15120</v>
      </c>
      <c r="E183" s="37"/>
      <c r="F183" s="37"/>
      <c r="G183" s="37"/>
      <c r="H183" s="38"/>
    </row>
    <row r="184" spans="1:8" ht="50.1" customHeight="1" x14ac:dyDescent="0.2">
      <c r="A184" s="160" t="s">
        <v>112</v>
      </c>
      <c r="B184" s="161"/>
      <c r="C184" s="202" t="str">
        <f t="shared" si="1"/>
        <v>Электронный справочник на основе Справочника организаций "2ГИС.ЯКУТСК" (версия для ПК)</v>
      </c>
      <c r="D184" s="36">
        <v>2520</v>
      </c>
      <c r="E184" s="37"/>
      <c r="F184" s="37"/>
      <c r="G184" s="37"/>
      <c r="H184" s="38"/>
    </row>
    <row r="185" spans="1:8" ht="50.1" customHeight="1" x14ac:dyDescent="0.2">
      <c r="A185" s="160" t="s">
        <v>113</v>
      </c>
      <c r="B185" s="161"/>
      <c r="C185" s="202" t="str">
        <f t="shared" si="1"/>
        <v>Электронный справочник на основе Справочника организаций "2ГИС.ЯКУТСК" (версия для ПК)</v>
      </c>
      <c r="D185" s="36">
        <v>5040</v>
      </c>
      <c r="E185" s="37"/>
      <c r="F185" s="37"/>
      <c r="G185" s="37"/>
      <c r="H185" s="38"/>
    </row>
    <row r="186" spans="1:8" ht="50.1" customHeight="1" x14ac:dyDescent="0.2">
      <c r="A186" s="160" t="s">
        <v>114</v>
      </c>
      <c r="B186" s="161"/>
      <c r="C186" s="202" t="str">
        <f t="shared" si="1"/>
        <v>Электронный справочник на основе Справочника организаций "2ГИС.ЯКУТСК" (версия для ПК)</v>
      </c>
      <c r="D186" s="36">
        <v>5880</v>
      </c>
      <c r="E186" s="37"/>
      <c r="F186" s="37"/>
      <c r="G186" s="37"/>
      <c r="H186" s="38"/>
    </row>
    <row r="187" spans="1:8" ht="50.1" customHeight="1" x14ac:dyDescent="0.2">
      <c r="A187" s="160" t="s">
        <v>115</v>
      </c>
      <c r="B187" s="161"/>
      <c r="C187" s="202" t="s">
        <v>95</v>
      </c>
      <c r="D187" s="36">
        <v>2160</v>
      </c>
      <c r="E187" s="37"/>
      <c r="F187" s="37"/>
      <c r="G187" s="37"/>
      <c r="H187" s="38"/>
    </row>
    <row r="188" spans="1:8" ht="69.75" customHeight="1" x14ac:dyDescent="0.2">
      <c r="A188" s="160" t="s">
        <v>116</v>
      </c>
      <c r="B188" s="161"/>
      <c r="C188" s="202"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"2ГИС.ЯКУТСК" (мобильная версия 2ГИС 4.0 и выше); Интернет-площадка 2gis.ru на основе Cправочника организаций "2ГИС.ЯКУТСК"</v>
      </c>
      <c r="D188" s="36">
        <v>43200</v>
      </c>
      <c r="E188" s="37"/>
      <c r="F188" s="37"/>
      <c r="G188" s="37"/>
      <c r="H188" s="38"/>
    </row>
    <row r="189" spans="1:8" ht="50.1" customHeight="1" thickBot="1" x14ac:dyDescent="0.25">
      <c r="A189" s="160" t="s">
        <v>117</v>
      </c>
      <c r="B189" s="161"/>
      <c r="C189" s="202" t="str">
        <f t="shared" si="1"/>
        <v>Электронный справочник на основе Справочника организаций "2ГИС.ЯКУТСК" (версия для ПК)</v>
      </c>
      <c r="D189" s="44">
        <v>5040</v>
      </c>
      <c r="E189" s="45"/>
      <c r="F189" s="45"/>
      <c r="G189" s="45"/>
      <c r="H189" s="46"/>
    </row>
    <row r="190" spans="1:8" s="28" customFormat="1" ht="50.1" customHeight="1" thickBot="1" x14ac:dyDescent="0.25">
      <c r="A190" s="24" t="s">
        <v>118</v>
      </c>
      <c r="B190" s="25"/>
      <c r="C190" s="26"/>
      <c r="D190" s="173"/>
      <c r="E190" s="173"/>
      <c r="F190" s="173"/>
      <c r="G190" s="173"/>
      <c r="H190" s="174"/>
    </row>
    <row r="191" spans="1:8" s="16" customFormat="1" ht="50.1" customHeight="1" x14ac:dyDescent="0.2">
      <c r="A191" s="160" t="s">
        <v>119</v>
      </c>
      <c r="B191" s="161"/>
      <c r="C191" s="206" t="str">
        <f>"Электронный справочник на основе Справочника организаций "&amp;$C$2&amp;" (мобильная версия)"</f>
        <v>Электронный справочник на основе Справочника организаций "2ГИС.ЯКУТСК" (мобильная версия)</v>
      </c>
      <c r="D191" s="36">
        <v>10008</v>
      </c>
      <c r="E191" s="37"/>
      <c r="F191" s="37"/>
      <c r="G191" s="37"/>
      <c r="H191" s="38"/>
    </row>
    <row r="192" spans="1:8" s="16" customFormat="1" ht="50.1" customHeight="1" x14ac:dyDescent="0.2">
      <c r="A192" s="160" t="s">
        <v>120</v>
      </c>
      <c r="B192" s="161"/>
      <c r="C192" s="209"/>
      <c r="D192" s="36">
        <v>10008</v>
      </c>
      <c r="E192" s="37"/>
      <c r="F192" s="37"/>
      <c r="G192" s="37"/>
      <c r="H192" s="38"/>
    </row>
    <row r="193" spans="1:8" s="16" customFormat="1" ht="50.1" customHeight="1" x14ac:dyDescent="0.2">
      <c r="A193" s="207" t="s">
        <v>121</v>
      </c>
      <c r="B193" s="208"/>
      <c r="C193" s="209"/>
      <c r="D193" s="297">
        <v>3000</v>
      </c>
      <c r="E193" s="157"/>
      <c r="F193" s="157"/>
      <c r="G193" s="157"/>
      <c r="H193" s="157"/>
    </row>
    <row r="194" spans="1:8" s="16" customFormat="1" ht="50.1" customHeight="1" x14ac:dyDescent="0.2">
      <c r="A194" s="207" t="s">
        <v>122</v>
      </c>
      <c r="B194" s="208"/>
      <c r="C194" s="209"/>
      <c r="D194" s="297">
        <v>300</v>
      </c>
      <c r="E194" s="157"/>
      <c r="F194" s="157"/>
      <c r="G194" s="157"/>
      <c r="H194" s="157"/>
    </row>
    <row r="195" spans="1:8" s="16" customFormat="1" ht="50.1" customHeight="1" thickBot="1" x14ac:dyDescent="0.25">
      <c r="A195" s="207" t="s">
        <v>123</v>
      </c>
      <c r="B195" s="208"/>
      <c r="C195" s="210"/>
      <c r="D195" s="78">
        <v>1050</v>
      </c>
      <c r="E195" s="79"/>
      <c r="F195" s="79"/>
      <c r="G195" s="79"/>
      <c r="H195" s="79"/>
    </row>
    <row r="196" spans="1:8" s="16" customFormat="1" ht="50.1" customHeight="1" thickBot="1" x14ac:dyDescent="0.25">
      <c r="A196" s="24" t="s">
        <v>124</v>
      </c>
      <c r="B196" s="25"/>
      <c r="C196" s="26"/>
      <c r="D196" s="173"/>
      <c r="E196" s="173"/>
      <c r="F196" s="173"/>
      <c r="G196" s="173"/>
      <c r="H196" s="174"/>
    </row>
    <row r="197" spans="1:8" ht="50.1" customHeight="1" x14ac:dyDescent="0.2">
      <c r="A197" s="160" t="s">
        <v>125</v>
      </c>
      <c r="B197" s="161"/>
      <c r="C197"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"2ГИС.ЯКУТСК" (мобильная версия 2ГИС 4.0 и выше)</v>
      </c>
      <c r="D197" s="212">
        <f>F197*1.2</f>
        <v>9770.4</v>
      </c>
      <c r="E197" s="213">
        <f>F197*1.1</f>
        <v>8956.2000000000007</v>
      </c>
      <c r="F197" s="213">
        <v>8142</v>
      </c>
      <c r="G197" s="213">
        <f>F197*0.75</f>
        <v>6106.5</v>
      </c>
      <c r="H197" s="214">
        <f>F197*0.5</f>
        <v>4071</v>
      </c>
    </row>
    <row r="198" spans="1:8" ht="50.1" customHeight="1" x14ac:dyDescent="0.2">
      <c r="A198" s="160" t="s">
        <v>126</v>
      </c>
      <c r="B198" s="161"/>
      <c r="C198" s="202" t="str">
        <f>"Интернет-площадка 2gis.ru на основе Cправочника организаций "&amp;$C$2&amp;""</f>
        <v>Интернет-площадка 2gis.ru на основе Cправочника организаций "2ГИС.ЯКУТСК"</v>
      </c>
      <c r="D198" s="36">
        <v>1770</v>
      </c>
      <c r="E198" s="37"/>
      <c r="F198" s="37"/>
      <c r="G198" s="37"/>
      <c r="H198" s="38"/>
    </row>
    <row r="199" spans="1:8" ht="50.1" customHeight="1" x14ac:dyDescent="0.2">
      <c r="A199" s="160" t="s">
        <v>127</v>
      </c>
      <c r="B199" s="161"/>
      <c r="C199" s="202" t="str">
        <f>"Электронный справочник на основе Справочника организаций "&amp;$C$2&amp;" (версия для ПК)"</f>
        <v>Электронный справочник на основе Справочника организаций "2ГИС.ЯКУТСК" (версия для ПК)</v>
      </c>
      <c r="D199" s="36">
        <v>1770</v>
      </c>
      <c r="E199" s="37"/>
      <c r="F199" s="37"/>
      <c r="G199" s="37"/>
      <c r="H199" s="38"/>
    </row>
    <row r="200" spans="1:8" ht="50.1" customHeight="1" x14ac:dyDescent="0.2">
      <c r="A200" s="160" t="s">
        <v>128</v>
      </c>
      <c r="B200" s="161"/>
      <c r="C200" s="20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"2ГИС.ЯКУТСК" (мобильная версия 2ГИС 4.0 и выше)</v>
      </c>
      <c r="D200" s="212">
        <f>F200*1.2</f>
        <v>13680</v>
      </c>
      <c r="E200" s="213">
        <f>F200*1.1</f>
        <v>12540.000000000002</v>
      </c>
      <c r="F200" s="213">
        <v>11400</v>
      </c>
      <c r="G200" s="213">
        <f>F200*0.75</f>
        <v>8550</v>
      </c>
      <c r="H200" s="214">
        <f>F200*0.5</f>
        <v>5700</v>
      </c>
    </row>
    <row r="201" spans="1:8" ht="50.1" customHeight="1" x14ac:dyDescent="0.2">
      <c r="A201" s="160" t="s">
        <v>199</v>
      </c>
      <c r="B201" s="161"/>
      <c r="C201" s="202" t="str">
        <f>"Интернет-площадка 2gis.ru на основе Cправочника организаций "&amp;$C$2&amp;""</f>
        <v>Интернет-площадка 2gis.ru на основе Cправочника организаций "2ГИС.ЯКУТСК"</v>
      </c>
      <c r="D201" s="36">
        <v>2520</v>
      </c>
      <c r="E201" s="37"/>
      <c r="F201" s="37"/>
      <c r="G201" s="37"/>
      <c r="H201" s="38"/>
    </row>
    <row r="202" spans="1:8" ht="50.1" customHeight="1" x14ac:dyDescent="0.2">
      <c r="A202" s="160" t="s">
        <v>130</v>
      </c>
      <c r="B202" s="161"/>
      <c r="C202" s="202" t="str">
        <f>"Электронный справочник на основе Справочника организаций "&amp;$C$2&amp;" (версия для ПК)"</f>
        <v>Электронный справочник на основе Справочника организаций "2ГИС.ЯКУТСК" (версия для ПК)</v>
      </c>
      <c r="D202" s="36">
        <v>2520</v>
      </c>
      <c r="E202" s="37"/>
      <c r="F202" s="37"/>
      <c r="G202" s="37"/>
      <c r="H202" s="38"/>
    </row>
    <row r="203" spans="1:8" s="16" customFormat="1" ht="126" customHeight="1" thickBot="1" x14ac:dyDescent="0.25">
      <c r="A203" s="160" t="s">
        <v>131</v>
      </c>
      <c r="B203" s="161"/>
      <c r="C203" s="215" t="str">
        <f>C198</f>
        <v>Интернет-площадка 2gis.ru на основе Cправочника организаций "2ГИС.ЯКУТСК"</v>
      </c>
      <c r="D203" s="212">
        <f>F203*1.2</f>
        <v>3600</v>
      </c>
      <c r="E203" s="213">
        <f>F203*1.1</f>
        <v>3300.0000000000005</v>
      </c>
      <c r="F203" s="213">
        <v>3000</v>
      </c>
      <c r="G203" s="213">
        <f>F203*0.75</f>
        <v>2250</v>
      </c>
      <c r="H203" s="214">
        <f>F203*0.5</f>
        <v>1500</v>
      </c>
    </row>
    <row r="204" spans="1:8" ht="50.1" customHeight="1" thickBot="1" x14ac:dyDescent="0.25">
      <c r="A204" s="24" t="s">
        <v>200</v>
      </c>
      <c r="B204" s="25"/>
      <c r="C204" s="26"/>
      <c r="D204" s="173"/>
      <c r="E204" s="173"/>
      <c r="F204" s="173"/>
      <c r="G204" s="173"/>
      <c r="H204" s="174"/>
    </row>
    <row r="205" spans="1:8" s="23" customFormat="1" ht="30" customHeight="1" thickBot="1" x14ac:dyDescent="0.25">
      <c r="A205" s="302"/>
      <c r="B205" s="303"/>
      <c r="C205" s="460"/>
      <c r="D205" s="303"/>
      <c r="E205" s="303"/>
      <c r="F205" s="303"/>
      <c r="G205" s="303"/>
      <c r="H205" s="304"/>
    </row>
    <row r="206" spans="1:8" s="16" customFormat="1" ht="185.25" customHeight="1" x14ac:dyDescent="0.2">
      <c r="A206" s="160" t="s">
        <v>201</v>
      </c>
      <c r="B206" s="161"/>
      <c r="C206"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"2ГИС.ЯКУТСК" (версия для ПК); 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206" s="31">
        <v>15000</v>
      </c>
      <c r="E206" s="32"/>
      <c r="F206" s="32"/>
      <c r="G206" s="32"/>
      <c r="H206" s="33"/>
    </row>
    <row r="207" spans="1:8" s="16" customFormat="1" ht="83.25" customHeight="1" thickBot="1" x14ac:dyDescent="0.25">
      <c r="A207" s="160" t="s">
        <v>202</v>
      </c>
      <c r="B207" s="161"/>
      <c r="C207" s="209"/>
      <c r="D207" s="36">
        <v>15000</v>
      </c>
      <c r="E207" s="37"/>
      <c r="F207" s="37"/>
      <c r="G207" s="37"/>
      <c r="H207" s="38"/>
    </row>
    <row r="208" spans="1:8" ht="21.75" thickBot="1" x14ac:dyDescent="0.25">
      <c r="A208" s="290"/>
      <c r="B208" s="291"/>
      <c r="C208" s="130"/>
      <c r="D208" s="292"/>
      <c r="E208" s="292"/>
      <c r="F208" s="292"/>
      <c r="G208" s="292"/>
      <c r="H208" s="293"/>
    </row>
    <row r="210" spans="1:8" ht="21" x14ac:dyDescent="0.2">
      <c r="A210" s="220"/>
      <c r="B210" s="221" t="s">
        <v>133</v>
      </c>
      <c r="C210" s="222" t="s">
        <v>745</v>
      </c>
      <c r="D210" s="222"/>
      <c r="E210" s="223"/>
      <c r="F210" s="223"/>
      <c r="G210" s="223"/>
      <c r="H210" s="223"/>
    </row>
    <row r="211" spans="1:8" ht="21" x14ac:dyDescent="0.2">
      <c r="A211" s="220"/>
      <c r="B211" s="223"/>
      <c r="C211" s="224" t="s">
        <v>746</v>
      </c>
      <c r="D211" s="224"/>
      <c r="E211" s="223"/>
      <c r="F211" s="223"/>
      <c r="G211" s="223"/>
      <c r="H211" s="223"/>
    </row>
    <row r="212" spans="1:8" ht="21" x14ac:dyDescent="0.2">
      <c r="A212" s="220"/>
      <c r="B212" s="223"/>
      <c r="C212" s="424" t="s">
        <v>747</v>
      </c>
      <c r="D212" s="224"/>
      <c r="E212" s="223"/>
      <c r="F212" s="223"/>
      <c r="G212" s="223"/>
      <c r="H212" s="223"/>
    </row>
    <row r="213" spans="1:8" ht="21" x14ac:dyDescent="0.2">
      <c r="C213" s="224"/>
      <c r="D213" s="224"/>
      <c r="E213" s="223"/>
      <c r="F213" s="223"/>
      <c r="G213" s="223"/>
      <c r="H213" s="217"/>
    </row>
    <row r="214" spans="1:8" ht="26.25" customHeight="1" x14ac:dyDescent="0.2">
      <c r="A214" s="227" t="str">
        <f>Абакан_юр!A174</f>
        <v>По соглашению сторон в качестве валюты платежа могут выступать украинские гривны, в этом случае курс следующий: 1 руб. = 0,4408 гривен</v>
      </c>
      <c r="B214" s="227"/>
      <c r="C214" s="227"/>
      <c r="D214" s="228"/>
      <c r="E214" s="228"/>
      <c r="F214" s="229"/>
      <c r="G214" s="230"/>
      <c r="H214" s="230"/>
    </row>
    <row r="215" spans="1:8" ht="26.25" customHeight="1" x14ac:dyDescent="0.2">
      <c r="A215" s="227" t="str">
        <f>Абакан_юр!A175</f>
        <v>По соглашению сторон в качестве валюты платежа могут выступать дирхамы ОАЭ, в этом случае курс следующий: 1 руб. = 0,0420 дирхам</v>
      </c>
      <c r="B215" s="227"/>
      <c r="C215" s="227"/>
      <c r="D215" s="228"/>
      <c r="E215" s="228"/>
      <c r="F215" s="229"/>
      <c r="G215" s="232"/>
      <c r="H215" s="232"/>
    </row>
    <row r="216" spans="1:8" ht="26.25" customHeight="1" x14ac:dyDescent="0.2">
      <c r="A216" s="227" t="str">
        <f>Абакан_юр!A176</f>
        <v>По соглашению сторон в качестве валюты платежа могут выступать доллары США, в этом случае курс следующий: 1 руб. = 0,0114 доллара</v>
      </c>
      <c r="B216" s="227"/>
      <c r="C216" s="227"/>
      <c r="D216" s="228"/>
      <c r="E216" s="228"/>
      <c r="F216" s="229"/>
      <c r="G216" s="232"/>
      <c r="H216" s="232"/>
    </row>
    <row r="217" spans="1:8" ht="26.25" customHeight="1" x14ac:dyDescent="0.2">
      <c r="A217" s="227" t="str">
        <f>Абакан_юр!A177</f>
        <v>По соглашению сторон в качестве валюты платежа могут выступать евро, в этом случае курс следующий: 1 руб. = 0,0105 евро</v>
      </c>
      <c r="B217" s="227"/>
      <c r="C217" s="227"/>
      <c r="D217" s="228"/>
      <c r="E217" s="229"/>
      <c r="F217" s="229"/>
      <c r="G217" s="232"/>
      <c r="H217" s="232"/>
    </row>
    <row r="218" spans="1:8" ht="26.25" customHeight="1" x14ac:dyDescent="0.2">
      <c r="A218" s="227" t="str">
        <f>Абакан_юр!A178</f>
        <v>По соглашению сторон в качестве валюты платежа могут выступать чешские кроны, в этом случае курс следующий: 1 руб. = 0,2605 крона</v>
      </c>
      <c r="B218" s="227"/>
      <c r="C218" s="227"/>
      <c r="D218" s="228"/>
      <c r="E218" s="229"/>
      <c r="F218" s="229"/>
      <c r="G218" s="232"/>
      <c r="H218" s="232"/>
    </row>
    <row r="219" spans="1:8" ht="26.25" customHeight="1" x14ac:dyDescent="0.2">
      <c r="A219" s="227" t="str">
        <f>Абакан_юр!A179</f>
        <v>По соглашению сторон в качестве валюты платежа могут выступать киргизские сомы, в этом случае курс следующий: 1 руб. = 1,0083 сом</v>
      </c>
      <c r="B219" s="227"/>
      <c r="C219" s="227"/>
      <c r="D219" s="228"/>
      <c r="E219" s="228"/>
      <c r="F219" s="229"/>
      <c r="G219" s="232"/>
      <c r="H219" s="232"/>
    </row>
    <row r="220" spans="1:8" ht="26.25" customHeight="1" x14ac:dyDescent="0.2">
      <c r="A220" s="227" t="str">
        <f>Абакан_юр!A180</f>
        <v>По соглашению сторон в качестве валюты платежа могут выступать казахстанские тенге, в этом случае курс следующий: 1 руб. = 5,0473 тенге</v>
      </c>
      <c r="B220" s="227"/>
      <c r="C220" s="227"/>
      <c r="D220" s="228"/>
      <c r="E220" s="228"/>
      <c r="F220" s="229"/>
      <c r="G220" s="232"/>
      <c r="H220" s="232"/>
    </row>
    <row r="221" spans="1:8" ht="26.25" x14ac:dyDescent="0.2">
      <c r="A221" s="233"/>
      <c r="B221" s="233"/>
      <c r="C221" s="234"/>
      <c r="D221" s="235"/>
      <c r="E221" s="235"/>
      <c r="F221" s="236"/>
      <c r="G221" s="237"/>
      <c r="H221" s="237"/>
    </row>
    <row r="222" spans="1:8" ht="21" x14ac:dyDescent="0.2">
      <c r="A222" s="239" t="s">
        <v>144</v>
      </c>
      <c r="B222" s="239"/>
      <c r="C222" s="239"/>
      <c r="D222" s="239"/>
      <c r="E222" s="239"/>
      <c r="F222" s="239"/>
      <c r="G222" s="239"/>
      <c r="H222" s="239"/>
    </row>
    <row r="223" spans="1:8" ht="21" x14ac:dyDescent="0.2">
      <c r="A223" s="239" t="s">
        <v>145</v>
      </c>
      <c r="B223" s="239"/>
      <c r="C223" s="239"/>
      <c r="D223" s="239"/>
      <c r="E223" s="239"/>
      <c r="F223" s="239"/>
      <c r="G223" s="239"/>
      <c r="H223" s="239"/>
    </row>
    <row r="224" spans="1:8" ht="26.25" x14ac:dyDescent="0.2">
      <c r="A224" s="233"/>
      <c r="B224" s="233"/>
      <c r="C224" s="234"/>
      <c r="D224" s="235"/>
      <c r="E224" s="235"/>
      <c r="F224" s="236"/>
      <c r="G224" s="237"/>
      <c r="H224" s="237"/>
    </row>
    <row r="225" spans="1:8" ht="50.1" customHeight="1" thickBot="1" x14ac:dyDescent="0.25">
      <c r="A225" s="240" t="s">
        <v>146</v>
      </c>
      <c r="B225" s="240"/>
      <c r="C225" s="240"/>
      <c r="D225" s="240"/>
      <c r="E225" s="240"/>
      <c r="F225" s="241"/>
      <c r="G225" s="231"/>
      <c r="H225" s="242"/>
    </row>
    <row r="226" spans="1:8" ht="50.1" customHeight="1" thickBot="1" x14ac:dyDescent="0.25">
      <c r="A226" s="243" t="s">
        <v>147</v>
      </c>
      <c r="B226" s="244"/>
      <c r="C226" s="244"/>
      <c r="D226" s="244"/>
      <c r="E226" s="245"/>
      <c r="F226" s="246"/>
      <c r="H226" s="247"/>
    </row>
    <row r="227" spans="1:8" ht="79.5" customHeight="1" thickBot="1" x14ac:dyDescent="0.25">
      <c r="A227" s="426" t="s">
        <v>148</v>
      </c>
      <c r="B227" s="427"/>
      <c r="C227" s="250" t="s">
        <v>149</v>
      </c>
      <c r="D227" s="440" t="s">
        <v>150</v>
      </c>
      <c r="E227" s="441"/>
      <c r="F227" s="252"/>
      <c r="G227" s="252"/>
      <c r="H227" s="252"/>
    </row>
    <row r="228" spans="1:8" ht="101.25" customHeight="1" x14ac:dyDescent="0.2">
      <c r="A228" s="253" t="s">
        <v>151</v>
      </c>
      <c r="B228" s="254"/>
      <c r="C228" s="255" t="s">
        <v>152</v>
      </c>
      <c r="D228" s="256" t="s">
        <v>153</v>
      </c>
      <c r="E228" s="257"/>
      <c r="F228" s="252"/>
      <c r="G228" s="252"/>
      <c r="H228" s="252"/>
    </row>
    <row r="229" spans="1:8" ht="75" customHeight="1" x14ac:dyDescent="0.2">
      <c r="A229" s="258" t="s">
        <v>154</v>
      </c>
      <c r="B229" s="259"/>
      <c r="C229" s="260" t="s">
        <v>155</v>
      </c>
      <c r="D229" s="261" t="s">
        <v>156</v>
      </c>
      <c r="E229" s="262"/>
      <c r="F229" s="252"/>
      <c r="G229" s="252"/>
      <c r="H229" s="252"/>
    </row>
    <row r="230" spans="1:8" ht="126" customHeight="1" thickBot="1" x14ac:dyDescent="0.25">
      <c r="A230" s="321" t="s">
        <v>157</v>
      </c>
      <c r="B230" s="322"/>
      <c r="C230" s="323" t="s">
        <v>158</v>
      </c>
      <c r="D230" s="324" t="s">
        <v>156</v>
      </c>
      <c r="E230" s="325"/>
      <c r="F230" s="252"/>
      <c r="G230" s="252"/>
      <c r="H230" s="252"/>
    </row>
    <row r="231" spans="1:8" s="217" customFormat="1" ht="102.75" customHeight="1" thickBot="1" x14ac:dyDescent="0.25">
      <c r="A231" s="321" t="s">
        <v>160</v>
      </c>
      <c r="B231" s="322"/>
      <c r="C231" s="611" t="s">
        <v>161</v>
      </c>
      <c r="D231" s="324" t="s">
        <v>156</v>
      </c>
      <c r="E231" s="325"/>
      <c r="F231" s="246"/>
      <c r="G231" s="246"/>
      <c r="H231" s="246"/>
    </row>
    <row r="232" spans="1:8" s="238" customFormat="1" ht="222.75" customHeight="1" thickBot="1" x14ac:dyDescent="0.25">
      <c r="A232" s="321" t="s">
        <v>162</v>
      </c>
      <c r="B232" s="322"/>
      <c r="C232" s="323" t="s">
        <v>163</v>
      </c>
      <c r="D232" s="324" t="s">
        <v>156</v>
      </c>
      <c r="E232" s="325"/>
      <c r="F232" s="236"/>
      <c r="G232" s="237"/>
      <c r="H232" s="237"/>
    </row>
    <row r="233" spans="1:8" ht="23.25" x14ac:dyDescent="0.2">
      <c r="A233" s="264" t="s">
        <v>164</v>
      </c>
      <c r="B233" s="264"/>
      <c r="C233" s="264"/>
      <c r="D233" s="264"/>
      <c r="E233" s="264"/>
      <c r="F233" s="264"/>
      <c r="G233" s="264"/>
      <c r="H233" s="264"/>
    </row>
    <row r="234" spans="1:8" ht="23.25" x14ac:dyDescent="0.2">
      <c r="A234" s="264" t="s">
        <v>165</v>
      </c>
      <c r="B234" s="264"/>
      <c r="C234" s="264"/>
      <c r="D234" s="264"/>
      <c r="E234" s="264"/>
      <c r="F234" s="264"/>
      <c r="G234" s="264"/>
      <c r="H234" s="264"/>
    </row>
    <row r="235" spans="1:8" ht="195" customHeight="1" x14ac:dyDescent="0.2">
      <c r="A235" s="239" t="str">
        <f>Абакан_юр!A195</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35" s="239"/>
      <c r="C235" s="239"/>
      <c r="D235" s="239"/>
      <c r="E235" s="239"/>
      <c r="F235" s="239"/>
      <c r="G235" s="239"/>
      <c r="H235" s="239"/>
    </row>
    <row r="236" spans="1:8" ht="77.25" customHeight="1" x14ac:dyDescent="0.2">
      <c r="A236" s="239" t="s">
        <v>167</v>
      </c>
      <c r="B236" s="239"/>
      <c r="C236" s="239"/>
      <c r="D236" s="239"/>
      <c r="E236" s="239"/>
      <c r="F236" s="239"/>
      <c r="G236" s="239"/>
      <c r="H236" s="239"/>
    </row>
    <row r="237" spans="1:8" ht="23.25" x14ac:dyDescent="0.2">
      <c r="A237" s="264" t="s">
        <v>168</v>
      </c>
      <c r="B237" s="264"/>
      <c r="C237" s="264"/>
      <c r="D237" s="264"/>
      <c r="E237" s="264"/>
      <c r="F237" s="264"/>
      <c r="G237" s="264"/>
      <c r="H237" s="264"/>
    </row>
    <row r="238" spans="1:8" s="266" customFormat="1" ht="114.75" customHeight="1" x14ac:dyDescent="0.2">
      <c r="A238" s="239" t="s">
        <v>169</v>
      </c>
      <c r="B238" s="239"/>
      <c r="C238" s="239"/>
      <c r="D238" s="239"/>
      <c r="E238" s="239"/>
      <c r="F238" s="239"/>
      <c r="G238" s="239"/>
      <c r="H238" s="239"/>
    </row>
  </sheetData>
  <sheetProtection selectLockedCells="1" selectUnlockedCells="1"/>
  <mergeCells count="399">
    <mergeCell ref="A235:H235"/>
    <mergeCell ref="A236:H236"/>
    <mergeCell ref="A237:H237"/>
    <mergeCell ref="A238:E238"/>
    <mergeCell ref="F238:H238"/>
    <mergeCell ref="A231:B231"/>
    <mergeCell ref="D231:E231"/>
    <mergeCell ref="A232:B232"/>
    <mergeCell ref="D232:E232"/>
    <mergeCell ref="A233:H233"/>
    <mergeCell ref="A234:H234"/>
    <mergeCell ref="A228:B228"/>
    <mergeCell ref="D228:E228"/>
    <mergeCell ref="A229:B229"/>
    <mergeCell ref="D229:E229"/>
    <mergeCell ref="A230:B230"/>
    <mergeCell ref="D230:E230"/>
    <mergeCell ref="A222:H222"/>
    <mergeCell ref="A223:H223"/>
    <mergeCell ref="A225:E225"/>
    <mergeCell ref="A226:E226"/>
    <mergeCell ref="A227:B227"/>
    <mergeCell ref="D227:E227"/>
    <mergeCell ref="A215:C215"/>
    <mergeCell ref="A216:C216"/>
    <mergeCell ref="A217:C217"/>
    <mergeCell ref="A218:C218"/>
    <mergeCell ref="A219:C219"/>
    <mergeCell ref="A220:C220"/>
    <mergeCell ref="C210:D210"/>
    <mergeCell ref="C211:D211"/>
    <mergeCell ref="C212:D212"/>
    <mergeCell ref="C213:D213"/>
    <mergeCell ref="A214:C214"/>
    <mergeCell ref="G214:H214"/>
    <mergeCell ref="A206:B206"/>
    <mergeCell ref="C206:C207"/>
    <mergeCell ref="D206:H206"/>
    <mergeCell ref="A207:B207"/>
    <mergeCell ref="D207:H207"/>
    <mergeCell ref="A208:B208"/>
    <mergeCell ref="D208:H208"/>
    <mergeCell ref="A202:B202"/>
    <mergeCell ref="D202:H202"/>
    <mergeCell ref="A203:B203"/>
    <mergeCell ref="A204:B204"/>
    <mergeCell ref="D204:H204"/>
    <mergeCell ref="A205:C205"/>
    <mergeCell ref="D205:H205"/>
    <mergeCell ref="A198:B198"/>
    <mergeCell ref="D198:H198"/>
    <mergeCell ref="A199:B199"/>
    <mergeCell ref="D199:H199"/>
    <mergeCell ref="A200:B200"/>
    <mergeCell ref="A201:B201"/>
    <mergeCell ref="D201:H201"/>
    <mergeCell ref="D194:H194"/>
    <mergeCell ref="A195:B195"/>
    <mergeCell ref="D195:H195"/>
    <mergeCell ref="A196:B196"/>
    <mergeCell ref="D196:H196"/>
    <mergeCell ref="A197:B197"/>
    <mergeCell ref="A190:B190"/>
    <mergeCell ref="D190:H190"/>
    <mergeCell ref="A191:B191"/>
    <mergeCell ref="C191:C195"/>
    <mergeCell ref="D191:H191"/>
    <mergeCell ref="A192:B192"/>
    <mergeCell ref="D192:H192"/>
    <mergeCell ref="A193:B193"/>
    <mergeCell ref="D193:H193"/>
    <mergeCell ref="A194:B194"/>
    <mergeCell ref="A187:B187"/>
    <mergeCell ref="D187:H187"/>
    <mergeCell ref="A188:B188"/>
    <mergeCell ref="D188:H188"/>
    <mergeCell ref="A189:B189"/>
    <mergeCell ref="D189:H189"/>
    <mergeCell ref="A184:B184"/>
    <mergeCell ref="D184:H184"/>
    <mergeCell ref="A185:B185"/>
    <mergeCell ref="D185:H185"/>
    <mergeCell ref="A186:B186"/>
    <mergeCell ref="D186:H186"/>
    <mergeCell ref="A181:B181"/>
    <mergeCell ref="D181:H181"/>
    <mergeCell ref="A182:B182"/>
    <mergeCell ref="D182:H182"/>
    <mergeCell ref="A183:B183"/>
    <mergeCell ref="D183:H183"/>
    <mergeCell ref="A178:B178"/>
    <mergeCell ref="D178:H178"/>
    <mergeCell ref="A179:B179"/>
    <mergeCell ref="D179:H179"/>
    <mergeCell ref="A180:B180"/>
    <mergeCell ref="D180:H180"/>
    <mergeCell ref="A175:B175"/>
    <mergeCell ref="D175:H175"/>
    <mergeCell ref="A176:B176"/>
    <mergeCell ref="D176:H176"/>
    <mergeCell ref="A177:B177"/>
    <mergeCell ref="D177:H177"/>
    <mergeCell ref="A172:B172"/>
    <mergeCell ref="D172:H172"/>
    <mergeCell ref="A173:B173"/>
    <mergeCell ref="D173:H173"/>
    <mergeCell ref="A174:B174"/>
    <mergeCell ref="D174:H174"/>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45:B145"/>
    <mergeCell ref="D145:H145"/>
    <mergeCell ref="A146:B146"/>
    <mergeCell ref="D146:H146"/>
    <mergeCell ref="A147:B147"/>
    <mergeCell ref="D147:H147"/>
    <mergeCell ref="D141:H141"/>
    <mergeCell ref="A142:B142"/>
    <mergeCell ref="D142:H142"/>
    <mergeCell ref="A143:B143"/>
    <mergeCell ref="D143:H143"/>
    <mergeCell ref="A144:B144"/>
    <mergeCell ref="D144:H144"/>
    <mergeCell ref="A137:B137"/>
    <mergeCell ref="C137:C154"/>
    <mergeCell ref="D137:H137"/>
    <mergeCell ref="A138:B138"/>
    <mergeCell ref="D138:H138"/>
    <mergeCell ref="A139:B139"/>
    <mergeCell ref="D139:H139"/>
    <mergeCell ref="A140:B140"/>
    <mergeCell ref="D140:H140"/>
    <mergeCell ref="A141:B141"/>
    <mergeCell ref="A134:B134"/>
    <mergeCell ref="D134:H134"/>
    <mergeCell ref="A135:B135"/>
    <mergeCell ref="D135:H135"/>
    <mergeCell ref="A136:B136"/>
    <mergeCell ref="D136:H136"/>
    <mergeCell ref="A131:B131"/>
    <mergeCell ref="D131:H131"/>
    <mergeCell ref="A132:B132"/>
    <mergeCell ref="D132:H132"/>
    <mergeCell ref="A133:B133"/>
    <mergeCell ref="D133:H133"/>
    <mergeCell ref="A128:B128"/>
    <mergeCell ref="D128:H128"/>
    <mergeCell ref="A129:B129"/>
    <mergeCell ref="D129:H129"/>
    <mergeCell ref="A130:B130"/>
    <mergeCell ref="D130:H130"/>
    <mergeCell ref="C123:C124"/>
    <mergeCell ref="D123:H123"/>
    <mergeCell ref="D124:H124"/>
    <mergeCell ref="A125:B125"/>
    <mergeCell ref="C125:C133"/>
    <mergeCell ref="D125:H125"/>
    <mergeCell ref="A126:B126"/>
    <mergeCell ref="D126:H126"/>
    <mergeCell ref="A127:B127"/>
    <mergeCell ref="D127:H127"/>
    <mergeCell ref="A120:B120"/>
    <mergeCell ref="D120:H120"/>
    <mergeCell ref="A121:B121"/>
    <mergeCell ref="D121:H121"/>
    <mergeCell ref="A122:C122"/>
    <mergeCell ref="D122:H122"/>
    <mergeCell ref="A117:B117"/>
    <mergeCell ref="D117:H117"/>
    <mergeCell ref="A118:B118"/>
    <mergeCell ref="D118:H118"/>
    <mergeCell ref="A119:B119"/>
    <mergeCell ref="D119:H119"/>
    <mergeCell ref="A114:B114"/>
    <mergeCell ref="D114:H114"/>
    <mergeCell ref="A115:B115"/>
    <mergeCell ref="D115:H115"/>
    <mergeCell ref="A116:B116"/>
    <mergeCell ref="D116:H116"/>
    <mergeCell ref="A111:B111"/>
    <mergeCell ref="D111:H111"/>
    <mergeCell ref="A112:B112"/>
    <mergeCell ref="D112:H112"/>
    <mergeCell ref="A113:B113"/>
    <mergeCell ref="D113:H113"/>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02:B102"/>
    <mergeCell ref="D102:H102"/>
    <mergeCell ref="A103:B103"/>
    <mergeCell ref="D103:H103"/>
    <mergeCell ref="A104:B104"/>
    <mergeCell ref="D104:H104"/>
    <mergeCell ref="A99:B99"/>
    <mergeCell ref="D99:H99"/>
    <mergeCell ref="A100:B100"/>
    <mergeCell ref="D100:H100"/>
    <mergeCell ref="A101:B101"/>
    <mergeCell ref="D101:H101"/>
    <mergeCell ref="A96:B96"/>
    <mergeCell ref="D96:H96"/>
    <mergeCell ref="A97:B97"/>
    <mergeCell ref="D97:H97"/>
    <mergeCell ref="A98:B98"/>
    <mergeCell ref="D98:H98"/>
    <mergeCell ref="A93:B93"/>
    <mergeCell ref="D93:H93"/>
    <mergeCell ref="A94:B94"/>
    <mergeCell ref="D94:H94"/>
    <mergeCell ref="A95:B95"/>
    <mergeCell ref="D95:H95"/>
    <mergeCell ref="A90:B90"/>
    <mergeCell ref="D90:H90"/>
    <mergeCell ref="A91:B91"/>
    <mergeCell ref="D91:H91"/>
    <mergeCell ref="A92:B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D70:H70"/>
    <mergeCell ref="A71:C71"/>
    <mergeCell ref="D71:H71"/>
    <mergeCell ref="A72:B72"/>
    <mergeCell ref="C72:C121"/>
    <mergeCell ref="D72:H72"/>
    <mergeCell ref="A73:B73"/>
    <mergeCell ref="D73:H73"/>
    <mergeCell ref="A74:B74"/>
    <mergeCell ref="D74:H74"/>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51:H51"/>
    <mergeCell ref="A52:A53"/>
    <mergeCell ref="D52:H53"/>
    <mergeCell ref="D54:H54"/>
    <mergeCell ref="A55:A59"/>
    <mergeCell ref="B55:B56"/>
    <mergeCell ref="C55:C56"/>
    <mergeCell ref="D55:D59"/>
    <mergeCell ref="E55:E59"/>
    <mergeCell ref="F55:F59"/>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11"/>
  <sheetViews>
    <sheetView view="pageBreakPreview" zoomScale="40" zoomScaleNormal="60" zoomScaleSheetLayoutView="40" workbookViewId="0">
      <pane ySplit="4" topLeftCell="A145" activePane="bottomLeft" state="frozen"/>
      <selection activeCell="A181" sqref="A181:B181"/>
      <selection pane="bottomLeft" activeCell="A181" sqref="A181:B181"/>
    </sheetView>
  </sheetViews>
  <sheetFormatPr defaultColWidth="9.140625" defaultRowHeight="12.75" x14ac:dyDescent="0.2"/>
  <cols>
    <col min="1" max="1" width="45.7109375" style="216" customWidth="1"/>
    <col min="2" max="2" width="80.7109375" style="217" customWidth="1"/>
    <col min="3" max="3" width="120.7109375" style="218" customWidth="1"/>
    <col min="4" max="7" width="30.7109375" style="217" customWidth="1"/>
    <col min="8" max="8" width="30.7109375" style="219" customWidth="1"/>
    <col min="9" max="16384" width="9.140625" style="219"/>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июня 2024 г.</v>
      </c>
      <c r="B2" s="6" t="s">
        <v>2</v>
      </c>
      <c r="C2" s="7" t="s">
        <v>749</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ht="50.1" customHeight="1" thickBot="1" x14ac:dyDescent="0.25">
      <c r="A5" s="24" t="s">
        <v>9</v>
      </c>
      <c r="B5" s="25"/>
      <c r="C5" s="26"/>
      <c r="D5" s="26"/>
      <c r="E5" s="26"/>
      <c r="F5" s="26"/>
      <c r="G5" s="26"/>
      <c r="H5" s="27"/>
    </row>
    <row r="6" spans="1:8" ht="24" thickBot="1" x14ac:dyDescent="0.25">
      <c r="A6" s="81"/>
      <c r="B6" s="129"/>
      <c r="C6" s="130"/>
      <c r="D6" s="267" t="s">
        <v>171</v>
      </c>
      <c r="E6" s="268" t="s">
        <v>172</v>
      </c>
      <c r="F6" s="269" t="s">
        <v>173</v>
      </c>
      <c r="G6" s="268" t="s">
        <v>174</v>
      </c>
      <c r="H6" s="270" t="s">
        <v>175</v>
      </c>
    </row>
    <row r="7" spans="1:8" s="16" customFormat="1" ht="48" customHeight="1" x14ac:dyDescent="0.2">
      <c r="A7" s="29" t="s">
        <v>10</v>
      </c>
      <c r="B7" s="30" t="s">
        <v>27</v>
      </c>
      <c r="C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"2ГИС.ЯРОСЛАВЛЬ" (версия для ПК); 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Интернет-площадки и Веб-приложения на основе Cправочника организаций "2ГИС.ЯРОСЛАВЛЬ", http://api.2gis.ru/</v>
      </c>
      <c r="D7" s="31">
        <f>F7*1.2</f>
        <v>9086.4</v>
      </c>
      <c r="E7" s="32">
        <f>F7*1.1</f>
        <v>8329.2000000000007</v>
      </c>
      <c r="F7" s="32">
        <v>7572</v>
      </c>
      <c r="G7" s="32">
        <f>F7*0.75</f>
        <v>5679</v>
      </c>
      <c r="H7" s="33">
        <f>F7*0.5</f>
        <v>3786</v>
      </c>
    </row>
    <row r="8" spans="1:8" s="16" customFormat="1" ht="132" customHeight="1" x14ac:dyDescent="0.2">
      <c r="A8" s="34"/>
      <c r="B8" s="35"/>
      <c r="C8" s="35"/>
      <c r="D8" s="36"/>
      <c r="E8" s="37"/>
      <c r="F8" s="37"/>
      <c r="G8" s="37"/>
      <c r="H8" s="38"/>
    </row>
    <row r="9" spans="1:8" s="16" customFormat="1" ht="176.25" customHeight="1" x14ac:dyDescent="0.2">
      <c r="A9" s="34"/>
      <c r="B9" s="39" t="s">
        <v>12</v>
      </c>
      <c r="C9"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"2ГИС.ЯРОСЛАВЛЬ" (версия для ПК); 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Интернет-площадки и Веб-приложения на основе Cправочника организаций "2ГИС.ЯРОСЛАВЛЬ", http://api.2gis.ru/</v>
      </c>
      <c r="D9" s="36"/>
      <c r="E9" s="37"/>
      <c r="F9" s="37"/>
      <c r="G9" s="37"/>
      <c r="H9" s="38"/>
    </row>
    <row r="10" spans="1:8" s="16" customFormat="1" ht="166.5" customHeight="1" thickBot="1" x14ac:dyDescent="0.25">
      <c r="A10" s="41"/>
      <c r="B10" s="42" t="s">
        <v>13</v>
      </c>
      <c r="C10"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10" s="44"/>
      <c r="E10" s="45"/>
      <c r="F10" s="45"/>
      <c r="G10" s="45"/>
      <c r="H10" s="46"/>
    </row>
    <row r="11" spans="1:8" s="16" customFormat="1" ht="24.95" customHeight="1" thickBot="1" x14ac:dyDescent="0.25">
      <c r="A11" s="47"/>
      <c r="B11" s="48"/>
      <c r="C11" s="49"/>
      <c r="D11" s="50"/>
      <c r="E11" s="51"/>
      <c r="F11" s="51"/>
      <c r="G11" s="51"/>
      <c r="H11" s="52"/>
    </row>
    <row r="12" spans="1:8" s="16" customFormat="1" ht="48" customHeight="1" x14ac:dyDescent="0.2">
      <c r="A12" s="53" t="s">
        <v>14</v>
      </c>
      <c r="B12" s="30" t="s">
        <v>27</v>
      </c>
      <c r="C1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"2ГИС.ЯРОСЛАВЛЬ" (версия для ПК); 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Интернет-площадки и Веб-приложения на основе Cправочника организаций "2ГИС.ЯРОСЛАВЛЬ", http://api.2gis.ru/</v>
      </c>
      <c r="D12" s="54">
        <f>F12*1.2</f>
        <v>10922.4</v>
      </c>
      <c r="E12" s="32">
        <f>F12*1.1</f>
        <v>10012.200000000001</v>
      </c>
      <c r="F12" s="32">
        <v>9102</v>
      </c>
      <c r="G12" s="32">
        <f>F12*0.75</f>
        <v>6826.5</v>
      </c>
      <c r="H12" s="33">
        <f>F12*0.5</f>
        <v>4551</v>
      </c>
    </row>
    <row r="13" spans="1:8" s="16" customFormat="1" ht="103.5" customHeight="1" x14ac:dyDescent="0.2">
      <c r="A13" s="55"/>
      <c r="B13" s="35"/>
      <c r="C13" s="35"/>
      <c r="D13" s="56"/>
      <c r="E13" s="37"/>
      <c r="F13" s="37"/>
      <c r="G13" s="37"/>
      <c r="H13" s="38"/>
    </row>
    <row r="14" spans="1:8" s="16" customFormat="1" ht="144.75" customHeight="1" x14ac:dyDescent="0.2">
      <c r="A14" s="55"/>
      <c r="B14" s="39" t="s">
        <v>12</v>
      </c>
      <c r="C14"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"2ГИС.ЯРОСЛАВЛЬ" (версия для ПК); 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Интернет-площадки и Веб-приложения на основе Cправочника организаций "2ГИС.ЯРОСЛАВЛЬ", http://api.2gis.ru/</v>
      </c>
      <c r="D14" s="56"/>
      <c r="E14" s="37"/>
      <c r="F14" s="37"/>
      <c r="G14" s="37"/>
      <c r="H14" s="38"/>
    </row>
    <row r="15" spans="1:8" s="16" customFormat="1" ht="166.5" customHeight="1" x14ac:dyDescent="0.2">
      <c r="A15" s="55"/>
      <c r="B15" s="57" t="s">
        <v>13</v>
      </c>
      <c r="C15"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15" s="56"/>
      <c r="E15" s="37"/>
      <c r="F15" s="37"/>
      <c r="G15" s="37"/>
      <c r="H15" s="38"/>
    </row>
    <row r="16" spans="1:8" s="16" customFormat="1" ht="92.25" customHeight="1" thickBot="1" x14ac:dyDescent="0.25">
      <c r="A16" s="59"/>
      <c r="B16" s="42" t="s">
        <v>16</v>
      </c>
      <c r="C16"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16" s="61"/>
      <c r="E16" s="45"/>
      <c r="F16" s="45"/>
      <c r="G16" s="45"/>
      <c r="H16" s="46"/>
    </row>
    <row r="17" spans="1:8" s="16" customFormat="1" ht="24.95" customHeight="1" thickBot="1" x14ac:dyDescent="0.25">
      <c r="A17" s="47"/>
      <c r="B17" s="62"/>
      <c r="C17" s="49"/>
      <c r="D17" s="63"/>
      <c r="E17" s="63"/>
      <c r="F17" s="63"/>
      <c r="G17" s="63"/>
      <c r="H17" s="64"/>
    </row>
    <row r="18" spans="1:8" s="16" customFormat="1" ht="112.5" customHeight="1" x14ac:dyDescent="0.2">
      <c r="A18" s="65" t="s">
        <v>17</v>
      </c>
      <c r="B18" s="66" t="s">
        <v>18</v>
      </c>
      <c r="C18" s="67"/>
      <c r="D18" s="68">
        <v>1704</v>
      </c>
      <c r="E18" s="69"/>
      <c r="F18" s="69"/>
      <c r="G18" s="69"/>
      <c r="H18" s="70"/>
    </row>
    <row r="19" spans="1:8" s="16" customFormat="1" ht="50.1" customHeight="1" x14ac:dyDescent="0.2">
      <c r="A19" s="71"/>
      <c r="B19" s="72" t="s">
        <v>19</v>
      </c>
      <c r="C19" s="73" t="str">
        <f>"Электронный справочник "&amp;$C$2&amp;" (версия для ПК)"</f>
        <v>Электронный справочник "2ГИС.ЯРОСЛАВЛЬ" (версия для ПК)</v>
      </c>
      <c r="D19" s="74"/>
      <c r="E19" s="75"/>
      <c r="F19" s="75"/>
      <c r="G19" s="75"/>
      <c r="H19" s="76"/>
    </row>
    <row r="20" spans="1:8" s="16" customFormat="1" ht="40.5" customHeight="1" x14ac:dyDescent="0.2">
      <c r="A20" s="71"/>
      <c r="B20" s="72" t="s">
        <v>20</v>
      </c>
      <c r="C20" s="35"/>
      <c r="D20" s="74"/>
      <c r="E20" s="75"/>
      <c r="F20" s="75"/>
      <c r="G20" s="75"/>
      <c r="H20" s="76"/>
    </row>
    <row r="21" spans="1:8" s="16" customFormat="1" ht="75" customHeight="1" thickBot="1" x14ac:dyDescent="0.25">
      <c r="A21" s="77"/>
      <c r="B21" s="72" t="s">
        <v>21</v>
      </c>
      <c r="C2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"2ГИС.ЯРОСЛАВЛЬ"; Электронный справочник "2ГИС.ЯРОСЛАВЛЬ" (мобильная версия 2ГИС 4.0 и выше)</v>
      </c>
      <c r="D21" s="78"/>
      <c r="E21" s="79"/>
      <c r="F21" s="79"/>
      <c r="G21" s="79"/>
      <c r="H21" s="80"/>
    </row>
    <row r="22" spans="1:8" s="16" customFormat="1" ht="24.95" customHeight="1" thickBot="1" x14ac:dyDescent="0.25">
      <c r="A22" s="81"/>
      <c r="B22" s="82"/>
      <c r="C22" s="83"/>
      <c r="D22" s="84"/>
      <c r="E22" s="85"/>
      <c r="F22" s="85"/>
      <c r="G22" s="85"/>
      <c r="H22" s="86"/>
    </row>
    <row r="23" spans="1:8" s="16" customFormat="1" ht="50.1" customHeight="1" x14ac:dyDescent="0.2">
      <c r="A23" s="65" t="s">
        <v>22</v>
      </c>
      <c r="B23" s="87" t="s">
        <v>23</v>
      </c>
      <c r="C23"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Интернет-площадки и Веб-приложения на основе Cправочника организаций "2ГИС.ЯРОСЛАВЛЬ", http://api.2gis.ru/</v>
      </c>
      <c r="D23" s="271">
        <v>210</v>
      </c>
      <c r="E23" s="272"/>
      <c r="F23" s="272"/>
      <c r="G23" s="272"/>
      <c r="H23" s="273"/>
    </row>
    <row r="24" spans="1:8" s="16" customFormat="1" ht="62.25" customHeight="1" x14ac:dyDescent="0.2">
      <c r="A24" s="71"/>
      <c r="B24" s="92"/>
      <c r="C24" s="93"/>
      <c r="D24" s="94"/>
      <c r="E24" s="95"/>
      <c r="F24" s="95"/>
      <c r="G24" s="95"/>
      <c r="H24" s="274"/>
    </row>
    <row r="25" spans="1:8" s="16" customFormat="1" ht="163.5" customHeight="1" thickBot="1" x14ac:dyDescent="0.25">
      <c r="A25" s="77"/>
      <c r="B25" s="97" t="s">
        <v>13</v>
      </c>
      <c r="C25"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25" s="275"/>
      <c r="E25" s="276"/>
      <c r="F25" s="276"/>
      <c r="G25" s="276"/>
      <c r="H25" s="277"/>
    </row>
    <row r="26" spans="1:8" s="16" customFormat="1" ht="24.95" customHeight="1" thickBot="1" x14ac:dyDescent="0.25">
      <c r="A26" s="81"/>
      <c r="B26" s="48"/>
      <c r="C26" s="49"/>
      <c r="D26" s="102"/>
      <c r="E26" s="103"/>
      <c r="F26" s="103"/>
      <c r="G26" s="103"/>
      <c r="H26" s="104"/>
    </row>
    <row r="27" spans="1:8" s="16" customFormat="1" ht="50.1" customHeight="1" x14ac:dyDescent="0.2">
      <c r="A27" s="65" t="s">
        <v>24</v>
      </c>
      <c r="B27" s="30" t="s">
        <v>27</v>
      </c>
      <c r="C27"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"2ГИС.ЯРОСЛАВЛЬ" (версия для ПК); 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v>
      </c>
      <c r="D27" s="31">
        <f>F27*1.2</f>
        <v>12729.6</v>
      </c>
      <c r="E27" s="32">
        <f>F27*1.1</f>
        <v>11668.800000000001</v>
      </c>
      <c r="F27" s="32">
        <v>10608</v>
      </c>
      <c r="G27" s="32">
        <f>F27*0.75</f>
        <v>7956</v>
      </c>
      <c r="H27" s="33">
        <f>F27*0.5</f>
        <v>5304</v>
      </c>
    </row>
    <row r="28" spans="1:8" s="16" customFormat="1" ht="99.95" customHeight="1" x14ac:dyDescent="0.2">
      <c r="A28" s="71"/>
      <c r="B28" s="35"/>
      <c r="C28" s="35"/>
      <c r="D28" s="36"/>
      <c r="E28" s="37"/>
      <c r="F28" s="37"/>
      <c r="G28" s="37"/>
      <c r="H28" s="38"/>
    </row>
    <row r="29" spans="1:8" s="16" customFormat="1" ht="99.95" customHeight="1" x14ac:dyDescent="0.2">
      <c r="A29" s="71"/>
      <c r="B29" s="105" t="s">
        <v>12</v>
      </c>
      <c r="C29"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v>
      </c>
      <c r="D29" s="36"/>
      <c r="E29" s="37"/>
      <c r="F29" s="37"/>
      <c r="G29" s="37"/>
      <c r="H29" s="38"/>
    </row>
    <row r="30" spans="1:8" s="16" customFormat="1" ht="156.75" customHeight="1" thickBot="1" x14ac:dyDescent="0.25">
      <c r="A30" s="77"/>
      <c r="B30" s="107" t="s">
        <v>13</v>
      </c>
      <c r="C30"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30" s="44"/>
      <c r="E30" s="45"/>
      <c r="F30" s="45"/>
      <c r="G30" s="45"/>
      <c r="H30" s="46"/>
    </row>
    <row r="31" spans="1:8" s="16" customFormat="1" ht="24.95" customHeight="1" thickBot="1" x14ac:dyDescent="0.25">
      <c r="A31" s="81"/>
      <c r="B31" s="48"/>
      <c r="C31" s="49"/>
      <c r="D31" s="50"/>
      <c r="E31" s="51"/>
      <c r="F31" s="51"/>
      <c r="G31" s="51"/>
      <c r="H31" s="52"/>
    </row>
    <row r="32" spans="1:8" s="16" customFormat="1" ht="50.1" customHeight="1" x14ac:dyDescent="0.2">
      <c r="A32" s="65" t="s">
        <v>26</v>
      </c>
      <c r="B32" s="30" t="s">
        <v>27</v>
      </c>
      <c r="C32"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"2ГИС.ЯРОСЛАВЛЬ" (версия для ПК); 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v>
      </c>
      <c r="D32" s="54">
        <f>F32*1.2</f>
        <v>15292.8</v>
      </c>
      <c r="E32" s="32">
        <f>F32*1.1</f>
        <v>14018.400000000001</v>
      </c>
      <c r="F32" s="32">
        <v>12744</v>
      </c>
      <c r="G32" s="32">
        <f>F32*0.75</f>
        <v>9558</v>
      </c>
      <c r="H32" s="33">
        <f>F32*0.5</f>
        <v>6372</v>
      </c>
    </row>
    <row r="33" spans="1:8" s="16" customFormat="1" ht="99.95" customHeight="1" x14ac:dyDescent="0.2">
      <c r="A33" s="71"/>
      <c r="B33" s="35"/>
      <c r="C33" s="35"/>
      <c r="D33" s="56"/>
      <c r="E33" s="37"/>
      <c r="F33" s="37"/>
      <c r="G33" s="37"/>
      <c r="H33" s="38"/>
    </row>
    <row r="34" spans="1:8" s="16" customFormat="1" ht="99.95" customHeight="1" x14ac:dyDescent="0.2">
      <c r="A34" s="71"/>
      <c r="B34" s="39" t="s">
        <v>12</v>
      </c>
      <c r="C34"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v>
      </c>
      <c r="D34" s="56"/>
      <c r="E34" s="37"/>
      <c r="F34" s="37"/>
      <c r="G34" s="37"/>
      <c r="H34" s="38"/>
    </row>
    <row r="35" spans="1:8" s="16" customFormat="1" ht="156.75" customHeight="1" x14ac:dyDescent="0.2">
      <c r="A35" s="71"/>
      <c r="B35" s="57" t="s">
        <v>13</v>
      </c>
      <c r="C35"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35" s="56"/>
      <c r="E35" s="37"/>
      <c r="F35" s="37"/>
      <c r="G35" s="37"/>
      <c r="H35" s="38"/>
    </row>
    <row r="36" spans="1:8" s="16" customFormat="1" ht="92.25" customHeight="1" thickBot="1" x14ac:dyDescent="0.25">
      <c r="A36" s="77"/>
      <c r="B36" s="42" t="s">
        <v>16</v>
      </c>
      <c r="C36"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36" s="61"/>
      <c r="E36" s="45"/>
      <c r="F36" s="45"/>
      <c r="G36" s="45"/>
      <c r="H36" s="46"/>
    </row>
    <row r="37" spans="1:8" s="16" customFormat="1" ht="24.95" customHeight="1" thickBot="1" x14ac:dyDescent="0.25">
      <c r="A37" s="112"/>
      <c r="B37" s="62"/>
      <c r="C37" s="49"/>
      <c r="D37" s="63"/>
      <c r="E37" s="63"/>
      <c r="F37" s="63"/>
      <c r="G37" s="63"/>
      <c r="H37" s="64"/>
    </row>
    <row r="38" spans="1:8" s="16" customFormat="1" ht="125.1" customHeight="1" x14ac:dyDescent="0.2">
      <c r="A38" s="65" t="s">
        <v>28</v>
      </c>
      <c r="B38" s="66" t="s">
        <v>29</v>
      </c>
      <c r="C38" s="67"/>
      <c r="D38" s="68">
        <v>2400</v>
      </c>
      <c r="E38" s="69"/>
      <c r="F38" s="69"/>
      <c r="G38" s="69"/>
      <c r="H38" s="70"/>
    </row>
    <row r="39" spans="1:8" s="16" customFormat="1" ht="50.1" customHeight="1" x14ac:dyDescent="0.2">
      <c r="A39" s="71"/>
      <c r="B39" s="72" t="s">
        <v>19</v>
      </c>
      <c r="C39" s="73" t="str">
        <f>"Электронный справочник "&amp;$C$2&amp;" (версия для ПК)"</f>
        <v>Электронный справочник "2ГИС.ЯРОСЛАВЛЬ" (версия для ПК)</v>
      </c>
      <c r="D39" s="74"/>
      <c r="E39" s="75"/>
      <c r="F39" s="75"/>
      <c r="G39" s="75"/>
      <c r="H39" s="76"/>
    </row>
    <row r="40" spans="1:8" s="16" customFormat="1" ht="50.1" customHeight="1" x14ac:dyDescent="0.2">
      <c r="A40" s="71"/>
      <c r="B40" s="72" t="s">
        <v>20</v>
      </c>
      <c r="C40" s="35"/>
      <c r="D40" s="74"/>
      <c r="E40" s="75"/>
      <c r="F40" s="75"/>
      <c r="G40" s="75"/>
      <c r="H40" s="76"/>
    </row>
    <row r="41" spans="1:8" s="16" customFormat="1" ht="75" customHeight="1" thickBot="1" x14ac:dyDescent="0.25">
      <c r="A41" s="77"/>
      <c r="B41" s="72" t="s">
        <v>21</v>
      </c>
      <c r="C41" s="40"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"2ГИС.ЯРОСЛАВЛЬ"; Электронный справочник "2ГИС.ЯРОСЛАВЛЬ" (мобильная версия 2ГИС 4.0 и выше)</v>
      </c>
      <c r="D41" s="78"/>
      <c r="E41" s="79"/>
      <c r="F41" s="79"/>
      <c r="G41" s="79"/>
      <c r="H41" s="80"/>
    </row>
    <row r="42" spans="1:8" s="16" customFormat="1" ht="24.95" customHeight="1" thickBot="1" x14ac:dyDescent="0.25">
      <c r="A42" s="81"/>
      <c r="B42" s="82"/>
      <c r="C42" s="83"/>
      <c r="D42" s="113"/>
      <c r="E42" s="114"/>
      <c r="F42" s="114"/>
      <c r="G42" s="114"/>
      <c r="H42" s="115"/>
    </row>
    <row r="43" spans="1:8" s="16" customFormat="1" ht="50.1" customHeight="1" x14ac:dyDescent="0.2">
      <c r="A43" s="65" t="s">
        <v>30</v>
      </c>
      <c r="B43" s="87" t="s">
        <v>23</v>
      </c>
      <c r="C43"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v>
      </c>
      <c r="D43" s="68">
        <v>300</v>
      </c>
      <c r="E43" s="69"/>
      <c r="F43" s="69"/>
      <c r="G43" s="69"/>
      <c r="H43" s="70"/>
    </row>
    <row r="44" spans="1:8" s="16" customFormat="1" ht="69.75" customHeight="1" x14ac:dyDescent="0.2">
      <c r="A44" s="71"/>
      <c r="B44" s="92"/>
      <c r="C44" s="93"/>
      <c r="D44" s="74"/>
      <c r="E44" s="75"/>
      <c r="F44" s="75"/>
      <c r="G44" s="75"/>
      <c r="H44" s="76"/>
    </row>
    <row r="45" spans="1:8" s="16" customFormat="1" ht="155.25" customHeight="1" x14ac:dyDescent="0.2">
      <c r="A45" s="71"/>
      <c r="B45" s="105" t="s">
        <v>13</v>
      </c>
      <c r="C45"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45" s="74"/>
      <c r="E45" s="75"/>
      <c r="F45" s="75"/>
      <c r="G45" s="75"/>
      <c r="H45" s="76"/>
    </row>
    <row r="46" spans="1:8" s="16" customFormat="1" ht="168.75" customHeight="1" thickBot="1" x14ac:dyDescent="0.25">
      <c r="A46" s="77"/>
      <c r="B46" s="107" t="s">
        <v>13</v>
      </c>
      <c r="C46"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46" s="78"/>
      <c r="E46" s="79"/>
      <c r="F46" s="79"/>
      <c r="G46" s="79"/>
      <c r="H46" s="80"/>
    </row>
    <row r="47" spans="1:8" s="16" customFormat="1" ht="24.95" customHeight="1" thickBot="1" x14ac:dyDescent="0.25">
      <c r="A47" s="81"/>
      <c r="B47" s="82"/>
      <c r="C47" s="83"/>
      <c r="D47" s="113"/>
      <c r="E47" s="114"/>
      <c r="F47" s="114"/>
      <c r="G47" s="114"/>
      <c r="H47" s="115"/>
    </row>
    <row r="48" spans="1:8" s="16" customFormat="1" ht="48" customHeight="1" x14ac:dyDescent="0.2">
      <c r="A48" s="29" t="s">
        <v>31</v>
      </c>
      <c r="B48" s="30" t="s">
        <v>27</v>
      </c>
      <c r="C4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"2ГИС.ЯРОСЛАВЛЬ" (версия для ПК); 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Интернет-площадки и Веб-приложения на основе Cправочника организаций "2ГИС.ЯРОСЛАВЛЬ", http://api.2gis.ru/</v>
      </c>
      <c r="D48" s="31">
        <f>F48*1.2</f>
        <v>10908</v>
      </c>
      <c r="E48" s="32">
        <f>F48*1.1</f>
        <v>9999</v>
      </c>
      <c r="F48" s="32">
        <v>9090</v>
      </c>
      <c r="G48" s="32">
        <f>F48*0.75</f>
        <v>6817.5</v>
      </c>
      <c r="H48" s="33">
        <f>F48*0.5</f>
        <v>4545</v>
      </c>
    </row>
    <row r="49" spans="1:8" s="16" customFormat="1" ht="132" customHeight="1" x14ac:dyDescent="0.2">
      <c r="A49" s="34"/>
      <c r="B49" s="35"/>
      <c r="C49" s="35"/>
      <c r="D49" s="36"/>
      <c r="E49" s="37"/>
      <c r="F49" s="37"/>
      <c r="G49" s="37"/>
      <c r="H49" s="38"/>
    </row>
    <row r="50" spans="1:8" s="16" customFormat="1" ht="127.5" customHeight="1" x14ac:dyDescent="0.2">
      <c r="A50" s="34"/>
      <c r="B50" s="39" t="s">
        <v>12</v>
      </c>
      <c r="C50"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"2ГИС.ЯРОСЛАВЛЬ" (версия для ПК); 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Интернет-площадки и Веб-приложения на основе Cправочника организаций "2ГИС.ЯРОСЛАВЛЬ", http://api.2gis.ru/</v>
      </c>
      <c r="D50" s="36"/>
      <c r="E50" s="37"/>
      <c r="F50" s="37"/>
      <c r="G50" s="37"/>
      <c r="H50" s="38"/>
    </row>
    <row r="51" spans="1:8" s="16" customFormat="1" ht="127.5" customHeight="1" thickBot="1" x14ac:dyDescent="0.25">
      <c r="A51" s="119"/>
      <c r="B51" s="120" t="s">
        <v>33</v>
      </c>
      <c r="C51"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51" s="121"/>
      <c r="E51" s="122"/>
      <c r="F51" s="122"/>
      <c r="G51" s="122"/>
      <c r="H51" s="123"/>
    </row>
    <row r="52" spans="1:8" s="16" customFormat="1" ht="166.5" customHeight="1" thickBot="1" x14ac:dyDescent="0.25">
      <c r="A52" s="41"/>
      <c r="B52" s="42" t="s">
        <v>13</v>
      </c>
      <c r="C52"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52" s="44"/>
      <c r="E52" s="45"/>
      <c r="F52" s="45"/>
      <c r="G52" s="45"/>
      <c r="H52" s="46"/>
    </row>
    <row r="53" spans="1:8" s="16" customFormat="1" ht="24.95" customHeight="1" thickBot="1" x14ac:dyDescent="0.25">
      <c r="A53" s="47"/>
      <c r="B53" s="48"/>
      <c r="C53" s="49"/>
      <c r="D53" s="50"/>
      <c r="E53" s="51"/>
      <c r="F53" s="51"/>
      <c r="G53" s="51"/>
      <c r="H53" s="52"/>
    </row>
    <row r="54" spans="1:8" s="16" customFormat="1" ht="48" customHeight="1" x14ac:dyDescent="0.2">
      <c r="A54" s="53" t="s">
        <v>35</v>
      </c>
      <c r="B54" s="30" t="s">
        <v>27</v>
      </c>
      <c r="C54"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"2ГИС.ЯРОСЛАВЛЬ" (версия для ПК); 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Интернет-площадки и Веб-приложения на основе Cправочника организаций "2ГИС.ЯРОСЛАВЛЬ", http://api.2gis.ru/</v>
      </c>
      <c r="D54" s="54">
        <f>F54*1.2</f>
        <v>13111.199999999999</v>
      </c>
      <c r="E54" s="32">
        <f>F54*1.1</f>
        <v>12018.6</v>
      </c>
      <c r="F54" s="32">
        <v>10926</v>
      </c>
      <c r="G54" s="32">
        <f>F54*0.75</f>
        <v>8194.5</v>
      </c>
      <c r="H54" s="33">
        <f>F54*0.5</f>
        <v>5463</v>
      </c>
    </row>
    <row r="55" spans="1:8" s="16" customFormat="1" ht="132" customHeight="1" x14ac:dyDescent="0.2">
      <c r="A55" s="55"/>
      <c r="B55" s="35"/>
      <c r="C55" s="35"/>
      <c r="D55" s="56"/>
      <c r="E55" s="37"/>
      <c r="F55" s="37"/>
      <c r="G55" s="37"/>
      <c r="H55" s="38"/>
    </row>
    <row r="56" spans="1:8" s="16" customFormat="1" ht="138.94999999999999" customHeight="1" x14ac:dyDescent="0.2">
      <c r="A56" s="55"/>
      <c r="B56" s="39" t="s">
        <v>12</v>
      </c>
      <c r="C56"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"2ГИС.ЯРОСЛАВЛЬ" (версия для ПК); 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Интернет-площадки и Веб-приложения на основе Cправочника организаций "2ГИС.ЯРОСЛАВЛЬ", http://api.2gis.ru/</v>
      </c>
      <c r="D56" s="56"/>
      <c r="E56" s="37"/>
      <c r="F56" s="37"/>
      <c r="G56" s="37"/>
      <c r="H56" s="38"/>
    </row>
    <row r="57" spans="1:8" s="16" customFormat="1" ht="166.5" customHeight="1" x14ac:dyDescent="0.2">
      <c r="A57" s="55"/>
      <c r="B57" s="57" t="s">
        <v>13</v>
      </c>
      <c r="C57"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57" s="56"/>
      <c r="E57" s="37"/>
      <c r="F57" s="37"/>
      <c r="G57" s="37"/>
      <c r="H57" s="38"/>
    </row>
    <row r="58" spans="1:8" s="16" customFormat="1" ht="92.25" customHeight="1" thickBot="1" x14ac:dyDescent="0.25">
      <c r="A58" s="59"/>
      <c r="B58" s="42" t="s">
        <v>36</v>
      </c>
      <c r="C58"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58" s="61"/>
      <c r="E58" s="45"/>
      <c r="F58" s="45"/>
      <c r="G58" s="45"/>
      <c r="H58" s="46"/>
    </row>
    <row r="59" spans="1:8" s="16" customFormat="1" ht="24.95" customHeight="1" thickBot="1" x14ac:dyDescent="0.25">
      <c r="A59" s="81"/>
      <c r="B59" s="82"/>
      <c r="C59" s="83"/>
      <c r="D59" s="84"/>
      <c r="E59" s="85"/>
      <c r="F59" s="85"/>
      <c r="G59" s="85"/>
      <c r="H59" s="86"/>
    </row>
    <row r="60" spans="1:8" s="16" customFormat="1" ht="50.1" customHeight="1" x14ac:dyDescent="0.2">
      <c r="A60" s="65" t="s">
        <v>37</v>
      </c>
      <c r="B60" s="87" t="s">
        <v>23</v>
      </c>
      <c r="C60"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Интернет-площадки и Веб-приложения на основе Cправочника организаций "2ГИС.ЯРОСЛАВЛЬ", http://api.2gis.ru/</v>
      </c>
      <c r="D60" s="271">
        <v>210</v>
      </c>
      <c r="E60" s="272"/>
      <c r="F60" s="272"/>
      <c r="G60" s="272"/>
      <c r="H60" s="273"/>
    </row>
    <row r="61" spans="1:8" s="16" customFormat="1" ht="94.5" customHeight="1" x14ac:dyDescent="0.2">
      <c r="A61" s="71"/>
      <c r="B61" s="92"/>
      <c r="C61" s="93"/>
      <c r="D61" s="94"/>
      <c r="E61" s="95"/>
      <c r="F61" s="95"/>
      <c r="G61" s="95"/>
      <c r="H61" s="274"/>
    </row>
    <row r="62" spans="1:8" s="16" customFormat="1" ht="163.5" customHeight="1" thickBot="1" x14ac:dyDescent="0.25">
      <c r="A62" s="77"/>
      <c r="B62" s="97" t="s">
        <v>13</v>
      </c>
      <c r="C62"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62" s="275"/>
      <c r="E62" s="276"/>
      <c r="F62" s="276"/>
      <c r="G62" s="276"/>
      <c r="H62" s="277"/>
    </row>
    <row r="63" spans="1:8" ht="21.75" thickBot="1" x14ac:dyDescent="0.25">
      <c r="A63" s="81"/>
      <c r="B63" s="129"/>
      <c r="C63" s="130"/>
      <c r="D63" s="113"/>
      <c r="E63" s="114"/>
      <c r="F63" s="114"/>
      <c r="G63" s="114"/>
      <c r="H63" s="115"/>
    </row>
    <row r="64" spans="1:8" ht="50.1" customHeight="1" thickBot="1" x14ac:dyDescent="0.25">
      <c r="A64" s="136" t="s">
        <v>38</v>
      </c>
      <c r="B64" s="137"/>
      <c r="C64" s="137"/>
      <c r="D64" s="138" t="str">
        <f>"от "&amp;MIN(D65:D94)&amp;" до "&amp;MAX(D65:D94)</f>
        <v>от 1038 до 31140</v>
      </c>
      <c r="E64" s="139"/>
      <c r="F64" s="139"/>
      <c r="G64" s="139"/>
      <c r="H64" s="140"/>
    </row>
    <row r="65" spans="1:8" ht="37.5" customHeight="1" x14ac:dyDescent="0.2">
      <c r="A65" s="141" t="s">
        <v>39</v>
      </c>
      <c r="B65" s="142"/>
      <c r="C65" s="282" t="str">
        <f>"Электронный справочник на основе Справочника организаций"&amp;$C$2&amp;" (версия для ПК)"</f>
        <v>Электронный справочник на основе Справочника организаций"2ГИС.ЯРОСЛАВЛЬ" (версия для ПК)</v>
      </c>
      <c r="D65" s="144">
        <v>1038</v>
      </c>
      <c r="E65" s="145"/>
      <c r="F65" s="145"/>
      <c r="G65" s="145"/>
      <c r="H65" s="146"/>
    </row>
    <row r="66" spans="1:8" ht="37.5" customHeight="1" x14ac:dyDescent="0.2">
      <c r="A66" s="147" t="s">
        <v>40</v>
      </c>
      <c r="B66" s="148"/>
      <c r="C66" s="143"/>
      <c r="D66" s="36">
        <v>2076</v>
      </c>
      <c r="E66" s="37"/>
      <c r="F66" s="37"/>
      <c r="G66" s="37"/>
      <c r="H66" s="38"/>
    </row>
    <row r="67" spans="1:8" ht="37.5" customHeight="1" x14ac:dyDescent="0.2">
      <c r="A67" s="147" t="s">
        <v>41</v>
      </c>
      <c r="B67" s="148"/>
      <c r="C67" s="143"/>
      <c r="D67" s="36">
        <v>3114</v>
      </c>
      <c r="E67" s="37"/>
      <c r="F67" s="37"/>
      <c r="G67" s="37"/>
      <c r="H67" s="38"/>
    </row>
    <row r="68" spans="1:8" ht="37.5" customHeight="1" x14ac:dyDescent="0.2">
      <c r="A68" s="147" t="s">
        <v>42</v>
      </c>
      <c r="B68" s="148"/>
      <c r="C68" s="143"/>
      <c r="D68" s="36">
        <v>4152</v>
      </c>
      <c r="E68" s="37"/>
      <c r="F68" s="37"/>
      <c r="G68" s="37"/>
      <c r="H68" s="38"/>
    </row>
    <row r="69" spans="1:8" ht="37.5" customHeight="1" x14ac:dyDescent="0.2">
      <c r="A69" s="147" t="s">
        <v>43</v>
      </c>
      <c r="B69" s="148"/>
      <c r="C69" s="143"/>
      <c r="D69" s="36">
        <v>5190</v>
      </c>
      <c r="E69" s="37"/>
      <c r="F69" s="37"/>
      <c r="G69" s="37"/>
      <c r="H69" s="38"/>
    </row>
    <row r="70" spans="1:8" ht="37.5" customHeight="1" x14ac:dyDescent="0.2">
      <c r="A70" s="147" t="s">
        <v>44</v>
      </c>
      <c r="B70" s="148"/>
      <c r="C70" s="143"/>
      <c r="D70" s="36">
        <v>6228</v>
      </c>
      <c r="E70" s="37"/>
      <c r="F70" s="37"/>
      <c r="G70" s="37"/>
      <c r="H70" s="38"/>
    </row>
    <row r="71" spans="1:8" ht="37.5" customHeight="1" x14ac:dyDescent="0.2">
      <c r="A71" s="147" t="s">
        <v>45</v>
      </c>
      <c r="B71" s="148"/>
      <c r="C71" s="143"/>
      <c r="D71" s="36">
        <v>7266</v>
      </c>
      <c r="E71" s="37"/>
      <c r="F71" s="37"/>
      <c r="G71" s="37"/>
      <c r="H71" s="38"/>
    </row>
    <row r="72" spans="1:8" ht="37.5" customHeight="1" x14ac:dyDescent="0.2">
      <c r="A72" s="147" t="s">
        <v>46</v>
      </c>
      <c r="B72" s="148"/>
      <c r="C72" s="143"/>
      <c r="D72" s="36">
        <v>8304</v>
      </c>
      <c r="E72" s="37"/>
      <c r="F72" s="37"/>
      <c r="G72" s="37"/>
      <c r="H72" s="38"/>
    </row>
    <row r="73" spans="1:8" ht="37.5" customHeight="1" x14ac:dyDescent="0.2">
      <c r="A73" s="147" t="s">
        <v>47</v>
      </c>
      <c r="B73" s="148"/>
      <c r="C73" s="143"/>
      <c r="D73" s="36">
        <v>9342</v>
      </c>
      <c r="E73" s="37"/>
      <c r="F73" s="37"/>
      <c r="G73" s="37"/>
      <c r="H73" s="38"/>
    </row>
    <row r="74" spans="1:8" ht="37.5" customHeight="1" x14ac:dyDescent="0.2">
      <c r="A74" s="147" t="s">
        <v>48</v>
      </c>
      <c r="B74" s="148"/>
      <c r="C74" s="143"/>
      <c r="D74" s="36">
        <v>10380</v>
      </c>
      <c r="E74" s="37"/>
      <c r="F74" s="37"/>
      <c r="G74" s="37"/>
      <c r="H74" s="38"/>
    </row>
    <row r="75" spans="1:8" ht="37.5" customHeight="1" x14ac:dyDescent="0.2">
      <c r="A75" s="147" t="s">
        <v>49</v>
      </c>
      <c r="B75" s="148"/>
      <c r="C75" s="143"/>
      <c r="D75" s="36">
        <v>11418</v>
      </c>
      <c r="E75" s="37"/>
      <c r="F75" s="37"/>
      <c r="G75" s="37"/>
      <c r="H75" s="38"/>
    </row>
    <row r="76" spans="1:8" ht="37.5" customHeight="1" x14ac:dyDescent="0.2">
      <c r="A76" s="147" t="s">
        <v>50</v>
      </c>
      <c r="B76" s="148"/>
      <c r="C76" s="143"/>
      <c r="D76" s="36">
        <v>12456</v>
      </c>
      <c r="E76" s="37"/>
      <c r="F76" s="37"/>
      <c r="G76" s="37"/>
      <c r="H76" s="38"/>
    </row>
    <row r="77" spans="1:8" ht="37.5" customHeight="1" x14ac:dyDescent="0.2">
      <c r="A77" s="147" t="s">
        <v>51</v>
      </c>
      <c r="B77" s="148"/>
      <c r="C77" s="143"/>
      <c r="D77" s="36">
        <v>13494</v>
      </c>
      <c r="E77" s="37"/>
      <c r="F77" s="37"/>
      <c r="G77" s="37"/>
      <c r="H77" s="38"/>
    </row>
    <row r="78" spans="1:8" ht="37.5" customHeight="1" x14ac:dyDescent="0.2">
      <c r="A78" s="147" t="s">
        <v>52</v>
      </c>
      <c r="B78" s="148"/>
      <c r="C78" s="143"/>
      <c r="D78" s="36">
        <v>14532</v>
      </c>
      <c r="E78" s="37"/>
      <c r="F78" s="37"/>
      <c r="G78" s="37"/>
      <c r="H78" s="38"/>
    </row>
    <row r="79" spans="1:8" ht="37.5" customHeight="1" x14ac:dyDescent="0.2">
      <c r="A79" s="147" t="s">
        <v>53</v>
      </c>
      <c r="B79" s="148"/>
      <c r="C79" s="143"/>
      <c r="D79" s="36">
        <v>15570</v>
      </c>
      <c r="E79" s="37"/>
      <c r="F79" s="37"/>
      <c r="G79" s="37"/>
      <c r="H79" s="38"/>
    </row>
    <row r="80" spans="1:8" ht="37.5" customHeight="1" x14ac:dyDescent="0.2">
      <c r="A80" s="147" t="s">
        <v>54</v>
      </c>
      <c r="B80" s="148"/>
      <c r="C80" s="143"/>
      <c r="D80" s="36">
        <v>16608</v>
      </c>
      <c r="E80" s="37"/>
      <c r="F80" s="37"/>
      <c r="G80" s="37"/>
      <c r="H80" s="38"/>
    </row>
    <row r="81" spans="1:8" ht="37.5" customHeight="1" x14ac:dyDescent="0.2">
      <c r="A81" s="147" t="s">
        <v>55</v>
      </c>
      <c r="B81" s="148"/>
      <c r="C81" s="143"/>
      <c r="D81" s="36">
        <v>17646</v>
      </c>
      <c r="E81" s="37"/>
      <c r="F81" s="37"/>
      <c r="G81" s="37"/>
      <c r="H81" s="38"/>
    </row>
    <row r="82" spans="1:8" ht="37.5" customHeight="1" x14ac:dyDescent="0.2">
      <c r="A82" s="147" t="s">
        <v>56</v>
      </c>
      <c r="B82" s="148"/>
      <c r="C82" s="143"/>
      <c r="D82" s="36">
        <v>18684</v>
      </c>
      <c r="E82" s="37"/>
      <c r="F82" s="37"/>
      <c r="G82" s="37"/>
      <c r="H82" s="38"/>
    </row>
    <row r="83" spans="1:8" ht="37.5" customHeight="1" x14ac:dyDescent="0.2">
      <c r="A83" s="147" t="s">
        <v>57</v>
      </c>
      <c r="B83" s="148"/>
      <c r="C83" s="143"/>
      <c r="D83" s="36">
        <v>19722</v>
      </c>
      <c r="E83" s="37"/>
      <c r="F83" s="37"/>
      <c r="G83" s="37"/>
      <c r="H83" s="38"/>
    </row>
    <row r="84" spans="1:8" ht="37.5" customHeight="1" x14ac:dyDescent="0.2">
      <c r="A84" s="147" t="s">
        <v>58</v>
      </c>
      <c r="B84" s="148"/>
      <c r="C84" s="143"/>
      <c r="D84" s="36">
        <v>20760</v>
      </c>
      <c r="E84" s="37"/>
      <c r="F84" s="37"/>
      <c r="G84" s="37"/>
      <c r="H84" s="38"/>
    </row>
    <row r="85" spans="1:8" ht="37.5" customHeight="1" x14ac:dyDescent="0.2">
      <c r="A85" s="147" t="s">
        <v>181</v>
      </c>
      <c r="B85" s="148"/>
      <c r="C85" s="143"/>
      <c r="D85" s="36">
        <v>21798</v>
      </c>
      <c r="E85" s="37"/>
      <c r="F85" s="37"/>
      <c r="G85" s="37"/>
      <c r="H85" s="38"/>
    </row>
    <row r="86" spans="1:8" ht="37.5" customHeight="1" x14ac:dyDescent="0.2">
      <c r="A86" s="147" t="s">
        <v>182</v>
      </c>
      <c r="B86" s="148"/>
      <c r="C86" s="143"/>
      <c r="D86" s="36">
        <v>22836</v>
      </c>
      <c r="E86" s="37"/>
      <c r="F86" s="37"/>
      <c r="G86" s="37"/>
      <c r="H86" s="38"/>
    </row>
    <row r="87" spans="1:8" ht="37.5" customHeight="1" x14ac:dyDescent="0.2">
      <c r="A87" s="147" t="s">
        <v>183</v>
      </c>
      <c r="B87" s="148"/>
      <c r="C87" s="143"/>
      <c r="D87" s="36">
        <v>23874</v>
      </c>
      <c r="E87" s="37"/>
      <c r="F87" s="37"/>
      <c r="G87" s="37"/>
      <c r="H87" s="38"/>
    </row>
    <row r="88" spans="1:8" ht="37.5" customHeight="1" x14ac:dyDescent="0.2">
      <c r="A88" s="147" t="s">
        <v>184</v>
      </c>
      <c r="B88" s="148"/>
      <c r="C88" s="143"/>
      <c r="D88" s="36">
        <v>24912</v>
      </c>
      <c r="E88" s="37"/>
      <c r="F88" s="37"/>
      <c r="G88" s="37"/>
      <c r="H88" s="38"/>
    </row>
    <row r="89" spans="1:8" ht="37.5" customHeight="1" x14ac:dyDescent="0.2">
      <c r="A89" s="147" t="s">
        <v>185</v>
      </c>
      <c r="B89" s="148"/>
      <c r="C89" s="143"/>
      <c r="D89" s="36">
        <v>25950</v>
      </c>
      <c r="E89" s="37"/>
      <c r="F89" s="37"/>
      <c r="G89" s="37"/>
      <c r="H89" s="38"/>
    </row>
    <row r="90" spans="1:8" ht="37.5" customHeight="1" x14ac:dyDescent="0.2">
      <c r="A90" s="147" t="s">
        <v>186</v>
      </c>
      <c r="B90" s="148"/>
      <c r="C90" s="143"/>
      <c r="D90" s="36">
        <v>26988</v>
      </c>
      <c r="E90" s="37"/>
      <c r="F90" s="37"/>
      <c r="G90" s="37"/>
      <c r="H90" s="38"/>
    </row>
    <row r="91" spans="1:8" ht="37.5" customHeight="1" x14ac:dyDescent="0.2">
      <c r="A91" s="147" t="s">
        <v>187</v>
      </c>
      <c r="B91" s="148"/>
      <c r="C91" s="143"/>
      <c r="D91" s="36">
        <v>28026</v>
      </c>
      <c r="E91" s="37"/>
      <c r="F91" s="37"/>
      <c r="G91" s="37"/>
      <c r="H91" s="38"/>
    </row>
    <row r="92" spans="1:8" ht="37.5" customHeight="1" x14ac:dyDescent="0.2">
      <c r="A92" s="147" t="s">
        <v>188</v>
      </c>
      <c r="B92" s="148"/>
      <c r="C92" s="143"/>
      <c r="D92" s="36">
        <v>29064</v>
      </c>
      <c r="E92" s="37"/>
      <c r="F92" s="37"/>
      <c r="G92" s="37"/>
      <c r="H92" s="38"/>
    </row>
    <row r="93" spans="1:8" ht="37.5" customHeight="1" x14ac:dyDescent="0.2">
      <c r="A93" s="147" t="s">
        <v>189</v>
      </c>
      <c r="B93" s="148"/>
      <c r="C93" s="143"/>
      <c r="D93" s="36">
        <v>30102</v>
      </c>
      <c r="E93" s="37"/>
      <c r="F93" s="37"/>
      <c r="G93" s="37"/>
      <c r="H93" s="38"/>
    </row>
    <row r="94" spans="1:8" ht="37.5" customHeight="1" thickBot="1" x14ac:dyDescent="0.25">
      <c r="A94" s="147" t="s">
        <v>190</v>
      </c>
      <c r="B94" s="148"/>
      <c r="C94" s="143"/>
      <c r="D94" s="36">
        <v>31140</v>
      </c>
      <c r="E94" s="37"/>
      <c r="F94" s="37"/>
      <c r="G94" s="37"/>
      <c r="H94" s="38"/>
    </row>
    <row r="95" spans="1:8" ht="50.1" customHeight="1" thickBot="1" x14ac:dyDescent="0.25">
      <c r="A95" s="136" t="s">
        <v>59</v>
      </c>
      <c r="B95" s="137"/>
      <c r="C95" s="137"/>
      <c r="D95" s="138" t="str">
        <f>"от "&amp;MIN(D96:D105)&amp;" до "&amp;MAX(D96:D105)</f>
        <v>от 348 до 3576</v>
      </c>
      <c r="E95" s="139"/>
      <c r="F95" s="139"/>
      <c r="G95" s="139"/>
      <c r="H95" s="140"/>
    </row>
    <row r="96" spans="1:8" ht="151.5" x14ac:dyDescent="0.2">
      <c r="A96" s="149" t="s">
        <v>60</v>
      </c>
      <c r="B96" s="150" t="s">
        <v>13</v>
      </c>
      <c r="C96" s="151" t="str">
        <f t="shared" ref="C9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96" s="144">
        <v>1530</v>
      </c>
      <c r="E96" s="145"/>
      <c r="F96" s="145"/>
      <c r="G96" s="145"/>
      <c r="H96" s="146"/>
    </row>
    <row r="97" spans="1:8" ht="37.5" customHeight="1" x14ac:dyDescent="0.2">
      <c r="A97" s="160" t="s">
        <v>61</v>
      </c>
      <c r="B97" s="285"/>
      <c r="C97" s="156" t="str">
        <f>"Электронный справочник на основе Справочника организаций"&amp;$C$2&amp;" (версия для ПК)"</f>
        <v>Электронный справочник на основе Справочника организаций"2ГИС.ЯРОСЛАВЛЬ" (версия для ПК)</v>
      </c>
      <c r="D97" s="56">
        <v>348</v>
      </c>
      <c r="E97" s="37"/>
      <c r="F97" s="37"/>
      <c r="G97" s="37"/>
      <c r="H97" s="38"/>
    </row>
    <row r="98" spans="1:8" ht="37.5" customHeight="1" x14ac:dyDescent="0.2">
      <c r="A98" s="160" t="s">
        <v>62</v>
      </c>
      <c r="B98" s="285"/>
      <c r="C98" s="159"/>
      <c r="D98" s="56">
        <v>3570</v>
      </c>
      <c r="E98" s="37"/>
      <c r="F98" s="37"/>
      <c r="G98" s="37"/>
      <c r="H98" s="38"/>
    </row>
    <row r="99" spans="1:8" ht="37.5" customHeight="1" x14ac:dyDescent="0.2">
      <c r="A99" s="160" t="s">
        <v>63</v>
      </c>
      <c r="B99" s="285"/>
      <c r="C99" s="159"/>
      <c r="D99" s="56">
        <v>1104</v>
      </c>
      <c r="E99" s="37"/>
      <c r="F99" s="37"/>
      <c r="G99" s="37"/>
      <c r="H99" s="38"/>
    </row>
    <row r="100" spans="1:8" ht="37.5" customHeight="1" x14ac:dyDescent="0.2">
      <c r="A100" s="154" t="s">
        <v>64</v>
      </c>
      <c r="B100" s="204"/>
      <c r="C100" s="159"/>
      <c r="D100" s="56">
        <v>2208</v>
      </c>
      <c r="E100" s="37"/>
      <c r="F100" s="37"/>
      <c r="G100" s="37"/>
      <c r="H100" s="38"/>
    </row>
    <row r="101" spans="1:8" ht="37.5" customHeight="1" x14ac:dyDescent="0.2">
      <c r="A101" s="160" t="s">
        <v>65</v>
      </c>
      <c r="B101" s="285"/>
      <c r="C101" s="159"/>
      <c r="D101" s="36">
        <v>432</v>
      </c>
      <c r="E101" s="37"/>
      <c r="F101" s="37"/>
      <c r="G101" s="37"/>
      <c r="H101" s="38"/>
    </row>
    <row r="102" spans="1:8" ht="37.5" customHeight="1" x14ac:dyDescent="0.2">
      <c r="A102" s="160" t="s">
        <v>66</v>
      </c>
      <c r="B102" s="285"/>
      <c r="C102" s="159"/>
      <c r="D102" s="36">
        <v>432</v>
      </c>
      <c r="E102" s="37"/>
      <c r="F102" s="37"/>
      <c r="G102" s="37"/>
      <c r="H102" s="38"/>
    </row>
    <row r="103" spans="1:8" ht="37.5" customHeight="1" x14ac:dyDescent="0.2">
      <c r="A103" s="160" t="s">
        <v>67</v>
      </c>
      <c r="B103" s="285"/>
      <c r="C103" s="159"/>
      <c r="D103" s="36">
        <v>864</v>
      </c>
      <c r="E103" s="37"/>
      <c r="F103" s="37"/>
      <c r="G103" s="37"/>
      <c r="H103" s="38"/>
    </row>
    <row r="104" spans="1:8" ht="37.5" customHeight="1" x14ac:dyDescent="0.2">
      <c r="A104" s="160" t="s">
        <v>68</v>
      </c>
      <c r="B104" s="285"/>
      <c r="C104" s="159"/>
      <c r="D104" s="36">
        <v>1296</v>
      </c>
      <c r="E104" s="37"/>
      <c r="F104" s="37"/>
      <c r="G104" s="37"/>
      <c r="H104" s="38"/>
    </row>
    <row r="105" spans="1:8" ht="37.5" customHeight="1" thickBot="1" x14ac:dyDescent="0.25">
      <c r="A105" s="207" t="s">
        <v>69</v>
      </c>
      <c r="B105" s="286"/>
      <c r="C105" s="164"/>
      <c r="D105" s="36">
        <v>3576</v>
      </c>
      <c r="E105" s="37"/>
      <c r="F105" s="37"/>
      <c r="G105" s="37"/>
      <c r="H105" s="38"/>
    </row>
    <row r="106" spans="1:8" s="16" customFormat="1" ht="117.75" customHeight="1" thickBot="1" x14ac:dyDescent="0.25">
      <c r="A106" s="287" t="s">
        <v>71</v>
      </c>
      <c r="B106" s="288"/>
      <c r="C106" s="28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"2ГИС.ЯРОСЛАВЛЬ" (версия для ПК); 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Интернет-площадки и Веб-приложения на основе Cправочника организаций "2ГИС.ЯРОСЛАВЛЬ", http://api.2gis.ru/</v>
      </c>
      <c r="D106" s="45">
        <v>30</v>
      </c>
      <c r="E106" s="45"/>
      <c r="F106" s="45"/>
      <c r="G106" s="45"/>
      <c r="H106" s="46"/>
    </row>
    <row r="107" spans="1:8" ht="50.1" customHeight="1" thickBot="1" x14ac:dyDescent="0.25">
      <c r="A107" s="24" t="s">
        <v>72</v>
      </c>
      <c r="B107" s="25"/>
      <c r="C107" s="26"/>
      <c r="D107" s="173" t="str">
        <f>"от "&amp;MIN(D109,D129:H130,F169,D131:H145)&amp;" до "&amp;MAX(D109,D129:H130,F169,D131:H145)</f>
        <v>от 858 до 14574</v>
      </c>
      <c r="E107" s="173"/>
      <c r="F107" s="173"/>
      <c r="G107" s="173"/>
      <c r="H107" s="174"/>
    </row>
    <row r="108" spans="1:8" ht="21.75" thickBot="1" x14ac:dyDescent="0.25">
      <c r="A108" s="290"/>
      <c r="B108" s="291"/>
      <c r="C108" s="130"/>
      <c r="D108" s="292"/>
      <c r="E108" s="292"/>
      <c r="F108" s="292"/>
      <c r="G108" s="292"/>
      <c r="H108" s="293"/>
    </row>
    <row r="109" spans="1:8" ht="57.75" customHeight="1" thickBot="1" x14ac:dyDescent="0.25">
      <c r="A109" s="179" t="s">
        <v>73</v>
      </c>
      <c r="B109" s="180"/>
      <c r="C109"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"2ГИС.ЯРОСЛАВЛЬ" (версия для ПК); Интернет-площадка 2gis.kz на основе Cправочника организаций "2ГИС.ЯРОСЛАВЛЬ"; Электронный справочник на основе Справочника организаций "2ГИС.ЯРОСЛАВЛЬ" (мобильная версия); Интернет-площадки и Веб-приложения на основе Cправочника организаций "2ГИС.ЯРОСЛАВЛЬ", http://api.2gis.kz/</v>
      </c>
      <c r="D109" s="182">
        <v>5184</v>
      </c>
      <c r="E109" s="182"/>
      <c r="F109" s="182"/>
      <c r="G109" s="182"/>
      <c r="H109" s="183"/>
    </row>
    <row r="110" spans="1:8" ht="57.75" customHeight="1" thickBot="1" x14ac:dyDescent="0.25">
      <c r="A110" s="184" t="s">
        <v>74</v>
      </c>
      <c r="B110" s="185"/>
      <c r="C110" s="186"/>
      <c r="D110" s="187" t="s">
        <v>75</v>
      </c>
      <c r="E110" s="188"/>
      <c r="F110" s="188"/>
      <c r="G110" s="188"/>
      <c r="H110" s="189"/>
    </row>
    <row r="111" spans="1:8" ht="57.75" customHeight="1" x14ac:dyDescent="0.2">
      <c r="A111" s="190" t="s">
        <v>76</v>
      </c>
      <c r="B111" s="191"/>
      <c r="C111" s="186"/>
      <c r="D111" s="157">
        <f>D109/4</f>
        <v>1296</v>
      </c>
      <c r="E111" s="157"/>
      <c r="F111" s="157"/>
      <c r="G111" s="157"/>
      <c r="H111" s="158"/>
    </row>
    <row r="112" spans="1:8" ht="57.75" customHeight="1" x14ac:dyDescent="0.2">
      <c r="A112" s="190" t="s">
        <v>77</v>
      </c>
      <c r="B112" s="191"/>
      <c r="C112" s="186"/>
      <c r="D112" s="157">
        <f>D109/5</f>
        <v>1036.8</v>
      </c>
      <c r="E112" s="157"/>
      <c r="F112" s="157"/>
      <c r="G112" s="157"/>
      <c r="H112" s="158"/>
    </row>
    <row r="113" spans="1:8" ht="57.75" customHeight="1" x14ac:dyDescent="0.2">
      <c r="A113" s="190" t="s">
        <v>78</v>
      </c>
      <c r="B113" s="191"/>
      <c r="C113" s="186"/>
      <c r="D113" s="157">
        <f>D109/6</f>
        <v>864</v>
      </c>
      <c r="E113" s="157"/>
      <c r="F113" s="157"/>
      <c r="G113" s="157"/>
      <c r="H113" s="158"/>
    </row>
    <row r="114" spans="1:8" ht="57.75" customHeight="1" x14ac:dyDescent="0.2">
      <c r="A114" s="190" t="s">
        <v>79</v>
      </c>
      <c r="B114" s="191"/>
      <c r="C114" s="186"/>
      <c r="D114" s="157">
        <f>D109/7</f>
        <v>740.57142857142856</v>
      </c>
      <c r="E114" s="157"/>
      <c r="F114" s="157"/>
      <c r="G114" s="157"/>
      <c r="H114" s="158"/>
    </row>
    <row r="115" spans="1:8" ht="57.75" customHeight="1" x14ac:dyDescent="0.2">
      <c r="A115" s="190" t="s">
        <v>80</v>
      </c>
      <c r="B115" s="191"/>
      <c r="C115" s="186"/>
      <c r="D115" s="157">
        <f>D109/8</f>
        <v>648</v>
      </c>
      <c r="E115" s="157"/>
      <c r="F115" s="157"/>
      <c r="G115" s="157"/>
      <c r="H115" s="158"/>
    </row>
    <row r="116" spans="1:8" ht="57.75" customHeight="1" x14ac:dyDescent="0.2">
      <c r="A116" s="190" t="s">
        <v>81</v>
      </c>
      <c r="B116" s="191"/>
      <c r="C116" s="186"/>
      <c r="D116" s="157">
        <f>D109/9</f>
        <v>576</v>
      </c>
      <c r="E116" s="157"/>
      <c r="F116" s="157"/>
      <c r="G116" s="157"/>
      <c r="H116" s="158"/>
    </row>
    <row r="117" spans="1:8" ht="57.75" customHeight="1" x14ac:dyDescent="0.2">
      <c r="A117" s="190" t="s">
        <v>82</v>
      </c>
      <c r="B117" s="191"/>
      <c r="C117" s="186"/>
      <c r="D117" s="157">
        <f>D109/10</f>
        <v>518.4</v>
      </c>
      <c r="E117" s="157"/>
      <c r="F117" s="157"/>
      <c r="G117" s="157"/>
      <c r="H117" s="158"/>
    </row>
    <row r="118" spans="1:8" ht="57.75" customHeight="1" thickBot="1" x14ac:dyDescent="0.25">
      <c r="A118" s="179" t="s">
        <v>83</v>
      </c>
      <c r="B118" s="180"/>
      <c r="C118" s="186"/>
      <c r="D118" s="182">
        <v>7776</v>
      </c>
      <c r="E118" s="182"/>
      <c r="F118" s="182"/>
      <c r="G118" s="182"/>
      <c r="H118" s="183"/>
    </row>
    <row r="119" spans="1:8" ht="57.75" customHeight="1" thickBot="1" x14ac:dyDescent="0.25">
      <c r="A119" s="184" t="s">
        <v>74</v>
      </c>
      <c r="B119" s="185"/>
      <c r="C119" s="186"/>
      <c r="D119" s="187" t="s">
        <v>75</v>
      </c>
      <c r="E119" s="188"/>
      <c r="F119" s="188"/>
      <c r="G119" s="188"/>
      <c r="H119" s="189"/>
    </row>
    <row r="120" spans="1:8" ht="57.75" customHeight="1" x14ac:dyDescent="0.2">
      <c r="A120" s="190" t="s">
        <v>76</v>
      </c>
      <c r="B120" s="191"/>
      <c r="C120" s="186"/>
      <c r="D120" s="157">
        <v>1944</v>
      </c>
      <c r="E120" s="157"/>
      <c r="F120" s="157"/>
      <c r="G120" s="157"/>
      <c r="H120" s="158"/>
    </row>
    <row r="121" spans="1:8" ht="57.75" customHeight="1" x14ac:dyDescent="0.2">
      <c r="A121" s="190" t="s">
        <v>77</v>
      </c>
      <c r="B121" s="191"/>
      <c r="C121" s="186"/>
      <c r="D121" s="157">
        <v>1555.2</v>
      </c>
      <c r="E121" s="157"/>
      <c r="F121" s="157"/>
      <c r="G121" s="157"/>
      <c r="H121" s="158"/>
    </row>
    <row r="122" spans="1:8" ht="57.75" customHeight="1" x14ac:dyDescent="0.2">
      <c r="A122" s="190" t="s">
        <v>78</v>
      </c>
      <c r="B122" s="191"/>
      <c r="C122" s="186"/>
      <c r="D122" s="157">
        <v>1296</v>
      </c>
      <c r="E122" s="157"/>
      <c r="F122" s="157"/>
      <c r="G122" s="157"/>
      <c r="H122" s="158"/>
    </row>
    <row r="123" spans="1:8" ht="57.75" customHeight="1" x14ac:dyDescent="0.2">
      <c r="A123" s="190" t="s">
        <v>79</v>
      </c>
      <c r="B123" s="191"/>
      <c r="C123" s="186"/>
      <c r="D123" s="157">
        <v>1110.8571428571427</v>
      </c>
      <c r="E123" s="157"/>
      <c r="F123" s="157"/>
      <c r="G123" s="157"/>
      <c r="H123" s="158"/>
    </row>
    <row r="124" spans="1:8" ht="57.75" customHeight="1" x14ac:dyDescent="0.2">
      <c r="A124" s="190" t="s">
        <v>80</v>
      </c>
      <c r="B124" s="191"/>
      <c r="C124" s="186"/>
      <c r="D124" s="157">
        <v>972</v>
      </c>
      <c r="E124" s="157"/>
      <c r="F124" s="157"/>
      <c r="G124" s="157"/>
      <c r="H124" s="158"/>
    </row>
    <row r="125" spans="1:8" ht="57.75" customHeight="1" x14ac:dyDescent="0.2">
      <c r="A125" s="190" t="s">
        <v>81</v>
      </c>
      <c r="B125" s="191"/>
      <c r="C125" s="186"/>
      <c r="D125" s="157">
        <v>864</v>
      </c>
      <c r="E125" s="157"/>
      <c r="F125" s="157"/>
      <c r="G125" s="157"/>
      <c r="H125" s="158"/>
    </row>
    <row r="126" spans="1:8" ht="57.75" customHeight="1" thickBot="1" x14ac:dyDescent="0.25">
      <c r="A126" s="190" t="s">
        <v>82</v>
      </c>
      <c r="B126" s="191"/>
      <c r="C126" s="194"/>
      <c r="D126" s="157">
        <v>777.6</v>
      </c>
      <c r="E126" s="157"/>
      <c r="F126" s="157"/>
      <c r="G126" s="157"/>
      <c r="H126" s="158"/>
    </row>
    <row r="127" spans="1:8" s="16" customFormat="1" ht="62.45" customHeight="1" thickBot="1" x14ac:dyDescent="0.25">
      <c r="A127" s="195" t="s">
        <v>84</v>
      </c>
      <c r="B127" s="196"/>
      <c r="C127"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127" s="44">
        <v>12012</v>
      </c>
      <c r="E127" s="45"/>
      <c r="F127" s="45"/>
      <c r="G127" s="45"/>
      <c r="H127" s="46"/>
    </row>
    <row r="128" spans="1:8" ht="21.75" thickBot="1" x14ac:dyDescent="0.25">
      <c r="A128" s="290"/>
      <c r="B128" s="291"/>
      <c r="C128" s="125"/>
      <c r="D128" s="292"/>
      <c r="E128" s="292"/>
      <c r="F128" s="292"/>
      <c r="G128" s="292"/>
      <c r="H128" s="293"/>
    </row>
    <row r="129" spans="1:8" ht="50.1" customHeight="1" x14ac:dyDescent="0.2">
      <c r="A129" s="160" t="s">
        <v>85</v>
      </c>
      <c r="B129" s="161"/>
      <c r="C129" s="298" t="str">
        <f>"Интернет-площадка 2gis.ru на основе Cправочника организаций "&amp;$C$2&amp;""</f>
        <v>Интернет-площадка 2gis.ru на основе Cправочника организаций "2ГИС.ЯРОСЛАВЛЬ"</v>
      </c>
      <c r="D129" s="56">
        <v>6540</v>
      </c>
      <c r="E129" s="37"/>
      <c r="F129" s="37"/>
      <c r="G129" s="37"/>
      <c r="H129" s="38"/>
    </row>
    <row r="130" spans="1:8" ht="50.1" customHeight="1" x14ac:dyDescent="0.2">
      <c r="A130" s="160" t="s">
        <v>86</v>
      </c>
      <c r="B130" s="161"/>
      <c r="C130" s="203" t="str">
        <f>"Электронный справочник на основе Справочника организаций"&amp;$C$2&amp;" (версия для ПК)"</f>
        <v>Электронный справочник на основе Справочника организаций"2ГИС.ЯРОСЛАВЛЬ" (версия для ПК)</v>
      </c>
      <c r="D130" s="56">
        <v>5748</v>
      </c>
      <c r="E130" s="37"/>
      <c r="F130" s="37"/>
      <c r="G130" s="37"/>
      <c r="H130" s="38"/>
    </row>
    <row r="131" spans="1:8" ht="50.1" customHeight="1" x14ac:dyDescent="0.2">
      <c r="A131" s="160" t="s">
        <v>87</v>
      </c>
      <c r="B131" s="161"/>
      <c r="C131" s="203" t="str">
        <f>"Электронный справочник на основе Справочника организаций"&amp;$C$2&amp;" (версия для ПК)"</f>
        <v>Электронный справочник на основе Справочника организаций"2ГИС.ЯРОСЛАВЛЬ" (версия для ПК)</v>
      </c>
      <c r="D131" s="56">
        <v>4758</v>
      </c>
      <c r="E131" s="37"/>
      <c r="F131" s="37"/>
      <c r="G131" s="37"/>
      <c r="H131" s="38"/>
    </row>
    <row r="132" spans="1:8" ht="50.1" customHeight="1" x14ac:dyDescent="0.2">
      <c r="A132" s="160" t="s">
        <v>88</v>
      </c>
      <c r="B132" s="161"/>
      <c r="C132" s="203" t="str">
        <f>"Интернет-площадка 2gis.ru на основе Cправочника организаций "&amp;$C$2&amp;""</f>
        <v>Интернет-площадка 2gis.ru на основе Cправочника организаций "2ГИС.ЯРОСЛАВЛЬ"</v>
      </c>
      <c r="D132" s="56">
        <v>12144</v>
      </c>
      <c r="E132" s="37"/>
      <c r="F132" s="37"/>
      <c r="G132" s="37"/>
      <c r="H132" s="38"/>
    </row>
    <row r="133" spans="1:8" ht="50.1" customHeight="1" x14ac:dyDescent="0.2">
      <c r="A133" s="160" t="s">
        <v>89</v>
      </c>
      <c r="B133" s="161"/>
      <c r="C133" s="203" t="str">
        <f>"Интернет-площадка 2gis.ru на основе Cправочника организаций "&amp;$C$2&amp;""</f>
        <v>Интернет-площадка 2gis.ru на основе Cправочника организаций "2ГИС.ЯРОСЛАВЛЬ"</v>
      </c>
      <c r="D133" s="56">
        <v>14574</v>
      </c>
      <c r="E133" s="37"/>
      <c r="F133" s="37"/>
      <c r="G133" s="37"/>
      <c r="H133" s="38"/>
    </row>
    <row r="134" spans="1:8" ht="50.1" customHeight="1" x14ac:dyDescent="0.2">
      <c r="A134" s="160" t="s">
        <v>90</v>
      </c>
      <c r="B134" s="161"/>
      <c r="C134" s="203" t="str">
        <f>"Электронный справочник на основе Справочника организаций"&amp;$C$2&amp;" (версия для ПК)"</f>
        <v>Электронный справочник на основе Справочника организаций"2ГИС.ЯРОСЛАВЛЬ" (версия для ПК)</v>
      </c>
      <c r="D134" s="56">
        <v>2898</v>
      </c>
      <c r="E134" s="37"/>
      <c r="F134" s="37"/>
      <c r="G134" s="37"/>
      <c r="H134" s="38"/>
    </row>
    <row r="135" spans="1:8" ht="50.1" customHeight="1" x14ac:dyDescent="0.2">
      <c r="A135" s="160" t="s">
        <v>91</v>
      </c>
      <c r="B135" s="161"/>
      <c r="C135" s="203" t="str">
        <f>"Электронный справочник на основе Справочника организаций"&amp;$C$2&amp;" (версия для ПК)"</f>
        <v>Электронный справочник на основе Справочника организаций"2ГИС.ЯРОСЛАВЛЬ" (версия для ПК)</v>
      </c>
      <c r="D135" s="56">
        <v>2898</v>
      </c>
      <c r="E135" s="37"/>
      <c r="F135" s="37"/>
      <c r="G135" s="37"/>
      <c r="H135" s="38"/>
    </row>
    <row r="136" spans="1:8" ht="50.1" customHeight="1" x14ac:dyDescent="0.2">
      <c r="A136" s="160" t="s">
        <v>92</v>
      </c>
      <c r="B136" s="161"/>
      <c r="C136" s="203" t="str">
        <f>"Электронный справочник на основе Справочника организаций"&amp;$C$2&amp;" (версия для ПК)"</f>
        <v>Электронный справочник на основе Справочника организаций"2ГИС.ЯРОСЛАВЛЬ" (версия для ПК)</v>
      </c>
      <c r="D136" s="56">
        <v>4320</v>
      </c>
      <c r="E136" s="37"/>
      <c r="F136" s="37"/>
      <c r="G136" s="37"/>
      <c r="H136" s="38"/>
    </row>
    <row r="137" spans="1:8" ht="50.1" customHeight="1" x14ac:dyDescent="0.2">
      <c r="A137" s="160" t="s">
        <v>93</v>
      </c>
      <c r="B137" s="161"/>
      <c r="C137" s="203" t="str">
        <f>C130</f>
        <v>Электронный справочник на основе Справочника организаций"2ГИС.ЯРОСЛАВЛЬ" (версия для ПК)</v>
      </c>
      <c r="D137" s="56">
        <v>5184</v>
      </c>
      <c r="E137" s="37"/>
      <c r="F137" s="37"/>
      <c r="G137" s="37"/>
      <c r="H137" s="38"/>
    </row>
    <row r="138" spans="1:8" ht="50.1" customHeight="1" x14ac:dyDescent="0.2">
      <c r="A138" s="160" t="s">
        <v>94</v>
      </c>
      <c r="B138" s="161"/>
      <c r="C138" s="203" t="s">
        <v>95</v>
      </c>
      <c r="D138" s="56">
        <v>858</v>
      </c>
      <c r="E138" s="37"/>
      <c r="F138" s="37"/>
      <c r="G138" s="37"/>
      <c r="H138" s="38"/>
    </row>
    <row r="139" spans="1:8" ht="75" customHeight="1" x14ac:dyDescent="0.2">
      <c r="A139" s="160" t="s">
        <v>96</v>
      </c>
      <c r="B139" s="161"/>
      <c r="C139"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"2ГИС.ЯРОСЛАВЛЬ" (мобильная версия 2ГИС 4.0 и выше); Интернет-площадка 2gis.ru на основе Cправочника организаций "2ГИС.ЯРОСЛАВЛЬ"</v>
      </c>
      <c r="D139" s="56">
        <v>3054</v>
      </c>
      <c r="E139" s="37"/>
      <c r="F139" s="37"/>
      <c r="G139" s="37"/>
      <c r="H139" s="38"/>
    </row>
    <row r="140" spans="1:8" ht="75" customHeight="1" x14ac:dyDescent="0.2">
      <c r="A140" s="160" t="s">
        <v>97</v>
      </c>
      <c r="B140" s="161"/>
      <c r="C140" s="203" t="str">
        <f t="shared" ref="C140:C14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"2ГИС.ЯРОСЛАВЛЬ" (мобильная версия 2ГИС 4.0 и выше); Интернет-площадка 2gis.ru на основе Cправочника организаций "2ГИС.ЯРОСЛАВЛЬ"</v>
      </c>
      <c r="D140" s="56">
        <v>2034</v>
      </c>
      <c r="E140" s="37"/>
      <c r="F140" s="37"/>
      <c r="G140" s="37"/>
      <c r="H140" s="38"/>
    </row>
    <row r="141" spans="1:8" ht="75" customHeight="1" x14ac:dyDescent="0.2">
      <c r="A141" s="160" t="s">
        <v>98</v>
      </c>
      <c r="B141" s="161"/>
      <c r="C141" s="203" t="str">
        <f t="shared" si="1"/>
        <v>электронный справочник на основе Справочника организаций "2ГИС.ЯРОСЛАВЛЬ" (мобильная версия 2ГИС 4.0 и выше); Интернет-площадка 2gis.ru на основе Cправочника организаций "2ГИС.ЯРОСЛАВЛЬ"</v>
      </c>
      <c r="D141" s="56">
        <v>2208</v>
      </c>
      <c r="E141" s="37"/>
      <c r="F141" s="37"/>
      <c r="G141" s="37"/>
      <c r="H141" s="38"/>
    </row>
    <row r="142" spans="1:8" ht="75" customHeight="1" x14ac:dyDescent="0.2">
      <c r="A142" s="160" t="s">
        <v>99</v>
      </c>
      <c r="B142" s="161"/>
      <c r="C142" s="203" t="str">
        <f t="shared" si="1"/>
        <v>электронный справочник на основе Справочника организаций "2ГИС.ЯРОСЛАВЛЬ" (мобильная версия 2ГИС 4.0 и выше); Интернет-площадка 2gis.ru на основе Cправочника организаций "2ГИС.ЯРОСЛАВЛЬ"</v>
      </c>
      <c r="D142" s="56">
        <v>1020</v>
      </c>
      <c r="E142" s="37"/>
      <c r="F142" s="37"/>
      <c r="G142" s="37"/>
      <c r="H142" s="38"/>
    </row>
    <row r="143" spans="1:8" ht="75" customHeight="1" x14ac:dyDescent="0.2">
      <c r="A143" s="160" t="s">
        <v>100</v>
      </c>
      <c r="B143" s="161" t="s">
        <v>100</v>
      </c>
      <c r="C143"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"2ГИС.ЯРОСЛАВЛЬ" (мобильная версия 2ГИС 4.0 и выше); Интернет-площадка 2gis.ru на основе Cправочника организаций "2ГИС.ЯРОСЛАВЛЬ"</v>
      </c>
      <c r="D143" s="56">
        <v>13248</v>
      </c>
      <c r="E143" s="37"/>
      <c r="F143" s="37"/>
      <c r="G143" s="37"/>
      <c r="H143" s="38"/>
    </row>
    <row r="144" spans="1:8" ht="75" customHeight="1" x14ac:dyDescent="0.2">
      <c r="A144" s="160" t="s">
        <v>101</v>
      </c>
      <c r="B144" s="161" t="s">
        <v>101</v>
      </c>
      <c r="C144"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"2ГИС.ЯРОСЛАВЛЬ" (мобильная версия 2ГИС 4.0 и выше); Интернет-площадка 2gis.ru на основе Cправочника организаций "2ГИС.ЯРОСЛАВЛЬ"</v>
      </c>
      <c r="D144" s="56">
        <v>3504</v>
      </c>
      <c r="E144" s="37"/>
      <c r="F144" s="37"/>
      <c r="G144" s="37"/>
      <c r="H144" s="38"/>
    </row>
    <row r="145" spans="1:8" ht="50.1" customHeight="1" thickBot="1" x14ac:dyDescent="0.25">
      <c r="A145" s="160" t="s">
        <v>102</v>
      </c>
      <c r="B145" s="161"/>
      <c r="C145" s="203" t="str">
        <f>"Электронный справочник на основе Справочника организаций"&amp;$C$2&amp;" (версия для ПК)"</f>
        <v>Электронный справочник на основе Справочника организаций"2ГИС.ЯРОСЛАВЛЬ" (версия для ПК)</v>
      </c>
      <c r="D145" s="56">
        <v>2898</v>
      </c>
      <c r="E145" s="37"/>
      <c r="F145" s="37"/>
      <c r="G145" s="37"/>
      <c r="H145" s="38"/>
    </row>
    <row r="146" spans="1:8" s="16" customFormat="1" ht="91.5" customHeight="1" thickBot="1" x14ac:dyDescent="0.25">
      <c r="A146" s="160" t="s">
        <v>16</v>
      </c>
      <c r="B146" s="161"/>
      <c r="C146"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146" s="56">
        <v>1530</v>
      </c>
      <c r="E146" s="37"/>
      <c r="F146" s="37"/>
      <c r="G146" s="37"/>
      <c r="H146" s="38"/>
    </row>
    <row r="147" spans="1:8" s="16" customFormat="1" ht="91.5" customHeight="1" thickBot="1" x14ac:dyDescent="0.25">
      <c r="A147" s="160" t="s">
        <v>103</v>
      </c>
      <c r="B147" s="161"/>
      <c r="C147"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147" s="56">
        <v>100002</v>
      </c>
      <c r="E147" s="37"/>
      <c r="F147" s="37"/>
      <c r="G147" s="37"/>
      <c r="H147" s="38"/>
    </row>
    <row r="148" spans="1:8" s="16" customFormat="1" ht="126" customHeight="1" x14ac:dyDescent="0.2">
      <c r="A148" s="160" t="s">
        <v>104</v>
      </c>
      <c r="B148" s="161"/>
      <c r="C148" s="30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"2ГИС.ЯРОСЛАВЛЬ" (версия для ПК); 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Интернет-площадки и Веб-приложения на основе Cправочника организаций "2ГИС.ЯРОСЛАВЛЬ", http://api.2gis.ru/</v>
      </c>
      <c r="D148" s="56">
        <v>6504</v>
      </c>
      <c r="E148" s="37"/>
      <c r="F148" s="37"/>
      <c r="G148" s="37"/>
      <c r="H148" s="38"/>
    </row>
    <row r="149" spans="1:8" s="16" customFormat="1" ht="96" customHeight="1" x14ac:dyDescent="0.2">
      <c r="A149" s="154" t="s">
        <v>105</v>
      </c>
      <c r="B149" s="204"/>
      <c r="C149"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Интернет-площадки и Веб-приложения на основе Cправочника организаций "2ГИС.ЯРОСЛАВЛЬ", http://api.2gis.ru/</v>
      </c>
      <c r="D149" s="56">
        <v>7926</v>
      </c>
      <c r="E149" s="37"/>
      <c r="F149" s="37"/>
      <c r="G149" s="37"/>
      <c r="H149" s="38"/>
    </row>
    <row r="150" spans="1:8" s="16" customFormat="1" ht="96" customHeight="1" x14ac:dyDescent="0.2">
      <c r="A150" s="154" t="s">
        <v>106</v>
      </c>
      <c r="B150" s="204"/>
      <c r="C150"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"2ГИС.ЯРОСЛАВЛЬ" (мобильная версия 2ГИС 4.0 и выше)</v>
      </c>
      <c r="D150" s="56">
        <v>6012</v>
      </c>
      <c r="E150" s="37"/>
      <c r="F150" s="37"/>
      <c r="G150" s="37"/>
      <c r="H150" s="38"/>
    </row>
    <row r="151" spans="1:8" ht="50.1" customHeight="1" x14ac:dyDescent="0.2">
      <c r="A151" s="160" t="s">
        <v>107</v>
      </c>
      <c r="B151" s="161"/>
      <c r="C151" s="203" t="str">
        <f>"Интернет-площадка 2gis.ru на основе Cправочника организаций "&amp;$C$2&amp;""</f>
        <v>Интернет-площадка 2gis.ru на основе Cправочника организаций "2ГИС.ЯРОСЛАВЛЬ"</v>
      </c>
      <c r="D151" s="56">
        <v>9240</v>
      </c>
      <c r="E151" s="37"/>
      <c r="F151" s="37"/>
      <c r="G151" s="37"/>
      <c r="H151" s="38"/>
    </row>
    <row r="152" spans="1:8" ht="50.1" customHeight="1" x14ac:dyDescent="0.2">
      <c r="A152" s="160" t="s">
        <v>108</v>
      </c>
      <c r="B152" s="161"/>
      <c r="C152" s="203" t="str">
        <f>"Электронный справочник на основе Справочника организаций"&amp;$C$2&amp;" (версия для ПК)"</f>
        <v>Электронный справочник на основе Справочника организаций"2ГИС.ЯРОСЛАВЛЬ" (версия для ПК)</v>
      </c>
      <c r="D152" s="56">
        <v>8160</v>
      </c>
      <c r="E152" s="37"/>
      <c r="F152" s="37"/>
      <c r="G152" s="37"/>
      <c r="H152" s="38"/>
    </row>
    <row r="153" spans="1:8" ht="50.1" customHeight="1" x14ac:dyDescent="0.2">
      <c r="A153" s="160" t="s">
        <v>109</v>
      </c>
      <c r="B153" s="161"/>
      <c r="C153" s="203" t="str">
        <f>"Электронный справочник на основе Справочника организаций"&amp;$C$2&amp;" (версия для ПК)"</f>
        <v>Электронный справочник на основе Справочника организаций"2ГИС.ЯРОСЛАВЛЬ" (версия для ПК)</v>
      </c>
      <c r="D153" s="56">
        <v>6720</v>
      </c>
      <c r="E153" s="37"/>
      <c r="F153" s="37"/>
      <c r="G153" s="37"/>
      <c r="H153" s="38"/>
    </row>
    <row r="154" spans="1:8" ht="50.1" customHeight="1" x14ac:dyDescent="0.2">
      <c r="A154" s="160" t="s">
        <v>110</v>
      </c>
      <c r="B154" s="161"/>
      <c r="C154" s="203" t="str">
        <f>"Интернет-площадка 2gis.ru на основе Cправочника организаций "&amp;$C$2&amp;""</f>
        <v>Интернет-площадка 2gis.ru на основе Cправочника организаций "2ГИС.ЯРОСЛАВЛЬ"</v>
      </c>
      <c r="D154" s="56">
        <v>17040</v>
      </c>
      <c r="E154" s="37"/>
      <c r="F154" s="37"/>
      <c r="G154" s="37"/>
      <c r="H154" s="38"/>
    </row>
    <row r="155" spans="1:8" ht="50.1" customHeight="1" x14ac:dyDescent="0.2">
      <c r="A155" s="160" t="s">
        <v>111</v>
      </c>
      <c r="B155" s="161"/>
      <c r="C155" s="203" t="str">
        <f>"Интернет-площадка 2gis.ru на основе Cправочника организаций "&amp;$C$2&amp;""</f>
        <v>Интернет-площадка 2gis.ru на основе Cправочника организаций "2ГИС.ЯРОСЛАВЛЬ"</v>
      </c>
      <c r="D155" s="56">
        <v>20448</v>
      </c>
      <c r="E155" s="37"/>
      <c r="F155" s="37"/>
      <c r="G155" s="37"/>
      <c r="H155" s="38"/>
    </row>
    <row r="156" spans="1:8" ht="50.1" customHeight="1" x14ac:dyDescent="0.2">
      <c r="A156" s="160" t="s">
        <v>112</v>
      </c>
      <c r="B156" s="161"/>
      <c r="C156" s="203" t="str">
        <f>"Электронный справочник на основе Справочника организаций"&amp;$C$2&amp;" (версия для ПК)"</f>
        <v>Электронный справочник на основе Справочника организаций"2ГИС.ЯРОСЛАВЛЬ" (версия для ПК)</v>
      </c>
      <c r="D156" s="56">
        <v>4080</v>
      </c>
      <c r="E156" s="37"/>
      <c r="F156" s="37"/>
      <c r="G156" s="37"/>
      <c r="H156" s="38"/>
    </row>
    <row r="157" spans="1:8" ht="50.1" customHeight="1" x14ac:dyDescent="0.2">
      <c r="A157" s="160" t="s">
        <v>113</v>
      </c>
      <c r="B157" s="161"/>
      <c r="C157" s="203" t="str">
        <f>"Электронный справочник на основе Справочника организаций"&amp;$C$2&amp;" (версия для ПК)"</f>
        <v>Электронный справочник на основе Справочника организаций"2ГИС.ЯРОСЛАВЛЬ" (версия для ПК)</v>
      </c>
      <c r="D157" s="56">
        <v>4080</v>
      </c>
      <c r="E157" s="37"/>
      <c r="F157" s="37"/>
      <c r="G157" s="37"/>
      <c r="H157" s="38"/>
    </row>
    <row r="158" spans="1:8" ht="50.1" customHeight="1" x14ac:dyDescent="0.2">
      <c r="A158" s="160" t="s">
        <v>114</v>
      </c>
      <c r="B158" s="161"/>
      <c r="C158" s="203" t="str">
        <f>"Электронный справочник на основе Справочника организаций"&amp;$C$2&amp;" (версия для ПК)"</f>
        <v>Электронный справочник на основе Справочника организаций"2ГИС.ЯРОСЛАВЛЬ" (версия для ПК)</v>
      </c>
      <c r="D158" s="56">
        <v>6120</v>
      </c>
      <c r="E158" s="37"/>
      <c r="F158" s="37"/>
      <c r="G158" s="37"/>
      <c r="H158" s="38"/>
    </row>
    <row r="159" spans="1:8" ht="50.1" customHeight="1" x14ac:dyDescent="0.2">
      <c r="A159" s="160" t="s">
        <v>115</v>
      </c>
      <c r="B159" s="161"/>
      <c r="C159" s="203" t="s">
        <v>95</v>
      </c>
      <c r="D159" s="56">
        <v>1320</v>
      </c>
      <c r="E159" s="37"/>
      <c r="F159" s="37"/>
      <c r="G159" s="37"/>
      <c r="H159" s="38"/>
    </row>
    <row r="160" spans="1:8" ht="75" customHeight="1" x14ac:dyDescent="0.2">
      <c r="A160" s="160" t="s">
        <v>116</v>
      </c>
      <c r="B160" s="161"/>
      <c r="C160"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"2ГИС.ЯРОСЛАВЛЬ" (мобильная версия 2ГИС 4.0 и выше); Интернет-площадка 2gis.ru на основе Cправочника организаций "2ГИС.ЯРОСЛАВЛЬ"</v>
      </c>
      <c r="D160" s="56">
        <v>18600</v>
      </c>
      <c r="E160" s="37"/>
      <c r="F160" s="37"/>
      <c r="G160" s="37"/>
      <c r="H160" s="38"/>
    </row>
    <row r="161" spans="1:8" ht="50.1" customHeight="1" thickBot="1" x14ac:dyDescent="0.25">
      <c r="A161" s="160" t="s">
        <v>117</v>
      </c>
      <c r="B161" s="161"/>
      <c r="C161" s="203" t="str">
        <f>"Электронный справочник на основе Справочника организаций"&amp;$C$2&amp;" (версия для ПК)"</f>
        <v>Электронный справочник на основе Справочника организаций"2ГИС.ЯРОСЛАВЛЬ" (версия для ПК)</v>
      </c>
      <c r="D161" s="56">
        <v>4080</v>
      </c>
      <c r="E161" s="37"/>
      <c r="F161" s="37"/>
      <c r="G161" s="37"/>
      <c r="H161" s="38"/>
    </row>
    <row r="162" spans="1:8" s="28" customFormat="1" ht="50.1" customHeight="1" thickBot="1" x14ac:dyDescent="0.25">
      <c r="A162" s="24" t="s">
        <v>118</v>
      </c>
      <c r="B162" s="25"/>
      <c r="C162" s="26"/>
      <c r="D162" s="173"/>
      <c r="E162" s="173"/>
      <c r="F162" s="173"/>
      <c r="G162" s="173"/>
      <c r="H162" s="174"/>
    </row>
    <row r="163" spans="1:8" s="16" customFormat="1" ht="50.1" customHeight="1" x14ac:dyDescent="0.2">
      <c r="A163" s="160" t="s">
        <v>119</v>
      </c>
      <c r="B163" s="161"/>
      <c r="C163" s="206" t="str">
        <f>"Электронный справочник на основе Справочника организаций "&amp;$C$2&amp;" (мобильная версия)"</f>
        <v>Электронный справочник на основе Справочника организаций "2ГИС.ЯРОСЛАВЛЬ" (мобильная версия)</v>
      </c>
      <c r="D163" s="36">
        <v>3600</v>
      </c>
      <c r="E163" s="37"/>
      <c r="F163" s="37"/>
      <c r="G163" s="37"/>
      <c r="H163" s="38"/>
    </row>
    <row r="164" spans="1:8" s="16" customFormat="1" ht="50.1" customHeight="1" x14ac:dyDescent="0.2">
      <c r="A164" s="160" t="s">
        <v>120</v>
      </c>
      <c r="B164" s="161"/>
      <c r="C164" s="209"/>
      <c r="D164" s="36">
        <v>3600</v>
      </c>
      <c r="E164" s="37"/>
      <c r="F164" s="37"/>
      <c r="G164" s="37"/>
      <c r="H164" s="38"/>
    </row>
    <row r="165" spans="1:8" s="16" customFormat="1" ht="50.1" customHeight="1" x14ac:dyDescent="0.2">
      <c r="A165" s="207" t="s">
        <v>121</v>
      </c>
      <c r="B165" s="208"/>
      <c r="C165" s="209"/>
      <c r="D165" s="297">
        <v>1800</v>
      </c>
      <c r="E165" s="157"/>
      <c r="F165" s="157"/>
      <c r="G165" s="157"/>
      <c r="H165" s="157"/>
    </row>
    <row r="166" spans="1:8" s="16" customFormat="1" ht="50.1" customHeight="1" x14ac:dyDescent="0.2">
      <c r="A166" s="207" t="s">
        <v>122</v>
      </c>
      <c r="B166" s="208"/>
      <c r="C166" s="209"/>
      <c r="D166" s="297">
        <v>180</v>
      </c>
      <c r="E166" s="157"/>
      <c r="F166" s="157"/>
      <c r="G166" s="157"/>
      <c r="H166" s="157"/>
    </row>
    <row r="167" spans="1:8" s="16" customFormat="1" ht="50.1" customHeight="1" thickBot="1" x14ac:dyDescent="0.25">
      <c r="A167" s="207" t="s">
        <v>123</v>
      </c>
      <c r="B167" s="208"/>
      <c r="C167" s="210"/>
      <c r="D167" s="78">
        <v>612</v>
      </c>
      <c r="E167" s="79"/>
      <c r="F167" s="79"/>
      <c r="G167" s="79"/>
      <c r="H167" s="79"/>
    </row>
    <row r="168" spans="1:8" s="16" customFormat="1" ht="50.1" customHeight="1" thickBot="1" x14ac:dyDescent="0.25">
      <c r="A168" s="24" t="s">
        <v>124</v>
      </c>
      <c r="B168" s="25"/>
      <c r="C168" s="26"/>
      <c r="D168" s="173"/>
      <c r="E168" s="173"/>
      <c r="F168" s="173"/>
      <c r="G168" s="173"/>
      <c r="H168" s="174"/>
    </row>
    <row r="169" spans="1:8" ht="50.1" customHeight="1" x14ac:dyDescent="0.2">
      <c r="A169" s="160" t="s">
        <v>125</v>
      </c>
      <c r="B169" s="161"/>
      <c r="C169"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"2ГИС.ЯРОСЛАВЛЬ" (мобильная версия 2ГИС 4.0 и выше)</v>
      </c>
      <c r="D169" s="212">
        <f>F169*1.2</f>
        <v>3722.3999999999996</v>
      </c>
      <c r="E169" s="213">
        <f>F169*1.1</f>
        <v>3412.2000000000003</v>
      </c>
      <c r="F169" s="213">
        <v>3102</v>
      </c>
      <c r="G169" s="213">
        <f>F169*0.75</f>
        <v>2326.5</v>
      </c>
      <c r="H169" s="214">
        <f>F169*0.5</f>
        <v>1551</v>
      </c>
    </row>
    <row r="170" spans="1:8" ht="50.1" customHeight="1" x14ac:dyDescent="0.2">
      <c r="A170" s="160" t="s">
        <v>126</v>
      </c>
      <c r="B170" s="161"/>
      <c r="C170" s="203" t="str">
        <f>"Интернет-площадка 2gis.ru на основе Cправочника организаций "&amp;$C$2&amp;""</f>
        <v>Интернет-площадка 2gis.ru на основе Cправочника организаций "2ГИС.ЯРОСЛАВЛЬ"</v>
      </c>
      <c r="D170" s="36">
        <v>1698</v>
      </c>
      <c r="E170" s="37"/>
      <c r="F170" s="37"/>
      <c r="G170" s="37"/>
      <c r="H170" s="38"/>
    </row>
    <row r="171" spans="1:8" ht="50.1" customHeight="1" x14ac:dyDescent="0.2">
      <c r="A171" s="160" t="s">
        <v>127</v>
      </c>
      <c r="B171" s="161"/>
      <c r="C171" s="203" t="str">
        <f>"Электронный справочник на основе Справочника организаций"&amp;$C$2&amp;" (версия для ПК)"</f>
        <v>Электронный справочник на основе Справочника организаций"2ГИС.ЯРОСЛАВЛЬ" (версия для ПК)</v>
      </c>
      <c r="D171" s="56">
        <v>1666.8</v>
      </c>
      <c r="E171" s="37"/>
      <c r="F171" s="37"/>
      <c r="G171" s="37"/>
      <c r="H171" s="38"/>
    </row>
    <row r="172" spans="1:8" ht="50.1" customHeight="1" x14ac:dyDescent="0.2">
      <c r="A172" s="154" t="s">
        <v>198</v>
      </c>
      <c r="B172" s="204"/>
      <c r="C172"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"2ГИС.ЯРОСЛАВЛЬ" (мобильная версия 2ГИС 4.0 и выше)</v>
      </c>
      <c r="D172" s="212">
        <f>F172*1.2</f>
        <v>5328</v>
      </c>
      <c r="E172" s="213">
        <f>F172*1.1</f>
        <v>4884</v>
      </c>
      <c r="F172" s="213">
        <v>4440</v>
      </c>
      <c r="G172" s="213">
        <f>F172*0.75</f>
        <v>3330</v>
      </c>
      <c r="H172" s="214">
        <f>F172*0.5</f>
        <v>2220</v>
      </c>
    </row>
    <row r="173" spans="1:8" ht="50.1" customHeight="1" x14ac:dyDescent="0.2">
      <c r="A173" s="160" t="s">
        <v>199</v>
      </c>
      <c r="B173" s="161"/>
      <c r="C173" s="203" t="str">
        <f>"Интернет-площадка 2gis.ru на основе Cправочника организаций "&amp;$C$2&amp;""</f>
        <v>Интернет-площадка 2gis.ru на основе Cправочника организаций "2ГИС.ЯРОСЛАВЛЬ"</v>
      </c>
      <c r="D173" s="36">
        <v>2400</v>
      </c>
      <c r="E173" s="37"/>
      <c r="F173" s="37"/>
      <c r="G173" s="37"/>
      <c r="H173" s="38"/>
    </row>
    <row r="174" spans="1:8" ht="50.1" customHeight="1" x14ac:dyDescent="0.2">
      <c r="A174" s="160" t="s">
        <v>130</v>
      </c>
      <c r="B174" s="161"/>
      <c r="C174" s="203" t="str">
        <f>"Электронный справочник на основе Справочника организаций"&amp;$C$2&amp;" (версия для ПК)"</f>
        <v>Электронный справочник на основе Справочника организаций"2ГИС.ЯРОСЛАВЛЬ" (версия для ПК)</v>
      </c>
      <c r="D174" s="36">
        <v>2400</v>
      </c>
      <c r="E174" s="37"/>
      <c r="F174" s="37"/>
      <c r="G174" s="37"/>
      <c r="H174" s="38"/>
    </row>
    <row r="175" spans="1:8" s="16" customFormat="1" ht="126" customHeight="1" thickBot="1" x14ac:dyDescent="0.25">
      <c r="A175" s="160" t="s">
        <v>131</v>
      </c>
      <c r="B175" s="161"/>
      <c r="C175" s="301" t="str">
        <f>C170</f>
        <v>Интернет-площадка 2gis.ru на основе Cправочника организаций "2ГИС.ЯРОСЛАВЛЬ"</v>
      </c>
      <c r="D175" s="56">
        <v>3102</v>
      </c>
      <c r="E175" s="37"/>
      <c r="F175" s="37"/>
      <c r="G175" s="37"/>
      <c r="H175" s="38"/>
    </row>
    <row r="176" spans="1:8" ht="50.1" customHeight="1" thickBot="1" x14ac:dyDescent="0.25">
      <c r="A176" s="24" t="s">
        <v>200</v>
      </c>
      <c r="B176" s="25"/>
      <c r="C176" s="26"/>
      <c r="D176" s="173"/>
      <c r="E176" s="173"/>
      <c r="F176" s="173"/>
      <c r="G176" s="173"/>
      <c r="H176" s="174"/>
    </row>
    <row r="177" spans="1:8" s="23" customFormat="1" ht="30" customHeight="1" thickBot="1" x14ac:dyDescent="0.25">
      <c r="A177" s="302"/>
      <c r="B177" s="303"/>
      <c r="C177" s="460"/>
      <c r="D177" s="303"/>
      <c r="E177" s="303"/>
      <c r="F177" s="303"/>
      <c r="G177" s="303"/>
      <c r="H177" s="304"/>
    </row>
    <row r="178" spans="1:8" s="16" customFormat="1" ht="185.25" customHeight="1" x14ac:dyDescent="0.2">
      <c r="A178" s="160" t="s">
        <v>201</v>
      </c>
      <c r="B178" s="161"/>
      <c r="C178" s="2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"2ГИС.ЯРОСЛАВЛЬ" (версия для ПК); 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178" s="31">
        <v>8100</v>
      </c>
      <c r="E178" s="32"/>
      <c r="F178" s="32"/>
      <c r="G178" s="32"/>
      <c r="H178" s="33"/>
    </row>
    <row r="179" spans="1:8" s="16" customFormat="1" ht="83.25" customHeight="1" thickBot="1" x14ac:dyDescent="0.25">
      <c r="A179" s="160" t="s">
        <v>202</v>
      </c>
      <c r="B179" s="161"/>
      <c r="C179" s="209"/>
      <c r="D179" s="36">
        <v>8100</v>
      </c>
      <c r="E179" s="37"/>
      <c r="F179" s="37"/>
      <c r="G179" s="37"/>
      <c r="H179" s="38"/>
    </row>
    <row r="180" spans="1:8" ht="21.75" thickBot="1" x14ac:dyDescent="0.25">
      <c r="A180" s="290"/>
      <c r="B180" s="291"/>
      <c r="C180" s="125"/>
      <c r="D180" s="292"/>
      <c r="E180" s="292"/>
      <c r="F180" s="292"/>
      <c r="G180" s="292"/>
      <c r="H180" s="293"/>
    </row>
    <row r="182" spans="1:8" ht="21" x14ac:dyDescent="0.2">
      <c r="A182" s="220"/>
      <c r="B182" s="221" t="s">
        <v>133</v>
      </c>
      <c r="C182" s="222" t="s">
        <v>321</v>
      </c>
      <c r="D182" s="222"/>
      <c r="E182" s="223"/>
      <c r="F182" s="223"/>
      <c r="G182" s="223"/>
      <c r="H182" s="223"/>
    </row>
    <row r="183" spans="1:8" ht="21" x14ac:dyDescent="0.2">
      <c r="A183" s="220"/>
      <c r="B183" s="223"/>
      <c r="C183" s="224" t="s">
        <v>322</v>
      </c>
      <c r="D183" s="224"/>
      <c r="E183" s="223"/>
      <c r="F183" s="223"/>
      <c r="G183" s="223"/>
      <c r="H183" s="223"/>
    </row>
    <row r="184" spans="1:8" ht="21" x14ac:dyDescent="0.2">
      <c r="A184" s="220"/>
      <c r="B184" s="223"/>
      <c r="C184" s="224" t="s">
        <v>323</v>
      </c>
      <c r="D184" s="224"/>
      <c r="E184" s="223"/>
      <c r="F184" s="223"/>
      <c r="G184" s="223"/>
      <c r="H184" s="223"/>
    </row>
    <row r="185" spans="1:8" ht="21" x14ac:dyDescent="0.2">
      <c r="C185" s="224"/>
      <c r="D185" s="224"/>
      <c r="E185" s="223"/>
      <c r="F185" s="223"/>
      <c r="G185" s="223"/>
      <c r="H185" s="217"/>
    </row>
    <row r="186" spans="1:8" ht="26.25" x14ac:dyDescent="0.2">
      <c r="A186" s="227" t="str">
        <f>Абакан_юр!A174</f>
        <v>По соглашению сторон в качестве валюты платежа могут выступать украинские гривны, в этом случае курс следующий: 1 руб. = 0,4408 гривен</v>
      </c>
      <c r="B186" s="227"/>
      <c r="C186" s="227"/>
      <c r="D186" s="228"/>
      <c r="E186" s="228"/>
      <c r="F186" s="229"/>
      <c r="G186" s="230"/>
      <c r="H186" s="230"/>
    </row>
    <row r="187" spans="1:8" ht="26.25" x14ac:dyDescent="0.2">
      <c r="A187" s="227" t="str">
        <f>Абакан_юр!A175</f>
        <v>По соглашению сторон в качестве валюты платежа могут выступать дирхамы ОАЭ, в этом случае курс следующий: 1 руб. = 0,0420 дирхам</v>
      </c>
      <c r="B187" s="227"/>
      <c r="C187" s="227"/>
      <c r="D187" s="228"/>
      <c r="E187" s="228"/>
      <c r="F187" s="229"/>
      <c r="G187" s="232"/>
      <c r="H187" s="232"/>
    </row>
    <row r="188" spans="1:8" ht="26.25" x14ac:dyDescent="0.2">
      <c r="A188" s="227" t="str">
        <f>Абакан_юр!A176</f>
        <v>По соглашению сторон в качестве валюты платежа могут выступать доллары США, в этом случае курс следующий: 1 руб. = 0,0114 доллара</v>
      </c>
      <c r="B188" s="227"/>
      <c r="C188" s="227"/>
      <c r="D188" s="228"/>
      <c r="E188" s="228"/>
      <c r="F188" s="229"/>
      <c r="G188" s="232"/>
      <c r="H188" s="232"/>
    </row>
    <row r="189" spans="1:8" ht="26.25" x14ac:dyDescent="0.2">
      <c r="A189" s="227" t="str">
        <f>Абакан_юр!A177</f>
        <v>По соглашению сторон в качестве валюты платежа могут выступать евро, в этом случае курс следующий: 1 руб. = 0,0105 евро</v>
      </c>
      <c r="B189" s="227"/>
      <c r="C189" s="227"/>
      <c r="D189" s="228"/>
      <c r="E189" s="229"/>
      <c r="F189" s="229"/>
      <c r="G189" s="232"/>
      <c r="H189" s="232"/>
    </row>
    <row r="190" spans="1:8" ht="26.25" x14ac:dyDescent="0.2">
      <c r="A190" s="227" t="str">
        <f>Абакан_юр!A178</f>
        <v>По соглашению сторон в качестве валюты платежа могут выступать чешские кроны, в этом случае курс следующий: 1 руб. = 0,2605 крона</v>
      </c>
      <c r="B190" s="227"/>
      <c r="C190" s="227"/>
      <c r="D190" s="228"/>
      <c r="E190" s="229"/>
      <c r="F190" s="229"/>
      <c r="G190" s="232"/>
      <c r="H190" s="232"/>
    </row>
    <row r="191" spans="1:8" ht="26.25" x14ac:dyDescent="0.2">
      <c r="A191" s="227" t="str">
        <f>Абакан_юр!A179</f>
        <v>По соглашению сторон в качестве валюты платежа могут выступать киргизские сомы, в этом случае курс следующий: 1 руб. = 1,0083 сом</v>
      </c>
      <c r="B191" s="227"/>
      <c r="C191" s="227"/>
      <c r="D191" s="228"/>
      <c r="E191" s="228"/>
      <c r="F191" s="229"/>
      <c r="G191" s="232"/>
      <c r="H191" s="232"/>
    </row>
    <row r="192" spans="1:8" ht="26.25" x14ac:dyDescent="0.2">
      <c r="A192" s="227" t="str">
        <f>Абакан_юр!A180</f>
        <v>По соглашению сторон в качестве валюты платежа могут выступать казахстанские тенге, в этом случае курс следующий: 1 руб. = 5,0473 тенге</v>
      </c>
      <c r="B192" s="227"/>
      <c r="C192" s="227"/>
      <c r="D192" s="228"/>
      <c r="E192" s="228"/>
      <c r="F192" s="229"/>
      <c r="G192" s="232"/>
      <c r="H192" s="232"/>
    </row>
    <row r="193" spans="1:8" ht="26.25" x14ac:dyDescent="0.2">
      <c r="A193" s="233"/>
      <c r="B193" s="233"/>
      <c r="C193" s="234"/>
      <c r="D193" s="235"/>
      <c r="E193" s="235"/>
      <c r="F193" s="236"/>
      <c r="G193" s="237"/>
      <c r="H193" s="237"/>
    </row>
    <row r="194" spans="1:8" ht="21" x14ac:dyDescent="0.2">
      <c r="A194" s="239" t="s">
        <v>144</v>
      </c>
      <c r="B194" s="239"/>
      <c r="C194" s="239"/>
      <c r="D194" s="239"/>
      <c r="E194" s="239"/>
      <c r="F194" s="239"/>
      <c r="G194" s="239"/>
      <c r="H194" s="239"/>
    </row>
    <row r="195" spans="1:8" ht="21" x14ac:dyDescent="0.2">
      <c r="A195" s="239" t="s">
        <v>145</v>
      </c>
      <c r="B195" s="239"/>
      <c r="C195" s="239"/>
      <c r="D195" s="239"/>
      <c r="E195" s="239"/>
      <c r="F195" s="239"/>
      <c r="G195" s="239"/>
      <c r="H195" s="239"/>
    </row>
    <row r="196" spans="1:8" ht="26.25" x14ac:dyDescent="0.2">
      <c r="A196" s="233"/>
      <c r="B196" s="233"/>
      <c r="C196" s="234"/>
      <c r="D196" s="235"/>
      <c r="E196" s="235"/>
      <c r="F196" s="236"/>
      <c r="G196" s="237"/>
      <c r="H196" s="237"/>
    </row>
    <row r="197" spans="1:8" ht="50.1" customHeight="1" thickBot="1" x14ac:dyDescent="0.25">
      <c r="A197" s="240" t="s">
        <v>146</v>
      </c>
      <c r="B197" s="240"/>
      <c r="C197" s="240"/>
      <c r="D197" s="240"/>
      <c r="E197" s="240"/>
      <c r="F197" s="241"/>
      <c r="G197" s="231"/>
      <c r="H197" s="242"/>
    </row>
    <row r="198" spans="1:8" ht="50.1" customHeight="1" thickBot="1" x14ac:dyDescent="0.25">
      <c r="A198" s="311" t="s">
        <v>147</v>
      </c>
      <c r="B198" s="312"/>
      <c r="C198" s="312"/>
      <c r="D198" s="312"/>
      <c r="E198" s="313"/>
      <c r="F198" s="246"/>
      <c r="H198" s="247"/>
    </row>
    <row r="199" spans="1:8" ht="84" customHeight="1" thickBot="1" x14ac:dyDescent="0.25">
      <c r="A199" s="426" t="s">
        <v>148</v>
      </c>
      <c r="B199" s="427"/>
      <c r="C199" s="250" t="s">
        <v>149</v>
      </c>
      <c r="D199" s="440" t="s">
        <v>150</v>
      </c>
      <c r="E199" s="441"/>
      <c r="F199" s="252"/>
      <c r="G199" s="252"/>
      <c r="H199" s="252"/>
    </row>
    <row r="200" spans="1:8" ht="151.5" customHeight="1" x14ac:dyDescent="0.2">
      <c r="A200" s="258" t="s">
        <v>151</v>
      </c>
      <c r="B200" s="259"/>
      <c r="C200" s="260" t="s">
        <v>152</v>
      </c>
      <c r="D200" s="261" t="s">
        <v>153</v>
      </c>
      <c r="E200" s="262"/>
      <c r="F200" s="252"/>
      <c r="G200" s="252"/>
      <c r="H200" s="252"/>
    </row>
    <row r="201" spans="1:8" ht="121.5" customHeight="1" x14ac:dyDescent="0.2">
      <c r="A201" s="258" t="s">
        <v>154</v>
      </c>
      <c r="B201" s="259"/>
      <c r="C201" s="260" t="s">
        <v>155</v>
      </c>
      <c r="D201" s="261" t="s">
        <v>156</v>
      </c>
      <c r="E201" s="262"/>
      <c r="F201" s="252"/>
      <c r="G201" s="252"/>
      <c r="H201" s="252"/>
    </row>
    <row r="202" spans="1:8" ht="126.75" customHeight="1" thickBot="1" x14ac:dyDescent="0.25">
      <c r="A202" s="321" t="s">
        <v>157</v>
      </c>
      <c r="B202" s="322"/>
      <c r="C202" s="323" t="s">
        <v>158</v>
      </c>
      <c r="D202" s="324" t="s">
        <v>156</v>
      </c>
      <c r="E202" s="325"/>
      <c r="F202" s="252"/>
      <c r="G202" s="252"/>
      <c r="H202" s="252"/>
    </row>
    <row r="203" spans="1:8" s="217" customFormat="1" ht="102.75" customHeight="1" thickBot="1" x14ac:dyDescent="0.25">
      <c r="A203" s="321" t="s">
        <v>160</v>
      </c>
      <c r="B203" s="322"/>
      <c r="C203" s="611" t="s">
        <v>161</v>
      </c>
      <c r="D203" s="324" t="s">
        <v>156</v>
      </c>
      <c r="E203" s="325"/>
      <c r="F203" s="246"/>
      <c r="G203" s="246"/>
      <c r="H203" s="246"/>
    </row>
    <row r="204" spans="1:8" s="238" customFormat="1" ht="222.75" customHeight="1" thickBot="1" x14ac:dyDescent="0.25">
      <c r="A204" s="321" t="s">
        <v>162</v>
      </c>
      <c r="B204" s="322"/>
      <c r="C204" s="323" t="s">
        <v>163</v>
      </c>
      <c r="D204" s="324" t="s">
        <v>156</v>
      </c>
      <c r="E204" s="325"/>
      <c r="F204" s="236"/>
      <c r="G204" s="237"/>
      <c r="H204" s="237"/>
    </row>
    <row r="205" spans="1:8" ht="23.25" x14ac:dyDescent="0.2">
      <c r="A205" s="264" t="s">
        <v>164</v>
      </c>
      <c r="B205" s="264"/>
      <c r="C205" s="264"/>
      <c r="D205" s="264"/>
      <c r="E205" s="264"/>
      <c r="F205" s="264"/>
      <c r="G205" s="264"/>
      <c r="H205" s="264"/>
    </row>
    <row r="206" spans="1:8" ht="23.25" x14ac:dyDescent="0.2">
      <c r="A206" s="264" t="s">
        <v>165</v>
      </c>
      <c r="B206" s="264"/>
      <c r="C206" s="264"/>
      <c r="D206" s="264"/>
      <c r="E206" s="264"/>
      <c r="F206" s="264"/>
      <c r="G206" s="264"/>
      <c r="H206" s="264"/>
    </row>
    <row r="207" spans="1:8" ht="192" customHeight="1" x14ac:dyDescent="0.2">
      <c r="A207" s="326" t="str">
        <f>Абакан_юр!A195</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7" s="326"/>
      <c r="C207" s="326"/>
      <c r="D207" s="326"/>
      <c r="E207" s="326"/>
      <c r="F207" s="326"/>
      <c r="G207" s="326"/>
      <c r="H207" s="326"/>
    </row>
    <row r="208" spans="1:8" ht="75.75" customHeight="1" x14ac:dyDescent="0.2">
      <c r="A208" s="239" t="s">
        <v>167</v>
      </c>
      <c r="B208" s="239"/>
      <c r="C208" s="239"/>
      <c r="D208" s="239"/>
      <c r="E208" s="239"/>
      <c r="F208" s="239"/>
      <c r="G208" s="239"/>
      <c r="H208" s="239"/>
    </row>
    <row r="209" spans="1:8" ht="23.25" x14ac:dyDescent="0.2">
      <c r="A209" s="264" t="s">
        <v>168</v>
      </c>
      <c r="B209" s="264"/>
      <c r="C209" s="264"/>
      <c r="D209" s="264"/>
      <c r="E209" s="264"/>
      <c r="F209" s="264"/>
      <c r="G209" s="264"/>
      <c r="H209" s="264"/>
    </row>
    <row r="211" spans="1:8" s="266" customFormat="1" ht="114.75" customHeight="1" x14ac:dyDescent="0.2">
      <c r="A211" s="239" t="s">
        <v>169</v>
      </c>
      <c r="B211" s="239"/>
      <c r="C211" s="239"/>
      <c r="D211" s="239"/>
      <c r="E211" s="239"/>
      <c r="F211" s="239"/>
      <c r="G211" s="239"/>
      <c r="H211" s="239"/>
    </row>
  </sheetData>
  <sheetProtection selectLockedCells="1" selectUnlockedCells="1"/>
  <mergeCells count="348">
    <mergeCell ref="A207:H207"/>
    <mergeCell ref="A208:H208"/>
    <mergeCell ref="A209:H209"/>
    <mergeCell ref="A211:E211"/>
    <mergeCell ref="F211:H211"/>
    <mergeCell ref="A203:B203"/>
    <mergeCell ref="D203:E203"/>
    <mergeCell ref="A204:B204"/>
    <mergeCell ref="D204:E204"/>
    <mergeCell ref="A205:H205"/>
    <mergeCell ref="A206:H206"/>
    <mergeCell ref="A200:B200"/>
    <mergeCell ref="D200:E200"/>
    <mergeCell ref="A201:B201"/>
    <mergeCell ref="D201:E201"/>
    <mergeCell ref="A202:B202"/>
    <mergeCell ref="D202:E202"/>
    <mergeCell ref="A194:H194"/>
    <mergeCell ref="A195:H195"/>
    <mergeCell ref="A197:E197"/>
    <mergeCell ref="A198:E198"/>
    <mergeCell ref="A199:B199"/>
    <mergeCell ref="D199:E199"/>
    <mergeCell ref="A187:C187"/>
    <mergeCell ref="A188:C188"/>
    <mergeCell ref="A189:C189"/>
    <mergeCell ref="A190:C190"/>
    <mergeCell ref="A191:C191"/>
    <mergeCell ref="A192:C192"/>
    <mergeCell ref="C182:D182"/>
    <mergeCell ref="C183:D183"/>
    <mergeCell ref="C184:D184"/>
    <mergeCell ref="C185:D185"/>
    <mergeCell ref="A186:C186"/>
    <mergeCell ref="G186:H186"/>
    <mergeCell ref="A178:B178"/>
    <mergeCell ref="C178:C179"/>
    <mergeCell ref="D178:H178"/>
    <mergeCell ref="A179:B179"/>
    <mergeCell ref="D179:H179"/>
    <mergeCell ref="A180:B180"/>
    <mergeCell ref="D180:H180"/>
    <mergeCell ref="A175:B175"/>
    <mergeCell ref="D175:H175"/>
    <mergeCell ref="A176:B176"/>
    <mergeCell ref="D176:H176"/>
    <mergeCell ref="A177:C177"/>
    <mergeCell ref="D177:H177"/>
    <mergeCell ref="A171:B171"/>
    <mergeCell ref="D171:H171"/>
    <mergeCell ref="A172:B172"/>
    <mergeCell ref="A173:B173"/>
    <mergeCell ref="D173:H173"/>
    <mergeCell ref="A174:B174"/>
    <mergeCell ref="D174:H174"/>
    <mergeCell ref="D167:H167"/>
    <mergeCell ref="A168:B168"/>
    <mergeCell ref="D168:H168"/>
    <mergeCell ref="A169:B169"/>
    <mergeCell ref="A170:B170"/>
    <mergeCell ref="D170:H170"/>
    <mergeCell ref="A163:B163"/>
    <mergeCell ref="C163:C167"/>
    <mergeCell ref="D163:H163"/>
    <mergeCell ref="A164:B164"/>
    <mergeCell ref="D164:H164"/>
    <mergeCell ref="A165:B165"/>
    <mergeCell ref="D165:H165"/>
    <mergeCell ref="A166:B166"/>
    <mergeCell ref="D166:H166"/>
    <mergeCell ref="A167:B167"/>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15:B115"/>
    <mergeCell ref="D115:H115"/>
    <mergeCell ref="A116:B116"/>
    <mergeCell ref="D116:H116"/>
    <mergeCell ref="A117:B117"/>
    <mergeCell ref="D117:H117"/>
    <mergeCell ref="D111:H111"/>
    <mergeCell ref="A112:B112"/>
    <mergeCell ref="D112:H112"/>
    <mergeCell ref="A113:B113"/>
    <mergeCell ref="D113:H113"/>
    <mergeCell ref="A114:B114"/>
    <mergeCell ref="D114:H114"/>
    <mergeCell ref="A107:B107"/>
    <mergeCell ref="D107:H107"/>
    <mergeCell ref="A108:B108"/>
    <mergeCell ref="D108:H108"/>
    <mergeCell ref="A109:B109"/>
    <mergeCell ref="C109:C126"/>
    <mergeCell ref="D109:H109"/>
    <mergeCell ref="A110:B110"/>
    <mergeCell ref="D110:H110"/>
    <mergeCell ref="A111:B111"/>
    <mergeCell ref="A104:B104"/>
    <mergeCell ref="D104:H104"/>
    <mergeCell ref="A105:B105"/>
    <mergeCell ref="D105:H105"/>
    <mergeCell ref="A106:B106"/>
    <mergeCell ref="D106:H106"/>
    <mergeCell ref="A101:B101"/>
    <mergeCell ref="D101:H101"/>
    <mergeCell ref="A102:B102"/>
    <mergeCell ref="D102:H102"/>
    <mergeCell ref="A103:B103"/>
    <mergeCell ref="D103:H103"/>
    <mergeCell ref="D96:H96"/>
    <mergeCell ref="A97:B97"/>
    <mergeCell ref="C97:C105"/>
    <mergeCell ref="D97:H97"/>
    <mergeCell ref="A98:B98"/>
    <mergeCell ref="D98:H98"/>
    <mergeCell ref="A99:B99"/>
    <mergeCell ref="D99:H99"/>
    <mergeCell ref="A100:B100"/>
    <mergeCell ref="D100:H100"/>
    <mergeCell ref="A93:B93"/>
    <mergeCell ref="D93:H93"/>
    <mergeCell ref="A94:B94"/>
    <mergeCell ref="D94:H94"/>
    <mergeCell ref="A95:C95"/>
    <mergeCell ref="D95:H95"/>
    <mergeCell ref="A90:B90"/>
    <mergeCell ref="D90:H90"/>
    <mergeCell ref="A91:B91"/>
    <mergeCell ref="D91:H91"/>
    <mergeCell ref="A92:B92"/>
    <mergeCell ref="D92:H92"/>
    <mergeCell ref="A87:B87"/>
    <mergeCell ref="D87:H87"/>
    <mergeCell ref="A88:B88"/>
    <mergeCell ref="D88:H88"/>
    <mergeCell ref="A89:B89"/>
    <mergeCell ref="D89:H89"/>
    <mergeCell ref="A84:B84"/>
    <mergeCell ref="D84:H84"/>
    <mergeCell ref="A85:B85"/>
    <mergeCell ref="D85:H85"/>
    <mergeCell ref="A86:B86"/>
    <mergeCell ref="D86:H86"/>
    <mergeCell ref="A81:B81"/>
    <mergeCell ref="D81:H81"/>
    <mergeCell ref="A82:B82"/>
    <mergeCell ref="D82:H82"/>
    <mergeCell ref="A83:B83"/>
    <mergeCell ref="D83:H83"/>
    <mergeCell ref="A78:B78"/>
    <mergeCell ref="D78:H78"/>
    <mergeCell ref="A79:B79"/>
    <mergeCell ref="D79:H79"/>
    <mergeCell ref="A80:B80"/>
    <mergeCell ref="D80:H80"/>
    <mergeCell ref="A75:B75"/>
    <mergeCell ref="D75:H75"/>
    <mergeCell ref="A76:B76"/>
    <mergeCell ref="D76:H76"/>
    <mergeCell ref="A77:B77"/>
    <mergeCell ref="D77:H77"/>
    <mergeCell ref="A72:B72"/>
    <mergeCell ref="D72:H72"/>
    <mergeCell ref="A73:B73"/>
    <mergeCell ref="D73:H73"/>
    <mergeCell ref="A74:B74"/>
    <mergeCell ref="D74:H74"/>
    <mergeCell ref="D68:H68"/>
    <mergeCell ref="A69:B69"/>
    <mergeCell ref="D69:H69"/>
    <mergeCell ref="A70:B70"/>
    <mergeCell ref="D70:H70"/>
    <mergeCell ref="A71:B71"/>
    <mergeCell ref="D71:H71"/>
    <mergeCell ref="A64:C64"/>
    <mergeCell ref="D64:H64"/>
    <mergeCell ref="A65:B65"/>
    <mergeCell ref="C65:C94"/>
    <mergeCell ref="D65:H65"/>
    <mergeCell ref="A66:B66"/>
    <mergeCell ref="D66:H66"/>
    <mergeCell ref="A67:B67"/>
    <mergeCell ref="D67:H67"/>
    <mergeCell ref="A68:B68"/>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47:H47"/>
    <mergeCell ref="A48:A52"/>
    <mergeCell ref="B48:B49"/>
    <mergeCell ref="C48:C49"/>
    <mergeCell ref="D48:D52"/>
    <mergeCell ref="E48:E52"/>
    <mergeCell ref="F48:F52"/>
    <mergeCell ref="G48:G52"/>
    <mergeCell ref="H48:H52"/>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H412"/>
  <sheetViews>
    <sheetView view="pageBreakPreview" zoomScale="40" zoomScaleSheetLayoutView="40" workbookViewId="0">
      <pane ySplit="3" topLeftCell="A316" activePane="bottomLeft" state="frozen"/>
      <selection activeCell="A181" sqref="A181"/>
      <selection pane="bottomLeft" activeCell="A181" sqref="A181:B181"/>
    </sheetView>
  </sheetViews>
  <sheetFormatPr defaultColWidth="9.140625" defaultRowHeight="12.75" outlineLevelRow="1" x14ac:dyDescent="0.2"/>
  <cols>
    <col min="1" max="1" width="45.7109375" style="811" customWidth="1"/>
    <col min="2" max="2" width="80.7109375" style="219" customWidth="1"/>
    <col min="3" max="3" width="120.7109375" style="218" customWidth="1"/>
    <col min="4" max="8" width="30.7109375" style="219" customWidth="1"/>
    <col min="9" max="16384" width="9.140625" style="219"/>
  </cols>
  <sheetData>
    <row r="1" spans="1:8" s="4" customFormat="1" ht="50.1" customHeight="1" x14ac:dyDescent="0.2">
      <c r="A1" s="1"/>
      <c r="B1" s="2"/>
      <c r="C1" s="3" t="s">
        <v>0</v>
      </c>
      <c r="D1" s="541"/>
      <c r="E1" s="541"/>
      <c r="F1" s="541"/>
      <c r="G1" s="542"/>
      <c r="H1" s="542"/>
    </row>
    <row r="2" spans="1:8" s="10" customFormat="1" ht="50.1" customHeight="1" x14ac:dyDescent="0.2">
      <c r="A2" s="5" t="str">
        <f>Абакан_юр!A2</f>
        <v>Введен в действие с "01" июня 2024 г.</v>
      </c>
      <c r="B2" s="6" t="s">
        <v>2</v>
      </c>
      <c r="C2" s="7" t="s">
        <v>750</v>
      </c>
      <c r="D2" s="543"/>
      <c r="E2" s="543"/>
      <c r="F2" s="543"/>
      <c r="G2" s="544"/>
      <c r="H2" s="544"/>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3" customFormat="1" ht="50.1" customHeight="1" thickBot="1" x14ac:dyDescent="0.25">
      <c r="A4" s="17" t="s">
        <v>5</v>
      </c>
      <c r="B4" s="18" t="s">
        <v>6</v>
      </c>
      <c r="C4" s="19" t="s">
        <v>7</v>
      </c>
      <c r="D4" s="20" t="s">
        <v>8</v>
      </c>
      <c r="E4" s="21"/>
      <c r="F4" s="21"/>
      <c r="G4" s="21"/>
      <c r="H4" s="22"/>
    </row>
    <row r="5" spans="1:8" s="28" customFormat="1" ht="50.1" customHeight="1" thickBot="1" x14ac:dyDescent="0.25">
      <c r="A5" s="24" t="s">
        <v>9</v>
      </c>
      <c r="B5" s="25"/>
      <c r="C5" s="26"/>
      <c r="D5" s="26"/>
      <c r="E5" s="26"/>
      <c r="F5" s="26"/>
      <c r="G5" s="26"/>
      <c r="H5" s="27"/>
    </row>
    <row r="6" spans="1:8" s="16" customFormat="1" ht="24.95" customHeight="1" thickBot="1" x14ac:dyDescent="0.25">
      <c r="A6" s="335"/>
      <c r="B6" s="336"/>
      <c r="C6" s="336"/>
      <c r="D6" s="291" t="s">
        <v>234</v>
      </c>
      <c r="E6" s="291"/>
      <c r="F6" s="291"/>
      <c r="G6" s="291"/>
      <c r="H6" s="463"/>
    </row>
    <row r="7" spans="1:8" s="809" customFormat="1" ht="24.95" customHeight="1" thickBot="1" x14ac:dyDescent="0.25">
      <c r="A7" s="807"/>
      <c r="B7" s="808"/>
      <c r="C7" s="438"/>
      <c r="D7" s="337" t="s">
        <v>171</v>
      </c>
      <c r="E7" s="268" t="s">
        <v>172</v>
      </c>
      <c r="F7" s="337" t="s">
        <v>173</v>
      </c>
      <c r="G7" s="268" t="s">
        <v>174</v>
      </c>
      <c r="H7" s="338" t="s">
        <v>175</v>
      </c>
    </row>
    <row r="8" spans="1:8" s="16" customFormat="1" ht="48" customHeight="1" x14ac:dyDescent="0.2">
      <c r="A8" s="29" t="s">
        <v>10</v>
      </c>
      <c r="B8" s="30" t="s">
        <v>27</v>
      </c>
      <c r="C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"2ГИС.МОСКВА" (версия для ПК); 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Интернет-площадки и Веб-приложения на основе Cправочника организаций "2ГИС.МОСКВА", http://api.2gis.ru/</v>
      </c>
      <c r="D8" s="31">
        <f>F8*1.2</f>
        <v>22291.200000000001</v>
      </c>
      <c r="E8" s="32">
        <f>F8*1.1</f>
        <v>20433.600000000002</v>
      </c>
      <c r="F8" s="32">
        <v>18576</v>
      </c>
      <c r="G8" s="32">
        <f>F8*0.75</f>
        <v>13932</v>
      </c>
      <c r="H8" s="33">
        <f>F8*0.5</f>
        <v>9288</v>
      </c>
    </row>
    <row r="9" spans="1:8" s="16" customFormat="1" ht="132" customHeight="1" x14ac:dyDescent="0.2">
      <c r="A9" s="34"/>
      <c r="B9" s="35"/>
      <c r="C9" s="35"/>
      <c r="D9" s="36"/>
      <c r="E9" s="37"/>
      <c r="F9" s="37"/>
      <c r="G9" s="37"/>
      <c r="H9" s="38"/>
    </row>
    <row r="10" spans="1:8" s="16" customFormat="1" ht="97.5" customHeight="1" x14ac:dyDescent="0.2">
      <c r="A10" s="34"/>
      <c r="B10" s="39" t="s">
        <v>12</v>
      </c>
      <c r="C10"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Интернет-площадки и Веб-приложения на основе Cправочника организаций "2ГИС.МОСКВА", http://api.2gis.ru/</v>
      </c>
      <c r="D10" s="36"/>
      <c r="E10" s="37"/>
      <c r="F10" s="37"/>
      <c r="G10" s="37"/>
      <c r="H10" s="38"/>
    </row>
    <row r="11" spans="1:8" s="16" customFormat="1" ht="166.5" customHeight="1" thickBot="1" x14ac:dyDescent="0.25">
      <c r="A11" s="41"/>
      <c r="B11" s="42" t="s">
        <v>13</v>
      </c>
      <c r="C1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11" s="44"/>
      <c r="E11" s="45"/>
      <c r="F11" s="45"/>
      <c r="G11" s="45"/>
      <c r="H11" s="46"/>
    </row>
    <row r="12" spans="1:8" s="16" customFormat="1" ht="24.95" customHeight="1" thickBot="1" x14ac:dyDescent="0.25">
      <c r="A12" s="47"/>
      <c r="B12" s="48"/>
      <c r="C12" s="49"/>
      <c r="D12" s="291" t="s">
        <v>234</v>
      </c>
      <c r="E12" s="291"/>
      <c r="F12" s="291"/>
      <c r="G12" s="291"/>
      <c r="H12" s="463"/>
    </row>
    <row r="13" spans="1:8" s="16" customFormat="1" ht="48" customHeight="1" x14ac:dyDescent="0.2">
      <c r="A13" s="53" t="s">
        <v>14</v>
      </c>
      <c r="B13" s="30" t="s">
        <v>27</v>
      </c>
      <c r="C1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"2ГИС.МОСКВА" (версия для ПК); 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Интернет-площадки и Веб-приложения на основе Cправочника организаций "2ГИС.МОСКВА", http://api.2gis.ru/</v>
      </c>
      <c r="D13" s="54">
        <f>F13*1.2</f>
        <v>27410.399999999998</v>
      </c>
      <c r="E13" s="32">
        <f>F13*1.1</f>
        <v>25126.2</v>
      </c>
      <c r="F13" s="32">
        <v>22842</v>
      </c>
      <c r="G13" s="32">
        <f>F13*0.75</f>
        <v>17131.5</v>
      </c>
      <c r="H13" s="33">
        <f>F13*0.5</f>
        <v>11421</v>
      </c>
    </row>
    <row r="14" spans="1:8" s="16" customFormat="1" ht="132" customHeight="1" x14ac:dyDescent="0.2">
      <c r="A14" s="55"/>
      <c r="B14" s="35"/>
      <c r="C14" s="35"/>
      <c r="D14" s="56"/>
      <c r="E14" s="37"/>
      <c r="F14" s="37"/>
      <c r="G14" s="37"/>
      <c r="H14" s="38"/>
    </row>
    <row r="15" spans="1:8" s="16" customFormat="1" ht="97.5" customHeight="1" x14ac:dyDescent="0.2">
      <c r="A15" s="55"/>
      <c r="B15" s="39" t="s">
        <v>12</v>
      </c>
      <c r="C15"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Интернет-площадки и Веб-приложения на основе Cправочника организаций "2ГИС.МОСКВА", http://api.2gis.ru/</v>
      </c>
      <c r="D15" s="56"/>
      <c r="E15" s="37"/>
      <c r="F15" s="37"/>
      <c r="G15" s="37"/>
      <c r="H15" s="38"/>
    </row>
    <row r="16" spans="1:8" s="16" customFormat="1" ht="166.5" customHeight="1" x14ac:dyDescent="0.2">
      <c r="A16" s="55"/>
      <c r="B16" s="57" t="s">
        <v>13</v>
      </c>
      <c r="C16"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16" s="56"/>
      <c r="E16" s="37"/>
      <c r="F16" s="37"/>
      <c r="G16" s="37"/>
      <c r="H16" s="38"/>
    </row>
    <row r="17" spans="1:8" s="16" customFormat="1" ht="92.25" customHeight="1" thickBot="1" x14ac:dyDescent="0.25">
      <c r="A17" s="59"/>
      <c r="B17" s="42" t="s">
        <v>16</v>
      </c>
      <c r="C17"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17" s="61"/>
      <c r="E17" s="45"/>
      <c r="F17" s="45"/>
      <c r="G17" s="45"/>
      <c r="H17" s="46"/>
    </row>
    <row r="18" spans="1:8" s="16" customFormat="1" ht="24.95" customHeight="1" thickBot="1" x14ac:dyDescent="0.25">
      <c r="A18" s="81"/>
      <c r="B18" s="82"/>
      <c r="C18" s="83"/>
      <c r="D18" s="291" t="s">
        <v>234</v>
      </c>
      <c r="E18" s="291"/>
      <c r="F18" s="291"/>
      <c r="G18" s="291"/>
      <c r="H18" s="463"/>
    </row>
    <row r="19" spans="1:8" s="16" customFormat="1" ht="50.1" customHeight="1" x14ac:dyDescent="0.2">
      <c r="A19" s="65" t="s">
        <v>22</v>
      </c>
      <c r="B19" s="87" t="s">
        <v>23</v>
      </c>
      <c r="C19"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Интернет-площадки и Веб-приложения на основе Cправочника организаций "2ГИС.МОСКВА", http://api.2gis.ru/</v>
      </c>
      <c r="D19" s="271">
        <v>270</v>
      </c>
      <c r="E19" s="272"/>
      <c r="F19" s="272"/>
      <c r="G19" s="272"/>
      <c r="H19" s="273"/>
    </row>
    <row r="20" spans="1:8" s="16" customFormat="1" ht="94.5" customHeight="1" x14ac:dyDescent="0.2">
      <c r="A20" s="71"/>
      <c r="B20" s="92"/>
      <c r="C20" s="93"/>
      <c r="D20" s="94"/>
      <c r="E20" s="95"/>
      <c r="F20" s="95"/>
      <c r="G20" s="95"/>
      <c r="H20" s="274"/>
    </row>
    <row r="21" spans="1:8" s="16" customFormat="1" ht="127.5" customHeight="1" thickBot="1" x14ac:dyDescent="0.25">
      <c r="A21" s="77"/>
      <c r="B21" s="97" t="s">
        <v>13</v>
      </c>
      <c r="C21"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21" s="275"/>
      <c r="E21" s="276"/>
      <c r="F21" s="276"/>
      <c r="G21" s="276"/>
      <c r="H21" s="277"/>
    </row>
    <row r="22" spans="1:8" s="16" customFormat="1" ht="24.95" customHeight="1" thickBot="1" x14ac:dyDescent="0.25">
      <c r="A22" s="81"/>
      <c r="B22" s="48"/>
      <c r="C22" s="49"/>
      <c r="D22" s="291" t="s">
        <v>234</v>
      </c>
      <c r="E22" s="291"/>
      <c r="F22" s="291"/>
      <c r="G22" s="291"/>
      <c r="H22" s="463"/>
    </row>
    <row r="23" spans="1:8" s="16" customFormat="1" ht="50.1" customHeight="1" x14ac:dyDescent="0.2">
      <c r="A23" s="65" t="s">
        <v>751</v>
      </c>
      <c r="B23" s="30" t="s">
        <v>27</v>
      </c>
      <c r="C2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"2ГИС.МОСКВА" (версия для ПК); 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v>
      </c>
      <c r="D23" s="31">
        <f>F23*1.2</f>
        <v>133776</v>
      </c>
      <c r="E23" s="32">
        <f>F23*1.1</f>
        <v>122628.00000000001</v>
      </c>
      <c r="F23" s="32">
        <v>111480</v>
      </c>
      <c r="G23" s="32">
        <f>F23*0.75</f>
        <v>83610</v>
      </c>
      <c r="H23" s="33">
        <f>F23*0.5</f>
        <v>55740</v>
      </c>
    </row>
    <row r="24" spans="1:8" s="16" customFormat="1" ht="99.95" customHeight="1" x14ac:dyDescent="0.2">
      <c r="A24" s="71"/>
      <c r="B24" s="35"/>
      <c r="C24" s="35"/>
      <c r="D24" s="36"/>
      <c r="E24" s="37"/>
      <c r="F24" s="37"/>
      <c r="G24" s="37"/>
      <c r="H24" s="38"/>
    </row>
    <row r="25" spans="1:8" s="16" customFormat="1" ht="99.95" customHeight="1" x14ac:dyDescent="0.2">
      <c r="A25" s="71"/>
      <c r="B25" s="105" t="s">
        <v>12</v>
      </c>
      <c r="C25" s="10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v>
      </c>
      <c r="D25" s="36"/>
      <c r="E25" s="37"/>
      <c r="F25" s="37"/>
      <c r="G25" s="37"/>
      <c r="H25" s="38"/>
    </row>
    <row r="26" spans="1:8" s="16" customFormat="1" ht="156.75" customHeight="1" thickBot="1" x14ac:dyDescent="0.25">
      <c r="A26" s="77"/>
      <c r="B26" s="107" t="s">
        <v>13</v>
      </c>
      <c r="C26" s="10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26" s="44"/>
      <c r="E26" s="45"/>
      <c r="F26" s="45"/>
      <c r="G26" s="45"/>
      <c r="H26" s="46"/>
    </row>
    <row r="27" spans="1:8" s="16" customFormat="1" ht="24.95" customHeight="1" thickBot="1" x14ac:dyDescent="0.25">
      <c r="A27" s="81"/>
      <c r="B27" s="48"/>
      <c r="C27" s="49"/>
      <c r="D27" s="291" t="s">
        <v>234</v>
      </c>
      <c r="E27" s="291"/>
      <c r="F27" s="291"/>
      <c r="G27" s="291"/>
      <c r="H27" s="463"/>
    </row>
    <row r="28" spans="1:8" s="16" customFormat="1" ht="50.1" customHeight="1" x14ac:dyDescent="0.2">
      <c r="A28" s="65" t="s">
        <v>752</v>
      </c>
      <c r="B28" s="30" t="s">
        <v>27</v>
      </c>
      <c r="C2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"2ГИС.МОСКВА" (версия для ПК); 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v>
      </c>
      <c r="D28" s="54">
        <f>F28*1.2</f>
        <v>164592</v>
      </c>
      <c r="E28" s="32">
        <f>F28*1.1</f>
        <v>150876</v>
      </c>
      <c r="F28" s="32">
        <v>137160</v>
      </c>
      <c r="G28" s="32">
        <f>F28*0.75</f>
        <v>102870</v>
      </c>
      <c r="H28" s="33">
        <f>F28*0.5</f>
        <v>68580</v>
      </c>
    </row>
    <row r="29" spans="1:8" s="16" customFormat="1" ht="99.95" customHeight="1" x14ac:dyDescent="0.2">
      <c r="A29" s="71"/>
      <c r="B29" s="35"/>
      <c r="C29" s="35"/>
      <c r="D29" s="56"/>
      <c r="E29" s="37"/>
      <c r="F29" s="37"/>
      <c r="G29" s="37"/>
      <c r="H29" s="38"/>
    </row>
    <row r="30" spans="1:8" s="16" customFormat="1" ht="99.95" customHeight="1" x14ac:dyDescent="0.2">
      <c r="A30" s="71"/>
      <c r="B30" s="39" t="s">
        <v>12</v>
      </c>
      <c r="C30" s="10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v>
      </c>
      <c r="D30" s="56"/>
      <c r="E30" s="37"/>
      <c r="F30" s="37"/>
      <c r="G30" s="37"/>
      <c r="H30" s="38"/>
    </row>
    <row r="31" spans="1:8" s="16" customFormat="1" ht="156.75" customHeight="1" x14ac:dyDescent="0.2">
      <c r="A31" s="71"/>
      <c r="B31" s="57" t="s">
        <v>13</v>
      </c>
      <c r="C31" s="11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31" s="56"/>
      <c r="E31" s="37"/>
      <c r="F31" s="37"/>
      <c r="G31" s="37"/>
      <c r="H31" s="38"/>
    </row>
    <row r="32" spans="1:8" s="16" customFormat="1" ht="92.25" customHeight="1" thickBot="1" x14ac:dyDescent="0.25">
      <c r="A32" s="77"/>
      <c r="B32" s="42" t="s">
        <v>16</v>
      </c>
      <c r="C32" s="11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32" s="61"/>
      <c r="E32" s="45"/>
      <c r="F32" s="45"/>
      <c r="G32" s="45"/>
      <c r="H32" s="46"/>
    </row>
    <row r="33" spans="1:8" s="16" customFormat="1" ht="24.95" customHeight="1" thickBot="1" x14ac:dyDescent="0.25">
      <c r="A33" s="112"/>
      <c r="B33" s="62"/>
      <c r="C33" s="49"/>
      <c r="D33" s="291" t="s">
        <v>234</v>
      </c>
      <c r="E33" s="291"/>
      <c r="F33" s="291"/>
      <c r="G33" s="291"/>
      <c r="H33" s="463"/>
    </row>
    <row r="34" spans="1:8" s="16" customFormat="1" ht="50.1" customHeight="1" x14ac:dyDescent="0.2">
      <c r="A34" s="65" t="s">
        <v>629</v>
      </c>
      <c r="B34" s="87" t="s">
        <v>23</v>
      </c>
      <c r="C34" s="8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v>
      </c>
      <c r="D34" s="90">
        <v>1680</v>
      </c>
      <c r="E34" s="90"/>
      <c r="F34" s="90"/>
      <c r="G34" s="90"/>
      <c r="H34" s="91"/>
    </row>
    <row r="35" spans="1:8" s="16" customFormat="1" ht="69.75" customHeight="1" x14ac:dyDescent="0.2">
      <c r="A35" s="71"/>
      <c r="B35" s="92"/>
      <c r="C35" s="93"/>
      <c r="D35" s="95"/>
      <c r="E35" s="95"/>
      <c r="F35" s="95"/>
      <c r="G35" s="95"/>
      <c r="H35" s="96"/>
    </row>
    <row r="36" spans="1:8" s="16" customFormat="1" ht="155.25" customHeight="1" x14ac:dyDescent="0.2">
      <c r="A36" s="71"/>
      <c r="B36" s="105" t="s">
        <v>13</v>
      </c>
      <c r="C36" s="11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36" s="95"/>
      <c r="E36" s="95"/>
      <c r="F36" s="95"/>
      <c r="G36" s="95"/>
      <c r="H36" s="96"/>
    </row>
    <row r="37" spans="1:8" s="16" customFormat="1" ht="168.75" customHeight="1" thickBot="1" x14ac:dyDescent="0.25">
      <c r="A37" s="77"/>
      <c r="B37" s="107" t="s">
        <v>13</v>
      </c>
      <c r="C37"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37" s="100"/>
      <c r="E37" s="100"/>
      <c r="F37" s="100"/>
      <c r="G37" s="100"/>
      <c r="H37" s="101"/>
    </row>
    <row r="38" spans="1:8" s="16" customFormat="1" ht="24.95" customHeight="1" thickBot="1" x14ac:dyDescent="0.25">
      <c r="A38" s="81"/>
      <c r="B38" s="82"/>
      <c r="C38" s="83"/>
      <c r="D38" s="113"/>
      <c r="E38" s="114"/>
      <c r="F38" s="114"/>
      <c r="G38" s="114"/>
      <c r="H38" s="115"/>
    </row>
    <row r="39" spans="1:8" s="16" customFormat="1" ht="48" customHeight="1" x14ac:dyDescent="0.2">
      <c r="A39" s="29" t="s">
        <v>31</v>
      </c>
      <c r="B39" s="30" t="s">
        <v>27</v>
      </c>
      <c r="C39"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"2ГИС.МОСКВА" (версия для ПК); 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Интернет-площадки и Веб-приложения на основе Cправочника организаций "2ГИС.МОСКВА", http://api.2gis.ru/</v>
      </c>
      <c r="D39" s="31">
        <f>F39*1.2</f>
        <v>26755.200000000001</v>
      </c>
      <c r="E39" s="32">
        <f>F39*1.1</f>
        <v>24525.600000000002</v>
      </c>
      <c r="F39" s="32">
        <v>22296</v>
      </c>
      <c r="G39" s="32">
        <f>F39*0.75</f>
        <v>16722</v>
      </c>
      <c r="H39" s="33">
        <f>F39*0.5</f>
        <v>11148</v>
      </c>
    </row>
    <row r="40" spans="1:8" s="16" customFormat="1" ht="132" customHeight="1" x14ac:dyDescent="0.2">
      <c r="A40" s="34"/>
      <c r="B40" s="35"/>
      <c r="C40" s="35"/>
      <c r="D40" s="36"/>
      <c r="E40" s="37"/>
      <c r="F40" s="37"/>
      <c r="G40" s="37"/>
      <c r="H40" s="38"/>
    </row>
    <row r="41" spans="1:8" s="16" customFormat="1" ht="127.5" customHeight="1" x14ac:dyDescent="0.2">
      <c r="A41" s="34"/>
      <c r="B41" s="39" t="s">
        <v>12</v>
      </c>
      <c r="C41"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"2ГИС.МОСКВА" (версия для ПК); 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Интернет-площадки и Веб-приложения на основе Cправочника организаций "2ГИС.МОСКВА", http://api.2gis.ru/</v>
      </c>
      <c r="D41" s="36"/>
      <c r="E41" s="37"/>
      <c r="F41" s="37"/>
      <c r="G41" s="37"/>
      <c r="H41" s="38"/>
    </row>
    <row r="42" spans="1:8" s="16" customFormat="1" ht="127.5" customHeight="1" thickBot="1" x14ac:dyDescent="0.25">
      <c r="A42" s="119"/>
      <c r="B42" s="120" t="s">
        <v>33</v>
      </c>
      <c r="C42"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42" s="121"/>
      <c r="E42" s="122"/>
      <c r="F42" s="122"/>
      <c r="G42" s="122"/>
      <c r="H42" s="123"/>
    </row>
    <row r="43" spans="1:8" s="16" customFormat="1" ht="166.5" customHeight="1" thickBot="1" x14ac:dyDescent="0.25">
      <c r="A43" s="41"/>
      <c r="B43" s="42" t="s">
        <v>13</v>
      </c>
      <c r="C43"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43" s="44"/>
      <c r="E43" s="45"/>
      <c r="F43" s="45"/>
      <c r="G43" s="45"/>
      <c r="H43" s="46"/>
    </row>
    <row r="44" spans="1:8" s="16" customFormat="1" ht="24.95" customHeight="1" thickBot="1" x14ac:dyDescent="0.25">
      <c r="A44" s="47"/>
      <c r="B44" s="48"/>
      <c r="C44" s="49"/>
      <c r="D44" s="50"/>
      <c r="E44" s="51"/>
      <c r="F44" s="51"/>
      <c r="G44" s="51"/>
      <c r="H44" s="52"/>
    </row>
    <row r="45" spans="1:8" s="16" customFormat="1" ht="48" customHeight="1" x14ac:dyDescent="0.2">
      <c r="A45" s="53" t="s">
        <v>35</v>
      </c>
      <c r="B45" s="30" t="s">
        <v>27</v>
      </c>
      <c r="C45"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"2ГИС.МОСКВА" (версия для ПК); 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Интернет-площадки и Веб-приложения на основе Cправочника организаций "2ГИС.МОСКВА", http://api.2gis.ru/</v>
      </c>
      <c r="D45" s="54">
        <f>F45*1.2</f>
        <v>32896.799999999996</v>
      </c>
      <c r="E45" s="32">
        <f>F45*1.1</f>
        <v>30155.4</v>
      </c>
      <c r="F45" s="32">
        <v>27414</v>
      </c>
      <c r="G45" s="32">
        <f>F45*0.75</f>
        <v>20560.5</v>
      </c>
      <c r="H45" s="33">
        <f>F45*0.5</f>
        <v>13707</v>
      </c>
    </row>
    <row r="46" spans="1:8" s="16" customFormat="1" ht="132" customHeight="1" x14ac:dyDescent="0.2">
      <c r="A46" s="55"/>
      <c r="B46" s="35"/>
      <c r="C46" s="35"/>
      <c r="D46" s="56"/>
      <c r="E46" s="37"/>
      <c r="F46" s="37"/>
      <c r="G46" s="37"/>
      <c r="H46" s="38"/>
    </row>
    <row r="47" spans="1:8" s="16" customFormat="1" ht="138.94999999999999" customHeight="1" x14ac:dyDescent="0.2">
      <c r="A47" s="55"/>
      <c r="B47" s="39" t="s">
        <v>12</v>
      </c>
      <c r="C47" s="4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"2ГИС.МОСКВА" (версия для ПК); 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Интернет-площадки и Веб-приложения на основе Cправочника организаций "2ГИС.МОСКВА", http://api.2gis.ru/</v>
      </c>
      <c r="D47" s="56"/>
      <c r="E47" s="37"/>
      <c r="F47" s="37"/>
      <c r="G47" s="37"/>
      <c r="H47" s="38"/>
    </row>
    <row r="48" spans="1:8" s="16" customFormat="1" ht="166.5" customHeight="1" x14ac:dyDescent="0.2">
      <c r="A48" s="55"/>
      <c r="B48" s="57" t="s">
        <v>13</v>
      </c>
      <c r="C48"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48" s="56"/>
      <c r="E48" s="37"/>
      <c r="F48" s="37"/>
      <c r="G48" s="37"/>
      <c r="H48" s="38"/>
    </row>
    <row r="49" spans="1:8" s="16" customFormat="1" ht="92.25" customHeight="1" thickBot="1" x14ac:dyDescent="0.25">
      <c r="A49" s="59"/>
      <c r="B49" s="42" t="s">
        <v>36</v>
      </c>
      <c r="C49"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49" s="61"/>
      <c r="E49" s="45"/>
      <c r="F49" s="45"/>
      <c r="G49" s="45"/>
      <c r="H49" s="46"/>
    </row>
    <row r="50" spans="1:8" s="16" customFormat="1" ht="24.95" customHeight="1" thickBot="1" x14ac:dyDescent="0.25">
      <c r="A50" s="81"/>
      <c r="B50" s="82"/>
      <c r="C50" s="83"/>
      <c r="D50" s="84"/>
      <c r="E50" s="85"/>
      <c r="F50" s="85"/>
      <c r="G50" s="85"/>
      <c r="H50" s="86"/>
    </row>
    <row r="51" spans="1:8" s="16" customFormat="1" ht="50.1" customHeight="1" x14ac:dyDescent="0.2">
      <c r="A51" s="65" t="s">
        <v>37</v>
      </c>
      <c r="B51" s="87" t="s">
        <v>23</v>
      </c>
      <c r="C51"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Интернет-площадки и Веб-приложения на основе Cправочника организаций "2ГИС.МОСКВА", http://api.2gis.ru/</v>
      </c>
      <c r="D51" s="271">
        <v>270</v>
      </c>
      <c r="E51" s="272"/>
      <c r="F51" s="272"/>
      <c r="G51" s="272"/>
      <c r="H51" s="273"/>
    </row>
    <row r="52" spans="1:8" s="16" customFormat="1" ht="94.5" customHeight="1" x14ac:dyDescent="0.2">
      <c r="A52" s="71"/>
      <c r="B52" s="92"/>
      <c r="C52" s="93"/>
      <c r="D52" s="94"/>
      <c r="E52" s="95"/>
      <c r="F52" s="95"/>
      <c r="G52" s="95"/>
      <c r="H52" s="274"/>
    </row>
    <row r="53" spans="1:8" s="16" customFormat="1" ht="163.5" customHeight="1" thickBot="1" x14ac:dyDescent="0.25">
      <c r="A53" s="77"/>
      <c r="B53" s="97" t="s">
        <v>13</v>
      </c>
      <c r="C53"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53" s="275"/>
      <c r="E53" s="276"/>
      <c r="F53" s="276"/>
      <c r="G53" s="276"/>
      <c r="H53" s="277"/>
    </row>
    <row r="54" spans="1:8" s="16" customFormat="1" ht="24.95" customHeight="1" thickBot="1" x14ac:dyDescent="0.25">
      <c r="A54" s="349"/>
      <c r="B54" s="350"/>
      <c r="C54" s="130"/>
      <c r="D54" s="291" t="s">
        <v>234</v>
      </c>
      <c r="E54" s="291"/>
      <c r="F54" s="291"/>
      <c r="G54" s="291"/>
      <c r="H54" s="463"/>
    </row>
    <row r="55" spans="1:8" s="16" customFormat="1" ht="50.1" customHeight="1" thickBot="1" x14ac:dyDescent="0.25">
      <c r="A55" s="136" t="s">
        <v>670</v>
      </c>
      <c r="B55" s="656"/>
      <c r="C55" s="656"/>
      <c r="D55" s="367" t="str">
        <f>"от "&amp;MIN(D56:D135)&amp;" до "&amp;MAX(D56:D135)</f>
        <v>от 1914 до 153120</v>
      </c>
      <c r="E55" s="367"/>
      <c r="F55" s="367"/>
      <c r="G55" s="367"/>
      <c r="H55" s="368"/>
    </row>
    <row r="56" spans="1:8" s="16" customFormat="1" ht="37.5" customHeight="1" outlineLevel="1" x14ac:dyDescent="0.2">
      <c r="A56" s="599" t="s">
        <v>39</v>
      </c>
      <c r="B56" s="655"/>
      <c r="C56" s="535" t="str">
        <f>"Электронный справочник на основе Справочника организаций "&amp;$C$2&amp;" (версия для ПК)"</f>
        <v>Электронный справочник на основе Справочника организаций "2ГИС.МОСКВА" (версия для ПК)</v>
      </c>
      <c r="D56" s="294">
        <v>1914</v>
      </c>
      <c r="E56" s="295"/>
      <c r="F56" s="295"/>
      <c r="G56" s="295"/>
      <c r="H56" s="296"/>
    </row>
    <row r="57" spans="1:8" s="16" customFormat="1" ht="37.5" customHeight="1" outlineLevel="1" x14ac:dyDescent="0.2">
      <c r="A57" s="558" t="s">
        <v>40</v>
      </c>
      <c r="B57" s="559"/>
      <c r="C57" s="536"/>
      <c r="D57" s="297">
        <v>3828</v>
      </c>
      <c r="E57" s="157"/>
      <c r="F57" s="157"/>
      <c r="G57" s="157"/>
      <c r="H57" s="158"/>
    </row>
    <row r="58" spans="1:8" s="16" customFormat="1" ht="37.5" customHeight="1" outlineLevel="1" thickBot="1" x14ac:dyDescent="0.25">
      <c r="A58" s="558" t="s">
        <v>41</v>
      </c>
      <c r="B58" s="559"/>
      <c r="C58" s="536"/>
      <c r="D58" s="297">
        <v>5742</v>
      </c>
      <c r="E58" s="157"/>
      <c r="F58" s="157"/>
      <c r="G58" s="157"/>
      <c r="H58" s="158"/>
    </row>
    <row r="59" spans="1:8" s="16" customFormat="1" ht="37.5" customHeight="1" outlineLevel="1" thickBot="1" x14ac:dyDescent="0.25">
      <c r="A59" s="558" t="s">
        <v>42</v>
      </c>
      <c r="B59" s="559"/>
      <c r="C59" s="536"/>
      <c r="D59" s="291" t="s">
        <v>234</v>
      </c>
      <c r="E59" s="291"/>
      <c r="F59" s="291"/>
      <c r="G59" s="291"/>
      <c r="H59" s="463"/>
    </row>
    <row r="60" spans="1:8" s="16" customFormat="1" ht="37.5" customHeight="1" outlineLevel="1" thickBot="1" x14ac:dyDescent="0.25">
      <c r="A60" s="558" t="s">
        <v>43</v>
      </c>
      <c r="B60" s="559"/>
      <c r="C60" s="536"/>
      <c r="D60" s="367" t="str">
        <f>"от "&amp;MIN(D61:D140)&amp;" до "&amp;MAX(D61:D140)</f>
        <v>от 11484 до 162690</v>
      </c>
      <c r="E60" s="367"/>
      <c r="F60" s="367"/>
      <c r="G60" s="367"/>
      <c r="H60" s="368"/>
    </row>
    <row r="61" spans="1:8" s="16" customFormat="1" ht="37.5" customHeight="1" outlineLevel="1" x14ac:dyDescent="0.2">
      <c r="A61" s="558" t="s">
        <v>44</v>
      </c>
      <c r="B61" s="559"/>
      <c r="C61" s="536"/>
      <c r="D61" s="294">
        <v>11484</v>
      </c>
      <c r="E61" s="295"/>
      <c r="F61" s="295"/>
      <c r="G61" s="295"/>
      <c r="H61" s="296"/>
    </row>
    <row r="62" spans="1:8" s="16" customFormat="1" ht="37.5" customHeight="1" outlineLevel="1" x14ac:dyDescent="0.2">
      <c r="A62" s="558" t="s">
        <v>45</v>
      </c>
      <c r="B62" s="559"/>
      <c r="C62" s="536"/>
      <c r="D62" s="297">
        <v>13398</v>
      </c>
      <c r="E62" s="157"/>
      <c r="F62" s="157"/>
      <c r="G62" s="157"/>
      <c r="H62" s="158"/>
    </row>
    <row r="63" spans="1:8" s="16" customFormat="1" ht="37.5" customHeight="1" outlineLevel="1" x14ac:dyDescent="0.2">
      <c r="A63" s="147" t="s">
        <v>46</v>
      </c>
      <c r="B63" s="148"/>
      <c r="C63" s="536"/>
      <c r="D63" s="36">
        <v>15312</v>
      </c>
      <c r="E63" s="37"/>
      <c r="F63" s="37"/>
      <c r="G63" s="37"/>
      <c r="H63" s="38"/>
    </row>
    <row r="64" spans="1:8" s="16" customFormat="1" ht="37.5" customHeight="1" outlineLevel="1" x14ac:dyDescent="0.2">
      <c r="A64" s="147" t="s">
        <v>47</v>
      </c>
      <c r="B64" s="148"/>
      <c r="C64" s="536"/>
      <c r="D64" s="36">
        <v>17226</v>
      </c>
      <c r="E64" s="37"/>
      <c r="F64" s="37"/>
      <c r="G64" s="37"/>
      <c r="H64" s="38"/>
    </row>
    <row r="65" spans="1:8" s="16" customFormat="1" ht="37.5" customHeight="1" outlineLevel="1" x14ac:dyDescent="0.2">
      <c r="A65" s="147" t="s">
        <v>48</v>
      </c>
      <c r="B65" s="148"/>
      <c r="C65" s="536"/>
      <c r="D65" s="36">
        <v>19140</v>
      </c>
      <c r="E65" s="37"/>
      <c r="F65" s="37"/>
      <c r="G65" s="37"/>
      <c r="H65" s="38"/>
    </row>
    <row r="66" spans="1:8" s="16" customFormat="1" ht="37.5" customHeight="1" outlineLevel="1" x14ac:dyDescent="0.2">
      <c r="A66" s="147" t="s">
        <v>49</v>
      </c>
      <c r="B66" s="148"/>
      <c r="C66" s="536"/>
      <c r="D66" s="36">
        <v>21054</v>
      </c>
      <c r="E66" s="37"/>
      <c r="F66" s="37"/>
      <c r="G66" s="37"/>
      <c r="H66" s="38"/>
    </row>
    <row r="67" spans="1:8" s="16" customFormat="1" ht="37.5" customHeight="1" outlineLevel="1" x14ac:dyDescent="0.2">
      <c r="A67" s="147" t="s">
        <v>50</v>
      </c>
      <c r="B67" s="148"/>
      <c r="C67" s="536"/>
      <c r="D67" s="36">
        <v>22968</v>
      </c>
      <c r="E67" s="37"/>
      <c r="F67" s="37"/>
      <c r="G67" s="37"/>
      <c r="H67" s="38"/>
    </row>
    <row r="68" spans="1:8" s="16" customFormat="1" ht="37.5" customHeight="1" outlineLevel="1" x14ac:dyDescent="0.2">
      <c r="A68" s="147" t="s">
        <v>51</v>
      </c>
      <c r="B68" s="148"/>
      <c r="C68" s="536"/>
      <c r="D68" s="36">
        <v>24882</v>
      </c>
      <c r="E68" s="37"/>
      <c r="F68" s="37"/>
      <c r="G68" s="37"/>
      <c r="H68" s="38"/>
    </row>
    <row r="69" spans="1:8" s="16" customFormat="1" ht="37.5" customHeight="1" outlineLevel="1" x14ac:dyDescent="0.2">
      <c r="A69" s="147" t="s">
        <v>52</v>
      </c>
      <c r="B69" s="148"/>
      <c r="C69" s="536"/>
      <c r="D69" s="36">
        <v>26796</v>
      </c>
      <c r="E69" s="37"/>
      <c r="F69" s="37"/>
      <c r="G69" s="37"/>
      <c r="H69" s="38"/>
    </row>
    <row r="70" spans="1:8" s="16" customFormat="1" ht="37.5" customHeight="1" outlineLevel="1" x14ac:dyDescent="0.2">
      <c r="A70" s="147" t="s">
        <v>53</v>
      </c>
      <c r="B70" s="148"/>
      <c r="C70" s="536"/>
      <c r="D70" s="36">
        <v>28710</v>
      </c>
      <c r="E70" s="37"/>
      <c r="F70" s="37"/>
      <c r="G70" s="37"/>
      <c r="H70" s="38"/>
    </row>
    <row r="71" spans="1:8" s="16" customFormat="1" ht="37.5" customHeight="1" outlineLevel="1" x14ac:dyDescent="0.2">
      <c r="A71" s="147" t="s">
        <v>54</v>
      </c>
      <c r="B71" s="148"/>
      <c r="C71" s="536"/>
      <c r="D71" s="36">
        <v>30624</v>
      </c>
      <c r="E71" s="37"/>
      <c r="F71" s="37"/>
      <c r="G71" s="37"/>
      <c r="H71" s="38"/>
    </row>
    <row r="72" spans="1:8" s="16" customFormat="1" ht="37.5" customHeight="1" outlineLevel="1" x14ac:dyDescent="0.2">
      <c r="A72" s="147" t="s">
        <v>55</v>
      </c>
      <c r="B72" s="148"/>
      <c r="C72" s="536"/>
      <c r="D72" s="36">
        <v>32538</v>
      </c>
      <c r="E72" s="37"/>
      <c r="F72" s="37"/>
      <c r="G72" s="37"/>
      <c r="H72" s="38"/>
    </row>
    <row r="73" spans="1:8" s="16" customFormat="1" ht="37.5" customHeight="1" outlineLevel="1" x14ac:dyDescent="0.2">
      <c r="A73" s="147" t="s">
        <v>56</v>
      </c>
      <c r="B73" s="148"/>
      <c r="C73" s="536"/>
      <c r="D73" s="36">
        <v>34452</v>
      </c>
      <c r="E73" s="37"/>
      <c r="F73" s="37"/>
      <c r="G73" s="37"/>
      <c r="H73" s="38"/>
    </row>
    <row r="74" spans="1:8" s="16" customFormat="1" ht="37.5" customHeight="1" outlineLevel="1" x14ac:dyDescent="0.2">
      <c r="A74" s="147" t="s">
        <v>57</v>
      </c>
      <c r="B74" s="148"/>
      <c r="C74" s="536"/>
      <c r="D74" s="36">
        <v>36366</v>
      </c>
      <c r="E74" s="37"/>
      <c r="F74" s="37"/>
      <c r="G74" s="37"/>
      <c r="H74" s="38"/>
    </row>
    <row r="75" spans="1:8" s="16" customFormat="1" ht="37.5" customHeight="1" outlineLevel="1" x14ac:dyDescent="0.2">
      <c r="A75" s="505" t="s">
        <v>58</v>
      </c>
      <c r="B75" s="810"/>
      <c r="C75" s="536"/>
      <c r="D75" s="121">
        <v>38280</v>
      </c>
      <c r="E75" s="122"/>
      <c r="F75" s="122"/>
      <c r="G75" s="122"/>
      <c r="H75" s="123"/>
    </row>
    <row r="76" spans="1:8" s="16" customFormat="1" ht="37.5" customHeight="1" outlineLevel="1" x14ac:dyDescent="0.2">
      <c r="A76" s="505" t="s">
        <v>181</v>
      </c>
      <c r="B76" s="810"/>
      <c r="C76" s="536"/>
      <c r="D76" s="121">
        <v>40194</v>
      </c>
      <c r="E76" s="122"/>
      <c r="F76" s="122"/>
      <c r="G76" s="122"/>
      <c r="H76" s="123"/>
    </row>
    <row r="77" spans="1:8" s="16" customFormat="1" ht="37.5" customHeight="1" outlineLevel="1" x14ac:dyDescent="0.2">
      <c r="A77" s="505" t="s">
        <v>182</v>
      </c>
      <c r="B77" s="810"/>
      <c r="C77" s="536"/>
      <c r="D77" s="121">
        <v>42108</v>
      </c>
      <c r="E77" s="122"/>
      <c r="F77" s="122"/>
      <c r="G77" s="122"/>
      <c r="H77" s="123"/>
    </row>
    <row r="78" spans="1:8" s="16" customFormat="1" ht="37.5" customHeight="1" outlineLevel="1" x14ac:dyDescent="0.2">
      <c r="A78" s="505" t="s">
        <v>183</v>
      </c>
      <c r="B78" s="810"/>
      <c r="C78" s="536"/>
      <c r="D78" s="121">
        <v>44022</v>
      </c>
      <c r="E78" s="122"/>
      <c r="F78" s="122"/>
      <c r="G78" s="122"/>
      <c r="H78" s="123"/>
    </row>
    <row r="79" spans="1:8" s="16" customFormat="1" ht="37.5" customHeight="1" outlineLevel="1" x14ac:dyDescent="0.2">
      <c r="A79" s="505" t="s">
        <v>184</v>
      </c>
      <c r="B79" s="810"/>
      <c r="C79" s="536"/>
      <c r="D79" s="121">
        <v>45936</v>
      </c>
      <c r="E79" s="122"/>
      <c r="F79" s="122"/>
      <c r="G79" s="122"/>
      <c r="H79" s="123"/>
    </row>
    <row r="80" spans="1:8" s="16" customFormat="1" ht="37.5" customHeight="1" outlineLevel="1" x14ac:dyDescent="0.2">
      <c r="A80" s="505" t="s">
        <v>185</v>
      </c>
      <c r="B80" s="810"/>
      <c r="C80" s="536"/>
      <c r="D80" s="121">
        <v>47850</v>
      </c>
      <c r="E80" s="122"/>
      <c r="F80" s="122"/>
      <c r="G80" s="122"/>
      <c r="H80" s="123"/>
    </row>
    <row r="81" spans="1:8" s="16" customFormat="1" ht="37.5" customHeight="1" outlineLevel="1" x14ac:dyDescent="0.2">
      <c r="A81" s="505" t="s">
        <v>186</v>
      </c>
      <c r="B81" s="810"/>
      <c r="C81" s="536"/>
      <c r="D81" s="121">
        <v>49764</v>
      </c>
      <c r="E81" s="122"/>
      <c r="F81" s="122"/>
      <c r="G81" s="122"/>
      <c r="H81" s="123"/>
    </row>
    <row r="82" spans="1:8" s="16" customFormat="1" ht="37.5" customHeight="1" outlineLevel="1" x14ac:dyDescent="0.2">
      <c r="A82" s="505" t="s">
        <v>187</v>
      </c>
      <c r="B82" s="810"/>
      <c r="C82" s="536"/>
      <c r="D82" s="121">
        <v>51678</v>
      </c>
      <c r="E82" s="122"/>
      <c r="F82" s="122"/>
      <c r="G82" s="122"/>
      <c r="H82" s="123"/>
    </row>
    <row r="83" spans="1:8" s="16" customFormat="1" ht="37.5" customHeight="1" outlineLevel="1" x14ac:dyDescent="0.2">
      <c r="A83" s="505" t="s">
        <v>188</v>
      </c>
      <c r="B83" s="810"/>
      <c r="C83" s="536"/>
      <c r="D83" s="121">
        <v>53592</v>
      </c>
      <c r="E83" s="122"/>
      <c r="F83" s="122"/>
      <c r="G83" s="122"/>
      <c r="H83" s="123"/>
    </row>
    <row r="84" spans="1:8" s="16" customFormat="1" ht="37.5" customHeight="1" outlineLevel="1" x14ac:dyDescent="0.2">
      <c r="A84" s="505" t="s">
        <v>189</v>
      </c>
      <c r="B84" s="810"/>
      <c r="C84" s="536"/>
      <c r="D84" s="121">
        <v>55506</v>
      </c>
      <c r="E84" s="122"/>
      <c r="F84" s="122"/>
      <c r="G84" s="122"/>
      <c r="H84" s="123"/>
    </row>
    <row r="85" spans="1:8" s="16" customFormat="1" ht="37.5" customHeight="1" outlineLevel="1" x14ac:dyDescent="0.2">
      <c r="A85" s="505" t="s">
        <v>190</v>
      </c>
      <c r="B85" s="810"/>
      <c r="C85" s="536"/>
      <c r="D85" s="121">
        <v>57420</v>
      </c>
      <c r="E85" s="122"/>
      <c r="F85" s="122"/>
      <c r="G85" s="122"/>
      <c r="H85" s="123"/>
    </row>
    <row r="86" spans="1:8" s="16" customFormat="1" ht="37.5" customHeight="1" outlineLevel="1" x14ac:dyDescent="0.2">
      <c r="A86" s="505" t="s">
        <v>191</v>
      </c>
      <c r="B86" s="810"/>
      <c r="C86" s="536"/>
      <c r="D86" s="121">
        <v>59334</v>
      </c>
      <c r="E86" s="122"/>
      <c r="F86" s="122"/>
      <c r="G86" s="122"/>
      <c r="H86" s="123"/>
    </row>
    <row r="87" spans="1:8" s="16" customFormat="1" ht="37.5" customHeight="1" outlineLevel="1" x14ac:dyDescent="0.2">
      <c r="A87" s="505" t="s">
        <v>192</v>
      </c>
      <c r="B87" s="810"/>
      <c r="C87" s="536"/>
      <c r="D87" s="121">
        <v>61248</v>
      </c>
      <c r="E87" s="122"/>
      <c r="F87" s="122"/>
      <c r="G87" s="122"/>
      <c r="H87" s="123"/>
    </row>
    <row r="88" spans="1:8" s="16" customFormat="1" ht="37.5" customHeight="1" outlineLevel="1" x14ac:dyDescent="0.2">
      <c r="A88" s="505" t="s">
        <v>193</v>
      </c>
      <c r="B88" s="810"/>
      <c r="C88" s="536"/>
      <c r="D88" s="121">
        <v>63162</v>
      </c>
      <c r="E88" s="122"/>
      <c r="F88" s="122"/>
      <c r="G88" s="122"/>
      <c r="H88" s="123"/>
    </row>
    <row r="89" spans="1:8" s="16" customFormat="1" ht="37.5" customHeight="1" outlineLevel="1" x14ac:dyDescent="0.2">
      <c r="A89" s="505" t="s">
        <v>194</v>
      </c>
      <c r="B89" s="810"/>
      <c r="C89" s="536"/>
      <c r="D89" s="121">
        <v>65076</v>
      </c>
      <c r="E89" s="122"/>
      <c r="F89" s="122"/>
      <c r="G89" s="122"/>
      <c r="H89" s="123"/>
    </row>
    <row r="90" spans="1:8" s="16" customFormat="1" ht="37.5" customHeight="1" outlineLevel="1" x14ac:dyDescent="0.2">
      <c r="A90" s="505" t="s">
        <v>195</v>
      </c>
      <c r="B90" s="810"/>
      <c r="C90" s="536"/>
      <c r="D90" s="121">
        <v>66990</v>
      </c>
      <c r="E90" s="122"/>
      <c r="F90" s="122"/>
      <c r="G90" s="122"/>
      <c r="H90" s="123"/>
    </row>
    <row r="91" spans="1:8" s="16" customFormat="1" ht="37.5" customHeight="1" outlineLevel="1" x14ac:dyDescent="0.2">
      <c r="A91" s="505" t="s">
        <v>235</v>
      </c>
      <c r="B91" s="810"/>
      <c r="C91" s="536"/>
      <c r="D91" s="121">
        <v>68904</v>
      </c>
      <c r="E91" s="122"/>
      <c r="F91" s="122"/>
      <c r="G91" s="122"/>
      <c r="H91" s="123"/>
    </row>
    <row r="92" spans="1:8" s="16" customFormat="1" ht="37.5" customHeight="1" outlineLevel="1" x14ac:dyDescent="0.2">
      <c r="A92" s="505" t="s">
        <v>236</v>
      </c>
      <c r="B92" s="810"/>
      <c r="C92" s="536"/>
      <c r="D92" s="121">
        <v>70818</v>
      </c>
      <c r="E92" s="122"/>
      <c r="F92" s="122"/>
      <c r="G92" s="122"/>
      <c r="H92" s="123"/>
    </row>
    <row r="93" spans="1:8" s="16" customFormat="1" ht="37.5" customHeight="1" outlineLevel="1" x14ac:dyDescent="0.2">
      <c r="A93" s="505" t="s">
        <v>237</v>
      </c>
      <c r="B93" s="810"/>
      <c r="C93" s="536"/>
      <c r="D93" s="121">
        <v>72732</v>
      </c>
      <c r="E93" s="122"/>
      <c r="F93" s="122"/>
      <c r="G93" s="122"/>
      <c r="H93" s="123"/>
    </row>
    <row r="94" spans="1:8" s="16" customFormat="1" ht="37.5" customHeight="1" outlineLevel="1" x14ac:dyDescent="0.2">
      <c r="A94" s="505" t="s">
        <v>238</v>
      </c>
      <c r="B94" s="810"/>
      <c r="C94" s="536"/>
      <c r="D94" s="121">
        <v>74646</v>
      </c>
      <c r="E94" s="122"/>
      <c r="F94" s="122"/>
      <c r="G94" s="122"/>
      <c r="H94" s="123"/>
    </row>
    <row r="95" spans="1:8" s="16" customFormat="1" ht="37.5" customHeight="1" outlineLevel="1" x14ac:dyDescent="0.2">
      <c r="A95" s="505" t="s">
        <v>239</v>
      </c>
      <c r="B95" s="810"/>
      <c r="C95" s="536"/>
      <c r="D95" s="121">
        <v>76560</v>
      </c>
      <c r="E95" s="122"/>
      <c r="F95" s="122"/>
      <c r="G95" s="122"/>
      <c r="H95" s="123"/>
    </row>
    <row r="96" spans="1:8" s="16" customFormat="1" ht="37.5" customHeight="1" outlineLevel="1" x14ac:dyDescent="0.2">
      <c r="A96" s="505" t="s">
        <v>359</v>
      </c>
      <c r="B96" s="810"/>
      <c r="C96" s="536"/>
      <c r="D96" s="121">
        <v>78474</v>
      </c>
      <c r="E96" s="122"/>
      <c r="F96" s="122"/>
      <c r="G96" s="122"/>
      <c r="H96" s="123"/>
    </row>
    <row r="97" spans="1:8" s="16" customFormat="1" ht="37.5" customHeight="1" outlineLevel="1" x14ac:dyDescent="0.2">
      <c r="A97" s="505" t="s">
        <v>360</v>
      </c>
      <c r="B97" s="810"/>
      <c r="C97" s="536"/>
      <c r="D97" s="121">
        <v>80388</v>
      </c>
      <c r="E97" s="122"/>
      <c r="F97" s="122"/>
      <c r="G97" s="122"/>
      <c r="H97" s="123"/>
    </row>
    <row r="98" spans="1:8" s="16" customFormat="1" ht="37.5" customHeight="1" outlineLevel="1" x14ac:dyDescent="0.2">
      <c r="A98" s="505" t="s">
        <v>361</v>
      </c>
      <c r="B98" s="810"/>
      <c r="C98" s="536"/>
      <c r="D98" s="121">
        <v>82302</v>
      </c>
      <c r="E98" s="122"/>
      <c r="F98" s="122"/>
      <c r="G98" s="122"/>
      <c r="H98" s="123"/>
    </row>
    <row r="99" spans="1:8" s="16" customFormat="1" ht="37.5" customHeight="1" outlineLevel="1" x14ac:dyDescent="0.2">
      <c r="A99" s="505" t="s">
        <v>362</v>
      </c>
      <c r="B99" s="810"/>
      <c r="C99" s="536"/>
      <c r="D99" s="121">
        <v>84216</v>
      </c>
      <c r="E99" s="122"/>
      <c r="F99" s="122"/>
      <c r="G99" s="122"/>
      <c r="H99" s="123"/>
    </row>
    <row r="100" spans="1:8" s="16" customFormat="1" ht="37.5" customHeight="1" outlineLevel="1" x14ac:dyDescent="0.2">
      <c r="A100" s="505" t="s">
        <v>363</v>
      </c>
      <c r="B100" s="810"/>
      <c r="C100" s="536"/>
      <c r="D100" s="121">
        <v>86130</v>
      </c>
      <c r="E100" s="122"/>
      <c r="F100" s="122"/>
      <c r="G100" s="122"/>
      <c r="H100" s="123"/>
    </row>
    <row r="101" spans="1:8" s="16" customFormat="1" ht="37.5" customHeight="1" outlineLevel="1" x14ac:dyDescent="0.2">
      <c r="A101" s="505" t="s">
        <v>364</v>
      </c>
      <c r="B101" s="810"/>
      <c r="C101" s="536"/>
      <c r="D101" s="121">
        <v>88044</v>
      </c>
      <c r="E101" s="122"/>
      <c r="F101" s="122"/>
      <c r="G101" s="122"/>
      <c r="H101" s="123"/>
    </row>
    <row r="102" spans="1:8" s="16" customFormat="1" ht="37.5" customHeight="1" outlineLevel="1" x14ac:dyDescent="0.2">
      <c r="A102" s="505" t="s">
        <v>365</v>
      </c>
      <c r="B102" s="810"/>
      <c r="C102" s="536"/>
      <c r="D102" s="121">
        <v>89958</v>
      </c>
      <c r="E102" s="122"/>
      <c r="F102" s="122"/>
      <c r="G102" s="122"/>
      <c r="H102" s="123"/>
    </row>
    <row r="103" spans="1:8" s="16" customFormat="1" ht="37.5" customHeight="1" outlineLevel="1" x14ac:dyDescent="0.2">
      <c r="A103" s="505" t="s">
        <v>366</v>
      </c>
      <c r="B103" s="810"/>
      <c r="C103" s="536"/>
      <c r="D103" s="121">
        <v>91872</v>
      </c>
      <c r="E103" s="122"/>
      <c r="F103" s="122"/>
      <c r="G103" s="122"/>
      <c r="H103" s="123"/>
    </row>
    <row r="104" spans="1:8" s="16" customFormat="1" ht="37.5" customHeight="1" outlineLevel="1" x14ac:dyDescent="0.2">
      <c r="A104" s="505" t="s">
        <v>367</v>
      </c>
      <c r="B104" s="810"/>
      <c r="C104" s="536"/>
      <c r="D104" s="121">
        <v>93786</v>
      </c>
      <c r="E104" s="122"/>
      <c r="F104" s="122"/>
      <c r="G104" s="122"/>
      <c r="H104" s="123"/>
    </row>
    <row r="105" spans="1:8" s="16" customFormat="1" ht="37.5" customHeight="1" outlineLevel="1" x14ac:dyDescent="0.2">
      <c r="A105" s="505" t="s">
        <v>368</v>
      </c>
      <c r="B105" s="810"/>
      <c r="C105" s="536"/>
      <c r="D105" s="121">
        <v>95700</v>
      </c>
      <c r="E105" s="122"/>
      <c r="F105" s="122"/>
      <c r="G105" s="122"/>
      <c r="H105" s="123"/>
    </row>
    <row r="106" spans="1:8" s="16" customFormat="1" ht="37.5" customHeight="1" outlineLevel="1" x14ac:dyDescent="0.2">
      <c r="A106" s="505" t="s">
        <v>369</v>
      </c>
      <c r="B106" s="810"/>
      <c r="C106" s="536"/>
      <c r="D106" s="121">
        <v>97614</v>
      </c>
      <c r="E106" s="122"/>
      <c r="F106" s="122"/>
      <c r="G106" s="122"/>
      <c r="H106" s="123"/>
    </row>
    <row r="107" spans="1:8" s="16" customFormat="1" ht="37.5" customHeight="1" outlineLevel="1" x14ac:dyDescent="0.2">
      <c r="A107" s="505" t="s">
        <v>370</v>
      </c>
      <c r="B107" s="810"/>
      <c r="C107" s="536"/>
      <c r="D107" s="121">
        <v>99528</v>
      </c>
      <c r="E107" s="122"/>
      <c r="F107" s="122"/>
      <c r="G107" s="122"/>
      <c r="H107" s="123"/>
    </row>
    <row r="108" spans="1:8" s="16" customFormat="1" ht="37.5" customHeight="1" outlineLevel="1" x14ac:dyDescent="0.2">
      <c r="A108" s="505" t="s">
        <v>371</v>
      </c>
      <c r="B108" s="810"/>
      <c r="C108" s="536"/>
      <c r="D108" s="121">
        <v>101442</v>
      </c>
      <c r="E108" s="122"/>
      <c r="F108" s="122"/>
      <c r="G108" s="122"/>
      <c r="H108" s="123"/>
    </row>
    <row r="109" spans="1:8" s="16" customFormat="1" ht="37.5" customHeight="1" outlineLevel="1" x14ac:dyDescent="0.2">
      <c r="A109" s="505" t="s">
        <v>372</v>
      </c>
      <c r="B109" s="810"/>
      <c r="C109" s="536"/>
      <c r="D109" s="121">
        <v>103356</v>
      </c>
      <c r="E109" s="122"/>
      <c r="F109" s="122"/>
      <c r="G109" s="122"/>
      <c r="H109" s="123"/>
    </row>
    <row r="110" spans="1:8" s="16" customFormat="1" ht="37.5" customHeight="1" outlineLevel="1" x14ac:dyDescent="0.2">
      <c r="A110" s="505" t="s">
        <v>373</v>
      </c>
      <c r="B110" s="810"/>
      <c r="C110" s="536"/>
      <c r="D110" s="121">
        <v>105270</v>
      </c>
      <c r="E110" s="122"/>
      <c r="F110" s="122"/>
      <c r="G110" s="122"/>
      <c r="H110" s="123"/>
    </row>
    <row r="111" spans="1:8" s="16" customFormat="1" ht="37.5" customHeight="1" outlineLevel="1" x14ac:dyDescent="0.2">
      <c r="A111" s="505" t="s">
        <v>374</v>
      </c>
      <c r="B111" s="810"/>
      <c r="C111" s="536"/>
      <c r="D111" s="121">
        <v>107184</v>
      </c>
      <c r="E111" s="122"/>
      <c r="F111" s="122"/>
      <c r="G111" s="122"/>
      <c r="H111" s="123"/>
    </row>
    <row r="112" spans="1:8" s="16" customFormat="1" ht="37.5" customHeight="1" outlineLevel="1" x14ac:dyDescent="0.2">
      <c r="A112" s="505" t="s">
        <v>375</v>
      </c>
      <c r="B112" s="810"/>
      <c r="C112" s="536"/>
      <c r="D112" s="121">
        <v>109098</v>
      </c>
      <c r="E112" s="122"/>
      <c r="F112" s="122"/>
      <c r="G112" s="122"/>
      <c r="H112" s="123"/>
    </row>
    <row r="113" spans="1:8" s="16" customFormat="1" ht="37.5" customHeight="1" outlineLevel="1" x14ac:dyDescent="0.2">
      <c r="A113" s="505" t="s">
        <v>376</v>
      </c>
      <c r="B113" s="810"/>
      <c r="C113" s="536"/>
      <c r="D113" s="121">
        <v>111012</v>
      </c>
      <c r="E113" s="122"/>
      <c r="F113" s="122"/>
      <c r="G113" s="122"/>
      <c r="H113" s="123"/>
    </row>
    <row r="114" spans="1:8" s="16" customFormat="1" ht="37.5" customHeight="1" outlineLevel="1" x14ac:dyDescent="0.2">
      <c r="A114" s="505" t="s">
        <v>377</v>
      </c>
      <c r="B114" s="810"/>
      <c r="C114" s="536"/>
      <c r="D114" s="121">
        <v>112926</v>
      </c>
      <c r="E114" s="122"/>
      <c r="F114" s="122"/>
      <c r="G114" s="122"/>
      <c r="H114" s="123"/>
    </row>
    <row r="115" spans="1:8" s="16" customFormat="1" ht="37.5" customHeight="1" outlineLevel="1" x14ac:dyDescent="0.2">
      <c r="A115" s="505" t="s">
        <v>378</v>
      </c>
      <c r="B115" s="810"/>
      <c r="C115" s="536"/>
      <c r="D115" s="121">
        <v>114840</v>
      </c>
      <c r="E115" s="122"/>
      <c r="F115" s="122"/>
      <c r="G115" s="122"/>
      <c r="H115" s="123"/>
    </row>
    <row r="116" spans="1:8" s="16" customFormat="1" ht="37.5" customHeight="1" outlineLevel="1" x14ac:dyDescent="0.2">
      <c r="A116" s="505" t="s">
        <v>379</v>
      </c>
      <c r="B116" s="810"/>
      <c r="C116" s="536"/>
      <c r="D116" s="121">
        <v>116754</v>
      </c>
      <c r="E116" s="122"/>
      <c r="F116" s="122"/>
      <c r="G116" s="122"/>
      <c r="H116" s="123"/>
    </row>
    <row r="117" spans="1:8" s="16" customFormat="1" ht="37.5" customHeight="1" outlineLevel="1" x14ac:dyDescent="0.2">
      <c r="A117" s="505" t="s">
        <v>380</v>
      </c>
      <c r="B117" s="810"/>
      <c r="C117" s="536"/>
      <c r="D117" s="121">
        <v>118668</v>
      </c>
      <c r="E117" s="122"/>
      <c r="F117" s="122"/>
      <c r="G117" s="122"/>
      <c r="H117" s="123"/>
    </row>
    <row r="118" spans="1:8" s="16" customFormat="1" ht="37.5" customHeight="1" outlineLevel="1" x14ac:dyDescent="0.2">
      <c r="A118" s="505" t="s">
        <v>381</v>
      </c>
      <c r="B118" s="810"/>
      <c r="C118" s="536"/>
      <c r="D118" s="121">
        <v>120582</v>
      </c>
      <c r="E118" s="122"/>
      <c r="F118" s="122"/>
      <c r="G118" s="122"/>
      <c r="H118" s="123"/>
    </row>
    <row r="119" spans="1:8" s="16" customFormat="1" ht="37.5" customHeight="1" outlineLevel="1" x14ac:dyDescent="0.2">
      <c r="A119" s="505" t="s">
        <v>382</v>
      </c>
      <c r="B119" s="810"/>
      <c r="C119" s="536"/>
      <c r="D119" s="121">
        <v>122496</v>
      </c>
      <c r="E119" s="122"/>
      <c r="F119" s="122"/>
      <c r="G119" s="122"/>
      <c r="H119" s="123"/>
    </row>
    <row r="120" spans="1:8" s="16" customFormat="1" ht="37.5" customHeight="1" outlineLevel="1" x14ac:dyDescent="0.2">
      <c r="A120" s="505" t="s">
        <v>383</v>
      </c>
      <c r="B120" s="810"/>
      <c r="C120" s="536"/>
      <c r="D120" s="121">
        <v>124410</v>
      </c>
      <c r="E120" s="122"/>
      <c r="F120" s="122"/>
      <c r="G120" s="122"/>
      <c r="H120" s="123"/>
    </row>
    <row r="121" spans="1:8" s="16" customFormat="1" ht="37.5" customHeight="1" outlineLevel="1" x14ac:dyDescent="0.2">
      <c r="A121" s="505" t="s">
        <v>384</v>
      </c>
      <c r="B121" s="810"/>
      <c r="C121" s="536"/>
      <c r="D121" s="121">
        <v>126324</v>
      </c>
      <c r="E121" s="122"/>
      <c r="F121" s="122"/>
      <c r="G121" s="122"/>
      <c r="H121" s="123"/>
    </row>
    <row r="122" spans="1:8" s="16" customFormat="1" ht="37.5" customHeight="1" outlineLevel="1" x14ac:dyDescent="0.2">
      <c r="A122" s="505" t="s">
        <v>385</v>
      </c>
      <c r="B122" s="810"/>
      <c r="C122" s="536"/>
      <c r="D122" s="121">
        <v>128238</v>
      </c>
      <c r="E122" s="122"/>
      <c r="F122" s="122"/>
      <c r="G122" s="122"/>
      <c r="H122" s="123"/>
    </row>
    <row r="123" spans="1:8" s="16" customFormat="1" ht="37.5" customHeight="1" outlineLevel="1" x14ac:dyDescent="0.2">
      <c r="A123" s="505" t="s">
        <v>386</v>
      </c>
      <c r="B123" s="810"/>
      <c r="C123" s="536"/>
      <c r="D123" s="121">
        <v>130152</v>
      </c>
      <c r="E123" s="122"/>
      <c r="F123" s="122"/>
      <c r="G123" s="122"/>
      <c r="H123" s="123"/>
    </row>
    <row r="124" spans="1:8" s="16" customFormat="1" ht="37.5" customHeight="1" outlineLevel="1" x14ac:dyDescent="0.2">
      <c r="A124" s="505" t="s">
        <v>387</v>
      </c>
      <c r="B124" s="810"/>
      <c r="C124" s="536"/>
      <c r="D124" s="121">
        <v>132066</v>
      </c>
      <c r="E124" s="122"/>
      <c r="F124" s="122"/>
      <c r="G124" s="122"/>
      <c r="H124" s="123"/>
    </row>
    <row r="125" spans="1:8" s="16" customFormat="1" ht="37.5" customHeight="1" outlineLevel="1" x14ac:dyDescent="0.2">
      <c r="A125" s="505" t="s">
        <v>388</v>
      </c>
      <c r="B125" s="810"/>
      <c r="C125" s="536"/>
      <c r="D125" s="121">
        <v>133980</v>
      </c>
      <c r="E125" s="122"/>
      <c r="F125" s="122"/>
      <c r="G125" s="122"/>
      <c r="H125" s="123"/>
    </row>
    <row r="126" spans="1:8" s="16" customFormat="1" ht="37.5" customHeight="1" outlineLevel="1" x14ac:dyDescent="0.2">
      <c r="A126" s="505" t="s">
        <v>389</v>
      </c>
      <c r="B126" s="810"/>
      <c r="C126" s="536"/>
      <c r="D126" s="121">
        <v>135894</v>
      </c>
      <c r="E126" s="122"/>
      <c r="F126" s="122"/>
      <c r="G126" s="122"/>
      <c r="H126" s="123"/>
    </row>
    <row r="127" spans="1:8" s="16" customFormat="1" ht="37.5" customHeight="1" outlineLevel="1" x14ac:dyDescent="0.2">
      <c r="A127" s="505" t="s">
        <v>390</v>
      </c>
      <c r="B127" s="810"/>
      <c r="C127" s="536"/>
      <c r="D127" s="121">
        <v>137808</v>
      </c>
      <c r="E127" s="122"/>
      <c r="F127" s="122"/>
      <c r="G127" s="122"/>
      <c r="H127" s="123"/>
    </row>
    <row r="128" spans="1:8" s="16" customFormat="1" ht="37.5" customHeight="1" outlineLevel="1" x14ac:dyDescent="0.2">
      <c r="A128" s="505" t="s">
        <v>391</v>
      </c>
      <c r="B128" s="810"/>
      <c r="C128" s="536"/>
      <c r="D128" s="121">
        <v>139722</v>
      </c>
      <c r="E128" s="122"/>
      <c r="F128" s="122"/>
      <c r="G128" s="122"/>
      <c r="H128" s="123"/>
    </row>
    <row r="129" spans="1:8" s="16" customFormat="1" ht="37.5" customHeight="1" outlineLevel="1" x14ac:dyDescent="0.2">
      <c r="A129" s="505" t="s">
        <v>392</v>
      </c>
      <c r="B129" s="810"/>
      <c r="C129" s="536"/>
      <c r="D129" s="121">
        <v>141636</v>
      </c>
      <c r="E129" s="122"/>
      <c r="F129" s="122"/>
      <c r="G129" s="122"/>
      <c r="H129" s="123"/>
    </row>
    <row r="130" spans="1:8" s="16" customFormat="1" ht="37.5" customHeight="1" outlineLevel="1" x14ac:dyDescent="0.2">
      <c r="A130" s="505" t="s">
        <v>393</v>
      </c>
      <c r="B130" s="810"/>
      <c r="C130" s="536"/>
      <c r="D130" s="121">
        <v>143550</v>
      </c>
      <c r="E130" s="122"/>
      <c r="F130" s="122"/>
      <c r="G130" s="122"/>
      <c r="H130" s="123"/>
    </row>
    <row r="131" spans="1:8" s="16" customFormat="1" ht="37.5" customHeight="1" outlineLevel="1" x14ac:dyDescent="0.2">
      <c r="A131" s="505" t="s">
        <v>394</v>
      </c>
      <c r="B131" s="810"/>
      <c r="C131" s="536"/>
      <c r="D131" s="121">
        <v>145464</v>
      </c>
      <c r="E131" s="122"/>
      <c r="F131" s="122"/>
      <c r="G131" s="122"/>
      <c r="H131" s="123"/>
    </row>
    <row r="132" spans="1:8" s="16" customFormat="1" ht="37.5" customHeight="1" outlineLevel="1" x14ac:dyDescent="0.2">
      <c r="A132" s="505" t="s">
        <v>395</v>
      </c>
      <c r="B132" s="810"/>
      <c r="C132" s="536"/>
      <c r="D132" s="121">
        <v>147378</v>
      </c>
      <c r="E132" s="122"/>
      <c r="F132" s="122"/>
      <c r="G132" s="122"/>
      <c r="H132" s="123"/>
    </row>
    <row r="133" spans="1:8" s="16" customFormat="1" ht="37.5" customHeight="1" outlineLevel="1" x14ac:dyDescent="0.2">
      <c r="A133" s="505" t="s">
        <v>396</v>
      </c>
      <c r="B133" s="810"/>
      <c r="C133" s="536"/>
      <c r="D133" s="121">
        <v>149292</v>
      </c>
      <c r="E133" s="122"/>
      <c r="F133" s="122"/>
      <c r="G133" s="122"/>
      <c r="H133" s="123"/>
    </row>
    <row r="134" spans="1:8" s="16" customFormat="1" ht="37.5" customHeight="1" outlineLevel="1" x14ac:dyDescent="0.2">
      <c r="A134" s="505" t="s">
        <v>397</v>
      </c>
      <c r="B134" s="810"/>
      <c r="C134" s="536"/>
      <c r="D134" s="121">
        <v>151206</v>
      </c>
      <c r="E134" s="122"/>
      <c r="F134" s="122"/>
      <c r="G134" s="122"/>
      <c r="H134" s="123"/>
    </row>
    <row r="135" spans="1:8" s="16" customFormat="1" ht="37.5" customHeight="1" outlineLevel="1" x14ac:dyDescent="0.2">
      <c r="A135" s="505" t="s">
        <v>398</v>
      </c>
      <c r="B135" s="810"/>
      <c r="C135" s="536"/>
      <c r="D135" s="121">
        <v>153120</v>
      </c>
      <c r="E135" s="122"/>
      <c r="F135" s="122"/>
      <c r="G135" s="122"/>
      <c r="H135" s="123"/>
    </row>
    <row r="136" spans="1:8" s="16" customFormat="1" ht="37.5" customHeight="1" outlineLevel="1" x14ac:dyDescent="0.2">
      <c r="A136" s="505" t="s">
        <v>399</v>
      </c>
      <c r="B136" s="810"/>
      <c r="C136" s="536"/>
      <c r="D136" s="121">
        <v>155034</v>
      </c>
      <c r="E136" s="122"/>
      <c r="F136" s="122"/>
      <c r="G136" s="122"/>
      <c r="H136" s="123"/>
    </row>
    <row r="137" spans="1:8" s="16" customFormat="1" ht="37.5" customHeight="1" outlineLevel="1" x14ac:dyDescent="0.2">
      <c r="A137" s="505" t="s">
        <v>400</v>
      </c>
      <c r="B137" s="810"/>
      <c r="C137" s="536"/>
      <c r="D137" s="121">
        <v>156948</v>
      </c>
      <c r="E137" s="122"/>
      <c r="F137" s="122"/>
      <c r="G137" s="122"/>
      <c r="H137" s="123"/>
    </row>
    <row r="138" spans="1:8" s="16" customFormat="1" ht="37.5" customHeight="1" outlineLevel="1" x14ac:dyDescent="0.2">
      <c r="A138" s="505" t="s">
        <v>401</v>
      </c>
      <c r="B138" s="810"/>
      <c r="C138" s="536"/>
      <c r="D138" s="121">
        <v>158862</v>
      </c>
      <c r="E138" s="122"/>
      <c r="F138" s="122"/>
      <c r="G138" s="122"/>
      <c r="H138" s="123"/>
    </row>
    <row r="139" spans="1:8" s="16" customFormat="1" ht="37.5" customHeight="1" outlineLevel="1" x14ac:dyDescent="0.2">
      <c r="A139" s="505" t="s">
        <v>402</v>
      </c>
      <c r="B139" s="810"/>
      <c r="C139" s="536"/>
      <c r="D139" s="121">
        <v>160776</v>
      </c>
      <c r="E139" s="122"/>
      <c r="F139" s="122"/>
      <c r="G139" s="122"/>
      <c r="H139" s="123"/>
    </row>
    <row r="140" spans="1:8" s="16" customFormat="1" ht="37.5" customHeight="1" outlineLevel="1" x14ac:dyDescent="0.2">
      <c r="A140" s="505" t="s">
        <v>403</v>
      </c>
      <c r="B140" s="810"/>
      <c r="C140" s="536"/>
      <c r="D140" s="121">
        <v>162690</v>
      </c>
      <c r="E140" s="122"/>
      <c r="F140" s="122"/>
      <c r="G140" s="122"/>
      <c r="H140" s="123"/>
    </row>
    <row r="141" spans="1:8" s="16" customFormat="1" ht="37.5" customHeight="1" outlineLevel="1" x14ac:dyDescent="0.2">
      <c r="A141" s="505" t="s">
        <v>404</v>
      </c>
      <c r="B141" s="810"/>
      <c r="C141" s="536"/>
      <c r="D141" s="121">
        <v>164604</v>
      </c>
      <c r="E141" s="122"/>
      <c r="F141" s="122"/>
      <c r="G141" s="122"/>
      <c r="H141" s="123"/>
    </row>
    <row r="142" spans="1:8" s="16" customFormat="1" ht="37.5" customHeight="1" outlineLevel="1" x14ac:dyDescent="0.2">
      <c r="A142" s="505" t="s">
        <v>405</v>
      </c>
      <c r="B142" s="810"/>
      <c r="C142" s="536"/>
      <c r="D142" s="121">
        <v>166518</v>
      </c>
      <c r="E142" s="122"/>
      <c r="F142" s="122"/>
      <c r="G142" s="122"/>
      <c r="H142" s="123"/>
    </row>
    <row r="143" spans="1:8" s="16" customFormat="1" ht="37.5" customHeight="1" outlineLevel="1" x14ac:dyDescent="0.2">
      <c r="A143" s="505" t="s">
        <v>406</v>
      </c>
      <c r="B143" s="810"/>
      <c r="C143" s="536"/>
      <c r="D143" s="121">
        <v>168432</v>
      </c>
      <c r="E143" s="122"/>
      <c r="F143" s="122"/>
      <c r="G143" s="122"/>
      <c r="H143" s="123"/>
    </row>
    <row r="144" spans="1:8" s="16" customFormat="1" ht="37.5" customHeight="1" outlineLevel="1" x14ac:dyDescent="0.2">
      <c r="A144" s="505" t="s">
        <v>407</v>
      </c>
      <c r="B144" s="810"/>
      <c r="C144" s="536"/>
      <c r="D144" s="121">
        <v>170346</v>
      </c>
      <c r="E144" s="122"/>
      <c r="F144" s="122"/>
      <c r="G144" s="122"/>
      <c r="H144" s="123"/>
    </row>
    <row r="145" spans="1:8" s="16" customFormat="1" ht="37.5" customHeight="1" outlineLevel="1" x14ac:dyDescent="0.2">
      <c r="A145" s="505" t="s">
        <v>408</v>
      </c>
      <c r="B145" s="810"/>
      <c r="C145" s="536"/>
      <c r="D145" s="121">
        <v>172260</v>
      </c>
      <c r="E145" s="122"/>
      <c r="F145" s="122"/>
      <c r="G145" s="122"/>
      <c r="H145" s="123"/>
    </row>
    <row r="146" spans="1:8" s="16" customFormat="1" ht="37.5" customHeight="1" outlineLevel="1" x14ac:dyDescent="0.2">
      <c r="A146" s="505" t="s">
        <v>409</v>
      </c>
      <c r="B146" s="810"/>
      <c r="C146" s="536"/>
      <c r="D146" s="121">
        <v>174174</v>
      </c>
      <c r="E146" s="122"/>
      <c r="F146" s="122"/>
      <c r="G146" s="122"/>
      <c r="H146" s="123"/>
    </row>
    <row r="147" spans="1:8" s="16" customFormat="1" ht="37.5" customHeight="1" outlineLevel="1" x14ac:dyDescent="0.2">
      <c r="A147" s="505" t="s">
        <v>410</v>
      </c>
      <c r="B147" s="810"/>
      <c r="C147" s="536"/>
      <c r="D147" s="121">
        <v>176088</v>
      </c>
      <c r="E147" s="122"/>
      <c r="F147" s="122"/>
      <c r="G147" s="122"/>
      <c r="H147" s="123"/>
    </row>
    <row r="148" spans="1:8" s="16" customFormat="1" ht="37.5" customHeight="1" outlineLevel="1" x14ac:dyDescent="0.2">
      <c r="A148" s="505" t="s">
        <v>411</v>
      </c>
      <c r="B148" s="810"/>
      <c r="C148" s="536"/>
      <c r="D148" s="121">
        <v>178002</v>
      </c>
      <c r="E148" s="122"/>
      <c r="F148" s="122"/>
      <c r="G148" s="122"/>
      <c r="H148" s="123"/>
    </row>
    <row r="149" spans="1:8" s="16" customFormat="1" ht="37.5" customHeight="1" outlineLevel="1" x14ac:dyDescent="0.2">
      <c r="A149" s="505" t="s">
        <v>412</v>
      </c>
      <c r="B149" s="810"/>
      <c r="C149" s="536"/>
      <c r="D149" s="121">
        <v>179916</v>
      </c>
      <c r="E149" s="122"/>
      <c r="F149" s="122"/>
      <c r="G149" s="122"/>
      <c r="H149" s="123"/>
    </row>
    <row r="150" spans="1:8" s="16" customFormat="1" ht="37.5" customHeight="1" outlineLevel="1" x14ac:dyDescent="0.2">
      <c r="A150" s="505" t="s">
        <v>413</v>
      </c>
      <c r="B150" s="810"/>
      <c r="C150" s="536"/>
      <c r="D150" s="121">
        <v>181830</v>
      </c>
      <c r="E150" s="122"/>
      <c r="F150" s="122"/>
      <c r="G150" s="122"/>
      <c r="H150" s="123"/>
    </row>
    <row r="151" spans="1:8" s="16" customFormat="1" ht="37.5" customHeight="1" outlineLevel="1" x14ac:dyDescent="0.2">
      <c r="A151" s="505" t="s">
        <v>414</v>
      </c>
      <c r="B151" s="810"/>
      <c r="C151" s="536"/>
      <c r="D151" s="121">
        <v>183744</v>
      </c>
      <c r="E151" s="122"/>
      <c r="F151" s="122"/>
      <c r="G151" s="122"/>
      <c r="H151" s="123"/>
    </row>
    <row r="152" spans="1:8" s="16" customFormat="1" ht="37.5" customHeight="1" outlineLevel="1" x14ac:dyDescent="0.2">
      <c r="A152" s="505" t="s">
        <v>415</v>
      </c>
      <c r="B152" s="810"/>
      <c r="C152" s="536"/>
      <c r="D152" s="121">
        <v>185658</v>
      </c>
      <c r="E152" s="122"/>
      <c r="F152" s="122"/>
      <c r="G152" s="122"/>
      <c r="H152" s="123"/>
    </row>
    <row r="153" spans="1:8" s="16" customFormat="1" ht="37.5" customHeight="1" outlineLevel="1" x14ac:dyDescent="0.2">
      <c r="A153" s="505" t="s">
        <v>416</v>
      </c>
      <c r="B153" s="810"/>
      <c r="C153" s="536"/>
      <c r="D153" s="121">
        <v>187572</v>
      </c>
      <c r="E153" s="122"/>
      <c r="F153" s="122"/>
      <c r="G153" s="122"/>
      <c r="H153" s="123"/>
    </row>
    <row r="154" spans="1:8" s="16" customFormat="1" ht="37.5" customHeight="1" outlineLevel="1" x14ac:dyDescent="0.2">
      <c r="A154" s="505" t="s">
        <v>417</v>
      </c>
      <c r="B154" s="810"/>
      <c r="C154" s="536"/>
      <c r="D154" s="121">
        <v>189486</v>
      </c>
      <c r="E154" s="122"/>
      <c r="F154" s="122"/>
      <c r="G154" s="122"/>
      <c r="H154" s="123"/>
    </row>
    <row r="155" spans="1:8" s="16" customFormat="1" ht="37.5" customHeight="1" outlineLevel="1" thickBot="1" x14ac:dyDescent="0.25">
      <c r="A155" s="505" t="s">
        <v>418</v>
      </c>
      <c r="B155" s="810"/>
      <c r="C155" s="537"/>
      <c r="D155" s="121">
        <v>191400</v>
      </c>
      <c r="E155" s="122"/>
      <c r="F155" s="122"/>
      <c r="G155" s="122"/>
      <c r="H155" s="123"/>
    </row>
    <row r="156" spans="1:8" s="16" customFormat="1" ht="24.95" customHeight="1" thickBot="1" x14ac:dyDescent="0.25">
      <c r="A156" s="81"/>
      <c r="B156" s="464"/>
      <c r="C156" s="130"/>
      <c r="D156" s="350" t="s">
        <v>240</v>
      </c>
      <c r="E156" s="350"/>
      <c r="F156" s="350"/>
      <c r="G156" s="350"/>
      <c r="H156" s="351"/>
    </row>
    <row r="157" spans="1:8" s="16" customFormat="1" ht="24.95" customHeight="1" thickBot="1" x14ac:dyDescent="0.25">
      <c r="A157" s="465"/>
      <c r="B157" s="124"/>
      <c r="C157" s="125"/>
      <c r="D157" s="466" t="s">
        <v>171</v>
      </c>
      <c r="E157" s="467" t="s">
        <v>172</v>
      </c>
      <c r="F157" s="468" t="s">
        <v>173</v>
      </c>
      <c r="G157" s="467" t="s">
        <v>174</v>
      </c>
      <c r="H157" s="469" t="s">
        <v>175</v>
      </c>
    </row>
    <row r="158" spans="1:8" s="16" customFormat="1" ht="48" customHeight="1" x14ac:dyDescent="0.2">
      <c r="A158" s="29" t="s">
        <v>241</v>
      </c>
      <c r="B158" s="30" t="s">
        <v>27</v>
      </c>
      <c r="C158"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"2ГИС.МОСКВА" (версия для ПК); 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Интернет-площадки и Веб-приложения на основе Cправочника организаций "2ГИС.МОСКВА", http://api.2gis.ru/</v>
      </c>
      <c r="D158" s="31">
        <f>F158*1.2</f>
        <v>22291.200000000001</v>
      </c>
      <c r="E158" s="32">
        <f>F158*1.1</f>
        <v>20433.600000000002</v>
      </c>
      <c r="F158" s="32">
        <v>18576</v>
      </c>
      <c r="G158" s="32">
        <f>F158*0.75</f>
        <v>13932</v>
      </c>
      <c r="H158" s="33">
        <f>F158*0.5</f>
        <v>9288</v>
      </c>
    </row>
    <row r="159" spans="1:8" s="16" customFormat="1" ht="132" customHeight="1" x14ac:dyDescent="0.2">
      <c r="A159" s="34"/>
      <c r="B159" s="35"/>
      <c r="C159" s="35"/>
      <c r="D159" s="36"/>
      <c r="E159" s="37"/>
      <c r="F159" s="37"/>
      <c r="G159" s="37"/>
      <c r="H159" s="38"/>
    </row>
    <row r="160" spans="1:8" s="16" customFormat="1" ht="97.5" customHeight="1" x14ac:dyDescent="0.2">
      <c r="A160" s="34"/>
      <c r="B160" s="39" t="s">
        <v>12</v>
      </c>
      <c r="C160"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Интернет-площадки и Веб-приложения на основе Cправочника организаций "2ГИС.МОСКВА", http://api.2gis.ru/</v>
      </c>
      <c r="D160" s="36"/>
      <c r="E160" s="37"/>
      <c r="F160" s="37"/>
      <c r="G160" s="37"/>
      <c r="H160" s="38"/>
    </row>
    <row r="161" spans="1:8" s="16" customFormat="1" ht="166.5" customHeight="1" thickBot="1" x14ac:dyDescent="0.25">
      <c r="A161" s="41"/>
      <c r="B161" s="42" t="s">
        <v>13</v>
      </c>
      <c r="C161"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161" s="44"/>
      <c r="E161" s="45"/>
      <c r="F161" s="45"/>
      <c r="G161" s="45"/>
      <c r="H161" s="46"/>
    </row>
    <row r="162" spans="1:8" s="16" customFormat="1" ht="24.95" customHeight="1" thickBot="1" x14ac:dyDescent="0.25">
      <c r="A162" s="47"/>
      <c r="B162" s="48"/>
      <c r="C162" s="49"/>
      <c r="D162" s="350" t="s">
        <v>240</v>
      </c>
      <c r="E162" s="350"/>
      <c r="F162" s="350"/>
      <c r="G162" s="350"/>
      <c r="H162" s="351"/>
    </row>
    <row r="163" spans="1:8" s="16" customFormat="1" ht="48" customHeight="1" x14ac:dyDescent="0.2">
      <c r="A163" s="53" t="s">
        <v>242</v>
      </c>
      <c r="B163" s="30" t="s">
        <v>27</v>
      </c>
      <c r="C163" s="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"2ГИС.МОСКВА" (версия для ПК); 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Интернет-площадки и Веб-приложения на основе Cправочника организаций "2ГИС.МОСКВА", http://api.2gis.ru/</v>
      </c>
      <c r="D163" s="54">
        <f>F163*1.2</f>
        <v>27410.399999999998</v>
      </c>
      <c r="E163" s="32">
        <f>F163*1.1</f>
        <v>25126.2</v>
      </c>
      <c r="F163" s="32">
        <v>22842</v>
      </c>
      <c r="G163" s="32">
        <f>F163*0.75</f>
        <v>17131.5</v>
      </c>
      <c r="H163" s="33">
        <f>F163*0.5</f>
        <v>11421</v>
      </c>
    </row>
    <row r="164" spans="1:8" s="16" customFormat="1" ht="90.75" customHeight="1" x14ac:dyDescent="0.2">
      <c r="A164" s="55"/>
      <c r="B164" s="35"/>
      <c r="C164" s="35"/>
      <c r="D164" s="56"/>
      <c r="E164" s="37"/>
      <c r="F164" s="37"/>
      <c r="G164" s="37"/>
      <c r="H164" s="38"/>
    </row>
    <row r="165" spans="1:8" s="16" customFormat="1" ht="97.5" customHeight="1" x14ac:dyDescent="0.2">
      <c r="A165" s="55"/>
      <c r="B165" s="39" t="s">
        <v>12</v>
      </c>
      <c r="C165"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Интернет-площадки и Веб-приложения на основе Cправочника организаций "2ГИС.МОСКВА", http://api.2gis.ru/</v>
      </c>
      <c r="D165" s="56"/>
      <c r="E165" s="37"/>
      <c r="F165" s="37"/>
      <c r="G165" s="37"/>
      <c r="H165" s="38"/>
    </row>
    <row r="166" spans="1:8" s="16" customFormat="1" ht="166.5" customHeight="1" x14ac:dyDescent="0.2">
      <c r="A166" s="55"/>
      <c r="B166" s="57" t="s">
        <v>13</v>
      </c>
      <c r="C166"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166" s="56"/>
      <c r="E166" s="37"/>
      <c r="F166" s="37"/>
      <c r="G166" s="37"/>
      <c r="H166" s="38"/>
    </row>
    <row r="167" spans="1:8" s="16" customFormat="1" ht="92.25" customHeight="1" thickBot="1" x14ac:dyDescent="0.25">
      <c r="A167" s="59"/>
      <c r="B167" s="42" t="s">
        <v>16</v>
      </c>
      <c r="C167" s="6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167" s="61"/>
      <c r="E167" s="45"/>
      <c r="F167" s="45"/>
      <c r="G167" s="45"/>
      <c r="H167" s="46"/>
    </row>
    <row r="168" spans="1:8" s="16" customFormat="1" ht="24.95" customHeight="1" thickBot="1" x14ac:dyDescent="0.25">
      <c r="A168" s="81"/>
      <c r="B168" s="82"/>
      <c r="C168" s="83"/>
      <c r="D168" s="350" t="s">
        <v>240</v>
      </c>
      <c r="E168" s="350"/>
      <c r="F168" s="350"/>
      <c r="G168" s="350"/>
      <c r="H168" s="351"/>
    </row>
    <row r="169" spans="1:8" s="16" customFormat="1" ht="50.1" customHeight="1" x14ac:dyDescent="0.2">
      <c r="A169" s="65" t="s">
        <v>243</v>
      </c>
      <c r="B169" s="87" t="s">
        <v>23</v>
      </c>
      <c r="C169" s="8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Интернет-площадки и Веб-приложения на основе Cправочника организаций "2ГИС.МОСКВА", http://api.2gis.ru/</v>
      </c>
      <c r="D169" s="271">
        <v>270</v>
      </c>
      <c r="E169" s="272"/>
      <c r="F169" s="272"/>
      <c r="G169" s="272"/>
      <c r="H169" s="273"/>
    </row>
    <row r="170" spans="1:8" s="16" customFormat="1" ht="94.5" customHeight="1" x14ac:dyDescent="0.2">
      <c r="A170" s="71"/>
      <c r="B170" s="92"/>
      <c r="C170" s="93"/>
      <c r="D170" s="94"/>
      <c r="E170" s="95"/>
      <c r="F170" s="95"/>
      <c r="G170" s="95"/>
      <c r="H170" s="274"/>
    </row>
    <row r="171" spans="1:8" s="16" customFormat="1" ht="163.5" customHeight="1" thickBot="1" x14ac:dyDescent="0.25">
      <c r="A171" s="77"/>
      <c r="B171" s="97" t="s">
        <v>13</v>
      </c>
      <c r="C171" s="9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171" s="275"/>
      <c r="E171" s="276"/>
      <c r="F171" s="276"/>
      <c r="G171" s="276"/>
      <c r="H171" s="277"/>
    </row>
    <row r="172" spans="1:8" s="16" customFormat="1" ht="24.95" customHeight="1" thickBot="1" x14ac:dyDescent="0.25">
      <c r="A172" s="81"/>
      <c r="B172" s="129"/>
      <c r="C172" s="130"/>
      <c r="D172" s="350" t="s">
        <v>240</v>
      </c>
      <c r="E172" s="350"/>
      <c r="F172" s="350"/>
      <c r="G172" s="350"/>
      <c r="H172" s="351"/>
    </row>
    <row r="173" spans="1:8" s="16" customFormat="1" ht="50.1" customHeight="1" thickBot="1" x14ac:dyDescent="0.25">
      <c r="A173" s="136" t="s">
        <v>38</v>
      </c>
      <c r="B173" s="137"/>
      <c r="C173" s="137"/>
      <c r="D173" s="740" t="str">
        <f>"от "&amp;MIN(D174:D192)&amp;" до "&amp;MAX(D174:D192)</f>
        <v>от 1914 до 36366</v>
      </c>
      <c r="E173" s="741"/>
      <c r="F173" s="741"/>
      <c r="G173" s="741"/>
      <c r="H173" s="742"/>
    </row>
    <row r="174" spans="1:8" s="16" customFormat="1" ht="37.5" customHeight="1" outlineLevel="1" x14ac:dyDescent="0.2">
      <c r="A174" s="599" t="s">
        <v>244</v>
      </c>
      <c r="B174" s="655"/>
      <c r="C174" s="282" t="s">
        <v>753</v>
      </c>
      <c r="D174" s="31">
        <v>1914</v>
      </c>
      <c r="E174" s="32"/>
      <c r="F174" s="32"/>
      <c r="G174" s="32"/>
      <c r="H174" s="33"/>
    </row>
    <row r="175" spans="1:8" s="16" customFormat="1" ht="37.5" customHeight="1" outlineLevel="1" x14ac:dyDescent="0.2">
      <c r="A175" s="558" t="s">
        <v>245</v>
      </c>
      <c r="B175" s="559"/>
      <c r="C175" s="143"/>
      <c r="D175" s="36">
        <v>3828</v>
      </c>
      <c r="E175" s="37"/>
      <c r="F175" s="37"/>
      <c r="G175" s="37"/>
      <c r="H175" s="38"/>
    </row>
    <row r="176" spans="1:8" s="16" customFormat="1" ht="37.5" customHeight="1" outlineLevel="1" x14ac:dyDescent="0.2">
      <c r="A176" s="558" t="s">
        <v>246</v>
      </c>
      <c r="B176" s="559"/>
      <c r="C176" s="143"/>
      <c r="D176" s="36">
        <v>5742</v>
      </c>
      <c r="E176" s="37"/>
      <c r="F176" s="37"/>
      <c r="G176" s="37"/>
      <c r="H176" s="38"/>
    </row>
    <row r="177" spans="1:8" s="16" customFormat="1" ht="37.5" customHeight="1" outlineLevel="1" x14ac:dyDescent="0.2">
      <c r="A177" s="558" t="s">
        <v>247</v>
      </c>
      <c r="B177" s="559"/>
      <c r="C177" s="143"/>
      <c r="D177" s="36">
        <v>7656</v>
      </c>
      <c r="E177" s="37"/>
      <c r="F177" s="37"/>
      <c r="G177" s="37"/>
      <c r="H177" s="38"/>
    </row>
    <row r="178" spans="1:8" s="16" customFormat="1" ht="37.5" customHeight="1" outlineLevel="1" x14ac:dyDescent="0.2">
      <c r="A178" s="558" t="s">
        <v>248</v>
      </c>
      <c r="B178" s="559"/>
      <c r="C178" s="143"/>
      <c r="D178" s="36">
        <v>9570</v>
      </c>
      <c r="E178" s="37"/>
      <c r="F178" s="37"/>
      <c r="G178" s="37"/>
      <c r="H178" s="38"/>
    </row>
    <row r="179" spans="1:8" s="16" customFormat="1" ht="37.5" customHeight="1" outlineLevel="1" x14ac:dyDescent="0.2">
      <c r="A179" s="558" t="s">
        <v>249</v>
      </c>
      <c r="B179" s="559"/>
      <c r="C179" s="143"/>
      <c r="D179" s="36">
        <v>11484</v>
      </c>
      <c r="E179" s="37"/>
      <c r="F179" s="37"/>
      <c r="G179" s="37"/>
      <c r="H179" s="38"/>
    </row>
    <row r="180" spans="1:8" s="16" customFormat="1" ht="37.5" customHeight="1" outlineLevel="1" x14ac:dyDescent="0.2">
      <c r="A180" s="558" t="s">
        <v>250</v>
      </c>
      <c r="B180" s="559"/>
      <c r="C180" s="143"/>
      <c r="D180" s="36">
        <v>13398</v>
      </c>
      <c r="E180" s="37"/>
      <c r="F180" s="37"/>
      <c r="G180" s="37"/>
      <c r="H180" s="38"/>
    </row>
    <row r="181" spans="1:8" s="16" customFormat="1" ht="37.5" customHeight="1" outlineLevel="1" x14ac:dyDescent="0.2">
      <c r="A181" s="147" t="s">
        <v>251</v>
      </c>
      <c r="B181" s="148"/>
      <c r="C181" s="143"/>
      <c r="D181" s="36">
        <v>15312</v>
      </c>
      <c r="E181" s="37"/>
      <c r="F181" s="37"/>
      <c r="G181" s="37"/>
      <c r="H181" s="38"/>
    </row>
    <row r="182" spans="1:8" s="16" customFormat="1" ht="37.5" customHeight="1" outlineLevel="1" x14ac:dyDescent="0.2">
      <c r="A182" s="147" t="s">
        <v>252</v>
      </c>
      <c r="B182" s="148"/>
      <c r="C182" s="143"/>
      <c r="D182" s="36">
        <v>17226</v>
      </c>
      <c r="E182" s="37"/>
      <c r="F182" s="37"/>
      <c r="G182" s="37"/>
      <c r="H182" s="38"/>
    </row>
    <row r="183" spans="1:8" s="16" customFormat="1" ht="37.5" customHeight="1" outlineLevel="1" x14ac:dyDescent="0.2">
      <c r="A183" s="147" t="s">
        <v>253</v>
      </c>
      <c r="B183" s="148"/>
      <c r="C183" s="143"/>
      <c r="D183" s="36">
        <v>19140</v>
      </c>
      <c r="E183" s="37"/>
      <c r="F183" s="37"/>
      <c r="G183" s="37"/>
      <c r="H183" s="38"/>
    </row>
    <row r="184" spans="1:8" s="16" customFormat="1" ht="37.5" customHeight="1" outlineLevel="1" x14ac:dyDescent="0.2">
      <c r="A184" s="147" t="s">
        <v>254</v>
      </c>
      <c r="B184" s="148"/>
      <c r="C184" s="143"/>
      <c r="D184" s="36">
        <v>21054</v>
      </c>
      <c r="E184" s="37"/>
      <c r="F184" s="37"/>
      <c r="G184" s="37"/>
      <c r="H184" s="38"/>
    </row>
    <row r="185" spans="1:8" s="16" customFormat="1" ht="37.5" customHeight="1" outlineLevel="1" x14ac:dyDescent="0.2">
      <c r="A185" s="147" t="s">
        <v>255</v>
      </c>
      <c r="B185" s="148"/>
      <c r="C185" s="143"/>
      <c r="D185" s="36">
        <v>22968</v>
      </c>
      <c r="E185" s="37"/>
      <c r="F185" s="37"/>
      <c r="G185" s="37"/>
      <c r="H185" s="38"/>
    </row>
    <row r="186" spans="1:8" s="16" customFormat="1" ht="37.5" customHeight="1" outlineLevel="1" x14ac:dyDescent="0.2">
      <c r="A186" s="147" t="s">
        <v>256</v>
      </c>
      <c r="B186" s="148"/>
      <c r="C186" s="143"/>
      <c r="D186" s="36">
        <v>24882</v>
      </c>
      <c r="E186" s="37"/>
      <c r="F186" s="37"/>
      <c r="G186" s="37"/>
      <c r="H186" s="38"/>
    </row>
    <row r="187" spans="1:8" s="16" customFormat="1" ht="37.5" customHeight="1" outlineLevel="1" x14ac:dyDescent="0.2">
      <c r="A187" s="147" t="s">
        <v>257</v>
      </c>
      <c r="B187" s="148"/>
      <c r="C187" s="143"/>
      <c r="D187" s="36">
        <v>26796</v>
      </c>
      <c r="E187" s="37"/>
      <c r="F187" s="37"/>
      <c r="G187" s="37"/>
      <c r="H187" s="38"/>
    </row>
    <row r="188" spans="1:8" s="16" customFormat="1" ht="37.5" customHeight="1" outlineLevel="1" x14ac:dyDescent="0.2">
      <c r="A188" s="147" t="s">
        <v>258</v>
      </c>
      <c r="B188" s="148"/>
      <c r="C188" s="143"/>
      <c r="D188" s="36">
        <v>28710</v>
      </c>
      <c r="E188" s="37"/>
      <c r="F188" s="37"/>
      <c r="G188" s="37"/>
      <c r="H188" s="38"/>
    </row>
    <row r="189" spans="1:8" s="16" customFormat="1" ht="37.5" customHeight="1" outlineLevel="1" x14ac:dyDescent="0.2">
      <c r="A189" s="147" t="s">
        <v>259</v>
      </c>
      <c r="B189" s="148"/>
      <c r="C189" s="143"/>
      <c r="D189" s="36">
        <v>30624</v>
      </c>
      <c r="E189" s="37"/>
      <c r="F189" s="37"/>
      <c r="G189" s="37"/>
      <c r="H189" s="38"/>
    </row>
    <row r="190" spans="1:8" s="16" customFormat="1" ht="37.5" customHeight="1" outlineLevel="1" x14ac:dyDescent="0.2">
      <c r="A190" s="147" t="s">
        <v>260</v>
      </c>
      <c r="B190" s="148"/>
      <c r="C190" s="143"/>
      <c r="D190" s="36">
        <v>32538</v>
      </c>
      <c r="E190" s="37"/>
      <c r="F190" s="37"/>
      <c r="G190" s="37"/>
      <c r="H190" s="38"/>
    </row>
    <row r="191" spans="1:8" s="16" customFormat="1" ht="37.5" customHeight="1" outlineLevel="1" x14ac:dyDescent="0.2">
      <c r="A191" s="147" t="s">
        <v>261</v>
      </c>
      <c r="B191" s="148"/>
      <c r="C191" s="143"/>
      <c r="D191" s="36">
        <v>34452</v>
      </c>
      <c r="E191" s="37"/>
      <c r="F191" s="37"/>
      <c r="G191" s="37"/>
      <c r="H191" s="38"/>
    </row>
    <row r="192" spans="1:8" s="16" customFormat="1" ht="37.5" customHeight="1" outlineLevel="1" x14ac:dyDescent="0.2">
      <c r="A192" s="147" t="s">
        <v>262</v>
      </c>
      <c r="B192" s="148"/>
      <c r="C192" s="143"/>
      <c r="D192" s="36">
        <v>36366</v>
      </c>
      <c r="E192" s="37"/>
      <c r="F192" s="37"/>
      <c r="G192" s="37"/>
      <c r="H192" s="38"/>
    </row>
    <row r="193" spans="1:8" s="16" customFormat="1" ht="37.5" customHeight="1" outlineLevel="1" x14ac:dyDescent="0.2">
      <c r="A193" s="505" t="s">
        <v>263</v>
      </c>
      <c r="B193" s="810"/>
      <c r="C193" s="143"/>
      <c r="D193" s="36">
        <v>38280</v>
      </c>
      <c r="E193" s="37"/>
      <c r="F193" s="37"/>
      <c r="G193" s="37"/>
      <c r="H193" s="38"/>
    </row>
    <row r="194" spans="1:8" s="16" customFormat="1" ht="37.5" customHeight="1" outlineLevel="1" x14ac:dyDescent="0.2">
      <c r="A194" s="505" t="s">
        <v>264</v>
      </c>
      <c r="B194" s="810"/>
      <c r="C194" s="143"/>
      <c r="D194" s="36">
        <v>40194</v>
      </c>
      <c r="E194" s="37"/>
      <c r="F194" s="37"/>
      <c r="G194" s="37"/>
      <c r="H194" s="38"/>
    </row>
    <row r="195" spans="1:8" s="16" customFormat="1" ht="37.5" customHeight="1" outlineLevel="1" x14ac:dyDescent="0.2">
      <c r="A195" s="505" t="s">
        <v>265</v>
      </c>
      <c r="B195" s="810"/>
      <c r="C195" s="143"/>
      <c r="D195" s="36">
        <v>42108</v>
      </c>
      <c r="E195" s="37"/>
      <c r="F195" s="37"/>
      <c r="G195" s="37"/>
      <c r="H195" s="38"/>
    </row>
    <row r="196" spans="1:8" s="16" customFormat="1" ht="37.5" customHeight="1" outlineLevel="1" x14ac:dyDescent="0.2">
      <c r="A196" s="505" t="s">
        <v>266</v>
      </c>
      <c r="B196" s="810"/>
      <c r="C196" s="143"/>
      <c r="D196" s="36">
        <v>44022</v>
      </c>
      <c r="E196" s="37"/>
      <c r="F196" s="37"/>
      <c r="G196" s="37"/>
      <c r="H196" s="38"/>
    </row>
    <row r="197" spans="1:8" s="16" customFormat="1" ht="37.5" customHeight="1" outlineLevel="1" x14ac:dyDescent="0.2">
      <c r="A197" s="505" t="s">
        <v>267</v>
      </c>
      <c r="B197" s="810"/>
      <c r="C197" s="143"/>
      <c r="D197" s="36">
        <v>45936</v>
      </c>
      <c r="E197" s="37"/>
      <c r="F197" s="37"/>
      <c r="G197" s="37"/>
      <c r="H197" s="38"/>
    </row>
    <row r="198" spans="1:8" s="16" customFormat="1" ht="37.5" customHeight="1" outlineLevel="1" x14ac:dyDescent="0.2">
      <c r="A198" s="505" t="s">
        <v>268</v>
      </c>
      <c r="B198" s="810"/>
      <c r="C198" s="143"/>
      <c r="D198" s="36">
        <v>47850</v>
      </c>
      <c r="E198" s="37"/>
      <c r="F198" s="37"/>
      <c r="G198" s="37"/>
      <c r="H198" s="38"/>
    </row>
    <row r="199" spans="1:8" s="16" customFormat="1" ht="37.5" customHeight="1" outlineLevel="1" x14ac:dyDescent="0.2">
      <c r="A199" s="505" t="s">
        <v>269</v>
      </c>
      <c r="B199" s="810"/>
      <c r="C199" s="143"/>
      <c r="D199" s="36">
        <v>49764</v>
      </c>
      <c r="E199" s="37"/>
      <c r="F199" s="37"/>
      <c r="G199" s="37"/>
      <c r="H199" s="38"/>
    </row>
    <row r="200" spans="1:8" s="16" customFormat="1" ht="37.5" customHeight="1" outlineLevel="1" x14ac:dyDescent="0.2">
      <c r="A200" s="505" t="s">
        <v>270</v>
      </c>
      <c r="B200" s="810"/>
      <c r="C200" s="143"/>
      <c r="D200" s="36">
        <v>51678</v>
      </c>
      <c r="E200" s="37"/>
      <c r="F200" s="37"/>
      <c r="G200" s="37"/>
      <c r="H200" s="38"/>
    </row>
    <row r="201" spans="1:8" s="16" customFormat="1" ht="37.5" customHeight="1" outlineLevel="1" x14ac:dyDescent="0.2">
      <c r="A201" s="505" t="s">
        <v>271</v>
      </c>
      <c r="B201" s="810"/>
      <c r="C201" s="143"/>
      <c r="D201" s="36">
        <v>53592</v>
      </c>
      <c r="E201" s="37"/>
      <c r="F201" s="37"/>
      <c r="G201" s="37"/>
      <c r="H201" s="38"/>
    </row>
    <row r="202" spans="1:8" s="16" customFormat="1" ht="37.5" customHeight="1" outlineLevel="1" x14ac:dyDescent="0.2">
      <c r="A202" s="505" t="s">
        <v>272</v>
      </c>
      <c r="B202" s="810"/>
      <c r="C202" s="143"/>
      <c r="D202" s="36">
        <v>55506</v>
      </c>
      <c r="E202" s="37"/>
      <c r="F202" s="37"/>
      <c r="G202" s="37"/>
      <c r="H202" s="38"/>
    </row>
    <row r="203" spans="1:8" s="16" customFormat="1" ht="37.5" customHeight="1" outlineLevel="1" x14ac:dyDescent="0.2">
      <c r="A203" s="505" t="s">
        <v>273</v>
      </c>
      <c r="B203" s="810"/>
      <c r="C203" s="143"/>
      <c r="D203" s="36">
        <v>57420</v>
      </c>
      <c r="E203" s="37"/>
      <c r="F203" s="37"/>
      <c r="G203" s="37"/>
      <c r="H203" s="38"/>
    </row>
    <row r="204" spans="1:8" s="16" customFormat="1" ht="37.5" customHeight="1" outlineLevel="1" x14ac:dyDescent="0.2">
      <c r="A204" s="505" t="s">
        <v>274</v>
      </c>
      <c r="B204" s="810"/>
      <c r="C204" s="143"/>
      <c r="D204" s="36">
        <v>59334</v>
      </c>
      <c r="E204" s="37"/>
      <c r="F204" s="37"/>
      <c r="G204" s="37"/>
      <c r="H204" s="38"/>
    </row>
    <row r="205" spans="1:8" s="16" customFormat="1" ht="37.5" customHeight="1" outlineLevel="1" x14ac:dyDescent="0.2">
      <c r="A205" s="505" t="s">
        <v>275</v>
      </c>
      <c r="B205" s="810"/>
      <c r="C205" s="143"/>
      <c r="D205" s="36">
        <v>61248</v>
      </c>
      <c r="E205" s="37"/>
      <c r="F205" s="37"/>
      <c r="G205" s="37"/>
      <c r="H205" s="38"/>
    </row>
    <row r="206" spans="1:8" s="16" customFormat="1" ht="37.5" customHeight="1" outlineLevel="1" x14ac:dyDescent="0.2">
      <c r="A206" s="505" t="s">
        <v>276</v>
      </c>
      <c r="B206" s="810"/>
      <c r="C206" s="143"/>
      <c r="D206" s="36">
        <v>63162</v>
      </c>
      <c r="E206" s="37"/>
      <c r="F206" s="37"/>
      <c r="G206" s="37"/>
      <c r="H206" s="38"/>
    </row>
    <row r="207" spans="1:8" s="16" customFormat="1" ht="37.5" customHeight="1" outlineLevel="1" x14ac:dyDescent="0.2">
      <c r="A207" s="505" t="s">
        <v>277</v>
      </c>
      <c r="B207" s="810"/>
      <c r="C207" s="143"/>
      <c r="D207" s="36">
        <v>65076</v>
      </c>
      <c r="E207" s="37"/>
      <c r="F207" s="37"/>
      <c r="G207" s="37"/>
      <c r="H207" s="38"/>
    </row>
    <row r="208" spans="1:8" s="16" customFormat="1" ht="37.5" customHeight="1" outlineLevel="1" x14ac:dyDescent="0.2">
      <c r="A208" s="505" t="s">
        <v>278</v>
      </c>
      <c r="B208" s="810"/>
      <c r="C208" s="143"/>
      <c r="D208" s="36">
        <v>66990</v>
      </c>
      <c r="E208" s="37"/>
      <c r="F208" s="37"/>
      <c r="G208" s="37"/>
      <c r="H208" s="38"/>
    </row>
    <row r="209" spans="1:8" s="16" customFormat="1" ht="37.5" customHeight="1" outlineLevel="1" x14ac:dyDescent="0.2">
      <c r="A209" s="505" t="s">
        <v>279</v>
      </c>
      <c r="B209" s="810"/>
      <c r="C209" s="143"/>
      <c r="D209" s="36">
        <v>68904</v>
      </c>
      <c r="E209" s="37"/>
      <c r="F209" s="37"/>
      <c r="G209" s="37"/>
      <c r="H209" s="38"/>
    </row>
    <row r="210" spans="1:8" s="16" customFormat="1" ht="37.5" customHeight="1" outlineLevel="1" x14ac:dyDescent="0.2">
      <c r="A210" s="505" t="s">
        <v>280</v>
      </c>
      <c r="B210" s="810"/>
      <c r="C210" s="143"/>
      <c r="D210" s="36">
        <v>70818</v>
      </c>
      <c r="E210" s="37"/>
      <c r="F210" s="37"/>
      <c r="G210" s="37"/>
      <c r="H210" s="38"/>
    </row>
    <row r="211" spans="1:8" s="16" customFormat="1" ht="37.5" customHeight="1" outlineLevel="1" x14ac:dyDescent="0.2">
      <c r="A211" s="505" t="s">
        <v>281</v>
      </c>
      <c r="B211" s="810"/>
      <c r="C211" s="143"/>
      <c r="D211" s="36">
        <v>72732</v>
      </c>
      <c r="E211" s="37"/>
      <c r="F211" s="37"/>
      <c r="G211" s="37"/>
      <c r="H211" s="38"/>
    </row>
    <row r="212" spans="1:8" s="16" customFormat="1" ht="37.5" customHeight="1" outlineLevel="1" x14ac:dyDescent="0.2">
      <c r="A212" s="505" t="s">
        <v>282</v>
      </c>
      <c r="B212" s="810"/>
      <c r="C212" s="143"/>
      <c r="D212" s="36">
        <v>74646</v>
      </c>
      <c r="E212" s="37"/>
      <c r="F212" s="37"/>
      <c r="G212" s="37"/>
      <c r="H212" s="38"/>
    </row>
    <row r="213" spans="1:8" s="16" customFormat="1" ht="37.5" customHeight="1" outlineLevel="1" x14ac:dyDescent="0.2">
      <c r="A213" s="505" t="s">
        <v>283</v>
      </c>
      <c r="B213" s="810"/>
      <c r="C213" s="143"/>
      <c r="D213" s="36">
        <v>76560</v>
      </c>
      <c r="E213" s="37"/>
      <c r="F213" s="37"/>
      <c r="G213" s="37"/>
      <c r="H213" s="38"/>
    </row>
    <row r="214" spans="1:8" s="16" customFormat="1" ht="37.5" customHeight="1" outlineLevel="1" x14ac:dyDescent="0.2">
      <c r="A214" s="505" t="s">
        <v>419</v>
      </c>
      <c r="B214" s="810"/>
      <c r="C214" s="143"/>
      <c r="D214" s="36">
        <v>78474</v>
      </c>
      <c r="E214" s="37"/>
      <c r="F214" s="37"/>
      <c r="G214" s="37"/>
      <c r="H214" s="38"/>
    </row>
    <row r="215" spans="1:8" s="16" customFormat="1" ht="37.5" customHeight="1" outlineLevel="1" x14ac:dyDescent="0.2">
      <c r="A215" s="505" t="s">
        <v>420</v>
      </c>
      <c r="B215" s="810"/>
      <c r="C215" s="143"/>
      <c r="D215" s="36">
        <v>80388</v>
      </c>
      <c r="E215" s="37"/>
      <c r="F215" s="37"/>
      <c r="G215" s="37"/>
      <c r="H215" s="38"/>
    </row>
    <row r="216" spans="1:8" s="16" customFormat="1" ht="37.5" customHeight="1" outlineLevel="1" x14ac:dyDescent="0.2">
      <c r="A216" s="505" t="s">
        <v>421</v>
      </c>
      <c r="B216" s="810"/>
      <c r="C216" s="143"/>
      <c r="D216" s="36">
        <v>82302</v>
      </c>
      <c r="E216" s="37"/>
      <c r="F216" s="37"/>
      <c r="G216" s="37"/>
      <c r="H216" s="38"/>
    </row>
    <row r="217" spans="1:8" s="16" customFormat="1" ht="37.5" customHeight="1" outlineLevel="1" x14ac:dyDescent="0.2">
      <c r="A217" s="505" t="s">
        <v>422</v>
      </c>
      <c r="B217" s="810"/>
      <c r="C217" s="143"/>
      <c r="D217" s="36">
        <v>84216</v>
      </c>
      <c r="E217" s="37"/>
      <c r="F217" s="37"/>
      <c r="G217" s="37"/>
      <c r="H217" s="38"/>
    </row>
    <row r="218" spans="1:8" s="16" customFormat="1" ht="37.5" customHeight="1" outlineLevel="1" x14ac:dyDescent="0.2">
      <c r="A218" s="505" t="s">
        <v>423</v>
      </c>
      <c r="B218" s="810"/>
      <c r="C218" s="143"/>
      <c r="D218" s="36">
        <v>86130</v>
      </c>
      <c r="E218" s="37"/>
      <c r="F218" s="37"/>
      <c r="G218" s="37"/>
      <c r="H218" s="38"/>
    </row>
    <row r="219" spans="1:8" s="16" customFormat="1" ht="37.5" customHeight="1" outlineLevel="1" x14ac:dyDescent="0.2">
      <c r="A219" s="505" t="s">
        <v>424</v>
      </c>
      <c r="B219" s="810"/>
      <c r="C219" s="143"/>
      <c r="D219" s="36">
        <v>88044</v>
      </c>
      <c r="E219" s="37"/>
      <c r="F219" s="37"/>
      <c r="G219" s="37"/>
      <c r="H219" s="38"/>
    </row>
    <row r="220" spans="1:8" s="16" customFormat="1" ht="37.5" customHeight="1" outlineLevel="1" x14ac:dyDescent="0.2">
      <c r="A220" s="505" t="s">
        <v>425</v>
      </c>
      <c r="B220" s="810"/>
      <c r="C220" s="143"/>
      <c r="D220" s="36">
        <v>89958</v>
      </c>
      <c r="E220" s="37"/>
      <c r="F220" s="37"/>
      <c r="G220" s="37"/>
      <c r="H220" s="38"/>
    </row>
    <row r="221" spans="1:8" s="16" customFormat="1" ht="37.5" customHeight="1" outlineLevel="1" x14ac:dyDescent="0.2">
      <c r="A221" s="505" t="s">
        <v>426</v>
      </c>
      <c r="B221" s="810"/>
      <c r="C221" s="143"/>
      <c r="D221" s="36">
        <v>91872</v>
      </c>
      <c r="E221" s="37"/>
      <c r="F221" s="37"/>
      <c r="G221" s="37"/>
      <c r="H221" s="38"/>
    </row>
    <row r="222" spans="1:8" s="16" customFormat="1" ht="37.5" customHeight="1" outlineLevel="1" x14ac:dyDescent="0.2">
      <c r="A222" s="505" t="s">
        <v>427</v>
      </c>
      <c r="B222" s="810"/>
      <c r="C222" s="143"/>
      <c r="D222" s="36">
        <v>93786</v>
      </c>
      <c r="E222" s="37"/>
      <c r="F222" s="37"/>
      <c r="G222" s="37"/>
      <c r="H222" s="38"/>
    </row>
    <row r="223" spans="1:8" s="16" customFormat="1" ht="37.5" customHeight="1" outlineLevel="1" x14ac:dyDescent="0.2">
      <c r="A223" s="505" t="s">
        <v>428</v>
      </c>
      <c r="B223" s="810"/>
      <c r="C223" s="143"/>
      <c r="D223" s="36">
        <v>95700</v>
      </c>
      <c r="E223" s="37"/>
      <c r="F223" s="37"/>
      <c r="G223" s="37"/>
      <c r="H223" s="38"/>
    </row>
    <row r="224" spans="1:8" s="16" customFormat="1" ht="37.5" customHeight="1" outlineLevel="1" x14ac:dyDescent="0.2">
      <c r="A224" s="505" t="s">
        <v>429</v>
      </c>
      <c r="B224" s="810"/>
      <c r="C224" s="143"/>
      <c r="D224" s="36">
        <v>97614</v>
      </c>
      <c r="E224" s="37"/>
      <c r="F224" s="37"/>
      <c r="G224" s="37"/>
      <c r="H224" s="38"/>
    </row>
    <row r="225" spans="1:8" s="16" customFormat="1" ht="37.5" customHeight="1" outlineLevel="1" x14ac:dyDescent="0.2">
      <c r="A225" s="505" t="s">
        <v>430</v>
      </c>
      <c r="B225" s="810"/>
      <c r="C225" s="143"/>
      <c r="D225" s="36">
        <v>99528</v>
      </c>
      <c r="E225" s="37"/>
      <c r="F225" s="37"/>
      <c r="G225" s="37"/>
      <c r="H225" s="38"/>
    </row>
    <row r="226" spans="1:8" s="16" customFormat="1" ht="37.5" customHeight="1" outlineLevel="1" x14ac:dyDescent="0.2">
      <c r="A226" s="505" t="s">
        <v>431</v>
      </c>
      <c r="B226" s="810"/>
      <c r="C226" s="143"/>
      <c r="D226" s="36">
        <v>101442</v>
      </c>
      <c r="E226" s="37"/>
      <c r="F226" s="37"/>
      <c r="G226" s="37"/>
      <c r="H226" s="38"/>
    </row>
    <row r="227" spans="1:8" s="16" customFormat="1" ht="37.5" customHeight="1" outlineLevel="1" x14ac:dyDescent="0.2">
      <c r="A227" s="505" t="s">
        <v>432</v>
      </c>
      <c r="B227" s="810"/>
      <c r="C227" s="143"/>
      <c r="D227" s="36">
        <v>103356</v>
      </c>
      <c r="E227" s="37"/>
      <c r="F227" s="37"/>
      <c r="G227" s="37"/>
      <c r="H227" s="38"/>
    </row>
    <row r="228" spans="1:8" s="16" customFormat="1" ht="37.5" customHeight="1" outlineLevel="1" x14ac:dyDescent="0.2">
      <c r="A228" s="505" t="s">
        <v>433</v>
      </c>
      <c r="B228" s="810"/>
      <c r="C228" s="143"/>
      <c r="D228" s="36">
        <v>105270</v>
      </c>
      <c r="E228" s="37"/>
      <c r="F228" s="37"/>
      <c r="G228" s="37"/>
      <c r="H228" s="38"/>
    </row>
    <row r="229" spans="1:8" s="16" customFormat="1" ht="37.5" customHeight="1" outlineLevel="1" x14ac:dyDescent="0.2">
      <c r="A229" s="505" t="s">
        <v>434</v>
      </c>
      <c r="B229" s="810"/>
      <c r="C229" s="143"/>
      <c r="D229" s="36">
        <v>107184</v>
      </c>
      <c r="E229" s="37"/>
      <c r="F229" s="37"/>
      <c r="G229" s="37"/>
      <c r="H229" s="38"/>
    </row>
    <row r="230" spans="1:8" s="16" customFormat="1" ht="37.5" customHeight="1" outlineLevel="1" x14ac:dyDescent="0.2">
      <c r="A230" s="505" t="s">
        <v>435</v>
      </c>
      <c r="B230" s="810"/>
      <c r="C230" s="143"/>
      <c r="D230" s="36">
        <v>109098</v>
      </c>
      <c r="E230" s="37"/>
      <c r="F230" s="37"/>
      <c r="G230" s="37"/>
      <c r="H230" s="38"/>
    </row>
    <row r="231" spans="1:8" s="16" customFormat="1" ht="37.5" customHeight="1" outlineLevel="1" x14ac:dyDescent="0.2">
      <c r="A231" s="505" t="s">
        <v>436</v>
      </c>
      <c r="B231" s="810"/>
      <c r="C231" s="143"/>
      <c r="D231" s="36">
        <v>111012</v>
      </c>
      <c r="E231" s="37"/>
      <c r="F231" s="37"/>
      <c r="G231" s="37"/>
      <c r="H231" s="38"/>
    </row>
    <row r="232" spans="1:8" s="16" customFormat="1" ht="37.5" customHeight="1" outlineLevel="1" x14ac:dyDescent="0.2">
      <c r="A232" s="505" t="s">
        <v>437</v>
      </c>
      <c r="B232" s="810"/>
      <c r="C232" s="143"/>
      <c r="D232" s="36">
        <v>112926</v>
      </c>
      <c r="E232" s="37"/>
      <c r="F232" s="37"/>
      <c r="G232" s="37"/>
      <c r="H232" s="38"/>
    </row>
    <row r="233" spans="1:8" s="16" customFormat="1" ht="37.5" customHeight="1" outlineLevel="1" x14ac:dyDescent="0.2">
      <c r="A233" s="505" t="s">
        <v>438</v>
      </c>
      <c r="B233" s="810"/>
      <c r="C233" s="143"/>
      <c r="D233" s="36">
        <v>114840</v>
      </c>
      <c r="E233" s="37"/>
      <c r="F233" s="37"/>
      <c r="G233" s="37"/>
      <c r="H233" s="38"/>
    </row>
    <row r="234" spans="1:8" s="16" customFormat="1" ht="37.5" customHeight="1" outlineLevel="1" x14ac:dyDescent="0.2">
      <c r="A234" s="505" t="s">
        <v>439</v>
      </c>
      <c r="B234" s="810"/>
      <c r="C234" s="143"/>
      <c r="D234" s="36">
        <v>116754</v>
      </c>
      <c r="E234" s="37"/>
      <c r="F234" s="37"/>
      <c r="G234" s="37"/>
      <c r="H234" s="38"/>
    </row>
    <row r="235" spans="1:8" s="16" customFormat="1" ht="37.5" customHeight="1" outlineLevel="1" x14ac:dyDescent="0.2">
      <c r="A235" s="505" t="s">
        <v>440</v>
      </c>
      <c r="B235" s="810"/>
      <c r="C235" s="143"/>
      <c r="D235" s="36">
        <v>118668</v>
      </c>
      <c r="E235" s="37"/>
      <c r="F235" s="37"/>
      <c r="G235" s="37"/>
      <c r="H235" s="38"/>
    </row>
    <row r="236" spans="1:8" s="16" customFormat="1" ht="37.5" customHeight="1" outlineLevel="1" x14ac:dyDescent="0.2">
      <c r="A236" s="505" t="s">
        <v>441</v>
      </c>
      <c r="B236" s="810"/>
      <c r="C236" s="143"/>
      <c r="D236" s="36">
        <v>120582</v>
      </c>
      <c r="E236" s="37"/>
      <c r="F236" s="37"/>
      <c r="G236" s="37"/>
      <c r="H236" s="38"/>
    </row>
    <row r="237" spans="1:8" s="16" customFormat="1" ht="37.5" customHeight="1" outlineLevel="1" x14ac:dyDescent="0.2">
      <c r="A237" s="505" t="s">
        <v>442</v>
      </c>
      <c r="B237" s="810"/>
      <c r="C237" s="143"/>
      <c r="D237" s="36">
        <v>122496</v>
      </c>
      <c r="E237" s="37"/>
      <c r="F237" s="37"/>
      <c r="G237" s="37"/>
      <c r="H237" s="38"/>
    </row>
    <row r="238" spans="1:8" s="16" customFormat="1" ht="37.5" customHeight="1" outlineLevel="1" x14ac:dyDescent="0.2">
      <c r="A238" s="505" t="s">
        <v>443</v>
      </c>
      <c r="B238" s="810"/>
      <c r="C238" s="143"/>
      <c r="D238" s="36">
        <v>124410</v>
      </c>
      <c r="E238" s="37"/>
      <c r="F238" s="37"/>
      <c r="G238" s="37"/>
      <c r="H238" s="38"/>
    </row>
    <row r="239" spans="1:8" s="16" customFormat="1" ht="37.5" customHeight="1" outlineLevel="1" x14ac:dyDescent="0.2">
      <c r="A239" s="505" t="s">
        <v>444</v>
      </c>
      <c r="B239" s="810"/>
      <c r="C239" s="143"/>
      <c r="D239" s="36">
        <v>126324</v>
      </c>
      <c r="E239" s="37"/>
      <c r="F239" s="37"/>
      <c r="G239" s="37"/>
      <c r="H239" s="38"/>
    </row>
    <row r="240" spans="1:8" s="16" customFormat="1" ht="37.5" customHeight="1" outlineLevel="1" x14ac:dyDescent="0.2">
      <c r="A240" s="505" t="s">
        <v>445</v>
      </c>
      <c r="B240" s="810"/>
      <c r="C240" s="143"/>
      <c r="D240" s="36">
        <v>128238</v>
      </c>
      <c r="E240" s="37"/>
      <c r="F240" s="37"/>
      <c r="G240" s="37"/>
      <c r="H240" s="38"/>
    </row>
    <row r="241" spans="1:8" s="16" customFormat="1" ht="37.5" customHeight="1" outlineLevel="1" x14ac:dyDescent="0.2">
      <c r="A241" s="505" t="s">
        <v>446</v>
      </c>
      <c r="B241" s="810"/>
      <c r="C241" s="143"/>
      <c r="D241" s="36">
        <v>130152</v>
      </c>
      <c r="E241" s="37"/>
      <c r="F241" s="37"/>
      <c r="G241" s="37"/>
      <c r="H241" s="38"/>
    </row>
    <row r="242" spans="1:8" s="16" customFormat="1" ht="37.5" customHeight="1" outlineLevel="1" x14ac:dyDescent="0.2">
      <c r="A242" s="505" t="s">
        <v>447</v>
      </c>
      <c r="B242" s="810"/>
      <c r="C242" s="143"/>
      <c r="D242" s="36">
        <v>132066</v>
      </c>
      <c r="E242" s="37"/>
      <c r="F242" s="37"/>
      <c r="G242" s="37"/>
      <c r="H242" s="38"/>
    </row>
    <row r="243" spans="1:8" s="16" customFormat="1" ht="37.5" customHeight="1" outlineLevel="1" x14ac:dyDescent="0.2">
      <c r="A243" s="505" t="s">
        <v>448</v>
      </c>
      <c r="B243" s="810"/>
      <c r="C243" s="143"/>
      <c r="D243" s="36">
        <v>133980</v>
      </c>
      <c r="E243" s="37"/>
      <c r="F243" s="37"/>
      <c r="G243" s="37"/>
      <c r="H243" s="38"/>
    </row>
    <row r="244" spans="1:8" s="16" customFormat="1" ht="37.5" customHeight="1" outlineLevel="1" x14ac:dyDescent="0.2">
      <c r="A244" s="505" t="s">
        <v>449</v>
      </c>
      <c r="B244" s="810"/>
      <c r="C244" s="143"/>
      <c r="D244" s="36">
        <v>135894</v>
      </c>
      <c r="E244" s="37"/>
      <c r="F244" s="37"/>
      <c r="G244" s="37"/>
      <c r="H244" s="38"/>
    </row>
    <row r="245" spans="1:8" s="16" customFormat="1" ht="37.5" customHeight="1" outlineLevel="1" x14ac:dyDescent="0.2">
      <c r="A245" s="505" t="s">
        <v>450</v>
      </c>
      <c r="B245" s="810"/>
      <c r="C245" s="143"/>
      <c r="D245" s="36">
        <v>137808</v>
      </c>
      <c r="E245" s="37"/>
      <c r="F245" s="37"/>
      <c r="G245" s="37"/>
      <c r="H245" s="38"/>
    </row>
    <row r="246" spans="1:8" s="16" customFormat="1" ht="37.5" customHeight="1" outlineLevel="1" x14ac:dyDescent="0.2">
      <c r="A246" s="505" t="s">
        <v>451</v>
      </c>
      <c r="B246" s="810"/>
      <c r="C246" s="143"/>
      <c r="D246" s="36">
        <v>139722</v>
      </c>
      <c r="E246" s="37"/>
      <c r="F246" s="37"/>
      <c r="G246" s="37"/>
      <c r="H246" s="38"/>
    </row>
    <row r="247" spans="1:8" s="16" customFormat="1" ht="37.5" customHeight="1" outlineLevel="1" x14ac:dyDescent="0.2">
      <c r="A247" s="505" t="s">
        <v>452</v>
      </c>
      <c r="B247" s="810"/>
      <c r="C247" s="143"/>
      <c r="D247" s="36">
        <v>141636</v>
      </c>
      <c r="E247" s="37"/>
      <c r="F247" s="37"/>
      <c r="G247" s="37"/>
      <c r="H247" s="38"/>
    </row>
    <row r="248" spans="1:8" s="16" customFormat="1" ht="37.5" customHeight="1" outlineLevel="1" x14ac:dyDescent="0.2">
      <c r="A248" s="505" t="s">
        <v>453</v>
      </c>
      <c r="B248" s="810"/>
      <c r="C248" s="143"/>
      <c r="D248" s="36">
        <v>143550</v>
      </c>
      <c r="E248" s="37"/>
      <c r="F248" s="37"/>
      <c r="G248" s="37"/>
      <c r="H248" s="38"/>
    </row>
    <row r="249" spans="1:8" s="16" customFormat="1" ht="37.5" customHeight="1" outlineLevel="1" x14ac:dyDescent="0.2">
      <c r="A249" s="505" t="s">
        <v>454</v>
      </c>
      <c r="B249" s="810"/>
      <c r="C249" s="143"/>
      <c r="D249" s="36">
        <v>145464</v>
      </c>
      <c r="E249" s="37"/>
      <c r="F249" s="37"/>
      <c r="G249" s="37"/>
      <c r="H249" s="38"/>
    </row>
    <row r="250" spans="1:8" s="16" customFormat="1" ht="37.5" customHeight="1" outlineLevel="1" x14ac:dyDescent="0.2">
      <c r="A250" s="505" t="s">
        <v>455</v>
      </c>
      <c r="B250" s="810"/>
      <c r="C250" s="143"/>
      <c r="D250" s="36">
        <v>147378</v>
      </c>
      <c r="E250" s="37"/>
      <c r="F250" s="37"/>
      <c r="G250" s="37"/>
      <c r="H250" s="38"/>
    </row>
    <row r="251" spans="1:8" s="16" customFormat="1" ht="37.5" customHeight="1" outlineLevel="1" x14ac:dyDescent="0.2">
      <c r="A251" s="505" t="s">
        <v>456</v>
      </c>
      <c r="B251" s="810"/>
      <c r="C251" s="143"/>
      <c r="D251" s="36">
        <v>149292</v>
      </c>
      <c r="E251" s="37"/>
      <c r="F251" s="37"/>
      <c r="G251" s="37"/>
      <c r="H251" s="38"/>
    </row>
    <row r="252" spans="1:8" s="16" customFormat="1" ht="37.5" customHeight="1" outlineLevel="1" x14ac:dyDescent="0.2">
      <c r="A252" s="505" t="s">
        <v>457</v>
      </c>
      <c r="B252" s="810"/>
      <c r="C252" s="143"/>
      <c r="D252" s="36">
        <v>151206</v>
      </c>
      <c r="E252" s="37"/>
      <c r="F252" s="37"/>
      <c r="G252" s="37"/>
      <c r="H252" s="38"/>
    </row>
    <row r="253" spans="1:8" s="16" customFormat="1" ht="37.5" customHeight="1" outlineLevel="1" x14ac:dyDescent="0.2">
      <c r="A253" s="505" t="s">
        <v>458</v>
      </c>
      <c r="B253" s="810"/>
      <c r="C253" s="143"/>
      <c r="D253" s="36">
        <v>153120</v>
      </c>
      <c r="E253" s="37"/>
      <c r="F253" s="37"/>
      <c r="G253" s="37"/>
      <c r="H253" s="38"/>
    </row>
    <row r="254" spans="1:8" s="16" customFormat="1" ht="37.5" customHeight="1" outlineLevel="1" x14ac:dyDescent="0.2">
      <c r="A254" s="505" t="s">
        <v>459</v>
      </c>
      <c r="B254" s="810"/>
      <c r="C254" s="143"/>
      <c r="D254" s="36">
        <v>155034</v>
      </c>
      <c r="E254" s="37"/>
      <c r="F254" s="37"/>
      <c r="G254" s="37"/>
      <c r="H254" s="38"/>
    </row>
    <row r="255" spans="1:8" s="16" customFormat="1" ht="37.5" customHeight="1" outlineLevel="1" x14ac:dyDescent="0.2">
      <c r="A255" s="505" t="s">
        <v>460</v>
      </c>
      <c r="B255" s="810"/>
      <c r="C255" s="143"/>
      <c r="D255" s="36">
        <v>156948</v>
      </c>
      <c r="E255" s="37"/>
      <c r="F255" s="37"/>
      <c r="G255" s="37"/>
      <c r="H255" s="38"/>
    </row>
    <row r="256" spans="1:8" s="16" customFormat="1" ht="37.5" customHeight="1" outlineLevel="1" x14ac:dyDescent="0.2">
      <c r="A256" s="505" t="s">
        <v>461</v>
      </c>
      <c r="B256" s="810"/>
      <c r="C256" s="143"/>
      <c r="D256" s="36">
        <v>158862</v>
      </c>
      <c r="E256" s="37"/>
      <c r="F256" s="37"/>
      <c r="G256" s="37"/>
      <c r="H256" s="38"/>
    </row>
    <row r="257" spans="1:8" s="16" customFormat="1" ht="37.5" customHeight="1" outlineLevel="1" x14ac:dyDescent="0.2">
      <c r="A257" s="505" t="s">
        <v>462</v>
      </c>
      <c r="B257" s="810"/>
      <c r="C257" s="143"/>
      <c r="D257" s="36">
        <v>160776</v>
      </c>
      <c r="E257" s="37"/>
      <c r="F257" s="37"/>
      <c r="G257" s="37"/>
      <c r="H257" s="38"/>
    </row>
    <row r="258" spans="1:8" s="16" customFormat="1" ht="37.5" customHeight="1" outlineLevel="1" x14ac:dyDescent="0.2">
      <c r="A258" s="505" t="s">
        <v>463</v>
      </c>
      <c r="B258" s="810"/>
      <c r="C258" s="143"/>
      <c r="D258" s="36">
        <v>162690</v>
      </c>
      <c r="E258" s="37"/>
      <c r="F258" s="37"/>
      <c r="G258" s="37"/>
      <c r="H258" s="38"/>
    </row>
    <row r="259" spans="1:8" s="16" customFormat="1" ht="37.5" customHeight="1" outlineLevel="1" x14ac:dyDescent="0.2">
      <c r="A259" s="505" t="s">
        <v>464</v>
      </c>
      <c r="B259" s="810"/>
      <c r="C259" s="143"/>
      <c r="D259" s="36">
        <v>164604</v>
      </c>
      <c r="E259" s="37"/>
      <c r="F259" s="37"/>
      <c r="G259" s="37"/>
      <c r="H259" s="38"/>
    </row>
    <row r="260" spans="1:8" s="16" customFormat="1" ht="37.5" customHeight="1" outlineLevel="1" x14ac:dyDescent="0.2">
      <c r="A260" s="505" t="s">
        <v>465</v>
      </c>
      <c r="B260" s="810"/>
      <c r="C260" s="143"/>
      <c r="D260" s="36">
        <v>166518</v>
      </c>
      <c r="E260" s="37"/>
      <c r="F260" s="37"/>
      <c r="G260" s="37"/>
      <c r="H260" s="38"/>
    </row>
    <row r="261" spans="1:8" s="16" customFormat="1" ht="37.5" customHeight="1" outlineLevel="1" x14ac:dyDescent="0.2">
      <c r="A261" s="505" t="s">
        <v>466</v>
      </c>
      <c r="B261" s="810"/>
      <c r="C261" s="143"/>
      <c r="D261" s="36">
        <v>168432</v>
      </c>
      <c r="E261" s="37"/>
      <c r="F261" s="37"/>
      <c r="G261" s="37"/>
      <c r="H261" s="38"/>
    </row>
    <row r="262" spans="1:8" s="16" customFormat="1" ht="37.5" customHeight="1" outlineLevel="1" x14ac:dyDescent="0.2">
      <c r="A262" s="505" t="s">
        <v>467</v>
      </c>
      <c r="B262" s="810"/>
      <c r="C262" s="143"/>
      <c r="D262" s="36">
        <v>170346</v>
      </c>
      <c r="E262" s="37"/>
      <c r="F262" s="37"/>
      <c r="G262" s="37"/>
      <c r="H262" s="38"/>
    </row>
    <row r="263" spans="1:8" s="16" customFormat="1" ht="37.5" customHeight="1" outlineLevel="1" x14ac:dyDescent="0.2">
      <c r="A263" s="505" t="s">
        <v>468</v>
      </c>
      <c r="B263" s="810"/>
      <c r="C263" s="143"/>
      <c r="D263" s="36">
        <v>172260</v>
      </c>
      <c r="E263" s="37"/>
      <c r="F263" s="37"/>
      <c r="G263" s="37"/>
      <c r="H263" s="38"/>
    </row>
    <row r="264" spans="1:8" s="16" customFormat="1" ht="37.5" customHeight="1" outlineLevel="1" x14ac:dyDescent="0.2">
      <c r="A264" s="505" t="s">
        <v>469</v>
      </c>
      <c r="B264" s="810"/>
      <c r="C264" s="143"/>
      <c r="D264" s="36">
        <v>174174</v>
      </c>
      <c r="E264" s="37"/>
      <c r="F264" s="37"/>
      <c r="G264" s="37"/>
      <c r="H264" s="38"/>
    </row>
    <row r="265" spans="1:8" s="16" customFormat="1" ht="37.5" customHeight="1" outlineLevel="1" x14ac:dyDescent="0.2">
      <c r="A265" s="505" t="s">
        <v>470</v>
      </c>
      <c r="B265" s="810"/>
      <c r="C265" s="143"/>
      <c r="D265" s="36">
        <v>176088</v>
      </c>
      <c r="E265" s="37"/>
      <c r="F265" s="37"/>
      <c r="G265" s="37"/>
      <c r="H265" s="38"/>
    </row>
    <row r="266" spans="1:8" s="16" customFormat="1" ht="37.5" customHeight="1" outlineLevel="1" x14ac:dyDescent="0.2">
      <c r="A266" s="505" t="s">
        <v>471</v>
      </c>
      <c r="B266" s="810"/>
      <c r="C266" s="143"/>
      <c r="D266" s="36">
        <v>178002</v>
      </c>
      <c r="E266" s="37"/>
      <c r="F266" s="37"/>
      <c r="G266" s="37"/>
      <c r="H266" s="38"/>
    </row>
    <row r="267" spans="1:8" s="16" customFormat="1" ht="37.5" customHeight="1" outlineLevel="1" x14ac:dyDescent="0.2">
      <c r="A267" s="505" t="s">
        <v>472</v>
      </c>
      <c r="B267" s="810"/>
      <c r="C267" s="143"/>
      <c r="D267" s="36">
        <v>179916</v>
      </c>
      <c r="E267" s="37"/>
      <c r="F267" s="37"/>
      <c r="G267" s="37"/>
      <c r="H267" s="38"/>
    </row>
    <row r="268" spans="1:8" s="16" customFormat="1" ht="37.5" customHeight="1" outlineLevel="1" x14ac:dyDescent="0.2">
      <c r="A268" s="505" t="s">
        <v>473</v>
      </c>
      <c r="B268" s="810"/>
      <c r="C268" s="143"/>
      <c r="D268" s="36">
        <v>181830</v>
      </c>
      <c r="E268" s="37"/>
      <c r="F268" s="37"/>
      <c r="G268" s="37"/>
      <c r="H268" s="38"/>
    </row>
    <row r="269" spans="1:8" s="16" customFormat="1" ht="37.5" customHeight="1" outlineLevel="1" x14ac:dyDescent="0.2">
      <c r="A269" s="505" t="s">
        <v>474</v>
      </c>
      <c r="B269" s="810"/>
      <c r="C269" s="143"/>
      <c r="D269" s="36">
        <v>183744</v>
      </c>
      <c r="E269" s="37"/>
      <c r="F269" s="37"/>
      <c r="G269" s="37"/>
      <c r="H269" s="38"/>
    </row>
    <row r="270" spans="1:8" s="16" customFormat="1" ht="37.5" customHeight="1" outlineLevel="1" x14ac:dyDescent="0.2">
      <c r="A270" s="505" t="s">
        <v>475</v>
      </c>
      <c r="B270" s="810"/>
      <c r="C270" s="143"/>
      <c r="D270" s="36">
        <v>185658</v>
      </c>
      <c r="E270" s="37"/>
      <c r="F270" s="37"/>
      <c r="G270" s="37"/>
      <c r="H270" s="38"/>
    </row>
    <row r="271" spans="1:8" s="16" customFormat="1" ht="37.5" customHeight="1" outlineLevel="1" x14ac:dyDescent="0.2">
      <c r="A271" s="505" t="s">
        <v>476</v>
      </c>
      <c r="B271" s="810"/>
      <c r="C271" s="143"/>
      <c r="D271" s="36">
        <v>187572</v>
      </c>
      <c r="E271" s="37"/>
      <c r="F271" s="37"/>
      <c r="G271" s="37"/>
      <c r="H271" s="38"/>
    </row>
    <row r="272" spans="1:8" s="16" customFormat="1" ht="37.5" customHeight="1" outlineLevel="1" x14ac:dyDescent="0.2">
      <c r="A272" s="505" t="s">
        <v>477</v>
      </c>
      <c r="B272" s="810"/>
      <c r="C272" s="143"/>
      <c r="D272" s="36">
        <v>189486</v>
      </c>
      <c r="E272" s="37"/>
      <c r="F272" s="37"/>
      <c r="G272" s="37"/>
      <c r="H272" s="38"/>
    </row>
    <row r="273" spans="1:8" s="16" customFormat="1" ht="37.5" customHeight="1" outlineLevel="1" thickBot="1" x14ac:dyDescent="0.25">
      <c r="A273" s="505" t="s">
        <v>478</v>
      </c>
      <c r="B273" s="810"/>
      <c r="C273" s="528"/>
      <c r="D273" s="44">
        <v>191400</v>
      </c>
      <c r="E273" s="45"/>
      <c r="F273" s="45"/>
      <c r="G273" s="45"/>
      <c r="H273" s="46"/>
    </row>
    <row r="274" spans="1:8" s="16" customFormat="1" ht="50.1" customHeight="1" thickBot="1" x14ac:dyDescent="0.25">
      <c r="A274" s="446" t="s">
        <v>59</v>
      </c>
      <c r="B274" s="447"/>
      <c r="C274" s="447"/>
      <c r="D274" s="740" t="str">
        <f>"от "&amp;MIN(D275:D281)&amp;" до "&amp;MAX(D275:D281)</f>
        <v>от 240 до 4062</v>
      </c>
      <c r="E274" s="741"/>
      <c r="F274" s="741"/>
      <c r="G274" s="741"/>
      <c r="H274" s="742"/>
    </row>
    <row r="275" spans="1:8" s="16" customFormat="1" ht="148.5" customHeight="1" x14ac:dyDescent="0.2">
      <c r="A275" s="562" t="s">
        <v>342</v>
      </c>
      <c r="B275" s="452" t="s">
        <v>197</v>
      </c>
      <c r="C275" s="46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275" s="32">
        <v>4062</v>
      </c>
      <c r="E275" s="32"/>
      <c r="F275" s="32"/>
      <c r="G275" s="32"/>
      <c r="H275" s="33"/>
    </row>
    <row r="276" spans="1:8" s="16" customFormat="1" ht="37.5" customHeight="1" x14ac:dyDescent="0.2">
      <c r="A276" s="454" t="s">
        <v>61</v>
      </c>
      <c r="B276" s="195"/>
      <c r="C276" s="455" t="str">
        <f>"Электронный справочник на основе Справочника организаций "&amp;$C$2&amp;" (версия для ПК)"</f>
        <v>Электронный справочник на основе Справочника организаций "2ГИС.МОСКВА" (версия для ПК)</v>
      </c>
      <c r="D276" s="37">
        <v>630</v>
      </c>
      <c r="E276" s="37"/>
      <c r="F276" s="37"/>
      <c r="G276" s="37"/>
      <c r="H276" s="38"/>
    </row>
    <row r="277" spans="1:8" s="16" customFormat="1" ht="37.5" customHeight="1" x14ac:dyDescent="0.2">
      <c r="A277" s="454" t="s">
        <v>63</v>
      </c>
      <c r="B277" s="195"/>
      <c r="C277" s="455"/>
      <c r="D277" s="37">
        <v>3390</v>
      </c>
      <c r="E277" s="37"/>
      <c r="F277" s="37"/>
      <c r="G277" s="37"/>
      <c r="H277" s="38"/>
    </row>
    <row r="278" spans="1:8" s="16" customFormat="1" ht="37.5" customHeight="1" x14ac:dyDescent="0.2">
      <c r="A278" s="454" t="s">
        <v>65</v>
      </c>
      <c r="B278" s="195"/>
      <c r="C278" s="455"/>
      <c r="D278" s="37">
        <v>240</v>
      </c>
      <c r="E278" s="37"/>
      <c r="F278" s="37"/>
      <c r="G278" s="37"/>
      <c r="H278" s="38"/>
    </row>
    <row r="279" spans="1:8" s="16" customFormat="1" ht="37.5" customHeight="1" x14ac:dyDescent="0.2">
      <c r="A279" s="454" t="s">
        <v>66</v>
      </c>
      <c r="B279" s="195"/>
      <c r="C279" s="455"/>
      <c r="D279" s="37">
        <v>240</v>
      </c>
      <c r="E279" s="37"/>
      <c r="F279" s="37"/>
      <c r="G279" s="37"/>
      <c r="H279" s="38"/>
    </row>
    <row r="280" spans="1:8" s="16" customFormat="1" ht="37.5" customHeight="1" x14ac:dyDescent="0.2">
      <c r="A280" s="454" t="s">
        <v>67</v>
      </c>
      <c r="B280" s="195"/>
      <c r="C280" s="455"/>
      <c r="D280" s="37">
        <v>480</v>
      </c>
      <c r="E280" s="37"/>
      <c r="F280" s="37"/>
      <c r="G280" s="37"/>
      <c r="H280" s="38"/>
    </row>
    <row r="281" spans="1:8" s="16" customFormat="1" ht="37.5" customHeight="1" x14ac:dyDescent="0.2">
      <c r="A281" s="454" t="s">
        <v>68</v>
      </c>
      <c r="B281" s="195"/>
      <c r="C281" s="455"/>
      <c r="D281" s="37">
        <v>720</v>
      </c>
      <c r="E281" s="37"/>
      <c r="F281" s="37"/>
      <c r="G281" s="37"/>
      <c r="H281" s="38"/>
    </row>
    <row r="282" spans="1:8" s="16" customFormat="1" ht="117.75" customHeight="1" thickBot="1" x14ac:dyDescent="0.25">
      <c r="A282" s="287" t="s">
        <v>71</v>
      </c>
      <c r="B282" s="288"/>
      <c r="C282" s="28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"2ГИС.МОСКВА" (версия для ПК); 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Интернет-площадки и Веб-приложения на основе Cправочника организаций "2ГИС.МОСКВА", http://api.2gis.ru/</v>
      </c>
      <c r="D282" s="45">
        <v>30</v>
      </c>
      <c r="E282" s="45"/>
      <c r="F282" s="45"/>
      <c r="G282" s="45"/>
      <c r="H282" s="46"/>
    </row>
    <row r="283" spans="1:8" s="28" customFormat="1" ht="50.1" customHeight="1" thickBot="1" x14ac:dyDescent="0.25">
      <c r="A283" s="456" t="s">
        <v>72</v>
      </c>
      <c r="B283" s="457"/>
      <c r="C283" s="211"/>
      <c r="D283" s="458" t="str">
        <f>"от "&amp;MIN(D285:D285,D305:D320)&amp;" до "&amp;MAX(D285:D285,D305:D320)</f>
        <v>от 540 до 139290</v>
      </c>
      <c r="E283" s="458"/>
      <c r="F283" s="458"/>
      <c r="G283" s="458"/>
      <c r="H283" s="459"/>
    </row>
    <row r="284" spans="1:8" s="16" customFormat="1" ht="24.95" customHeight="1" thickBot="1" x14ac:dyDescent="0.25">
      <c r="A284" s="290"/>
      <c r="B284" s="291"/>
      <c r="C284" s="130"/>
      <c r="D284" s="292"/>
      <c r="E284" s="292"/>
      <c r="F284" s="292"/>
      <c r="G284" s="292"/>
      <c r="H284" s="293"/>
    </row>
    <row r="285" spans="1:8" s="28" customFormat="1" ht="54.75" customHeight="1" thickBot="1" x14ac:dyDescent="0.25">
      <c r="A285" s="179" t="s">
        <v>73</v>
      </c>
      <c r="B285" s="180"/>
      <c r="C285" s="181"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"2ГИС.МОСКВА" (версия для ПК); Интернет-площадка 2gis.kz на основе Cправочника организаций "2ГИС.МОСКВА"; Электронный справочник на основе Справочника организаций "2ГИС.МОСКВА" (мобильная версия); Интернет-площадки и Веб-приложения на основе Cправочника организаций "2ГИС.МОСКВА", http://api.2gis.kz/</v>
      </c>
      <c r="D285" s="182">
        <v>17064</v>
      </c>
      <c r="E285" s="182"/>
      <c r="F285" s="182"/>
      <c r="G285" s="182"/>
      <c r="H285" s="183"/>
    </row>
    <row r="286" spans="1:8" s="28" customFormat="1" ht="54.75" customHeight="1" thickBot="1" x14ac:dyDescent="0.25">
      <c r="A286" s="184" t="s">
        <v>74</v>
      </c>
      <c r="B286" s="185"/>
      <c r="C286" s="186"/>
      <c r="D286" s="187" t="s">
        <v>75</v>
      </c>
      <c r="E286" s="188"/>
      <c r="F286" s="188"/>
      <c r="G286" s="188"/>
      <c r="H286" s="189"/>
    </row>
    <row r="287" spans="1:8" s="28" customFormat="1" ht="54.75" customHeight="1" x14ac:dyDescent="0.2">
      <c r="A287" s="190" t="s">
        <v>76</v>
      </c>
      <c r="B287" s="191"/>
      <c r="C287" s="186"/>
      <c r="D287" s="157">
        <f>D285/4</f>
        <v>4266</v>
      </c>
      <c r="E287" s="157"/>
      <c r="F287" s="157"/>
      <c r="G287" s="157"/>
      <c r="H287" s="158"/>
    </row>
    <row r="288" spans="1:8" s="28" customFormat="1" ht="54.75" customHeight="1" x14ac:dyDescent="0.2">
      <c r="A288" s="190" t="s">
        <v>77</v>
      </c>
      <c r="B288" s="191"/>
      <c r="C288" s="186"/>
      <c r="D288" s="157">
        <f>D285/5</f>
        <v>3412.8</v>
      </c>
      <c r="E288" s="157"/>
      <c r="F288" s="157"/>
      <c r="G288" s="157"/>
      <c r="H288" s="158"/>
    </row>
    <row r="289" spans="1:8" s="28" customFormat="1" ht="54.75" customHeight="1" x14ac:dyDescent="0.2">
      <c r="A289" s="190" t="s">
        <v>78</v>
      </c>
      <c r="B289" s="191"/>
      <c r="C289" s="186"/>
      <c r="D289" s="157">
        <f>D285/6</f>
        <v>2844</v>
      </c>
      <c r="E289" s="157"/>
      <c r="F289" s="157"/>
      <c r="G289" s="157"/>
      <c r="H289" s="158"/>
    </row>
    <row r="290" spans="1:8" s="28" customFormat="1" ht="54.75" customHeight="1" x14ac:dyDescent="0.2">
      <c r="A290" s="190" t="s">
        <v>79</v>
      </c>
      <c r="B290" s="191"/>
      <c r="C290" s="186"/>
      <c r="D290" s="157">
        <f>D285/7</f>
        <v>2437.7142857142858</v>
      </c>
      <c r="E290" s="157"/>
      <c r="F290" s="157"/>
      <c r="G290" s="157"/>
      <c r="H290" s="158"/>
    </row>
    <row r="291" spans="1:8" s="28" customFormat="1" ht="54.75" customHeight="1" x14ac:dyDescent="0.2">
      <c r="A291" s="190" t="s">
        <v>80</v>
      </c>
      <c r="B291" s="191"/>
      <c r="C291" s="186"/>
      <c r="D291" s="157">
        <f>D285/8</f>
        <v>2133</v>
      </c>
      <c r="E291" s="157"/>
      <c r="F291" s="157"/>
      <c r="G291" s="157"/>
      <c r="H291" s="158"/>
    </row>
    <row r="292" spans="1:8" s="28" customFormat="1" ht="54.75" customHeight="1" x14ac:dyDescent="0.2">
      <c r="A292" s="190" t="s">
        <v>81</v>
      </c>
      <c r="B292" s="191"/>
      <c r="C292" s="186"/>
      <c r="D292" s="157">
        <f>D285/9</f>
        <v>1896</v>
      </c>
      <c r="E292" s="157"/>
      <c r="F292" s="157"/>
      <c r="G292" s="157"/>
      <c r="H292" s="158"/>
    </row>
    <row r="293" spans="1:8" s="28" customFormat="1" ht="54.75" customHeight="1" x14ac:dyDescent="0.2">
      <c r="A293" s="190" t="s">
        <v>82</v>
      </c>
      <c r="B293" s="191"/>
      <c r="C293" s="186"/>
      <c r="D293" s="157">
        <f>D285/10</f>
        <v>1706.4</v>
      </c>
      <c r="E293" s="157"/>
      <c r="F293" s="157"/>
      <c r="G293" s="157"/>
      <c r="H293" s="158"/>
    </row>
    <row r="294" spans="1:8" s="28" customFormat="1" ht="54.75" customHeight="1" thickBot="1" x14ac:dyDescent="0.25">
      <c r="A294" s="179" t="s">
        <v>83</v>
      </c>
      <c r="B294" s="180"/>
      <c r="C294" s="186"/>
      <c r="D294" s="182">
        <v>21360</v>
      </c>
      <c r="E294" s="182"/>
      <c r="F294" s="182"/>
      <c r="G294" s="182"/>
      <c r="H294" s="183"/>
    </row>
    <row r="295" spans="1:8" s="28" customFormat="1" ht="54.75" customHeight="1" thickBot="1" x14ac:dyDescent="0.25">
      <c r="A295" s="184" t="s">
        <v>74</v>
      </c>
      <c r="B295" s="185"/>
      <c r="C295" s="186"/>
      <c r="D295" s="187" t="s">
        <v>75</v>
      </c>
      <c r="E295" s="188"/>
      <c r="F295" s="188"/>
      <c r="G295" s="188"/>
      <c r="H295" s="189"/>
    </row>
    <row r="296" spans="1:8" s="28" customFormat="1" ht="54.75" customHeight="1" x14ac:dyDescent="0.2">
      <c r="A296" s="190" t="s">
        <v>76</v>
      </c>
      <c r="B296" s="191"/>
      <c r="C296" s="186"/>
      <c r="D296" s="157">
        <v>5340</v>
      </c>
      <c r="E296" s="157"/>
      <c r="F296" s="157"/>
      <c r="G296" s="157"/>
      <c r="H296" s="158"/>
    </row>
    <row r="297" spans="1:8" s="28" customFormat="1" ht="54.75" customHeight="1" x14ac:dyDescent="0.2">
      <c r="A297" s="190" t="s">
        <v>77</v>
      </c>
      <c r="B297" s="191"/>
      <c r="C297" s="186"/>
      <c r="D297" s="157">
        <v>4272</v>
      </c>
      <c r="E297" s="157"/>
      <c r="F297" s="157"/>
      <c r="G297" s="157"/>
      <c r="H297" s="158"/>
    </row>
    <row r="298" spans="1:8" s="28" customFormat="1" ht="54.75" customHeight="1" x14ac:dyDescent="0.2">
      <c r="A298" s="190" t="s">
        <v>78</v>
      </c>
      <c r="B298" s="191"/>
      <c r="C298" s="186"/>
      <c r="D298" s="157">
        <v>3559.9999999999995</v>
      </c>
      <c r="E298" s="157"/>
      <c r="F298" s="157"/>
      <c r="G298" s="157"/>
      <c r="H298" s="158"/>
    </row>
    <row r="299" spans="1:8" s="28" customFormat="1" ht="54.75" customHeight="1" x14ac:dyDescent="0.2">
      <c r="A299" s="190" t="s">
        <v>79</v>
      </c>
      <c r="B299" s="191"/>
      <c r="C299" s="186"/>
      <c r="D299" s="157">
        <v>3051.4285714285711</v>
      </c>
      <c r="E299" s="157"/>
      <c r="F299" s="157"/>
      <c r="G299" s="157"/>
      <c r="H299" s="158"/>
    </row>
    <row r="300" spans="1:8" s="28" customFormat="1" ht="54.75" customHeight="1" x14ac:dyDescent="0.2">
      <c r="A300" s="190" t="s">
        <v>80</v>
      </c>
      <c r="B300" s="191"/>
      <c r="C300" s="186"/>
      <c r="D300" s="157">
        <v>2670</v>
      </c>
      <c r="E300" s="157"/>
      <c r="F300" s="157"/>
      <c r="G300" s="157"/>
      <c r="H300" s="158"/>
    </row>
    <row r="301" spans="1:8" s="28" customFormat="1" ht="54.75" customHeight="1" x14ac:dyDescent="0.2">
      <c r="A301" s="190" t="s">
        <v>81</v>
      </c>
      <c r="B301" s="191"/>
      <c r="C301" s="186"/>
      <c r="D301" s="157">
        <v>2373.3333333333335</v>
      </c>
      <c r="E301" s="157"/>
      <c r="F301" s="157"/>
      <c r="G301" s="157"/>
      <c r="H301" s="158"/>
    </row>
    <row r="302" spans="1:8" s="28" customFormat="1" ht="54.75" customHeight="1" thickBot="1" x14ac:dyDescent="0.25">
      <c r="A302" s="190" t="s">
        <v>82</v>
      </c>
      <c r="B302" s="191"/>
      <c r="C302" s="194"/>
      <c r="D302" s="157">
        <v>2136</v>
      </c>
      <c r="E302" s="157"/>
      <c r="F302" s="157"/>
      <c r="G302" s="157"/>
      <c r="H302" s="158"/>
    </row>
    <row r="303" spans="1:8" s="16" customFormat="1" ht="62.45" customHeight="1" thickBot="1" x14ac:dyDescent="0.25">
      <c r="A303" s="195" t="s">
        <v>84</v>
      </c>
      <c r="B303" s="196"/>
      <c r="C303"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303" s="144">
        <v>30000</v>
      </c>
      <c r="E303" s="145"/>
      <c r="F303" s="145"/>
      <c r="G303" s="145"/>
      <c r="H303" s="146"/>
    </row>
    <row r="304" spans="1:8" s="16" customFormat="1" ht="24.95" customHeight="1" thickBot="1" x14ac:dyDescent="0.25">
      <c r="A304" s="290"/>
      <c r="B304" s="291"/>
      <c r="C304" s="130"/>
      <c r="D304" s="292"/>
      <c r="E304" s="292"/>
      <c r="F304" s="292"/>
      <c r="G304" s="292"/>
      <c r="H304" s="293"/>
    </row>
    <row r="305" spans="1:8" s="16" customFormat="1" ht="50.1" customHeight="1" x14ac:dyDescent="0.2">
      <c r="A305" s="546" t="s">
        <v>85</v>
      </c>
      <c r="B305" s="547"/>
      <c r="C305" s="549" t="str">
        <f>"Интернет-площадка 2gis.ru на основе Cправочника организаций "&amp;$C$2&amp;""</f>
        <v>Интернет-площадка 2gis.ru на основе Cправочника организаций "2ГИС.МОСКВА"</v>
      </c>
      <c r="D305" s="370">
        <v>31590</v>
      </c>
      <c r="E305" s="145"/>
      <c r="F305" s="145"/>
      <c r="G305" s="145"/>
      <c r="H305" s="146"/>
    </row>
    <row r="306" spans="1:8" s="16" customFormat="1" ht="50.1" customHeight="1" x14ac:dyDescent="0.2">
      <c r="A306" s="160" t="s">
        <v>654</v>
      </c>
      <c r="B306" s="161"/>
      <c r="C306" s="203" t="s">
        <v>95</v>
      </c>
      <c r="D306" s="157">
        <v>139290</v>
      </c>
      <c r="E306" s="157"/>
      <c r="F306" s="157"/>
      <c r="G306" s="157"/>
      <c r="H306" s="158"/>
    </row>
    <row r="307" spans="1:8" s="16" customFormat="1" ht="50.1" customHeight="1" x14ac:dyDescent="0.2">
      <c r="A307" s="160" t="s">
        <v>86</v>
      </c>
      <c r="B307" s="161"/>
      <c r="C307" s="203" t="str">
        <f>"Электронный справочник на основе Справочника организаций "&amp;$C$2&amp;" (версия для ПК)"</f>
        <v>Электронный справочник на основе Справочника организаций "2ГИС.МОСКВА" (версия для ПК)</v>
      </c>
      <c r="D307" s="56">
        <v>12990</v>
      </c>
      <c r="E307" s="37"/>
      <c r="F307" s="37"/>
      <c r="G307" s="37"/>
      <c r="H307" s="38"/>
    </row>
    <row r="308" spans="1:8" s="16" customFormat="1" ht="50.1" customHeight="1" x14ac:dyDescent="0.2">
      <c r="A308" s="160" t="s">
        <v>87</v>
      </c>
      <c r="B308" s="161"/>
      <c r="C308" s="203" t="str">
        <f>"Электронный справочник на основе Справочника организаций "&amp;$C$2&amp;" (версия для ПК)"</f>
        <v>Электронный справочник на основе Справочника организаций "2ГИС.МОСКВА" (версия для ПК)</v>
      </c>
      <c r="D308" s="56">
        <v>99690</v>
      </c>
      <c r="E308" s="37"/>
      <c r="F308" s="37"/>
      <c r="G308" s="37"/>
      <c r="H308" s="38"/>
    </row>
    <row r="309" spans="1:8" s="16" customFormat="1" ht="50.1" customHeight="1" x14ac:dyDescent="0.2">
      <c r="A309" s="160" t="s">
        <v>88</v>
      </c>
      <c r="B309" s="161"/>
      <c r="C309" s="203" t="str">
        <f>"Интернет-площадка 2gis.ru на основе Cправочника организаций "&amp;$C$2&amp;""</f>
        <v>Интернет-площадка 2gis.ru на основе Cправочника организаций "2ГИС.МОСКВА"</v>
      </c>
      <c r="D309" s="56">
        <v>20190</v>
      </c>
      <c r="E309" s="37"/>
      <c r="F309" s="37"/>
      <c r="G309" s="37"/>
      <c r="H309" s="38"/>
    </row>
    <row r="310" spans="1:8" s="16" customFormat="1" ht="50.1" customHeight="1" x14ac:dyDescent="0.2">
      <c r="A310" s="160" t="s">
        <v>89</v>
      </c>
      <c r="B310" s="161"/>
      <c r="C310" s="203" t="str">
        <f>"Интернет-площадка 2gis.ru на основе Cправочника организаций "&amp;$C$2&amp;""</f>
        <v>Интернет-площадка 2gis.ru на основе Cправочника организаций "2ГИС.МОСКВА"</v>
      </c>
      <c r="D310" s="56">
        <v>24228</v>
      </c>
      <c r="E310" s="37"/>
      <c r="F310" s="37"/>
      <c r="G310" s="37"/>
      <c r="H310" s="38"/>
    </row>
    <row r="311" spans="1:8" s="16" customFormat="1" ht="50.1" customHeight="1" x14ac:dyDescent="0.2">
      <c r="A311" s="160" t="s">
        <v>90</v>
      </c>
      <c r="B311" s="161"/>
      <c r="C311" s="203" t="str">
        <f>"Электронный справочник на основе Справочника организаций "&amp;$C$2&amp;" (версия для ПК)"</f>
        <v>Электронный справочник на основе Справочника организаций "2ГИС.МОСКВА" (версия для ПК)</v>
      </c>
      <c r="D311" s="56">
        <v>36690</v>
      </c>
      <c r="E311" s="37"/>
      <c r="F311" s="37"/>
      <c r="G311" s="37"/>
      <c r="H311" s="38"/>
    </row>
    <row r="312" spans="1:8" s="16" customFormat="1" ht="50.1" customHeight="1" x14ac:dyDescent="0.2">
      <c r="A312" s="160" t="s">
        <v>91</v>
      </c>
      <c r="B312" s="161"/>
      <c r="C312" s="203" t="str">
        <f>"Электронный справочник на основе Справочника организаций "&amp;$C$2&amp;" (версия для ПК)"</f>
        <v>Электронный справочник на основе Справочника организаций "2ГИС.МОСКВА" (версия для ПК)</v>
      </c>
      <c r="D312" s="56">
        <v>17790</v>
      </c>
      <c r="E312" s="37"/>
      <c r="F312" s="37"/>
      <c r="G312" s="37"/>
      <c r="H312" s="38"/>
    </row>
    <row r="313" spans="1:8" s="16" customFormat="1" ht="50.1" customHeight="1" x14ac:dyDescent="0.2">
      <c r="A313" s="160" t="s">
        <v>92</v>
      </c>
      <c r="B313" s="161"/>
      <c r="C313" s="203" t="str">
        <f>"Электронный справочник на основе Справочника организаций "&amp;$C$2&amp;" (версия для ПК)"</f>
        <v>Электронный справочник на основе Справочника организаций "2ГИС.МОСКВА" (версия для ПК)</v>
      </c>
      <c r="D313" s="157">
        <v>128190</v>
      </c>
      <c r="E313" s="157"/>
      <c r="F313" s="157"/>
      <c r="G313" s="157"/>
      <c r="H313" s="158"/>
    </row>
    <row r="314" spans="1:8" s="16" customFormat="1" ht="50.1" customHeight="1" x14ac:dyDescent="0.2">
      <c r="A314" s="160" t="s">
        <v>93</v>
      </c>
      <c r="B314" s="161"/>
      <c r="C314"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"2ГИС.МОСКВА" (мобильная версия 2ГИС 4.0 и выше)</v>
      </c>
      <c r="D314" s="157">
        <v>60360</v>
      </c>
      <c r="E314" s="157"/>
      <c r="F314" s="157"/>
      <c r="G314" s="157"/>
      <c r="H314" s="158"/>
    </row>
    <row r="315" spans="1:8" s="16" customFormat="1" ht="50.1" customHeight="1" x14ac:dyDescent="0.2">
      <c r="A315" s="160" t="s">
        <v>94</v>
      </c>
      <c r="B315" s="161"/>
      <c r="C315" s="203" t="s">
        <v>95</v>
      </c>
      <c r="D315" s="157">
        <v>540</v>
      </c>
      <c r="E315" s="157"/>
      <c r="F315" s="157"/>
      <c r="G315" s="157"/>
      <c r="H315" s="158"/>
    </row>
    <row r="316" spans="1:8" s="16" customFormat="1" ht="67.5" customHeight="1" x14ac:dyDescent="0.2">
      <c r="A316" s="160" t="s">
        <v>96</v>
      </c>
      <c r="B316" s="161"/>
      <c r="C316" s="203"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"2ГИС.МОСКВА" (мобильная версия 2ГИС 4.0 и выше); Интернет-площадка 2gis.ru на основе Cправочника организаций "2ГИС.МОСКВА"</v>
      </c>
      <c r="D316" s="56">
        <v>25590</v>
      </c>
      <c r="E316" s="37"/>
      <c r="F316" s="37"/>
      <c r="G316" s="37"/>
      <c r="H316" s="38"/>
    </row>
    <row r="317" spans="1:8" s="16" customFormat="1" ht="67.5" customHeight="1" x14ac:dyDescent="0.2">
      <c r="A317" s="160" t="s">
        <v>97</v>
      </c>
      <c r="B317" s="161"/>
      <c r="C317" s="203" t="str">
        <f t="shared" ref="C317:C31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"2ГИС.МОСКВА" (мобильная версия 2ГИС 4.0 и выше); Интернет-площадка 2gis.ru на основе Cправочника организаций "2ГИС.МОСКВА"</v>
      </c>
      <c r="D317" s="56">
        <v>21390</v>
      </c>
      <c r="E317" s="37"/>
      <c r="F317" s="37"/>
      <c r="G317" s="37"/>
      <c r="H317" s="38"/>
    </row>
    <row r="318" spans="1:8" s="16" customFormat="1" ht="67.5" customHeight="1" x14ac:dyDescent="0.2">
      <c r="A318" s="160" t="s">
        <v>98</v>
      </c>
      <c r="B318" s="161"/>
      <c r="C318" s="203" t="str">
        <f t="shared" si="0"/>
        <v>электронный справочник на основе Справочника организаций "2ГИС.МОСКВА" (мобильная версия 2ГИС 4.0 и выше); Интернет-площадка 2gis.ru на основе Cправочника организаций "2ГИС.МОСКВА"</v>
      </c>
      <c r="D318" s="56">
        <v>20004</v>
      </c>
      <c r="E318" s="37"/>
      <c r="F318" s="37"/>
      <c r="G318" s="37"/>
      <c r="H318" s="38"/>
    </row>
    <row r="319" spans="1:8" s="16" customFormat="1" ht="67.5" customHeight="1" x14ac:dyDescent="0.2">
      <c r="A319" s="160" t="s">
        <v>99</v>
      </c>
      <c r="B319" s="161"/>
      <c r="C319" s="203" t="str">
        <f t="shared" si="0"/>
        <v>электронный справочник на основе Справочника организаций "2ГИС.МОСКВА" (мобильная версия 2ГИС 4.0 и выше); Интернет-площадка 2gis.ru на основе Cправочника организаций "2ГИС.МОСКВА"</v>
      </c>
      <c r="D319" s="56">
        <v>16290</v>
      </c>
      <c r="E319" s="37"/>
      <c r="F319" s="37"/>
      <c r="G319" s="37"/>
      <c r="H319" s="38"/>
    </row>
    <row r="320" spans="1:8" s="16" customFormat="1" ht="50.1" customHeight="1" thickBot="1" x14ac:dyDescent="0.25">
      <c r="A320" s="160" t="s">
        <v>102</v>
      </c>
      <c r="B320" s="161"/>
      <c r="C320" s="203" t="str">
        <f>"Электронный справочник на основе Справочника организаций "&amp;$C$2&amp;" (версия для ПК)"</f>
        <v>Электронный справочник на основе Справочника организаций "2ГИС.МОСКВА" (версия для ПК)</v>
      </c>
      <c r="D320" s="56">
        <v>16290</v>
      </c>
      <c r="E320" s="37"/>
      <c r="F320" s="37"/>
      <c r="G320" s="37"/>
      <c r="H320" s="38"/>
    </row>
    <row r="321" spans="1:8" s="16" customFormat="1" ht="102" customHeight="1" thickBot="1" x14ac:dyDescent="0.25">
      <c r="A321" s="160" t="s">
        <v>16</v>
      </c>
      <c r="B321" s="161"/>
      <c r="C321"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321" s="56">
        <v>4062</v>
      </c>
      <c r="E321" s="37"/>
      <c r="F321" s="37"/>
      <c r="G321" s="37"/>
      <c r="H321" s="38"/>
    </row>
    <row r="322" spans="1:8" s="16" customFormat="1" ht="102" customHeight="1" thickBot="1" x14ac:dyDescent="0.25">
      <c r="A322" s="160" t="s">
        <v>103</v>
      </c>
      <c r="B322" s="161"/>
      <c r="C322"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322" s="56">
        <v>250002</v>
      </c>
      <c r="E322" s="37"/>
      <c r="F322" s="37"/>
      <c r="G322" s="37"/>
      <c r="H322" s="38"/>
    </row>
    <row r="323" spans="1:8" s="16" customFormat="1" ht="126" customHeight="1" x14ac:dyDescent="0.2">
      <c r="A323" s="160" t="s">
        <v>104</v>
      </c>
      <c r="B323" s="161"/>
      <c r="C323" s="30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"2ГИС.МОСКВА" (версия для ПК); 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Интернет-площадки и Веб-приложения на основе Cправочника организаций "2ГИС.МОСКВА", http://api.2gis.ru/</v>
      </c>
      <c r="D323" s="56">
        <v>25050</v>
      </c>
      <c r="E323" s="37"/>
      <c r="F323" s="37"/>
      <c r="G323" s="37"/>
      <c r="H323" s="38"/>
    </row>
    <row r="324" spans="1:8" s="16" customFormat="1" ht="96" customHeight="1" x14ac:dyDescent="0.2">
      <c r="A324" s="154" t="s">
        <v>105</v>
      </c>
      <c r="B324" s="204"/>
      <c r="C324" s="4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Интернет-площадки и Веб-приложения на основе Cправочника организаций "2ГИС.МОСКВА", http://api.2gis.ru/</v>
      </c>
      <c r="D324" s="56">
        <v>9570</v>
      </c>
      <c r="E324" s="37"/>
      <c r="F324" s="37"/>
      <c r="G324" s="37"/>
      <c r="H324" s="38"/>
    </row>
    <row r="325" spans="1:8" s="16" customFormat="1" ht="96" customHeight="1" x14ac:dyDescent="0.2">
      <c r="A325" s="154" t="s">
        <v>106</v>
      </c>
      <c r="B325" s="204"/>
      <c r="C325"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"2ГИС.МОСКВА" (мобильная версия 2ГИС 4.0 и выше)</v>
      </c>
      <c r="D325" s="56">
        <v>20840</v>
      </c>
      <c r="E325" s="37"/>
      <c r="F325" s="37"/>
      <c r="G325" s="37"/>
      <c r="H325" s="38"/>
    </row>
    <row r="326" spans="1:8" s="16" customFormat="1" ht="84" customHeight="1" x14ac:dyDescent="0.2">
      <c r="A326" s="160" t="s">
        <v>100</v>
      </c>
      <c r="B326" s="161" t="s">
        <v>100</v>
      </c>
      <c r="C326"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"2ГИС.МОСКВА" (мобильная версия 2ГИС 4.0 и выше)</v>
      </c>
      <c r="D326" s="56">
        <v>20004</v>
      </c>
      <c r="E326" s="37"/>
      <c r="F326" s="37"/>
      <c r="G326" s="37"/>
      <c r="H326" s="38"/>
    </row>
    <row r="327" spans="1:8" s="16" customFormat="1" ht="84" customHeight="1" x14ac:dyDescent="0.2">
      <c r="A327" s="160" t="s">
        <v>101</v>
      </c>
      <c r="B327" s="161" t="s">
        <v>101</v>
      </c>
      <c r="C327"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"2ГИС.МОСКВА" (мобильная версия 2ГИС 4.0 и выше)</v>
      </c>
      <c r="D327" s="56">
        <v>15000</v>
      </c>
      <c r="E327" s="37"/>
      <c r="F327" s="37"/>
      <c r="G327" s="37"/>
      <c r="H327" s="38"/>
    </row>
    <row r="328" spans="1:8" s="16" customFormat="1" ht="50.1" customHeight="1" x14ac:dyDescent="0.2">
      <c r="A328" s="160" t="s">
        <v>107</v>
      </c>
      <c r="B328" s="161"/>
      <c r="C328" s="203" t="str">
        <f>"Интернет-площадка 2gis.ru на основе Cправочника организаций "&amp;$C$2&amp;""</f>
        <v>Интернет-площадка 2gis.ru на основе Cправочника организаций "2ГИС.МОСКВА"</v>
      </c>
      <c r="D328" s="56">
        <v>189600</v>
      </c>
      <c r="E328" s="37"/>
      <c r="F328" s="37"/>
      <c r="G328" s="37"/>
      <c r="H328" s="38"/>
    </row>
    <row r="329" spans="1:8" s="16" customFormat="1" ht="50.1" customHeight="1" x14ac:dyDescent="0.2">
      <c r="A329" s="160" t="s">
        <v>655</v>
      </c>
      <c r="B329" s="161"/>
      <c r="C329" s="203" t="s">
        <v>95</v>
      </c>
      <c r="D329" s="56">
        <v>229920</v>
      </c>
      <c r="E329" s="37"/>
      <c r="F329" s="37"/>
      <c r="G329" s="37"/>
      <c r="H329" s="38"/>
    </row>
    <row r="330" spans="1:8" s="16" customFormat="1" ht="50.1" customHeight="1" x14ac:dyDescent="0.2">
      <c r="A330" s="160" t="s">
        <v>108</v>
      </c>
      <c r="B330" s="161"/>
      <c r="C330" s="203" t="str">
        <f>"Электронный справочник на основе Справочника организаций "&amp;$C$2&amp;" (версия для ПК)"</f>
        <v>Электронный справочник на основе Справочника организаций "2ГИС.МОСКВА" (версия для ПК)</v>
      </c>
      <c r="D330" s="56">
        <v>78000</v>
      </c>
      <c r="E330" s="37"/>
      <c r="F330" s="37"/>
      <c r="G330" s="37"/>
      <c r="H330" s="38"/>
    </row>
    <row r="331" spans="1:8" s="16" customFormat="1" ht="50.1" customHeight="1" x14ac:dyDescent="0.2">
      <c r="A331" s="160" t="s">
        <v>109</v>
      </c>
      <c r="B331" s="161"/>
      <c r="C331" s="203" t="str">
        <f>"Электронный справочник на основе Справочника организаций "&amp;$C$2&amp;" (версия для ПК)"</f>
        <v>Электронный справочник на основе Справочника организаций "2ГИС.МОСКВА" (версия для ПК)</v>
      </c>
      <c r="D331" s="56">
        <v>598200</v>
      </c>
      <c r="E331" s="37"/>
      <c r="F331" s="37"/>
      <c r="G331" s="37"/>
      <c r="H331" s="38"/>
    </row>
    <row r="332" spans="1:8" s="16" customFormat="1" ht="50.1" customHeight="1" x14ac:dyDescent="0.2">
      <c r="A332" s="160" t="s">
        <v>110</v>
      </c>
      <c r="B332" s="161"/>
      <c r="C332" s="203" t="str">
        <f>"Интернет-площадка 2gis.ru на основе Cправочника организаций "&amp;$C$2&amp;""</f>
        <v>Интернет-площадка 2gis.ru на основе Cправочника организаций "2ГИС.МОСКВА"</v>
      </c>
      <c r="D332" s="56">
        <v>121200</v>
      </c>
      <c r="E332" s="37"/>
      <c r="F332" s="37"/>
      <c r="G332" s="37"/>
      <c r="H332" s="38"/>
    </row>
    <row r="333" spans="1:8" s="16" customFormat="1" ht="50.1" customHeight="1" x14ac:dyDescent="0.2">
      <c r="A333" s="160" t="s">
        <v>111</v>
      </c>
      <c r="B333" s="161"/>
      <c r="C333" s="203" t="str">
        <f>"Интернет-площадка 2gis.ru на основе Cправочника организаций "&amp;$C$2&amp;""</f>
        <v>Интернет-площадка 2gis.ru на основе Cправочника организаций "2ГИС.МОСКВА"</v>
      </c>
      <c r="D333" s="56">
        <v>145440</v>
      </c>
      <c r="E333" s="37"/>
      <c r="F333" s="37"/>
      <c r="G333" s="37"/>
      <c r="H333" s="38"/>
    </row>
    <row r="334" spans="1:8" s="16" customFormat="1" ht="50.1" customHeight="1" x14ac:dyDescent="0.2">
      <c r="A334" s="160" t="s">
        <v>112</v>
      </c>
      <c r="B334" s="161"/>
      <c r="C334" s="203" t="str">
        <f>"Электронный справочник на основе Справочника организаций "&amp;$C$2&amp;" (версия для ПК)"</f>
        <v>Электронный справочник на основе Справочника организаций "2ГИС.МОСКВА" (версия для ПК)</v>
      </c>
      <c r="D334" s="56">
        <v>220200</v>
      </c>
      <c r="E334" s="37"/>
      <c r="F334" s="37"/>
      <c r="G334" s="37"/>
      <c r="H334" s="38"/>
    </row>
    <row r="335" spans="1:8" s="16" customFormat="1" ht="50.1" customHeight="1" x14ac:dyDescent="0.2">
      <c r="A335" s="160" t="s">
        <v>113</v>
      </c>
      <c r="B335" s="161"/>
      <c r="C335" s="203" t="str">
        <f>"Электронный справочник на основе Справочника организаций "&amp;$C$2&amp;" (версия для ПК)"</f>
        <v>Электронный справочник на основе Справочника организаций "2ГИС.МОСКВА" (версия для ПК)</v>
      </c>
      <c r="D335" s="56">
        <v>106800</v>
      </c>
      <c r="E335" s="37"/>
      <c r="F335" s="37"/>
      <c r="G335" s="37"/>
      <c r="H335" s="38"/>
    </row>
    <row r="336" spans="1:8" s="16" customFormat="1" ht="50.1" customHeight="1" x14ac:dyDescent="0.2">
      <c r="A336" s="160" t="s">
        <v>114</v>
      </c>
      <c r="B336" s="161"/>
      <c r="C336" s="203" t="str">
        <f>"Электронный справочник на основе Справочника организаций "&amp;$C$2&amp;" (версия для ПК)"</f>
        <v>Электронный справочник на основе Справочника организаций "2ГИС.МОСКВА" (версия для ПК)</v>
      </c>
      <c r="D336" s="56">
        <v>769200</v>
      </c>
      <c r="E336" s="37"/>
      <c r="F336" s="37"/>
      <c r="G336" s="37"/>
      <c r="H336" s="38"/>
    </row>
    <row r="337" spans="1:8" s="16" customFormat="1" ht="50.1" customHeight="1" x14ac:dyDescent="0.2">
      <c r="A337" s="160" t="s">
        <v>343</v>
      </c>
      <c r="B337" s="161"/>
      <c r="C337" s="203" t="s">
        <v>95</v>
      </c>
      <c r="D337" s="56">
        <v>3240</v>
      </c>
      <c r="E337" s="37"/>
      <c r="F337" s="37"/>
      <c r="G337" s="37"/>
      <c r="H337" s="38"/>
    </row>
    <row r="338" spans="1:8" s="16" customFormat="1" ht="49.5" customHeight="1" thickBot="1" x14ac:dyDescent="0.25">
      <c r="A338" s="160" t="s">
        <v>117</v>
      </c>
      <c r="B338" s="161"/>
      <c r="C338" s="203" t="str">
        <f>"Электронный справочник на основе Справочника организаций "&amp;$C$2&amp;" (версия для ПК)"</f>
        <v>Электронный справочник на основе Справочника организаций "2ГИС.МОСКВА" (версия для ПК)</v>
      </c>
      <c r="D338" s="56">
        <v>97800</v>
      </c>
      <c r="E338" s="37"/>
      <c r="F338" s="37"/>
      <c r="G338" s="37"/>
      <c r="H338" s="38"/>
    </row>
    <row r="339" spans="1:8" s="16" customFormat="1" ht="24.95" customHeight="1" thickBot="1" x14ac:dyDescent="0.25">
      <c r="A339" s="290"/>
      <c r="B339" s="291"/>
      <c r="C339" s="130"/>
      <c r="D339" s="292"/>
      <c r="E339" s="292"/>
      <c r="F339" s="292"/>
      <c r="G339" s="292"/>
      <c r="H339" s="293"/>
    </row>
    <row r="340" spans="1:8" s="28" customFormat="1" ht="50.1" customHeight="1" thickBot="1" x14ac:dyDescent="0.25">
      <c r="A340" s="24" t="s">
        <v>118</v>
      </c>
      <c r="B340" s="25"/>
      <c r="C340" s="26"/>
      <c r="D340" s="173"/>
      <c r="E340" s="173"/>
      <c r="F340" s="173"/>
      <c r="G340" s="173"/>
      <c r="H340" s="174"/>
    </row>
    <row r="341" spans="1:8" s="16" customFormat="1" ht="50.1" customHeight="1" x14ac:dyDescent="0.2">
      <c r="A341" s="160" t="s">
        <v>119</v>
      </c>
      <c r="B341" s="161"/>
      <c r="C341" s="206" t="str">
        <f>"Электронный справочник на основе Справочника организаций "&amp;$C$2&amp;" (мобильная версия)"</f>
        <v>Электронный справочник на основе Справочника организаций "2ГИС.МОСКВА" (мобильная версия)</v>
      </c>
      <c r="D341" s="31">
        <v>10008</v>
      </c>
      <c r="E341" s="32"/>
      <c r="F341" s="32"/>
      <c r="G341" s="32"/>
      <c r="H341" s="33"/>
    </row>
    <row r="342" spans="1:8" s="16" customFormat="1" ht="50.1" customHeight="1" x14ac:dyDescent="0.2">
      <c r="A342" s="160" t="s">
        <v>120</v>
      </c>
      <c r="B342" s="161"/>
      <c r="C342" s="209"/>
      <c r="D342" s="144">
        <v>10008</v>
      </c>
      <c r="E342" s="145"/>
      <c r="F342" s="145"/>
      <c r="G342" s="145"/>
      <c r="H342" s="146"/>
    </row>
    <row r="343" spans="1:8" s="16" customFormat="1" ht="50.1" customHeight="1" x14ac:dyDescent="0.2">
      <c r="A343" s="207" t="s">
        <v>121</v>
      </c>
      <c r="B343" s="208"/>
      <c r="C343" s="209"/>
      <c r="D343" s="297">
        <v>3000</v>
      </c>
      <c r="E343" s="157"/>
      <c r="F343" s="157"/>
      <c r="G343" s="157"/>
      <c r="H343" s="158"/>
    </row>
    <row r="344" spans="1:8" s="16" customFormat="1" ht="50.1" customHeight="1" x14ac:dyDescent="0.2">
      <c r="A344" s="207" t="s">
        <v>122</v>
      </c>
      <c r="B344" s="208"/>
      <c r="C344" s="209"/>
      <c r="D344" s="297">
        <v>300</v>
      </c>
      <c r="E344" s="157"/>
      <c r="F344" s="157"/>
      <c r="G344" s="157"/>
      <c r="H344" s="158"/>
    </row>
    <row r="345" spans="1:8" s="16" customFormat="1" ht="50.1" customHeight="1" thickBot="1" x14ac:dyDescent="0.25">
      <c r="A345" s="207" t="s">
        <v>123</v>
      </c>
      <c r="B345" s="208"/>
      <c r="C345" s="210"/>
      <c r="D345" s="78">
        <v>1050</v>
      </c>
      <c r="E345" s="79"/>
      <c r="F345" s="79"/>
      <c r="G345" s="79"/>
      <c r="H345" s="80"/>
    </row>
    <row r="346" spans="1:8" s="16" customFormat="1" ht="50.1" customHeight="1" thickBot="1" x14ac:dyDescent="0.25">
      <c r="A346" s="24" t="s">
        <v>124</v>
      </c>
      <c r="B346" s="25"/>
      <c r="C346" s="211"/>
      <c r="D346" s="173"/>
      <c r="E346" s="173"/>
      <c r="F346" s="173"/>
      <c r="G346" s="173"/>
      <c r="H346" s="174"/>
    </row>
    <row r="347" spans="1:8" s="16" customFormat="1" ht="50.1" customHeight="1" x14ac:dyDescent="0.2">
      <c r="A347" s="160" t="s">
        <v>214</v>
      </c>
      <c r="B347" s="161"/>
      <c r="C347"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"2ГИС.МОСКВА" (мобильная версия 2ГИС 4.0 и выше)</v>
      </c>
      <c r="D347" s="370">
        <v>10290</v>
      </c>
      <c r="E347" s="145"/>
      <c r="F347" s="145"/>
      <c r="G347" s="145"/>
      <c r="H347" s="146"/>
    </row>
    <row r="348" spans="1:8" s="16" customFormat="1" ht="50.1" customHeight="1" x14ac:dyDescent="0.2">
      <c r="A348" s="160" t="s">
        <v>126</v>
      </c>
      <c r="B348" s="161"/>
      <c r="C348" s="203" t="str">
        <f>"Интернет-площадка 2gis.ru на основе Cправочника организаций "&amp;$C$2&amp;""</f>
        <v>Интернет-площадка 2gis.ru на основе Cправочника организаций "2ГИС.МОСКВА"</v>
      </c>
      <c r="D348" s="157">
        <v>10290</v>
      </c>
      <c r="E348" s="157"/>
      <c r="F348" s="157"/>
      <c r="G348" s="157"/>
      <c r="H348" s="158"/>
    </row>
    <row r="349" spans="1:8" s="16" customFormat="1" ht="50.1" customHeight="1" x14ac:dyDescent="0.2">
      <c r="A349" s="160" t="s">
        <v>127</v>
      </c>
      <c r="B349" s="161"/>
      <c r="C349" s="203" t="str">
        <f>"Электронный справочник на основе Справочника организаций "&amp;$C$2&amp;" (версия для ПК)"</f>
        <v>Электронный справочник на основе Справочника организаций "2ГИС.МОСКВА" (версия для ПК)</v>
      </c>
      <c r="D349" s="157">
        <v>5190</v>
      </c>
      <c r="E349" s="157"/>
      <c r="F349" s="157"/>
      <c r="G349" s="157"/>
      <c r="H349" s="158"/>
    </row>
    <row r="350" spans="1:8" s="16" customFormat="1" ht="50.1" customHeight="1" x14ac:dyDescent="0.2">
      <c r="A350" s="160" t="s">
        <v>215</v>
      </c>
      <c r="B350" s="161"/>
      <c r="C350" s="203"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"2ГИС.МОСКВА" (мобильная версия 2ГИС 4.0 и выше)</v>
      </c>
      <c r="D350" s="157">
        <v>61800</v>
      </c>
      <c r="E350" s="157"/>
      <c r="F350" s="157"/>
      <c r="G350" s="157"/>
      <c r="H350" s="158"/>
    </row>
    <row r="351" spans="1:8" s="16" customFormat="1" ht="50.1" customHeight="1" x14ac:dyDescent="0.2">
      <c r="A351" s="160" t="s">
        <v>199</v>
      </c>
      <c r="B351" s="161"/>
      <c r="C351" s="203" t="str">
        <f>"Интернет-площадка 2gis.ru на основе Cправочника организаций "&amp;$C$2&amp;""</f>
        <v>Интернет-площадка 2gis.ru на основе Cправочника организаций "2ГИС.МОСКВА"</v>
      </c>
      <c r="D351" s="157">
        <v>61800</v>
      </c>
      <c r="E351" s="157"/>
      <c r="F351" s="157"/>
      <c r="G351" s="157"/>
      <c r="H351" s="158"/>
    </row>
    <row r="352" spans="1:8" s="16" customFormat="1" ht="50.1" customHeight="1" x14ac:dyDescent="0.2">
      <c r="A352" s="160" t="s">
        <v>130</v>
      </c>
      <c r="B352" s="161"/>
      <c r="C352" s="203" t="str">
        <f>"Электронный справочник на основе Справочника организаций "&amp;$C$2&amp;" (версия для ПК)"</f>
        <v>Электронный справочник на основе Справочника организаций "2ГИС.МОСКВА" (версия для ПК)</v>
      </c>
      <c r="D352" s="157">
        <v>31200</v>
      </c>
      <c r="E352" s="157"/>
      <c r="F352" s="157"/>
      <c r="G352" s="157"/>
      <c r="H352" s="158"/>
    </row>
    <row r="353" spans="1:8" s="16" customFormat="1" ht="126" customHeight="1" x14ac:dyDescent="0.2">
      <c r="A353" s="160" t="s">
        <v>131</v>
      </c>
      <c r="B353" s="161"/>
      <c r="C353" s="301" t="str">
        <f>C348</f>
        <v>Интернет-площадка 2gis.ru на основе Cправочника организаций "2ГИС.МОСКВА"</v>
      </c>
      <c r="D353" s="56">
        <v>10290</v>
      </c>
      <c r="E353" s="37"/>
      <c r="F353" s="37"/>
      <c r="G353" s="37"/>
      <c r="H353" s="38"/>
    </row>
    <row r="354" spans="1:8" s="16" customFormat="1" ht="126" customHeight="1" thickBot="1" x14ac:dyDescent="0.25">
      <c r="A354" s="160" t="s">
        <v>132</v>
      </c>
      <c r="B354" s="161"/>
      <c r="C354" s="4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354" s="56">
        <v>7722</v>
      </c>
      <c r="E354" s="37"/>
      <c r="F354" s="37"/>
      <c r="G354" s="37"/>
      <c r="H354" s="38"/>
    </row>
    <row r="355" spans="1:8" s="28" customFormat="1" ht="50.1" customHeight="1" thickBot="1" x14ac:dyDescent="0.25">
      <c r="A355" s="290"/>
      <c r="B355" s="291"/>
      <c r="C355" s="130"/>
      <c r="D355" s="292"/>
      <c r="E355" s="292"/>
      <c r="F355" s="292"/>
      <c r="G355" s="292"/>
      <c r="H355" s="293"/>
    </row>
    <row r="356" spans="1:8" s="16" customFormat="1" ht="21" x14ac:dyDescent="0.2">
      <c r="A356" s="216"/>
      <c r="B356" s="217"/>
      <c r="C356" s="218"/>
      <c r="D356" s="217"/>
      <c r="E356" s="217"/>
      <c r="F356" s="217"/>
      <c r="G356" s="217"/>
      <c r="H356" s="219"/>
    </row>
    <row r="357" spans="1:8" s="16" customFormat="1" ht="21" x14ac:dyDescent="0.2">
      <c r="A357" s="220"/>
      <c r="B357" s="221" t="s">
        <v>133</v>
      </c>
      <c r="C357" s="222" t="s">
        <v>220</v>
      </c>
      <c r="D357" s="222"/>
      <c r="E357" s="223"/>
      <c r="F357" s="223"/>
      <c r="G357" s="223"/>
      <c r="H357" s="223"/>
    </row>
    <row r="358" spans="1:8" s="16" customFormat="1" ht="21" x14ac:dyDescent="0.2">
      <c r="A358" s="220"/>
      <c r="B358" s="223"/>
      <c r="C358" s="224" t="s">
        <v>221</v>
      </c>
      <c r="D358" s="224"/>
      <c r="E358" s="223"/>
      <c r="F358" s="223"/>
      <c r="G358" s="223"/>
      <c r="H358" s="223"/>
    </row>
    <row r="359" spans="1:8" s="16" customFormat="1" ht="21" x14ac:dyDescent="0.2">
      <c r="A359" s="220"/>
      <c r="B359" s="223"/>
      <c r="C359" s="222" t="s">
        <v>222</v>
      </c>
      <c r="D359" s="224"/>
      <c r="E359" s="223"/>
      <c r="F359" s="223"/>
      <c r="G359" s="223"/>
      <c r="H359" s="223"/>
    </row>
    <row r="360" spans="1:8" s="28" customFormat="1" ht="23.25" x14ac:dyDescent="0.2">
      <c r="A360" s="216"/>
      <c r="B360" s="217"/>
      <c r="C360" s="224"/>
      <c r="D360" s="224"/>
      <c r="E360" s="223"/>
      <c r="F360" s="223"/>
      <c r="G360" s="223"/>
      <c r="H360" s="217"/>
    </row>
    <row r="361" spans="1:8" s="23" customFormat="1" ht="26.25" x14ac:dyDescent="0.2">
      <c r="A361" s="227" t="str">
        <f>Абакан_юр!A174</f>
        <v>По соглашению сторон в качестве валюты платежа могут выступать украинские гривны, в этом случае курс следующий: 1 руб. = 0,4408 гривен</v>
      </c>
      <c r="B361" s="227"/>
      <c r="C361" s="227"/>
      <c r="D361" s="228"/>
      <c r="E361" s="228"/>
      <c r="F361" s="229"/>
      <c r="G361" s="230"/>
      <c r="H361" s="230"/>
    </row>
    <row r="362" spans="1:8" s="16" customFormat="1" ht="26.25" x14ac:dyDescent="0.2">
      <c r="A362" s="227" t="str">
        <f>Абакан_юр!A175</f>
        <v>По соглашению сторон в качестве валюты платежа могут выступать дирхамы ОАЭ, в этом случае курс следующий: 1 руб. = 0,0420 дирхам</v>
      </c>
      <c r="B362" s="227"/>
      <c r="C362" s="227"/>
      <c r="D362" s="228"/>
      <c r="E362" s="228"/>
      <c r="F362" s="229"/>
      <c r="G362" s="232"/>
      <c r="H362" s="232"/>
    </row>
    <row r="363" spans="1:8" ht="12.6" customHeight="1" x14ac:dyDescent="0.2">
      <c r="A363" s="227" t="str">
        <f>Абакан_юр!A176</f>
        <v>По соглашению сторон в качестве валюты платежа могут выступать доллары США, в этом случае курс следующий: 1 руб. = 0,0114 доллара</v>
      </c>
      <c r="B363" s="227"/>
      <c r="C363" s="227"/>
      <c r="D363" s="228"/>
      <c r="E363" s="228"/>
      <c r="F363" s="229"/>
      <c r="G363" s="232"/>
      <c r="H363" s="232"/>
    </row>
    <row r="364" spans="1:8" s="223" customFormat="1" ht="24.95" customHeight="1" x14ac:dyDescent="0.2">
      <c r="A364" s="227" t="str">
        <f>Абакан_юр!A177</f>
        <v>По соглашению сторон в качестве валюты платежа могут выступать евро, в этом случае курс следующий: 1 руб. = 0,0105 евро</v>
      </c>
      <c r="B364" s="227"/>
      <c r="C364" s="227"/>
      <c r="D364" s="228"/>
      <c r="E364" s="229"/>
      <c r="F364" s="229"/>
      <c r="G364" s="232"/>
      <c r="H364" s="232"/>
    </row>
    <row r="365" spans="1:8" s="223" customFormat="1" ht="24.95" customHeight="1" x14ac:dyDescent="0.2">
      <c r="A365" s="227" t="str">
        <f>Абакан_юр!A178</f>
        <v>По соглашению сторон в качестве валюты платежа могут выступать чешские кроны, в этом случае курс следующий: 1 руб. = 0,2605 крона</v>
      </c>
      <c r="B365" s="227"/>
      <c r="C365" s="227"/>
      <c r="D365" s="228"/>
      <c r="E365" s="229"/>
      <c r="F365" s="229"/>
      <c r="G365" s="232"/>
      <c r="H365" s="232"/>
    </row>
    <row r="366" spans="1:8" s="223" customFormat="1" ht="24.95" customHeight="1" x14ac:dyDescent="0.2">
      <c r="A366" s="227" t="str">
        <f>Абакан_юр!A179</f>
        <v>По соглашению сторон в качестве валюты платежа могут выступать киргизские сомы, в этом случае курс следующий: 1 руб. = 1,0083 сом</v>
      </c>
      <c r="B366" s="227"/>
      <c r="C366" s="227"/>
      <c r="D366" s="228"/>
      <c r="E366" s="228"/>
      <c r="F366" s="229"/>
      <c r="G366" s="232"/>
      <c r="H366" s="232"/>
    </row>
    <row r="367" spans="1:8" s="217" customFormat="1" ht="12.6" customHeight="1" x14ac:dyDescent="0.2">
      <c r="A367" s="227" t="str">
        <f>Абакан_юр!A180</f>
        <v>По соглашению сторон в качестве валюты платежа могут выступать казахстанские тенге, в этом случае курс следующий: 1 руб. = 5,0473 тенге</v>
      </c>
      <c r="B367" s="227"/>
      <c r="C367" s="227"/>
      <c r="D367" s="228"/>
      <c r="E367" s="228"/>
      <c r="F367" s="229"/>
      <c r="G367" s="232"/>
      <c r="H367" s="232"/>
    </row>
    <row r="368" spans="1:8" s="231" customFormat="1" ht="24.95" customHeight="1" x14ac:dyDescent="0.2">
      <c r="A368" s="233"/>
      <c r="B368" s="233"/>
      <c r="C368" s="234"/>
      <c r="D368" s="235"/>
      <c r="E368" s="235"/>
      <c r="F368" s="236"/>
      <c r="G368" s="237"/>
      <c r="H368" s="237"/>
    </row>
    <row r="369" spans="1:8" s="231" customFormat="1" ht="24.95" customHeight="1" x14ac:dyDescent="0.2">
      <c r="A369" s="239" t="s">
        <v>144</v>
      </c>
      <c r="B369" s="239"/>
      <c r="C369" s="239"/>
      <c r="D369" s="239"/>
      <c r="E369" s="239"/>
      <c r="F369" s="239"/>
      <c r="G369" s="239"/>
      <c r="H369" s="239"/>
    </row>
    <row r="370" spans="1:8" s="231" customFormat="1" ht="24.95" customHeight="1" x14ac:dyDescent="0.2">
      <c r="A370" s="239" t="s">
        <v>145</v>
      </c>
      <c r="B370" s="239"/>
      <c r="C370" s="239"/>
      <c r="D370" s="239"/>
      <c r="E370" s="239"/>
      <c r="F370" s="239"/>
      <c r="G370" s="239"/>
      <c r="H370" s="239"/>
    </row>
    <row r="371" spans="1:8" s="231" customFormat="1" ht="24.95" customHeight="1" x14ac:dyDescent="0.2">
      <c r="A371" s="227" t="s">
        <v>482</v>
      </c>
      <c r="B371" s="227"/>
      <c r="C371" s="227"/>
      <c r="D371" s="227"/>
      <c r="E371" s="227"/>
      <c r="F371" s="227"/>
      <c r="G371" s="227"/>
      <c r="H371" s="227"/>
    </row>
    <row r="372" spans="1:8" s="231" customFormat="1" ht="24.95" customHeight="1" thickBot="1" x14ac:dyDescent="0.25">
      <c r="A372" s="240" t="s">
        <v>146</v>
      </c>
      <c r="B372" s="240"/>
      <c r="C372" s="240"/>
      <c r="D372" s="240"/>
      <c r="E372" s="240"/>
      <c r="F372" s="241"/>
      <c r="H372" s="242"/>
    </row>
    <row r="373" spans="1:8" s="231" customFormat="1" ht="24.95" customHeight="1" thickBot="1" x14ac:dyDescent="0.25">
      <c r="A373" s="243" t="s">
        <v>147</v>
      </c>
      <c r="B373" s="244"/>
      <c r="C373" s="244"/>
      <c r="D373" s="244"/>
      <c r="E373" s="245"/>
      <c r="F373" s="246"/>
      <c r="G373" s="217"/>
      <c r="H373" s="247"/>
    </row>
    <row r="374" spans="1:8" s="231" customFormat="1" ht="24.95" customHeight="1" thickBot="1" x14ac:dyDescent="0.25">
      <c r="A374" s="426" t="s">
        <v>148</v>
      </c>
      <c r="B374" s="427"/>
      <c r="C374" s="250" t="s">
        <v>149</v>
      </c>
      <c r="D374" s="440" t="s">
        <v>150</v>
      </c>
      <c r="E374" s="441"/>
      <c r="F374" s="252"/>
      <c r="G374" s="252"/>
      <c r="H374" s="252"/>
    </row>
    <row r="375" spans="1:8" s="238" customFormat="1" ht="12" customHeight="1" x14ac:dyDescent="0.2">
      <c r="A375" s="253" t="s">
        <v>207</v>
      </c>
      <c r="B375" s="254"/>
      <c r="C375" s="797" t="s">
        <v>208</v>
      </c>
      <c r="D375" s="473">
        <v>1500</v>
      </c>
      <c r="E375" s="257"/>
      <c r="F375" s="252"/>
      <c r="G375" s="252"/>
      <c r="H375" s="252"/>
    </row>
    <row r="376" spans="1:8" ht="24.95" customHeight="1" x14ac:dyDescent="0.2">
      <c r="A376" s="795" t="s">
        <v>209</v>
      </c>
      <c r="B376" s="796"/>
      <c r="C376" s="799"/>
      <c r="D376" s="798">
        <v>1380</v>
      </c>
      <c r="E376" s="609"/>
      <c r="F376" s="252"/>
      <c r="G376" s="252"/>
      <c r="H376" s="252"/>
    </row>
    <row r="377" spans="1:8" ht="24.95" customHeight="1" x14ac:dyDescent="0.2">
      <c r="A377" s="795" t="s">
        <v>210</v>
      </c>
      <c r="B377" s="796"/>
      <c r="C377" s="799"/>
      <c r="D377" s="798">
        <v>1290</v>
      </c>
      <c r="E377" s="609"/>
      <c r="F377" s="252"/>
      <c r="G377" s="252"/>
      <c r="H377" s="252"/>
    </row>
    <row r="378" spans="1:8" s="217" customFormat="1" ht="38.25" customHeight="1" x14ac:dyDescent="0.2">
      <c r="A378" s="795" t="s">
        <v>211</v>
      </c>
      <c r="B378" s="796"/>
      <c r="C378" s="608"/>
      <c r="D378" s="798">
        <v>1170</v>
      </c>
      <c r="E378" s="609"/>
      <c r="F378" s="252"/>
      <c r="G378" s="252"/>
      <c r="H378" s="252"/>
    </row>
    <row r="379" spans="1:8" s="242" customFormat="1" ht="50.1" customHeight="1" x14ac:dyDescent="0.2">
      <c r="A379" s="258" t="s">
        <v>151</v>
      </c>
      <c r="B379" s="259"/>
      <c r="C379" s="260" t="s">
        <v>152</v>
      </c>
      <c r="D379" s="261" t="s">
        <v>153</v>
      </c>
      <c r="E379" s="262"/>
      <c r="F379" s="252"/>
      <c r="G379" s="252"/>
      <c r="H379" s="252"/>
    </row>
    <row r="380" spans="1:8" s="247" customFormat="1" ht="50.1" customHeight="1" x14ac:dyDescent="0.2">
      <c r="A380" s="258" t="s">
        <v>154</v>
      </c>
      <c r="B380" s="259"/>
      <c r="C380" s="260" t="s">
        <v>155</v>
      </c>
      <c r="D380" s="261" t="s">
        <v>156</v>
      </c>
      <c r="E380" s="262"/>
      <c r="F380" s="252"/>
      <c r="G380" s="252"/>
      <c r="H380" s="252"/>
    </row>
    <row r="381" spans="1:8" ht="91.5" customHeight="1" x14ac:dyDescent="0.2">
      <c r="A381" s="258" t="s">
        <v>157</v>
      </c>
      <c r="B381" s="259"/>
      <c r="C381" s="260" t="s">
        <v>158</v>
      </c>
      <c r="D381" s="261" t="s">
        <v>156</v>
      </c>
      <c r="E381" s="262"/>
      <c r="F381" s="252"/>
      <c r="G381" s="252"/>
      <c r="H381" s="252"/>
    </row>
    <row r="382" spans="1:8" ht="50.1" customHeight="1" thickBot="1" x14ac:dyDescent="0.25">
      <c r="A382" s="321" t="s">
        <v>160</v>
      </c>
      <c r="B382" s="322"/>
      <c r="C382" s="611" t="s">
        <v>161</v>
      </c>
      <c r="D382" s="324" t="s">
        <v>156</v>
      </c>
      <c r="E382" s="325"/>
      <c r="F382" s="246"/>
      <c r="G382" s="246"/>
      <c r="H382" s="246"/>
    </row>
    <row r="383" spans="1:8" ht="50.1" customHeight="1" thickBot="1" x14ac:dyDescent="0.25">
      <c r="A383" s="321" t="s">
        <v>162</v>
      </c>
      <c r="B383" s="322"/>
      <c r="C383" s="323" t="s">
        <v>163</v>
      </c>
      <c r="D383" s="324" t="s">
        <v>156</v>
      </c>
      <c r="E383" s="325"/>
      <c r="F383" s="236"/>
      <c r="G383" s="237"/>
      <c r="H383" s="237"/>
    </row>
    <row r="384" spans="1:8" ht="50.1" customHeight="1" x14ac:dyDescent="0.2">
      <c r="A384" s="264" t="s">
        <v>164</v>
      </c>
      <c r="B384" s="264"/>
      <c r="C384" s="264"/>
      <c r="D384" s="264"/>
      <c r="E384" s="264"/>
      <c r="F384" s="264"/>
      <c r="G384" s="264"/>
      <c r="H384" s="264"/>
    </row>
    <row r="385" spans="1:8" ht="50.1" customHeight="1" x14ac:dyDescent="0.2">
      <c r="A385" s="264" t="s">
        <v>165</v>
      </c>
      <c r="B385" s="264"/>
      <c r="C385" s="264"/>
      <c r="D385" s="264"/>
      <c r="E385" s="264"/>
      <c r="F385" s="264"/>
      <c r="G385" s="264"/>
      <c r="H385" s="264"/>
    </row>
    <row r="386" spans="1:8" ht="99.95" customHeight="1" x14ac:dyDescent="0.2">
      <c r="A386" s="326" t="str">
        <f>Абакан_юр!A195</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386" s="326"/>
      <c r="C386" s="326"/>
      <c r="D386" s="326"/>
      <c r="E386" s="326"/>
      <c r="F386" s="326"/>
      <c r="G386" s="326"/>
      <c r="H386" s="326"/>
    </row>
    <row r="387" spans="1:8" ht="75" customHeight="1" x14ac:dyDescent="0.2">
      <c r="A387" s="239" t="s">
        <v>167</v>
      </c>
      <c r="B387" s="239"/>
      <c r="C387" s="239"/>
      <c r="D387" s="239"/>
      <c r="E387" s="239"/>
      <c r="F387" s="239"/>
      <c r="G387" s="239"/>
      <c r="H387" s="239"/>
    </row>
    <row r="388" spans="1:8" ht="122.25" customHeight="1" x14ac:dyDescent="0.2">
      <c r="A388" s="264" t="s">
        <v>168</v>
      </c>
      <c r="B388" s="264"/>
      <c r="C388" s="264"/>
      <c r="D388" s="264"/>
      <c r="E388" s="264"/>
      <c r="F388" s="264"/>
      <c r="G388" s="264"/>
      <c r="H388" s="264"/>
    </row>
    <row r="389" spans="1:8" s="217" customFormat="1" ht="102.75" customHeight="1" x14ac:dyDescent="0.2">
      <c r="A389" s="216"/>
      <c r="C389" s="218"/>
      <c r="H389" s="219"/>
    </row>
    <row r="390" spans="1:8" s="217" customFormat="1" ht="125.25" customHeight="1" x14ac:dyDescent="0.2">
      <c r="A390" s="475" t="s">
        <v>287</v>
      </c>
      <c r="B390" s="475"/>
      <c r="C390" s="475"/>
      <c r="D390" s="475"/>
      <c r="E390" s="475"/>
      <c r="F390" s="475"/>
      <c r="G390" s="475"/>
      <c r="H390" s="475"/>
    </row>
    <row r="391" spans="1:8" ht="25.5" x14ac:dyDescent="0.35">
      <c r="A391" s="476" t="s">
        <v>288</v>
      </c>
      <c r="B391" s="477"/>
      <c r="C391" s="478" t="s">
        <v>289</v>
      </c>
      <c r="D391" s="217"/>
      <c r="E391" s="217"/>
      <c r="F391" s="217"/>
      <c r="G391" s="217"/>
    </row>
    <row r="392" spans="1:8" ht="25.5" x14ac:dyDescent="0.35">
      <c r="A392" s="479" t="s">
        <v>290</v>
      </c>
      <c r="B392" s="480"/>
      <c r="C392" s="481">
        <v>1</v>
      </c>
      <c r="D392" s="217"/>
      <c r="E392" s="217"/>
      <c r="F392" s="217"/>
      <c r="G392" s="217"/>
    </row>
    <row r="393" spans="1:8" ht="25.5" x14ac:dyDescent="0.35">
      <c r="A393" s="479">
        <v>2</v>
      </c>
      <c r="B393" s="480"/>
      <c r="C393" s="481">
        <v>1.1000000000000001</v>
      </c>
      <c r="D393" s="217"/>
      <c r="E393" s="217"/>
      <c r="F393" s="217"/>
      <c r="G393" s="217"/>
    </row>
    <row r="394" spans="1:8" ht="25.5" x14ac:dyDescent="0.35">
      <c r="A394" s="479">
        <v>3</v>
      </c>
      <c r="B394" s="480"/>
      <c r="C394" s="481">
        <v>1.2</v>
      </c>
      <c r="D394" s="217"/>
      <c r="E394" s="217"/>
      <c r="F394" s="217"/>
      <c r="G394" s="217"/>
    </row>
    <row r="395" spans="1:8" ht="25.5" x14ac:dyDescent="0.35">
      <c r="A395" s="479" t="s">
        <v>291</v>
      </c>
      <c r="B395" s="480"/>
      <c r="C395" s="481">
        <v>1.25</v>
      </c>
      <c r="D395" s="217"/>
      <c r="E395" s="217"/>
      <c r="F395" s="217"/>
      <c r="G395" s="217"/>
    </row>
    <row r="396" spans="1:8" ht="25.5" x14ac:dyDescent="0.35">
      <c r="A396" s="479" t="s">
        <v>292</v>
      </c>
      <c r="B396" s="480"/>
      <c r="C396" s="481">
        <v>1.3</v>
      </c>
      <c r="D396" s="217"/>
      <c r="E396" s="217"/>
      <c r="F396" s="217"/>
      <c r="G396" s="217"/>
    </row>
    <row r="397" spans="1:8" ht="25.5" x14ac:dyDescent="0.35">
      <c r="A397" s="479" t="s">
        <v>293</v>
      </c>
      <c r="B397" s="480"/>
      <c r="C397" s="481">
        <v>1.35</v>
      </c>
      <c r="D397" s="217"/>
      <c r="E397" s="217"/>
      <c r="F397" s="217"/>
      <c r="G397" s="217"/>
    </row>
    <row r="398" spans="1:8" ht="25.5" x14ac:dyDescent="0.35">
      <c r="A398" s="479" t="s">
        <v>294</v>
      </c>
      <c r="B398" s="480"/>
      <c r="C398" s="481">
        <v>1.4</v>
      </c>
      <c r="D398" s="217"/>
      <c r="E398" s="217"/>
      <c r="F398" s="217"/>
      <c r="G398" s="217"/>
    </row>
    <row r="399" spans="1:8" ht="25.5" x14ac:dyDescent="0.35">
      <c r="A399" s="479" t="s">
        <v>295</v>
      </c>
      <c r="B399" s="480"/>
      <c r="C399" s="481">
        <v>1.45</v>
      </c>
      <c r="D399" s="217"/>
      <c r="E399" s="217"/>
      <c r="F399" s="217"/>
      <c r="G399" s="217"/>
    </row>
    <row r="400" spans="1:8" ht="25.5" x14ac:dyDescent="0.35">
      <c r="A400" s="479" t="s">
        <v>296</v>
      </c>
      <c r="B400" s="480"/>
      <c r="C400" s="481">
        <v>1.5</v>
      </c>
      <c r="D400" s="217"/>
      <c r="E400" s="217"/>
      <c r="F400" s="217"/>
      <c r="G400" s="217"/>
    </row>
    <row r="401" spans="1:8" ht="25.5" x14ac:dyDescent="0.35">
      <c r="A401" s="479" t="s">
        <v>297</v>
      </c>
      <c r="B401" s="480"/>
      <c r="C401" s="481">
        <v>2</v>
      </c>
      <c r="D401" s="217"/>
      <c r="E401" s="217"/>
      <c r="F401" s="217"/>
      <c r="G401" s="217"/>
    </row>
    <row r="402" spans="1:8" ht="23.25" x14ac:dyDescent="0.2">
      <c r="A402" s="264" t="s">
        <v>298</v>
      </c>
      <c r="B402" s="264"/>
      <c r="C402" s="264"/>
      <c r="D402" s="264"/>
      <c r="E402" s="264"/>
      <c r="F402" s="264"/>
      <c r="G402" s="264"/>
      <c r="H402" s="264"/>
    </row>
    <row r="403" spans="1:8" x14ac:dyDescent="0.2">
      <c r="A403" s="216"/>
      <c r="B403" s="217"/>
      <c r="D403" s="217"/>
      <c r="E403" s="217"/>
      <c r="F403" s="217"/>
      <c r="G403" s="217"/>
    </row>
    <row r="404" spans="1:8" x14ac:dyDescent="0.2">
      <c r="A404" s="216"/>
      <c r="B404" s="217"/>
      <c r="D404" s="217"/>
      <c r="E404" s="217"/>
      <c r="F404" s="217"/>
      <c r="G404" s="217"/>
    </row>
    <row r="405" spans="1:8" s="266" customFormat="1" ht="114.75" customHeight="1" x14ac:dyDescent="0.2">
      <c r="A405" s="239" t="s">
        <v>483</v>
      </c>
      <c r="B405" s="239"/>
      <c r="C405" s="239"/>
      <c r="D405" s="239"/>
      <c r="E405" s="239"/>
      <c r="F405" s="239"/>
      <c r="G405" s="239"/>
      <c r="H405" s="239"/>
    </row>
    <row r="412" spans="1:8" s="266" customFormat="1" ht="114.75" customHeight="1" x14ac:dyDescent="0.2">
      <c r="A412" s="811"/>
      <c r="B412" s="219"/>
      <c r="C412" s="218"/>
      <c r="D412" s="219"/>
      <c r="E412" s="219"/>
      <c r="F412" s="219"/>
      <c r="G412" s="219"/>
      <c r="H412" s="219"/>
    </row>
  </sheetData>
  <mergeCells count="729">
    <mergeCell ref="A405:E405"/>
    <mergeCell ref="F405:H405"/>
    <mergeCell ref="A397:B397"/>
    <mergeCell ref="A398:B398"/>
    <mergeCell ref="A399:B399"/>
    <mergeCell ref="A400:B400"/>
    <mergeCell ref="A401:B401"/>
    <mergeCell ref="A402:H402"/>
    <mergeCell ref="A391:B391"/>
    <mergeCell ref="A392:B392"/>
    <mergeCell ref="A393:B393"/>
    <mergeCell ref="A394:B394"/>
    <mergeCell ref="A395:B395"/>
    <mergeCell ref="A396:B396"/>
    <mergeCell ref="A384:H384"/>
    <mergeCell ref="A385:H385"/>
    <mergeCell ref="A386:H386"/>
    <mergeCell ref="A387:H387"/>
    <mergeCell ref="A388:H388"/>
    <mergeCell ref="A390:H390"/>
    <mergeCell ref="A381:B381"/>
    <mergeCell ref="D381:E381"/>
    <mergeCell ref="A382:B382"/>
    <mergeCell ref="D382:E382"/>
    <mergeCell ref="A383:B383"/>
    <mergeCell ref="D383:E383"/>
    <mergeCell ref="A378:B378"/>
    <mergeCell ref="D378:E378"/>
    <mergeCell ref="A379:B379"/>
    <mergeCell ref="D379:E379"/>
    <mergeCell ref="A380:B380"/>
    <mergeCell ref="D380:E380"/>
    <mergeCell ref="A373:E373"/>
    <mergeCell ref="A374:B374"/>
    <mergeCell ref="D374:E374"/>
    <mergeCell ref="A375:B375"/>
    <mergeCell ref="C375:C378"/>
    <mergeCell ref="D375:E375"/>
    <mergeCell ref="A376:B376"/>
    <mergeCell ref="D376:E376"/>
    <mergeCell ref="A377:B377"/>
    <mergeCell ref="D377:E377"/>
    <mergeCell ref="A366:C366"/>
    <mergeCell ref="A367:C367"/>
    <mergeCell ref="A369:H369"/>
    <mergeCell ref="A370:H370"/>
    <mergeCell ref="A371:H371"/>
    <mergeCell ref="A372:E372"/>
    <mergeCell ref="A361:C361"/>
    <mergeCell ref="G361:H361"/>
    <mergeCell ref="A362:C362"/>
    <mergeCell ref="A363:C363"/>
    <mergeCell ref="A364:C364"/>
    <mergeCell ref="A365:C365"/>
    <mergeCell ref="A355:B355"/>
    <mergeCell ref="D355:H355"/>
    <mergeCell ref="C357:D357"/>
    <mergeCell ref="C358:D358"/>
    <mergeCell ref="C359:D359"/>
    <mergeCell ref="C360:D360"/>
    <mergeCell ref="A352:B352"/>
    <mergeCell ref="D352:H352"/>
    <mergeCell ref="A353:B353"/>
    <mergeCell ref="D353:H353"/>
    <mergeCell ref="A354:B354"/>
    <mergeCell ref="D354:H354"/>
    <mergeCell ref="A349:B349"/>
    <mergeCell ref="D349:H349"/>
    <mergeCell ref="A350:B350"/>
    <mergeCell ref="D350:H350"/>
    <mergeCell ref="A351:B351"/>
    <mergeCell ref="D351:H351"/>
    <mergeCell ref="D345:H345"/>
    <mergeCell ref="A346:B346"/>
    <mergeCell ref="D346:H346"/>
    <mergeCell ref="A347:B347"/>
    <mergeCell ref="D347:H347"/>
    <mergeCell ref="A348:B348"/>
    <mergeCell ref="D348:H348"/>
    <mergeCell ref="A341:B341"/>
    <mergeCell ref="C341:C345"/>
    <mergeCell ref="D341:H341"/>
    <mergeCell ref="A342:B342"/>
    <mergeCell ref="D342:H342"/>
    <mergeCell ref="A343:B343"/>
    <mergeCell ref="D343:H343"/>
    <mergeCell ref="A344:B344"/>
    <mergeCell ref="D344:H344"/>
    <mergeCell ref="A345:B345"/>
    <mergeCell ref="A338:B338"/>
    <mergeCell ref="D338:H338"/>
    <mergeCell ref="A339:B339"/>
    <mergeCell ref="D339:H339"/>
    <mergeCell ref="A340:B340"/>
    <mergeCell ref="D340:H340"/>
    <mergeCell ref="A335:B335"/>
    <mergeCell ref="D335:H335"/>
    <mergeCell ref="A336:B336"/>
    <mergeCell ref="D336:H336"/>
    <mergeCell ref="A337:B337"/>
    <mergeCell ref="D337:H337"/>
    <mergeCell ref="A332:B332"/>
    <mergeCell ref="D332:H332"/>
    <mergeCell ref="A333:B333"/>
    <mergeCell ref="D333:H333"/>
    <mergeCell ref="A334:B334"/>
    <mergeCell ref="D334:H334"/>
    <mergeCell ref="A329:B329"/>
    <mergeCell ref="D329:H329"/>
    <mergeCell ref="A330:B330"/>
    <mergeCell ref="D330:H330"/>
    <mergeCell ref="A331:B331"/>
    <mergeCell ref="D331:H331"/>
    <mergeCell ref="A326:B326"/>
    <mergeCell ref="D326:H326"/>
    <mergeCell ref="A327:B327"/>
    <mergeCell ref="D327:H327"/>
    <mergeCell ref="A328:B328"/>
    <mergeCell ref="D328:H328"/>
    <mergeCell ref="A323:B323"/>
    <mergeCell ref="D323:H323"/>
    <mergeCell ref="A324:B324"/>
    <mergeCell ref="D324:H324"/>
    <mergeCell ref="A325:B325"/>
    <mergeCell ref="D325:H325"/>
    <mergeCell ref="A320:B320"/>
    <mergeCell ref="D320:H320"/>
    <mergeCell ref="A321:B321"/>
    <mergeCell ref="D321:H321"/>
    <mergeCell ref="A322:B322"/>
    <mergeCell ref="D322:H322"/>
    <mergeCell ref="A317:B317"/>
    <mergeCell ref="D317:H317"/>
    <mergeCell ref="A318:B318"/>
    <mergeCell ref="D318:H318"/>
    <mergeCell ref="A319:B319"/>
    <mergeCell ref="D319:H319"/>
    <mergeCell ref="A314:B314"/>
    <mergeCell ref="D314:H314"/>
    <mergeCell ref="A315:B315"/>
    <mergeCell ref="D315:H315"/>
    <mergeCell ref="A316:B316"/>
    <mergeCell ref="D316:H316"/>
    <mergeCell ref="A311:B311"/>
    <mergeCell ref="D311:H311"/>
    <mergeCell ref="A312:B312"/>
    <mergeCell ref="D312:H312"/>
    <mergeCell ref="A313:B313"/>
    <mergeCell ref="D313:H313"/>
    <mergeCell ref="A308:B308"/>
    <mergeCell ref="D308:H308"/>
    <mergeCell ref="A309:B309"/>
    <mergeCell ref="D309:H309"/>
    <mergeCell ref="A310:B310"/>
    <mergeCell ref="D310:H310"/>
    <mergeCell ref="A305:B305"/>
    <mergeCell ref="D305:H305"/>
    <mergeCell ref="A306:B306"/>
    <mergeCell ref="D306:H306"/>
    <mergeCell ref="A307:B307"/>
    <mergeCell ref="D307:H307"/>
    <mergeCell ref="A302:B302"/>
    <mergeCell ref="D302:H302"/>
    <mergeCell ref="A303:B303"/>
    <mergeCell ref="D303:H303"/>
    <mergeCell ref="A304:B304"/>
    <mergeCell ref="D304:H304"/>
    <mergeCell ref="A299:B299"/>
    <mergeCell ref="D299:H299"/>
    <mergeCell ref="A300:B300"/>
    <mergeCell ref="D300:H300"/>
    <mergeCell ref="A301:B301"/>
    <mergeCell ref="D301:H301"/>
    <mergeCell ref="A296:B296"/>
    <mergeCell ref="D296:H296"/>
    <mergeCell ref="A297:B297"/>
    <mergeCell ref="D297:H297"/>
    <mergeCell ref="A298:B298"/>
    <mergeCell ref="D298:H298"/>
    <mergeCell ref="A293:B293"/>
    <mergeCell ref="D293:H293"/>
    <mergeCell ref="A294:B294"/>
    <mergeCell ref="D294:H294"/>
    <mergeCell ref="A295:B295"/>
    <mergeCell ref="D295:H295"/>
    <mergeCell ref="D289:H289"/>
    <mergeCell ref="A290:B290"/>
    <mergeCell ref="D290:H290"/>
    <mergeCell ref="A291:B291"/>
    <mergeCell ref="D291:H291"/>
    <mergeCell ref="A292:B292"/>
    <mergeCell ref="D292:H292"/>
    <mergeCell ref="A285:B285"/>
    <mergeCell ref="C285:C302"/>
    <mergeCell ref="D285:H285"/>
    <mergeCell ref="A286:B286"/>
    <mergeCell ref="D286:H286"/>
    <mergeCell ref="A287:B287"/>
    <mergeCell ref="D287:H287"/>
    <mergeCell ref="A288:B288"/>
    <mergeCell ref="D288:H288"/>
    <mergeCell ref="A289:B289"/>
    <mergeCell ref="A282:B282"/>
    <mergeCell ref="D282:H282"/>
    <mergeCell ref="A283:B283"/>
    <mergeCell ref="D283:H283"/>
    <mergeCell ref="A284:B284"/>
    <mergeCell ref="D284:H284"/>
    <mergeCell ref="A279:B279"/>
    <mergeCell ref="D279:H279"/>
    <mergeCell ref="A280:B280"/>
    <mergeCell ref="D280:H280"/>
    <mergeCell ref="A281:B281"/>
    <mergeCell ref="D281:H281"/>
    <mergeCell ref="A274:C274"/>
    <mergeCell ref="D274:H274"/>
    <mergeCell ref="D275:H275"/>
    <mergeCell ref="A276:B276"/>
    <mergeCell ref="C276:C281"/>
    <mergeCell ref="D276:H276"/>
    <mergeCell ref="A277:B277"/>
    <mergeCell ref="D277:H277"/>
    <mergeCell ref="A278:B278"/>
    <mergeCell ref="D278:H278"/>
    <mergeCell ref="A271:B271"/>
    <mergeCell ref="D271:H271"/>
    <mergeCell ref="A272:B272"/>
    <mergeCell ref="D272:H272"/>
    <mergeCell ref="A273:B273"/>
    <mergeCell ref="D273:H273"/>
    <mergeCell ref="A268:B268"/>
    <mergeCell ref="D268:H268"/>
    <mergeCell ref="A269:B269"/>
    <mergeCell ref="D269:H269"/>
    <mergeCell ref="A270:B270"/>
    <mergeCell ref="D270:H270"/>
    <mergeCell ref="A265:B265"/>
    <mergeCell ref="D265:H265"/>
    <mergeCell ref="A266:B266"/>
    <mergeCell ref="D266:H266"/>
    <mergeCell ref="A267:B267"/>
    <mergeCell ref="D267:H267"/>
    <mergeCell ref="A262:B262"/>
    <mergeCell ref="D262:H262"/>
    <mergeCell ref="A263:B263"/>
    <mergeCell ref="D263:H263"/>
    <mergeCell ref="A264:B264"/>
    <mergeCell ref="D264:H264"/>
    <mergeCell ref="A259:B259"/>
    <mergeCell ref="D259:H259"/>
    <mergeCell ref="A260:B260"/>
    <mergeCell ref="D260:H260"/>
    <mergeCell ref="A261:B261"/>
    <mergeCell ref="D261:H261"/>
    <mergeCell ref="A256:B256"/>
    <mergeCell ref="D256:H256"/>
    <mergeCell ref="A257:B257"/>
    <mergeCell ref="D257:H257"/>
    <mergeCell ref="A258:B258"/>
    <mergeCell ref="D258:H258"/>
    <mergeCell ref="A253:B253"/>
    <mergeCell ref="D253:H253"/>
    <mergeCell ref="A254:B254"/>
    <mergeCell ref="D254:H254"/>
    <mergeCell ref="A255:B255"/>
    <mergeCell ref="D255:H255"/>
    <mergeCell ref="A250:B250"/>
    <mergeCell ref="D250:H250"/>
    <mergeCell ref="A251:B251"/>
    <mergeCell ref="D251:H251"/>
    <mergeCell ref="A252:B252"/>
    <mergeCell ref="D252:H252"/>
    <mergeCell ref="A247:B247"/>
    <mergeCell ref="D247:H247"/>
    <mergeCell ref="A248:B248"/>
    <mergeCell ref="D248:H248"/>
    <mergeCell ref="A249:B249"/>
    <mergeCell ref="D249:H249"/>
    <mergeCell ref="A244:B244"/>
    <mergeCell ref="D244:H244"/>
    <mergeCell ref="A245:B245"/>
    <mergeCell ref="D245:H245"/>
    <mergeCell ref="A246:B246"/>
    <mergeCell ref="D246:H246"/>
    <mergeCell ref="A241:B241"/>
    <mergeCell ref="D241:H241"/>
    <mergeCell ref="A242:B242"/>
    <mergeCell ref="D242:H242"/>
    <mergeCell ref="A243:B243"/>
    <mergeCell ref="D243:H243"/>
    <mergeCell ref="A238:B238"/>
    <mergeCell ref="D238:H238"/>
    <mergeCell ref="A239:B239"/>
    <mergeCell ref="D239:H239"/>
    <mergeCell ref="A240:B240"/>
    <mergeCell ref="D240:H240"/>
    <mergeCell ref="A235:B235"/>
    <mergeCell ref="D235:H235"/>
    <mergeCell ref="A236:B236"/>
    <mergeCell ref="D236:H236"/>
    <mergeCell ref="A237:B237"/>
    <mergeCell ref="D237:H237"/>
    <mergeCell ref="A232:B232"/>
    <mergeCell ref="D232:H232"/>
    <mergeCell ref="A233:B233"/>
    <mergeCell ref="D233:H233"/>
    <mergeCell ref="A234:B234"/>
    <mergeCell ref="D234:H234"/>
    <mergeCell ref="A229:B229"/>
    <mergeCell ref="D229:H229"/>
    <mergeCell ref="A230:B230"/>
    <mergeCell ref="D230:H230"/>
    <mergeCell ref="A231:B231"/>
    <mergeCell ref="D231:H231"/>
    <mergeCell ref="A226:B226"/>
    <mergeCell ref="D226:H226"/>
    <mergeCell ref="A227:B227"/>
    <mergeCell ref="D227:H227"/>
    <mergeCell ref="A228:B228"/>
    <mergeCell ref="D228:H228"/>
    <mergeCell ref="A223:B223"/>
    <mergeCell ref="D223:H223"/>
    <mergeCell ref="A224:B224"/>
    <mergeCell ref="D224:H224"/>
    <mergeCell ref="A225:B225"/>
    <mergeCell ref="D225:H225"/>
    <mergeCell ref="A220:B220"/>
    <mergeCell ref="D220:H220"/>
    <mergeCell ref="A221:B221"/>
    <mergeCell ref="D221:H221"/>
    <mergeCell ref="A222:B222"/>
    <mergeCell ref="D222:H222"/>
    <mergeCell ref="A217:B217"/>
    <mergeCell ref="D217:H217"/>
    <mergeCell ref="A218:B218"/>
    <mergeCell ref="D218:H218"/>
    <mergeCell ref="A219:B219"/>
    <mergeCell ref="D219:H219"/>
    <mergeCell ref="A214:B214"/>
    <mergeCell ref="D214:H214"/>
    <mergeCell ref="A215:B215"/>
    <mergeCell ref="D215:H215"/>
    <mergeCell ref="A216:B216"/>
    <mergeCell ref="D216:H216"/>
    <mergeCell ref="A211:B211"/>
    <mergeCell ref="D211:H211"/>
    <mergeCell ref="A212:B212"/>
    <mergeCell ref="D212:H212"/>
    <mergeCell ref="A213:B213"/>
    <mergeCell ref="D213:H213"/>
    <mergeCell ref="A208:B208"/>
    <mergeCell ref="D208:H208"/>
    <mergeCell ref="A209:B209"/>
    <mergeCell ref="D209:H209"/>
    <mergeCell ref="A210:B210"/>
    <mergeCell ref="D210:H210"/>
    <mergeCell ref="A205:B205"/>
    <mergeCell ref="D205:H205"/>
    <mergeCell ref="A206:B206"/>
    <mergeCell ref="D206:H206"/>
    <mergeCell ref="A207:B207"/>
    <mergeCell ref="D207:H207"/>
    <mergeCell ref="A202:B202"/>
    <mergeCell ref="D202:H202"/>
    <mergeCell ref="A203:B203"/>
    <mergeCell ref="D203:H203"/>
    <mergeCell ref="A204:B204"/>
    <mergeCell ref="D204:H204"/>
    <mergeCell ref="A199:B199"/>
    <mergeCell ref="D199:H199"/>
    <mergeCell ref="A200:B200"/>
    <mergeCell ref="D200:H200"/>
    <mergeCell ref="A201:B201"/>
    <mergeCell ref="D201:H201"/>
    <mergeCell ref="A196:B196"/>
    <mergeCell ref="D196:H196"/>
    <mergeCell ref="A197:B197"/>
    <mergeCell ref="D197:H197"/>
    <mergeCell ref="A198:B198"/>
    <mergeCell ref="D198:H198"/>
    <mergeCell ref="A193:B193"/>
    <mergeCell ref="D193:H193"/>
    <mergeCell ref="A194:B194"/>
    <mergeCell ref="D194:H194"/>
    <mergeCell ref="A195:B195"/>
    <mergeCell ref="D195:H195"/>
    <mergeCell ref="A190:B190"/>
    <mergeCell ref="D190:H190"/>
    <mergeCell ref="A191:B191"/>
    <mergeCell ref="D191:H191"/>
    <mergeCell ref="A192:B192"/>
    <mergeCell ref="D192:H192"/>
    <mergeCell ref="A187:B187"/>
    <mergeCell ref="D187:H187"/>
    <mergeCell ref="A188:B188"/>
    <mergeCell ref="D188:H188"/>
    <mergeCell ref="A189:B189"/>
    <mergeCell ref="D189:H189"/>
    <mergeCell ref="A184:B184"/>
    <mergeCell ref="D184:H184"/>
    <mergeCell ref="A185:B185"/>
    <mergeCell ref="D185:H185"/>
    <mergeCell ref="A186:B186"/>
    <mergeCell ref="D186:H186"/>
    <mergeCell ref="A181:B181"/>
    <mergeCell ref="D181:H181"/>
    <mergeCell ref="A182:B182"/>
    <mergeCell ref="D182:H182"/>
    <mergeCell ref="A183:B183"/>
    <mergeCell ref="D183:H183"/>
    <mergeCell ref="D177:H177"/>
    <mergeCell ref="A178:B178"/>
    <mergeCell ref="D178:H178"/>
    <mergeCell ref="A179:B179"/>
    <mergeCell ref="D179:H179"/>
    <mergeCell ref="A180:B180"/>
    <mergeCell ref="D180:H180"/>
    <mergeCell ref="A173:C173"/>
    <mergeCell ref="D173:H173"/>
    <mergeCell ref="A174:B174"/>
    <mergeCell ref="C174:C273"/>
    <mergeCell ref="D174:H174"/>
    <mergeCell ref="A175:B175"/>
    <mergeCell ref="D175:H175"/>
    <mergeCell ref="A176:B176"/>
    <mergeCell ref="D176:H176"/>
    <mergeCell ref="A177:B177"/>
    <mergeCell ref="D168:H168"/>
    <mergeCell ref="A169:A171"/>
    <mergeCell ref="B169:B170"/>
    <mergeCell ref="C169:C170"/>
    <mergeCell ref="D169:H171"/>
    <mergeCell ref="D172:H172"/>
    <mergeCell ref="H158:H161"/>
    <mergeCell ref="D162:H162"/>
    <mergeCell ref="A163:A167"/>
    <mergeCell ref="B163:B164"/>
    <mergeCell ref="C163:C164"/>
    <mergeCell ref="D163:D167"/>
    <mergeCell ref="E163:E167"/>
    <mergeCell ref="F163:F167"/>
    <mergeCell ref="G163:G167"/>
    <mergeCell ref="H163:H167"/>
    <mergeCell ref="A155:B155"/>
    <mergeCell ref="D155:H155"/>
    <mergeCell ref="D156:H156"/>
    <mergeCell ref="A158:A161"/>
    <mergeCell ref="B158:B159"/>
    <mergeCell ref="C158:C159"/>
    <mergeCell ref="D158:D161"/>
    <mergeCell ref="E158:E161"/>
    <mergeCell ref="F158:F161"/>
    <mergeCell ref="G158:G161"/>
    <mergeCell ref="A152:B152"/>
    <mergeCell ref="D152:H152"/>
    <mergeCell ref="A153:B153"/>
    <mergeCell ref="D153:H153"/>
    <mergeCell ref="A154:B154"/>
    <mergeCell ref="D154:H154"/>
    <mergeCell ref="A149:B149"/>
    <mergeCell ref="D149:H149"/>
    <mergeCell ref="A150:B150"/>
    <mergeCell ref="D150:H150"/>
    <mergeCell ref="A151:B151"/>
    <mergeCell ref="D151:H151"/>
    <mergeCell ref="A146:B146"/>
    <mergeCell ref="D146:H146"/>
    <mergeCell ref="A147:B147"/>
    <mergeCell ref="D147:H147"/>
    <mergeCell ref="A148:B148"/>
    <mergeCell ref="D148:H148"/>
    <mergeCell ref="A143:B143"/>
    <mergeCell ref="D143:H143"/>
    <mergeCell ref="A144:B144"/>
    <mergeCell ref="D144:H144"/>
    <mergeCell ref="A145:B145"/>
    <mergeCell ref="D145:H145"/>
    <mergeCell ref="A140:B140"/>
    <mergeCell ref="D140:H140"/>
    <mergeCell ref="A141:B141"/>
    <mergeCell ref="D141:H141"/>
    <mergeCell ref="A142:B142"/>
    <mergeCell ref="D142:H142"/>
    <mergeCell ref="A137:B137"/>
    <mergeCell ref="D137:H137"/>
    <mergeCell ref="A138:B138"/>
    <mergeCell ref="D138:H138"/>
    <mergeCell ref="A139:B139"/>
    <mergeCell ref="D139:H139"/>
    <mergeCell ref="A134:B134"/>
    <mergeCell ref="D134:H134"/>
    <mergeCell ref="A135:B135"/>
    <mergeCell ref="D135:H135"/>
    <mergeCell ref="A136:B136"/>
    <mergeCell ref="D136:H136"/>
    <mergeCell ref="A131:B131"/>
    <mergeCell ref="D131:H131"/>
    <mergeCell ref="A132:B132"/>
    <mergeCell ref="D132:H132"/>
    <mergeCell ref="A133:B133"/>
    <mergeCell ref="D133:H133"/>
    <mergeCell ref="A128:B128"/>
    <mergeCell ref="D128:H128"/>
    <mergeCell ref="A129:B129"/>
    <mergeCell ref="D129:H129"/>
    <mergeCell ref="A130:B130"/>
    <mergeCell ref="D130:H130"/>
    <mergeCell ref="A125:B125"/>
    <mergeCell ref="D125:H125"/>
    <mergeCell ref="A126:B126"/>
    <mergeCell ref="D126:H126"/>
    <mergeCell ref="A127:B127"/>
    <mergeCell ref="D127:H127"/>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16:B116"/>
    <mergeCell ref="D116:H116"/>
    <mergeCell ref="A117:B117"/>
    <mergeCell ref="D117:H117"/>
    <mergeCell ref="A118:B118"/>
    <mergeCell ref="D118:H118"/>
    <mergeCell ref="A113:B113"/>
    <mergeCell ref="D113:H113"/>
    <mergeCell ref="A114:B114"/>
    <mergeCell ref="D114:H114"/>
    <mergeCell ref="A115:B115"/>
    <mergeCell ref="D115:H115"/>
    <mergeCell ref="A110:B110"/>
    <mergeCell ref="D110:H110"/>
    <mergeCell ref="A111:B111"/>
    <mergeCell ref="D111:H111"/>
    <mergeCell ref="A112:B112"/>
    <mergeCell ref="D112:H112"/>
    <mergeCell ref="A107:B107"/>
    <mergeCell ref="D107:H107"/>
    <mergeCell ref="A108:B108"/>
    <mergeCell ref="D108:H108"/>
    <mergeCell ref="A109:B109"/>
    <mergeCell ref="D109:H109"/>
    <mergeCell ref="A104:B104"/>
    <mergeCell ref="D104:H104"/>
    <mergeCell ref="A105:B105"/>
    <mergeCell ref="D105:H105"/>
    <mergeCell ref="A106:B106"/>
    <mergeCell ref="D106:H106"/>
    <mergeCell ref="A101:B101"/>
    <mergeCell ref="D101:H101"/>
    <mergeCell ref="A102:B102"/>
    <mergeCell ref="D102:H102"/>
    <mergeCell ref="A103:B103"/>
    <mergeCell ref="D103:H103"/>
    <mergeCell ref="A98:B98"/>
    <mergeCell ref="D98:H98"/>
    <mergeCell ref="A99:B99"/>
    <mergeCell ref="D99:H99"/>
    <mergeCell ref="A100:B100"/>
    <mergeCell ref="D100:H100"/>
    <mergeCell ref="A95:B95"/>
    <mergeCell ref="D95:H95"/>
    <mergeCell ref="A96:B96"/>
    <mergeCell ref="D96:H96"/>
    <mergeCell ref="A97:B97"/>
    <mergeCell ref="D97:H97"/>
    <mergeCell ref="A92:B92"/>
    <mergeCell ref="D92:H92"/>
    <mergeCell ref="A93:B93"/>
    <mergeCell ref="D93:H93"/>
    <mergeCell ref="A94:B94"/>
    <mergeCell ref="D94:H94"/>
    <mergeCell ref="A89:B89"/>
    <mergeCell ref="D89:H89"/>
    <mergeCell ref="A90:B90"/>
    <mergeCell ref="D90:H90"/>
    <mergeCell ref="A91:B91"/>
    <mergeCell ref="D91:H91"/>
    <mergeCell ref="A86:B86"/>
    <mergeCell ref="D86:H86"/>
    <mergeCell ref="A87:B87"/>
    <mergeCell ref="D87:H87"/>
    <mergeCell ref="A88:B88"/>
    <mergeCell ref="D88:H88"/>
    <mergeCell ref="A83:B83"/>
    <mergeCell ref="D83:H83"/>
    <mergeCell ref="A84:B84"/>
    <mergeCell ref="D84:H84"/>
    <mergeCell ref="A85:B85"/>
    <mergeCell ref="D85:H85"/>
    <mergeCell ref="A80:B80"/>
    <mergeCell ref="D80:H80"/>
    <mergeCell ref="A81:B81"/>
    <mergeCell ref="D81:H81"/>
    <mergeCell ref="A82:B82"/>
    <mergeCell ref="D82:H82"/>
    <mergeCell ref="A77:B77"/>
    <mergeCell ref="D77:H77"/>
    <mergeCell ref="A78:B78"/>
    <mergeCell ref="D78:H78"/>
    <mergeCell ref="A79:B79"/>
    <mergeCell ref="D79:H79"/>
    <mergeCell ref="A74:B74"/>
    <mergeCell ref="D74:H74"/>
    <mergeCell ref="A75:B75"/>
    <mergeCell ref="D75:H75"/>
    <mergeCell ref="A76:B76"/>
    <mergeCell ref="D76:H76"/>
    <mergeCell ref="A71:B71"/>
    <mergeCell ref="D71:H71"/>
    <mergeCell ref="A72:B72"/>
    <mergeCell ref="D72:H72"/>
    <mergeCell ref="A73:B73"/>
    <mergeCell ref="D73:H73"/>
    <mergeCell ref="A68:B68"/>
    <mergeCell ref="D68:H68"/>
    <mergeCell ref="A69:B69"/>
    <mergeCell ref="D69:H69"/>
    <mergeCell ref="A70:B70"/>
    <mergeCell ref="D70:H70"/>
    <mergeCell ref="A65:B65"/>
    <mergeCell ref="D65:H65"/>
    <mergeCell ref="A66:B66"/>
    <mergeCell ref="D66:H66"/>
    <mergeCell ref="A67:B67"/>
    <mergeCell ref="D67:H67"/>
    <mergeCell ref="A62:B62"/>
    <mergeCell ref="D62:H62"/>
    <mergeCell ref="A63:B63"/>
    <mergeCell ref="D63:H63"/>
    <mergeCell ref="A64:B64"/>
    <mergeCell ref="D64:H64"/>
    <mergeCell ref="D58:H58"/>
    <mergeCell ref="A59:B59"/>
    <mergeCell ref="D59:H59"/>
    <mergeCell ref="A60:B60"/>
    <mergeCell ref="D60:H60"/>
    <mergeCell ref="A61:B61"/>
    <mergeCell ref="D61:H61"/>
    <mergeCell ref="A54:B54"/>
    <mergeCell ref="D54:H54"/>
    <mergeCell ref="A55:C55"/>
    <mergeCell ref="D55:H55"/>
    <mergeCell ref="A56:B56"/>
    <mergeCell ref="C56:C155"/>
    <mergeCell ref="D56:H56"/>
    <mergeCell ref="A57:B57"/>
    <mergeCell ref="D57:H57"/>
    <mergeCell ref="A58:B58"/>
    <mergeCell ref="H45:H49"/>
    <mergeCell ref="D50:H50"/>
    <mergeCell ref="A51:A53"/>
    <mergeCell ref="B51:B52"/>
    <mergeCell ref="C51:C52"/>
    <mergeCell ref="D51:H53"/>
    <mergeCell ref="G39:G43"/>
    <mergeCell ref="H39:H43"/>
    <mergeCell ref="D44:H44"/>
    <mergeCell ref="A45:A49"/>
    <mergeCell ref="B45:B46"/>
    <mergeCell ref="C45:C46"/>
    <mergeCell ref="D45:D49"/>
    <mergeCell ref="E45:E49"/>
    <mergeCell ref="F45:F49"/>
    <mergeCell ref="G45:G49"/>
    <mergeCell ref="A39:A43"/>
    <mergeCell ref="B39:B40"/>
    <mergeCell ref="C39:C40"/>
    <mergeCell ref="D39:D43"/>
    <mergeCell ref="E39:E43"/>
    <mergeCell ref="F39:F43"/>
    <mergeCell ref="D33:H33"/>
    <mergeCell ref="A34:A37"/>
    <mergeCell ref="B34:B35"/>
    <mergeCell ref="C34:C35"/>
    <mergeCell ref="D34:H37"/>
    <mergeCell ref="D38:H38"/>
    <mergeCell ref="D27:H27"/>
    <mergeCell ref="A28:A32"/>
    <mergeCell ref="B28:B29"/>
    <mergeCell ref="C28:C29"/>
    <mergeCell ref="D28:D32"/>
    <mergeCell ref="E28:E32"/>
    <mergeCell ref="F28:F32"/>
    <mergeCell ref="G28:G32"/>
    <mergeCell ref="H28:H32"/>
    <mergeCell ref="D22:H22"/>
    <mergeCell ref="A23:A26"/>
    <mergeCell ref="B23:B24"/>
    <mergeCell ref="C23:C24"/>
    <mergeCell ref="D23:D26"/>
    <mergeCell ref="E23:E26"/>
    <mergeCell ref="F23:F26"/>
    <mergeCell ref="G23:G26"/>
    <mergeCell ref="H23:H26"/>
    <mergeCell ref="G13:G17"/>
    <mergeCell ref="H13:H17"/>
    <mergeCell ref="D18:H18"/>
    <mergeCell ref="A19:A21"/>
    <mergeCell ref="B19:B20"/>
    <mergeCell ref="C19:C20"/>
    <mergeCell ref="D19:H21"/>
    <mergeCell ref="F8:F11"/>
    <mergeCell ref="G8:G11"/>
    <mergeCell ref="H8:H11"/>
    <mergeCell ref="D12:H12"/>
    <mergeCell ref="A13:A17"/>
    <mergeCell ref="B13:B14"/>
    <mergeCell ref="C13:C14"/>
    <mergeCell ref="D13:D17"/>
    <mergeCell ref="E13:E17"/>
    <mergeCell ref="F13:F17"/>
    <mergeCell ref="D1:F1"/>
    <mergeCell ref="G2:H2"/>
    <mergeCell ref="D4:H4"/>
    <mergeCell ref="A5:B5"/>
    <mergeCell ref="D6:H6"/>
    <mergeCell ref="A8:A11"/>
    <mergeCell ref="B8:B9"/>
    <mergeCell ref="C8:C9"/>
    <mergeCell ref="D8:D11"/>
    <mergeCell ref="E8:E11"/>
  </mergeCells>
  <hyperlinks>
    <hyperlink ref="C360" r:id="rId1" display="E-mail: "/>
  </hyperlinks>
  <pageMargins left="0.59055118110236227" right="0.59055118110236227" top="0.19685039370078741" bottom="0.19685039370078741" header="0" footer="0"/>
  <pageSetup paperSize="9" scale="23" fitToHeight="50" orientation="portrait" horizontalDpi="300" verticalDpi="300"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102</vt:i4>
      </vt:variant>
      <vt:variant>
        <vt:lpstr>Именованные диапазоны</vt:lpstr>
      </vt:variant>
      <vt:variant>
        <vt:i4>5</vt:i4>
      </vt:variant>
    </vt:vector>
  </HeadingPairs>
  <TitlesOfParts>
    <vt:vector size="107" baseType="lpstr">
      <vt:lpstr>Абакан_юр</vt:lpstr>
      <vt:lpstr>Абхазия</vt:lpstr>
      <vt:lpstr>Альметьевск_юр</vt:lpstr>
      <vt:lpstr>Армавир_юр</vt:lpstr>
      <vt:lpstr>Архангельск_юр</vt:lpstr>
      <vt:lpstr>Астрахань_юр</vt:lpstr>
      <vt:lpstr>Барнаул_юр</vt:lpstr>
      <vt:lpstr>Белгород_юр</vt:lpstr>
      <vt:lpstr>Бийск_юр</vt:lpstr>
      <vt:lpstr>Благовещенск_юр</vt:lpstr>
      <vt:lpstr>Братск_юр</vt:lpstr>
      <vt:lpstr>Брянск_юр</vt:lpstr>
      <vt:lpstr>Великий Новгород_юр</vt:lpstr>
      <vt:lpstr>Владивосток_юр</vt:lpstr>
      <vt:lpstr>Владимир_юр</vt:lpstr>
      <vt:lpstr>Волгоград_юр</vt:lpstr>
      <vt:lpstr>Вологда_юр</vt:lpstr>
      <vt:lpstr>Воронеж_юр</vt:lpstr>
      <vt:lpstr>Грозный_юр</vt:lpstr>
      <vt:lpstr>Димитровград_юр</vt:lpstr>
      <vt:lpstr>Екатеринбург_юр</vt:lpstr>
      <vt:lpstr>Иваново_юр</vt:lpstr>
      <vt:lpstr>Ижевск_юр</vt:lpstr>
      <vt:lpstr>Йошкар-Ола_юр</vt:lpstr>
      <vt:lpstr>Иркутск_юр</vt:lpstr>
      <vt:lpstr>КавМинВоды_юр</vt:lpstr>
      <vt:lpstr>Казань_юр</vt:lpstr>
      <vt:lpstr>Калининград_юр</vt:lpstr>
      <vt:lpstr>Калуга_юр</vt:lpstr>
      <vt:lpstr>Каменск-Уральский_юр</vt:lpstr>
      <vt:lpstr>Кемерово_юр</vt:lpstr>
      <vt:lpstr>Киров_юр</vt:lpstr>
      <vt:lpstr>Когалым_юр</vt:lpstr>
      <vt:lpstr>Комсомольск-на-Амуре_юр</vt:lpstr>
      <vt:lpstr>Кострома_юр</vt:lpstr>
      <vt:lpstr>Краснодар_юр</vt:lpstr>
      <vt:lpstr>Красноярск_юр</vt:lpstr>
      <vt:lpstr>Курган_юр</vt:lpstr>
      <vt:lpstr>Курск_юр</vt:lpstr>
      <vt:lpstr>Ленинск-Кузнецкий_юр</vt:lpstr>
      <vt:lpstr>Липецк_юр</vt:lpstr>
      <vt:lpstr>Магнитогорск_юр</vt:lpstr>
      <vt:lpstr>Майкоп_юр</vt:lpstr>
      <vt:lpstr>Махачкала_юр</vt:lpstr>
      <vt:lpstr>Миасс и Златоуст_юр</vt:lpstr>
      <vt:lpstr>Мурманская область_юр</vt:lpstr>
      <vt:lpstr>Набережные Челны_юр</vt:lpstr>
      <vt:lpstr>Находка_юр</vt:lpstr>
      <vt:lpstr>Нижневартовск_юр</vt:lpstr>
      <vt:lpstr>Нижний Новгород_юр</vt:lpstr>
      <vt:lpstr>Нижний Тагил_юр</vt:lpstr>
      <vt:lpstr>Новокузнецк_юр</vt:lpstr>
      <vt:lpstr>Новороссийск_юр</vt:lpstr>
      <vt:lpstr>Новосибирск_юр</vt:lpstr>
      <vt:lpstr>Новый Уренгой_юр</vt:lpstr>
      <vt:lpstr>Норильск_юр</vt:lpstr>
      <vt:lpstr>Ноябрьск_юр</vt:lpstr>
      <vt:lpstr>Омск_юр</vt:lpstr>
      <vt:lpstr>Орёл_юр</vt:lpstr>
      <vt:lpstr>Оренбург_юр</vt:lpstr>
      <vt:lpstr>Пенза_юр</vt:lpstr>
      <vt:lpstr>Пермь_юр</vt:lpstr>
      <vt:lpstr>Петрозаводск_юр</vt:lpstr>
      <vt:lpstr>Петропавловск-Камчатский_юр</vt:lpstr>
      <vt:lpstr>Псков_юр</vt:lpstr>
      <vt:lpstr>Республика Алтай_юр</vt:lpstr>
      <vt:lpstr>Ростов-на-Дону_юр</vt:lpstr>
      <vt:lpstr>Рязань_юр</vt:lpstr>
      <vt:lpstr>Самара_юр</vt:lpstr>
      <vt:lpstr>Санкт-Петербург_юр</vt:lpstr>
      <vt:lpstr>Саранск_юр</vt:lpstr>
      <vt:lpstr>Саратов_юр</vt:lpstr>
      <vt:lpstr>Смоленск_юр</vt:lpstr>
      <vt:lpstr>Сочи_юр</vt:lpstr>
      <vt:lpstr>Ставрополь_юр</vt:lpstr>
      <vt:lpstr>Старый Оскол_юр</vt:lpstr>
      <vt:lpstr>Стерлитамак_юр</vt:lpstr>
      <vt:lpstr>Сургут_юр</vt:lpstr>
      <vt:lpstr>Сыктывкар_юр</vt:lpstr>
      <vt:lpstr>Таганрог_юр</vt:lpstr>
      <vt:lpstr>Тамбов_юр</vt:lpstr>
      <vt:lpstr>Тверь_юр</vt:lpstr>
      <vt:lpstr>Тобольск_юр</vt:lpstr>
      <vt:lpstr>Тольятти_юр</vt:lpstr>
      <vt:lpstr>Томск_юр</vt:lpstr>
      <vt:lpstr>Тула_юр</vt:lpstr>
      <vt:lpstr>Тюмень_юр</vt:lpstr>
      <vt:lpstr>Улан-Удэ_юр</vt:lpstr>
      <vt:lpstr>Ульяновск_юр</vt:lpstr>
      <vt:lpstr>Уссурийск_юр</vt:lpstr>
      <vt:lpstr>Ухта_юр</vt:lpstr>
      <vt:lpstr>Уфа_юр</vt:lpstr>
      <vt:lpstr>Хабаровск_юр</vt:lpstr>
      <vt:lpstr>Чебоксары_юр</vt:lpstr>
      <vt:lpstr>Ханты-Мансийск_юр</vt:lpstr>
      <vt:lpstr>Челябинск_юр</vt:lpstr>
      <vt:lpstr>Чита_юр</vt:lpstr>
      <vt:lpstr>Шерегеш_юр</vt:lpstr>
      <vt:lpstr>Южно-Сахалинск_юр</vt:lpstr>
      <vt:lpstr>Якутск_юр</vt:lpstr>
      <vt:lpstr>Ярославль_юр</vt:lpstr>
      <vt:lpstr>Москва_юр</vt:lpstr>
      <vt:lpstr>Абхазия!Область_печати</vt:lpstr>
      <vt:lpstr>Барнаул_юр!Область_печати</vt:lpstr>
      <vt:lpstr>'Набережные Челны_юр'!Область_печати</vt:lpstr>
      <vt:lpstr>Нижневартовск_юр!Область_печати</vt:lpstr>
      <vt:lpstr>Новокузнецк_юр!Область_печати</vt:lpstr>
    </vt:vector>
  </TitlesOfParts>
  <Company>2GIS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Южакова Анна Дмитриевна</dc:creator>
  <cp:lastModifiedBy>Южакова Анна Дмитриевна</cp:lastModifiedBy>
  <dcterms:created xsi:type="dcterms:W3CDTF">2024-05-29T10:14:01Z</dcterms:created>
  <dcterms:modified xsi:type="dcterms:W3CDTF">2024-05-29T10:14:46Z</dcterms:modified>
</cp:coreProperties>
</file>